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H:\My Drive\1.Projects\1.ECPR.PDY\CountryFiles\"/>
    </mc:Choice>
  </mc:AlternateContent>
  <bookViews>
    <workbookView xWindow="-108" yWindow="-108" windowWidth="19416" windowHeight="10416" tabRatio="787" firstSheet="1" activeTab="9"/>
  </bookViews>
  <sheets>
    <sheet name="Notes" sheetId="21" r:id="rId1"/>
    <sheet name="info_parties" sheetId="2" r:id="rId2"/>
    <sheet name="cabinetpos" sheetId="3" r:id="rId3"/>
    <sheet name="ministers" sheetId="24" r:id="rId4"/>
    <sheet name="parlvotes_lh" sheetId="5" r:id="rId5"/>
    <sheet name="parlseats_lh" sheetId="6" r:id="rId6"/>
    <sheet name="parlvotes_uh" sheetId="7" r:id="rId7"/>
    <sheet name="parlseats_uh" sheetId="8" r:id="rId8"/>
    <sheet name="parlvotes_eu" sheetId="9" r:id="rId9"/>
    <sheet name="presvotes" sheetId="10" r:id="rId10"/>
    <sheet name="refvotes" sheetId="11" r:id="rId11"/>
    <sheet name="info_cites" sheetId="12" r:id="rId12"/>
    <sheet name="info_weblinks" sheetId="13" r:id="rId13"/>
    <sheet name="info_colors" sheetId="14" r:id="rId14"/>
    <sheet name="info_export" sheetId="23" r:id="rId15"/>
    <sheet name="info_parties2" sheetId="25" r:id="rId16"/>
    <sheet name="other" sheetId="15" r:id="rId17"/>
  </sheets>
  <calcPr calcId="162913"/>
  <customWorkbookViews>
    <customWorkbookView name="Kevin - Personal View" guid="{58E98FBC-18A6-4DF7-8BE5-466B393E75B5}" mergeInterval="0" personalView="1" maximized="1" windowWidth="1276" windowHeight="555" tabRatio="787" activeSheetId="3" showComments="commIndAndComment"/>
  </customWorkbookViews>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X8" i="10" l="1"/>
  <c r="Z8" i="10"/>
  <c r="Z6" i="10"/>
  <c r="F60" i="2"/>
  <c r="E60" i="2" s="1"/>
  <c r="F59" i="2"/>
  <c r="E59" i="2" s="1"/>
  <c r="F58" i="2"/>
  <c r="E58" i="2" s="1"/>
  <c r="F57" i="2"/>
  <c r="E57" i="2" s="1"/>
  <c r="F56" i="2"/>
  <c r="E56" i="2" s="1"/>
  <c r="F55" i="2"/>
  <c r="E55" i="2" s="1"/>
  <c r="F54" i="2"/>
  <c r="E54" i="2" s="1"/>
  <c r="F53" i="2"/>
  <c r="E53" i="2" s="1"/>
  <c r="F52" i="2"/>
  <c r="E52" i="2" s="1"/>
  <c r="F51" i="2"/>
  <c r="E51" i="2" s="1"/>
  <c r="F50" i="2"/>
  <c r="E50" i="2" s="1"/>
  <c r="F49" i="2"/>
  <c r="E49" i="2" s="1"/>
  <c r="F48" i="2"/>
  <c r="E48" i="2" s="1"/>
  <c r="BT115" i="24" l="1"/>
  <c r="BS115" i="24"/>
  <c r="BR115" i="24"/>
  <c r="BQ115" i="24"/>
  <c r="BU115" i="24" s="1"/>
  <c r="BN115" i="24" l="1"/>
  <c r="BP115" i="24"/>
  <c r="BM115" i="24"/>
  <c r="DA12" i="24"/>
  <c r="CW12" i="24" s="1"/>
  <c r="DB12" i="24"/>
  <c r="DC12" i="24"/>
  <c r="DD12" i="24"/>
  <c r="DA13" i="24"/>
  <c r="DB13" i="24"/>
  <c r="DC13" i="24"/>
  <c r="DD13" i="24"/>
  <c r="DA14" i="24"/>
  <c r="CW14" i="24" s="1"/>
  <c r="DB14" i="24"/>
  <c r="DC14" i="24"/>
  <c r="DD14" i="24"/>
  <c r="DA15" i="24"/>
  <c r="CY15" i="24" s="1"/>
  <c r="DB15" i="24"/>
  <c r="DC15" i="24"/>
  <c r="DD15" i="24"/>
  <c r="CX16" i="24"/>
  <c r="CZ16" i="24"/>
  <c r="DA16" i="24"/>
  <c r="CW16" i="24" s="1"/>
  <c r="DB16" i="24"/>
  <c r="DC16" i="24"/>
  <c r="DD16" i="24"/>
  <c r="CW17" i="24"/>
  <c r="CX17" i="24"/>
  <c r="CY17" i="24"/>
  <c r="CZ17" i="24"/>
  <c r="DA17" i="24"/>
  <c r="DB17" i="24"/>
  <c r="DC17" i="24"/>
  <c r="DD17" i="24"/>
  <c r="DE17" i="24"/>
  <c r="CW18" i="24"/>
  <c r="CX18" i="24"/>
  <c r="CY18" i="24"/>
  <c r="CZ18" i="24"/>
  <c r="DA18" i="24"/>
  <c r="DB18" i="24"/>
  <c r="DC18" i="24"/>
  <c r="DD18" i="24"/>
  <c r="DE18" i="24"/>
  <c r="CW19" i="24"/>
  <c r="CX19" i="24"/>
  <c r="CY19" i="24"/>
  <c r="DA19" i="24"/>
  <c r="CZ19" i="24" s="1"/>
  <c r="DB19" i="24"/>
  <c r="DC19" i="24"/>
  <c r="DD19" i="24"/>
  <c r="DE19" i="24"/>
  <c r="DA20" i="24"/>
  <c r="CW20" i="24" s="1"/>
  <c r="DB20" i="24"/>
  <c r="DC20" i="24"/>
  <c r="DD20" i="24"/>
  <c r="DA21" i="24"/>
  <c r="DB21" i="24"/>
  <c r="DC21" i="24"/>
  <c r="DD21" i="24"/>
  <c r="CY22" i="24"/>
  <c r="CZ22" i="24"/>
  <c r="DA22" i="24"/>
  <c r="CW22" i="24" s="1"/>
  <c r="DB22" i="24"/>
  <c r="DC22" i="24"/>
  <c r="DD22" i="24"/>
  <c r="CY23" i="24"/>
  <c r="DA23" i="24"/>
  <c r="DB23" i="24"/>
  <c r="DC23" i="24"/>
  <c r="DD23" i="24"/>
  <c r="CX24" i="24"/>
  <c r="CZ24" i="24"/>
  <c r="DA24" i="24"/>
  <c r="CW24" i="24" s="1"/>
  <c r="DB24" i="24"/>
  <c r="DC24" i="24"/>
  <c r="DD24" i="24"/>
  <c r="CW25" i="24"/>
  <c r="CX25" i="24"/>
  <c r="CY25" i="24"/>
  <c r="CZ25" i="24"/>
  <c r="DA25" i="24"/>
  <c r="DB25" i="24"/>
  <c r="DC25" i="24"/>
  <c r="DD25" i="24"/>
  <c r="DE25" i="24"/>
  <c r="CW26" i="24"/>
  <c r="CX26" i="24"/>
  <c r="CY26" i="24"/>
  <c r="CZ26" i="24"/>
  <c r="DA26" i="24"/>
  <c r="DB26" i="24"/>
  <c r="DC26" i="24"/>
  <c r="DD26" i="24"/>
  <c r="DE26" i="24"/>
  <c r="CW27" i="24"/>
  <c r="CX27" i="24"/>
  <c r="CY27" i="24"/>
  <c r="CZ27" i="24"/>
  <c r="DA27" i="24"/>
  <c r="DB27" i="24"/>
  <c r="DC27" i="24"/>
  <c r="DD27" i="24"/>
  <c r="DE27" i="24"/>
  <c r="DA28" i="24"/>
  <c r="CX28" i="24" s="1"/>
  <c r="DB28" i="24"/>
  <c r="DC28" i="24"/>
  <c r="DD28" i="24"/>
  <c r="DA29" i="24"/>
  <c r="DB29" i="24"/>
  <c r="DC29" i="24"/>
  <c r="DD29" i="24"/>
  <c r="CY30" i="24"/>
  <c r="CZ30" i="24"/>
  <c r="DA30" i="24"/>
  <c r="CW30" i="24" s="1"/>
  <c r="DB30" i="24"/>
  <c r="DC30" i="24"/>
  <c r="DD30" i="24"/>
  <c r="DA31" i="24"/>
  <c r="CY31" i="24" s="1"/>
  <c r="DB31" i="24"/>
  <c r="DC31" i="24"/>
  <c r="DD31" i="24"/>
  <c r="CX32" i="24"/>
  <c r="CZ32" i="24"/>
  <c r="DA32" i="24"/>
  <c r="CW32" i="24" s="1"/>
  <c r="DB32" i="24"/>
  <c r="DC32" i="24"/>
  <c r="DD32" i="24"/>
  <c r="CW33" i="24"/>
  <c r="CX33" i="24"/>
  <c r="CY33" i="24"/>
  <c r="CZ33" i="24"/>
  <c r="DA33" i="24"/>
  <c r="DB33" i="24"/>
  <c r="DC33" i="24"/>
  <c r="DD33" i="24"/>
  <c r="DE33" i="24"/>
  <c r="DA34" i="24"/>
  <c r="CW34" i="24" s="1"/>
  <c r="DB34" i="24"/>
  <c r="DC34" i="24"/>
  <c r="DD34" i="24"/>
  <c r="CW35" i="24"/>
  <c r="CX35" i="24"/>
  <c r="CY35" i="24"/>
  <c r="CZ35" i="24"/>
  <c r="DA35" i="24"/>
  <c r="DB35" i="24"/>
  <c r="DC35" i="24"/>
  <c r="DD35" i="24"/>
  <c r="DE35" i="24"/>
  <c r="CW36" i="24"/>
  <c r="DA36" i="24"/>
  <c r="CX36" i="24" s="1"/>
  <c r="DB36" i="24"/>
  <c r="DC36" i="24"/>
  <c r="DD36" i="24"/>
  <c r="DE36" i="24"/>
  <c r="DA37" i="24"/>
  <c r="DB37" i="24"/>
  <c r="DC37" i="24"/>
  <c r="DD37" i="24"/>
  <c r="CY38" i="24"/>
  <c r="CZ38" i="24"/>
  <c r="DA38" i="24"/>
  <c r="CW38" i="24" s="1"/>
  <c r="DB38" i="24"/>
  <c r="DC38" i="24"/>
  <c r="DD38" i="24"/>
  <c r="CY39" i="24"/>
  <c r="DA39" i="24"/>
  <c r="DB39" i="24"/>
  <c r="DC39" i="24"/>
  <c r="DD39" i="24"/>
  <c r="CX40" i="24"/>
  <c r="CZ40" i="24"/>
  <c r="DA40" i="24"/>
  <c r="CW40" i="24" s="1"/>
  <c r="DB40" i="24"/>
  <c r="DC40" i="24"/>
  <c r="DD40" i="24"/>
  <c r="CW41" i="24"/>
  <c r="CX41" i="24"/>
  <c r="CY41" i="24"/>
  <c r="CZ41" i="24"/>
  <c r="DA41" i="24"/>
  <c r="DB41" i="24"/>
  <c r="DC41" i="24"/>
  <c r="DD41" i="24"/>
  <c r="DE41" i="24"/>
  <c r="CW42" i="24"/>
  <c r="CX42" i="24"/>
  <c r="CY42" i="24"/>
  <c r="CZ42" i="24"/>
  <c r="DA42" i="24"/>
  <c r="DB42" i="24"/>
  <c r="DC42" i="24"/>
  <c r="DD42" i="24"/>
  <c r="DE42" i="24"/>
  <c r="CW43" i="24"/>
  <c r="CX43" i="24"/>
  <c r="CY43" i="24"/>
  <c r="CZ43" i="24"/>
  <c r="DA43" i="24"/>
  <c r="DB43" i="24"/>
  <c r="DC43" i="24"/>
  <c r="DD43" i="24"/>
  <c r="DE43" i="24"/>
  <c r="CW44" i="24"/>
  <c r="DA44" i="24"/>
  <c r="CX44" i="24" s="1"/>
  <c r="DB44" i="24"/>
  <c r="DC44" i="24"/>
  <c r="DD44" i="24"/>
  <c r="DE44" i="24"/>
  <c r="DA45" i="24"/>
  <c r="DB45" i="24"/>
  <c r="DC45" i="24"/>
  <c r="DD45" i="24"/>
  <c r="CY46" i="24"/>
  <c r="CZ46" i="24"/>
  <c r="DA46" i="24"/>
  <c r="CW46" i="24" s="1"/>
  <c r="DB46" i="24"/>
  <c r="DC46" i="24"/>
  <c r="DD46" i="24"/>
  <c r="DE46" i="24"/>
  <c r="DA47" i="24"/>
  <c r="DB47" i="24"/>
  <c r="DC47" i="24"/>
  <c r="DD47" i="24"/>
  <c r="CX48" i="24"/>
  <c r="CZ48" i="24"/>
  <c r="DA48" i="24"/>
  <c r="CW48" i="24" s="1"/>
  <c r="DB48" i="24"/>
  <c r="DC48" i="24"/>
  <c r="DD48" i="24"/>
  <c r="CW49" i="24"/>
  <c r="CX49" i="24"/>
  <c r="CY49" i="24"/>
  <c r="CZ49" i="24"/>
  <c r="DA49" i="24"/>
  <c r="DB49" i="24"/>
  <c r="DC49" i="24"/>
  <c r="DD49" i="24"/>
  <c r="DE49" i="24"/>
  <c r="CX50" i="24"/>
  <c r="CY50" i="24"/>
  <c r="DA50" i="24"/>
  <c r="CZ50" i="24" s="1"/>
  <c r="DB50" i="24"/>
  <c r="DC50" i="24"/>
  <c r="DD50" i="24"/>
  <c r="CZ51" i="24"/>
  <c r="DA51" i="24"/>
  <c r="CW51" i="24" s="1"/>
  <c r="DB51" i="24"/>
  <c r="DC51" i="24"/>
  <c r="DD51" i="24"/>
  <c r="CW52" i="24"/>
  <c r="DA52" i="24"/>
  <c r="CX52" i="24" s="1"/>
  <c r="DB52" i="24"/>
  <c r="DC52" i="24"/>
  <c r="DD52" i="24"/>
  <c r="DE52" i="24"/>
  <c r="DA53" i="24"/>
  <c r="DB53" i="24"/>
  <c r="DC53" i="24"/>
  <c r="DD53" i="24"/>
  <c r="CW54" i="24"/>
  <c r="CY54" i="24"/>
  <c r="CZ54" i="24"/>
  <c r="DA54" i="24"/>
  <c r="CX54" i="24" s="1"/>
  <c r="DB54" i="24"/>
  <c r="DC54" i="24"/>
  <c r="DD54" i="24"/>
  <c r="DE54" i="24"/>
  <c r="CY55" i="24"/>
  <c r="DA55" i="24"/>
  <c r="DB55" i="24"/>
  <c r="DC55" i="24"/>
  <c r="DD55" i="24"/>
  <c r="DA56" i="24"/>
  <c r="CW56" i="24" s="1"/>
  <c r="DB56" i="24"/>
  <c r="DC56" i="24"/>
  <c r="DD56" i="24"/>
  <c r="CW57" i="24"/>
  <c r="CX57" i="24"/>
  <c r="CY57" i="24"/>
  <c r="CZ57" i="24"/>
  <c r="DA57" i="24"/>
  <c r="DB57" i="24"/>
  <c r="DC57" i="24"/>
  <c r="DD57" i="24"/>
  <c r="DE57" i="24"/>
  <c r="CX58" i="24"/>
  <c r="CY58" i="24"/>
  <c r="DA58" i="24"/>
  <c r="CZ58" i="24" s="1"/>
  <c r="DB58" i="24"/>
  <c r="DC58" i="24"/>
  <c r="DD58" i="24"/>
  <c r="CW59" i="24"/>
  <c r="CX59" i="24"/>
  <c r="CY59" i="24"/>
  <c r="CZ59" i="24"/>
  <c r="DA59" i="24"/>
  <c r="DB59" i="24"/>
  <c r="DC59" i="24"/>
  <c r="DD59" i="24"/>
  <c r="DE59" i="24"/>
  <c r="CW60" i="24"/>
  <c r="DA60" i="24"/>
  <c r="CX60" i="24" s="1"/>
  <c r="DB60" i="24"/>
  <c r="DC60" i="24"/>
  <c r="DD60" i="24"/>
  <c r="DE60" i="24"/>
  <c r="DA61" i="24"/>
  <c r="DB61" i="24"/>
  <c r="DC61" i="24"/>
  <c r="DD61" i="24"/>
  <c r="CW62" i="24"/>
  <c r="CY62" i="24"/>
  <c r="CZ62" i="24"/>
  <c r="DA62" i="24"/>
  <c r="CX62" i="24" s="1"/>
  <c r="DB62" i="24"/>
  <c r="DC62" i="24"/>
  <c r="DD62" i="24"/>
  <c r="DE62" i="24"/>
  <c r="DA63" i="24"/>
  <c r="CY63" i="24" s="1"/>
  <c r="DB63" i="24"/>
  <c r="DC63" i="24"/>
  <c r="DD63" i="24"/>
  <c r="CX64" i="24"/>
  <c r="CZ64" i="24"/>
  <c r="DA64" i="24"/>
  <c r="CW64" i="24" s="1"/>
  <c r="DB64" i="24"/>
  <c r="DC64" i="24"/>
  <c r="DD64" i="24"/>
  <c r="CW65" i="24"/>
  <c r="CX65" i="24"/>
  <c r="CY65" i="24"/>
  <c r="CZ65" i="24"/>
  <c r="DA65" i="24"/>
  <c r="DB65" i="24"/>
  <c r="DC65" i="24"/>
  <c r="DD65" i="24"/>
  <c r="DE65" i="24"/>
  <c r="CX66" i="24"/>
  <c r="CY66" i="24"/>
  <c r="DA66" i="24"/>
  <c r="CZ66" i="24" s="1"/>
  <c r="DB66" i="24"/>
  <c r="DC66" i="24"/>
  <c r="DD66" i="24"/>
  <c r="CW67" i="24"/>
  <c r="CX67" i="24"/>
  <c r="CY67" i="24"/>
  <c r="CZ67" i="24"/>
  <c r="DA67" i="24"/>
  <c r="DB67" i="24"/>
  <c r="DC67" i="24"/>
  <c r="DD67" i="24"/>
  <c r="DE67" i="24"/>
  <c r="CW68" i="24"/>
  <c r="DA68" i="24"/>
  <c r="CX68" i="24" s="1"/>
  <c r="DB68" i="24"/>
  <c r="DC68" i="24"/>
  <c r="DD68" i="24"/>
  <c r="DE68" i="24"/>
  <c r="DA69" i="24"/>
  <c r="DB69" i="24"/>
  <c r="DC69" i="24"/>
  <c r="DD69" i="24"/>
  <c r="CW70" i="24"/>
  <c r="CY70" i="24"/>
  <c r="CZ70" i="24"/>
  <c r="DA70" i="24"/>
  <c r="CX70" i="24" s="1"/>
  <c r="DB70" i="24"/>
  <c r="DC70" i="24"/>
  <c r="DD70" i="24"/>
  <c r="DE70" i="24"/>
  <c r="DA71" i="24"/>
  <c r="DB71" i="24"/>
  <c r="DC71" i="24"/>
  <c r="DD71" i="24"/>
  <c r="CX72" i="24"/>
  <c r="CZ72" i="24"/>
  <c r="DA72" i="24"/>
  <c r="CW72" i="24" s="1"/>
  <c r="DB72" i="24"/>
  <c r="DC72" i="24"/>
  <c r="DD72" i="24"/>
  <c r="CW73" i="24"/>
  <c r="CX73" i="24"/>
  <c r="CY73" i="24"/>
  <c r="CZ73" i="24"/>
  <c r="DA73" i="24"/>
  <c r="DB73" i="24"/>
  <c r="DC73" i="24"/>
  <c r="DD73" i="24"/>
  <c r="DE73" i="24"/>
  <c r="CX74" i="24"/>
  <c r="CY74" i="24"/>
  <c r="DA74" i="24"/>
  <c r="CZ74" i="24" s="1"/>
  <c r="DB74" i="24"/>
  <c r="DC74" i="24"/>
  <c r="DD74" i="24"/>
  <c r="CW75" i="24"/>
  <c r="CX75" i="24"/>
  <c r="CY75" i="24"/>
  <c r="CZ75" i="24"/>
  <c r="DA75" i="24"/>
  <c r="DB75" i="24"/>
  <c r="DC75" i="24"/>
  <c r="DD75" i="24"/>
  <c r="DE75" i="24"/>
  <c r="CW76" i="24"/>
  <c r="DA76" i="24"/>
  <c r="CX76" i="24" s="1"/>
  <c r="DB76" i="24"/>
  <c r="DC76" i="24"/>
  <c r="DD76" i="24"/>
  <c r="DE76" i="24"/>
  <c r="DA77" i="24"/>
  <c r="DB77" i="24"/>
  <c r="DC77" i="24"/>
  <c r="DD77" i="24"/>
  <c r="CW78" i="24"/>
  <c r="CY78" i="24"/>
  <c r="CZ78" i="24"/>
  <c r="DA78" i="24"/>
  <c r="CX78" i="24" s="1"/>
  <c r="DB78" i="24"/>
  <c r="DC78" i="24"/>
  <c r="DD78" i="24"/>
  <c r="DE78" i="24"/>
  <c r="DA79" i="24"/>
  <c r="DB79" i="24"/>
  <c r="DC79" i="24"/>
  <c r="DD79" i="24"/>
  <c r="CX80" i="24"/>
  <c r="CZ80" i="24"/>
  <c r="DA80" i="24"/>
  <c r="CW80" i="24" s="1"/>
  <c r="DB80" i="24"/>
  <c r="DC80" i="24"/>
  <c r="DD80" i="24"/>
  <c r="CW81" i="24"/>
  <c r="CX81" i="24"/>
  <c r="CY81" i="24"/>
  <c r="CZ81" i="24"/>
  <c r="DA81" i="24"/>
  <c r="DB81" i="24"/>
  <c r="DC81" i="24"/>
  <c r="DD81" i="24"/>
  <c r="DE81" i="24"/>
  <c r="DA82" i="24"/>
  <c r="CZ82" i="24" s="1"/>
  <c r="DB82" i="24"/>
  <c r="DC82" i="24"/>
  <c r="DD82" i="24"/>
  <c r="CW83" i="24"/>
  <c r="CX83" i="24"/>
  <c r="CY83" i="24"/>
  <c r="CZ83" i="24"/>
  <c r="DA83" i="24"/>
  <c r="DB83" i="24"/>
  <c r="DC83" i="24"/>
  <c r="DD83" i="24"/>
  <c r="DE83" i="24"/>
  <c r="CW84" i="24"/>
  <c r="DA84" i="24"/>
  <c r="CX84" i="24" s="1"/>
  <c r="DB84" i="24"/>
  <c r="DC84" i="24"/>
  <c r="DD84" i="24"/>
  <c r="DE84" i="24"/>
  <c r="DA85" i="24"/>
  <c r="DB85" i="24"/>
  <c r="DC85" i="24"/>
  <c r="DD85" i="24"/>
  <c r="CW86" i="24"/>
  <c r="CY86" i="24"/>
  <c r="CZ86" i="24"/>
  <c r="DA86" i="24"/>
  <c r="CX86" i="24" s="1"/>
  <c r="DB86" i="24"/>
  <c r="DC86" i="24"/>
  <c r="DD86" i="24"/>
  <c r="DE86" i="24"/>
  <c r="CY87" i="24"/>
  <c r="DA87" i="24"/>
  <c r="DB87" i="24"/>
  <c r="DC87" i="24"/>
  <c r="DD87" i="24"/>
  <c r="CX88" i="24"/>
  <c r="CZ88" i="24"/>
  <c r="DA88" i="24"/>
  <c r="CW88" i="24" s="1"/>
  <c r="DB88" i="24"/>
  <c r="DC88" i="24"/>
  <c r="DD88" i="24"/>
  <c r="CW89" i="24"/>
  <c r="CX89" i="24"/>
  <c r="CY89" i="24"/>
  <c r="CZ89" i="24"/>
  <c r="DA89" i="24"/>
  <c r="DB89" i="24"/>
  <c r="DC89" i="24"/>
  <c r="DD89" i="24"/>
  <c r="DE89" i="24"/>
  <c r="CX90" i="24"/>
  <c r="CY90" i="24"/>
  <c r="DA90" i="24"/>
  <c r="CZ90" i="24" s="1"/>
  <c r="DB90" i="24"/>
  <c r="DC90" i="24"/>
  <c r="DD90" i="24"/>
  <c r="CW91" i="24"/>
  <c r="CX91" i="24"/>
  <c r="CY91" i="24"/>
  <c r="CZ91" i="24"/>
  <c r="DA91" i="24"/>
  <c r="DB91" i="24"/>
  <c r="DC91" i="24"/>
  <c r="DD91" i="24"/>
  <c r="DE91" i="24"/>
  <c r="CW92" i="24"/>
  <c r="DA92" i="24"/>
  <c r="CX92" i="24" s="1"/>
  <c r="DB92" i="24"/>
  <c r="DC92" i="24"/>
  <c r="DD92" i="24"/>
  <c r="DE92" i="24"/>
  <c r="DA93" i="24"/>
  <c r="DB93" i="24"/>
  <c r="DC93" i="24"/>
  <c r="DD93" i="24"/>
  <c r="CW94" i="24"/>
  <c r="CY94" i="24"/>
  <c r="CZ94" i="24"/>
  <c r="DA94" i="24"/>
  <c r="CX94" i="24" s="1"/>
  <c r="DB94" i="24"/>
  <c r="DC94" i="24"/>
  <c r="DD94" i="24"/>
  <c r="DE94" i="24"/>
  <c r="DA95" i="24"/>
  <c r="DB95" i="24"/>
  <c r="DC95" i="24"/>
  <c r="DD95" i="24"/>
  <c r="CX96" i="24"/>
  <c r="CZ96" i="24"/>
  <c r="DA96" i="24"/>
  <c r="CW96" i="24" s="1"/>
  <c r="DB96" i="24"/>
  <c r="DC96" i="24"/>
  <c r="DD96" i="24"/>
  <c r="CW97" i="24"/>
  <c r="CX97" i="24"/>
  <c r="CY97" i="24"/>
  <c r="CZ97" i="24"/>
  <c r="DA97" i="24"/>
  <c r="DB97" i="24"/>
  <c r="DC97" i="24"/>
  <c r="DD97" i="24"/>
  <c r="DE97" i="24"/>
  <c r="CX98" i="24"/>
  <c r="CY98" i="24"/>
  <c r="DA98" i="24"/>
  <c r="CZ98" i="24" s="1"/>
  <c r="DB98" i="24"/>
  <c r="DC98" i="24"/>
  <c r="DD98" i="24"/>
  <c r="CW99" i="24"/>
  <c r="CX99" i="24"/>
  <c r="CY99" i="24"/>
  <c r="CZ99" i="24"/>
  <c r="DA99" i="24"/>
  <c r="DB99" i="24"/>
  <c r="DC99" i="24"/>
  <c r="DD99" i="24"/>
  <c r="DE99" i="24"/>
  <c r="DA100" i="24"/>
  <c r="CX100" i="24" s="1"/>
  <c r="DB100" i="24"/>
  <c r="DC100" i="24"/>
  <c r="DD100" i="24"/>
  <c r="DA101" i="24"/>
  <c r="DB101" i="24"/>
  <c r="DC101" i="24"/>
  <c r="DD101" i="24"/>
  <c r="DA102" i="24"/>
  <c r="CX102" i="24" s="1"/>
  <c r="DB102" i="24"/>
  <c r="DC102" i="24"/>
  <c r="DD102" i="24"/>
  <c r="CY103" i="24"/>
  <c r="DA103" i="24"/>
  <c r="DB103" i="24"/>
  <c r="DC103" i="24"/>
  <c r="DD103" i="24"/>
  <c r="CX104" i="24"/>
  <c r="CZ104" i="24"/>
  <c r="DA104" i="24"/>
  <c r="DB104" i="24"/>
  <c r="DC104" i="24"/>
  <c r="DD104" i="24"/>
  <c r="CW105" i="24"/>
  <c r="CX105" i="24"/>
  <c r="CY105" i="24"/>
  <c r="CZ105" i="24"/>
  <c r="DA105" i="24"/>
  <c r="DB105" i="24"/>
  <c r="DC105" i="24"/>
  <c r="DD105" i="24"/>
  <c r="DE105" i="24"/>
  <c r="CX106" i="24"/>
  <c r="CY106" i="24"/>
  <c r="DA106" i="24"/>
  <c r="CZ106" i="24" s="1"/>
  <c r="DB106" i="24"/>
  <c r="DC106" i="24"/>
  <c r="DD106" i="24"/>
  <c r="CW107" i="24"/>
  <c r="CX107" i="24"/>
  <c r="CY107" i="24"/>
  <c r="CZ107" i="24"/>
  <c r="DA107" i="24"/>
  <c r="DB107" i="24"/>
  <c r="DC107" i="24"/>
  <c r="DD107" i="24"/>
  <c r="DE107" i="24"/>
  <c r="CW108" i="24"/>
  <c r="DA108" i="24"/>
  <c r="CX108" i="24" s="1"/>
  <c r="DB108" i="24"/>
  <c r="DC108" i="24"/>
  <c r="DD108" i="24"/>
  <c r="DE108" i="24"/>
  <c r="DA109" i="24"/>
  <c r="DB109" i="24"/>
  <c r="DC109" i="24"/>
  <c r="DD109" i="24"/>
  <c r="CW110" i="24"/>
  <c r="CY110" i="24"/>
  <c r="CZ110" i="24"/>
  <c r="DA110" i="24"/>
  <c r="CX110" i="24" s="1"/>
  <c r="DB110" i="24"/>
  <c r="DC110" i="24"/>
  <c r="DD110" i="24"/>
  <c r="DE110" i="24"/>
  <c r="DA111" i="24"/>
  <c r="DB111" i="24"/>
  <c r="DC111" i="24"/>
  <c r="DD111" i="24"/>
  <c r="CX112" i="24"/>
  <c r="CZ112" i="24"/>
  <c r="DA112" i="24"/>
  <c r="DB112" i="24"/>
  <c r="DC112" i="24"/>
  <c r="DD112" i="24"/>
  <c r="CW113" i="24"/>
  <c r="CX113" i="24"/>
  <c r="CY113" i="24"/>
  <c r="CZ113" i="24"/>
  <c r="DA113" i="24"/>
  <c r="DB113" i="24"/>
  <c r="DC113" i="24"/>
  <c r="DD113" i="24"/>
  <c r="DE113" i="24"/>
  <c r="DA114" i="24"/>
  <c r="CZ114" i="24" s="1"/>
  <c r="DB114" i="24"/>
  <c r="DC114" i="24"/>
  <c r="DD114" i="24"/>
  <c r="CW115" i="24"/>
  <c r="CX115" i="24"/>
  <c r="CZ115" i="24"/>
  <c r="DA115" i="24"/>
  <c r="CY115" i="24" s="1"/>
  <c r="DB115" i="24"/>
  <c r="DC115" i="24"/>
  <c r="DD115" i="24"/>
  <c r="DE115" i="24"/>
  <c r="DA116" i="24"/>
  <c r="CX116" i="24" s="1"/>
  <c r="DB116" i="24"/>
  <c r="DC116" i="24"/>
  <c r="DD116" i="24"/>
  <c r="DA117" i="24"/>
  <c r="DB117" i="24"/>
  <c r="DC117" i="24"/>
  <c r="DD117" i="24"/>
  <c r="CW118" i="24"/>
  <c r="CY118" i="24"/>
  <c r="CZ118" i="24"/>
  <c r="DA118" i="24"/>
  <c r="CX118" i="24" s="1"/>
  <c r="DB118" i="24"/>
  <c r="DC118" i="24"/>
  <c r="DD118" i="24"/>
  <c r="DE118" i="24"/>
  <c r="DA119" i="24"/>
  <c r="DB119" i="24"/>
  <c r="DC119" i="24"/>
  <c r="DD119" i="24"/>
  <c r="DA120" i="24"/>
  <c r="CX120" i="24" s="1"/>
  <c r="DB120" i="24"/>
  <c r="DC120" i="24"/>
  <c r="DD120" i="24"/>
  <c r="CW121" i="24"/>
  <c r="CX121" i="24"/>
  <c r="CY121" i="24"/>
  <c r="CZ121" i="24"/>
  <c r="DA121" i="24"/>
  <c r="DB121" i="24"/>
  <c r="DC121" i="24"/>
  <c r="DD121" i="24"/>
  <c r="DE121" i="24"/>
  <c r="CX122" i="24"/>
  <c r="CY122" i="24"/>
  <c r="DA122" i="24"/>
  <c r="CZ122" i="24" s="1"/>
  <c r="DB122" i="24"/>
  <c r="DC122" i="24"/>
  <c r="DD122" i="24"/>
  <c r="CW123" i="24"/>
  <c r="CX123" i="24"/>
  <c r="CZ123" i="24"/>
  <c r="DA123" i="24"/>
  <c r="CY123" i="24" s="1"/>
  <c r="DB123" i="24"/>
  <c r="DC123" i="24"/>
  <c r="DD123" i="24"/>
  <c r="DE123" i="24"/>
  <c r="CW124" i="24"/>
  <c r="DA124" i="24"/>
  <c r="DB124" i="24"/>
  <c r="DC124" i="24"/>
  <c r="DD124" i="24"/>
  <c r="DE124" i="24"/>
  <c r="DA125" i="24"/>
  <c r="DB125" i="24"/>
  <c r="DC125" i="24"/>
  <c r="DD125" i="24"/>
  <c r="CW126" i="24"/>
  <c r="CY126" i="24"/>
  <c r="CZ126" i="24"/>
  <c r="DA126" i="24"/>
  <c r="CX126" i="24" s="1"/>
  <c r="DB126" i="24"/>
  <c r="DC126" i="24"/>
  <c r="DD126" i="24"/>
  <c r="DE126" i="24"/>
  <c r="DA127" i="24"/>
  <c r="CX127" i="24" s="1"/>
  <c r="DB127" i="24"/>
  <c r="DC127" i="24"/>
  <c r="DD127" i="24"/>
  <c r="CW128" i="24"/>
  <c r="CX128" i="24"/>
  <c r="CZ128" i="24"/>
  <c r="DA128" i="24"/>
  <c r="CY128" i="24" s="1"/>
  <c r="DB128" i="24"/>
  <c r="DC128" i="24"/>
  <c r="DD128" i="24"/>
  <c r="DE128" i="24"/>
  <c r="CW129" i="24"/>
  <c r="CX129" i="24"/>
  <c r="CY129" i="24"/>
  <c r="CZ129" i="24"/>
  <c r="DA129" i="24"/>
  <c r="DB129" i="24"/>
  <c r="DC129" i="24"/>
  <c r="DD129" i="24"/>
  <c r="DE129" i="24"/>
  <c r="CY130" i="24"/>
  <c r="DA130" i="24"/>
  <c r="CZ130" i="24" s="1"/>
  <c r="DB130" i="24"/>
  <c r="DC130" i="24"/>
  <c r="DD130" i="24"/>
  <c r="CW131" i="24"/>
  <c r="CX131" i="24"/>
  <c r="CZ131" i="24"/>
  <c r="DA131" i="24"/>
  <c r="CY131" i="24" s="1"/>
  <c r="DB131" i="24"/>
  <c r="DC131" i="24"/>
  <c r="DD131" i="24"/>
  <c r="DE131" i="24"/>
  <c r="CW132" i="24"/>
  <c r="DA132" i="24"/>
  <c r="DB132" i="24"/>
  <c r="DC132" i="24"/>
  <c r="DD132" i="24"/>
  <c r="DE132" i="24"/>
  <c r="DA133" i="24"/>
  <c r="DB133" i="24"/>
  <c r="DC133" i="24"/>
  <c r="DD133" i="24"/>
  <c r="DA134" i="24"/>
  <c r="CX134" i="24" s="1"/>
  <c r="DB134" i="24"/>
  <c r="DC134" i="24"/>
  <c r="DD134" i="24"/>
  <c r="DA135" i="24"/>
  <c r="CX135" i="24" s="1"/>
  <c r="DB135" i="24"/>
  <c r="DC135" i="24"/>
  <c r="DD135" i="24"/>
  <c r="CW136" i="24"/>
  <c r="CZ136" i="24"/>
  <c r="DA136" i="24"/>
  <c r="CY136" i="24" s="1"/>
  <c r="DB136" i="24"/>
  <c r="DC136" i="24"/>
  <c r="DD136" i="24"/>
  <c r="DE136" i="24"/>
  <c r="CW137" i="24"/>
  <c r="CX137" i="24"/>
  <c r="CY137" i="24"/>
  <c r="CZ137" i="24"/>
  <c r="DA137" i="24"/>
  <c r="DB137" i="24"/>
  <c r="DC137" i="24"/>
  <c r="DD137" i="24"/>
  <c r="DE137" i="24"/>
  <c r="CY138" i="24"/>
  <c r="DA138" i="24"/>
  <c r="DB138" i="24"/>
  <c r="DC138" i="24"/>
  <c r="DD138" i="24"/>
  <c r="DE138" i="24"/>
  <c r="DA139" i="24"/>
  <c r="CW139" i="24" s="1"/>
  <c r="DB139" i="24"/>
  <c r="DC139" i="24"/>
  <c r="DD139" i="24"/>
  <c r="CY140" i="24"/>
  <c r="DA140" i="24"/>
  <c r="DB140" i="24"/>
  <c r="DC140" i="24"/>
  <c r="DD140" i="24"/>
  <c r="DE140" i="24"/>
  <c r="DA141" i="24"/>
  <c r="DB141" i="24"/>
  <c r="DC141" i="24"/>
  <c r="DD141" i="24"/>
  <c r="CY142" i="24"/>
  <c r="DA142" i="24"/>
  <c r="CX142" i="24" s="1"/>
  <c r="DB142" i="24"/>
  <c r="DC142" i="24"/>
  <c r="DD142" i="24"/>
  <c r="CX143" i="24"/>
  <c r="CY143" i="24"/>
  <c r="CZ143" i="24"/>
  <c r="DA143" i="24"/>
  <c r="DB143" i="24"/>
  <c r="DC143" i="24"/>
  <c r="DD143" i="24"/>
  <c r="CW144" i="24"/>
  <c r="CX144" i="24"/>
  <c r="CY144" i="24"/>
  <c r="CZ144" i="24"/>
  <c r="DA144" i="24"/>
  <c r="DB144" i="24"/>
  <c r="DC144" i="24"/>
  <c r="DD144" i="24"/>
  <c r="DE144" i="24"/>
  <c r="DA145" i="24"/>
  <c r="CW145" i="24" s="1"/>
  <c r="DB145" i="24"/>
  <c r="DC145" i="24"/>
  <c r="DD145" i="24"/>
  <c r="CW146" i="24"/>
  <c r="CX146" i="24"/>
  <c r="CZ146" i="24"/>
  <c r="DA146" i="24"/>
  <c r="CY146" i="24" s="1"/>
  <c r="DB146" i="24"/>
  <c r="DC146" i="24"/>
  <c r="DD146" i="24"/>
  <c r="DE146" i="24"/>
  <c r="DA147" i="24"/>
  <c r="CW147" i="24" s="1"/>
  <c r="DB147" i="24"/>
  <c r="DC147" i="24"/>
  <c r="DD147" i="24"/>
  <c r="CZ148" i="24"/>
  <c r="DA148" i="24"/>
  <c r="CW148" i="24" s="1"/>
  <c r="DB148" i="24"/>
  <c r="DC148" i="24"/>
  <c r="DD148" i="24"/>
  <c r="CW149" i="24"/>
  <c r="CY149" i="24"/>
  <c r="CZ149" i="24"/>
  <c r="DA149" i="24"/>
  <c r="CX149" i="24" s="1"/>
  <c r="DB149" i="24"/>
  <c r="DC149" i="24"/>
  <c r="DD149" i="24"/>
  <c r="DE149" i="24"/>
  <c r="CX150" i="24"/>
  <c r="CY150" i="24"/>
  <c r="CZ150" i="24"/>
  <c r="DA150" i="24"/>
  <c r="CW150" i="24" s="1"/>
  <c r="DB150" i="24"/>
  <c r="DC150" i="24"/>
  <c r="DD150" i="24"/>
  <c r="CW151" i="24"/>
  <c r="CX151" i="24"/>
  <c r="CY151" i="24"/>
  <c r="CZ151" i="24"/>
  <c r="DA151" i="24"/>
  <c r="DB151" i="24"/>
  <c r="DC151" i="24"/>
  <c r="DD151" i="24"/>
  <c r="DE151" i="24"/>
  <c r="CW152" i="24"/>
  <c r="CX152" i="24"/>
  <c r="CY152" i="24"/>
  <c r="CZ152" i="24"/>
  <c r="DA152" i="24"/>
  <c r="DB152" i="24"/>
  <c r="DC152" i="24"/>
  <c r="DD152" i="24"/>
  <c r="DE152" i="24"/>
  <c r="DA153" i="24"/>
  <c r="CW153" i="24" s="1"/>
  <c r="DB153" i="24"/>
  <c r="DC153" i="24"/>
  <c r="DD153" i="24"/>
  <c r="CW154" i="24"/>
  <c r="CX154" i="24"/>
  <c r="CZ154" i="24"/>
  <c r="DA154" i="24"/>
  <c r="CY154" i="24" s="1"/>
  <c r="DB154" i="24"/>
  <c r="DC154" i="24"/>
  <c r="DD154" i="24"/>
  <c r="DE154" i="24"/>
  <c r="DA155" i="24"/>
  <c r="CW155" i="24" s="1"/>
  <c r="DB155" i="24"/>
  <c r="DC155" i="24"/>
  <c r="DD155" i="24"/>
  <c r="CZ156" i="24"/>
  <c r="DA156" i="24"/>
  <c r="CW156" i="24" s="1"/>
  <c r="DB156" i="24"/>
  <c r="DC156" i="24"/>
  <c r="DD156" i="24"/>
  <c r="CY157" i="24"/>
  <c r="CZ157" i="24"/>
  <c r="DA157" i="24"/>
  <c r="CW157" i="24" s="1"/>
  <c r="DB157" i="24"/>
  <c r="DC157" i="24"/>
  <c r="DD157" i="24"/>
  <c r="DE157" i="24"/>
  <c r="CX158" i="24"/>
  <c r="CY158" i="24"/>
  <c r="CZ158" i="24"/>
  <c r="DA158" i="24"/>
  <c r="CW158" i="24" s="1"/>
  <c r="DB158" i="24"/>
  <c r="DC158" i="24"/>
  <c r="DD158" i="24"/>
  <c r="CW159" i="24"/>
  <c r="CX159" i="24"/>
  <c r="CY159" i="24"/>
  <c r="CZ159" i="24"/>
  <c r="DA159" i="24"/>
  <c r="DB159" i="24"/>
  <c r="DC159" i="24"/>
  <c r="DD159" i="24"/>
  <c r="DE159" i="24"/>
  <c r="CW160" i="24"/>
  <c r="CX160" i="24"/>
  <c r="CY160" i="24"/>
  <c r="CZ160" i="24"/>
  <c r="DA160" i="24"/>
  <c r="DB160" i="24"/>
  <c r="DC160" i="24"/>
  <c r="DD160" i="24"/>
  <c r="DE160" i="24"/>
  <c r="DA161" i="24"/>
  <c r="CW161" i="24" s="1"/>
  <c r="DB161" i="24"/>
  <c r="DC161" i="24"/>
  <c r="DD161" i="24"/>
  <c r="CW162" i="24"/>
  <c r="CX162" i="24"/>
  <c r="CZ162" i="24"/>
  <c r="DA162" i="24"/>
  <c r="CY162" i="24" s="1"/>
  <c r="DB162" i="24"/>
  <c r="DC162" i="24"/>
  <c r="DD162" i="24"/>
  <c r="DE162" i="24"/>
  <c r="DA163" i="24"/>
  <c r="CW163" i="24" s="1"/>
  <c r="DB163" i="24"/>
  <c r="DC163" i="24"/>
  <c r="DD163" i="24"/>
  <c r="CZ164" i="24"/>
  <c r="DA164" i="24"/>
  <c r="CW164" i="24" s="1"/>
  <c r="DB164" i="24"/>
  <c r="DC164" i="24"/>
  <c r="DD164" i="24"/>
  <c r="CY165" i="24"/>
  <c r="CZ165" i="24"/>
  <c r="DA165" i="24"/>
  <c r="CW165" i="24" s="1"/>
  <c r="DB165" i="24"/>
  <c r="DC165" i="24"/>
  <c r="DD165" i="24"/>
  <c r="CX166" i="24"/>
  <c r="CY166" i="24"/>
  <c r="CZ166" i="24"/>
  <c r="DA166" i="24"/>
  <c r="CW166" i="24" s="1"/>
  <c r="DB166" i="24"/>
  <c r="DC166" i="24"/>
  <c r="DD166" i="24"/>
  <c r="CW167" i="24"/>
  <c r="CX167" i="24"/>
  <c r="CY167" i="24"/>
  <c r="CZ167" i="24"/>
  <c r="DA167" i="24"/>
  <c r="DB167" i="24"/>
  <c r="DC167" i="24"/>
  <c r="DD167" i="24"/>
  <c r="DE167" i="24"/>
  <c r="CW168" i="24"/>
  <c r="CX168" i="24"/>
  <c r="CY168" i="24"/>
  <c r="CZ168" i="24"/>
  <c r="DA168" i="24"/>
  <c r="DB168" i="24"/>
  <c r="DC168" i="24"/>
  <c r="DD168" i="24"/>
  <c r="DE168" i="24"/>
  <c r="DA169" i="24"/>
  <c r="CW169" i="24" s="1"/>
  <c r="DB169" i="24"/>
  <c r="DC169" i="24"/>
  <c r="DD169" i="24"/>
  <c r="CW170" i="24"/>
  <c r="CX170" i="24"/>
  <c r="CZ170" i="24"/>
  <c r="DA170" i="24"/>
  <c r="CY170" i="24" s="1"/>
  <c r="DB170" i="24"/>
  <c r="DC170" i="24"/>
  <c r="DD170" i="24"/>
  <c r="DE170" i="24"/>
  <c r="DA171" i="24"/>
  <c r="CW171" i="24" s="1"/>
  <c r="DB171" i="24"/>
  <c r="DC171" i="24"/>
  <c r="DD171" i="24"/>
  <c r="CZ172" i="24"/>
  <c r="DA172" i="24"/>
  <c r="CW172" i="24" s="1"/>
  <c r="DB172" i="24"/>
  <c r="DC172" i="24"/>
  <c r="DD172" i="24"/>
  <c r="CY173" i="24"/>
  <c r="CZ173" i="24"/>
  <c r="DA173" i="24"/>
  <c r="CW173" i="24" s="1"/>
  <c r="DB173" i="24"/>
  <c r="DC173" i="24"/>
  <c r="DD173" i="24"/>
  <c r="CX174" i="24"/>
  <c r="CY174" i="24"/>
  <c r="CZ174" i="24"/>
  <c r="DA174" i="24"/>
  <c r="CW174" i="24" s="1"/>
  <c r="DB174" i="24"/>
  <c r="DC174" i="24"/>
  <c r="DD174" i="24"/>
  <c r="CW175" i="24"/>
  <c r="CX175" i="24"/>
  <c r="CY175" i="24"/>
  <c r="CZ175" i="24"/>
  <c r="DA175" i="24"/>
  <c r="DB175" i="24"/>
  <c r="DC175" i="24"/>
  <c r="DD175" i="24"/>
  <c r="DE175" i="24"/>
  <c r="CW176" i="24"/>
  <c r="CX176" i="24"/>
  <c r="CY176" i="24"/>
  <c r="CZ176" i="24"/>
  <c r="DA176" i="24"/>
  <c r="DB176" i="24"/>
  <c r="DC176" i="24"/>
  <c r="DD176" i="24"/>
  <c r="DE176" i="24"/>
  <c r="CW177" i="24"/>
  <c r="DA177" i="24"/>
  <c r="CX177" i="24" s="1"/>
  <c r="DB177" i="24"/>
  <c r="DC177" i="24"/>
  <c r="DD177" i="24"/>
  <c r="DE177" i="24"/>
  <c r="CW178" i="24"/>
  <c r="CX178" i="24"/>
  <c r="CZ178" i="24"/>
  <c r="DA178" i="24"/>
  <c r="CY178" i="24" s="1"/>
  <c r="DB178" i="24"/>
  <c r="DC178" i="24"/>
  <c r="DD178" i="24"/>
  <c r="DE178" i="24"/>
  <c r="DA179" i="24"/>
  <c r="CW179" i="24" s="1"/>
  <c r="DB179" i="24"/>
  <c r="DC179" i="24"/>
  <c r="DD179" i="24"/>
  <c r="CZ180" i="24"/>
  <c r="DA180" i="24"/>
  <c r="CW180" i="24" s="1"/>
  <c r="DB180" i="24"/>
  <c r="DC180" i="24"/>
  <c r="DD180" i="24"/>
  <c r="CY181" i="24"/>
  <c r="CZ181" i="24"/>
  <c r="DA181" i="24"/>
  <c r="CW181" i="24" s="1"/>
  <c r="DB181" i="24"/>
  <c r="DC181" i="24"/>
  <c r="DD181" i="24"/>
  <c r="CX182" i="24"/>
  <c r="CY182" i="24"/>
  <c r="CZ182" i="24"/>
  <c r="DA182" i="24"/>
  <c r="CW182" i="24" s="1"/>
  <c r="DB182" i="24"/>
  <c r="DC182" i="24"/>
  <c r="DD182" i="24"/>
  <c r="CW183" i="24"/>
  <c r="CX183" i="24"/>
  <c r="CY183" i="24"/>
  <c r="CZ183" i="24"/>
  <c r="DA183" i="24"/>
  <c r="DB183" i="24"/>
  <c r="DC183" i="24"/>
  <c r="DD183" i="24"/>
  <c r="DE183" i="24"/>
  <c r="CW184" i="24"/>
  <c r="CX184" i="24"/>
  <c r="CY184" i="24"/>
  <c r="CZ184" i="24"/>
  <c r="DA184" i="24"/>
  <c r="DB184" i="24"/>
  <c r="DC184" i="24"/>
  <c r="DD184" i="24"/>
  <c r="DE184" i="24"/>
  <c r="CW185" i="24"/>
  <c r="DA185" i="24"/>
  <c r="CX185" i="24" s="1"/>
  <c r="DB185" i="24"/>
  <c r="DC185" i="24"/>
  <c r="DD185" i="24"/>
  <c r="DE185" i="24"/>
  <c r="CW186" i="24"/>
  <c r="CX186" i="24"/>
  <c r="CZ186" i="24"/>
  <c r="DA186" i="24"/>
  <c r="CY186" i="24" s="1"/>
  <c r="DB186" i="24"/>
  <c r="DC186" i="24"/>
  <c r="DD186" i="24"/>
  <c r="DE186" i="24"/>
  <c r="DA187" i="24"/>
  <c r="CW187" i="24" s="1"/>
  <c r="DB187" i="24"/>
  <c r="DC187" i="24"/>
  <c r="DD187" i="24"/>
  <c r="CZ188" i="24"/>
  <c r="DA188" i="24"/>
  <c r="CW188" i="24" s="1"/>
  <c r="DB188" i="24"/>
  <c r="DC188" i="24"/>
  <c r="DD188" i="24"/>
  <c r="CY189" i="24"/>
  <c r="CZ189" i="24"/>
  <c r="DA189" i="24"/>
  <c r="CW189" i="24" s="1"/>
  <c r="DB189" i="24"/>
  <c r="DC189" i="24"/>
  <c r="DD189" i="24"/>
  <c r="CX190" i="24"/>
  <c r="CY190" i="24"/>
  <c r="CZ190" i="24"/>
  <c r="DA190" i="24"/>
  <c r="CW190" i="24" s="1"/>
  <c r="DB190" i="24"/>
  <c r="DC190" i="24"/>
  <c r="DD190" i="24"/>
  <c r="CW191" i="24"/>
  <c r="CX191" i="24"/>
  <c r="CY191" i="24"/>
  <c r="CZ191" i="24"/>
  <c r="DA191" i="24"/>
  <c r="DB191" i="24"/>
  <c r="DC191" i="24"/>
  <c r="DD191" i="24"/>
  <c r="DE191" i="24"/>
  <c r="CW192" i="24"/>
  <c r="CX192" i="24"/>
  <c r="CY192" i="24"/>
  <c r="CZ192" i="24"/>
  <c r="DA192" i="24"/>
  <c r="DB192" i="24"/>
  <c r="DC192" i="24"/>
  <c r="DD192" i="24"/>
  <c r="DE192" i="24"/>
  <c r="CW193" i="24"/>
  <c r="DA193" i="24"/>
  <c r="CX193" i="24" s="1"/>
  <c r="DB193" i="24"/>
  <c r="DC193" i="24"/>
  <c r="DD193" i="24"/>
  <c r="DE193" i="24"/>
  <c r="CW194" i="24"/>
  <c r="CX194" i="24"/>
  <c r="CZ194" i="24"/>
  <c r="DA194" i="24"/>
  <c r="CY194" i="24" s="1"/>
  <c r="DB194" i="24"/>
  <c r="DC194" i="24"/>
  <c r="DD194" i="24"/>
  <c r="DE194" i="24"/>
  <c r="DA195" i="24"/>
  <c r="CW195" i="24" s="1"/>
  <c r="DB195" i="24"/>
  <c r="DC195" i="24"/>
  <c r="DD195" i="24"/>
  <c r="CZ196" i="24"/>
  <c r="DA196" i="24"/>
  <c r="CW196" i="24" s="1"/>
  <c r="DB196" i="24"/>
  <c r="DC196" i="24"/>
  <c r="DD196" i="24"/>
  <c r="CY197" i="24"/>
  <c r="DA197" i="24"/>
  <c r="CZ197" i="24" s="1"/>
  <c r="DB197" i="24"/>
  <c r="DC197" i="24"/>
  <c r="DD197" i="24"/>
  <c r="CX198" i="24"/>
  <c r="CY198" i="24"/>
  <c r="CZ198" i="24"/>
  <c r="DA198" i="24"/>
  <c r="CW198" i="24" s="1"/>
  <c r="DB198" i="24"/>
  <c r="DC198" i="24"/>
  <c r="DD198" i="24"/>
  <c r="CW199" i="24"/>
  <c r="CX199" i="24"/>
  <c r="CY199" i="24"/>
  <c r="CZ199" i="24"/>
  <c r="DA199" i="24"/>
  <c r="DB199" i="24"/>
  <c r="DC199" i="24"/>
  <c r="DD199" i="24"/>
  <c r="DE199" i="24"/>
  <c r="CW200" i="24"/>
  <c r="CX200" i="24"/>
  <c r="CY200" i="24"/>
  <c r="CZ200" i="24"/>
  <c r="DA200" i="24"/>
  <c r="DB200" i="24"/>
  <c r="DC200" i="24"/>
  <c r="DD200" i="24"/>
  <c r="DE200" i="24"/>
  <c r="CW201" i="24"/>
  <c r="DA201" i="24"/>
  <c r="CX201" i="24" s="1"/>
  <c r="DB201" i="24"/>
  <c r="DC201" i="24"/>
  <c r="DD201" i="24"/>
  <c r="DE201" i="24"/>
  <c r="CW202" i="24"/>
  <c r="CX202" i="24"/>
  <c r="CZ202" i="24"/>
  <c r="DA202" i="24"/>
  <c r="CY202" i="24" s="1"/>
  <c r="DB202" i="24"/>
  <c r="DC202" i="24"/>
  <c r="DD202" i="24"/>
  <c r="DE202" i="24"/>
  <c r="DA203" i="24"/>
  <c r="CW203" i="24" s="1"/>
  <c r="DB203" i="24"/>
  <c r="DC203" i="24"/>
  <c r="DD203" i="24"/>
  <c r="CZ204" i="24"/>
  <c r="DA204" i="24"/>
  <c r="CW204" i="24" s="1"/>
  <c r="DB204" i="24"/>
  <c r="DC204" i="24"/>
  <c r="DD204" i="24"/>
  <c r="CO103" i="24"/>
  <c r="CK103" i="24" s="1"/>
  <c r="CP103" i="24"/>
  <c r="CQ103" i="24"/>
  <c r="CR103" i="24"/>
  <c r="CO135" i="24"/>
  <c r="CK135" i="24" s="1"/>
  <c r="CP135" i="24"/>
  <c r="CQ135" i="24"/>
  <c r="CR135" i="24"/>
  <c r="CO29" i="24"/>
  <c r="CK29" i="24" s="1"/>
  <c r="CP29" i="24"/>
  <c r="CQ29" i="24"/>
  <c r="CR29" i="24"/>
  <c r="CO32" i="24"/>
  <c r="CK32" i="24" s="1"/>
  <c r="CP32" i="24"/>
  <c r="CQ32" i="24"/>
  <c r="CR32" i="24"/>
  <c r="CO115" i="24"/>
  <c r="CK115" i="24" s="1"/>
  <c r="CP115" i="24"/>
  <c r="CQ115" i="24"/>
  <c r="CR115" i="24"/>
  <c r="CR156" i="24"/>
  <c r="CQ156" i="24"/>
  <c r="CP156" i="24"/>
  <c r="CO156" i="24"/>
  <c r="CS156" i="24" s="1"/>
  <c r="CR155" i="24"/>
  <c r="CQ155" i="24"/>
  <c r="CP155" i="24"/>
  <c r="CO155" i="24"/>
  <c r="CL155" i="24" s="1"/>
  <c r="CR154" i="24"/>
  <c r="CQ154" i="24"/>
  <c r="CP154" i="24"/>
  <c r="CO154" i="24"/>
  <c r="CM154" i="24" s="1"/>
  <c r="CR153" i="24"/>
  <c r="CQ153" i="24"/>
  <c r="CP153" i="24"/>
  <c r="CO153" i="24"/>
  <c r="CR152" i="24"/>
  <c r="CQ152" i="24"/>
  <c r="CP152" i="24"/>
  <c r="CO152" i="24"/>
  <c r="CN152" i="24" s="1"/>
  <c r="CR151" i="24"/>
  <c r="CQ151" i="24"/>
  <c r="CP151" i="24"/>
  <c r="CO151" i="24"/>
  <c r="CN151" i="24" s="1"/>
  <c r="CR150" i="24"/>
  <c r="CQ150" i="24"/>
  <c r="CP150" i="24"/>
  <c r="CO150" i="24"/>
  <c r="CN150" i="24" s="1"/>
  <c r="CR149" i="24"/>
  <c r="CQ149" i="24"/>
  <c r="CP149" i="24"/>
  <c r="CO149" i="24"/>
  <c r="CN149" i="24" s="1"/>
  <c r="CR148" i="24"/>
  <c r="CQ148" i="24"/>
  <c r="CP148" i="24"/>
  <c r="CO148" i="24"/>
  <c r="CS148" i="24" s="1"/>
  <c r="CR147" i="24"/>
  <c r="CQ147" i="24"/>
  <c r="CP147" i="24"/>
  <c r="CO147" i="24"/>
  <c r="CL147" i="24" s="1"/>
  <c r="CR146" i="24"/>
  <c r="CQ146" i="24"/>
  <c r="CP146" i="24"/>
  <c r="CO146" i="24"/>
  <c r="CM146" i="24" s="1"/>
  <c r="CR145" i="24"/>
  <c r="CQ145" i="24"/>
  <c r="CP145" i="24"/>
  <c r="CO145" i="24"/>
  <c r="CR144" i="24"/>
  <c r="CQ144" i="24"/>
  <c r="CP144" i="24"/>
  <c r="CO144" i="24"/>
  <c r="CN144" i="24" s="1"/>
  <c r="CR143" i="24"/>
  <c r="CQ143" i="24"/>
  <c r="CP143" i="24"/>
  <c r="CO143" i="24"/>
  <c r="CS143" i="24" s="1"/>
  <c r="CL143" i="24"/>
  <c r="CR142" i="24"/>
  <c r="CQ142" i="24"/>
  <c r="CP142" i="24"/>
  <c r="CO142" i="24"/>
  <c r="CN142" i="24" s="1"/>
  <c r="CR141" i="24"/>
  <c r="CQ141" i="24"/>
  <c r="CP141" i="24"/>
  <c r="CO141" i="24"/>
  <c r="CL141" i="24" s="1"/>
  <c r="CR140" i="24"/>
  <c r="CQ140" i="24"/>
  <c r="CP140" i="24"/>
  <c r="CO140" i="24"/>
  <c r="CS140" i="24" s="1"/>
  <c r="CR139" i="24"/>
  <c r="CQ139" i="24"/>
  <c r="CP139" i="24"/>
  <c r="CO139" i="24"/>
  <c r="CL139" i="24" s="1"/>
  <c r="CR138" i="24"/>
  <c r="CQ138" i="24"/>
  <c r="CP138" i="24"/>
  <c r="CO138" i="24"/>
  <c r="CM138" i="24" s="1"/>
  <c r="CR137" i="24"/>
  <c r="CQ137" i="24"/>
  <c r="CP137" i="24"/>
  <c r="CO137" i="24"/>
  <c r="CR136" i="24"/>
  <c r="CQ136" i="24"/>
  <c r="CP136" i="24"/>
  <c r="CO136" i="24"/>
  <c r="CR134" i="24"/>
  <c r="CQ134" i="24"/>
  <c r="CP134" i="24"/>
  <c r="CO134" i="24"/>
  <c r="CR133" i="24"/>
  <c r="CQ133" i="24"/>
  <c r="CP133" i="24"/>
  <c r="CO133" i="24"/>
  <c r="CN133" i="24" s="1"/>
  <c r="CR132" i="24"/>
  <c r="CQ132" i="24"/>
  <c r="CP132" i="24"/>
  <c r="CO132" i="24"/>
  <c r="CM132" i="24" s="1"/>
  <c r="CR131" i="24"/>
  <c r="CQ131" i="24"/>
  <c r="CP131" i="24"/>
  <c r="CO131" i="24"/>
  <c r="CS131" i="24" s="1"/>
  <c r="CR130" i="24"/>
  <c r="CQ130" i="24"/>
  <c r="CP130" i="24"/>
  <c r="CO130" i="24"/>
  <c r="CR129" i="24"/>
  <c r="CQ129" i="24"/>
  <c r="CP129" i="24"/>
  <c r="CO129" i="24"/>
  <c r="CM129" i="24" s="1"/>
  <c r="CR128" i="24"/>
  <c r="CQ128" i="24"/>
  <c r="CP128" i="24"/>
  <c r="CO128" i="24"/>
  <c r="CR127" i="24"/>
  <c r="CQ127" i="24"/>
  <c r="CP127" i="24"/>
  <c r="CO127" i="24"/>
  <c r="CN127" i="24" s="1"/>
  <c r="CR126" i="24"/>
  <c r="CQ126" i="24"/>
  <c r="CP126" i="24"/>
  <c r="CO126" i="24"/>
  <c r="CN126" i="24" s="1"/>
  <c r="CR125" i="24"/>
  <c r="CQ125" i="24"/>
  <c r="CP125" i="24"/>
  <c r="CO125" i="24"/>
  <c r="CR124" i="24"/>
  <c r="CQ124" i="24"/>
  <c r="CP124" i="24"/>
  <c r="CO124" i="24"/>
  <c r="CN124" i="24" s="1"/>
  <c r="CR123" i="24"/>
  <c r="CQ123" i="24"/>
  <c r="CP123" i="24"/>
  <c r="CO123" i="24"/>
  <c r="CS123" i="24" s="1"/>
  <c r="CR122" i="24"/>
  <c r="CQ122" i="24"/>
  <c r="CP122" i="24"/>
  <c r="CO122" i="24"/>
  <c r="CL122" i="24" s="1"/>
  <c r="CR121" i="24"/>
  <c r="CQ121" i="24"/>
  <c r="CP121" i="24"/>
  <c r="CO121" i="24"/>
  <c r="CM121" i="24" s="1"/>
  <c r="CR120" i="24"/>
  <c r="CQ120" i="24"/>
  <c r="CP120" i="24"/>
  <c r="CO120" i="24"/>
  <c r="CR119" i="24"/>
  <c r="CQ119" i="24"/>
  <c r="CP119" i="24"/>
  <c r="CO119" i="24"/>
  <c r="CN119" i="24" s="1"/>
  <c r="CR118" i="24"/>
  <c r="CQ118" i="24"/>
  <c r="CP118" i="24"/>
  <c r="CO118" i="24"/>
  <c r="CL118" i="24" s="1"/>
  <c r="CR117" i="24"/>
  <c r="CQ117" i="24"/>
  <c r="CP117" i="24"/>
  <c r="CO117" i="24"/>
  <c r="CN117" i="24" s="1"/>
  <c r="CR116" i="24"/>
  <c r="CQ116" i="24"/>
  <c r="CP116" i="24"/>
  <c r="CO116" i="24"/>
  <c r="CR114" i="24"/>
  <c r="CQ114" i="24"/>
  <c r="CP114" i="24"/>
  <c r="CO114" i="24"/>
  <c r="CL114" i="24" s="1"/>
  <c r="CR113" i="24"/>
  <c r="CQ113" i="24"/>
  <c r="CP113" i="24"/>
  <c r="CO113" i="24"/>
  <c r="CL113" i="24" s="1"/>
  <c r="CM113" i="24"/>
  <c r="CR112" i="24"/>
  <c r="CQ112" i="24"/>
  <c r="CP112" i="24"/>
  <c r="CO112" i="24"/>
  <c r="CM112" i="24" s="1"/>
  <c r="CR111" i="24"/>
  <c r="CQ111" i="24"/>
  <c r="CP111" i="24"/>
  <c r="CO111" i="24"/>
  <c r="CR110" i="24"/>
  <c r="CQ110" i="24"/>
  <c r="CP110" i="24"/>
  <c r="CO110" i="24"/>
  <c r="CN110" i="24" s="1"/>
  <c r="CR109" i="24"/>
  <c r="CQ109" i="24"/>
  <c r="CP109" i="24"/>
  <c r="CO109" i="24"/>
  <c r="CN109" i="24" s="1"/>
  <c r="CR108" i="24"/>
  <c r="CQ108" i="24"/>
  <c r="CP108" i="24"/>
  <c r="CO108" i="24"/>
  <c r="CM108" i="24" s="1"/>
  <c r="CR107" i="24"/>
  <c r="CQ107" i="24"/>
  <c r="CP107" i="24"/>
  <c r="CO107" i="24"/>
  <c r="CN107" i="24" s="1"/>
  <c r="CR106" i="24"/>
  <c r="CQ106" i="24"/>
  <c r="CP106" i="24"/>
  <c r="CO106" i="24"/>
  <c r="CS106" i="24" s="1"/>
  <c r="CR105" i="24"/>
  <c r="CQ105" i="24"/>
  <c r="CP105" i="24"/>
  <c r="CO105" i="24"/>
  <c r="CR104" i="24"/>
  <c r="CQ104" i="24"/>
  <c r="CP104" i="24"/>
  <c r="CO104" i="24"/>
  <c r="CM104" i="24" s="1"/>
  <c r="CR102" i="24"/>
  <c r="CQ102" i="24"/>
  <c r="CP102" i="24"/>
  <c r="CO102" i="24"/>
  <c r="CR101" i="24"/>
  <c r="CQ101" i="24"/>
  <c r="CP101" i="24"/>
  <c r="CO101" i="24"/>
  <c r="CR100" i="24"/>
  <c r="CQ100" i="24"/>
  <c r="CP100" i="24"/>
  <c r="CO100" i="24"/>
  <c r="CR99" i="24"/>
  <c r="CQ99" i="24"/>
  <c r="CP99" i="24"/>
  <c r="CO99" i="24"/>
  <c r="CN99" i="24" s="1"/>
  <c r="CR98" i="24"/>
  <c r="CQ98" i="24"/>
  <c r="CP98" i="24"/>
  <c r="CO98" i="24"/>
  <c r="CN98" i="24" s="1"/>
  <c r="CR97" i="24"/>
  <c r="CQ97" i="24"/>
  <c r="CP97" i="24"/>
  <c r="CO97" i="24"/>
  <c r="CR96" i="24"/>
  <c r="CQ96" i="24"/>
  <c r="CP96" i="24"/>
  <c r="CO96" i="24"/>
  <c r="CL96" i="24" s="1"/>
  <c r="CR95" i="24"/>
  <c r="CQ95" i="24"/>
  <c r="CP95" i="24"/>
  <c r="CO95" i="24"/>
  <c r="CM95" i="24" s="1"/>
  <c r="CR94" i="24"/>
  <c r="CQ94" i="24"/>
  <c r="CP94" i="24"/>
  <c r="CO94" i="24"/>
  <c r="CR93" i="24"/>
  <c r="CQ93" i="24"/>
  <c r="CP93" i="24"/>
  <c r="CO93" i="24"/>
  <c r="CS93" i="24" s="1"/>
  <c r="CR92" i="24"/>
  <c r="CQ92" i="24"/>
  <c r="CP92" i="24"/>
  <c r="CO92" i="24"/>
  <c r="CR91" i="24"/>
  <c r="CQ91" i="24"/>
  <c r="CP91" i="24"/>
  <c r="CO91" i="24"/>
  <c r="CN91" i="24" s="1"/>
  <c r="CR90" i="24"/>
  <c r="CQ90" i="24"/>
  <c r="CP90" i="24"/>
  <c r="CO90" i="24"/>
  <c r="CN90" i="24" s="1"/>
  <c r="CM90" i="24"/>
  <c r="CR89" i="24"/>
  <c r="CQ89" i="24"/>
  <c r="CP89" i="24"/>
  <c r="CO89" i="24"/>
  <c r="CS89" i="24" s="1"/>
  <c r="CR88" i="24"/>
  <c r="CQ88" i="24"/>
  <c r="CP88" i="24"/>
  <c r="CO88" i="24"/>
  <c r="CR87" i="24"/>
  <c r="CQ87" i="24"/>
  <c r="CP87" i="24"/>
  <c r="CO87" i="24"/>
  <c r="CM87" i="24" s="1"/>
  <c r="CR86" i="24"/>
  <c r="CQ86" i="24"/>
  <c r="CP86" i="24"/>
  <c r="CO86" i="24"/>
  <c r="CR85" i="24"/>
  <c r="CQ85" i="24"/>
  <c r="CP85" i="24"/>
  <c r="CO85" i="24"/>
  <c r="CR84" i="24"/>
  <c r="CQ84" i="24"/>
  <c r="CP84" i="24"/>
  <c r="CO84" i="24"/>
  <c r="CN84" i="24" s="1"/>
  <c r="CR83" i="24"/>
  <c r="CQ83" i="24"/>
  <c r="CP83" i="24"/>
  <c r="CO83" i="24"/>
  <c r="CM83" i="24" s="1"/>
  <c r="CR82" i="24"/>
  <c r="CQ82" i="24"/>
  <c r="CP82" i="24"/>
  <c r="CO82" i="24"/>
  <c r="CN82" i="24" s="1"/>
  <c r="CL82" i="24"/>
  <c r="CR81" i="24"/>
  <c r="CQ81" i="24"/>
  <c r="CP81" i="24"/>
  <c r="CO81" i="24"/>
  <c r="CS81" i="24" s="1"/>
  <c r="CR80" i="24"/>
  <c r="CQ80" i="24"/>
  <c r="CP80" i="24"/>
  <c r="CO80" i="24"/>
  <c r="CR79" i="24"/>
  <c r="CQ79" i="24"/>
  <c r="CP79" i="24"/>
  <c r="CO79" i="24"/>
  <c r="CN79" i="24" s="1"/>
  <c r="CR78" i="24"/>
  <c r="CQ78" i="24"/>
  <c r="CP78" i="24"/>
  <c r="CO78" i="24"/>
  <c r="CR77" i="24"/>
  <c r="CQ77" i="24"/>
  <c r="CP77" i="24"/>
  <c r="CO77" i="24"/>
  <c r="CS77" i="24" s="1"/>
  <c r="CR76" i="24"/>
  <c r="CQ76" i="24"/>
  <c r="CP76" i="24"/>
  <c r="CO76" i="24"/>
  <c r="CR75" i="24"/>
  <c r="CQ75" i="24"/>
  <c r="CP75" i="24"/>
  <c r="CO75" i="24"/>
  <c r="CR74" i="24"/>
  <c r="CQ74" i="24"/>
  <c r="CP74" i="24"/>
  <c r="CO74" i="24"/>
  <c r="CN74" i="24" s="1"/>
  <c r="CR73" i="24"/>
  <c r="CQ73" i="24"/>
  <c r="CP73" i="24"/>
  <c r="CO73" i="24"/>
  <c r="CS73" i="24" s="1"/>
  <c r="CR72" i="24"/>
  <c r="CQ72" i="24"/>
  <c r="CP72" i="24"/>
  <c r="CO72" i="24"/>
  <c r="CL72" i="24" s="1"/>
  <c r="CR71" i="24"/>
  <c r="CQ71" i="24"/>
  <c r="CP71" i="24"/>
  <c r="CO71" i="24"/>
  <c r="CN71" i="24" s="1"/>
  <c r="CR70" i="24"/>
  <c r="CQ70" i="24"/>
  <c r="CP70" i="24"/>
  <c r="CO70" i="24"/>
  <c r="CR69" i="24"/>
  <c r="CQ69" i="24"/>
  <c r="CP69" i="24"/>
  <c r="CO69" i="24"/>
  <c r="CM69" i="24" s="1"/>
  <c r="CR68" i="24"/>
  <c r="CQ68" i="24"/>
  <c r="CP68" i="24"/>
  <c r="CO68" i="24"/>
  <c r="CL68" i="24" s="1"/>
  <c r="CR67" i="24"/>
  <c r="CQ67" i="24"/>
  <c r="CP67" i="24"/>
  <c r="CO67" i="24"/>
  <c r="CL67" i="24" s="1"/>
  <c r="CR66" i="24"/>
  <c r="CQ66" i="24"/>
  <c r="CP66" i="24"/>
  <c r="CO66" i="24"/>
  <c r="CR65" i="24"/>
  <c r="CQ65" i="24"/>
  <c r="CP65" i="24"/>
  <c r="CO65" i="24"/>
  <c r="CS65" i="24" s="1"/>
  <c r="CR64" i="24"/>
  <c r="CQ64" i="24"/>
  <c r="CP64" i="24"/>
  <c r="CO64" i="24"/>
  <c r="CL64" i="24" s="1"/>
  <c r="CR63" i="24"/>
  <c r="CQ63" i="24"/>
  <c r="CP63" i="24"/>
  <c r="CO63" i="24"/>
  <c r="CN63" i="24" s="1"/>
  <c r="CR62" i="24"/>
  <c r="CQ62" i="24"/>
  <c r="CP62" i="24"/>
  <c r="CO62" i="24"/>
  <c r="CS62" i="24" s="1"/>
  <c r="CR61" i="24"/>
  <c r="CQ61" i="24"/>
  <c r="CP61" i="24"/>
  <c r="CO61" i="24"/>
  <c r="CM61" i="24" s="1"/>
  <c r="CR60" i="24"/>
  <c r="CQ60" i="24"/>
  <c r="CP60" i="24"/>
  <c r="CO60" i="24"/>
  <c r="CL60" i="24" s="1"/>
  <c r="CR59" i="24"/>
  <c r="CQ59" i="24"/>
  <c r="CP59" i="24"/>
  <c r="CO59" i="24"/>
  <c r="CL59" i="24" s="1"/>
  <c r="CR58" i="24"/>
  <c r="CQ58" i="24"/>
  <c r="CP58" i="24"/>
  <c r="CO58" i="24"/>
  <c r="CN58" i="24" s="1"/>
  <c r="CR57" i="24"/>
  <c r="CQ57" i="24"/>
  <c r="CP57" i="24"/>
  <c r="CO57" i="24"/>
  <c r="CN57" i="24" s="1"/>
  <c r="CR56" i="24"/>
  <c r="CQ56" i="24"/>
  <c r="CP56" i="24"/>
  <c r="CO56" i="24"/>
  <c r="CM56" i="24" s="1"/>
  <c r="CR55" i="24"/>
  <c r="CQ55" i="24"/>
  <c r="CP55" i="24"/>
  <c r="CO55" i="24"/>
  <c r="CS55" i="24" s="1"/>
  <c r="CR54" i="24"/>
  <c r="CQ54" i="24"/>
  <c r="CP54" i="24"/>
  <c r="CO54" i="24"/>
  <c r="CL54" i="24" s="1"/>
  <c r="CR53" i="24"/>
  <c r="CQ53" i="24"/>
  <c r="CP53" i="24"/>
  <c r="CO53" i="24"/>
  <c r="CR52" i="24"/>
  <c r="CQ52" i="24"/>
  <c r="CP52" i="24"/>
  <c r="CO52" i="24"/>
  <c r="CN52" i="24" s="1"/>
  <c r="CR51" i="24"/>
  <c r="CQ51" i="24"/>
  <c r="CP51" i="24"/>
  <c r="CO51" i="24"/>
  <c r="CN51" i="24" s="1"/>
  <c r="CR50" i="24"/>
  <c r="CQ50" i="24"/>
  <c r="CP50" i="24"/>
  <c r="CO50" i="24"/>
  <c r="CM50" i="24" s="1"/>
  <c r="CR49" i="24"/>
  <c r="CQ49" i="24"/>
  <c r="CP49" i="24"/>
  <c r="CO49" i="24"/>
  <c r="CM49" i="24" s="1"/>
  <c r="CR48" i="24"/>
  <c r="CQ48" i="24"/>
  <c r="CP48" i="24"/>
  <c r="CO48" i="24"/>
  <c r="CL48" i="24" s="1"/>
  <c r="CR47" i="24"/>
  <c r="CQ47" i="24"/>
  <c r="CP47" i="24"/>
  <c r="CO47" i="24"/>
  <c r="CR46" i="24"/>
  <c r="CQ46" i="24"/>
  <c r="CP46" i="24"/>
  <c r="CO46" i="24"/>
  <c r="CN46" i="24" s="1"/>
  <c r="CR45" i="24"/>
  <c r="CQ45" i="24"/>
  <c r="CP45" i="24"/>
  <c r="CO45" i="24"/>
  <c r="CN45" i="24" s="1"/>
  <c r="CR44" i="24"/>
  <c r="CQ44" i="24"/>
  <c r="CP44" i="24"/>
  <c r="CO44" i="24"/>
  <c r="CN44" i="24" s="1"/>
  <c r="CR43" i="24"/>
  <c r="CQ43" i="24"/>
  <c r="CP43" i="24"/>
  <c r="CO43" i="24"/>
  <c r="CN43" i="24" s="1"/>
  <c r="CR42" i="24"/>
  <c r="CQ42" i="24"/>
  <c r="CP42" i="24"/>
  <c r="CO42" i="24"/>
  <c r="CS42" i="24" s="1"/>
  <c r="CR41" i="24"/>
  <c r="CQ41" i="24"/>
  <c r="CP41" i="24"/>
  <c r="CO41" i="24"/>
  <c r="CR40" i="24"/>
  <c r="CQ40" i="24"/>
  <c r="CP40" i="24"/>
  <c r="CO40" i="24"/>
  <c r="CL40" i="24" s="1"/>
  <c r="CR39" i="24"/>
  <c r="CQ39" i="24"/>
  <c r="CP39" i="24"/>
  <c r="CO39" i="24"/>
  <c r="CM39" i="24" s="1"/>
  <c r="CR38" i="24"/>
  <c r="CQ38" i="24"/>
  <c r="CP38" i="24"/>
  <c r="CO38" i="24"/>
  <c r="CN38" i="24" s="1"/>
  <c r="CK38" i="24"/>
  <c r="CR37" i="24"/>
  <c r="CQ37" i="24"/>
  <c r="CP37" i="24"/>
  <c r="CO37" i="24"/>
  <c r="CM37" i="24" s="1"/>
  <c r="CN37" i="24"/>
  <c r="CK37" i="24"/>
  <c r="CR36" i="24"/>
  <c r="CQ36" i="24"/>
  <c r="CP36" i="24"/>
  <c r="CO36" i="24"/>
  <c r="CS36" i="24" s="1"/>
  <c r="CR35" i="24"/>
  <c r="CQ35" i="24"/>
  <c r="CP35" i="24"/>
  <c r="CO35" i="24"/>
  <c r="CL35" i="24" s="1"/>
  <c r="CK35" i="24"/>
  <c r="CR34" i="24"/>
  <c r="CQ34" i="24"/>
  <c r="CP34" i="24"/>
  <c r="CO34" i="24"/>
  <c r="CM34" i="24" s="1"/>
  <c r="CR33" i="24"/>
  <c r="CQ33" i="24"/>
  <c r="CP33" i="24"/>
  <c r="CO33" i="24"/>
  <c r="CN33" i="24" s="1"/>
  <c r="CR31" i="24"/>
  <c r="CQ31" i="24"/>
  <c r="CP31" i="24"/>
  <c r="CO31" i="24"/>
  <c r="CL31" i="24" s="1"/>
  <c r="CR30" i="24"/>
  <c r="CQ30" i="24"/>
  <c r="CP30" i="24"/>
  <c r="CO30" i="24"/>
  <c r="CM30" i="24" s="1"/>
  <c r="CR28" i="24"/>
  <c r="CQ28" i="24"/>
  <c r="CP28" i="24"/>
  <c r="CO28" i="24"/>
  <c r="CR27" i="24"/>
  <c r="CQ27" i="24"/>
  <c r="CP27" i="24"/>
  <c r="CO27" i="24"/>
  <c r="CM27" i="24" s="1"/>
  <c r="CR26" i="24"/>
  <c r="CQ26" i="24"/>
  <c r="CP26" i="24"/>
  <c r="CO26" i="24"/>
  <c r="CN26" i="24" s="1"/>
  <c r="CR25" i="24"/>
  <c r="CQ25" i="24"/>
  <c r="CP25" i="24"/>
  <c r="CO25" i="24"/>
  <c r="CR24" i="24"/>
  <c r="CQ24" i="24"/>
  <c r="CP24" i="24"/>
  <c r="CO24" i="24"/>
  <c r="CN24" i="24" s="1"/>
  <c r="CR23" i="24"/>
  <c r="CQ23" i="24"/>
  <c r="CP23" i="24"/>
  <c r="CO23" i="24"/>
  <c r="CN23" i="24" s="1"/>
  <c r="CR22" i="24"/>
  <c r="CQ22" i="24"/>
  <c r="CP22" i="24"/>
  <c r="CO22" i="24"/>
  <c r="CR21" i="24"/>
  <c r="CQ21" i="24"/>
  <c r="CP21" i="24"/>
  <c r="CO21" i="24"/>
  <c r="CM21" i="24" s="1"/>
  <c r="CR20" i="24"/>
  <c r="CQ20" i="24"/>
  <c r="CP20" i="24"/>
  <c r="CO20" i="24"/>
  <c r="CN20" i="24" s="1"/>
  <c r="CR19" i="24"/>
  <c r="CQ19" i="24"/>
  <c r="CP19" i="24"/>
  <c r="CO19" i="24"/>
  <c r="CN19" i="24" s="1"/>
  <c r="CR18" i="24"/>
  <c r="CQ18" i="24"/>
  <c r="CP18" i="24"/>
  <c r="CO18" i="24"/>
  <c r="CN18" i="24" s="1"/>
  <c r="CM18" i="24"/>
  <c r="CR17" i="24"/>
  <c r="CQ17" i="24"/>
  <c r="CP17" i="24"/>
  <c r="CO17" i="24"/>
  <c r="CS17" i="24" s="1"/>
  <c r="CR16" i="24"/>
  <c r="CQ16" i="24"/>
  <c r="CP16" i="24"/>
  <c r="CO16" i="24"/>
  <c r="CS16" i="24" s="1"/>
  <c r="CR15" i="24"/>
  <c r="CQ15" i="24"/>
  <c r="CP15" i="24"/>
  <c r="CO15" i="24"/>
  <c r="CL15" i="24" s="1"/>
  <c r="CR14" i="24"/>
  <c r="CQ14" i="24"/>
  <c r="CP14" i="24"/>
  <c r="CO14" i="24"/>
  <c r="CM14" i="24" s="1"/>
  <c r="CR13" i="24"/>
  <c r="CQ13" i="24"/>
  <c r="CP13" i="24"/>
  <c r="CO13" i="24"/>
  <c r="CN13" i="24" s="1"/>
  <c r="CR12" i="24"/>
  <c r="CQ12" i="24"/>
  <c r="CP12" i="24"/>
  <c r="CO12" i="24"/>
  <c r="CM12" i="24" s="1"/>
  <c r="CN12" i="24"/>
  <c r="CR11" i="24"/>
  <c r="CQ11" i="24"/>
  <c r="CP11" i="24"/>
  <c r="CO11" i="24"/>
  <c r="CN11" i="24" s="1"/>
  <c r="CC12" i="24"/>
  <c r="CB12" i="24" s="1"/>
  <c r="CD12" i="24"/>
  <c r="CE12" i="24"/>
  <c r="CF12" i="24"/>
  <c r="CC13" i="24"/>
  <c r="BY13" i="24" s="1"/>
  <c r="CD13" i="24"/>
  <c r="CE13" i="24"/>
  <c r="CF13" i="24"/>
  <c r="CC14" i="24"/>
  <c r="BZ14" i="24" s="1"/>
  <c r="CD14" i="24"/>
  <c r="CE14" i="24"/>
  <c r="CF14" i="24"/>
  <c r="CC15" i="24"/>
  <c r="CD15" i="24"/>
  <c r="CE15" i="24"/>
  <c r="CF15" i="24"/>
  <c r="CC16" i="24"/>
  <c r="BY16" i="24" s="1"/>
  <c r="CD16" i="24"/>
  <c r="CE16" i="24"/>
  <c r="CF16" i="24"/>
  <c r="CC17" i="24"/>
  <c r="CD17" i="24"/>
  <c r="CE17" i="24"/>
  <c r="CF17" i="24"/>
  <c r="CC18" i="24"/>
  <c r="CD18" i="24"/>
  <c r="CE18" i="24"/>
  <c r="CF18" i="24"/>
  <c r="CC19" i="24"/>
  <c r="CD19" i="24"/>
  <c r="CE19" i="24"/>
  <c r="CF19" i="24"/>
  <c r="CC20" i="24"/>
  <c r="CD20" i="24"/>
  <c r="CE20" i="24"/>
  <c r="CF20" i="24"/>
  <c r="CC21" i="24"/>
  <c r="BY21" i="24" s="1"/>
  <c r="CD21" i="24"/>
  <c r="CE21" i="24"/>
  <c r="CF21" i="24"/>
  <c r="CC22" i="24"/>
  <c r="BZ22" i="24" s="1"/>
  <c r="CD22" i="24"/>
  <c r="CE22" i="24"/>
  <c r="CF22" i="24"/>
  <c r="CC23" i="24"/>
  <c r="CD23" i="24"/>
  <c r="CE23" i="24"/>
  <c r="CF23" i="24"/>
  <c r="CC24" i="24"/>
  <c r="BY24" i="24" s="1"/>
  <c r="CD24" i="24"/>
  <c r="CE24" i="24"/>
  <c r="CF24" i="24"/>
  <c r="CC25" i="24"/>
  <c r="BZ25" i="24" s="1"/>
  <c r="CD25" i="24"/>
  <c r="CE25" i="24"/>
  <c r="CF25" i="24"/>
  <c r="CC26" i="24"/>
  <c r="CB26" i="24" s="1"/>
  <c r="CD26" i="24"/>
  <c r="CE26" i="24"/>
  <c r="CF26" i="24"/>
  <c r="CC27" i="24"/>
  <c r="CA27" i="24" s="1"/>
  <c r="CD27" i="24"/>
  <c r="CE27" i="24"/>
  <c r="CF27" i="24"/>
  <c r="CC28" i="24"/>
  <c r="CB28" i="24" s="1"/>
  <c r="CD28" i="24"/>
  <c r="CE28" i="24"/>
  <c r="CF28" i="24"/>
  <c r="CC30" i="24"/>
  <c r="BY30" i="24" s="1"/>
  <c r="CD30" i="24"/>
  <c r="CE30" i="24"/>
  <c r="CF30" i="24"/>
  <c r="CC31" i="24"/>
  <c r="BZ31" i="24" s="1"/>
  <c r="CD31" i="24"/>
  <c r="CE31" i="24"/>
  <c r="CF31" i="24"/>
  <c r="CC33" i="24"/>
  <c r="CD33" i="24"/>
  <c r="CE33" i="24"/>
  <c r="CF33" i="24"/>
  <c r="CC34" i="24"/>
  <c r="BY34" i="24" s="1"/>
  <c r="CD34" i="24"/>
  <c r="CE34" i="24"/>
  <c r="CF34" i="24"/>
  <c r="CC35" i="24"/>
  <c r="CD35" i="24"/>
  <c r="CE35" i="24"/>
  <c r="CF35" i="24"/>
  <c r="CC36" i="24"/>
  <c r="CB36" i="24" s="1"/>
  <c r="CD36" i="24"/>
  <c r="CE36" i="24"/>
  <c r="CF36" i="24"/>
  <c r="CC37" i="24"/>
  <c r="BY37" i="24" s="1"/>
  <c r="CD37" i="24"/>
  <c r="CE37" i="24"/>
  <c r="CF37" i="24"/>
  <c r="CA38" i="24"/>
  <c r="CC38" i="24"/>
  <c r="CB38" i="24" s="1"/>
  <c r="CD38" i="24"/>
  <c r="CE38" i="24"/>
  <c r="CF38" i="24"/>
  <c r="CC39" i="24"/>
  <c r="BY39" i="24" s="1"/>
  <c r="CD39" i="24"/>
  <c r="CE39" i="24"/>
  <c r="CF39" i="24"/>
  <c r="CC40" i="24"/>
  <c r="BZ40" i="24" s="1"/>
  <c r="CD40" i="24"/>
  <c r="CE40" i="24"/>
  <c r="CF40" i="24"/>
  <c r="CC41" i="24"/>
  <c r="CD41" i="24"/>
  <c r="CE41" i="24"/>
  <c r="CF41" i="24"/>
  <c r="CC42" i="24"/>
  <c r="BY42" i="24" s="1"/>
  <c r="CD42" i="24"/>
  <c r="CE42" i="24"/>
  <c r="CF42" i="24"/>
  <c r="BY43" i="24"/>
  <c r="CC43" i="24"/>
  <c r="BZ43" i="24" s="1"/>
  <c r="CD43" i="24"/>
  <c r="CE43" i="24"/>
  <c r="CF43" i="24"/>
  <c r="CC44" i="24"/>
  <c r="CB44" i="24" s="1"/>
  <c r="CD44" i="24"/>
  <c r="CE44" i="24"/>
  <c r="CF44" i="24"/>
  <c r="CC45" i="24"/>
  <c r="CB45" i="24" s="1"/>
  <c r="CD45" i="24"/>
  <c r="CE45" i="24"/>
  <c r="CF45" i="24"/>
  <c r="CC46" i="24"/>
  <c r="CB46" i="24" s="1"/>
  <c r="CD46" i="24"/>
  <c r="CE46" i="24"/>
  <c r="CF46" i="24"/>
  <c r="CC47" i="24"/>
  <c r="BY47" i="24" s="1"/>
  <c r="CD47" i="24"/>
  <c r="CE47" i="24"/>
  <c r="CF47" i="24"/>
  <c r="CC48" i="24"/>
  <c r="BZ48" i="24" s="1"/>
  <c r="CD48" i="24"/>
  <c r="CE48" i="24"/>
  <c r="CF48" i="24"/>
  <c r="CC49" i="24"/>
  <c r="CD49" i="24"/>
  <c r="CE49" i="24"/>
  <c r="CF49" i="24"/>
  <c r="CC50" i="24"/>
  <c r="BY50" i="24" s="1"/>
  <c r="CD50" i="24"/>
  <c r="CE50" i="24"/>
  <c r="CF50" i="24"/>
  <c r="CC51" i="24"/>
  <c r="BZ51" i="24" s="1"/>
  <c r="CD51" i="24"/>
  <c r="CE51" i="24"/>
  <c r="CF51" i="24"/>
  <c r="CC52" i="24"/>
  <c r="CB52" i="24" s="1"/>
  <c r="CD52" i="24"/>
  <c r="CE52" i="24"/>
  <c r="CF52" i="24"/>
  <c r="CC53" i="24"/>
  <c r="CB53" i="24" s="1"/>
  <c r="CD53" i="24"/>
  <c r="CE53" i="24"/>
  <c r="CF53" i="24"/>
  <c r="CC54" i="24"/>
  <c r="CB54" i="24" s="1"/>
  <c r="CD54" i="24"/>
  <c r="CE54" i="24"/>
  <c r="CF54" i="24"/>
  <c r="CC55" i="24"/>
  <c r="BY55" i="24" s="1"/>
  <c r="CD55" i="24"/>
  <c r="CE55" i="24"/>
  <c r="CF55" i="24"/>
  <c r="CC56" i="24"/>
  <c r="BZ56" i="24" s="1"/>
  <c r="CD56" i="24"/>
  <c r="CE56" i="24"/>
  <c r="CF56" i="24"/>
  <c r="CC57" i="24"/>
  <c r="CD57" i="24"/>
  <c r="CE57" i="24"/>
  <c r="CF57" i="24"/>
  <c r="CB58" i="24"/>
  <c r="CC58" i="24"/>
  <c r="BY58" i="24" s="1"/>
  <c r="CD58" i="24"/>
  <c r="CE58" i="24"/>
  <c r="CF58" i="24"/>
  <c r="BY59" i="24"/>
  <c r="CC59" i="24"/>
  <c r="BZ59" i="24" s="1"/>
  <c r="CD59" i="24"/>
  <c r="CE59" i="24"/>
  <c r="CF59" i="24"/>
  <c r="CG59" i="24"/>
  <c r="CC60" i="24"/>
  <c r="CB60" i="24" s="1"/>
  <c r="CD60" i="24"/>
  <c r="CE60" i="24"/>
  <c r="CF60" i="24"/>
  <c r="CC61" i="24"/>
  <c r="CB61" i="24" s="1"/>
  <c r="CD61" i="24"/>
  <c r="CE61" i="24"/>
  <c r="CF61" i="24"/>
  <c r="CC62" i="24"/>
  <c r="CB62" i="24" s="1"/>
  <c r="CD62" i="24"/>
  <c r="CE62" i="24"/>
  <c r="CF62" i="24"/>
  <c r="CC63" i="24"/>
  <c r="BY63" i="24" s="1"/>
  <c r="CD63" i="24"/>
  <c r="CE63" i="24"/>
  <c r="CF63" i="24"/>
  <c r="CC64" i="24"/>
  <c r="BZ64" i="24" s="1"/>
  <c r="CD64" i="24"/>
  <c r="CE64" i="24"/>
  <c r="CF64" i="24"/>
  <c r="CC65" i="24"/>
  <c r="CD65" i="24"/>
  <c r="CE65" i="24"/>
  <c r="CF65" i="24"/>
  <c r="CC66" i="24"/>
  <c r="BY66" i="24" s="1"/>
  <c r="CD66" i="24"/>
  <c r="CE66" i="24"/>
  <c r="CF66" i="24"/>
  <c r="CC67" i="24"/>
  <c r="CD67" i="24"/>
  <c r="CE67" i="24"/>
  <c r="CF67" i="24"/>
  <c r="CC68" i="24"/>
  <c r="CB68" i="24" s="1"/>
  <c r="CD68" i="24"/>
  <c r="CE68" i="24"/>
  <c r="CF68" i="24"/>
  <c r="CC69" i="24"/>
  <c r="BY69" i="24" s="1"/>
  <c r="CD69" i="24"/>
  <c r="CE69" i="24"/>
  <c r="CF69" i="24"/>
  <c r="CC70" i="24"/>
  <c r="CB70" i="24" s="1"/>
  <c r="CD70" i="24"/>
  <c r="CE70" i="24"/>
  <c r="CF70" i="24"/>
  <c r="CC71" i="24"/>
  <c r="BY71" i="24" s="1"/>
  <c r="CD71" i="24"/>
  <c r="CE71" i="24"/>
  <c r="CF71" i="24"/>
  <c r="CC72" i="24"/>
  <c r="BZ72" i="24" s="1"/>
  <c r="CD72" i="24"/>
  <c r="CE72" i="24"/>
  <c r="CF72" i="24"/>
  <c r="CC73" i="24"/>
  <c r="CD73" i="24"/>
  <c r="CE73" i="24"/>
  <c r="CF73" i="24"/>
  <c r="CC74" i="24"/>
  <c r="BY74" i="24" s="1"/>
  <c r="CD74" i="24"/>
  <c r="CE74" i="24"/>
  <c r="CF74" i="24"/>
  <c r="CC75" i="24"/>
  <c r="CD75" i="24"/>
  <c r="CE75" i="24"/>
  <c r="CF75" i="24"/>
  <c r="CC76" i="24"/>
  <c r="CB76" i="24" s="1"/>
  <c r="CD76" i="24"/>
  <c r="CE76" i="24"/>
  <c r="CF76" i="24"/>
  <c r="CC77" i="24"/>
  <c r="BY77" i="24" s="1"/>
  <c r="CD77" i="24"/>
  <c r="CE77" i="24"/>
  <c r="CF77" i="24"/>
  <c r="CC78" i="24"/>
  <c r="CB78" i="24" s="1"/>
  <c r="CD78" i="24"/>
  <c r="CE78" i="24"/>
  <c r="CF78" i="24"/>
  <c r="CC79" i="24"/>
  <c r="BY79" i="24" s="1"/>
  <c r="CD79" i="24"/>
  <c r="CE79" i="24"/>
  <c r="CF79" i="24"/>
  <c r="CC80" i="24"/>
  <c r="BZ80" i="24" s="1"/>
  <c r="CD80" i="24"/>
  <c r="CE80" i="24"/>
  <c r="CF80" i="24"/>
  <c r="CC81" i="24"/>
  <c r="CD81" i="24"/>
  <c r="CE81" i="24"/>
  <c r="CF81" i="24"/>
  <c r="CC82" i="24"/>
  <c r="CB82" i="24" s="1"/>
  <c r="CD82" i="24"/>
  <c r="CE82" i="24"/>
  <c r="CF82" i="24"/>
  <c r="CC83" i="24"/>
  <c r="BZ83" i="24" s="1"/>
  <c r="CD83" i="24"/>
  <c r="CE83" i="24"/>
  <c r="CF83" i="24"/>
  <c r="BZ84" i="24"/>
  <c r="CC84" i="24"/>
  <c r="CB84" i="24" s="1"/>
  <c r="CD84" i="24"/>
  <c r="CE84" i="24"/>
  <c r="CF84" i="24"/>
  <c r="CC85" i="24"/>
  <c r="BZ85" i="24" s="1"/>
  <c r="CD85" i="24"/>
  <c r="CE85" i="24"/>
  <c r="CF85" i="24"/>
  <c r="CC86" i="24"/>
  <c r="CB86" i="24" s="1"/>
  <c r="CD86" i="24"/>
  <c r="CE86" i="24"/>
  <c r="CF86" i="24"/>
  <c r="CC87" i="24"/>
  <c r="CD87" i="24"/>
  <c r="CE87" i="24"/>
  <c r="CF87" i="24"/>
  <c r="CC88" i="24"/>
  <c r="CD88" i="24"/>
  <c r="CE88" i="24"/>
  <c r="CF88" i="24"/>
  <c r="CC89" i="24"/>
  <c r="CA89" i="24" s="1"/>
  <c r="CD89" i="24"/>
  <c r="CE89" i="24"/>
  <c r="CF89" i="24"/>
  <c r="CC90" i="24"/>
  <c r="CB90" i="24" s="1"/>
  <c r="CD90" i="24"/>
  <c r="CE90" i="24"/>
  <c r="CF90" i="24"/>
  <c r="CB91" i="24"/>
  <c r="CC91" i="24"/>
  <c r="BZ91" i="24" s="1"/>
  <c r="CD91" i="24"/>
  <c r="CE91" i="24"/>
  <c r="CF91" i="24"/>
  <c r="CC92" i="24"/>
  <c r="CD92" i="24"/>
  <c r="CE92" i="24"/>
  <c r="CF92" i="24"/>
  <c r="CC93" i="24"/>
  <c r="CD93" i="24"/>
  <c r="CE93" i="24"/>
  <c r="CF93" i="24"/>
  <c r="CC94" i="24"/>
  <c r="CD94" i="24"/>
  <c r="CE94" i="24"/>
  <c r="CF94" i="24"/>
  <c r="CC95" i="24"/>
  <c r="CD95" i="24"/>
  <c r="CE95" i="24"/>
  <c r="CF95" i="24"/>
  <c r="CC96" i="24"/>
  <c r="BZ96" i="24" s="1"/>
  <c r="CD96" i="24"/>
  <c r="CE96" i="24"/>
  <c r="CF96" i="24"/>
  <c r="CC97" i="24"/>
  <c r="CA97" i="24" s="1"/>
  <c r="CD97" i="24"/>
  <c r="CE97" i="24"/>
  <c r="CF97" i="24"/>
  <c r="CB98" i="24"/>
  <c r="CC98" i="24"/>
  <c r="BZ98" i="24" s="1"/>
  <c r="CD98" i="24"/>
  <c r="CE98" i="24"/>
  <c r="CF98" i="24"/>
  <c r="BY99" i="24"/>
  <c r="CC99" i="24"/>
  <c r="BZ99" i="24" s="1"/>
  <c r="CD99" i="24"/>
  <c r="CE99" i="24"/>
  <c r="CF99" i="24"/>
  <c r="CC100" i="24"/>
  <c r="CB100" i="24" s="1"/>
  <c r="CD100" i="24"/>
  <c r="CE100" i="24"/>
  <c r="CF100" i="24"/>
  <c r="CC101" i="24"/>
  <c r="BY101" i="24" s="1"/>
  <c r="CD101" i="24"/>
  <c r="CE101" i="24"/>
  <c r="CF101" i="24"/>
  <c r="CC102" i="24"/>
  <c r="CB102" i="24" s="1"/>
  <c r="CD102" i="24"/>
  <c r="CE102" i="24"/>
  <c r="CF102" i="24"/>
  <c r="CC104" i="24"/>
  <c r="CD104" i="24"/>
  <c r="CE104" i="24"/>
  <c r="CF104" i="24"/>
  <c r="CC105" i="24"/>
  <c r="BZ105" i="24" s="1"/>
  <c r="CD105" i="24"/>
  <c r="CE105" i="24"/>
  <c r="CF105" i="24"/>
  <c r="CC106" i="24"/>
  <c r="CA106" i="24" s="1"/>
  <c r="CD106" i="24"/>
  <c r="CE106" i="24"/>
  <c r="CF106" i="24"/>
  <c r="CC107" i="24"/>
  <c r="CD107" i="24"/>
  <c r="CE107" i="24"/>
  <c r="CF107" i="24"/>
  <c r="CC108" i="24"/>
  <c r="BZ108" i="24" s="1"/>
  <c r="CD108" i="24"/>
  <c r="CE108" i="24"/>
  <c r="CF108" i="24"/>
  <c r="CC109" i="24"/>
  <c r="BZ109" i="24" s="1"/>
  <c r="CD109" i="24"/>
  <c r="CE109" i="24"/>
  <c r="CF109" i="24"/>
  <c r="CC110" i="24"/>
  <c r="BY110" i="24" s="1"/>
  <c r="CD110" i="24"/>
  <c r="CE110" i="24"/>
  <c r="CF110" i="24"/>
  <c r="CC111" i="24"/>
  <c r="CB111" i="24" s="1"/>
  <c r="CD111" i="24"/>
  <c r="CE111" i="24"/>
  <c r="CF111" i="24"/>
  <c r="CC112" i="24"/>
  <c r="BZ112" i="24" s="1"/>
  <c r="CD112" i="24"/>
  <c r="CE112" i="24"/>
  <c r="CF112" i="24"/>
  <c r="CC113" i="24"/>
  <c r="BZ113" i="24" s="1"/>
  <c r="CD113" i="24"/>
  <c r="CE113" i="24"/>
  <c r="CF113" i="24"/>
  <c r="CC114" i="24"/>
  <c r="CA114" i="24" s="1"/>
  <c r="CD114" i="24"/>
  <c r="CE114" i="24"/>
  <c r="CF114" i="24"/>
  <c r="CC116" i="24"/>
  <c r="BZ116" i="24" s="1"/>
  <c r="CD116" i="24"/>
  <c r="CE116" i="24"/>
  <c r="CF116" i="24"/>
  <c r="CC117" i="24"/>
  <c r="BZ117" i="24" s="1"/>
  <c r="CD117" i="24"/>
  <c r="CE117" i="24"/>
  <c r="CF117" i="24"/>
  <c r="CC118" i="24"/>
  <c r="BZ118" i="24" s="1"/>
  <c r="CD118" i="24"/>
  <c r="CE118" i="24"/>
  <c r="CF118" i="24"/>
  <c r="CC119" i="24"/>
  <c r="CB119" i="24" s="1"/>
  <c r="CD119" i="24"/>
  <c r="CE119" i="24"/>
  <c r="CF119" i="24"/>
  <c r="CC120" i="24"/>
  <c r="CB120" i="24" s="1"/>
  <c r="CD120" i="24"/>
  <c r="CE120" i="24"/>
  <c r="CF120" i="24"/>
  <c r="CG120" i="24"/>
  <c r="CC121" i="24"/>
  <c r="CG121" i="24" s="1"/>
  <c r="CD121" i="24"/>
  <c r="CE121" i="24"/>
  <c r="CF121" i="24"/>
  <c r="CC122" i="24"/>
  <c r="CD122" i="24"/>
  <c r="CE122" i="24"/>
  <c r="CF122" i="24"/>
  <c r="CC123" i="24"/>
  <c r="CD123" i="24"/>
  <c r="CE123" i="24"/>
  <c r="CF123" i="24"/>
  <c r="CC124" i="24"/>
  <c r="CB124" i="24" s="1"/>
  <c r="CD124" i="24"/>
  <c r="CE124" i="24"/>
  <c r="CF124" i="24"/>
  <c r="CC125" i="24"/>
  <c r="BZ125" i="24" s="1"/>
  <c r="CD125" i="24"/>
  <c r="CE125" i="24"/>
  <c r="CF125" i="24"/>
  <c r="CC126" i="24"/>
  <c r="CD126" i="24"/>
  <c r="CE126" i="24"/>
  <c r="CF126" i="24"/>
  <c r="CC127" i="24"/>
  <c r="CA127" i="24" s="1"/>
  <c r="CD127" i="24"/>
  <c r="CE127" i="24"/>
  <c r="CF127" i="24"/>
  <c r="CC128" i="24"/>
  <c r="CB128" i="24" s="1"/>
  <c r="CD128" i="24"/>
  <c r="CE128" i="24"/>
  <c r="CF128" i="24"/>
  <c r="CC129" i="24"/>
  <c r="CG129" i="24" s="1"/>
  <c r="CD129" i="24"/>
  <c r="CE129" i="24"/>
  <c r="CF129" i="24"/>
  <c r="CC130" i="24"/>
  <c r="BZ130" i="24" s="1"/>
  <c r="CD130" i="24"/>
  <c r="CE130" i="24"/>
  <c r="CF130" i="24"/>
  <c r="CC131" i="24"/>
  <c r="CA131" i="24" s="1"/>
  <c r="CD131" i="24"/>
  <c r="CE131" i="24"/>
  <c r="CF131" i="24"/>
  <c r="CC132" i="24"/>
  <c r="BZ132" i="24" s="1"/>
  <c r="CD132" i="24"/>
  <c r="CE132" i="24"/>
  <c r="CF132" i="24"/>
  <c r="CC133" i="24"/>
  <c r="BZ133" i="24" s="1"/>
  <c r="CD133" i="24"/>
  <c r="CE133" i="24"/>
  <c r="CF133" i="24"/>
  <c r="CC134" i="24"/>
  <c r="BZ134" i="24" s="1"/>
  <c r="CD134" i="24"/>
  <c r="CE134" i="24"/>
  <c r="CF134" i="24"/>
  <c r="CC136" i="24"/>
  <c r="BY136" i="24" s="1"/>
  <c r="CD136" i="24"/>
  <c r="CE136" i="24"/>
  <c r="CF136" i="24"/>
  <c r="CC137" i="24"/>
  <c r="CB137" i="24" s="1"/>
  <c r="CD137" i="24"/>
  <c r="CE137" i="24"/>
  <c r="CF137" i="24"/>
  <c r="CC138" i="24"/>
  <c r="CA138" i="24" s="1"/>
  <c r="CD138" i="24"/>
  <c r="CE138" i="24"/>
  <c r="CF138" i="24"/>
  <c r="CC139" i="24"/>
  <c r="BZ139" i="24" s="1"/>
  <c r="CD139" i="24"/>
  <c r="CE139" i="24"/>
  <c r="CF139" i="24"/>
  <c r="BZ140" i="24"/>
  <c r="CC140" i="24"/>
  <c r="CA140" i="24" s="1"/>
  <c r="CD140" i="24"/>
  <c r="CE140" i="24"/>
  <c r="CF140" i="24"/>
  <c r="CC141" i="24"/>
  <c r="CD141" i="24"/>
  <c r="CE141" i="24"/>
  <c r="CF141" i="24"/>
  <c r="CC142" i="24"/>
  <c r="BZ142" i="24" s="1"/>
  <c r="CD142" i="24"/>
  <c r="CE142" i="24"/>
  <c r="CF142" i="24"/>
  <c r="CC143" i="24"/>
  <c r="CD143" i="24"/>
  <c r="CE143" i="24"/>
  <c r="CF143" i="24"/>
  <c r="CC144" i="24"/>
  <c r="CA144" i="24" s="1"/>
  <c r="CD144" i="24"/>
  <c r="CE144" i="24"/>
  <c r="CF144" i="24"/>
  <c r="CC145" i="24"/>
  <c r="CD145" i="24"/>
  <c r="CE145" i="24"/>
  <c r="CF145" i="24"/>
  <c r="CC146" i="24"/>
  <c r="CA146" i="24" s="1"/>
  <c r="CD146" i="24"/>
  <c r="CE146" i="24"/>
  <c r="CF146" i="24"/>
  <c r="CG146" i="24"/>
  <c r="CC147" i="24"/>
  <c r="CA147" i="24" s="1"/>
  <c r="CD147" i="24"/>
  <c r="CE147" i="24"/>
  <c r="CF147" i="24"/>
  <c r="CC148" i="24"/>
  <c r="CB148" i="24" s="1"/>
  <c r="CD148" i="24"/>
  <c r="CE148" i="24"/>
  <c r="CF148" i="24"/>
  <c r="CC149" i="24"/>
  <c r="CA149" i="24" s="1"/>
  <c r="CD149" i="24"/>
  <c r="CE149" i="24"/>
  <c r="CF149" i="24"/>
  <c r="CC150" i="24"/>
  <c r="BZ150" i="24" s="1"/>
  <c r="CD150" i="24"/>
  <c r="CE150" i="24"/>
  <c r="CF150" i="24"/>
  <c r="CC151" i="24"/>
  <c r="BZ151" i="24" s="1"/>
  <c r="CD151" i="24"/>
  <c r="CE151" i="24"/>
  <c r="CF151" i="24"/>
  <c r="CC152" i="24"/>
  <c r="BZ152" i="24" s="1"/>
  <c r="CD152" i="24"/>
  <c r="CE152" i="24"/>
  <c r="CF152" i="24"/>
  <c r="CC153" i="24"/>
  <c r="CD153" i="24"/>
  <c r="CE153" i="24"/>
  <c r="CF153" i="24"/>
  <c r="CC154" i="24"/>
  <c r="CD154" i="24"/>
  <c r="CE154" i="24"/>
  <c r="CF154" i="24"/>
  <c r="CC155" i="24"/>
  <c r="BY155" i="24" s="1"/>
  <c r="CD155" i="24"/>
  <c r="CE155" i="24"/>
  <c r="CF155" i="24"/>
  <c r="CC156" i="24"/>
  <c r="CD156" i="24"/>
  <c r="CE156" i="24"/>
  <c r="CF156" i="24"/>
  <c r="CC157" i="24"/>
  <c r="CD157" i="24"/>
  <c r="CE157" i="24"/>
  <c r="CF157" i="24"/>
  <c r="CC158" i="24"/>
  <c r="CB158" i="24" s="1"/>
  <c r="CD158" i="24"/>
  <c r="CE158" i="24"/>
  <c r="CF158" i="24"/>
  <c r="CC159" i="24"/>
  <c r="CA159" i="24" s="1"/>
  <c r="CD159" i="24"/>
  <c r="CE159" i="24"/>
  <c r="CF159" i="24"/>
  <c r="CC160" i="24"/>
  <c r="CA160" i="24" s="1"/>
  <c r="CD160" i="24"/>
  <c r="CE160" i="24"/>
  <c r="CF160" i="24"/>
  <c r="BQ12" i="24"/>
  <c r="BM12" i="24" s="1"/>
  <c r="BR12" i="24"/>
  <c r="BS12" i="24"/>
  <c r="BT12" i="24"/>
  <c r="BQ13" i="24"/>
  <c r="BM13" i="24" s="1"/>
  <c r="BR13" i="24"/>
  <c r="BS13" i="24"/>
  <c r="BT13" i="24"/>
  <c r="BQ14" i="24"/>
  <c r="BM14" i="24" s="1"/>
  <c r="BR14" i="24"/>
  <c r="BS14" i="24"/>
  <c r="BT14" i="24"/>
  <c r="BQ15" i="24"/>
  <c r="BR15" i="24"/>
  <c r="BS15" i="24"/>
  <c r="BT15" i="24"/>
  <c r="BQ16" i="24"/>
  <c r="BM16" i="24" s="1"/>
  <c r="BR16" i="24"/>
  <c r="BS16" i="24"/>
  <c r="BT16" i="24"/>
  <c r="BQ17" i="24"/>
  <c r="BN17" i="24" s="1"/>
  <c r="BR17" i="24"/>
  <c r="BS17" i="24"/>
  <c r="BT17" i="24"/>
  <c r="BQ18" i="24"/>
  <c r="BR18" i="24"/>
  <c r="BS18" i="24"/>
  <c r="BT18" i="24"/>
  <c r="BQ19" i="24"/>
  <c r="BR19" i="24"/>
  <c r="BS19" i="24"/>
  <c r="BT19" i="24"/>
  <c r="BQ20" i="24"/>
  <c r="BM20" i="24" s="1"/>
  <c r="BR20" i="24"/>
  <c r="BS20" i="24"/>
  <c r="BT20" i="24"/>
  <c r="BQ21" i="24"/>
  <c r="BO21" i="24" s="1"/>
  <c r="BR21" i="24"/>
  <c r="BS21" i="24"/>
  <c r="BT21" i="24"/>
  <c r="BQ22" i="24"/>
  <c r="BM22" i="24" s="1"/>
  <c r="BR22" i="24"/>
  <c r="BS22" i="24"/>
  <c r="BT22" i="24"/>
  <c r="BQ23" i="24"/>
  <c r="BR23" i="24"/>
  <c r="BS23" i="24"/>
  <c r="BT23" i="24"/>
  <c r="BQ24" i="24"/>
  <c r="BR24" i="24"/>
  <c r="BS24" i="24"/>
  <c r="BT24" i="24"/>
  <c r="BP25" i="24"/>
  <c r="BQ25" i="24"/>
  <c r="BM25" i="24" s="1"/>
  <c r="BR25" i="24"/>
  <c r="BS25" i="24"/>
  <c r="BT25" i="24"/>
  <c r="BQ26" i="24"/>
  <c r="BM26" i="24" s="1"/>
  <c r="BR26" i="24"/>
  <c r="BS26" i="24"/>
  <c r="BT26" i="24"/>
  <c r="BQ27" i="24"/>
  <c r="BU27" i="24" s="1"/>
  <c r="BR27" i="24"/>
  <c r="BS27" i="24"/>
  <c r="BT27" i="24"/>
  <c r="BQ28" i="24"/>
  <c r="BP28" i="24" s="1"/>
  <c r="BR28" i="24"/>
  <c r="BS28" i="24"/>
  <c r="BT28" i="24"/>
  <c r="BQ30" i="24"/>
  <c r="BN30" i="24" s="1"/>
  <c r="BR30" i="24"/>
  <c r="BS30" i="24"/>
  <c r="BT30" i="24"/>
  <c r="BQ31" i="24"/>
  <c r="BM31" i="24" s="1"/>
  <c r="BR31" i="24"/>
  <c r="BS31" i="24"/>
  <c r="BT31" i="24"/>
  <c r="BQ33" i="24"/>
  <c r="BR33" i="24"/>
  <c r="BS33" i="24"/>
  <c r="BT33" i="24"/>
  <c r="BQ34" i="24"/>
  <c r="BM34" i="24" s="1"/>
  <c r="BR34" i="24"/>
  <c r="BS34" i="24"/>
  <c r="BT34" i="24"/>
  <c r="BQ35" i="24"/>
  <c r="BM35" i="24" s="1"/>
  <c r="BR35" i="24"/>
  <c r="BS35" i="24"/>
  <c r="BT35" i="24"/>
  <c r="BQ36" i="24"/>
  <c r="BN36" i="24" s="1"/>
  <c r="BR36" i="24"/>
  <c r="BS36" i="24"/>
  <c r="BT36" i="24"/>
  <c r="BQ37" i="24"/>
  <c r="BO37" i="24" s="1"/>
  <c r="BR37" i="24"/>
  <c r="BS37" i="24"/>
  <c r="BT37" i="24"/>
  <c r="BQ38" i="24"/>
  <c r="BP38" i="24" s="1"/>
  <c r="BR38" i="24"/>
  <c r="BS38" i="24"/>
  <c r="BT38" i="24"/>
  <c r="BQ39" i="24"/>
  <c r="BN39" i="24" s="1"/>
  <c r="BR39" i="24"/>
  <c r="BS39" i="24"/>
  <c r="BT39" i="24"/>
  <c r="BQ40" i="24"/>
  <c r="BM40" i="24" s="1"/>
  <c r="BR40" i="24"/>
  <c r="BS40" i="24"/>
  <c r="BT40" i="24"/>
  <c r="BQ41" i="24"/>
  <c r="BR41" i="24"/>
  <c r="BS41" i="24"/>
  <c r="BT41" i="24"/>
  <c r="BQ42" i="24"/>
  <c r="BM42" i="24" s="1"/>
  <c r="BR42" i="24"/>
  <c r="BS42" i="24"/>
  <c r="BT42" i="24"/>
  <c r="BQ43" i="24"/>
  <c r="BR43" i="24"/>
  <c r="BS43" i="24"/>
  <c r="BT43" i="24"/>
  <c r="BQ44" i="24"/>
  <c r="BN44" i="24" s="1"/>
  <c r="BR44" i="24"/>
  <c r="BS44" i="24"/>
  <c r="BT44" i="24"/>
  <c r="BQ45" i="24"/>
  <c r="BM45" i="24" s="1"/>
  <c r="BR45" i="24"/>
  <c r="BS45" i="24"/>
  <c r="BT45" i="24"/>
  <c r="BQ46" i="24"/>
  <c r="BU46" i="24" s="1"/>
  <c r="BR46" i="24"/>
  <c r="BS46" i="24"/>
  <c r="BT46" i="24"/>
  <c r="BQ47" i="24"/>
  <c r="BU47" i="24" s="1"/>
  <c r="BR47" i="24"/>
  <c r="BS47" i="24"/>
  <c r="BT47" i="24"/>
  <c r="BQ48" i="24"/>
  <c r="BM48" i="24" s="1"/>
  <c r="BR48" i="24"/>
  <c r="BS48" i="24"/>
  <c r="BT48" i="24"/>
  <c r="BQ49" i="24"/>
  <c r="BR49" i="24"/>
  <c r="BS49" i="24"/>
  <c r="BT49" i="24"/>
  <c r="BQ50" i="24"/>
  <c r="BM50" i="24" s="1"/>
  <c r="BR50" i="24"/>
  <c r="BS50" i="24"/>
  <c r="BT50" i="24"/>
  <c r="BQ51" i="24"/>
  <c r="BM51" i="24" s="1"/>
  <c r="BR51" i="24"/>
  <c r="BS51" i="24"/>
  <c r="BT51" i="24"/>
  <c r="BQ52" i="24"/>
  <c r="BM52" i="24" s="1"/>
  <c r="BR52" i="24"/>
  <c r="BS52" i="24"/>
  <c r="BT52" i="24"/>
  <c r="BQ53" i="24"/>
  <c r="BM53" i="24" s="1"/>
  <c r="BR53" i="24"/>
  <c r="BS53" i="24"/>
  <c r="BT53" i="24"/>
  <c r="BQ54" i="24"/>
  <c r="BO54" i="24" s="1"/>
  <c r="BR54" i="24"/>
  <c r="BS54" i="24"/>
  <c r="BT54" i="24"/>
  <c r="BQ55" i="24"/>
  <c r="BP55" i="24" s="1"/>
  <c r="BR55" i="24"/>
  <c r="BS55" i="24"/>
  <c r="BT55" i="24"/>
  <c r="BQ56" i="24"/>
  <c r="BM56" i="24" s="1"/>
  <c r="BR56" i="24"/>
  <c r="BS56" i="24"/>
  <c r="BT56" i="24"/>
  <c r="BQ57" i="24"/>
  <c r="BR57" i="24"/>
  <c r="BS57" i="24"/>
  <c r="BT57" i="24"/>
  <c r="BQ58" i="24"/>
  <c r="BM58" i="24" s="1"/>
  <c r="BR58" i="24"/>
  <c r="BS58" i="24"/>
  <c r="BT58" i="24"/>
  <c r="BQ59" i="24"/>
  <c r="BM59" i="24" s="1"/>
  <c r="BR59" i="24"/>
  <c r="BS59" i="24"/>
  <c r="BT59" i="24"/>
  <c r="BQ60" i="24"/>
  <c r="BN60" i="24" s="1"/>
  <c r="BR60" i="24"/>
  <c r="BS60" i="24"/>
  <c r="BT60" i="24"/>
  <c r="BQ61" i="24"/>
  <c r="BP61" i="24" s="1"/>
  <c r="BR61" i="24"/>
  <c r="BS61" i="24"/>
  <c r="BT61" i="24"/>
  <c r="BQ62" i="24"/>
  <c r="BN62" i="24" s="1"/>
  <c r="BR62" i="24"/>
  <c r="BS62" i="24"/>
  <c r="BT62" i="24"/>
  <c r="BQ63" i="24"/>
  <c r="BN63" i="24" s="1"/>
  <c r="BR63" i="24"/>
  <c r="BS63" i="24"/>
  <c r="BT63" i="24"/>
  <c r="BQ64" i="24"/>
  <c r="BM64" i="24" s="1"/>
  <c r="BR64" i="24"/>
  <c r="BS64" i="24"/>
  <c r="BT64" i="24"/>
  <c r="BQ65" i="24"/>
  <c r="BR65" i="24"/>
  <c r="BS65" i="24"/>
  <c r="BT65" i="24"/>
  <c r="BQ66" i="24"/>
  <c r="BM66" i="24" s="1"/>
  <c r="BR66" i="24"/>
  <c r="BS66" i="24"/>
  <c r="BT66" i="24"/>
  <c r="BQ67" i="24"/>
  <c r="BP67" i="24" s="1"/>
  <c r="BR67" i="24"/>
  <c r="BS67" i="24"/>
  <c r="BT67" i="24"/>
  <c r="BQ68" i="24"/>
  <c r="BM68" i="24" s="1"/>
  <c r="BR68" i="24"/>
  <c r="BS68" i="24"/>
  <c r="BT68" i="24"/>
  <c r="BQ69" i="24"/>
  <c r="BM69" i="24" s="1"/>
  <c r="BR69" i="24"/>
  <c r="BS69" i="24"/>
  <c r="BT69" i="24"/>
  <c r="BQ70" i="24"/>
  <c r="BP70" i="24" s="1"/>
  <c r="BR70" i="24"/>
  <c r="BS70" i="24"/>
  <c r="BT70" i="24"/>
  <c r="BQ71" i="24"/>
  <c r="BP71" i="24" s="1"/>
  <c r="BR71" i="24"/>
  <c r="BS71" i="24"/>
  <c r="BT71" i="24"/>
  <c r="BQ72" i="24"/>
  <c r="BM72" i="24" s="1"/>
  <c r="BR72" i="24"/>
  <c r="BS72" i="24"/>
  <c r="BT72" i="24"/>
  <c r="BQ73" i="24"/>
  <c r="BR73" i="24"/>
  <c r="BS73" i="24"/>
  <c r="BT73" i="24"/>
  <c r="BQ74" i="24"/>
  <c r="BM74" i="24" s="1"/>
  <c r="BR74" i="24"/>
  <c r="BS74" i="24"/>
  <c r="BT74" i="24"/>
  <c r="BQ75" i="24"/>
  <c r="BP75" i="24" s="1"/>
  <c r="BR75" i="24"/>
  <c r="BS75" i="24"/>
  <c r="BT75" i="24"/>
  <c r="BQ76" i="24"/>
  <c r="BN76" i="24" s="1"/>
  <c r="BR76" i="24"/>
  <c r="BS76" i="24"/>
  <c r="BT76" i="24"/>
  <c r="BQ77" i="24"/>
  <c r="BM77" i="24" s="1"/>
  <c r="BR77" i="24"/>
  <c r="BS77" i="24"/>
  <c r="BT77" i="24"/>
  <c r="BQ78" i="24"/>
  <c r="BM78" i="24" s="1"/>
  <c r="BR78" i="24"/>
  <c r="BS78" i="24"/>
  <c r="BT78" i="24"/>
  <c r="BQ79" i="24"/>
  <c r="BP79" i="24" s="1"/>
  <c r="BR79" i="24"/>
  <c r="BS79" i="24"/>
  <c r="BT79" i="24"/>
  <c r="BQ80" i="24"/>
  <c r="BM80" i="24" s="1"/>
  <c r="BR80" i="24"/>
  <c r="BS80" i="24"/>
  <c r="BT80" i="24"/>
  <c r="BQ81" i="24"/>
  <c r="BR81" i="24"/>
  <c r="BS81" i="24"/>
  <c r="BT81" i="24"/>
  <c r="BQ82" i="24"/>
  <c r="BM82" i="24" s="1"/>
  <c r="BR82" i="24"/>
  <c r="BS82" i="24"/>
  <c r="BT82" i="24"/>
  <c r="BQ83" i="24"/>
  <c r="BP83" i="24" s="1"/>
  <c r="BR83" i="24"/>
  <c r="BS83" i="24"/>
  <c r="BT83" i="24"/>
  <c r="BQ84" i="24"/>
  <c r="BM84" i="24" s="1"/>
  <c r="BR84" i="24"/>
  <c r="BS84" i="24"/>
  <c r="BT84" i="24"/>
  <c r="BQ85" i="24"/>
  <c r="BP85" i="24" s="1"/>
  <c r="BR85" i="24"/>
  <c r="BS85" i="24"/>
  <c r="BT85" i="24"/>
  <c r="BQ86" i="24"/>
  <c r="BM86" i="24" s="1"/>
  <c r="BR86" i="24"/>
  <c r="BS86" i="24"/>
  <c r="BT86" i="24"/>
  <c r="BQ87" i="24"/>
  <c r="BP87" i="24" s="1"/>
  <c r="BR87" i="24"/>
  <c r="BS87" i="24"/>
  <c r="BT87" i="24"/>
  <c r="BQ88" i="24"/>
  <c r="BM88" i="24" s="1"/>
  <c r="BR88" i="24"/>
  <c r="BS88" i="24"/>
  <c r="BT88" i="24"/>
  <c r="BQ89" i="24"/>
  <c r="BR89" i="24"/>
  <c r="BS89" i="24"/>
  <c r="BT89" i="24"/>
  <c r="BQ90" i="24"/>
  <c r="BM90" i="24" s="1"/>
  <c r="BR90" i="24"/>
  <c r="BS90" i="24"/>
  <c r="BT90" i="24"/>
  <c r="BQ91" i="24"/>
  <c r="BP91" i="24" s="1"/>
  <c r="BR91" i="24"/>
  <c r="BS91" i="24"/>
  <c r="BT91" i="24"/>
  <c r="BQ92" i="24"/>
  <c r="BM92" i="24" s="1"/>
  <c r="BR92" i="24"/>
  <c r="BS92" i="24"/>
  <c r="BT92" i="24"/>
  <c r="BQ93" i="24"/>
  <c r="BN93" i="24" s="1"/>
  <c r="BR93" i="24"/>
  <c r="BS93" i="24"/>
  <c r="BT93" i="24"/>
  <c r="BQ94" i="24"/>
  <c r="BM94" i="24" s="1"/>
  <c r="BR94" i="24"/>
  <c r="BS94" i="24"/>
  <c r="BT94" i="24"/>
  <c r="BQ95" i="24"/>
  <c r="BP95" i="24" s="1"/>
  <c r="BR95" i="24"/>
  <c r="BS95" i="24"/>
  <c r="BT95" i="24"/>
  <c r="BQ96" i="24"/>
  <c r="BM96" i="24" s="1"/>
  <c r="BR96" i="24"/>
  <c r="BS96" i="24"/>
  <c r="BT96" i="24"/>
  <c r="BQ97" i="24"/>
  <c r="BR97" i="24"/>
  <c r="BS97" i="24"/>
  <c r="BT97" i="24"/>
  <c r="BP98" i="24"/>
  <c r="BQ98" i="24"/>
  <c r="BM98" i="24" s="1"/>
  <c r="BR98" i="24"/>
  <c r="BS98" i="24"/>
  <c r="BT98" i="24"/>
  <c r="BQ99" i="24"/>
  <c r="BP99" i="24" s="1"/>
  <c r="BR99" i="24"/>
  <c r="BS99" i="24"/>
  <c r="BT99" i="24"/>
  <c r="BQ100" i="24"/>
  <c r="BM100" i="24" s="1"/>
  <c r="BR100" i="24"/>
  <c r="BS100" i="24"/>
  <c r="BT100" i="24"/>
  <c r="BQ101" i="24"/>
  <c r="BN101" i="24" s="1"/>
  <c r="BR101" i="24"/>
  <c r="BS101" i="24"/>
  <c r="BT101" i="24"/>
  <c r="BQ102" i="24"/>
  <c r="BP102" i="24" s="1"/>
  <c r="BR102" i="24"/>
  <c r="BS102" i="24"/>
  <c r="BT102" i="24"/>
  <c r="BQ104" i="24"/>
  <c r="BP104" i="24" s="1"/>
  <c r="BR104" i="24"/>
  <c r="BS104" i="24"/>
  <c r="BT104" i="24"/>
  <c r="BQ105" i="24"/>
  <c r="BN105" i="24" s="1"/>
  <c r="BR105" i="24"/>
  <c r="BS105" i="24"/>
  <c r="BT105" i="24"/>
  <c r="BQ106" i="24"/>
  <c r="BR106" i="24"/>
  <c r="BS106" i="24"/>
  <c r="BT106" i="24"/>
  <c r="BQ107" i="24"/>
  <c r="BM107" i="24" s="1"/>
  <c r="BR107" i="24"/>
  <c r="BS107" i="24"/>
  <c r="BT107" i="24"/>
  <c r="BQ108" i="24"/>
  <c r="BP108" i="24" s="1"/>
  <c r="BR108" i="24"/>
  <c r="BS108" i="24"/>
  <c r="BT108" i="24"/>
  <c r="BO109" i="24"/>
  <c r="BP109" i="24"/>
  <c r="BQ109" i="24"/>
  <c r="BM109" i="24" s="1"/>
  <c r="BR109" i="24"/>
  <c r="BS109" i="24"/>
  <c r="BT109" i="24"/>
  <c r="BQ110" i="24"/>
  <c r="BN110" i="24" s="1"/>
  <c r="BR110" i="24"/>
  <c r="BS110" i="24"/>
  <c r="BT110" i="24"/>
  <c r="BQ111" i="24"/>
  <c r="BO111" i="24" s="1"/>
  <c r="BR111" i="24"/>
  <c r="BS111" i="24"/>
  <c r="BT111" i="24"/>
  <c r="BM112" i="24"/>
  <c r="BP112" i="24"/>
  <c r="BQ112" i="24"/>
  <c r="BN112" i="24" s="1"/>
  <c r="BR112" i="24"/>
  <c r="BS112" i="24"/>
  <c r="BT112" i="24"/>
  <c r="BU112" i="24"/>
  <c r="BQ113" i="24"/>
  <c r="BP113" i="24" s="1"/>
  <c r="BR113" i="24"/>
  <c r="BS113" i="24"/>
  <c r="BT113" i="24"/>
  <c r="BQ114" i="24"/>
  <c r="BR114" i="24"/>
  <c r="BS114" i="24"/>
  <c r="BT114" i="24"/>
  <c r="BQ116" i="24"/>
  <c r="BM116" i="24" s="1"/>
  <c r="BR116" i="24"/>
  <c r="BS116" i="24"/>
  <c r="BT116" i="24"/>
  <c r="BQ117" i="24"/>
  <c r="BP117" i="24" s="1"/>
  <c r="BR117" i="24"/>
  <c r="BS117" i="24"/>
  <c r="BT117" i="24"/>
  <c r="BN118" i="24"/>
  <c r="BQ118" i="24"/>
  <c r="BM118" i="24" s="1"/>
  <c r="BR118" i="24"/>
  <c r="BS118" i="24"/>
  <c r="BT118" i="24"/>
  <c r="BN119" i="24"/>
  <c r="BQ119" i="24"/>
  <c r="BO119" i="24" s="1"/>
  <c r="BR119" i="24"/>
  <c r="BS119" i="24"/>
  <c r="BT119" i="24"/>
  <c r="BQ120" i="24"/>
  <c r="BO120" i="24" s="1"/>
  <c r="BR120" i="24"/>
  <c r="BS120" i="24"/>
  <c r="BT120" i="24"/>
  <c r="BQ121" i="24"/>
  <c r="BO121" i="24" s="1"/>
  <c r="BR121" i="24"/>
  <c r="BS121" i="24"/>
  <c r="BT121" i="24"/>
  <c r="BQ122" i="24"/>
  <c r="BN122" i="24" s="1"/>
  <c r="BR122" i="24"/>
  <c r="BS122" i="24"/>
  <c r="BT122" i="24"/>
  <c r="BQ123" i="24"/>
  <c r="BR123" i="24"/>
  <c r="BS123" i="24"/>
  <c r="BT123" i="24"/>
  <c r="BQ124" i="24"/>
  <c r="BM124" i="24" s="1"/>
  <c r="BR124" i="24"/>
  <c r="BS124" i="24"/>
  <c r="BT124" i="24"/>
  <c r="BQ125" i="24"/>
  <c r="BP125" i="24" s="1"/>
  <c r="BR125" i="24"/>
  <c r="BS125" i="24"/>
  <c r="BT125" i="24"/>
  <c r="BQ126" i="24"/>
  <c r="BM126" i="24" s="1"/>
  <c r="BR126" i="24"/>
  <c r="BS126" i="24"/>
  <c r="BT126" i="24"/>
  <c r="BQ127" i="24"/>
  <c r="BM127" i="24" s="1"/>
  <c r="BR127" i="24"/>
  <c r="BS127" i="24"/>
  <c r="BT127" i="24"/>
  <c r="BQ128" i="24"/>
  <c r="BO128" i="24" s="1"/>
  <c r="BR128" i="24"/>
  <c r="BS128" i="24"/>
  <c r="BT128" i="24"/>
  <c r="BQ129" i="24"/>
  <c r="BO129" i="24" s="1"/>
  <c r="BR129" i="24"/>
  <c r="BS129" i="24"/>
  <c r="BT129" i="24"/>
  <c r="BQ130" i="24"/>
  <c r="BN130" i="24" s="1"/>
  <c r="BR130" i="24"/>
  <c r="BS130" i="24"/>
  <c r="BT130" i="24"/>
  <c r="BQ131" i="24"/>
  <c r="BR131" i="24"/>
  <c r="BS131" i="24"/>
  <c r="BT131" i="24"/>
  <c r="BQ132" i="24"/>
  <c r="BM132" i="24" s="1"/>
  <c r="BR132" i="24"/>
  <c r="BS132" i="24"/>
  <c r="BT132" i="24"/>
  <c r="BQ133" i="24"/>
  <c r="BP133" i="24" s="1"/>
  <c r="BR133" i="24"/>
  <c r="BS133" i="24"/>
  <c r="BT133" i="24"/>
  <c r="BO134" i="24"/>
  <c r="BQ134" i="24"/>
  <c r="BM134" i="24" s="1"/>
  <c r="BR134" i="24"/>
  <c r="BS134" i="24"/>
  <c r="BT134" i="24"/>
  <c r="BQ136" i="24"/>
  <c r="BP136" i="24" s="1"/>
  <c r="BR136" i="24"/>
  <c r="BS136" i="24"/>
  <c r="BT136" i="24"/>
  <c r="BQ137" i="24"/>
  <c r="BO137" i="24" s="1"/>
  <c r="BR137" i="24"/>
  <c r="BS137" i="24"/>
  <c r="BT137" i="24"/>
  <c r="BQ138" i="24"/>
  <c r="BO138" i="24" s="1"/>
  <c r="BR138" i="24"/>
  <c r="BS138" i="24"/>
  <c r="BT138" i="24"/>
  <c r="BO139" i="24"/>
  <c r="BQ139" i="24"/>
  <c r="BN139" i="24" s="1"/>
  <c r="BR139" i="24"/>
  <c r="BS139" i="24"/>
  <c r="BT139" i="24"/>
  <c r="BQ140" i="24"/>
  <c r="BR140" i="24"/>
  <c r="BS140" i="24"/>
  <c r="BT140" i="24"/>
  <c r="BQ141" i="24"/>
  <c r="BM141" i="24" s="1"/>
  <c r="BR141" i="24"/>
  <c r="BS141" i="24"/>
  <c r="BT141" i="24"/>
  <c r="BQ142" i="24"/>
  <c r="BO142" i="24" s="1"/>
  <c r="BR142" i="24"/>
  <c r="BS142" i="24"/>
  <c r="BT142" i="24"/>
  <c r="BQ143" i="24"/>
  <c r="BM143" i="24" s="1"/>
  <c r="BR143" i="24"/>
  <c r="BS143" i="24"/>
  <c r="BT143" i="24"/>
  <c r="BQ144" i="24"/>
  <c r="BP144" i="24" s="1"/>
  <c r="BR144" i="24"/>
  <c r="BS144" i="24"/>
  <c r="BT144" i="24"/>
  <c r="BQ145" i="24"/>
  <c r="BO145" i="24" s="1"/>
  <c r="BR145" i="24"/>
  <c r="BS145" i="24"/>
  <c r="BT145" i="24"/>
  <c r="BQ146" i="24"/>
  <c r="BO146" i="24" s="1"/>
  <c r="BR146" i="24"/>
  <c r="BS146" i="24"/>
  <c r="BT146" i="24"/>
  <c r="BQ147" i="24"/>
  <c r="BN147" i="24" s="1"/>
  <c r="BR147" i="24"/>
  <c r="BS147" i="24"/>
  <c r="BT147" i="24"/>
  <c r="BQ148" i="24"/>
  <c r="BR148" i="24"/>
  <c r="BS148" i="24"/>
  <c r="BT148" i="24"/>
  <c r="BQ149" i="24"/>
  <c r="BP149" i="24" s="1"/>
  <c r="BR149" i="24"/>
  <c r="BS149" i="24"/>
  <c r="BT149" i="24"/>
  <c r="BQ150" i="24"/>
  <c r="BO150" i="24" s="1"/>
  <c r="BR150" i="24"/>
  <c r="BS150" i="24"/>
  <c r="BT150" i="24"/>
  <c r="BQ151" i="24"/>
  <c r="BN151" i="24" s="1"/>
  <c r="BR151" i="24"/>
  <c r="BS151" i="24"/>
  <c r="BT151" i="24"/>
  <c r="BO152" i="24"/>
  <c r="BQ152" i="24"/>
  <c r="BN152" i="24" s="1"/>
  <c r="BR152" i="24"/>
  <c r="BS152" i="24"/>
  <c r="BT152" i="24"/>
  <c r="BU152" i="24"/>
  <c r="BQ153" i="24"/>
  <c r="BP153" i="24" s="1"/>
  <c r="BR153" i="24"/>
  <c r="BS153" i="24"/>
  <c r="BT153" i="24"/>
  <c r="BQ154" i="24"/>
  <c r="BO154" i="24" s="1"/>
  <c r="BR154" i="24"/>
  <c r="BS154" i="24"/>
  <c r="BT154" i="24"/>
  <c r="BQ155" i="24"/>
  <c r="BN155" i="24" s="1"/>
  <c r="BR155" i="24"/>
  <c r="BS155" i="24"/>
  <c r="BT155" i="24"/>
  <c r="BQ156" i="24"/>
  <c r="BN156" i="24" s="1"/>
  <c r="BR156" i="24"/>
  <c r="BS156" i="24"/>
  <c r="BT156" i="24"/>
  <c r="BQ157" i="24"/>
  <c r="BP157" i="24" s="1"/>
  <c r="BR157" i="24"/>
  <c r="BS157" i="24"/>
  <c r="BT157" i="24"/>
  <c r="BQ158" i="24"/>
  <c r="BP158" i="24" s="1"/>
  <c r="BR158" i="24"/>
  <c r="BS158" i="24"/>
  <c r="BT158" i="24"/>
  <c r="BQ159" i="24"/>
  <c r="BO159" i="24" s="1"/>
  <c r="BR159" i="24"/>
  <c r="BS159" i="24"/>
  <c r="BT159" i="24"/>
  <c r="BQ160" i="24"/>
  <c r="BM160" i="24" s="1"/>
  <c r="BR160" i="24"/>
  <c r="BS160" i="24"/>
  <c r="BT160" i="24"/>
  <c r="BQ161" i="24"/>
  <c r="BP161" i="24" s="1"/>
  <c r="BR161" i="24"/>
  <c r="BS161" i="24"/>
  <c r="BT161" i="24"/>
  <c r="BQ162" i="24"/>
  <c r="BO162" i="24" s="1"/>
  <c r="BR162" i="24"/>
  <c r="BS162" i="24"/>
  <c r="BT162" i="24"/>
  <c r="BQ163" i="24"/>
  <c r="BN163" i="24" s="1"/>
  <c r="BR163" i="24"/>
  <c r="BS163" i="24"/>
  <c r="BT163" i="24"/>
  <c r="BQ164" i="24"/>
  <c r="BM164" i="24" s="1"/>
  <c r="BR164" i="24"/>
  <c r="BS164" i="24"/>
  <c r="BT164" i="24"/>
  <c r="BQ165" i="24"/>
  <c r="BN165" i="24" s="1"/>
  <c r="BR165" i="24"/>
  <c r="BS165" i="24"/>
  <c r="BT165" i="24"/>
  <c r="BQ166" i="24"/>
  <c r="BP166" i="24" s="1"/>
  <c r="BR166" i="24"/>
  <c r="BS166" i="24"/>
  <c r="BT166" i="24"/>
  <c r="BQ167" i="24"/>
  <c r="BU167" i="24" s="1"/>
  <c r="BR167" i="24"/>
  <c r="BS167" i="24"/>
  <c r="BT167" i="24"/>
  <c r="BQ168" i="24"/>
  <c r="BO168" i="24" s="1"/>
  <c r="BR168" i="24"/>
  <c r="BS168" i="24"/>
  <c r="BT168" i="24"/>
  <c r="BQ169" i="24"/>
  <c r="BP169" i="24" s="1"/>
  <c r="BR169" i="24"/>
  <c r="BS169" i="24"/>
  <c r="BT169" i="24"/>
  <c r="BQ170" i="24"/>
  <c r="BO170" i="24" s="1"/>
  <c r="BR170" i="24"/>
  <c r="BS170" i="24"/>
  <c r="BT170" i="24"/>
  <c r="BQ171" i="24"/>
  <c r="BN171" i="24" s="1"/>
  <c r="BR171" i="24"/>
  <c r="BS171" i="24"/>
  <c r="BT171" i="24"/>
  <c r="BQ172" i="24"/>
  <c r="BM172" i="24" s="1"/>
  <c r="BR172" i="24"/>
  <c r="BS172" i="24"/>
  <c r="BT172" i="24"/>
  <c r="BQ173" i="24"/>
  <c r="BN173" i="24" s="1"/>
  <c r="BR173" i="24"/>
  <c r="BS173" i="24"/>
  <c r="BT173" i="24"/>
  <c r="BQ174" i="24"/>
  <c r="BM174" i="24" s="1"/>
  <c r="BR174" i="24"/>
  <c r="BS174" i="24"/>
  <c r="BT174" i="24"/>
  <c r="BQ175" i="24"/>
  <c r="BU175" i="24" s="1"/>
  <c r="BR175" i="24"/>
  <c r="BS175" i="24"/>
  <c r="BT175" i="24"/>
  <c r="BP176" i="24"/>
  <c r="BQ176" i="24"/>
  <c r="BO176" i="24" s="1"/>
  <c r="BR176" i="24"/>
  <c r="BS176" i="24"/>
  <c r="BT176" i="24"/>
  <c r="BQ177" i="24"/>
  <c r="BP177" i="24" s="1"/>
  <c r="BR177" i="24"/>
  <c r="BS177" i="24"/>
  <c r="BT177" i="24"/>
  <c r="BQ178" i="24"/>
  <c r="BO178" i="24" s="1"/>
  <c r="BR178" i="24"/>
  <c r="BS178" i="24"/>
  <c r="BT178" i="24"/>
  <c r="BQ179" i="24"/>
  <c r="BN179" i="24" s="1"/>
  <c r="BR179" i="24"/>
  <c r="BS179" i="24"/>
  <c r="BT179" i="24"/>
  <c r="BQ180" i="24"/>
  <c r="BM180" i="24" s="1"/>
  <c r="BR180" i="24"/>
  <c r="BS180" i="24"/>
  <c r="BT180" i="24"/>
  <c r="BQ181" i="24"/>
  <c r="BN181" i="24" s="1"/>
  <c r="BR181" i="24"/>
  <c r="BS181" i="24"/>
  <c r="BT181" i="24"/>
  <c r="X1" i="12"/>
  <c r="X2" i="12" s="1"/>
  <c r="X23" i="12"/>
  <c r="X29" i="12"/>
  <c r="CW142" i="24" l="1"/>
  <c r="DE142" i="24"/>
  <c r="CZ142" i="24"/>
  <c r="CW28" i="24"/>
  <c r="DE28" i="24"/>
  <c r="CY51" i="24"/>
  <c r="CX51" i="24"/>
  <c r="DE51" i="24"/>
  <c r="CZ102" i="24"/>
  <c r="CY102" i="24"/>
  <c r="CW102" i="24"/>
  <c r="DE102" i="24"/>
  <c r="CX130" i="24"/>
  <c r="CZ139" i="24"/>
  <c r="CY139" i="24"/>
  <c r="CX139" i="24"/>
  <c r="DE139" i="24"/>
  <c r="CY134" i="24"/>
  <c r="CW134" i="24"/>
  <c r="DE134" i="24"/>
  <c r="CZ134" i="24"/>
  <c r="DE116" i="24"/>
  <c r="CW116" i="24"/>
  <c r="CW100" i="24"/>
  <c r="DE100" i="24"/>
  <c r="CY114" i="24"/>
  <c r="CX114" i="24"/>
  <c r="CZ34" i="24"/>
  <c r="CY34" i="24"/>
  <c r="CX34" i="24"/>
  <c r="DE34" i="24"/>
  <c r="CY82" i="24"/>
  <c r="CX82" i="24"/>
  <c r="CZ56" i="24"/>
  <c r="CX56" i="24"/>
  <c r="CZ14" i="24"/>
  <c r="CY14" i="24"/>
  <c r="CW69" i="24"/>
  <c r="DE69" i="24"/>
  <c r="CX69" i="24"/>
  <c r="CY69" i="24"/>
  <c r="CZ69" i="24"/>
  <c r="CY204" i="24"/>
  <c r="CZ203" i="24"/>
  <c r="DE198" i="24"/>
  <c r="CX197" i="24"/>
  <c r="CY196" i="24"/>
  <c r="CZ195" i="24"/>
  <c r="DE190" i="24"/>
  <c r="CX189" i="24"/>
  <c r="CY188" i="24"/>
  <c r="CZ187" i="24"/>
  <c r="DE182" i="24"/>
  <c r="CX181" i="24"/>
  <c r="CY180" i="24"/>
  <c r="CZ179" i="24"/>
  <c r="DE174" i="24"/>
  <c r="CX173" i="24"/>
  <c r="CY172" i="24"/>
  <c r="CZ171" i="24"/>
  <c r="DE166" i="24"/>
  <c r="CX165" i="24"/>
  <c r="CY164" i="24"/>
  <c r="CZ163" i="24"/>
  <c r="DE158" i="24"/>
  <c r="CX157" i="24"/>
  <c r="CY156" i="24"/>
  <c r="CZ155" i="24"/>
  <c r="DE150" i="24"/>
  <c r="CY148" i="24"/>
  <c r="CZ147" i="24"/>
  <c r="CX140" i="24"/>
  <c r="CZ140" i="24"/>
  <c r="CZ138" i="24"/>
  <c r="CW138" i="24"/>
  <c r="CY135" i="24"/>
  <c r="CY127" i="24"/>
  <c r="CZ120" i="24"/>
  <c r="CW104" i="24"/>
  <c r="DE104" i="24"/>
  <c r="CY104" i="24"/>
  <c r="CW93" i="24"/>
  <c r="DE93" i="24"/>
  <c r="CX93" i="24"/>
  <c r="CY93" i="24"/>
  <c r="CZ93" i="24"/>
  <c r="CW87" i="24"/>
  <c r="DE87" i="24"/>
  <c r="CX87" i="24"/>
  <c r="CZ87" i="24"/>
  <c r="CW39" i="24"/>
  <c r="DE39" i="24"/>
  <c r="CX39" i="24"/>
  <c r="CZ39" i="24"/>
  <c r="CW15" i="24"/>
  <c r="DE15" i="24"/>
  <c r="CX15" i="24"/>
  <c r="CZ15" i="24"/>
  <c r="CX204" i="24"/>
  <c r="CY203" i="24"/>
  <c r="DE197" i="24"/>
  <c r="CW197" i="24"/>
  <c r="CX196" i="24"/>
  <c r="CY195" i="24"/>
  <c r="DE189" i="24"/>
  <c r="CX188" i="24"/>
  <c r="CY187" i="24"/>
  <c r="DE181" i="24"/>
  <c r="CX180" i="24"/>
  <c r="CY179" i="24"/>
  <c r="DE173" i="24"/>
  <c r="CX172" i="24"/>
  <c r="CY171" i="24"/>
  <c r="DE165" i="24"/>
  <c r="CX164" i="24"/>
  <c r="CY163" i="24"/>
  <c r="CX156" i="24"/>
  <c r="CY155" i="24"/>
  <c r="CX148" i="24"/>
  <c r="CY147" i="24"/>
  <c r="CW141" i="24"/>
  <c r="DE141" i="24"/>
  <c r="CY141" i="24"/>
  <c r="CW111" i="24"/>
  <c r="DE111" i="24"/>
  <c r="CX111" i="24"/>
  <c r="CZ111" i="24"/>
  <c r="CW53" i="24"/>
  <c r="DE53" i="24"/>
  <c r="CX53" i="24"/>
  <c r="CY53" i="24"/>
  <c r="CZ53" i="24"/>
  <c r="CW47" i="24"/>
  <c r="DE47" i="24"/>
  <c r="CX47" i="24"/>
  <c r="CZ47" i="24"/>
  <c r="CW29" i="24"/>
  <c r="DE29" i="24"/>
  <c r="CX29" i="24"/>
  <c r="CY29" i="24"/>
  <c r="CZ29" i="24"/>
  <c r="DE204" i="24"/>
  <c r="CX203" i="24"/>
  <c r="CZ201" i="24"/>
  <c r="DE196" i="24"/>
  <c r="CX195" i="24"/>
  <c r="CZ193" i="24"/>
  <c r="DE188" i="24"/>
  <c r="CX187" i="24"/>
  <c r="CZ185" i="24"/>
  <c r="DE180" i="24"/>
  <c r="CX179" i="24"/>
  <c r="CZ177" i="24"/>
  <c r="DE172" i="24"/>
  <c r="CX171" i="24"/>
  <c r="CZ169" i="24"/>
  <c r="DE164" i="24"/>
  <c r="CX163" i="24"/>
  <c r="CZ161" i="24"/>
  <c r="DE156" i="24"/>
  <c r="CX155" i="24"/>
  <c r="CZ153" i="24"/>
  <c r="DE148" i="24"/>
  <c r="CX147" i="24"/>
  <c r="CZ145" i="24"/>
  <c r="CW143" i="24"/>
  <c r="DE143" i="24"/>
  <c r="CZ141" i="24"/>
  <c r="CW140" i="24"/>
  <c r="CX138" i="24"/>
  <c r="CX136" i="24"/>
  <c r="CW117" i="24"/>
  <c r="DE117" i="24"/>
  <c r="CX117" i="24"/>
  <c r="CY117" i="24"/>
  <c r="CZ117" i="24"/>
  <c r="CY111" i="24"/>
  <c r="CW77" i="24"/>
  <c r="DE77" i="24"/>
  <c r="CX77" i="24"/>
  <c r="CY77" i="24"/>
  <c r="CZ77" i="24"/>
  <c r="CW71" i="24"/>
  <c r="DE71" i="24"/>
  <c r="CX71" i="24"/>
  <c r="CZ71" i="24"/>
  <c r="CY47" i="24"/>
  <c r="CW13" i="24"/>
  <c r="DE13" i="24"/>
  <c r="CX13" i="24"/>
  <c r="CY13" i="24"/>
  <c r="CZ13" i="24"/>
  <c r="CW127" i="24"/>
  <c r="DE127" i="24"/>
  <c r="CZ127" i="24"/>
  <c r="DE203" i="24"/>
  <c r="CY201" i="24"/>
  <c r="DE195" i="24"/>
  <c r="CY193" i="24"/>
  <c r="DE187" i="24"/>
  <c r="CY185" i="24"/>
  <c r="DE179" i="24"/>
  <c r="CY177" i="24"/>
  <c r="DE171" i="24"/>
  <c r="CY169" i="24"/>
  <c r="DE163" i="24"/>
  <c r="CY161" i="24"/>
  <c r="DE155" i="24"/>
  <c r="CY153" i="24"/>
  <c r="DE147" i="24"/>
  <c r="CY145" i="24"/>
  <c r="CX141" i="24"/>
  <c r="CX132" i="24"/>
  <c r="CY132" i="24"/>
  <c r="CZ132" i="24"/>
  <c r="CX124" i="24"/>
  <c r="CY124" i="24"/>
  <c r="CZ124" i="24"/>
  <c r="CW112" i="24"/>
  <c r="DE112" i="24"/>
  <c r="CY112" i="24"/>
  <c r="CW101" i="24"/>
  <c r="DE101" i="24"/>
  <c r="CX101" i="24"/>
  <c r="CY101" i="24"/>
  <c r="CZ101" i="24"/>
  <c r="CW95" i="24"/>
  <c r="DE95" i="24"/>
  <c r="CX95" i="24"/>
  <c r="CZ95" i="24"/>
  <c r="CY71" i="24"/>
  <c r="CW37" i="24"/>
  <c r="DE37" i="24"/>
  <c r="CX37" i="24"/>
  <c r="CY37" i="24"/>
  <c r="CZ37" i="24"/>
  <c r="CW135" i="24"/>
  <c r="DE135" i="24"/>
  <c r="CZ135" i="24"/>
  <c r="CX169" i="24"/>
  <c r="CX161" i="24"/>
  <c r="CX153" i="24"/>
  <c r="CX145" i="24"/>
  <c r="CY95" i="24"/>
  <c r="CW61" i="24"/>
  <c r="DE61" i="24"/>
  <c r="CX61" i="24"/>
  <c r="CY61" i="24"/>
  <c r="CZ61" i="24"/>
  <c r="CW55" i="24"/>
  <c r="DE55" i="24"/>
  <c r="CX55" i="24"/>
  <c r="CZ55" i="24"/>
  <c r="CW23" i="24"/>
  <c r="DE23" i="24"/>
  <c r="CX23" i="24"/>
  <c r="CZ23" i="24"/>
  <c r="CW120" i="24"/>
  <c r="DE120" i="24"/>
  <c r="CY120" i="24"/>
  <c r="DE169" i="24"/>
  <c r="DE161" i="24"/>
  <c r="DE153" i="24"/>
  <c r="DE145" i="24"/>
  <c r="CW133" i="24"/>
  <c r="DE133" i="24"/>
  <c r="CX133" i="24"/>
  <c r="CY133" i="24"/>
  <c r="CW125" i="24"/>
  <c r="DE125" i="24"/>
  <c r="CX125" i="24"/>
  <c r="CY125" i="24"/>
  <c r="CW119" i="24"/>
  <c r="DE119" i="24"/>
  <c r="CX119" i="24"/>
  <c r="CZ119" i="24"/>
  <c r="CW85" i="24"/>
  <c r="DE85" i="24"/>
  <c r="CX85" i="24"/>
  <c r="CY85" i="24"/>
  <c r="CZ85" i="24"/>
  <c r="CW79" i="24"/>
  <c r="DE79" i="24"/>
  <c r="CX79" i="24"/>
  <c r="CZ79" i="24"/>
  <c r="CW45" i="24"/>
  <c r="DE45" i="24"/>
  <c r="CX45" i="24"/>
  <c r="CY45" i="24"/>
  <c r="CZ45" i="24"/>
  <c r="CW63" i="24"/>
  <c r="DE63" i="24"/>
  <c r="CX63" i="24"/>
  <c r="CZ63" i="24"/>
  <c r="CW21" i="24"/>
  <c r="DE21" i="24"/>
  <c r="CX21" i="24"/>
  <c r="CY21" i="24"/>
  <c r="CZ21" i="24"/>
  <c r="CZ133" i="24"/>
  <c r="CZ125" i="24"/>
  <c r="CY119" i="24"/>
  <c r="CW109" i="24"/>
  <c r="DE109" i="24"/>
  <c r="CX109" i="24"/>
  <c r="CY109" i="24"/>
  <c r="CZ109" i="24"/>
  <c r="CW103" i="24"/>
  <c r="DE103" i="24"/>
  <c r="CX103" i="24"/>
  <c r="CZ103" i="24"/>
  <c r="CY79" i="24"/>
  <c r="CW31" i="24"/>
  <c r="DE31" i="24"/>
  <c r="CX31" i="24"/>
  <c r="CZ31" i="24"/>
  <c r="DE130" i="24"/>
  <c r="CW130" i="24"/>
  <c r="DE122" i="24"/>
  <c r="CW122" i="24"/>
  <c r="DE114" i="24"/>
  <c r="CW114" i="24"/>
  <c r="DE106" i="24"/>
  <c r="CW106" i="24"/>
  <c r="DE98" i="24"/>
  <c r="CW98" i="24"/>
  <c r="CY96" i="24"/>
  <c r="DE90" i="24"/>
  <c r="CW90" i="24"/>
  <c r="CY88" i="24"/>
  <c r="DE82" i="24"/>
  <c r="CW82" i="24"/>
  <c r="CY80" i="24"/>
  <c r="DE74" i="24"/>
  <c r="CW74" i="24"/>
  <c r="CY72" i="24"/>
  <c r="DE66" i="24"/>
  <c r="CW66" i="24"/>
  <c r="CY64" i="24"/>
  <c r="DE58" i="24"/>
  <c r="CW58" i="24"/>
  <c r="CY56" i="24"/>
  <c r="DE50" i="24"/>
  <c r="CW50" i="24"/>
  <c r="CY48" i="24"/>
  <c r="CY40" i="24"/>
  <c r="CY32" i="24"/>
  <c r="CY24" i="24"/>
  <c r="CY16" i="24"/>
  <c r="DE96" i="24"/>
  <c r="DE88" i="24"/>
  <c r="DE80" i="24"/>
  <c r="DE72" i="24"/>
  <c r="DE64" i="24"/>
  <c r="DE56" i="24"/>
  <c r="DE48" i="24"/>
  <c r="DE40" i="24"/>
  <c r="DE32" i="24"/>
  <c r="DE24" i="24"/>
  <c r="DE16" i="24"/>
  <c r="CZ116" i="24"/>
  <c r="CZ108" i="24"/>
  <c r="CZ100" i="24"/>
  <c r="CZ92" i="24"/>
  <c r="CZ84" i="24"/>
  <c r="CZ76" i="24"/>
  <c r="CZ68" i="24"/>
  <c r="CZ60" i="24"/>
  <c r="CZ52" i="24"/>
  <c r="CX46" i="24"/>
  <c r="CZ44" i="24"/>
  <c r="CX38" i="24"/>
  <c r="CZ36" i="24"/>
  <c r="CX30" i="24"/>
  <c r="CZ28" i="24"/>
  <c r="CX22" i="24"/>
  <c r="CZ20" i="24"/>
  <c r="CX14" i="24"/>
  <c r="CZ12" i="24"/>
  <c r="CY116" i="24"/>
  <c r="CY108" i="24"/>
  <c r="CY100" i="24"/>
  <c r="CY92" i="24"/>
  <c r="CY84" i="24"/>
  <c r="CY76" i="24"/>
  <c r="CY68" i="24"/>
  <c r="CY60" i="24"/>
  <c r="CY52" i="24"/>
  <c r="CY44" i="24"/>
  <c r="DE38" i="24"/>
  <c r="CY36" i="24"/>
  <c r="DE30" i="24"/>
  <c r="CY28" i="24"/>
  <c r="DE22" i="24"/>
  <c r="CY20" i="24"/>
  <c r="DE14" i="24"/>
  <c r="CY12" i="24"/>
  <c r="CX20" i="24"/>
  <c r="CX12" i="24"/>
  <c r="DE20" i="24"/>
  <c r="DE12" i="24"/>
  <c r="CN103" i="24"/>
  <c r="CL103" i="24"/>
  <c r="CS103" i="24"/>
  <c r="BU119" i="24"/>
  <c r="BM119" i="24"/>
  <c r="BN113" i="24"/>
  <c r="BU111" i="24"/>
  <c r="BP107" i="24"/>
  <c r="BU60" i="24"/>
  <c r="BM38" i="24"/>
  <c r="CG149" i="24"/>
  <c r="CB117" i="24"/>
  <c r="CG27" i="24"/>
  <c r="CS107" i="24"/>
  <c r="CG127" i="24"/>
  <c r="CN129" i="24"/>
  <c r="BN121" i="24"/>
  <c r="BP90" i="24"/>
  <c r="BP53" i="24"/>
  <c r="CG152" i="24"/>
  <c r="CL45" i="24"/>
  <c r="CM73" i="24"/>
  <c r="BP172" i="24"/>
  <c r="BM139" i="24"/>
  <c r="BP119" i="24"/>
  <c r="BP118" i="24"/>
  <c r="BN111" i="24"/>
  <c r="BN104" i="24"/>
  <c r="BP60" i="24"/>
  <c r="BN37" i="24"/>
  <c r="CB149" i="24"/>
  <c r="BY105" i="24"/>
  <c r="CB50" i="24"/>
  <c r="CL42" i="24"/>
  <c r="BO118" i="24"/>
  <c r="BM60" i="24"/>
  <c r="BY149" i="24"/>
  <c r="BY127" i="24"/>
  <c r="CK18" i="24"/>
  <c r="CL37" i="24"/>
  <c r="CN42" i="24"/>
  <c r="CN83" i="24"/>
  <c r="CN135" i="24"/>
  <c r="CL135" i="24"/>
  <c r="CS135" i="24"/>
  <c r="BO179" i="24"/>
  <c r="BP170" i="24"/>
  <c r="BP101" i="24"/>
  <c r="BP84" i="24"/>
  <c r="BP54" i="24"/>
  <c r="BP26" i="24"/>
  <c r="CB85" i="24"/>
  <c r="CA80" i="24"/>
  <c r="CB69" i="24"/>
  <c r="CM38" i="24"/>
  <c r="CM143" i="24"/>
  <c r="BM101" i="24"/>
  <c r="BO70" i="24"/>
  <c r="BP35" i="24"/>
  <c r="CA119" i="24"/>
  <c r="CA111" i="24"/>
  <c r="CB101" i="24"/>
  <c r="CA96" i="24"/>
  <c r="CA83" i="24"/>
  <c r="CB74" i="24"/>
  <c r="BZ61" i="24"/>
  <c r="CA45" i="24"/>
  <c r="CK107" i="24"/>
  <c r="BN164" i="24"/>
  <c r="BU101" i="24"/>
  <c r="BM55" i="24"/>
  <c r="BO44" i="24"/>
  <c r="BM27" i="24"/>
  <c r="BZ119" i="24"/>
  <c r="BY111" i="24"/>
  <c r="BZ101" i="24"/>
  <c r="BY83" i="24"/>
  <c r="CB72" i="24"/>
  <c r="BZ52" i="24"/>
  <c r="BZ45" i="24"/>
  <c r="BO84" i="24"/>
  <c r="BM54" i="24"/>
  <c r="BN138" i="24"/>
  <c r="BN180" i="24"/>
  <c r="BY119" i="24"/>
  <c r="BO60" i="24"/>
  <c r="CG119" i="24"/>
  <c r="CA68" i="24"/>
  <c r="CG45" i="24"/>
  <c r="CS38" i="24"/>
  <c r="CK144" i="24"/>
  <c r="BN170" i="24"/>
  <c r="BY80" i="24"/>
  <c r="BM168" i="24"/>
  <c r="BM176" i="24"/>
  <c r="BM152" i="24"/>
  <c r="CB147" i="24"/>
  <c r="BZ127" i="24"/>
  <c r="BY53" i="24"/>
  <c r="CL19" i="24"/>
  <c r="CN41" i="24"/>
  <c r="CL144" i="24"/>
  <c r="CN29" i="24"/>
  <c r="CL29" i="24"/>
  <c r="CS29" i="24"/>
  <c r="BU176" i="24"/>
  <c r="BN174" i="24"/>
  <c r="BO166" i="24"/>
  <c r="BP122" i="24"/>
  <c r="BM121" i="24"/>
  <c r="BP76" i="24"/>
  <c r="BO69" i="24"/>
  <c r="BU54" i="24"/>
  <c r="BP39" i="24"/>
  <c r="BP30" i="24"/>
  <c r="BN26" i="24"/>
  <c r="CB160" i="24"/>
  <c r="CG147" i="24"/>
  <c r="BY133" i="24"/>
  <c r="CB110" i="24"/>
  <c r="CA86" i="24"/>
  <c r="CA85" i="24"/>
  <c r="CB66" i="24"/>
  <c r="BY61" i="24"/>
  <c r="BY54" i="24"/>
  <c r="BU173" i="24"/>
  <c r="BM122" i="24"/>
  <c r="BO76" i="24"/>
  <c r="BM63" i="24"/>
  <c r="BP44" i="24"/>
  <c r="BO39" i="24"/>
  <c r="BM30" i="24"/>
  <c r="BZ160" i="24"/>
  <c r="CG142" i="24"/>
  <c r="BY129" i="24"/>
  <c r="BZ124" i="24"/>
  <c r="CA108" i="24"/>
  <c r="BZ86" i="24"/>
  <c r="BY85" i="24"/>
  <c r="CG61" i="24"/>
  <c r="CG53" i="24"/>
  <c r="CB37" i="24"/>
  <c r="CB16" i="24"/>
  <c r="CL17" i="24"/>
  <c r="CS37" i="24"/>
  <c r="CL41" i="24"/>
  <c r="CL77" i="24"/>
  <c r="CM144" i="24"/>
  <c r="BU179" i="24"/>
  <c r="BO169" i="24"/>
  <c r="BO136" i="24"/>
  <c r="BM39" i="24"/>
  <c r="BY160" i="24"/>
  <c r="CG99" i="24"/>
  <c r="CG85" i="24"/>
  <c r="CG43" i="24"/>
  <c r="CN17" i="24"/>
  <c r="CL24" i="24"/>
  <c r="CS109" i="24"/>
  <c r="BU76" i="24"/>
  <c r="BU39" i="24"/>
  <c r="BU30" i="24"/>
  <c r="CG160" i="24"/>
  <c r="CG86" i="24"/>
  <c r="CS15" i="24"/>
  <c r="CL65" i="24"/>
  <c r="CS69" i="24"/>
  <c r="CN112" i="24"/>
  <c r="CM122" i="24"/>
  <c r="CM133" i="24"/>
  <c r="CB152" i="24"/>
  <c r="BZ120" i="24"/>
  <c r="CB25" i="24"/>
  <c r="CS12" i="24"/>
  <c r="CM16" i="24"/>
  <c r="CS35" i="24"/>
  <c r="CS45" i="24"/>
  <c r="CK69" i="24"/>
  <c r="CK83" i="24"/>
  <c r="CS83" i="24"/>
  <c r="CS90" i="24"/>
  <c r="CK109" i="24"/>
  <c r="CK15" i="24"/>
  <c r="CM36" i="24"/>
  <c r="CK43" i="24"/>
  <c r="CL58" i="24"/>
  <c r="CL69" i="24"/>
  <c r="CL83" i="24"/>
  <c r="CK90" i="24"/>
  <c r="CL93" i="24"/>
  <c r="CM109" i="24"/>
  <c r="CL132" i="24"/>
  <c r="BN176" i="24"/>
  <c r="BM173" i="24"/>
  <c r="BP121" i="24"/>
  <c r="BN84" i="24"/>
  <c r="BN71" i="24"/>
  <c r="BO55" i="24"/>
  <c r="BN54" i="24"/>
  <c r="BO35" i="24"/>
  <c r="BN21" i="24"/>
  <c r="BY147" i="24"/>
  <c r="BZ121" i="24"/>
  <c r="CA84" i="24"/>
  <c r="CA61" i="24"/>
  <c r="CA53" i="24"/>
  <c r="BZ46" i="24"/>
  <c r="CA36" i="24"/>
  <c r="CK12" i="24"/>
  <c r="CM15" i="24"/>
  <c r="CM43" i="24"/>
  <c r="CM60" i="24"/>
  <c r="CN69" i="24"/>
  <c r="CK82" i="24"/>
  <c r="CL90" i="24"/>
  <c r="CS114" i="24"/>
  <c r="CN121" i="24"/>
  <c r="CN132" i="24"/>
  <c r="CS146" i="24"/>
  <c r="CN32" i="24"/>
  <c r="CL32" i="24"/>
  <c r="CS32" i="24"/>
  <c r="BN172" i="24"/>
  <c r="BN166" i="24"/>
  <c r="BP163" i="24"/>
  <c r="BN162" i="24"/>
  <c r="BP155" i="24"/>
  <c r="BP154" i="24"/>
  <c r="BM137" i="24"/>
  <c r="BN136" i="24"/>
  <c r="BN134" i="24"/>
  <c r="BN120" i="24"/>
  <c r="BP110" i="24"/>
  <c r="BM104" i="24"/>
  <c r="BP93" i="24"/>
  <c r="BP92" i="24"/>
  <c r="BO87" i="24"/>
  <c r="BP86" i="24"/>
  <c r="BO85" i="24"/>
  <c r="BP74" i="24"/>
  <c r="BM71" i="24"/>
  <c r="BN70" i="24"/>
  <c r="BN69" i="24"/>
  <c r="BU63" i="24"/>
  <c r="BU62" i="24"/>
  <c r="BP59" i="24"/>
  <c r="BP50" i="24"/>
  <c r="BU38" i="24"/>
  <c r="BU37" i="24"/>
  <c r="BM37" i="24"/>
  <c r="BU21" i="24"/>
  <c r="BM21" i="24"/>
  <c r="BP16" i="24"/>
  <c r="BZ159" i="24"/>
  <c r="BY152" i="24"/>
  <c r="CA148" i="24"/>
  <c r="BZ147" i="24"/>
  <c r="CB139" i="24"/>
  <c r="CB138" i="24"/>
  <c r="CA118" i="24"/>
  <c r="CA109" i="24"/>
  <c r="BY108" i="24"/>
  <c r="BY96" i="24"/>
  <c r="CA76" i="24"/>
  <c r="BZ62" i="24"/>
  <c r="CG46" i="24"/>
  <c r="CA40" i="24"/>
  <c r="CG25" i="24"/>
  <c r="CL16" i="24"/>
  <c r="CM17" i="24"/>
  <c r="CL18" i="24"/>
  <c r="CL23" i="24"/>
  <c r="CM35" i="24"/>
  <c r="CM42" i="24"/>
  <c r="CL43" i="24"/>
  <c r="CS48" i="24"/>
  <c r="CS61" i="24"/>
  <c r="CS67" i="24"/>
  <c r="CM77" i="24"/>
  <c r="CM93" i="24"/>
  <c r="CM96" i="24"/>
  <c r="CS98" i="24"/>
  <c r="CS110" i="24"/>
  <c r="CK117" i="24"/>
  <c r="CS117" i="24"/>
  <c r="CK126" i="24"/>
  <c r="CS126" i="24"/>
  <c r="CS127" i="24"/>
  <c r="CL142" i="24"/>
  <c r="CN143" i="24"/>
  <c r="CK146" i="24"/>
  <c r="CS152" i="24"/>
  <c r="BU166" i="24"/>
  <c r="BM166" i="24"/>
  <c r="BO163" i="24"/>
  <c r="BU157" i="24"/>
  <c r="BO155" i="24"/>
  <c r="BN154" i="24"/>
  <c r="BU136" i="24"/>
  <c r="BM136" i="24"/>
  <c r="BM120" i="24"/>
  <c r="BO110" i="24"/>
  <c r="BO93" i="24"/>
  <c r="BN87" i="24"/>
  <c r="BO86" i="24"/>
  <c r="BN85" i="24"/>
  <c r="BU71" i="24"/>
  <c r="BU70" i="24"/>
  <c r="BM70" i="24"/>
  <c r="BO59" i="24"/>
  <c r="BO16" i="24"/>
  <c r="BY159" i="24"/>
  <c r="BY148" i="24"/>
  <c r="CA139" i="24"/>
  <c r="BZ138" i="24"/>
  <c r="CG108" i="24"/>
  <c r="CG96" i="24"/>
  <c r="BY62" i="24"/>
  <c r="BY40" i="24"/>
  <c r="CS27" i="24"/>
  <c r="CK61" i="24"/>
  <c r="CK62" i="24"/>
  <c r="CK67" i="24"/>
  <c r="CM68" i="24"/>
  <c r="CN77" i="24"/>
  <c r="CN93" i="24"/>
  <c r="CN96" i="24"/>
  <c r="CL99" i="24"/>
  <c r="CL117" i="24"/>
  <c r="CM118" i="24"/>
  <c r="CL123" i="24"/>
  <c r="CL126" i="24"/>
  <c r="CK127" i="24"/>
  <c r="CS133" i="24"/>
  <c r="CM142" i="24"/>
  <c r="BM110" i="24"/>
  <c r="BM93" i="24"/>
  <c r="BM87" i="24"/>
  <c r="BN86" i="24"/>
  <c r="BM85" i="24"/>
  <c r="BY139" i="24"/>
  <c r="BY138" i="24"/>
  <c r="BZ27" i="24"/>
  <c r="CK27" i="24"/>
  <c r="CL61" i="24"/>
  <c r="CM67" i="24"/>
  <c r="CK98" i="24"/>
  <c r="CL106" i="24"/>
  <c r="CM117" i="24"/>
  <c r="CM123" i="24"/>
  <c r="CM126" i="24"/>
  <c r="CL127" i="24"/>
  <c r="CS132" i="24"/>
  <c r="BM163" i="24"/>
  <c r="BM155" i="24"/>
  <c r="BM154" i="24"/>
  <c r="BM179" i="24"/>
  <c r="BU163" i="24"/>
  <c r="BU162" i="24"/>
  <c r="BU155" i="24"/>
  <c r="BU154" i="24"/>
  <c r="BM138" i="24"/>
  <c r="BO122" i="24"/>
  <c r="BO113" i="24"/>
  <c r="BO112" i="24"/>
  <c r="BU110" i="24"/>
  <c r="BO101" i="24"/>
  <c r="BU93" i="24"/>
  <c r="BU92" i="24"/>
  <c r="BU87" i="24"/>
  <c r="BU86" i="24"/>
  <c r="BO75" i="24"/>
  <c r="BO67" i="24"/>
  <c r="BO61" i="24"/>
  <c r="BN55" i="24"/>
  <c r="BO53" i="24"/>
  <c r="BN46" i="24"/>
  <c r="BN25" i="24"/>
  <c r="CG159" i="24"/>
  <c r="CB150" i="24"/>
  <c r="CG148" i="24"/>
  <c r="CG139" i="24"/>
  <c r="CG138" i="24"/>
  <c r="CB133" i="24"/>
  <c r="BY128" i="24"/>
  <c r="BY120" i="24"/>
  <c r="CB113" i="24"/>
  <c r="BZ110" i="24"/>
  <c r="CB83" i="24"/>
  <c r="CB80" i="24"/>
  <c r="CB77" i="24"/>
  <c r="CG62" i="24"/>
  <c r="BZ54" i="24"/>
  <c r="BZ53" i="24"/>
  <c r="CB48" i="24"/>
  <c r="BZ44" i="24"/>
  <c r="CG40" i="24"/>
  <c r="BY27" i="24"/>
  <c r="BY22" i="24"/>
  <c r="CL27" i="24"/>
  <c r="CK45" i="24"/>
  <c r="CN48" i="24"/>
  <c r="CS59" i="24"/>
  <c r="CN61" i="24"/>
  <c r="CM64" i="24"/>
  <c r="CN67" i="24"/>
  <c r="CL73" i="24"/>
  <c r="CN95" i="24"/>
  <c r="CL98" i="24"/>
  <c r="CM106" i="24"/>
  <c r="CS108" i="24"/>
  <c r="CL110" i="24"/>
  <c r="CN123" i="24"/>
  <c r="CM127" i="24"/>
  <c r="CK132" i="24"/>
  <c r="CK133" i="24"/>
  <c r="CM141" i="24"/>
  <c r="CS151" i="24"/>
  <c r="CN14" i="24"/>
  <c r="CN27" i="24"/>
  <c r="CK59" i="24"/>
  <c r="BO99" i="24"/>
  <c r="BO91" i="24"/>
  <c r="BP68" i="24"/>
  <c r="BP63" i="24"/>
  <c r="BP62" i="24"/>
  <c r="BO38" i="24"/>
  <c r="BP37" i="24"/>
  <c r="BO20" i="24"/>
  <c r="CB151" i="24"/>
  <c r="CK39" i="24"/>
  <c r="CM45" i="24"/>
  <c r="CK50" i="24"/>
  <c r="CM59" i="24"/>
  <c r="CN73" i="24"/>
  <c r="CK154" i="24"/>
  <c r="BO125" i="24"/>
  <c r="BP21" i="24"/>
  <c r="BM157" i="24"/>
  <c r="BP134" i="24"/>
  <c r="BU113" i="24"/>
  <c r="BO104" i="24"/>
  <c r="BO83" i="24"/>
  <c r="BM76" i="24"/>
  <c r="BO71" i="24"/>
  <c r="BP69" i="24"/>
  <c r="BO68" i="24"/>
  <c r="BO63" i="24"/>
  <c r="BM62" i="24"/>
  <c r="BN38" i="24"/>
  <c r="BO27" i="24"/>
  <c r="CG150" i="24"/>
  <c r="CG128" i="24"/>
  <c r="CG113" i="24"/>
  <c r="CB108" i="24"/>
  <c r="CB105" i="24"/>
  <c r="CB96" i="24"/>
  <c r="BY91" i="24"/>
  <c r="BY86" i="24"/>
  <c r="CG83" i="24"/>
  <c r="CG80" i="24"/>
  <c r="CA78" i="24"/>
  <c r="CB64" i="24"/>
  <c r="BZ60" i="24"/>
  <c r="CG54" i="24"/>
  <c r="BY46" i="24"/>
  <c r="BY45" i="24"/>
  <c r="CB42" i="24"/>
  <c r="CG22" i="24"/>
  <c r="CK17" i="24"/>
  <c r="CS18" i="24"/>
  <c r="CL36" i="24"/>
  <c r="CL38" i="24"/>
  <c r="CL39" i="24"/>
  <c r="CK42" i="24"/>
  <c r="CS43" i="24"/>
  <c r="CN59" i="24"/>
  <c r="CM72" i="24"/>
  <c r="CK77" i="24"/>
  <c r="CK93" i="24"/>
  <c r="CN108" i="24"/>
  <c r="CL119" i="24"/>
  <c r="CM131" i="24"/>
  <c r="CK151" i="24"/>
  <c r="CN154" i="24"/>
  <c r="CN115" i="24"/>
  <c r="CL115" i="24"/>
  <c r="CS115" i="24"/>
  <c r="BP52" i="24"/>
  <c r="BP51" i="24"/>
  <c r="BP36" i="24"/>
  <c r="BM18" i="24"/>
  <c r="BU18" i="24"/>
  <c r="BN18" i="24"/>
  <c r="BP18" i="24"/>
  <c r="BY156" i="24"/>
  <c r="CB156" i="24"/>
  <c r="CB154" i="24"/>
  <c r="CG154" i="24"/>
  <c r="BY154" i="24"/>
  <c r="BZ154" i="24"/>
  <c r="CA154" i="24"/>
  <c r="BY93" i="24"/>
  <c r="CG93" i="24"/>
  <c r="BZ93" i="24"/>
  <c r="CA93" i="24"/>
  <c r="CB93" i="24"/>
  <c r="BZ75" i="24"/>
  <c r="CG75" i="24"/>
  <c r="BY75" i="24"/>
  <c r="CA75" i="24"/>
  <c r="CB75" i="24"/>
  <c r="CL22" i="24"/>
  <c r="CK22" i="24"/>
  <c r="CN116" i="24"/>
  <c r="CL116" i="24"/>
  <c r="CK116" i="24"/>
  <c r="CS116" i="24"/>
  <c r="CN125" i="24"/>
  <c r="CM125" i="24"/>
  <c r="CL125" i="24"/>
  <c r="CS125" i="24"/>
  <c r="CK125" i="24"/>
  <c r="BP78" i="24"/>
  <c r="BP58" i="24"/>
  <c r="BM181" i="24"/>
  <c r="BO177" i="24"/>
  <c r="BO171" i="24"/>
  <c r="BM165" i="24"/>
  <c r="BP160" i="24"/>
  <c r="BP150" i="24"/>
  <c r="BP147" i="24"/>
  <c r="BP146" i="24"/>
  <c r="BN145" i="24"/>
  <c r="BO144" i="24"/>
  <c r="BO143" i="24"/>
  <c r="BU139" i="24"/>
  <c r="BU138" i="24"/>
  <c r="BU137" i="24"/>
  <c r="BN128" i="24"/>
  <c r="BO127" i="24"/>
  <c r="BO126" i="24"/>
  <c r="BU122" i="24"/>
  <c r="BU121" i="24"/>
  <c r="BU120" i="24"/>
  <c r="BO108" i="24"/>
  <c r="BU104" i="24"/>
  <c r="BO95" i="24"/>
  <c r="BP94" i="24"/>
  <c r="BU85" i="24"/>
  <c r="BU84" i="24"/>
  <c r="BN79" i="24"/>
  <c r="BO78" i="24"/>
  <c r="BP77" i="24"/>
  <c r="BU69" i="24"/>
  <c r="BN68" i="24"/>
  <c r="BU55" i="24"/>
  <c r="BN53" i="24"/>
  <c r="BO52" i="24"/>
  <c r="BO51" i="24"/>
  <c r="BP42" i="24"/>
  <c r="BO36" i="24"/>
  <c r="BN35" i="24"/>
  <c r="BO18" i="24"/>
  <c r="BY144" i="24"/>
  <c r="CG144" i="24"/>
  <c r="BZ144" i="24"/>
  <c r="CB144" i="24"/>
  <c r="CN66" i="24"/>
  <c r="CL66" i="24"/>
  <c r="CK66" i="24"/>
  <c r="CS66" i="24"/>
  <c r="BO165" i="24"/>
  <c r="BP127" i="24"/>
  <c r="BM105" i="24"/>
  <c r="BM171" i="24"/>
  <c r="BO160" i="24"/>
  <c r="BO147" i="24"/>
  <c r="BN146" i="24"/>
  <c r="BM145" i="24"/>
  <c r="BN144" i="24"/>
  <c r="BN143" i="24"/>
  <c r="BM128" i="24"/>
  <c r="BN127" i="24"/>
  <c r="BN126" i="24"/>
  <c r="BN95" i="24"/>
  <c r="BO94" i="24"/>
  <c r="BM79" i="24"/>
  <c r="BN78" i="24"/>
  <c r="BO77" i="24"/>
  <c r="BU68" i="24"/>
  <c r="BU53" i="24"/>
  <c r="BN52" i="24"/>
  <c r="BO46" i="24"/>
  <c r="BP46" i="24"/>
  <c r="BM19" i="24"/>
  <c r="BU19" i="24"/>
  <c r="BO19" i="24"/>
  <c r="BZ122" i="24"/>
  <c r="CG122" i="24"/>
  <c r="BY122" i="24"/>
  <c r="CB122" i="24"/>
  <c r="CN75" i="24"/>
  <c r="CM75" i="24"/>
  <c r="CL75" i="24"/>
  <c r="CS75" i="24"/>
  <c r="CK75" i="24"/>
  <c r="CL88" i="24"/>
  <c r="CN88" i="24"/>
  <c r="CM88" i="24"/>
  <c r="CS97" i="24"/>
  <c r="CN97" i="24"/>
  <c r="CM97" i="24"/>
  <c r="CL97" i="24"/>
  <c r="CN100" i="24"/>
  <c r="CM100" i="24"/>
  <c r="CL100" i="24"/>
  <c r="CS100" i="24"/>
  <c r="CK100" i="24"/>
  <c r="CL105" i="24"/>
  <c r="CN105" i="24"/>
  <c r="CM105" i="24"/>
  <c r="CN136" i="24"/>
  <c r="CK136" i="24"/>
  <c r="BM24" i="24"/>
  <c r="BP24" i="24"/>
  <c r="CA141" i="24"/>
  <c r="CG141" i="24"/>
  <c r="BP126" i="24"/>
  <c r="BO79" i="24"/>
  <c r="BU181" i="24"/>
  <c r="BP178" i="24"/>
  <c r="BP168" i="24"/>
  <c r="BN161" i="24"/>
  <c r="BN160" i="24"/>
  <c r="BM147" i="24"/>
  <c r="BM146" i="24"/>
  <c r="BU144" i="24"/>
  <c r="BM144" i="24"/>
  <c r="BU127" i="24"/>
  <c r="BU105" i="24"/>
  <c r="BM95" i="24"/>
  <c r="BN94" i="24"/>
  <c r="BU79" i="24"/>
  <c r="BU78" i="24"/>
  <c r="BN77" i="24"/>
  <c r="BU52" i="24"/>
  <c r="BN47" i="24"/>
  <c r="BO47" i="24"/>
  <c r="BM43" i="24"/>
  <c r="BO43" i="24"/>
  <c r="BP19" i="24"/>
  <c r="CA122" i="24"/>
  <c r="BY19" i="24"/>
  <c r="CG19" i="24"/>
  <c r="BZ19" i="24"/>
  <c r="CA19" i="24"/>
  <c r="CB19" i="24"/>
  <c r="BZ17" i="24"/>
  <c r="CG17" i="24"/>
  <c r="BY17" i="24"/>
  <c r="CA17" i="24"/>
  <c r="CB17" i="24"/>
  <c r="CM47" i="24"/>
  <c r="CN47" i="24"/>
  <c r="CS47" i="24"/>
  <c r="CL80" i="24"/>
  <c r="CN80" i="24"/>
  <c r="CM80" i="24"/>
  <c r="BP174" i="24"/>
  <c r="BU165" i="24"/>
  <c r="BN178" i="24"/>
  <c r="BO174" i="24"/>
  <c r="BO173" i="24"/>
  <c r="BU171" i="24"/>
  <c r="BN168" i="24"/>
  <c r="BU160" i="24"/>
  <c r="BP152" i="24"/>
  <c r="BO151" i="24"/>
  <c r="BU147" i="24"/>
  <c r="BU146" i="24"/>
  <c r="BU145" i="24"/>
  <c r="BP141" i="24"/>
  <c r="BU128" i="24"/>
  <c r="BP124" i="24"/>
  <c r="BO117" i="24"/>
  <c r="BM113" i="24"/>
  <c r="BM111" i="24"/>
  <c r="BN109" i="24"/>
  <c r="BU95" i="24"/>
  <c r="BU94" i="24"/>
  <c r="BO92" i="24"/>
  <c r="BU77" i="24"/>
  <c r="BP66" i="24"/>
  <c r="BO62" i="24"/>
  <c r="BM61" i="24"/>
  <c r="BP47" i="24"/>
  <c r="BM46" i="24"/>
  <c r="BM44" i="24"/>
  <c r="BU44" i="24"/>
  <c r="BP43" i="24"/>
  <c r="BP20" i="24"/>
  <c r="BU20" i="24"/>
  <c r="BN20" i="24"/>
  <c r="BN19" i="24"/>
  <c r="BY157" i="24"/>
  <c r="CA157" i="24"/>
  <c r="CB157" i="24"/>
  <c r="BY153" i="24"/>
  <c r="CG153" i="24"/>
  <c r="BZ153" i="24"/>
  <c r="CA153" i="24"/>
  <c r="CB153" i="24"/>
  <c r="CB94" i="24"/>
  <c r="CG94" i="24"/>
  <c r="BY94" i="24"/>
  <c r="BZ94" i="24"/>
  <c r="CA94" i="24"/>
  <c r="CB92" i="24"/>
  <c r="BZ92" i="24"/>
  <c r="CA92" i="24"/>
  <c r="BZ67" i="24"/>
  <c r="CG67" i="24"/>
  <c r="BY67" i="24"/>
  <c r="CA67" i="24"/>
  <c r="CB67" i="24"/>
  <c r="BZ35" i="24"/>
  <c r="CG35" i="24"/>
  <c r="BY35" i="24"/>
  <c r="CA35" i="24"/>
  <c r="CB35" i="24"/>
  <c r="BM36" i="24"/>
  <c r="BU36" i="24"/>
  <c r="BY18" i="24"/>
  <c r="BZ18" i="24"/>
  <c r="CA18" i="24"/>
  <c r="CB18" i="24"/>
  <c r="BP143" i="24"/>
  <c r="BN92" i="24"/>
  <c r="BM47" i="24"/>
  <c r="BN27" i="24"/>
  <c r="BP27" i="24"/>
  <c r="BP17" i="24"/>
  <c r="BO17" i="24"/>
  <c r="CB145" i="24"/>
  <c r="CG145" i="24"/>
  <c r="BY145" i="24"/>
  <c r="CB20" i="24"/>
  <c r="CG20" i="24"/>
  <c r="BY20" i="24"/>
  <c r="BZ20" i="24"/>
  <c r="CA20" i="24"/>
  <c r="BO181" i="24"/>
  <c r="BP180" i="24"/>
  <c r="BU174" i="24"/>
  <c r="BU168" i="24"/>
  <c r="BP164" i="24"/>
  <c r="BU161" i="24"/>
  <c r="BN153" i="24"/>
  <c r="BP139" i="24"/>
  <c r="BP138" i="24"/>
  <c r="BN137" i="24"/>
  <c r="BZ88" i="24"/>
  <c r="CG88" i="24"/>
  <c r="BY88" i="24"/>
  <c r="CA88" i="24"/>
  <c r="CB88" i="24"/>
  <c r="CM25" i="24"/>
  <c r="CN25" i="24"/>
  <c r="CK25" i="24"/>
  <c r="CS25" i="24"/>
  <c r="CN53" i="24"/>
  <c r="CM53" i="24"/>
  <c r="CL53" i="24"/>
  <c r="CS53" i="24"/>
  <c r="CK53" i="24"/>
  <c r="CN76" i="24"/>
  <c r="CM76" i="24"/>
  <c r="CL76" i="24"/>
  <c r="CK76" i="24"/>
  <c r="CS76" i="24"/>
  <c r="CN85" i="24"/>
  <c r="CM85" i="24"/>
  <c r="CL85" i="24"/>
  <c r="CS85" i="24"/>
  <c r="CK85" i="24"/>
  <c r="CN92" i="24"/>
  <c r="CM92" i="24"/>
  <c r="CL92" i="24"/>
  <c r="CS92" i="24"/>
  <c r="CK92" i="24"/>
  <c r="CN101" i="24"/>
  <c r="CM101" i="24"/>
  <c r="CL101" i="24"/>
  <c r="CK101" i="24"/>
  <c r="CS101" i="24"/>
  <c r="CL130" i="24"/>
  <c r="CM130" i="24"/>
  <c r="BZ111" i="24"/>
  <c r="CA110" i="24"/>
  <c r="CA105" i="24"/>
  <c r="CA101" i="24"/>
  <c r="CM46" i="24"/>
  <c r="CN50" i="24"/>
  <c r="CN60" i="24"/>
  <c r="CM65" i="24"/>
  <c r="CN68" i="24"/>
  <c r="CN72" i="24"/>
  <c r="CS82" i="24"/>
  <c r="CN87" i="24"/>
  <c r="CN104" i="24"/>
  <c r="CK108" i="24"/>
  <c r="CL109" i="24"/>
  <c r="CK110" i="24"/>
  <c r="CM114" i="24"/>
  <c r="CN118" i="24"/>
  <c r="CM119" i="24"/>
  <c r="CN122" i="24"/>
  <c r="CS136" i="24"/>
  <c r="CL140" i="24"/>
  <c r="CN141" i="24"/>
  <c r="CM147" i="24"/>
  <c r="CA12" i="24"/>
  <c r="BO26" i="24"/>
  <c r="BO25" i="24"/>
  <c r="CA133" i="24"/>
  <c r="CG111" i="24"/>
  <c r="CG110" i="24"/>
  <c r="CG105" i="24"/>
  <c r="CG101" i="24"/>
  <c r="CA91" i="24"/>
  <c r="BZ78" i="24"/>
  <c r="CA77" i="24"/>
  <c r="BZ76" i="24"/>
  <c r="CA72" i="24"/>
  <c r="CA69" i="24"/>
  <c r="BZ68" i="24"/>
  <c r="CA64" i="24"/>
  <c r="CA48" i="24"/>
  <c r="BZ38" i="24"/>
  <c r="CA37" i="24"/>
  <c r="BZ36" i="24"/>
  <c r="CB24" i="24"/>
  <c r="BZ12" i="24"/>
  <c r="CN15" i="24"/>
  <c r="CN35" i="24"/>
  <c r="CL44" i="24"/>
  <c r="CN49" i="24"/>
  <c r="CK52" i="24"/>
  <c r="CS52" i="24"/>
  <c r="CL57" i="24"/>
  <c r="CN64" i="24"/>
  <c r="CS74" i="24"/>
  <c r="CK84" i="24"/>
  <c r="CS84" i="24"/>
  <c r="CK91" i="24"/>
  <c r="CS91" i="24"/>
  <c r="CK99" i="24"/>
  <c r="CS99" i="24"/>
  <c r="CL107" i="24"/>
  <c r="CM110" i="24"/>
  <c r="CN113" i="24"/>
  <c r="CS124" i="24"/>
  <c r="CN146" i="24"/>
  <c r="CK149" i="24"/>
  <c r="CS149" i="24"/>
  <c r="CL151" i="24"/>
  <c r="CK152" i="24"/>
  <c r="CL156" i="24"/>
  <c r="BY78" i="24"/>
  <c r="BZ77" i="24"/>
  <c r="BY72" i="24"/>
  <c r="BZ69" i="24"/>
  <c r="BY64" i="24"/>
  <c r="BY48" i="24"/>
  <c r="BY38" i="24"/>
  <c r="BZ37" i="24"/>
  <c r="BY12" i="24"/>
  <c r="CL52" i="24"/>
  <c r="CL81" i="24"/>
  <c r="CL84" i="24"/>
  <c r="CL89" i="24"/>
  <c r="CL91" i="24"/>
  <c r="CL131" i="24"/>
  <c r="CL133" i="24"/>
  <c r="CL149" i="24"/>
  <c r="CL150" i="24"/>
  <c r="CM151" i="24"/>
  <c r="CL152" i="24"/>
  <c r="BO30" i="24"/>
  <c r="BU26" i="24"/>
  <c r="CA158" i="24"/>
  <c r="CA152" i="24"/>
  <c r="CA151" i="24"/>
  <c r="CA150" i="24"/>
  <c r="BZ149" i="24"/>
  <c r="BZ148" i="24"/>
  <c r="BY146" i="24"/>
  <c r="CG133" i="24"/>
  <c r="CA128" i="24"/>
  <c r="CB127" i="24"/>
  <c r="CG125" i="24"/>
  <c r="CA117" i="24"/>
  <c r="CA113" i="24"/>
  <c r="CB99" i="24"/>
  <c r="CG91" i="24"/>
  <c r="CG78" i="24"/>
  <c r="CG77" i="24"/>
  <c r="CG72" i="24"/>
  <c r="CG69" i="24"/>
  <c r="CG64" i="24"/>
  <c r="CB59" i="24"/>
  <c r="CG48" i="24"/>
  <c r="CB43" i="24"/>
  <c r="CG38" i="24"/>
  <c r="CG37" i="24"/>
  <c r="CB27" i="24"/>
  <c r="CA26" i="24"/>
  <c r="CA25" i="24"/>
  <c r="CB22" i="24"/>
  <c r="CG12" i="24"/>
  <c r="CM52" i="24"/>
  <c r="CK74" i="24"/>
  <c r="CM81" i="24"/>
  <c r="CM84" i="24"/>
  <c r="CM89" i="24"/>
  <c r="CM91" i="24"/>
  <c r="CM99" i="24"/>
  <c r="CK124" i="24"/>
  <c r="CK143" i="24"/>
  <c r="CS144" i="24"/>
  <c r="CM149" i="24"/>
  <c r="CM150" i="24"/>
  <c r="CM152" i="24"/>
  <c r="CS154" i="24"/>
  <c r="BZ158" i="24"/>
  <c r="BY150" i="24"/>
  <c r="BZ128" i="24"/>
  <c r="CA120" i="24"/>
  <c r="CB118" i="24"/>
  <c r="BY113" i="24"/>
  <c r="CA99" i="24"/>
  <c r="CA62" i="24"/>
  <c r="CA60" i="24"/>
  <c r="CA59" i="24"/>
  <c r="CA54" i="24"/>
  <c r="CA52" i="24"/>
  <c r="CA46" i="24"/>
  <c r="CA44" i="24"/>
  <c r="CA43" i="24"/>
  <c r="CB40" i="24"/>
  <c r="BZ26" i="24"/>
  <c r="BY25" i="24"/>
  <c r="CA22" i="24"/>
  <c r="CK20" i="24"/>
  <c r="CN30" i="24"/>
  <c r="CS39" i="24"/>
  <c r="CS46" i="24"/>
  <c r="CS50" i="24"/>
  <c r="CN56" i="24"/>
  <c r="CK60" i="24"/>
  <c r="CS60" i="24"/>
  <c r="CK68" i="24"/>
  <c r="CS68" i="24"/>
  <c r="CL74" i="24"/>
  <c r="CN81" i="24"/>
  <c r="CN89" i="24"/>
  <c r="CK118" i="24"/>
  <c r="CS118" i="24"/>
  <c r="CS119" i="24"/>
  <c r="CL124" i="24"/>
  <c r="CK141" i="24"/>
  <c r="CS141" i="24"/>
  <c r="CL148" i="24"/>
  <c r="CM155" i="24"/>
  <c r="CK119" i="24"/>
  <c r="CK40" i="24"/>
  <c r="CS40" i="24"/>
  <c r="CS138" i="24"/>
  <c r="CK138" i="24"/>
  <c r="CN138" i="24"/>
  <c r="CS134" i="24"/>
  <c r="CK134" i="24"/>
  <c r="CL134" i="24"/>
  <c r="CN130" i="24"/>
  <c r="CN34" i="24"/>
  <c r="CM28" i="24"/>
  <c r="CK21" i="24"/>
  <c r="CN137" i="24"/>
  <c r="CM137" i="24"/>
  <c r="CL137" i="24"/>
  <c r="CS137" i="24"/>
  <c r="CK137" i="24"/>
  <c r="CS33" i="24"/>
  <c r="CK33" i="24"/>
  <c r="CN54" i="24"/>
  <c r="CM54" i="24"/>
  <c r="CK11" i="24"/>
  <c r="CS11" i="24"/>
  <c r="CN16" i="24"/>
  <c r="CK19" i="24"/>
  <c r="CS19" i="24"/>
  <c r="CS20" i="24"/>
  <c r="CS21" i="24"/>
  <c r="CS22" i="24"/>
  <c r="CK24" i="24"/>
  <c r="CS24" i="24"/>
  <c r="CN36" i="24"/>
  <c r="CK44" i="24"/>
  <c r="CS44" i="24"/>
  <c r="CK58" i="24"/>
  <c r="CS58" i="24"/>
  <c r="CN111" i="24"/>
  <c r="CM111" i="24"/>
  <c r="CL111" i="24"/>
  <c r="CS111" i="24"/>
  <c r="CK111" i="24"/>
  <c r="CM79" i="24"/>
  <c r="CL79" i="24"/>
  <c r="CS79" i="24"/>
  <c r="CK79" i="24"/>
  <c r="CN153" i="24"/>
  <c r="CM153" i="24"/>
  <c r="CL153" i="24"/>
  <c r="CS153" i="24"/>
  <c r="CK153" i="24"/>
  <c r="CN120" i="24"/>
  <c r="CM120" i="24"/>
  <c r="CL120" i="24"/>
  <c r="CS120" i="24"/>
  <c r="CK120" i="24"/>
  <c r="CL11" i="24"/>
  <c r="CM11" i="24"/>
  <c r="CL12" i="24"/>
  <c r="CK13" i="24"/>
  <c r="CS13" i="24"/>
  <c r="CM19" i="24"/>
  <c r="CL20" i="24"/>
  <c r="CL21" i="24"/>
  <c r="CM22" i="24"/>
  <c r="CM23" i="24"/>
  <c r="CM24" i="24"/>
  <c r="CL25" i="24"/>
  <c r="CK26" i="24"/>
  <c r="CS26" i="24"/>
  <c r="CS41" i="24"/>
  <c r="CK41" i="24"/>
  <c r="CM44" i="24"/>
  <c r="CK46" i="24"/>
  <c r="CK47" i="24"/>
  <c r="CK48" i="24"/>
  <c r="CL49" i="24"/>
  <c r="CL50" i="24"/>
  <c r="CK51" i="24"/>
  <c r="CS51" i="24"/>
  <c r="CM57" i="24"/>
  <c r="CM58" i="24"/>
  <c r="CL71" i="24"/>
  <c r="CS71" i="24"/>
  <c r="CK71" i="24"/>
  <c r="CL13" i="24"/>
  <c r="CK14" i="24"/>
  <c r="CS14" i="24"/>
  <c r="CM20" i="24"/>
  <c r="CN22" i="24"/>
  <c r="CL26" i="24"/>
  <c r="CS28" i="24"/>
  <c r="CS30" i="24"/>
  <c r="CS31" i="24"/>
  <c r="CK34" i="24"/>
  <c r="CS34" i="24"/>
  <c r="CL46" i="24"/>
  <c r="CL47" i="24"/>
  <c r="CM48" i="24"/>
  <c r="CL51" i="24"/>
  <c r="CS54" i="24"/>
  <c r="CM63" i="24"/>
  <c r="CL63" i="24"/>
  <c r="CS63" i="24"/>
  <c r="CK63" i="24"/>
  <c r="CM55" i="24"/>
  <c r="CL55" i="24"/>
  <c r="CL14" i="24"/>
  <c r="CS23" i="24"/>
  <c r="CK23" i="24"/>
  <c r="CM26" i="24"/>
  <c r="CK28" i="24"/>
  <c r="CK30" i="24"/>
  <c r="CK31" i="24"/>
  <c r="CL33" i="24"/>
  <c r="CL34" i="24"/>
  <c r="CM51" i="24"/>
  <c r="CK55" i="24"/>
  <c r="CS57" i="24"/>
  <c r="CK57" i="24"/>
  <c r="CN78" i="24"/>
  <c r="CM78" i="24"/>
  <c r="CL78" i="24"/>
  <c r="CS78" i="24"/>
  <c r="CK78" i="24"/>
  <c r="CN86" i="24"/>
  <c r="CM86" i="24"/>
  <c r="CL86" i="24"/>
  <c r="CS86" i="24"/>
  <c r="CK86" i="24"/>
  <c r="CM102" i="24"/>
  <c r="CL102" i="24"/>
  <c r="CS102" i="24"/>
  <c r="CK102" i="24"/>
  <c r="CN145" i="24"/>
  <c r="CM145" i="24"/>
  <c r="CL145" i="24"/>
  <c r="CS145" i="24"/>
  <c r="CK145" i="24"/>
  <c r="CM13" i="24"/>
  <c r="CK16" i="24"/>
  <c r="CL28" i="24"/>
  <c r="CL30" i="24"/>
  <c r="CM31" i="24"/>
  <c r="CM33" i="24"/>
  <c r="CK36" i="24"/>
  <c r="CS49" i="24"/>
  <c r="CK49" i="24"/>
  <c r="CK54" i="24"/>
  <c r="CN55" i="24"/>
  <c r="CL56" i="24"/>
  <c r="CS56" i="24"/>
  <c r="CK56" i="24"/>
  <c r="CN62" i="24"/>
  <c r="CM62" i="24"/>
  <c r="CL62" i="24"/>
  <c r="CM70" i="24"/>
  <c r="CL70" i="24"/>
  <c r="CS70" i="24"/>
  <c r="CK70" i="24"/>
  <c r="CN94" i="24"/>
  <c r="CM94" i="24"/>
  <c r="CL94" i="24"/>
  <c r="CS94" i="24"/>
  <c r="CK94" i="24"/>
  <c r="CN128" i="24"/>
  <c r="CM128" i="24"/>
  <c r="CL128" i="24"/>
  <c r="CS128" i="24"/>
  <c r="CK128" i="24"/>
  <c r="CN139" i="24"/>
  <c r="CK142" i="24"/>
  <c r="CS142" i="24"/>
  <c r="CN147" i="24"/>
  <c r="CM148" i="24"/>
  <c r="CK150" i="24"/>
  <c r="CS150" i="24"/>
  <c r="CN155" i="24"/>
  <c r="CM156" i="24"/>
  <c r="CN65" i="24"/>
  <c r="CM66" i="24"/>
  <c r="CM74" i="24"/>
  <c r="CM82" i="24"/>
  <c r="CM98" i="24"/>
  <c r="CN106" i="24"/>
  <c r="CM107" i="24"/>
  <c r="CL108" i="24"/>
  <c r="CM116" i="24"/>
  <c r="CM124" i="24"/>
  <c r="CN131" i="24"/>
  <c r="CN140" i="24"/>
  <c r="CN148" i="24"/>
  <c r="CN156" i="24"/>
  <c r="CM134" i="24"/>
  <c r="CL136" i="24"/>
  <c r="CK87" i="24"/>
  <c r="CS87" i="24"/>
  <c r="CK95" i="24"/>
  <c r="CS95" i="24"/>
  <c r="CK104" i="24"/>
  <c r="CS104" i="24"/>
  <c r="CK112" i="24"/>
  <c r="CS112" i="24"/>
  <c r="CK121" i="24"/>
  <c r="CS121" i="24"/>
  <c r="CK129" i="24"/>
  <c r="CS129" i="24"/>
  <c r="CM136" i="24"/>
  <c r="CK64" i="24"/>
  <c r="CS64" i="24"/>
  <c r="CK72" i="24"/>
  <c r="CS72" i="24"/>
  <c r="CK80" i="24"/>
  <c r="CS80" i="24"/>
  <c r="CL87" i="24"/>
  <c r="CK88" i="24"/>
  <c r="CS88" i="24"/>
  <c r="CL95" i="24"/>
  <c r="CK96" i="24"/>
  <c r="CS96" i="24"/>
  <c r="CL104" i="24"/>
  <c r="CK105" i="24"/>
  <c r="CS105" i="24"/>
  <c r="CL112" i="24"/>
  <c r="CK113" i="24"/>
  <c r="CS113" i="24"/>
  <c r="CL121" i="24"/>
  <c r="CK122" i="24"/>
  <c r="CS122" i="24"/>
  <c r="CL129" i="24"/>
  <c r="CK130" i="24"/>
  <c r="CS130" i="24"/>
  <c r="CL138" i="24"/>
  <c r="CK139" i="24"/>
  <c r="CS139" i="24"/>
  <c r="CL146" i="24"/>
  <c r="CK147" i="24"/>
  <c r="CS147" i="24"/>
  <c r="CL154" i="24"/>
  <c r="CK155" i="24"/>
  <c r="CS155" i="24"/>
  <c r="CK65" i="24"/>
  <c r="CK73" i="24"/>
  <c r="CK81" i="24"/>
  <c r="CK89" i="24"/>
  <c r="CK97" i="24"/>
  <c r="CK106" i="24"/>
  <c r="CK114" i="24"/>
  <c r="CK123" i="24"/>
  <c r="CK131" i="24"/>
  <c r="CK140" i="24"/>
  <c r="CK148" i="24"/>
  <c r="CK156" i="24"/>
  <c r="CG137" i="24"/>
  <c r="CA137" i="24"/>
  <c r="BZ137" i="24"/>
  <c r="BY137" i="24"/>
  <c r="CG70" i="24"/>
  <c r="CA70" i="24"/>
  <c r="BZ70" i="24"/>
  <c r="BY70" i="24"/>
  <c r="CB136" i="24"/>
  <c r="CA136" i="24"/>
  <c r="BZ136" i="24"/>
  <c r="CG136" i="24"/>
  <c r="BY28" i="24"/>
  <c r="CA28" i="24"/>
  <c r="BZ28" i="24"/>
  <c r="CG28" i="24"/>
  <c r="CB51" i="24"/>
  <c r="CA51" i="24"/>
  <c r="BY51" i="24"/>
  <c r="CG51" i="24"/>
  <c r="CG56" i="24"/>
  <c r="CB56" i="24"/>
  <c r="CA56" i="24"/>
  <c r="BY56" i="24"/>
  <c r="CA100" i="24"/>
  <c r="BZ100" i="24"/>
  <c r="CB31" i="24"/>
  <c r="CA31" i="24"/>
  <c r="BY31" i="24"/>
  <c r="CG31" i="24"/>
  <c r="CA102" i="24"/>
  <c r="BZ102" i="24"/>
  <c r="BY102" i="24"/>
  <c r="CG102" i="24"/>
  <c r="CB134" i="24"/>
  <c r="CA134" i="24"/>
  <c r="CB14" i="24"/>
  <c r="BY14" i="24"/>
  <c r="CG14" i="24"/>
  <c r="CB34" i="24"/>
  <c r="CB130" i="24"/>
  <c r="CA130" i="24"/>
  <c r="BY130" i="24"/>
  <c r="CG130" i="24"/>
  <c r="CG158" i="24"/>
  <c r="BY158" i="24"/>
  <c r="BZ157" i="24"/>
  <c r="CA156" i="24"/>
  <c r="CB155" i="24"/>
  <c r="BY132" i="24"/>
  <c r="CG132" i="24"/>
  <c r="CA132" i="24"/>
  <c r="BY123" i="24"/>
  <c r="CG123" i="24"/>
  <c r="BZ123" i="24"/>
  <c r="CB123" i="24"/>
  <c r="BY121" i="24"/>
  <c r="BY117" i="24"/>
  <c r="BY90" i="24"/>
  <c r="CG90" i="24"/>
  <c r="CA90" i="24"/>
  <c r="CG157" i="24"/>
  <c r="BZ156" i="24"/>
  <c r="CA155" i="24"/>
  <c r="BY134" i="24"/>
  <c r="CG134" i="24"/>
  <c r="CB132" i="24"/>
  <c r="CA123" i="24"/>
  <c r="CG117" i="24"/>
  <c r="BY106" i="24"/>
  <c r="CG106" i="24"/>
  <c r="BZ106" i="24"/>
  <c r="CB106" i="24"/>
  <c r="BY98" i="24"/>
  <c r="CG98" i="24"/>
  <c r="CA98" i="24"/>
  <c r="BZ90" i="24"/>
  <c r="BY112" i="24"/>
  <c r="CG112" i="24"/>
  <c r="CA112" i="24"/>
  <c r="CB112" i="24"/>
  <c r="BY97" i="24"/>
  <c r="CG97" i="24"/>
  <c r="BZ97" i="24"/>
  <c r="CB97" i="24"/>
  <c r="CG156" i="24"/>
  <c r="BZ155" i="24"/>
  <c r="BY151" i="24"/>
  <c r="CG151" i="24"/>
  <c r="BY140" i="24"/>
  <c r="CG140" i="24"/>
  <c r="CB140" i="24"/>
  <c r="BY124" i="24"/>
  <c r="CG124" i="24"/>
  <c r="CA124" i="24"/>
  <c r="BY114" i="24"/>
  <c r="CG114" i="24"/>
  <c r="BZ114" i="24"/>
  <c r="CB114" i="24"/>
  <c r="BY87" i="24"/>
  <c r="CG87" i="24"/>
  <c r="BZ87" i="24"/>
  <c r="CA87" i="24"/>
  <c r="CB87" i="24"/>
  <c r="BY81" i="24"/>
  <c r="CG81" i="24"/>
  <c r="BZ81" i="24"/>
  <c r="CA81" i="24"/>
  <c r="CB81" i="24"/>
  <c r="BY65" i="24"/>
  <c r="CG65" i="24"/>
  <c r="BZ65" i="24"/>
  <c r="CA65" i="24"/>
  <c r="CB65" i="24"/>
  <c r="BY49" i="24"/>
  <c r="CG49" i="24"/>
  <c r="BZ49" i="24"/>
  <c r="CA49" i="24"/>
  <c r="CB49" i="24"/>
  <c r="BY33" i="24"/>
  <c r="CG33" i="24"/>
  <c r="BZ33" i="24"/>
  <c r="CA33" i="24"/>
  <c r="CB33" i="24"/>
  <c r="CG155" i="24"/>
  <c r="BY143" i="24"/>
  <c r="CG143" i="24"/>
  <c r="BY126" i="24"/>
  <c r="CG126" i="24"/>
  <c r="BY107" i="24"/>
  <c r="CG107" i="24"/>
  <c r="CA107" i="24"/>
  <c r="BY15" i="24"/>
  <c r="CG15" i="24"/>
  <c r="BZ15" i="24"/>
  <c r="CA15" i="24"/>
  <c r="CB15" i="24"/>
  <c r="CB159" i="24"/>
  <c r="CB146" i="24"/>
  <c r="CA145" i="24"/>
  <c r="CB143" i="24"/>
  <c r="CB142" i="24"/>
  <c r="CB141" i="24"/>
  <c r="CA129" i="24"/>
  <c r="CB129" i="24"/>
  <c r="CB126" i="24"/>
  <c r="CB125" i="24"/>
  <c r="BY116" i="24"/>
  <c r="CG116" i="24"/>
  <c r="CA116" i="24"/>
  <c r="CB107" i="24"/>
  <c r="BY95" i="24"/>
  <c r="CG95" i="24"/>
  <c r="BZ95" i="24"/>
  <c r="CA95" i="24"/>
  <c r="CB95" i="24"/>
  <c r="BZ146" i="24"/>
  <c r="BZ145" i="24"/>
  <c r="CA143" i="24"/>
  <c r="CA142" i="24"/>
  <c r="BZ141" i="24"/>
  <c r="BZ129" i="24"/>
  <c r="CA126" i="24"/>
  <c r="CA125" i="24"/>
  <c r="BY118" i="24"/>
  <c r="CG118" i="24"/>
  <c r="CB116" i="24"/>
  <c r="CB109" i="24"/>
  <c r="BY109" i="24"/>
  <c r="CG109" i="24"/>
  <c r="BZ107" i="24"/>
  <c r="BY89" i="24"/>
  <c r="CG89" i="24"/>
  <c r="BZ89" i="24"/>
  <c r="CB89" i="24"/>
  <c r="BY82" i="24"/>
  <c r="CG82" i="24"/>
  <c r="BZ82" i="24"/>
  <c r="CA82" i="24"/>
  <c r="BZ143" i="24"/>
  <c r="BY142" i="24"/>
  <c r="BY141" i="24"/>
  <c r="BY131" i="24"/>
  <c r="CG131" i="24"/>
  <c r="BZ131" i="24"/>
  <c r="CB131" i="24"/>
  <c r="BZ126" i="24"/>
  <c r="BY125" i="24"/>
  <c r="CA121" i="24"/>
  <c r="CB121" i="24"/>
  <c r="BY104" i="24"/>
  <c r="CG104" i="24"/>
  <c r="BZ104" i="24"/>
  <c r="CA104" i="24"/>
  <c r="CB104" i="24"/>
  <c r="BY73" i="24"/>
  <c r="CG73" i="24"/>
  <c r="BZ73" i="24"/>
  <c r="CA73" i="24"/>
  <c r="CB73" i="24"/>
  <c r="BY57" i="24"/>
  <c r="CG57" i="24"/>
  <c r="BZ57" i="24"/>
  <c r="CA57" i="24"/>
  <c r="CB57" i="24"/>
  <c r="BY41" i="24"/>
  <c r="CG41" i="24"/>
  <c r="BZ41" i="24"/>
  <c r="CA41" i="24"/>
  <c r="CB41" i="24"/>
  <c r="BY23" i="24"/>
  <c r="CG23" i="24"/>
  <c r="BZ23" i="24"/>
  <c r="CA23" i="24"/>
  <c r="CB23" i="24"/>
  <c r="CG100" i="24"/>
  <c r="BY100" i="24"/>
  <c r="CG92" i="24"/>
  <c r="BY92" i="24"/>
  <c r="CG84" i="24"/>
  <c r="BY84" i="24"/>
  <c r="CG76" i="24"/>
  <c r="BY76" i="24"/>
  <c r="CA74" i="24"/>
  <c r="CG68" i="24"/>
  <c r="BY68" i="24"/>
  <c r="CA66" i="24"/>
  <c r="CG60" i="24"/>
  <c r="BY60" i="24"/>
  <c r="CA58" i="24"/>
  <c r="CG52" i="24"/>
  <c r="BY52" i="24"/>
  <c r="CA50" i="24"/>
  <c r="CG44" i="24"/>
  <c r="BY44" i="24"/>
  <c r="CA42" i="24"/>
  <c r="CG36" i="24"/>
  <c r="BY36" i="24"/>
  <c r="CA34" i="24"/>
  <c r="CG26" i="24"/>
  <c r="BY26" i="24"/>
  <c r="CA24" i="24"/>
  <c r="CG18" i="24"/>
  <c r="CA16" i="24"/>
  <c r="BZ74" i="24"/>
  <c r="BZ66" i="24"/>
  <c r="BZ58" i="24"/>
  <c r="BZ50" i="24"/>
  <c r="BZ42" i="24"/>
  <c r="BZ34" i="24"/>
  <c r="BZ24" i="24"/>
  <c r="BZ16" i="24"/>
  <c r="CB79" i="24"/>
  <c r="CG74" i="24"/>
  <c r="CB71" i="24"/>
  <c r="CG66" i="24"/>
  <c r="CB63" i="24"/>
  <c r="CG58" i="24"/>
  <c r="CB55" i="24"/>
  <c r="CG50" i="24"/>
  <c r="CB47" i="24"/>
  <c r="CG42" i="24"/>
  <c r="CB39" i="24"/>
  <c r="CG34" i="24"/>
  <c r="CB30" i="24"/>
  <c r="CG24" i="24"/>
  <c r="CB21" i="24"/>
  <c r="CG16" i="24"/>
  <c r="CA14" i="24"/>
  <c r="CB13" i="24"/>
  <c r="CA79" i="24"/>
  <c r="CA71" i="24"/>
  <c r="CA63" i="24"/>
  <c r="CA55" i="24"/>
  <c r="CA47" i="24"/>
  <c r="CA39" i="24"/>
  <c r="CA30" i="24"/>
  <c r="CA21" i="24"/>
  <c r="CA13" i="24"/>
  <c r="BZ79" i="24"/>
  <c r="BZ71" i="24"/>
  <c r="BZ63" i="24"/>
  <c r="BZ55" i="24"/>
  <c r="BZ47" i="24"/>
  <c r="BZ39" i="24"/>
  <c r="BZ30" i="24"/>
  <c r="BZ21" i="24"/>
  <c r="BZ13" i="24"/>
  <c r="CG79" i="24"/>
  <c r="CG71" i="24"/>
  <c r="CG63" i="24"/>
  <c r="CG55" i="24"/>
  <c r="CG47" i="24"/>
  <c r="CG39" i="24"/>
  <c r="CG30" i="24"/>
  <c r="CG21" i="24"/>
  <c r="CG13" i="24"/>
  <c r="BP116" i="24"/>
  <c r="BU61" i="24"/>
  <c r="BN61" i="24"/>
  <c r="BO133" i="24"/>
  <c r="BP132" i="24"/>
  <c r="BP45" i="24"/>
  <c r="BN45" i="24"/>
  <c r="BO45" i="24"/>
  <c r="BU45" i="24"/>
  <c r="BO28" i="24"/>
  <c r="BN28" i="24"/>
  <c r="BM28" i="24"/>
  <c r="BU28" i="24"/>
  <c r="BP100" i="24"/>
  <c r="BO100" i="24"/>
  <c r="BN100" i="24"/>
  <c r="BP130" i="24"/>
  <c r="BO130" i="24"/>
  <c r="BM130" i="24"/>
  <c r="BU130" i="24"/>
  <c r="BP34" i="24"/>
  <c r="BO102" i="24"/>
  <c r="BN102" i="24"/>
  <c r="BU102" i="24"/>
  <c r="BM102" i="24"/>
  <c r="BP82" i="24"/>
  <c r="BP129" i="24"/>
  <c r="BN129" i="24"/>
  <c r="BM129" i="24"/>
  <c r="BU129" i="24"/>
  <c r="BM148" i="24"/>
  <c r="BU148" i="24"/>
  <c r="BN148" i="24"/>
  <c r="BO148" i="24"/>
  <c r="BP148" i="24"/>
  <c r="BM57" i="24"/>
  <c r="BU57" i="24"/>
  <c r="BN57" i="24"/>
  <c r="BO57" i="24"/>
  <c r="BP57" i="24"/>
  <c r="BU178" i="24"/>
  <c r="BM178" i="24"/>
  <c r="BN177" i="24"/>
  <c r="BP175" i="24"/>
  <c r="BU170" i="24"/>
  <c r="BM170" i="24"/>
  <c r="BN169" i="24"/>
  <c r="BP167" i="24"/>
  <c r="BM153" i="24"/>
  <c r="BM65" i="24"/>
  <c r="BU65" i="24"/>
  <c r="BN65" i="24"/>
  <c r="BO65" i="24"/>
  <c r="BP65" i="24"/>
  <c r="BM156" i="24"/>
  <c r="BU156" i="24"/>
  <c r="BO156" i="24"/>
  <c r="BP156" i="24"/>
  <c r="BU177" i="24"/>
  <c r="BM177" i="24"/>
  <c r="BO175" i="24"/>
  <c r="BU169" i="24"/>
  <c r="BM169" i="24"/>
  <c r="BO167" i="24"/>
  <c r="BN157" i="24"/>
  <c r="BO157" i="24"/>
  <c r="BU153" i="24"/>
  <c r="BM131" i="24"/>
  <c r="BU131" i="24"/>
  <c r="BN131" i="24"/>
  <c r="BO131" i="24"/>
  <c r="BP131" i="24"/>
  <c r="BM106" i="24"/>
  <c r="BU106" i="24"/>
  <c r="BN106" i="24"/>
  <c r="BO106" i="24"/>
  <c r="BP106" i="24"/>
  <c r="BP181" i="24"/>
  <c r="BN175" i="24"/>
  <c r="BP173" i="24"/>
  <c r="BN167" i="24"/>
  <c r="BP165" i="24"/>
  <c r="BM158" i="24"/>
  <c r="BU158" i="24"/>
  <c r="BN158" i="24"/>
  <c r="BM149" i="24"/>
  <c r="BU149" i="24"/>
  <c r="BN149" i="24"/>
  <c r="BO149" i="24"/>
  <c r="BP142" i="24"/>
  <c r="BM142" i="24"/>
  <c r="BU142" i="24"/>
  <c r="BN142" i="24"/>
  <c r="BM89" i="24"/>
  <c r="BU89" i="24"/>
  <c r="BN89" i="24"/>
  <c r="BO89" i="24"/>
  <c r="BP89" i="24"/>
  <c r="BM15" i="24"/>
  <c r="BU15" i="24"/>
  <c r="BN15" i="24"/>
  <c r="BO15" i="24"/>
  <c r="BP15" i="24"/>
  <c r="BM175" i="24"/>
  <c r="BM167" i="24"/>
  <c r="BM159" i="24"/>
  <c r="BU159" i="24"/>
  <c r="BM23" i="24"/>
  <c r="BU23" i="24"/>
  <c r="BN23" i="24"/>
  <c r="BO23" i="24"/>
  <c r="BP23" i="24"/>
  <c r="BM114" i="24"/>
  <c r="BU114" i="24"/>
  <c r="BN114" i="24"/>
  <c r="BO114" i="24"/>
  <c r="BM73" i="24"/>
  <c r="BU73" i="24"/>
  <c r="BN73" i="24"/>
  <c r="BO73" i="24"/>
  <c r="BP73" i="24"/>
  <c r="BO180" i="24"/>
  <c r="BP179" i="24"/>
  <c r="BO172" i="24"/>
  <c r="BP171" i="24"/>
  <c r="BO164" i="24"/>
  <c r="BP162" i="24"/>
  <c r="BO161" i="24"/>
  <c r="BP159" i="24"/>
  <c r="BO158" i="24"/>
  <c r="BM150" i="24"/>
  <c r="BU150" i="24"/>
  <c r="BN150" i="24"/>
  <c r="BM140" i="24"/>
  <c r="BU140" i="24"/>
  <c r="BN140" i="24"/>
  <c r="BO140" i="24"/>
  <c r="BP140" i="24"/>
  <c r="BM33" i="24"/>
  <c r="BU33" i="24"/>
  <c r="BN33" i="24"/>
  <c r="BO33" i="24"/>
  <c r="BP33" i="24"/>
  <c r="BM151" i="24"/>
  <c r="BU151" i="24"/>
  <c r="BM41" i="24"/>
  <c r="BU41" i="24"/>
  <c r="BN41" i="24"/>
  <c r="BO41" i="24"/>
  <c r="BP41" i="24"/>
  <c r="BU180" i="24"/>
  <c r="BU172" i="24"/>
  <c r="BU164" i="24"/>
  <c r="BM162" i="24"/>
  <c r="BM161" i="24"/>
  <c r="BN159" i="24"/>
  <c r="BO153" i="24"/>
  <c r="BP151" i="24"/>
  <c r="BM123" i="24"/>
  <c r="BU123" i="24"/>
  <c r="BN123" i="24"/>
  <c r="BO123" i="24"/>
  <c r="BP123" i="24"/>
  <c r="BM97" i="24"/>
  <c r="BU97" i="24"/>
  <c r="BN97" i="24"/>
  <c r="BO97" i="24"/>
  <c r="BP97" i="24"/>
  <c r="BM81" i="24"/>
  <c r="BU81" i="24"/>
  <c r="BN81" i="24"/>
  <c r="BO81" i="24"/>
  <c r="BP81" i="24"/>
  <c r="BM49" i="24"/>
  <c r="BU49" i="24"/>
  <c r="BN49" i="24"/>
  <c r="BO49" i="24"/>
  <c r="BP49" i="24"/>
  <c r="BU143" i="24"/>
  <c r="BO141" i="24"/>
  <c r="BU134" i="24"/>
  <c r="BN133" i="24"/>
  <c r="BO132" i="24"/>
  <c r="BU126" i="24"/>
  <c r="BN125" i="24"/>
  <c r="BO124" i="24"/>
  <c r="BU118" i="24"/>
  <c r="BN117" i="24"/>
  <c r="BO116" i="24"/>
  <c r="BU109" i="24"/>
  <c r="BN108" i="24"/>
  <c r="BO107" i="24"/>
  <c r="BU100" i="24"/>
  <c r="BN99" i="24"/>
  <c r="BO98" i="24"/>
  <c r="BN91" i="24"/>
  <c r="BO90" i="24"/>
  <c r="BN83" i="24"/>
  <c r="BO82" i="24"/>
  <c r="BN75" i="24"/>
  <c r="BO74" i="24"/>
  <c r="BN67" i="24"/>
  <c r="BO66" i="24"/>
  <c r="BN59" i="24"/>
  <c r="BO58" i="24"/>
  <c r="BN51" i="24"/>
  <c r="BO50" i="24"/>
  <c r="BN43" i="24"/>
  <c r="BO42" i="24"/>
  <c r="BO34" i="24"/>
  <c r="BO24" i="24"/>
  <c r="BN141" i="24"/>
  <c r="BU133" i="24"/>
  <c r="BM133" i="24"/>
  <c r="BN132" i="24"/>
  <c r="BU125" i="24"/>
  <c r="BM125" i="24"/>
  <c r="BN124" i="24"/>
  <c r="BU117" i="24"/>
  <c r="BM117" i="24"/>
  <c r="BN116" i="24"/>
  <c r="BU108" i="24"/>
  <c r="BM108" i="24"/>
  <c r="BN107" i="24"/>
  <c r="BP105" i="24"/>
  <c r="BU99" i="24"/>
  <c r="BM99" i="24"/>
  <c r="BN98" i="24"/>
  <c r="BP96" i="24"/>
  <c r="BU91" i="24"/>
  <c r="BM91" i="24"/>
  <c r="BN90" i="24"/>
  <c r="BP88" i="24"/>
  <c r="BU83" i="24"/>
  <c r="BM83" i="24"/>
  <c r="BN82" i="24"/>
  <c r="BP80" i="24"/>
  <c r="BU75" i="24"/>
  <c r="BM75" i="24"/>
  <c r="BN74" i="24"/>
  <c r="BP72" i="24"/>
  <c r="BU67" i="24"/>
  <c r="BM67" i="24"/>
  <c r="BN66" i="24"/>
  <c r="BP64" i="24"/>
  <c r="BU59" i="24"/>
  <c r="BN58" i="24"/>
  <c r="BP56" i="24"/>
  <c r="BU51" i="24"/>
  <c r="BN50" i="24"/>
  <c r="BP48" i="24"/>
  <c r="BU43" i="24"/>
  <c r="BN42" i="24"/>
  <c r="BP40" i="24"/>
  <c r="BU35" i="24"/>
  <c r="BN34" i="24"/>
  <c r="BP31" i="24"/>
  <c r="BU25" i="24"/>
  <c r="BN24" i="24"/>
  <c r="BP22" i="24"/>
  <c r="BU17" i="24"/>
  <c r="BM17" i="24"/>
  <c r="BN16" i="24"/>
  <c r="BP14" i="24"/>
  <c r="BU141" i="24"/>
  <c r="BU132" i="24"/>
  <c r="BU124" i="24"/>
  <c r="BU116" i="24"/>
  <c r="BU107" i="24"/>
  <c r="BO105" i="24"/>
  <c r="BU98" i="24"/>
  <c r="BO96" i="24"/>
  <c r="BU90" i="24"/>
  <c r="BO88" i="24"/>
  <c r="BU82" i="24"/>
  <c r="BO80" i="24"/>
  <c r="BU74" i="24"/>
  <c r="BO72" i="24"/>
  <c r="BU66" i="24"/>
  <c r="BO64" i="24"/>
  <c r="BU58" i="24"/>
  <c r="BO56" i="24"/>
  <c r="BU50" i="24"/>
  <c r="BO48" i="24"/>
  <c r="BU42" i="24"/>
  <c r="BO40" i="24"/>
  <c r="BU34" i="24"/>
  <c r="BO31" i="24"/>
  <c r="BU24" i="24"/>
  <c r="BO22" i="24"/>
  <c r="BU16" i="24"/>
  <c r="BO14" i="24"/>
  <c r="BP13" i="24"/>
  <c r="BP145" i="24"/>
  <c r="BP137" i="24"/>
  <c r="BP128" i="24"/>
  <c r="BP120" i="24"/>
  <c r="BP111" i="24"/>
  <c r="BN96" i="24"/>
  <c r="BN88" i="24"/>
  <c r="BN80" i="24"/>
  <c r="BN72" i="24"/>
  <c r="BN64" i="24"/>
  <c r="BN56" i="24"/>
  <c r="BN48" i="24"/>
  <c r="BN40" i="24"/>
  <c r="BN31" i="24"/>
  <c r="BN22" i="24"/>
  <c r="BN14" i="24"/>
  <c r="BO13" i="24"/>
  <c r="BP12" i="24"/>
  <c r="BU96" i="24"/>
  <c r="BU88" i="24"/>
  <c r="BU80" i="24"/>
  <c r="BU72" i="24"/>
  <c r="BU64" i="24"/>
  <c r="BU56" i="24"/>
  <c r="BU48" i="24"/>
  <c r="BU40" i="24"/>
  <c r="BU31" i="24"/>
  <c r="BU22" i="24"/>
  <c r="BU14" i="24"/>
  <c r="BN13" i="24"/>
  <c r="BO12" i="24"/>
  <c r="BU13" i="24"/>
  <c r="BN12" i="24"/>
  <c r="BU12" i="24"/>
  <c r="X30" i="12"/>
  <c r="X24" i="12"/>
  <c r="X22" i="12"/>
  <c r="BH45" i="24"/>
  <c r="BG45" i="24" l="1"/>
  <c r="BF45" i="24"/>
  <c r="BE45" i="24"/>
  <c r="BI45" i="24" s="1"/>
  <c r="BH117" i="24"/>
  <c r="BG117" i="24"/>
  <c r="BF117" i="24"/>
  <c r="BE117" i="24"/>
  <c r="BI117" i="24" s="1"/>
  <c r="BA45" i="24" l="1"/>
  <c r="BB45" i="24"/>
  <c r="BD45" i="24"/>
  <c r="BA117" i="24"/>
  <c r="BB117" i="24"/>
  <c r="BD117" i="24"/>
  <c r="AV108" i="24" l="1"/>
  <c r="AU108" i="24"/>
  <c r="AT108" i="24"/>
  <c r="AS108" i="24"/>
  <c r="AP108" i="24" s="1"/>
  <c r="AV105" i="24"/>
  <c r="AU105" i="24"/>
  <c r="AT105" i="24"/>
  <c r="AS105" i="24"/>
  <c r="AW105" i="24" s="1"/>
  <c r="BH124" i="24"/>
  <c r="BG124" i="24"/>
  <c r="BF124" i="24"/>
  <c r="BE124" i="24"/>
  <c r="BD124" i="24" s="1"/>
  <c r="BA124" i="24" l="1"/>
  <c r="AO108" i="24"/>
  <c r="AQ108" i="24"/>
  <c r="AR108" i="24"/>
  <c r="BI124" i="24"/>
  <c r="AR105" i="24"/>
  <c r="BB124" i="24"/>
  <c r="AO105" i="24"/>
  <c r="BC124" i="24"/>
  <c r="AP105" i="24"/>
  <c r="AW108" i="24"/>
  <c r="AQ105" i="24"/>
  <c r="AV260" i="24"/>
  <c r="AU260" i="24"/>
  <c r="AT260" i="24"/>
  <c r="AS260" i="24"/>
  <c r="AV259" i="24"/>
  <c r="AU259" i="24"/>
  <c r="AT259" i="24"/>
  <c r="AS259" i="24"/>
  <c r="AP259" i="24" s="1"/>
  <c r="AV258" i="24"/>
  <c r="AU258" i="24"/>
  <c r="AT258" i="24"/>
  <c r="AS258" i="24"/>
  <c r="AV257" i="24"/>
  <c r="AU257" i="24"/>
  <c r="AT257" i="24"/>
  <c r="AS257" i="24"/>
  <c r="AV256" i="24"/>
  <c r="AU256" i="24"/>
  <c r="AT256" i="24"/>
  <c r="AS256" i="24"/>
  <c r="AV255" i="24"/>
  <c r="AU255" i="24"/>
  <c r="AT255" i="24"/>
  <c r="AS255" i="24"/>
  <c r="AP255" i="24" s="1"/>
  <c r="AV254" i="24"/>
  <c r="AU254" i="24"/>
  <c r="AT254" i="24"/>
  <c r="AS254" i="24"/>
  <c r="AV253" i="24"/>
  <c r="AU253" i="24"/>
  <c r="AT253" i="24"/>
  <c r="AS253" i="24"/>
  <c r="AP253" i="24" s="1"/>
  <c r="AV252" i="24"/>
  <c r="AU252" i="24"/>
  <c r="AT252" i="24"/>
  <c r="AS252" i="24"/>
  <c r="AV251" i="24"/>
  <c r="AU251" i="24"/>
  <c r="AT251" i="24"/>
  <c r="AS251" i="24"/>
  <c r="AP251" i="24" s="1"/>
  <c r="AV250" i="24"/>
  <c r="AU250" i="24"/>
  <c r="AT250" i="24"/>
  <c r="AS250" i="24"/>
  <c r="AV249" i="24"/>
  <c r="AU249" i="24"/>
  <c r="AT249" i="24"/>
  <c r="AS249" i="24"/>
  <c r="AV248" i="24"/>
  <c r="AU248" i="24"/>
  <c r="AT248" i="24"/>
  <c r="AS248" i="24"/>
  <c r="AV247" i="24"/>
  <c r="AU247" i="24"/>
  <c r="AT247" i="24"/>
  <c r="AS247" i="24"/>
  <c r="AP247" i="24" s="1"/>
  <c r="AV246" i="24"/>
  <c r="AU246" i="24"/>
  <c r="AT246" i="24"/>
  <c r="AS246" i="24"/>
  <c r="AV245" i="24"/>
  <c r="AU245" i="24"/>
  <c r="AT245" i="24"/>
  <c r="AS245" i="24"/>
  <c r="AP245" i="24" s="1"/>
  <c r="AV244" i="24"/>
  <c r="AU244" i="24"/>
  <c r="AT244" i="24"/>
  <c r="AS244" i="24"/>
  <c r="AV243" i="24"/>
  <c r="AU243" i="24"/>
  <c r="AT243" i="24"/>
  <c r="AS243" i="24"/>
  <c r="AP243" i="24" s="1"/>
  <c r="AV242" i="24"/>
  <c r="AU242" i="24"/>
  <c r="AT242" i="24"/>
  <c r="AS242" i="24"/>
  <c r="AV241" i="24"/>
  <c r="AU241" i="24"/>
  <c r="AT241" i="24"/>
  <c r="AS241" i="24"/>
  <c r="AV240" i="24"/>
  <c r="AU240" i="24"/>
  <c r="AT240" i="24"/>
  <c r="AS240" i="24"/>
  <c r="AV239" i="24"/>
  <c r="AU239" i="24"/>
  <c r="AT239" i="24"/>
  <c r="AS239" i="24"/>
  <c r="AP239" i="24" s="1"/>
  <c r="AV238" i="24"/>
  <c r="AU238" i="24"/>
  <c r="AT238" i="24"/>
  <c r="AS238" i="24"/>
  <c r="AV237" i="24"/>
  <c r="AU237" i="24"/>
  <c r="AT237" i="24"/>
  <c r="AS237" i="24"/>
  <c r="AP237" i="24" s="1"/>
  <c r="AV236" i="24"/>
  <c r="AU236" i="24"/>
  <c r="AT236" i="24"/>
  <c r="AS236" i="24"/>
  <c r="AV235" i="24"/>
  <c r="AU235" i="24"/>
  <c r="AT235" i="24"/>
  <c r="AS235" i="24"/>
  <c r="AP235" i="24" s="1"/>
  <c r="AV234" i="24"/>
  <c r="AU234" i="24"/>
  <c r="AT234" i="24"/>
  <c r="AS234" i="24"/>
  <c r="AV233" i="24"/>
  <c r="AU233" i="24"/>
  <c r="AT233" i="24"/>
  <c r="AS233" i="24"/>
  <c r="AV232" i="24"/>
  <c r="AU232" i="24"/>
  <c r="AT232" i="24"/>
  <c r="AS232" i="24"/>
  <c r="AV231" i="24"/>
  <c r="AU231" i="24"/>
  <c r="AT231" i="24"/>
  <c r="AS231" i="24"/>
  <c r="AP231" i="24" s="1"/>
  <c r="AV230" i="24"/>
  <c r="AU230" i="24"/>
  <c r="AT230" i="24"/>
  <c r="AS230" i="24"/>
  <c r="AV229" i="24"/>
  <c r="AU229" i="24"/>
  <c r="AT229" i="24"/>
  <c r="AS229" i="24"/>
  <c r="AV228" i="24"/>
  <c r="AU228" i="24"/>
  <c r="AT228" i="24"/>
  <c r="AS228" i="24"/>
  <c r="AV227" i="24"/>
  <c r="AU227" i="24"/>
  <c r="AT227" i="24"/>
  <c r="AS227" i="24"/>
  <c r="AP227" i="24" s="1"/>
  <c r="AV226" i="24"/>
  <c r="AU226" i="24"/>
  <c r="AT226" i="24"/>
  <c r="AS226" i="24"/>
  <c r="AV225" i="24"/>
  <c r="AU225" i="24"/>
  <c r="AT225" i="24"/>
  <c r="AS225" i="24"/>
  <c r="AV224" i="24"/>
  <c r="AU224" i="24"/>
  <c r="AT224" i="24"/>
  <c r="AS224" i="24"/>
  <c r="AV223" i="24"/>
  <c r="AU223" i="24"/>
  <c r="AT223" i="24"/>
  <c r="AS223" i="24"/>
  <c r="AP223" i="24" s="1"/>
  <c r="AV222" i="24"/>
  <c r="AU222" i="24"/>
  <c r="AT222" i="24"/>
  <c r="AS222" i="24"/>
  <c r="AV221" i="24"/>
  <c r="AU221" i="24"/>
  <c r="AT221" i="24"/>
  <c r="AS221" i="24"/>
  <c r="AP221" i="24" s="1"/>
  <c r="AV220" i="24"/>
  <c r="AU220" i="24"/>
  <c r="AT220" i="24"/>
  <c r="AS220" i="24"/>
  <c r="AV219" i="24"/>
  <c r="AU219" i="24"/>
  <c r="AT219" i="24"/>
  <c r="AS219" i="24"/>
  <c r="AP219" i="24" s="1"/>
  <c r="AV218" i="24"/>
  <c r="AU218" i="24"/>
  <c r="AT218" i="24"/>
  <c r="AS218" i="24"/>
  <c r="AV217" i="24"/>
  <c r="AU217" i="24"/>
  <c r="AT217" i="24"/>
  <c r="AS217" i="24"/>
  <c r="AV216" i="24"/>
  <c r="AU216" i="24"/>
  <c r="AT216" i="24"/>
  <c r="AS216" i="24"/>
  <c r="AV215" i="24"/>
  <c r="AU215" i="24"/>
  <c r="AT215" i="24"/>
  <c r="AS215" i="24"/>
  <c r="AP215" i="24" s="1"/>
  <c r="AV214" i="24"/>
  <c r="AU214" i="24"/>
  <c r="AT214" i="24"/>
  <c r="AS214" i="24"/>
  <c r="AV213" i="24"/>
  <c r="AU213" i="24"/>
  <c r="AT213" i="24"/>
  <c r="AS213" i="24"/>
  <c r="AP213" i="24" s="1"/>
  <c r="AV212" i="24"/>
  <c r="AU212" i="24"/>
  <c r="AT212" i="24"/>
  <c r="AS212" i="24"/>
  <c r="AV211" i="24"/>
  <c r="AU211" i="24"/>
  <c r="AT211" i="24"/>
  <c r="AS211" i="24"/>
  <c r="AP211" i="24" s="1"/>
  <c r="AV210" i="24"/>
  <c r="AU210" i="24"/>
  <c r="AT210" i="24"/>
  <c r="AS210" i="24"/>
  <c r="AV209" i="24"/>
  <c r="AU209" i="24"/>
  <c r="AT209" i="24"/>
  <c r="AS209" i="24"/>
  <c r="AV208" i="24"/>
  <c r="AU208" i="24"/>
  <c r="AT208" i="24"/>
  <c r="AS208" i="24"/>
  <c r="AV207" i="24"/>
  <c r="AU207" i="24"/>
  <c r="AT207" i="24"/>
  <c r="AS207" i="24"/>
  <c r="AP207" i="24" s="1"/>
  <c r="AV206" i="24"/>
  <c r="AU206" i="24"/>
  <c r="AT206" i="24"/>
  <c r="AS206" i="24"/>
  <c r="AV205" i="24"/>
  <c r="AU205" i="24"/>
  <c r="AT205" i="24"/>
  <c r="AS205" i="24"/>
  <c r="AP205" i="24" s="1"/>
  <c r="AV204" i="24"/>
  <c r="AU204" i="24"/>
  <c r="AT204" i="24"/>
  <c r="AS204" i="24"/>
  <c r="AV203" i="24"/>
  <c r="AU203" i="24"/>
  <c r="AT203" i="24"/>
  <c r="AS203" i="24"/>
  <c r="AP203" i="24" s="1"/>
  <c r="AV202" i="24"/>
  <c r="AU202" i="24"/>
  <c r="AT202" i="24"/>
  <c r="AS202" i="24"/>
  <c r="AV201" i="24"/>
  <c r="AU201" i="24"/>
  <c r="AT201" i="24"/>
  <c r="AS201" i="24"/>
  <c r="AV200" i="24"/>
  <c r="AU200" i="24"/>
  <c r="AT200" i="24"/>
  <c r="AS200" i="24"/>
  <c r="AV199" i="24"/>
  <c r="AU199" i="24"/>
  <c r="AT199" i="24"/>
  <c r="AS199" i="24"/>
  <c r="AV198" i="24"/>
  <c r="AU198" i="24"/>
  <c r="AT198" i="24"/>
  <c r="AS198" i="24"/>
  <c r="AV197" i="24"/>
  <c r="AU197" i="24"/>
  <c r="AT197" i="24"/>
  <c r="AS197" i="24"/>
  <c r="AV196" i="24"/>
  <c r="AU196" i="24"/>
  <c r="AT196" i="24"/>
  <c r="AS196" i="24"/>
  <c r="AV195" i="24"/>
  <c r="AU195" i="24"/>
  <c r="AT195" i="24"/>
  <c r="AS195" i="24"/>
  <c r="AW195" i="24" s="1"/>
  <c r="AV194" i="24"/>
  <c r="AU194" i="24"/>
  <c r="AT194" i="24"/>
  <c r="AS194" i="24"/>
  <c r="AV193" i="24"/>
  <c r="AU193" i="24"/>
  <c r="AT193" i="24"/>
  <c r="AS193" i="24"/>
  <c r="AV192" i="24"/>
  <c r="AU192" i="24"/>
  <c r="AT192" i="24"/>
  <c r="AS192" i="24"/>
  <c r="AV191" i="24"/>
  <c r="AU191" i="24"/>
  <c r="AT191" i="24"/>
  <c r="AS191" i="24"/>
  <c r="AV190" i="24"/>
  <c r="AU190" i="24"/>
  <c r="AT190" i="24"/>
  <c r="AS190" i="24"/>
  <c r="AV189" i="24"/>
  <c r="AU189" i="24"/>
  <c r="AT189" i="24"/>
  <c r="AS189" i="24"/>
  <c r="AP189" i="24" s="1"/>
  <c r="AV188" i="24"/>
  <c r="AU188" i="24"/>
  <c r="AT188" i="24"/>
  <c r="AS188" i="24"/>
  <c r="AV187" i="24"/>
  <c r="AU187" i="24"/>
  <c r="AT187" i="24"/>
  <c r="AS187" i="24"/>
  <c r="AV186" i="24"/>
  <c r="AU186" i="24"/>
  <c r="AT186" i="24"/>
  <c r="AS186" i="24"/>
  <c r="AV185" i="24"/>
  <c r="AU185" i="24"/>
  <c r="AT185" i="24"/>
  <c r="AS185" i="24"/>
  <c r="AV184" i="24"/>
  <c r="AU184" i="24"/>
  <c r="AT184" i="24"/>
  <c r="AS184" i="24"/>
  <c r="AV183" i="24"/>
  <c r="AU183" i="24"/>
  <c r="AT183" i="24"/>
  <c r="AS183" i="24"/>
  <c r="AV182" i="24"/>
  <c r="AU182" i="24"/>
  <c r="AT182" i="24"/>
  <c r="AS182" i="24"/>
  <c r="AV181" i="24"/>
  <c r="AU181" i="24"/>
  <c r="AT181" i="24"/>
  <c r="AS181" i="24"/>
  <c r="AP181" i="24" s="1"/>
  <c r="AV180" i="24"/>
  <c r="AU180" i="24"/>
  <c r="AT180" i="24"/>
  <c r="AS180" i="24"/>
  <c r="AW180" i="24" s="1"/>
  <c r="AV179" i="24"/>
  <c r="AU179" i="24"/>
  <c r="AT179" i="24"/>
  <c r="AS179" i="24"/>
  <c r="AV178" i="24"/>
  <c r="AU178" i="24"/>
  <c r="AT178" i="24"/>
  <c r="AS178" i="24"/>
  <c r="AV177" i="24"/>
  <c r="AU177" i="24"/>
  <c r="AT177" i="24"/>
  <c r="AS177" i="24"/>
  <c r="AV176" i="24"/>
  <c r="AU176" i="24"/>
  <c r="AT176" i="24"/>
  <c r="AS176" i="24"/>
  <c r="AV175" i="24"/>
  <c r="AU175" i="24"/>
  <c r="AT175" i="24"/>
  <c r="AS175" i="24"/>
  <c r="AV174" i="24"/>
  <c r="AU174" i="24"/>
  <c r="AT174" i="24"/>
  <c r="AS174" i="24"/>
  <c r="AV173" i="24"/>
  <c r="AU173" i="24"/>
  <c r="AT173" i="24"/>
  <c r="AS173" i="24"/>
  <c r="AP173" i="24" s="1"/>
  <c r="AV172" i="24"/>
  <c r="AU172" i="24"/>
  <c r="AT172" i="24"/>
  <c r="AS172" i="24"/>
  <c r="AV171" i="24"/>
  <c r="AU171" i="24"/>
  <c r="AT171" i="24"/>
  <c r="AS171" i="24"/>
  <c r="AV170" i="24"/>
  <c r="AU170" i="24"/>
  <c r="AT170" i="24"/>
  <c r="AS170" i="24"/>
  <c r="AV169" i="24"/>
  <c r="AU169" i="24"/>
  <c r="AT169" i="24"/>
  <c r="AS169" i="24"/>
  <c r="AV168" i="24"/>
  <c r="AU168" i="24"/>
  <c r="AT168" i="24"/>
  <c r="AS168" i="24"/>
  <c r="AV167" i="24"/>
  <c r="AU167" i="24"/>
  <c r="AT167" i="24"/>
  <c r="AS167" i="24"/>
  <c r="AV166" i="24"/>
  <c r="AU166" i="24"/>
  <c r="AT166" i="24"/>
  <c r="AS166" i="24"/>
  <c r="AV165" i="24"/>
  <c r="AU165" i="24"/>
  <c r="AT165" i="24"/>
  <c r="AS165" i="24"/>
  <c r="AP165" i="24" s="1"/>
  <c r="AV164" i="24"/>
  <c r="AU164" i="24"/>
  <c r="AT164" i="24"/>
  <c r="AS164" i="24"/>
  <c r="AV163" i="24"/>
  <c r="AU163" i="24"/>
  <c r="AT163" i="24"/>
  <c r="AS163" i="24"/>
  <c r="AV162" i="24"/>
  <c r="AU162" i="24"/>
  <c r="AT162" i="24"/>
  <c r="AS162" i="24"/>
  <c r="AV161" i="24"/>
  <c r="AU161" i="24"/>
  <c r="AT161" i="24"/>
  <c r="AS161" i="24"/>
  <c r="AV160" i="24"/>
  <c r="AU160" i="24"/>
  <c r="AT160" i="24"/>
  <c r="AS160" i="24"/>
  <c r="AV159" i="24"/>
  <c r="AU159" i="24"/>
  <c r="AT159" i="24"/>
  <c r="AS159" i="24"/>
  <c r="AV158" i="24"/>
  <c r="AU158" i="24"/>
  <c r="AT158" i="24"/>
  <c r="AS158" i="24"/>
  <c r="AV157" i="24"/>
  <c r="AU157" i="24"/>
  <c r="AT157" i="24"/>
  <c r="AS157" i="24"/>
  <c r="AP157" i="24" s="1"/>
  <c r="AV156" i="24"/>
  <c r="AU156" i="24"/>
  <c r="AT156" i="24"/>
  <c r="AS156" i="24"/>
  <c r="AV155" i="24"/>
  <c r="AU155" i="24"/>
  <c r="AT155" i="24"/>
  <c r="AS155" i="24"/>
  <c r="AV154" i="24"/>
  <c r="AU154" i="24"/>
  <c r="AT154" i="24"/>
  <c r="AS154" i="24"/>
  <c r="AV153" i="24"/>
  <c r="AU153" i="24"/>
  <c r="AT153" i="24"/>
  <c r="AS153" i="24"/>
  <c r="AV152" i="24"/>
  <c r="AU152" i="24"/>
  <c r="AT152" i="24"/>
  <c r="AS152" i="24"/>
  <c r="AV151" i="24"/>
  <c r="AU151" i="24"/>
  <c r="AT151" i="24"/>
  <c r="AS151" i="24"/>
  <c r="AV150" i="24"/>
  <c r="AU150" i="24"/>
  <c r="AT150" i="24"/>
  <c r="AS150" i="24"/>
  <c r="AV149" i="24"/>
  <c r="AU149" i="24"/>
  <c r="AT149" i="24"/>
  <c r="AS149" i="24"/>
  <c r="AP149" i="24" s="1"/>
  <c r="AV148" i="24"/>
  <c r="AU148" i="24"/>
  <c r="AT148" i="24"/>
  <c r="AS148" i="24"/>
  <c r="AV147" i="24"/>
  <c r="AU147" i="24"/>
  <c r="AT147" i="24"/>
  <c r="AS147" i="24"/>
  <c r="AV146" i="24"/>
  <c r="AU146" i="24"/>
  <c r="AT146" i="24"/>
  <c r="AS146" i="24"/>
  <c r="AV145" i="24"/>
  <c r="AU145" i="24"/>
  <c r="AT145" i="24"/>
  <c r="AS145" i="24"/>
  <c r="AV144" i="24"/>
  <c r="AU144" i="24"/>
  <c r="AT144" i="24"/>
  <c r="AS144" i="24"/>
  <c r="AV143" i="24"/>
  <c r="AU143" i="24"/>
  <c r="AT143" i="24"/>
  <c r="AS143" i="24"/>
  <c r="AV142" i="24"/>
  <c r="AU142" i="24"/>
  <c r="AT142" i="24"/>
  <c r="AS142" i="24"/>
  <c r="AV141" i="24"/>
  <c r="AU141" i="24"/>
  <c r="AT141" i="24"/>
  <c r="AS141" i="24"/>
  <c r="AP141" i="24" s="1"/>
  <c r="AV140" i="24"/>
  <c r="AU140" i="24"/>
  <c r="AT140" i="24"/>
  <c r="AS140" i="24"/>
  <c r="AV139" i="24"/>
  <c r="AU139" i="24"/>
  <c r="AT139" i="24"/>
  <c r="AS139" i="24"/>
  <c r="AV138" i="24"/>
  <c r="AU138" i="24"/>
  <c r="AT138" i="24"/>
  <c r="AS138" i="24"/>
  <c r="AV137" i="24"/>
  <c r="AU137" i="24"/>
  <c r="AT137" i="24"/>
  <c r="AS137" i="24"/>
  <c r="AV136" i="24"/>
  <c r="AU136" i="24"/>
  <c r="AT136" i="24"/>
  <c r="AS136" i="24"/>
  <c r="AV134" i="24"/>
  <c r="AU134" i="24"/>
  <c r="AT134" i="24"/>
  <c r="AS134" i="24"/>
  <c r="AV133" i="24"/>
  <c r="AU133" i="24"/>
  <c r="AT133" i="24"/>
  <c r="AS133" i="24"/>
  <c r="AV132" i="24"/>
  <c r="AU132" i="24"/>
  <c r="AT132" i="24"/>
  <c r="AS132" i="24"/>
  <c r="AP132" i="24" s="1"/>
  <c r="AV131" i="24"/>
  <c r="AU131" i="24"/>
  <c r="AT131" i="24"/>
  <c r="AS131" i="24"/>
  <c r="AV130" i="24"/>
  <c r="AU130" i="24"/>
  <c r="AT130" i="24"/>
  <c r="AS130" i="24"/>
  <c r="AV129" i="24"/>
  <c r="AU129" i="24"/>
  <c r="AT129" i="24"/>
  <c r="AS129" i="24"/>
  <c r="AV128" i="24"/>
  <c r="AU128" i="24"/>
  <c r="AT128" i="24"/>
  <c r="AS128" i="24"/>
  <c r="AV127" i="24"/>
  <c r="AU127" i="24"/>
  <c r="AT127" i="24"/>
  <c r="AS127" i="24"/>
  <c r="AV126" i="24"/>
  <c r="AU126" i="24"/>
  <c r="AT126" i="24"/>
  <c r="AS126" i="24"/>
  <c r="AV125" i="24"/>
  <c r="AU125" i="24"/>
  <c r="AT125" i="24"/>
  <c r="AS125" i="24"/>
  <c r="AV123" i="24"/>
  <c r="AU123" i="24"/>
  <c r="AT123" i="24"/>
  <c r="AS123" i="24"/>
  <c r="AP123" i="24" s="1"/>
  <c r="AV122" i="24"/>
  <c r="AU122" i="24"/>
  <c r="AT122" i="24"/>
  <c r="AS122" i="24"/>
  <c r="AV121" i="24"/>
  <c r="AU121" i="24"/>
  <c r="AT121" i="24"/>
  <c r="AS121" i="24"/>
  <c r="AV120" i="24"/>
  <c r="AU120" i="24"/>
  <c r="AT120" i="24"/>
  <c r="AS120" i="24"/>
  <c r="AV119" i="24"/>
  <c r="AU119" i="24"/>
  <c r="AT119" i="24"/>
  <c r="AS119" i="24"/>
  <c r="AV118" i="24"/>
  <c r="AU118" i="24"/>
  <c r="AT118" i="24"/>
  <c r="AS118" i="24"/>
  <c r="AV116" i="24"/>
  <c r="AU116" i="24"/>
  <c r="AT116" i="24"/>
  <c r="AS116" i="24"/>
  <c r="AV114" i="24"/>
  <c r="AU114" i="24"/>
  <c r="AT114" i="24"/>
  <c r="AS114" i="24"/>
  <c r="AV113" i="24"/>
  <c r="AU113" i="24"/>
  <c r="AT113" i="24"/>
  <c r="AS113" i="24"/>
  <c r="AP113" i="24" s="1"/>
  <c r="AV112" i="24"/>
  <c r="AU112" i="24"/>
  <c r="AT112" i="24"/>
  <c r="AS112" i="24"/>
  <c r="AV111" i="24"/>
  <c r="AU111" i="24"/>
  <c r="AT111" i="24"/>
  <c r="AS111" i="24"/>
  <c r="AV110" i="24"/>
  <c r="AU110" i="24"/>
  <c r="AT110" i="24"/>
  <c r="AS110" i="24"/>
  <c r="AV107" i="24"/>
  <c r="AU107" i="24"/>
  <c r="AT107" i="24"/>
  <c r="AS107" i="24"/>
  <c r="AV104" i="24"/>
  <c r="AU104" i="24"/>
  <c r="AT104" i="24"/>
  <c r="AS104" i="24"/>
  <c r="AV102" i="24"/>
  <c r="AU102" i="24"/>
  <c r="AT102" i="24"/>
  <c r="AS102" i="24"/>
  <c r="AP102" i="24" s="1"/>
  <c r="AV101" i="24"/>
  <c r="AU101" i="24"/>
  <c r="AT101" i="24"/>
  <c r="AS101" i="24"/>
  <c r="AV100" i="24"/>
  <c r="AU100" i="24"/>
  <c r="AT100" i="24"/>
  <c r="AS100" i="24"/>
  <c r="AV99" i="24"/>
  <c r="AU99" i="24"/>
  <c r="AT99" i="24"/>
  <c r="AS99" i="24"/>
  <c r="AV98" i="24"/>
  <c r="AU98" i="24"/>
  <c r="AT98" i="24"/>
  <c r="AS98" i="24"/>
  <c r="AV97" i="24"/>
  <c r="AU97" i="24"/>
  <c r="AT97" i="24"/>
  <c r="AS97" i="24"/>
  <c r="AV96" i="24"/>
  <c r="AU96" i="24"/>
  <c r="AT96" i="24"/>
  <c r="AS96" i="24"/>
  <c r="AV95" i="24"/>
  <c r="AU95" i="24"/>
  <c r="AT95" i="24"/>
  <c r="AS95" i="24"/>
  <c r="AV94" i="24"/>
  <c r="AU94" i="24"/>
  <c r="AT94" i="24"/>
  <c r="AS94" i="24"/>
  <c r="AP94" i="24" s="1"/>
  <c r="AV93" i="24"/>
  <c r="AU93" i="24"/>
  <c r="AT93" i="24"/>
  <c r="AS93" i="24"/>
  <c r="AW93" i="24" s="1"/>
  <c r="AV92" i="24"/>
  <c r="AU92" i="24"/>
  <c r="AT92" i="24"/>
  <c r="AS92" i="24"/>
  <c r="AV91" i="24"/>
  <c r="AU91" i="24"/>
  <c r="AT91" i="24"/>
  <c r="AS91" i="24"/>
  <c r="AP91" i="24" s="1"/>
  <c r="AV90" i="24"/>
  <c r="AU90" i="24"/>
  <c r="AT90" i="24"/>
  <c r="AS90" i="24"/>
  <c r="AV89" i="24"/>
  <c r="AU89" i="24"/>
  <c r="AT89" i="24"/>
  <c r="AS89" i="24"/>
  <c r="AV88" i="24"/>
  <c r="AU88" i="24"/>
  <c r="AT88" i="24"/>
  <c r="AS88" i="24"/>
  <c r="AP88" i="24" s="1"/>
  <c r="AV87" i="24"/>
  <c r="AU87" i="24"/>
  <c r="AT87" i="24"/>
  <c r="AS87" i="24"/>
  <c r="AR87" i="24" s="1"/>
  <c r="AV86" i="24"/>
  <c r="AU86" i="24"/>
  <c r="AT86" i="24"/>
  <c r="AS86" i="24"/>
  <c r="AV85" i="24"/>
  <c r="AU85" i="24"/>
  <c r="AT85" i="24"/>
  <c r="AS85" i="24"/>
  <c r="AO85" i="24" s="1"/>
  <c r="AV84" i="24"/>
  <c r="AU84" i="24"/>
  <c r="AT84" i="24"/>
  <c r="AS84" i="24"/>
  <c r="AV83" i="24"/>
  <c r="AU83" i="24"/>
  <c r="AT83" i="24"/>
  <c r="AS83" i="24"/>
  <c r="AP83" i="24" s="1"/>
  <c r="AV82" i="24"/>
  <c r="AU82" i="24"/>
  <c r="AT82" i="24"/>
  <c r="AS82" i="24"/>
  <c r="AV81" i="24"/>
  <c r="AU81" i="24"/>
  <c r="AT81" i="24"/>
  <c r="AS81" i="24"/>
  <c r="AP81" i="24" s="1"/>
  <c r="AV80" i="24"/>
  <c r="AU80" i="24"/>
  <c r="AT80" i="24"/>
  <c r="AS80" i="24"/>
  <c r="AV79" i="24"/>
  <c r="AU79" i="24"/>
  <c r="AT79" i="24"/>
  <c r="AS79" i="24"/>
  <c r="AP79" i="24" s="1"/>
  <c r="AV78" i="24"/>
  <c r="AU78" i="24"/>
  <c r="AT78" i="24"/>
  <c r="AS78" i="24"/>
  <c r="AV77" i="24"/>
  <c r="AU77" i="24"/>
  <c r="AT77" i="24"/>
  <c r="AS77" i="24"/>
  <c r="AP77" i="24" s="1"/>
  <c r="AV76" i="24"/>
  <c r="AU76" i="24"/>
  <c r="AT76" i="24"/>
  <c r="AS76" i="24"/>
  <c r="AV75" i="24"/>
  <c r="AU75" i="24"/>
  <c r="AT75" i="24"/>
  <c r="AS75" i="24"/>
  <c r="AP75" i="24" s="1"/>
  <c r="AV74" i="24"/>
  <c r="AU74" i="24"/>
  <c r="AT74" i="24"/>
  <c r="AS74" i="24"/>
  <c r="AV73" i="24"/>
  <c r="AU73" i="24"/>
  <c r="AT73" i="24"/>
  <c r="AS73" i="24"/>
  <c r="AP73" i="24" s="1"/>
  <c r="AV72" i="24"/>
  <c r="AU72" i="24"/>
  <c r="AT72" i="24"/>
  <c r="AS72" i="24"/>
  <c r="AV71" i="24"/>
  <c r="AU71" i="24"/>
  <c r="AT71" i="24"/>
  <c r="AS71" i="24"/>
  <c r="AP71" i="24" s="1"/>
  <c r="AV70" i="24"/>
  <c r="AU70" i="24"/>
  <c r="AT70" i="24"/>
  <c r="AS70" i="24"/>
  <c r="AV69" i="24"/>
  <c r="AU69" i="24"/>
  <c r="AT69" i="24"/>
  <c r="AS69" i="24"/>
  <c r="AP69" i="24" s="1"/>
  <c r="AV68" i="24"/>
  <c r="AU68" i="24"/>
  <c r="AT68" i="24"/>
  <c r="AS68" i="24"/>
  <c r="AV67" i="24"/>
  <c r="AU67" i="24"/>
  <c r="AT67" i="24"/>
  <c r="AS67" i="24"/>
  <c r="AP67" i="24" s="1"/>
  <c r="AV66" i="24"/>
  <c r="AU66" i="24"/>
  <c r="AT66" i="24"/>
  <c r="AS66" i="24"/>
  <c r="AV65" i="24"/>
  <c r="AU65" i="24"/>
  <c r="AT65" i="24"/>
  <c r="AS65" i="24"/>
  <c r="AP65" i="24" s="1"/>
  <c r="AV64" i="24"/>
  <c r="AU64" i="24"/>
  <c r="AT64" i="24"/>
  <c r="AS64" i="24"/>
  <c r="AV63" i="24"/>
  <c r="AU63" i="24"/>
  <c r="AT63" i="24"/>
  <c r="AS63" i="24"/>
  <c r="AP63" i="24" s="1"/>
  <c r="AV62" i="24"/>
  <c r="AU62" i="24"/>
  <c r="AT62" i="24"/>
  <c r="AS62" i="24"/>
  <c r="AV61" i="24"/>
  <c r="AU61" i="24"/>
  <c r="AT61" i="24"/>
  <c r="AS61" i="24"/>
  <c r="AP61" i="24" s="1"/>
  <c r="AV60" i="24"/>
  <c r="AU60" i="24"/>
  <c r="AT60" i="24"/>
  <c r="AS60" i="24"/>
  <c r="AV59" i="24"/>
  <c r="AU59" i="24"/>
  <c r="AT59" i="24"/>
  <c r="AS59" i="24"/>
  <c r="AP59" i="24" s="1"/>
  <c r="AV58" i="24"/>
  <c r="AU58" i="24"/>
  <c r="AT58" i="24"/>
  <c r="AS58" i="24"/>
  <c r="AV57" i="24"/>
  <c r="AU57" i="24"/>
  <c r="AT57" i="24"/>
  <c r="AS57" i="24"/>
  <c r="AP57" i="24" s="1"/>
  <c r="AV56" i="24"/>
  <c r="AU56" i="24"/>
  <c r="AT56" i="24"/>
  <c r="AS56" i="24"/>
  <c r="AV55" i="24"/>
  <c r="AU55" i="24"/>
  <c r="AT55" i="24"/>
  <c r="AS55" i="24"/>
  <c r="AP55" i="24" s="1"/>
  <c r="AV54" i="24"/>
  <c r="AU54" i="24"/>
  <c r="AT54" i="24"/>
  <c r="AS54" i="24"/>
  <c r="AV53" i="24"/>
  <c r="AU53" i="24"/>
  <c r="AT53" i="24"/>
  <c r="AS53" i="24"/>
  <c r="AP53" i="24" s="1"/>
  <c r="AV52" i="24"/>
  <c r="AU52" i="24"/>
  <c r="AT52" i="24"/>
  <c r="AS52" i="24"/>
  <c r="AV51" i="24"/>
  <c r="AU51" i="24"/>
  <c r="AT51" i="24"/>
  <c r="AS51" i="24"/>
  <c r="AP51" i="24" s="1"/>
  <c r="AV50" i="24"/>
  <c r="AU50" i="24"/>
  <c r="AT50" i="24"/>
  <c r="AS50" i="24"/>
  <c r="AV49" i="24"/>
  <c r="AU49" i="24"/>
  <c r="AT49" i="24"/>
  <c r="AS49" i="24"/>
  <c r="AP49" i="24" s="1"/>
  <c r="AV48" i="24"/>
  <c r="AU48" i="24"/>
  <c r="AT48" i="24"/>
  <c r="AS48" i="24"/>
  <c r="AV47" i="24"/>
  <c r="AU47" i="24"/>
  <c r="AT47" i="24"/>
  <c r="AS47" i="24"/>
  <c r="AP47" i="24" s="1"/>
  <c r="AV46" i="24"/>
  <c r="AU46" i="24"/>
  <c r="AT46" i="24"/>
  <c r="AS46" i="24"/>
  <c r="AV44" i="24"/>
  <c r="AU44" i="24"/>
  <c r="AT44" i="24"/>
  <c r="AS44" i="24"/>
  <c r="AP44" i="24" s="1"/>
  <c r="AV43" i="24"/>
  <c r="AU43" i="24"/>
  <c r="AT43" i="24"/>
  <c r="AS43" i="24"/>
  <c r="AV42" i="24"/>
  <c r="AU42" i="24"/>
  <c r="AT42" i="24"/>
  <c r="AS42" i="24"/>
  <c r="AP42" i="24" s="1"/>
  <c r="AV41" i="24"/>
  <c r="AU41" i="24"/>
  <c r="AT41" i="24"/>
  <c r="AS41" i="24"/>
  <c r="AV40" i="24"/>
  <c r="AU40" i="24"/>
  <c r="AT40" i="24"/>
  <c r="AS40" i="24"/>
  <c r="AP40" i="24" s="1"/>
  <c r="AV39" i="24"/>
  <c r="AU39" i="24"/>
  <c r="AT39" i="24"/>
  <c r="AS39" i="24"/>
  <c r="AV38" i="24"/>
  <c r="AU38" i="24"/>
  <c r="AT38" i="24"/>
  <c r="AS38" i="24"/>
  <c r="AP38" i="24" s="1"/>
  <c r="AV37" i="24"/>
  <c r="AU37" i="24"/>
  <c r="AT37" i="24"/>
  <c r="AS37" i="24"/>
  <c r="AR37" i="24" s="1"/>
  <c r="AV36" i="24"/>
  <c r="AU36" i="24"/>
  <c r="AT36" i="24"/>
  <c r="AS36" i="24"/>
  <c r="AV35" i="24"/>
  <c r="AU35" i="24"/>
  <c r="AT35" i="24"/>
  <c r="AS35" i="24"/>
  <c r="AV34" i="24"/>
  <c r="AU34" i="24"/>
  <c r="AT34" i="24"/>
  <c r="AS34" i="24"/>
  <c r="AP34" i="24" s="1"/>
  <c r="AV33" i="24"/>
  <c r="AU33" i="24"/>
  <c r="AT33" i="24"/>
  <c r="AS33" i="24"/>
  <c r="AV31" i="24"/>
  <c r="AU31" i="24"/>
  <c r="AT31" i="24"/>
  <c r="AS31" i="24"/>
  <c r="AV30" i="24"/>
  <c r="AU30" i="24"/>
  <c r="AT30" i="24"/>
  <c r="AS30" i="24"/>
  <c r="AV28" i="24"/>
  <c r="AU28" i="24"/>
  <c r="AT28" i="24"/>
  <c r="AS28" i="24"/>
  <c r="AP28" i="24" s="1"/>
  <c r="AV27" i="24"/>
  <c r="AU27" i="24"/>
  <c r="AT27" i="24"/>
  <c r="AS27" i="24"/>
  <c r="AV26" i="24"/>
  <c r="AU26" i="24"/>
  <c r="AT26" i="24"/>
  <c r="AS26" i="24"/>
  <c r="AV25" i="24"/>
  <c r="AU25" i="24"/>
  <c r="AT25" i="24"/>
  <c r="AS25" i="24"/>
  <c r="AV24" i="24"/>
  <c r="AU24" i="24"/>
  <c r="AT24" i="24"/>
  <c r="AS24" i="24"/>
  <c r="AP24" i="24" s="1"/>
  <c r="AV23" i="24"/>
  <c r="AU23" i="24"/>
  <c r="AT23" i="24"/>
  <c r="AS23" i="24"/>
  <c r="AV22" i="24"/>
  <c r="AU22" i="24"/>
  <c r="AT22" i="24"/>
  <c r="AS22" i="24"/>
  <c r="AV21" i="24"/>
  <c r="AU21" i="24"/>
  <c r="AT21" i="24"/>
  <c r="AS21" i="24"/>
  <c r="AV20" i="24"/>
  <c r="AU20" i="24"/>
  <c r="AT20" i="24"/>
  <c r="AS20" i="24"/>
  <c r="AP20" i="24" s="1"/>
  <c r="AV19" i="24"/>
  <c r="AU19" i="24"/>
  <c r="AT19" i="24"/>
  <c r="AS19" i="24"/>
  <c r="AV18" i="24"/>
  <c r="AU18" i="24"/>
  <c r="AT18" i="24"/>
  <c r="AS18" i="24"/>
  <c r="AV17" i="24"/>
  <c r="AU17" i="24"/>
  <c r="AT17" i="24"/>
  <c r="AS17" i="24"/>
  <c r="AV16" i="24"/>
  <c r="AU16" i="24"/>
  <c r="AT16" i="24"/>
  <c r="AS16" i="24"/>
  <c r="AP16" i="24" s="1"/>
  <c r="AV15" i="24"/>
  <c r="AU15" i="24"/>
  <c r="AT15" i="24"/>
  <c r="AS15" i="24"/>
  <c r="AV14" i="24"/>
  <c r="AU14" i="24"/>
  <c r="AT14" i="24"/>
  <c r="AS14" i="24"/>
  <c r="AV13" i="24"/>
  <c r="AU13" i="24"/>
  <c r="AT13" i="24"/>
  <c r="AS13" i="24"/>
  <c r="AV12" i="24"/>
  <c r="AU12" i="24"/>
  <c r="AT12" i="24"/>
  <c r="AS12" i="24"/>
  <c r="AP12" i="24" s="1"/>
  <c r="BH260" i="24"/>
  <c r="BG260" i="24"/>
  <c r="BF260" i="24"/>
  <c r="BE260" i="24"/>
  <c r="BA260" i="24" s="1"/>
  <c r="BH259" i="24"/>
  <c r="BG259" i="24"/>
  <c r="BF259" i="24"/>
  <c r="BE259" i="24"/>
  <c r="BB259" i="24" s="1"/>
  <c r="BH258" i="24"/>
  <c r="BG258" i="24"/>
  <c r="BF258" i="24"/>
  <c r="BE258" i="24"/>
  <c r="BH257" i="24"/>
  <c r="BG257" i="24"/>
  <c r="BF257" i="24"/>
  <c r="BE257" i="24"/>
  <c r="BB257" i="24" s="1"/>
  <c r="BH256" i="24"/>
  <c r="BG256" i="24"/>
  <c r="BF256" i="24"/>
  <c r="BE256" i="24"/>
  <c r="BA256" i="24" s="1"/>
  <c r="BH255" i="24"/>
  <c r="BG255" i="24"/>
  <c r="BF255" i="24"/>
  <c r="BE255" i="24"/>
  <c r="BB255" i="24" s="1"/>
  <c r="BH254" i="24"/>
  <c r="BG254" i="24"/>
  <c r="BF254" i="24"/>
  <c r="BE254" i="24"/>
  <c r="BH253" i="24"/>
  <c r="BG253" i="24"/>
  <c r="BF253" i="24"/>
  <c r="BE253" i="24"/>
  <c r="BB253" i="24" s="1"/>
  <c r="BH252" i="24"/>
  <c r="BG252" i="24"/>
  <c r="BF252" i="24"/>
  <c r="BE252" i="24"/>
  <c r="BA252" i="24" s="1"/>
  <c r="BH251" i="24"/>
  <c r="BG251" i="24"/>
  <c r="BF251" i="24"/>
  <c r="BE251" i="24"/>
  <c r="BB251" i="24" s="1"/>
  <c r="BH250" i="24"/>
  <c r="BG250" i="24"/>
  <c r="BF250" i="24"/>
  <c r="BE250" i="24"/>
  <c r="BH249" i="24"/>
  <c r="BG249" i="24"/>
  <c r="BF249" i="24"/>
  <c r="BE249" i="24"/>
  <c r="BB249" i="24" s="1"/>
  <c r="BH248" i="24"/>
  <c r="BG248" i="24"/>
  <c r="BF248" i="24"/>
  <c r="BE248" i="24"/>
  <c r="BA248" i="24" s="1"/>
  <c r="BH247" i="24"/>
  <c r="BG247" i="24"/>
  <c r="BF247" i="24"/>
  <c r="BE247" i="24"/>
  <c r="BB247" i="24" s="1"/>
  <c r="BH246" i="24"/>
  <c r="BG246" i="24"/>
  <c r="BF246" i="24"/>
  <c r="BE246" i="24"/>
  <c r="BH245" i="24"/>
  <c r="BG245" i="24"/>
  <c r="BF245" i="24"/>
  <c r="BE245" i="24"/>
  <c r="BB245" i="24" s="1"/>
  <c r="BH244" i="24"/>
  <c r="BG244" i="24"/>
  <c r="BF244" i="24"/>
  <c r="BE244" i="24"/>
  <c r="BA244" i="24" s="1"/>
  <c r="BH243" i="24"/>
  <c r="BG243" i="24"/>
  <c r="BF243" i="24"/>
  <c r="BE243" i="24"/>
  <c r="BB243" i="24" s="1"/>
  <c r="BH242" i="24"/>
  <c r="BG242" i="24"/>
  <c r="BF242" i="24"/>
  <c r="BE242" i="24"/>
  <c r="BH241" i="24"/>
  <c r="BG241" i="24"/>
  <c r="BF241" i="24"/>
  <c r="BE241" i="24"/>
  <c r="BB241" i="24" s="1"/>
  <c r="BH240" i="24"/>
  <c r="BG240" i="24"/>
  <c r="BF240" i="24"/>
  <c r="BE240" i="24"/>
  <c r="BA240" i="24" s="1"/>
  <c r="BH239" i="24"/>
  <c r="BG239" i="24"/>
  <c r="BF239" i="24"/>
  <c r="BE239" i="24"/>
  <c r="BB239" i="24" s="1"/>
  <c r="BH238" i="24"/>
  <c r="BG238" i="24"/>
  <c r="BF238" i="24"/>
  <c r="BE238" i="24"/>
  <c r="BH237" i="24"/>
  <c r="BG237" i="24"/>
  <c r="BF237" i="24"/>
  <c r="BE237" i="24"/>
  <c r="BB237" i="24" s="1"/>
  <c r="BH236" i="24"/>
  <c r="BG236" i="24"/>
  <c r="BF236" i="24"/>
  <c r="BE236" i="24"/>
  <c r="BA236" i="24" s="1"/>
  <c r="BH235" i="24"/>
  <c r="BG235" i="24"/>
  <c r="BF235" i="24"/>
  <c r="BE235" i="24"/>
  <c r="BB235" i="24" s="1"/>
  <c r="BH234" i="24"/>
  <c r="BG234" i="24"/>
  <c r="BF234" i="24"/>
  <c r="BE234" i="24"/>
  <c r="BH233" i="24"/>
  <c r="BG233" i="24"/>
  <c r="BF233" i="24"/>
  <c r="BE233" i="24"/>
  <c r="BB233" i="24" s="1"/>
  <c r="BH232" i="24"/>
  <c r="BG232" i="24"/>
  <c r="BF232" i="24"/>
  <c r="BE232" i="24"/>
  <c r="BA232" i="24" s="1"/>
  <c r="BH231" i="24"/>
  <c r="BG231" i="24"/>
  <c r="BF231" i="24"/>
  <c r="BE231" i="24"/>
  <c r="BB231" i="24" s="1"/>
  <c r="BH230" i="24"/>
  <c r="BG230" i="24"/>
  <c r="BF230" i="24"/>
  <c r="BE230" i="24"/>
  <c r="BH229" i="24"/>
  <c r="BG229" i="24"/>
  <c r="BF229" i="24"/>
  <c r="BE229" i="24"/>
  <c r="BB229" i="24" s="1"/>
  <c r="BH228" i="24"/>
  <c r="BG228" i="24"/>
  <c r="BF228" i="24"/>
  <c r="BE228" i="24"/>
  <c r="BA228" i="24" s="1"/>
  <c r="BH227" i="24"/>
  <c r="BG227" i="24"/>
  <c r="BF227" i="24"/>
  <c r="BE227" i="24"/>
  <c r="BB227" i="24" s="1"/>
  <c r="BH226" i="24"/>
  <c r="BG226" i="24"/>
  <c r="BF226" i="24"/>
  <c r="BE226" i="24"/>
  <c r="BH225" i="24"/>
  <c r="BG225" i="24"/>
  <c r="BF225" i="24"/>
  <c r="BE225" i="24"/>
  <c r="BB225" i="24" s="1"/>
  <c r="BH224" i="24"/>
  <c r="BG224" i="24"/>
  <c r="BF224" i="24"/>
  <c r="BE224" i="24"/>
  <c r="BA224" i="24" s="1"/>
  <c r="BH223" i="24"/>
  <c r="BG223" i="24"/>
  <c r="BF223" i="24"/>
  <c r="BE223" i="24"/>
  <c r="BB223" i="24" s="1"/>
  <c r="BH222" i="24"/>
  <c r="BG222" i="24"/>
  <c r="BF222" i="24"/>
  <c r="BE222" i="24"/>
  <c r="BH221" i="24"/>
  <c r="BG221" i="24"/>
  <c r="BF221" i="24"/>
  <c r="BE221" i="24"/>
  <c r="BB221" i="24" s="1"/>
  <c r="BH220" i="24"/>
  <c r="BG220" i="24"/>
  <c r="BF220" i="24"/>
  <c r="BE220" i="24"/>
  <c r="BA220" i="24" s="1"/>
  <c r="BH219" i="24"/>
  <c r="BG219" i="24"/>
  <c r="BF219" i="24"/>
  <c r="BE219" i="24"/>
  <c r="BB219" i="24" s="1"/>
  <c r="BH218" i="24"/>
  <c r="BG218" i="24"/>
  <c r="BF218" i="24"/>
  <c r="BE218" i="24"/>
  <c r="BH217" i="24"/>
  <c r="BG217" i="24"/>
  <c r="BF217" i="24"/>
  <c r="BE217" i="24"/>
  <c r="BB217" i="24" s="1"/>
  <c r="BH216" i="24"/>
  <c r="BG216" i="24"/>
  <c r="BF216" i="24"/>
  <c r="BE216" i="24"/>
  <c r="BA216" i="24" s="1"/>
  <c r="BH215" i="24"/>
  <c r="BG215" i="24"/>
  <c r="BF215" i="24"/>
  <c r="BE215" i="24"/>
  <c r="BB215" i="24" s="1"/>
  <c r="BH214" i="24"/>
  <c r="BG214" i="24"/>
  <c r="BF214" i="24"/>
  <c r="BE214" i="24"/>
  <c r="BH213" i="24"/>
  <c r="BG213" i="24"/>
  <c r="BF213" i="24"/>
  <c r="BE213" i="24"/>
  <c r="BB213" i="24" s="1"/>
  <c r="BH212" i="24"/>
  <c r="BG212" i="24"/>
  <c r="BF212" i="24"/>
  <c r="BE212" i="24"/>
  <c r="BA212" i="24" s="1"/>
  <c r="BH211" i="24"/>
  <c r="BG211" i="24"/>
  <c r="BF211" i="24"/>
  <c r="BE211" i="24"/>
  <c r="BB211" i="24" s="1"/>
  <c r="BH210" i="24"/>
  <c r="BG210" i="24"/>
  <c r="BF210" i="24"/>
  <c r="BE210" i="24"/>
  <c r="BH209" i="24"/>
  <c r="BG209" i="24"/>
  <c r="BF209" i="24"/>
  <c r="BE209" i="24"/>
  <c r="BB209" i="24" s="1"/>
  <c r="BH208" i="24"/>
  <c r="BG208" i="24"/>
  <c r="BF208" i="24"/>
  <c r="BE208" i="24"/>
  <c r="BA208" i="24" s="1"/>
  <c r="BH207" i="24"/>
  <c r="BG207" i="24"/>
  <c r="BF207" i="24"/>
  <c r="BE207" i="24"/>
  <c r="BB207" i="24" s="1"/>
  <c r="BH206" i="24"/>
  <c r="BG206" i="24"/>
  <c r="BF206" i="24"/>
  <c r="BE206" i="24"/>
  <c r="BH205" i="24"/>
  <c r="BG205" i="24"/>
  <c r="BF205" i="24"/>
  <c r="BE205" i="24"/>
  <c r="BB205" i="24" s="1"/>
  <c r="BH204" i="24"/>
  <c r="BG204" i="24"/>
  <c r="BF204" i="24"/>
  <c r="BE204" i="24"/>
  <c r="BA204" i="24" s="1"/>
  <c r="BH203" i="24"/>
  <c r="BG203" i="24"/>
  <c r="BF203" i="24"/>
  <c r="BE203" i="24"/>
  <c r="BB203" i="24" s="1"/>
  <c r="BH202" i="24"/>
  <c r="BG202" i="24"/>
  <c r="BF202" i="24"/>
  <c r="BE202" i="24"/>
  <c r="BH201" i="24"/>
  <c r="BG201" i="24"/>
  <c r="BF201" i="24"/>
  <c r="BE201" i="24"/>
  <c r="BB201" i="24" s="1"/>
  <c r="BH200" i="24"/>
  <c r="BG200" i="24"/>
  <c r="BF200" i="24"/>
  <c r="BE200" i="24"/>
  <c r="BA200" i="24" s="1"/>
  <c r="BH199" i="24"/>
  <c r="BG199" i="24"/>
  <c r="BF199" i="24"/>
  <c r="BE199" i="24"/>
  <c r="BB199" i="24" s="1"/>
  <c r="BH198" i="24"/>
  <c r="BG198" i="24"/>
  <c r="BF198" i="24"/>
  <c r="BE198" i="24"/>
  <c r="BH197" i="24"/>
  <c r="BG197" i="24"/>
  <c r="BF197" i="24"/>
  <c r="BE197" i="24"/>
  <c r="BB197" i="24" s="1"/>
  <c r="BH196" i="24"/>
  <c r="BG196" i="24"/>
  <c r="BF196" i="24"/>
  <c r="BE196" i="24"/>
  <c r="BA196" i="24" s="1"/>
  <c r="BH195" i="24"/>
  <c r="BG195" i="24"/>
  <c r="BF195" i="24"/>
  <c r="BE195" i="24"/>
  <c r="BB195" i="24" s="1"/>
  <c r="BH194" i="24"/>
  <c r="BG194" i="24"/>
  <c r="BF194" i="24"/>
  <c r="BE194" i="24"/>
  <c r="BH193" i="24"/>
  <c r="BG193" i="24"/>
  <c r="BF193" i="24"/>
  <c r="BE193" i="24"/>
  <c r="BB193" i="24" s="1"/>
  <c r="BH192" i="24"/>
  <c r="BG192" i="24"/>
  <c r="BF192" i="24"/>
  <c r="BE192" i="24"/>
  <c r="BA192" i="24" s="1"/>
  <c r="BH191" i="24"/>
  <c r="BG191" i="24"/>
  <c r="BF191" i="24"/>
  <c r="BE191" i="24"/>
  <c r="BB191" i="24" s="1"/>
  <c r="BH190" i="24"/>
  <c r="BG190" i="24"/>
  <c r="BF190" i="24"/>
  <c r="BE190" i="24"/>
  <c r="BH189" i="24"/>
  <c r="BG189" i="24"/>
  <c r="BF189" i="24"/>
  <c r="BE189" i="24"/>
  <c r="BB189" i="24" s="1"/>
  <c r="BH188" i="24"/>
  <c r="BG188" i="24"/>
  <c r="BF188" i="24"/>
  <c r="BE188" i="24"/>
  <c r="BA188" i="24" s="1"/>
  <c r="BH187" i="24"/>
  <c r="BG187" i="24"/>
  <c r="BF187" i="24"/>
  <c r="BE187" i="24"/>
  <c r="BB187" i="24" s="1"/>
  <c r="BH186" i="24"/>
  <c r="BG186" i="24"/>
  <c r="BF186" i="24"/>
  <c r="BE186" i="24"/>
  <c r="BH185" i="24"/>
  <c r="BG185" i="24"/>
  <c r="BF185" i="24"/>
  <c r="BE185" i="24"/>
  <c r="BB185" i="24" s="1"/>
  <c r="BH184" i="24"/>
  <c r="BG184" i="24"/>
  <c r="BF184" i="24"/>
  <c r="BE184" i="24"/>
  <c r="BA184" i="24" s="1"/>
  <c r="BH183" i="24"/>
  <c r="BG183" i="24"/>
  <c r="BF183" i="24"/>
  <c r="BE183" i="24"/>
  <c r="BB183" i="24" s="1"/>
  <c r="BH182" i="24"/>
  <c r="BG182" i="24"/>
  <c r="BF182" i="24"/>
  <c r="BE182" i="24"/>
  <c r="BH181" i="24"/>
  <c r="BG181" i="24"/>
  <c r="BF181" i="24"/>
  <c r="BE181" i="24"/>
  <c r="BB181" i="24" s="1"/>
  <c r="BH180" i="24"/>
  <c r="BG180" i="24"/>
  <c r="BF180" i="24"/>
  <c r="BE180" i="24"/>
  <c r="BA180" i="24" s="1"/>
  <c r="BH179" i="24"/>
  <c r="BG179" i="24"/>
  <c r="BF179" i="24"/>
  <c r="BE179" i="24"/>
  <c r="BB179" i="24" s="1"/>
  <c r="BH178" i="24"/>
  <c r="BG178" i="24"/>
  <c r="BF178" i="24"/>
  <c r="BE178" i="24"/>
  <c r="BH177" i="24"/>
  <c r="BG177" i="24"/>
  <c r="BF177" i="24"/>
  <c r="BE177" i="24"/>
  <c r="BB177" i="24" s="1"/>
  <c r="BH176" i="24"/>
  <c r="BG176" i="24"/>
  <c r="BF176" i="24"/>
  <c r="BE176" i="24"/>
  <c r="BA176" i="24" s="1"/>
  <c r="BH175" i="24"/>
  <c r="BG175" i="24"/>
  <c r="BF175" i="24"/>
  <c r="BE175" i="24"/>
  <c r="BB175" i="24" s="1"/>
  <c r="BH174" i="24"/>
  <c r="BG174" i="24"/>
  <c r="BF174" i="24"/>
  <c r="BE174" i="24"/>
  <c r="BH173" i="24"/>
  <c r="BG173" i="24"/>
  <c r="BF173" i="24"/>
  <c r="BE173" i="24"/>
  <c r="BB173" i="24" s="1"/>
  <c r="BH172" i="24"/>
  <c r="BG172" i="24"/>
  <c r="BF172" i="24"/>
  <c r="BE172" i="24"/>
  <c r="BA172" i="24" s="1"/>
  <c r="BH171" i="24"/>
  <c r="BG171" i="24"/>
  <c r="BF171" i="24"/>
  <c r="BE171" i="24"/>
  <c r="BB171" i="24" s="1"/>
  <c r="BH170" i="24"/>
  <c r="BG170" i="24"/>
  <c r="BF170" i="24"/>
  <c r="BE170" i="24"/>
  <c r="BH169" i="24"/>
  <c r="BG169" i="24"/>
  <c r="BF169" i="24"/>
  <c r="BE169" i="24"/>
  <c r="BB169" i="24" s="1"/>
  <c r="BH168" i="24"/>
  <c r="BG168" i="24"/>
  <c r="BF168" i="24"/>
  <c r="BE168" i="24"/>
  <c r="BA168" i="24" s="1"/>
  <c r="BH167" i="24"/>
  <c r="BG167" i="24"/>
  <c r="BF167" i="24"/>
  <c r="BE167" i="24"/>
  <c r="BB167" i="24" s="1"/>
  <c r="BH166" i="24"/>
  <c r="BG166" i="24"/>
  <c r="BF166" i="24"/>
  <c r="BE166" i="24"/>
  <c r="BH165" i="24"/>
  <c r="BG165" i="24"/>
  <c r="BF165" i="24"/>
  <c r="BE165" i="24"/>
  <c r="BB165" i="24" s="1"/>
  <c r="BH164" i="24"/>
  <c r="BG164" i="24"/>
  <c r="BF164" i="24"/>
  <c r="BE164" i="24"/>
  <c r="BA164" i="24" s="1"/>
  <c r="BH163" i="24"/>
  <c r="BG163" i="24"/>
  <c r="BF163" i="24"/>
  <c r="BE163" i="24"/>
  <c r="BB163" i="24" s="1"/>
  <c r="BH162" i="24"/>
  <c r="BG162" i="24"/>
  <c r="BF162" i="24"/>
  <c r="BE162" i="24"/>
  <c r="BH161" i="24"/>
  <c r="BG161" i="24"/>
  <c r="BF161" i="24"/>
  <c r="BE161" i="24"/>
  <c r="BB161" i="24" s="1"/>
  <c r="BH160" i="24"/>
  <c r="BG160" i="24"/>
  <c r="BF160" i="24"/>
  <c r="BE160" i="24"/>
  <c r="BA160" i="24" s="1"/>
  <c r="BH159" i="24"/>
  <c r="BG159" i="24"/>
  <c r="BF159" i="24"/>
  <c r="BE159" i="24"/>
  <c r="BB159" i="24" s="1"/>
  <c r="BH158" i="24"/>
  <c r="BG158" i="24"/>
  <c r="BF158" i="24"/>
  <c r="BE158" i="24"/>
  <c r="BH157" i="24"/>
  <c r="BG157" i="24"/>
  <c r="BF157" i="24"/>
  <c r="BE157" i="24"/>
  <c r="BB157" i="24" s="1"/>
  <c r="BH156" i="24"/>
  <c r="BG156" i="24"/>
  <c r="BF156" i="24"/>
  <c r="BE156" i="24"/>
  <c r="BA156" i="24" s="1"/>
  <c r="BH155" i="24"/>
  <c r="BG155" i="24"/>
  <c r="BF155" i="24"/>
  <c r="BE155" i="24"/>
  <c r="BB155" i="24" s="1"/>
  <c r="BH154" i="24"/>
  <c r="BG154" i="24"/>
  <c r="BF154" i="24"/>
  <c r="BE154" i="24"/>
  <c r="BH153" i="24"/>
  <c r="BG153" i="24"/>
  <c r="BF153" i="24"/>
  <c r="BE153" i="24"/>
  <c r="BB153" i="24" s="1"/>
  <c r="BH152" i="24"/>
  <c r="BG152" i="24"/>
  <c r="BF152" i="24"/>
  <c r="BE152" i="24"/>
  <c r="BA152" i="24" s="1"/>
  <c r="BH151" i="24"/>
  <c r="BG151" i="24"/>
  <c r="BF151" i="24"/>
  <c r="BE151" i="24"/>
  <c r="BB151" i="24" s="1"/>
  <c r="BH150" i="24"/>
  <c r="BG150" i="24"/>
  <c r="BF150" i="24"/>
  <c r="BE150" i="24"/>
  <c r="BH149" i="24"/>
  <c r="BG149" i="24"/>
  <c r="BF149" i="24"/>
  <c r="BE149" i="24"/>
  <c r="BB149" i="24" s="1"/>
  <c r="BH148" i="24"/>
  <c r="BG148" i="24"/>
  <c r="BF148" i="24"/>
  <c r="BE148" i="24"/>
  <c r="BA148" i="24" s="1"/>
  <c r="BH147" i="24"/>
  <c r="BG147" i="24"/>
  <c r="BF147" i="24"/>
  <c r="BE147" i="24"/>
  <c r="BB147" i="24" s="1"/>
  <c r="BH146" i="24"/>
  <c r="BG146" i="24"/>
  <c r="BF146" i="24"/>
  <c r="BE146" i="24"/>
  <c r="BH145" i="24"/>
  <c r="BG145" i="24"/>
  <c r="BF145" i="24"/>
  <c r="BE145" i="24"/>
  <c r="BB145" i="24" s="1"/>
  <c r="BH144" i="24"/>
  <c r="BG144" i="24"/>
  <c r="BF144" i="24"/>
  <c r="BE144" i="24"/>
  <c r="BA144" i="24" s="1"/>
  <c r="BH143" i="24"/>
  <c r="BG143" i="24"/>
  <c r="BF143" i="24"/>
  <c r="BE143" i="24"/>
  <c r="BB143" i="24" s="1"/>
  <c r="BH142" i="24"/>
  <c r="BG142" i="24"/>
  <c r="BF142" i="24"/>
  <c r="BE142" i="24"/>
  <c r="BH141" i="24"/>
  <c r="BG141" i="24"/>
  <c r="BF141" i="24"/>
  <c r="BE141" i="24"/>
  <c r="BB141" i="24" s="1"/>
  <c r="BH140" i="24"/>
  <c r="BG140" i="24"/>
  <c r="BF140" i="24"/>
  <c r="BE140" i="24"/>
  <c r="BA140" i="24" s="1"/>
  <c r="BH139" i="24"/>
  <c r="BG139" i="24"/>
  <c r="BF139" i="24"/>
  <c r="BE139" i="24"/>
  <c r="BB139" i="24" s="1"/>
  <c r="BH138" i="24"/>
  <c r="BG138" i="24"/>
  <c r="BF138" i="24"/>
  <c r="BE138" i="24"/>
  <c r="BH137" i="24"/>
  <c r="BG137" i="24"/>
  <c r="BF137" i="24"/>
  <c r="BE137" i="24"/>
  <c r="BB137" i="24" s="1"/>
  <c r="BH136" i="24"/>
  <c r="BG136" i="24"/>
  <c r="BF136" i="24"/>
  <c r="BE136" i="24"/>
  <c r="BA136" i="24" s="1"/>
  <c r="BH134" i="24"/>
  <c r="BG134" i="24"/>
  <c r="BF134" i="24"/>
  <c r="BE134" i="24"/>
  <c r="BB134" i="24" s="1"/>
  <c r="BH133" i="24"/>
  <c r="BG133" i="24"/>
  <c r="BF133" i="24"/>
  <c r="BE133" i="24"/>
  <c r="BH132" i="24"/>
  <c r="BG132" i="24"/>
  <c r="BF132" i="24"/>
  <c r="BE132" i="24"/>
  <c r="BB132" i="24" s="1"/>
  <c r="BH131" i="24"/>
  <c r="BG131" i="24"/>
  <c r="BF131" i="24"/>
  <c r="BE131" i="24"/>
  <c r="BA131" i="24" s="1"/>
  <c r="BH130" i="24"/>
  <c r="BG130" i="24"/>
  <c r="BF130" i="24"/>
  <c r="BE130" i="24"/>
  <c r="BB130" i="24" s="1"/>
  <c r="BH129" i="24"/>
  <c r="BG129" i="24"/>
  <c r="BF129" i="24"/>
  <c r="BE129" i="24"/>
  <c r="BH128" i="24"/>
  <c r="BG128" i="24"/>
  <c r="BF128" i="24"/>
  <c r="BE128" i="24"/>
  <c r="BB128" i="24" s="1"/>
  <c r="BH127" i="24"/>
  <c r="BG127" i="24"/>
  <c r="BF127" i="24"/>
  <c r="BE127" i="24"/>
  <c r="BA127" i="24" s="1"/>
  <c r="BH126" i="24"/>
  <c r="BG126" i="24"/>
  <c r="BF126" i="24"/>
  <c r="BE126" i="24"/>
  <c r="BB126" i="24" s="1"/>
  <c r="BH125" i="24"/>
  <c r="BG125" i="24"/>
  <c r="BF125" i="24"/>
  <c r="BE125" i="24"/>
  <c r="BH122" i="24"/>
  <c r="BG122" i="24"/>
  <c r="BF122" i="24"/>
  <c r="BE122" i="24"/>
  <c r="BI122" i="24" s="1"/>
  <c r="BH121" i="24"/>
  <c r="BG121" i="24"/>
  <c r="BF121" i="24"/>
  <c r="BE121" i="24"/>
  <c r="BH120" i="24"/>
  <c r="BG120" i="24"/>
  <c r="BF120" i="24"/>
  <c r="BE120" i="24"/>
  <c r="BI120" i="24" s="1"/>
  <c r="BH119" i="24"/>
  <c r="BG119" i="24"/>
  <c r="BF119" i="24"/>
  <c r="BE119" i="24"/>
  <c r="BH118" i="24"/>
  <c r="BG118" i="24"/>
  <c r="BF118" i="24"/>
  <c r="BE118" i="24"/>
  <c r="BI118" i="24" s="1"/>
  <c r="BH116" i="24"/>
  <c r="BG116" i="24"/>
  <c r="BF116" i="24"/>
  <c r="BE116" i="24"/>
  <c r="BB116" i="24" s="1"/>
  <c r="BH114" i="24"/>
  <c r="BG114" i="24"/>
  <c r="BF114" i="24"/>
  <c r="BE114" i="24"/>
  <c r="BB114" i="24" s="1"/>
  <c r="BH113" i="24"/>
  <c r="BG113" i="24"/>
  <c r="BF113" i="24"/>
  <c r="BE113" i="24"/>
  <c r="BA113" i="24" s="1"/>
  <c r="BH112" i="24"/>
  <c r="BG112" i="24"/>
  <c r="BF112" i="24"/>
  <c r="BE112" i="24"/>
  <c r="BB112" i="24" s="1"/>
  <c r="BH111" i="24"/>
  <c r="BG111" i="24"/>
  <c r="BF111" i="24"/>
  <c r="BE111" i="24"/>
  <c r="BH110" i="24"/>
  <c r="BG110" i="24"/>
  <c r="BF110" i="24"/>
  <c r="BE110" i="24"/>
  <c r="BB110" i="24" s="1"/>
  <c r="BH109" i="24"/>
  <c r="BG109" i="24"/>
  <c r="BF109" i="24"/>
  <c r="BE109" i="24"/>
  <c r="BB109" i="24" s="1"/>
  <c r="BH107" i="24"/>
  <c r="BG107" i="24"/>
  <c r="BF107" i="24"/>
  <c r="BE107" i="24"/>
  <c r="BC107" i="24" s="1"/>
  <c r="BH106" i="24"/>
  <c r="BG106" i="24"/>
  <c r="BF106" i="24"/>
  <c r="BE106" i="24"/>
  <c r="BB106" i="24" s="1"/>
  <c r="BH104" i="24"/>
  <c r="BG104" i="24"/>
  <c r="BF104" i="24"/>
  <c r="BE104" i="24"/>
  <c r="BB104" i="24" s="1"/>
  <c r="BH102" i="24"/>
  <c r="BG102" i="24"/>
  <c r="BF102" i="24"/>
  <c r="BE102" i="24"/>
  <c r="BB102" i="24" s="1"/>
  <c r="BH101" i="24"/>
  <c r="BG101" i="24"/>
  <c r="BF101" i="24"/>
  <c r="BE101" i="24"/>
  <c r="BB101" i="24" s="1"/>
  <c r="BH100" i="24"/>
  <c r="BG100" i="24"/>
  <c r="BF100" i="24"/>
  <c r="BE100" i="24"/>
  <c r="BB100" i="24" s="1"/>
  <c r="BH99" i="24"/>
  <c r="BG99" i="24"/>
  <c r="BF99" i="24"/>
  <c r="BE99" i="24"/>
  <c r="BI99" i="24" s="1"/>
  <c r="BH98" i="24"/>
  <c r="BG98" i="24"/>
  <c r="BF98" i="24"/>
  <c r="BE98" i="24"/>
  <c r="BH97" i="24"/>
  <c r="BG97" i="24"/>
  <c r="BF97" i="24"/>
  <c r="BE97" i="24"/>
  <c r="BI97" i="24" s="1"/>
  <c r="BH96" i="24"/>
  <c r="BG96" i="24"/>
  <c r="BF96" i="24"/>
  <c r="BE96" i="24"/>
  <c r="BH95" i="24"/>
  <c r="BG95" i="24"/>
  <c r="BF95" i="24"/>
  <c r="BE95" i="24"/>
  <c r="BI95" i="24" s="1"/>
  <c r="BH94" i="24"/>
  <c r="BG94" i="24"/>
  <c r="BF94" i="24"/>
  <c r="BE94" i="24"/>
  <c r="BH93" i="24"/>
  <c r="BG93" i="24"/>
  <c r="BF93" i="24"/>
  <c r="BE93" i="24"/>
  <c r="BI93" i="24" s="1"/>
  <c r="BH92" i="24"/>
  <c r="BG92" i="24"/>
  <c r="BF92" i="24"/>
  <c r="BE92" i="24"/>
  <c r="BH91" i="24"/>
  <c r="BG91" i="24"/>
  <c r="BF91" i="24"/>
  <c r="BE91" i="24"/>
  <c r="BD91" i="24" s="1"/>
  <c r="BH90" i="24"/>
  <c r="BG90" i="24"/>
  <c r="BF90" i="24"/>
  <c r="BE90" i="24"/>
  <c r="BB90" i="24" s="1"/>
  <c r="BH89" i="24"/>
  <c r="BG89" i="24"/>
  <c r="BF89" i="24"/>
  <c r="BE89" i="24"/>
  <c r="BB89" i="24" s="1"/>
  <c r="BH88" i="24"/>
  <c r="BG88" i="24"/>
  <c r="BF88" i="24"/>
  <c r="BE88" i="24"/>
  <c r="BB88" i="24" s="1"/>
  <c r="BH87" i="24"/>
  <c r="BG87" i="24"/>
  <c r="BF87" i="24"/>
  <c r="BE87" i="24"/>
  <c r="BH86" i="24"/>
  <c r="BG86" i="24"/>
  <c r="BF86" i="24"/>
  <c r="BE86" i="24"/>
  <c r="BB86" i="24" s="1"/>
  <c r="BH85" i="24"/>
  <c r="BG85" i="24"/>
  <c r="BF85" i="24"/>
  <c r="BE85" i="24"/>
  <c r="BA85" i="24" s="1"/>
  <c r="BH84" i="24"/>
  <c r="BG84" i="24"/>
  <c r="BF84" i="24"/>
  <c r="BE84" i="24"/>
  <c r="BB84" i="24" s="1"/>
  <c r="BH83" i="24"/>
  <c r="BG83" i="24"/>
  <c r="BF83" i="24"/>
  <c r="BE83" i="24"/>
  <c r="BH82" i="24"/>
  <c r="BG82" i="24"/>
  <c r="BF82" i="24"/>
  <c r="BE82" i="24"/>
  <c r="BB82" i="24" s="1"/>
  <c r="BH81" i="24"/>
  <c r="BG81" i="24"/>
  <c r="BF81" i="24"/>
  <c r="BE81" i="24"/>
  <c r="BA81" i="24" s="1"/>
  <c r="BH80" i="24"/>
  <c r="BG80" i="24"/>
  <c r="BF80" i="24"/>
  <c r="BE80" i="24"/>
  <c r="BB80" i="24" s="1"/>
  <c r="BH79" i="24"/>
  <c r="BG79" i="24"/>
  <c r="BF79" i="24"/>
  <c r="BE79" i="24"/>
  <c r="BH78" i="24"/>
  <c r="BG78" i="24"/>
  <c r="BF78" i="24"/>
  <c r="BE78" i="24"/>
  <c r="BI78" i="24" s="1"/>
  <c r="BH77" i="24"/>
  <c r="BG77" i="24"/>
  <c r="BF77" i="24"/>
  <c r="BE77" i="24"/>
  <c r="BI77" i="24" s="1"/>
  <c r="BH76" i="24"/>
  <c r="BG76" i="24"/>
  <c r="BF76" i="24"/>
  <c r="BE76" i="24"/>
  <c r="BI76" i="24" s="1"/>
  <c r="BH75" i="24"/>
  <c r="BG75" i="24"/>
  <c r="BF75" i="24"/>
  <c r="BE75" i="24"/>
  <c r="BD75" i="24" s="1"/>
  <c r="BH74" i="24"/>
  <c r="BG74" i="24"/>
  <c r="BF74" i="24"/>
  <c r="BE74" i="24"/>
  <c r="BI74" i="24" s="1"/>
  <c r="BH73" i="24"/>
  <c r="BG73" i="24"/>
  <c r="BF73" i="24"/>
  <c r="BE73" i="24"/>
  <c r="BI73" i="24" s="1"/>
  <c r="BH72" i="24"/>
  <c r="BG72" i="24"/>
  <c r="BF72" i="24"/>
  <c r="BE72" i="24"/>
  <c r="BI72" i="24" s="1"/>
  <c r="BH71" i="24"/>
  <c r="BG71" i="24"/>
  <c r="BF71" i="24"/>
  <c r="BE71" i="24"/>
  <c r="BI71" i="24" s="1"/>
  <c r="BH70" i="24"/>
  <c r="BG70" i="24"/>
  <c r="BF70" i="24"/>
  <c r="BE70" i="24"/>
  <c r="BI70" i="24" s="1"/>
  <c r="BH69" i="24"/>
  <c r="BG69" i="24"/>
  <c r="BF69" i="24"/>
  <c r="BE69" i="24"/>
  <c r="BI69" i="24" s="1"/>
  <c r="BH68" i="24"/>
  <c r="BG68" i="24"/>
  <c r="BF68" i="24"/>
  <c r="BE68" i="24"/>
  <c r="BI68" i="24" s="1"/>
  <c r="BH67" i="24"/>
  <c r="BG67" i="24"/>
  <c r="BF67" i="24"/>
  <c r="BE67" i="24"/>
  <c r="BI67" i="24" s="1"/>
  <c r="BH66" i="24"/>
  <c r="BG66" i="24"/>
  <c r="BF66" i="24"/>
  <c r="BE66" i="24"/>
  <c r="BI66" i="24" s="1"/>
  <c r="BH65" i="24"/>
  <c r="BG65" i="24"/>
  <c r="BF65" i="24"/>
  <c r="BE65" i="24"/>
  <c r="BI65" i="24" s="1"/>
  <c r="BH64" i="24"/>
  <c r="BG64" i="24"/>
  <c r="BF64" i="24"/>
  <c r="BE64" i="24"/>
  <c r="BI64" i="24" s="1"/>
  <c r="BH63" i="24"/>
  <c r="BG63" i="24"/>
  <c r="BF63" i="24"/>
  <c r="BE63" i="24"/>
  <c r="BI63" i="24" s="1"/>
  <c r="BH62" i="24"/>
  <c r="BG62" i="24"/>
  <c r="BF62" i="24"/>
  <c r="BE62" i="24"/>
  <c r="BB62" i="24" s="1"/>
  <c r="BH61" i="24"/>
  <c r="BG61" i="24"/>
  <c r="BF61" i="24"/>
  <c r="BE61" i="24"/>
  <c r="BH60" i="24"/>
  <c r="BG60" i="24"/>
  <c r="BF60" i="24"/>
  <c r="BE60" i="24"/>
  <c r="BI60" i="24" s="1"/>
  <c r="BH59" i="24"/>
  <c r="BG59" i="24"/>
  <c r="BF59" i="24"/>
  <c r="BE59" i="24"/>
  <c r="BI59" i="24" s="1"/>
  <c r="BH58" i="24"/>
  <c r="BG58" i="24"/>
  <c r="BF58" i="24"/>
  <c r="BE58" i="24"/>
  <c r="BI58" i="24" s="1"/>
  <c r="BH57" i="24"/>
  <c r="BG57" i="24"/>
  <c r="BF57" i="24"/>
  <c r="BE57" i="24"/>
  <c r="BI57" i="24" s="1"/>
  <c r="BH56" i="24"/>
  <c r="BG56" i="24"/>
  <c r="BF56" i="24"/>
  <c r="BE56" i="24"/>
  <c r="BH55" i="24"/>
  <c r="BG55" i="24"/>
  <c r="BF55" i="24"/>
  <c r="BE55" i="24"/>
  <c r="BI55" i="24" s="1"/>
  <c r="BH54" i="24"/>
  <c r="BG54" i="24"/>
  <c r="BF54" i="24"/>
  <c r="BE54" i="24"/>
  <c r="BI54" i="24" s="1"/>
  <c r="BH53" i="24"/>
  <c r="BG53" i="24"/>
  <c r="BF53" i="24"/>
  <c r="BE53" i="24"/>
  <c r="BH52" i="24"/>
  <c r="BG52" i="24"/>
  <c r="BF52" i="24"/>
  <c r="BE52" i="24"/>
  <c r="BH51" i="24"/>
  <c r="BG51" i="24"/>
  <c r="BF51" i="24"/>
  <c r="BE51" i="24"/>
  <c r="BI51" i="24" s="1"/>
  <c r="BH50" i="24"/>
  <c r="BG50" i="24"/>
  <c r="BF50" i="24"/>
  <c r="BE50" i="24"/>
  <c r="BI50" i="24" s="1"/>
  <c r="BH49" i="24"/>
  <c r="BG49" i="24"/>
  <c r="BF49" i="24"/>
  <c r="BE49" i="24"/>
  <c r="BH48" i="24"/>
  <c r="BG48" i="24"/>
  <c r="BF48" i="24"/>
  <c r="BE48" i="24"/>
  <c r="BI48" i="24" s="1"/>
  <c r="BH47" i="24"/>
  <c r="BG47" i="24"/>
  <c r="BF47" i="24"/>
  <c r="BE47" i="24"/>
  <c r="BI47" i="24" s="1"/>
  <c r="BH46" i="24"/>
  <c r="BG46" i="24"/>
  <c r="BF46" i="24"/>
  <c r="BE46" i="24"/>
  <c r="BI46" i="24" s="1"/>
  <c r="BH44" i="24"/>
  <c r="BG44" i="24"/>
  <c r="BF44" i="24"/>
  <c r="BE44" i="24"/>
  <c r="BH43" i="24"/>
  <c r="BG43" i="24"/>
  <c r="BF43" i="24"/>
  <c r="BE43" i="24"/>
  <c r="BI43" i="24" s="1"/>
  <c r="BH42" i="24"/>
  <c r="BG42" i="24"/>
  <c r="BF42" i="24"/>
  <c r="BE42" i="24"/>
  <c r="BI42" i="24" s="1"/>
  <c r="BH41" i="24"/>
  <c r="BG41" i="24"/>
  <c r="BF41" i="24"/>
  <c r="BE41" i="24"/>
  <c r="BI41" i="24" s="1"/>
  <c r="BH40" i="24"/>
  <c r="BG40" i="24"/>
  <c r="BF40" i="24"/>
  <c r="BE40" i="24"/>
  <c r="BH39" i="24"/>
  <c r="BG39" i="24"/>
  <c r="BF39" i="24"/>
  <c r="BE39" i="24"/>
  <c r="BI39" i="24" s="1"/>
  <c r="BH38" i="24"/>
  <c r="BG38" i="24"/>
  <c r="BF38" i="24"/>
  <c r="BE38" i="24"/>
  <c r="BD38" i="24" s="1"/>
  <c r="BH37" i="24"/>
  <c r="BG37" i="24"/>
  <c r="BF37" i="24"/>
  <c r="BE37" i="24"/>
  <c r="BB37" i="24" s="1"/>
  <c r="BH36" i="24"/>
  <c r="BG36" i="24"/>
  <c r="BF36" i="24"/>
  <c r="BE36" i="24"/>
  <c r="BI36" i="24" s="1"/>
  <c r="BH35" i="24"/>
  <c r="BG35" i="24"/>
  <c r="BF35" i="24"/>
  <c r="BE35" i="24"/>
  <c r="BI35" i="24" s="1"/>
  <c r="BH34" i="24"/>
  <c r="BG34" i="24"/>
  <c r="BF34" i="24"/>
  <c r="BE34" i="24"/>
  <c r="BH33" i="24"/>
  <c r="BG33" i="24"/>
  <c r="BF33" i="24"/>
  <c r="BE33" i="24"/>
  <c r="BI33" i="24" s="1"/>
  <c r="BH31" i="24"/>
  <c r="BG31" i="24"/>
  <c r="BF31" i="24"/>
  <c r="BE31" i="24"/>
  <c r="BH30" i="24"/>
  <c r="BG30" i="24"/>
  <c r="BF30" i="24"/>
  <c r="BE30" i="24"/>
  <c r="BI30" i="24" s="1"/>
  <c r="BH28" i="24"/>
  <c r="BG28" i="24"/>
  <c r="BF28" i="24"/>
  <c r="BE28" i="24"/>
  <c r="BH27" i="24"/>
  <c r="BG27" i="24"/>
  <c r="BF27" i="24"/>
  <c r="BE27" i="24"/>
  <c r="BI27" i="24" s="1"/>
  <c r="BH26" i="24"/>
  <c r="BG26" i="24"/>
  <c r="BF26" i="24"/>
  <c r="BE26" i="24"/>
  <c r="BH25" i="24"/>
  <c r="BG25" i="24"/>
  <c r="BF25" i="24"/>
  <c r="BE25" i="24"/>
  <c r="BI25" i="24" s="1"/>
  <c r="BH24" i="24"/>
  <c r="BG24" i="24"/>
  <c r="BF24" i="24"/>
  <c r="BE24" i="24"/>
  <c r="BI24" i="24" s="1"/>
  <c r="BH23" i="24"/>
  <c r="BG23" i="24"/>
  <c r="BF23" i="24"/>
  <c r="BE23" i="24"/>
  <c r="BI23" i="24" s="1"/>
  <c r="BH22" i="24"/>
  <c r="BG22" i="24"/>
  <c r="BF22" i="24"/>
  <c r="BE22" i="24"/>
  <c r="BI22" i="24" s="1"/>
  <c r="BH21" i="24"/>
  <c r="BG21" i="24"/>
  <c r="BF21" i="24"/>
  <c r="BE21" i="24"/>
  <c r="BI21" i="24" s="1"/>
  <c r="BH20" i="24"/>
  <c r="BG20" i="24"/>
  <c r="BF20" i="24"/>
  <c r="BE20" i="24"/>
  <c r="BI20" i="24" s="1"/>
  <c r="BH19" i="24"/>
  <c r="BG19" i="24"/>
  <c r="BF19" i="24"/>
  <c r="BE19" i="24"/>
  <c r="BD19" i="24" s="1"/>
  <c r="BH18" i="24"/>
  <c r="BG18" i="24"/>
  <c r="BF18" i="24"/>
  <c r="BE18" i="24"/>
  <c r="BH17" i="24"/>
  <c r="BG17" i="24"/>
  <c r="BF17" i="24"/>
  <c r="BE17" i="24"/>
  <c r="BH16" i="24"/>
  <c r="BG16" i="24"/>
  <c r="BF16" i="24"/>
  <c r="BE16" i="24"/>
  <c r="BC16" i="24" s="1"/>
  <c r="BH15" i="24"/>
  <c r="BG15" i="24"/>
  <c r="BF15" i="24"/>
  <c r="BE15" i="24"/>
  <c r="BB15" i="24" s="1"/>
  <c r="BH14" i="24"/>
  <c r="BG14" i="24"/>
  <c r="BF14" i="24"/>
  <c r="BE14" i="24"/>
  <c r="BI14" i="24" s="1"/>
  <c r="BH13" i="24"/>
  <c r="BG13" i="24"/>
  <c r="BF13" i="24"/>
  <c r="BE13" i="24"/>
  <c r="BH12" i="24"/>
  <c r="BG12" i="24"/>
  <c r="BF12" i="24"/>
  <c r="BE12" i="24"/>
  <c r="BC12" i="24" s="1"/>
  <c r="AR17" i="24"/>
  <c r="AQ17" i="24"/>
  <c r="AQ37" i="24"/>
  <c r="AR125" i="24"/>
  <c r="AQ125" i="24"/>
  <c r="AR91" i="24"/>
  <c r="AQ88" i="24"/>
  <c r="AQ87" i="24"/>
  <c r="AR62" i="24"/>
  <c r="AQ62" i="24"/>
  <c r="AR52" i="24"/>
  <c r="AQ52" i="24"/>
  <c r="AR75" i="24" l="1"/>
  <c r="AQ91" i="24"/>
  <c r="AR49" i="24"/>
  <c r="AQ75" i="24"/>
  <c r="BD89" i="24"/>
  <c r="BA93" i="24"/>
  <c r="BD109" i="24"/>
  <c r="BB42" i="24"/>
  <c r="BB55" i="24"/>
  <c r="AQ16" i="24"/>
  <c r="BB66" i="24"/>
  <c r="AO34" i="24"/>
  <c r="BB74" i="24"/>
  <c r="AO59" i="24"/>
  <c r="AO165" i="24"/>
  <c r="BA120" i="24"/>
  <c r="BB25" i="24"/>
  <c r="BB14" i="24"/>
  <c r="BB30" i="24"/>
  <c r="BB46" i="24"/>
  <c r="BB58" i="24"/>
  <c r="BB68" i="24"/>
  <c r="BB77" i="24"/>
  <c r="BA97" i="24"/>
  <c r="BC88" i="24"/>
  <c r="BB21" i="24"/>
  <c r="BB35" i="24"/>
  <c r="BB48" i="24"/>
  <c r="BB60" i="24"/>
  <c r="BB70" i="24"/>
  <c r="AO67" i="24"/>
  <c r="BC106" i="24"/>
  <c r="BB23" i="24"/>
  <c r="BB39" i="24"/>
  <c r="BB51" i="24"/>
  <c r="BB64" i="24"/>
  <c r="BB72" i="24"/>
  <c r="AR114" i="24"/>
  <c r="AQ114" i="24"/>
  <c r="AO24" i="24"/>
  <c r="AO132" i="24"/>
  <c r="AR16" i="24"/>
  <c r="BD16" i="24"/>
  <c r="BC62" i="24"/>
  <c r="BD62" i="24"/>
  <c r="BA20" i="24"/>
  <c r="BA22" i="24"/>
  <c r="BA24" i="24"/>
  <c r="BA27" i="24"/>
  <c r="BA33" i="24"/>
  <c r="BA36" i="24"/>
  <c r="BA41" i="24"/>
  <c r="BA43" i="24"/>
  <c r="BA47" i="24"/>
  <c r="BA50" i="24"/>
  <c r="BA54" i="24"/>
  <c r="BA57" i="24"/>
  <c r="BA59" i="24"/>
  <c r="BA63" i="24"/>
  <c r="BA65" i="24"/>
  <c r="BA67" i="24"/>
  <c r="BA69" i="24"/>
  <c r="BA71" i="24"/>
  <c r="BA73" i="24"/>
  <c r="BA76" i="24"/>
  <c r="BA78" i="24"/>
  <c r="BB93" i="24"/>
  <c r="BB97" i="24"/>
  <c r="BB120" i="24"/>
  <c r="BB20" i="24"/>
  <c r="BB22" i="24"/>
  <c r="BB24" i="24"/>
  <c r="BB27" i="24"/>
  <c r="BB33" i="24"/>
  <c r="BB36" i="24"/>
  <c r="BB41" i="24"/>
  <c r="BB43" i="24"/>
  <c r="BB47" i="24"/>
  <c r="BB50" i="24"/>
  <c r="BB54" i="24"/>
  <c r="BB57" i="24"/>
  <c r="BB59" i="24"/>
  <c r="BB63" i="24"/>
  <c r="BB65" i="24"/>
  <c r="BB67" i="24"/>
  <c r="BB69" i="24"/>
  <c r="BB71" i="24"/>
  <c r="BB73" i="24"/>
  <c r="BB76" i="24"/>
  <c r="BB78" i="24"/>
  <c r="BA95" i="24"/>
  <c r="BA99" i="24"/>
  <c r="BA118" i="24"/>
  <c r="BA122" i="24"/>
  <c r="AP197" i="24"/>
  <c r="AO197" i="24"/>
  <c r="AP229" i="24"/>
  <c r="AO229" i="24"/>
  <c r="BI13" i="24"/>
  <c r="BI17" i="24"/>
  <c r="BI18" i="24"/>
  <c r="BI26" i="24"/>
  <c r="BI28" i="24"/>
  <c r="BI31" i="24"/>
  <c r="BI34" i="24"/>
  <c r="BI40" i="24"/>
  <c r="BI44" i="24"/>
  <c r="BI49" i="24"/>
  <c r="BI52" i="24"/>
  <c r="BI53" i="24"/>
  <c r="BI56" i="24"/>
  <c r="BI61" i="24"/>
  <c r="BI79" i="24"/>
  <c r="BB79" i="24"/>
  <c r="BI80" i="24"/>
  <c r="BA80" i="24"/>
  <c r="BI81" i="24"/>
  <c r="BB81" i="24"/>
  <c r="BI82" i="24"/>
  <c r="BA82" i="24"/>
  <c r="BI83" i="24"/>
  <c r="BB83" i="24"/>
  <c r="BI84" i="24"/>
  <c r="BA84" i="24"/>
  <c r="BI85" i="24"/>
  <c r="BB85" i="24"/>
  <c r="BA87" i="24"/>
  <c r="BB87" i="24"/>
  <c r="BI92" i="24"/>
  <c r="BB92" i="24"/>
  <c r="BA92" i="24"/>
  <c r="BI94" i="24"/>
  <c r="BB94" i="24"/>
  <c r="BA94" i="24"/>
  <c r="BI96" i="24"/>
  <c r="BB96" i="24"/>
  <c r="BA96" i="24"/>
  <c r="BI98" i="24"/>
  <c r="BB98" i="24"/>
  <c r="BA98" i="24"/>
  <c r="BI102" i="24"/>
  <c r="BA102" i="24"/>
  <c r="BD107" i="24"/>
  <c r="BB107" i="24"/>
  <c r="BI110" i="24"/>
  <c r="BA110" i="24"/>
  <c r="BI111" i="24"/>
  <c r="BB111" i="24"/>
  <c r="BI112" i="24"/>
  <c r="BA112" i="24"/>
  <c r="BI113" i="24"/>
  <c r="BB113" i="24"/>
  <c r="BI119" i="24"/>
  <c r="BB119" i="24"/>
  <c r="BA119" i="24"/>
  <c r="BI121" i="24"/>
  <c r="BB121" i="24"/>
  <c r="BA121" i="24"/>
  <c r="BC125" i="24"/>
  <c r="BB125" i="24"/>
  <c r="BI126" i="24"/>
  <c r="BA126" i="24"/>
  <c r="BI127" i="24"/>
  <c r="BB127" i="24"/>
  <c r="BI128" i="24"/>
  <c r="BA128" i="24"/>
  <c r="BI129" i="24"/>
  <c r="BB129" i="24"/>
  <c r="BI130" i="24"/>
  <c r="BA130" i="24"/>
  <c r="BI131" i="24"/>
  <c r="BB131" i="24"/>
  <c r="BI132" i="24"/>
  <c r="BA132" i="24"/>
  <c r="BI133" i="24"/>
  <c r="BB133" i="24"/>
  <c r="BI134" i="24"/>
  <c r="BA134" i="24"/>
  <c r="BI136" i="24"/>
  <c r="BB136" i="24"/>
  <c r="BI137" i="24"/>
  <c r="BA137" i="24"/>
  <c r="BI138" i="24"/>
  <c r="BB138" i="24"/>
  <c r="BI139" i="24"/>
  <c r="BA139" i="24"/>
  <c r="BI140" i="24"/>
  <c r="BB140" i="24"/>
  <c r="BI141" i="24"/>
  <c r="BA141" i="24"/>
  <c r="BI142" i="24"/>
  <c r="BB142" i="24"/>
  <c r="BI143" i="24"/>
  <c r="BA143" i="24"/>
  <c r="BI144" i="24"/>
  <c r="BB144" i="24"/>
  <c r="BI145" i="24"/>
  <c r="BA145" i="24"/>
  <c r="BI146" i="24"/>
  <c r="BB146" i="24"/>
  <c r="BI147" i="24"/>
  <c r="BA147" i="24"/>
  <c r="BI148" i="24"/>
  <c r="BB148" i="24"/>
  <c r="BI149" i="24"/>
  <c r="BA149" i="24"/>
  <c r="BI150" i="24"/>
  <c r="BB150" i="24"/>
  <c r="BI151" i="24"/>
  <c r="BA151" i="24"/>
  <c r="BI152" i="24"/>
  <c r="BB152" i="24"/>
  <c r="BI153" i="24"/>
  <c r="BA153" i="24"/>
  <c r="BI154" i="24"/>
  <c r="BB154" i="24"/>
  <c r="BI155" i="24"/>
  <c r="BA155" i="24"/>
  <c r="BI156" i="24"/>
  <c r="BB156" i="24"/>
  <c r="BI157" i="24"/>
  <c r="BA157" i="24"/>
  <c r="BI158" i="24"/>
  <c r="BB158" i="24"/>
  <c r="BI159" i="24"/>
  <c r="BA159" i="24"/>
  <c r="BI160" i="24"/>
  <c r="BB160" i="24"/>
  <c r="BI161" i="24"/>
  <c r="BA161" i="24"/>
  <c r="BI162" i="24"/>
  <c r="BB162" i="24"/>
  <c r="BI163" i="24"/>
  <c r="BA163" i="24"/>
  <c r="BI164" i="24"/>
  <c r="BB164" i="24"/>
  <c r="BI165" i="24"/>
  <c r="BA165" i="24"/>
  <c r="BI166" i="24"/>
  <c r="BB166" i="24"/>
  <c r="BI167" i="24"/>
  <c r="BA167" i="24"/>
  <c r="BI168" i="24"/>
  <c r="BB168" i="24"/>
  <c r="BI169" i="24"/>
  <c r="BA169" i="24"/>
  <c r="BI170" i="24"/>
  <c r="BB170" i="24"/>
  <c r="BI171" i="24"/>
  <c r="BA171" i="24"/>
  <c r="BI172" i="24"/>
  <c r="BB172" i="24"/>
  <c r="BI173" i="24"/>
  <c r="BA173" i="24"/>
  <c r="BI174" i="24"/>
  <c r="BB174" i="24"/>
  <c r="BI175" i="24"/>
  <c r="BA175" i="24"/>
  <c r="BI176" i="24"/>
  <c r="BB176" i="24"/>
  <c r="BI177" i="24"/>
  <c r="BA177" i="24"/>
  <c r="BI178" i="24"/>
  <c r="BB178" i="24"/>
  <c r="BI179" i="24"/>
  <c r="BA179" i="24"/>
  <c r="BI180" i="24"/>
  <c r="BB180" i="24"/>
  <c r="BI181" i="24"/>
  <c r="BA181" i="24"/>
  <c r="BI182" i="24"/>
  <c r="BB182" i="24"/>
  <c r="BI183" i="24"/>
  <c r="BA183" i="24"/>
  <c r="BI184" i="24"/>
  <c r="BB184" i="24"/>
  <c r="BI185" i="24"/>
  <c r="BA185" i="24"/>
  <c r="BI186" i="24"/>
  <c r="BB186" i="24"/>
  <c r="BI187" i="24"/>
  <c r="BA187" i="24"/>
  <c r="BI188" i="24"/>
  <c r="BB188" i="24"/>
  <c r="BI189" i="24"/>
  <c r="BA189" i="24"/>
  <c r="BI190" i="24"/>
  <c r="BB190" i="24"/>
  <c r="BI191" i="24"/>
  <c r="BA191" i="24"/>
  <c r="BI192" i="24"/>
  <c r="BB192" i="24"/>
  <c r="BI193" i="24"/>
  <c r="BA193" i="24"/>
  <c r="BI194" i="24"/>
  <c r="BB194" i="24"/>
  <c r="BI195" i="24"/>
  <c r="BA195" i="24"/>
  <c r="BI196" i="24"/>
  <c r="BB196" i="24"/>
  <c r="BI197" i="24"/>
  <c r="BA197" i="24"/>
  <c r="BI198" i="24"/>
  <c r="BB198" i="24"/>
  <c r="BI199" i="24"/>
  <c r="BA199" i="24"/>
  <c r="BI200" i="24"/>
  <c r="BB200" i="24"/>
  <c r="BI201" i="24"/>
  <c r="BA201" i="24"/>
  <c r="BI202" i="24"/>
  <c r="BB202" i="24"/>
  <c r="BI203" i="24"/>
  <c r="BA203" i="24"/>
  <c r="BI204" i="24"/>
  <c r="BB204" i="24"/>
  <c r="BI205" i="24"/>
  <c r="BA205" i="24"/>
  <c r="BI206" i="24"/>
  <c r="BB206" i="24"/>
  <c r="BI207" i="24"/>
  <c r="BA207" i="24"/>
  <c r="BI208" i="24"/>
  <c r="BB208" i="24"/>
  <c r="BI209" i="24"/>
  <c r="BA209" i="24"/>
  <c r="BI210" i="24"/>
  <c r="BB210" i="24"/>
  <c r="BI211" i="24"/>
  <c r="BA211" i="24"/>
  <c r="BI212" i="24"/>
  <c r="BB212" i="24"/>
  <c r="BI213" i="24"/>
  <c r="BA213" i="24"/>
  <c r="BI214" i="24"/>
  <c r="BB214" i="24"/>
  <c r="BI215" i="24"/>
  <c r="BA215" i="24"/>
  <c r="BI216" i="24"/>
  <c r="BB216" i="24"/>
  <c r="BI217" i="24"/>
  <c r="BA217" i="24"/>
  <c r="BI218" i="24"/>
  <c r="BB218" i="24"/>
  <c r="BI219" i="24"/>
  <c r="BA219" i="24"/>
  <c r="BI220" i="24"/>
  <c r="BB220" i="24"/>
  <c r="BI221" i="24"/>
  <c r="BA221" i="24"/>
  <c r="BI222" i="24"/>
  <c r="BB222" i="24"/>
  <c r="BI223" i="24"/>
  <c r="BA223" i="24"/>
  <c r="BI224" i="24"/>
  <c r="BB224" i="24"/>
  <c r="BI225" i="24"/>
  <c r="BA225" i="24"/>
  <c r="BI226" i="24"/>
  <c r="BB226" i="24"/>
  <c r="BI227" i="24"/>
  <c r="BA227" i="24"/>
  <c r="BI228" i="24"/>
  <c r="BB228" i="24"/>
  <c r="BI229" i="24"/>
  <c r="BA229" i="24"/>
  <c r="BI230" i="24"/>
  <c r="BB230" i="24"/>
  <c r="BI231" i="24"/>
  <c r="BA231" i="24"/>
  <c r="BI232" i="24"/>
  <c r="BB232" i="24"/>
  <c r="BI233" i="24"/>
  <c r="BA233" i="24"/>
  <c r="BI234" i="24"/>
  <c r="BB234" i="24"/>
  <c r="BI235" i="24"/>
  <c r="BA235" i="24"/>
  <c r="BI236" i="24"/>
  <c r="BB236" i="24"/>
  <c r="BI237" i="24"/>
  <c r="BA237" i="24"/>
  <c r="BI238" i="24"/>
  <c r="BB238" i="24"/>
  <c r="BI239" i="24"/>
  <c r="BA239" i="24"/>
  <c r="BI240" i="24"/>
  <c r="BB240" i="24"/>
  <c r="BI241" i="24"/>
  <c r="BA241" i="24"/>
  <c r="BI242" i="24"/>
  <c r="BB242" i="24"/>
  <c r="BI243" i="24"/>
  <c r="BA243" i="24"/>
  <c r="BI244" i="24"/>
  <c r="BB244" i="24"/>
  <c r="BI245" i="24"/>
  <c r="BA245" i="24"/>
  <c r="BI246" i="24"/>
  <c r="BB246" i="24"/>
  <c r="BI247" i="24"/>
  <c r="BA247" i="24"/>
  <c r="BI248" i="24"/>
  <c r="BB248" i="24"/>
  <c r="BI249" i="24"/>
  <c r="BA249" i="24"/>
  <c r="BI250" i="24"/>
  <c r="BB250" i="24"/>
  <c r="BI251" i="24"/>
  <c r="BA251" i="24"/>
  <c r="BI252" i="24"/>
  <c r="BB252" i="24"/>
  <c r="BI253" i="24"/>
  <c r="BA253" i="24"/>
  <c r="BI254" i="24"/>
  <c r="BB254" i="24"/>
  <c r="BI255" i="24"/>
  <c r="BA255" i="24"/>
  <c r="BI256" i="24"/>
  <c r="BB256" i="24"/>
  <c r="BI257" i="24"/>
  <c r="BA257" i="24"/>
  <c r="BI258" i="24"/>
  <c r="BB258" i="24"/>
  <c r="BI259" i="24"/>
  <c r="BA259" i="24"/>
  <c r="BI260" i="24"/>
  <c r="BB260" i="24"/>
  <c r="BA14" i="24"/>
  <c r="BA21" i="24"/>
  <c r="BA23" i="24"/>
  <c r="BA25" i="24"/>
  <c r="BA30" i="24"/>
  <c r="BA35" i="24"/>
  <c r="BA39" i="24"/>
  <c r="BA42" i="24"/>
  <c r="BA46" i="24"/>
  <c r="BA48" i="24"/>
  <c r="BA51" i="24"/>
  <c r="BA55" i="24"/>
  <c r="BA58" i="24"/>
  <c r="BA60" i="24"/>
  <c r="BA64" i="24"/>
  <c r="BA66" i="24"/>
  <c r="BA68" i="24"/>
  <c r="BA70" i="24"/>
  <c r="BA72" i="24"/>
  <c r="BA74" i="24"/>
  <c r="BA77" i="24"/>
  <c r="BA79" i="24"/>
  <c r="BA83" i="24"/>
  <c r="BB91" i="24"/>
  <c r="BB95" i="24"/>
  <c r="BB99" i="24"/>
  <c r="BA111" i="24"/>
  <c r="BB118" i="24"/>
  <c r="BB122" i="24"/>
  <c r="BA129" i="24"/>
  <c r="BA133" i="24"/>
  <c r="BA138" i="24"/>
  <c r="BA142" i="24"/>
  <c r="BA146" i="24"/>
  <c r="BA150" i="24"/>
  <c r="BA154" i="24"/>
  <c r="BA158" i="24"/>
  <c r="BA162" i="24"/>
  <c r="BA166" i="24"/>
  <c r="BA170" i="24"/>
  <c r="BA174" i="24"/>
  <c r="BA178" i="24"/>
  <c r="BA182" i="24"/>
  <c r="BA186" i="24"/>
  <c r="BA190" i="24"/>
  <c r="BA194" i="24"/>
  <c r="BA198" i="24"/>
  <c r="BA202" i="24"/>
  <c r="BA206" i="24"/>
  <c r="BA210" i="24"/>
  <c r="BA214" i="24"/>
  <c r="BA218" i="24"/>
  <c r="BA222" i="24"/>
  <c r="BA226" i="24"/>
  <c r="BA230" i="24"/>
  <c r="BA234" i="24"/>
  <c r="BA238" i="24"/>
  <c r="BA242" i="24"/>
  <c r="BA246" i="24"/>
  <c r="BA250" i="24"/>
  <c r="BA254" i="24"/>
  <c r="BA258" i="24"/>
  <c r="AO42" i="24"/>
  <c r="AO83" i="24"/>
  <c r="AO51" i="24"/>
  <c r="AO94" i="24"/>
  <c r="BC17" i="24"/>
  <c r="BC37" i="24"/>
  <c r="BB16" i="24"/>
  <c r="BB26" i="24"/>
  <c r="BB34" i="24"/>
  <c r="BB38" i="24"/>
  <c r="BB44" i="24"/>
  <c r="BB53" i="24"/>
  <c r="BB75" i="24"/>
  <c r="BA13" i="24"/>
  <c r="BA15" i="24"/>
  <c r="BA17" i="24"/>
  <c r="BA19" i="24"/>
  <c r="BA37" i="24"/>
  <c r="BA52" i="24"/>
  <c r="BA56" i="24"/>
  <c r="BA62" i="24"/>
  <c r="BA86" i="24"/>
  <c r="BA88" i="24"/>
  <c r="BA90" i="24"/>
  <c r="BA100" i="24"/>
  <c r="BA106" i="24"/>
  <c r="BA109" i="24"/>
  <c r="BA116" i="24"/>
  <c r="AO75" i="24"/>
  <c r="BB12" i="24"/>
  <c r="BB18" i="24"/>
  <c r="BB28" i="24"/>
  <c r="BB31" i="24"/>
  <c r="BB40" i="24"/>
  <c r="BB49" i="24"/>
  <c r="BB61" i="24"/>
  <c r="BD53" i="24"/>
  <c r="BD17" i="24"/>
  <c r="BD49" i="24"/>
  <c r="BC75" i="24"/>
  <c r="BD106" i="24"/>
  <c r="BD13" i="24"/>
  <c r="BC18" i="24"/>
  <c r="BC91" i="24"/>
  <c r="BC109" i="24"/>
  <c r="BB13" i="24"/>
  <c r="BB17" i="24"/>
  <c r="BB19" i="24"/>
  <c r="BB52" i="24"/>
  <c r="BB56" i="24"/>
  <c r="AO16" i="24"/>
  <c r="BI62" i="24"/>
  <c r="BI88" i="24"/>
  <c r="BI89" i="24"/>
  <c r="BI100" i="24"/>
  <c r="BI101" i="24"/>
  <c r="BI104" i="24"/>
  <c r="BI106" i="24"/>
  <c r="BI107" i="24"/>
  <c r="BI114" i="24"/>
  <c r="BI116" i="24"/>
  <c r="BA12" i="24"/>
  <c r="BA16" i="24"/>
  <c r="BA18" i="24"/>
  <c r="BA26" i="24"/>
  <c r="BA28" i="24"/>
  <c r="BA31" i="24"/>
  <c r="BA34" i="24"/>
  <c r="BA38" i="24"/>
  <c r="BA40" i="24"/>
  <c r="BA44" i="24"/>
  <c r="BA49" i="24"/>
  <c r="BA53" i="24"/>
  <c r="BA61" i="24"/>
  <c r="BA75" i="24"/>
  <c r="BA89" i="24"/>
  <c r="BA91" i="24"/>
  <c r="BA101" i="24"/>
  <c r="BA104" i="24"/>
  <c r="BA107" i="24"/>
  <c r="BA114" i="24"/>
  <c r="BA125" i="24"/>
  <c r="AP14" i="24"/>
  <c r="AO14" i="24"/>
  <c r="AW14" i="24"/>
  <c r="AP31" i="24"/>
  <c r="AO31" i="24"/>
  <c r="AW31" i="24"/>
  <c r="AP18" i="24"/>
  <c r="AR18" i="24"/>
  <c r="AQ18" i="24"/>
  <c r="AO18" i="24"/>
  <c r="AW18" i="24"/>
  <c r="AP36" i="24"/>
  <c r="AW36" i="24"/>
  <c r="AO36" i="24"/>
  <c r="AP22" i="24"/>
  <c r="AO22" i="24"/>
  <c r="AW22" i="24"/>
  <c r="AP26" i="24"/>
  <c r="AO26" i="24"/>
  <c r="AW26" i="24"/>
  <c r="AW44" i="24"/>
  <c r="AW49" i="24"/>
  <c r="AW53" i="24"/>
  <c r="AW57" i="24"/>
  <c r="AW61" i="24"/>
  <c r="AW69" i="24"/>
  <c r="AW73" i="24"/>
  <c r="AW81" i="24"/>
  <c r="AW85" i="24"/>
  <c r="AP131" i="24"/>
  <c r="AO131" i="24"/>
  <c r="AW131" i="24"/>
  <c r="AP152" i="24"/>
  <c r="AO152" i="24"/>
  <c r="AW152" i="24"/>
  <c r="AP172" i="24"/>
  <c r="AO172" i="24"/>
  <c r="AW172" i="24"/>
  <c r="AP195" i="24"/>
  <c r="AO195" i="24"/>
  <c r="AW205" i="24"/>
  <c r="AW221" i="24"/>
  <c r="AW237" i="24"/>
  <c r="AW253" i="24"/>
  <c r="AP15" i="24"/>
  <c r="AO15" i="24"/>
  <c r="AW15" i="24"/>
  <c r="AP19" i="24"/>
  <c r="AO19" i="24"/>
  <c r="AW19" i="24"/>
  <c r="AP23" i="24"/>
  <c r="AO23" i="24"/>
  <c r="AW23" i="24"/>
  <c r="AP27" i="24"/>
  <c r="AO27" i="24"/>
  <c r="AW27" i="24"/>
  <c r="AP33" i="24"/>
  <c r="AO33" i="24"/>
  <c r="AW33" i="24"/>
  <c r="AP37" i="24"/>
  <c r="AO37" i="24"/>
  <c r="AW37" i="24"/>
  <c r="AP41" i="24"/>
  <c r="AO41" i="24"/>
  <c r="AW41" i="24"/>
  <c r="AP46" i="24"/>
  <c r="AO46" i="24"/>
  <c r="AW46" i="24"/>
  <c r="AP50" i="24"/>
  <c r="AO50" i="24"/>
  <c r="AW50" i="24"/>
  <c r="AP54" i="24"/>
  <c r="AO54" i="24"/>
  <c r="AW54" i="24"/>
  <c r="AP58" i="24"/>
  <c r="AO58" i="24"/>
  <c r="AW58" i="24"/>
  <c r="AP62" i="24"/>
  <c r="AO62" i="24"/>
  <c r="AW62" i="24"/>
  <c r="AP66" i="24"/>
  <c r="AO66" i="24"/>
  <c r="AW66" i="24"/>
  <c r="AP70" i="24"/>
  <c r="AO70" i="24"/>
  <c r="AW70" i="24"/>
  <c r="AP74" i="24"/>
  <c r="AO74" i="24"/>
  <c r="AW74" i="24"/>
  <c r="AP78" i="24"/>
  <c r="AO78" i="24"/>
  <c r="AW78" i="24"/>
  <c r="AP82" i="24"/>
  <c r="AO82" i="24"/>
  <c r="AW82" i="24"/>
  <c r="AP86" i="24"/>
  <c r="AO86" i="24"/>
  <c r="AW86" i="24"/>
  <c r="AP90" i="24"/>
  <c r="AO90" i="24"/>
  <c r="AW90" i="24"/>
  <c r="AW94" i="24"/>
  <c r="AP98" i="24"/>
  <c r="AO98" i="24"/>
  <c r="AW98" i="24"/>
  <c r="AW102" i="24"/>
  <c r="AW113" i="24"/>
  <c r="AP119" i="24"/>
  <c r="AO119" i="24"/>
  <c r="AW119" i="24"/>
  <c r="AW123" i="24"/>
  <c r="AP128" i="24"/>
  <c r="AO128" i="24"/>
  <c r="AW128" i="24"/>
  <c r="AW132" i="24"/>
  <c r="AP137" i="24"/>
  <c r="AO137" i="24"/>
  <c r="AW137" i="24"/>
  <c r="AW141" i="24"/>
  <c r="AP145" i="24"/>
  <c r="AO145" i="24"/>
  <c r="AW145" i="24"/>
  <c r="AW149" i="24"/>
  <c r="AP153" i="24"/>
  <c r="AO153" i="24"/>
  <c r="AW153" i="24"/>
  <c r="AW157" i="24"/>
  <c r="AP161" i="24"/>
  <c r="AO161" i="24"/>
  <c r="AW161" i="24"/>
  <c r="AW165" i="24"/>
  <c r="AP169" i="24"/>
  <c r="AO169" i="24"/>
  <c r="AW169" i="24"/>
  <c r="AW173" i="24"/>
  <c r="AP177" i="24"/>
  <c r="AO177" i="24"/>
  <c r="AW177" i="24"/>
  <c r="AW181" i="24"/>
  <c r="AW189" i="24"/>
  <c r="AW197" i="24"/>
  <c r="AP209" i="24"/>
  <c r="AO209" i="24"/>
  <c r="AW209" i="24"/>
  <c r="AP225" i="24"/>
  <c r="AO225" i="24"/>
  <c r="AW225" i="24"/>
  <c r="AP241" i="24"/>
  <c r="AO241" i="24"/>
  <c r="AW241" i="24"/>
  <c r="AP257" i="24"/>
  <c r="AO257" i="24"/>
  <c r="AW257" i="24"/>
  <c r="AO44" i="24"/>
  <c r="AO53" i="24"/>
  <c r="AO61" i="24"/>
  <c r="AO69" i="24"/>
  <c r="AO77" i="24"/>
  <c r="AP85" i="24"/>
  <c r="AO102" i="24"/>
  <c r="AO141" i="24"/>
  <c r="AO173" i="24"/>
  <c r="AO205" i="24"/>
  <c r="AO237" i="24"/>
  <c r="AW40" i="24"/>
  <c r="AW77" i="24"/>
  <c r="AP89" i="24"/>
  <c r="AO89" i="24"/>
  <c r="AW89" i="24"/>
  <c r="AP118" i="24"/>
  <c r="AO118" i="24"/>
  <c r="AW118" i="24"/>
  <c r="AP122" i="24"/>
  <c r="AO122" i="24"/>
  <c r="AW122" i="24"/>
  <c r="AP136" i="24"/>
  <c r="AO136" i="24"/>
  <c r="AW136" i="24"/>
  <c r="AP144" i="24"/>
  <c r="AO144" i="24"/>
  <c r="AW144" i="24"/>
  <c r="AP156" i="24"/>
  <c r="AO156" i="24"/>
  <c r="AW156" i="24"/>
  <c r="AP164" i="24"/>
  <c r="AO164" i="24"/>
  <c r="AP168" i="24"/>
  <c r="AO168" i="24"/>
  <c r="AP176" i="24"/>
  <c r="AO176" i="24"/>
  <c r="AW176" i="24"/>
  <c r="AP180" i="24"/>
  <c r="AO180" i="24"/>
  <c r="AP187" i="24"/>
  <c r="AO187" i="24"/>
  <c r="AW187" i="24"/>
  <c r="AW12" i="24"/>
  <c r="AW16" i="24"/>
  <c r="AW20" i="24"/>
  <c r="AW24" i="24"/>
  <c r="AW28" i="24"/>
  <c r="AW34" i="24"/>
  <c r="AW38" i="24"/>
  <c r="AW42" i="24"/>
  <c r="AW47" i="24"/>
  <c r="AW51" i="24"/>
  <c r="AW55" i="24"/>
  <c r="AW59" i="24"/>
  <c r="AW63" i="24"/>
  <c r="AW67" i="24"/>
  <c r="AW71" i="24"/>
  <c r="AW75" i="24"/>
  <c r="AW79" i="24"/>
  <c r="AW83" i="24"/>
  <c r="AP87" i="24"/>
  <c r="AO87" i="24"/>
  <c r="AW87" i="24"/>
  <c r="AW91" i="24"/>
  <c r="AP95" i="24"/>
  <c r="AO95" i="24"/>
  <c r="AW95" i="24"/>
  <c r="AP99" i="24"/>
  <c r="AO99" i="24"/>
  <c r="AW99" i="24"/>
  <c r="AP104" i="24"/>
  <c r="AO104" i="24"/>
  <c r="AW104" i="24"/>
  <c r="AP110" i="24"/>
  <c r="AO110" i="24"/>
  <c r="AW110" i="24"/>
  <c r="AP114" i="24"/>
  <c r="AO114" i="24"/>
  <c r="AW114" i="24"/>
  <c r="AP120" i="24"/>
  <c r="AO120" i="24"/>
  <c r="AW120" i="24"/>
  <c r="AP125" i="24"/>
  <c r="AO125" i="24"/>
  <c r="AW125" i="24"/>
  <c r="AP129" i="24"/>
  <c r="AO129" i="24"/>
  <c r="AW129" i="24"/>
  <c r="AP133" i="24"/>
  <c r="AO133" i="24"/>
  <c r="AW133" i="24"/>
  <c r="AP138" i="24"/>
  <c r="AO138" i="24"/>
  <c r="AW138" i="24"/>
  <c r="AP142" i="24"/>
  <c r="AO142" i="24"/>
  <c r="AW142" i="24"/>
  <c r="AP146" i="24"/>
  <c r="AO146" i="24"/>
  <c r="AW146" i="24"/>
  <c r="AP150" i="24"/>
  <c r="AO150" i="24"/>
  <c r="AW150" i="24"/>
  <c r="AP154" i="24"/>
  <c r="AO154" i="24"/>
  <c r="AW154" i="24"/>
  <c r="AP158" i="24"/>
  <c r="AO158" i="24"/>
  <c r="AW158" i="24"/>
  <c r="AP162" i="24"/>
  <c r="AO162" i="24"/>
  <c r="AW162" i="24"/>
  <c r="AP166" i="24"/>
  <c r="AO166" i="24"/>
  <c r="AW166" i="24"/>
  <c r="AP170" i="24"/>
  <c r="AO170" i="24"/>
  <c r="AW170" i="24"/>
  <c r="AP174" i="24"/>
  <c r="AO174" i="24"/>
  <c r="AW174" i="24"/>
  <c r="AP178" i="24"/>
  <c r="AO178" i="24"/>
  <c r="AW178" i="24"/>
  <c r="AP183" i="24"/>
  <c r="AO183" i="24"/>
  <c r="AW183" i="24"/>
  <c r="AP191" i="24"/>
  <c r="AO191" i="24"/>
  <c r="AW191" i="24"/>
  <c r="AP199" i="24"/>
  <c r="AO199" i="24"/>
  <c r="AW199" i="24"/>
  <c r="AW213" i="24"/>
  <c r="AW229" i="24"/>
  <c r="AW245" i="24"/>
  <c r="AO12" i="24"/>
  <c r="AO20" i="24"/>
  <c r="AO28" i="24"/>
  <c r="AO38" i="24"/>
  <c r="AO47" i="24"/>
  <c r="AO55" i="24"/>
  <c r="AO63" i="24"/>
  <c r="AO71" i="24"/>
  <c r="AO79" i="24"/>
  <c r="AO88" i="24"/>
  <c r="AO113" i="24"/>
  <c r="AO149" i="24"/>
  <c r="AO181" i="24"/>
  <c r="AO213" i="24"/>
  <c r="AO245" i="24"/>
  <c r="AW65" i="24"/>
  <c r="AO93" i="24"/>
  <c r="AP93" i="24"/>
  <c r="AP97" i="24"/>
  <c r="AO97" i="24"/>
  <c r="AW97" i="24"/>
  <c r="AP101" i="24"/>
  <c r="AO101" i="24"/>
  <c r="AW101" i="24"/>
  <c r="AP107" i="24"/>
  <c r="AO107" i="24"/>
  <c r="AW107" i="24"/>
  <c r="AP112" i="24"/>
  <c r="AO112" i="24"/>
  <c r="AW112" i="24"/>
  <c r="AP127" i="24"/>
  <c r="AO127" i="24"/>
  <c r="AW127" i="24"/>
  <c r="AP140" i="24"/>
  <c r="AO140" i="24"/>
  <c r="AW140" i="24"/>
  <c r="AP148" i="24"/>
  <c r="AO148" i="24"/>
  <c r="AW148" i="24"/>
  <c r="AP160" i="24"/>
  <c r="AO160" i="24"/>
  <c r="AW160" i="24"/>
  <c r="AW164" i="24"/>
  <c r="AW168" i="24"/>
  <c r="AQ49" i="24"/>
  <c r="AR89" i="24"/>
  <c r="AP13" i="24"/>
  <c r="AO13" i="24"/>
  <c r="AW13" i="24"/>
  <c r="AP17" i="24"/>
  <c r="AO17" i="24"/>
  <c r="AW17" i="24"/>
  <c r="AP21" i="24"/>
  <c r="AO21" i="24"/>
  <c r="AW21" i="24"/>
  <c r="AP25" i="24"/>
  <c r="AO25" i="24"/>
  <c r="AW25" i="24"/>
  <c r="AP30" i="24"/>
  <c r="AO30" i="24"/>
  <c r="AW30" i="24"/>
  <c r="AP35" i="24"/>
  <c r="AO35" i="24"/>
  <c r="AW35" i="24"/>
  <c r="AP39" i="24"/>
  <c r="AO39" i="24"/>
  <c r="AW39" i="24"/>
  <c r="AP43" i="24"/>
  <c r="AO43" i="24"/>
  <c r="AW43" i="24"/>
  <c r="AP48" i="24"/>
  <c r="AO48" i="24"/>
  <c r="AW48" i="24"/>
  <c r="AP52" i="24"/>
  <c r="AO52" i="24"/>
  <c r="AW52" i="24"/>
  <c r="AP56" i="24"/>
  <c r="AO56" i="24"/>
  <c r="AW56" i="24"/>
  <c r="AP60" i="24"/>
  <c r="AO60" i="24"/>
  <c r="AW60" i="24"/>
  <c r="AP64" i="24"/>
  <c r="AO64" i="24"/>
  <c r="AW64" i="24"/>
  <c r="AP68" i="24"/>
  <c r="AO68" i="24"/>
  <c r="AW68" i="24"/>
  <c r="AP72" i="24"/>
  <c r="AO72" i="24"/>
  <c r="AW72" i="24"/>
  <c r="AP76" i="24"/>
  <c r="AO76" i="24"/>
  <c r="AW76" i="24"/>
  <c r="AP80" i="24"/>
  <c r="AO80" i="24"/>
  <c r="AW80" i="24"/>
  <c r="AP84" i="24"/>
  <c r="AO84" i="24"/>
  <c r="AW84" i="24"/>
  <c r="AW88" i="24"/>
  <c r="AP92" i="24"/>
  <c r="AO92" i="24"/>
  <c r="AW92" i="24"/>
  <c r="AP96" i="24"/>
  <c r="AO96" i="24"/>
  <c r="AW96" i="24"/>
  <c r="AP100" i="24"/>
  <c r="AO100" i="24"/>
  <c r="AW100" i="24"/>
  <c r="AP111" i="24"/>
  <c r="AO111" i="24"/>
  <c r="AW111" i="24"/>
  <c r="AP116" i="24"/>
  <c r="AO116" i="24"/>
  <c r="AW116" i="24"/>
  <c r="AP121" i="24"/>
  <c r="AO121" i="24"/>
  <c r="AW121" i="24"/>
  <c r="AP126" i="24"/>
  <c r="AO126" i="24"/>
  <c r="AW126" i="24"/>
  <c r="AP130" i="24"/>
  <c r="AO130" i="24"/>
  <c r="AW130" i="24"/>
  <c r="AP134" i="24"/>
  <c r="AO134" i="24"/>
  <c r="AW134" i="24"/>
  <c r="AP139" i="24"/>
  <c r="AO139" i="24"/>
  <c r="AW139" i="24"/>
  <c r="AP143" i="24"/>
  <c r="AO143" i="24"/>
  <c r="AW143" i="24"/>
  <c r="AP147" i="24"/>
  <c r="AO147" i="24"/>
  <c r="AW147" i="24"/>
  <c r="AP151" i="24"/>
  <c r="AO151" i="24"/>
  <c r="AW151" i="24"/>
  <c r="AP155" i="24"/>
  <c r="AO155" i="24"/>
  <c r="AW155" i="24"/>
  <c r="AP159" i="24"/>
  <c r="AO159" i="24"/>
  <c r="AW159" i="24"/>
  <c r="AP163" i="24"/>
  <c r="AO163" i="24"/>
  <c r="AW163" i="24"/>
  <c r="AP167" i="24"/>
  <c r="AO167" i="24"/>
  <c r="AW167" i="24"/>
  <c r="AP171" i="24"/>
  <c r="AO171" i="24"/>
  <c r="AW171" i="24"/>
  <c r="AP175" i="24"/>
  <c r="AO175" i="24"/>
  <c r="AW175" i="24"/>
  <c r="AP179" i="24"/>
  <c r="AO179" i="24"/>
  <c r="AW179" i="24"/>
  <c r="AP185" i="24"/>
  <c r="AO185" i="24"/>
  <c r="AW185" i="24"/>
  <c r="AP193" i="24"/>
  <c r="AO193" i="24"/>
  <c r="AW193" i="24"/>
  <c r="AP201" i="24"/>
  <c r="AO201" i="24"/>
  <c r="AW201" i="24"/>
  <c r="AP217" i="24"/>
  <c r="AO217" i="24"/>
  <c r="AW217" i="24"/>
  <c r="AP233" i="24"/>
  <c r="AO233" i="24"/>
  <c r="AW233" i="24"/>
  <c r="AP249" i="24"/>
  <c r="AO249" i="24"/>
  <c r="AW249" i="24"/>
  <c r="AO40" i="24"/>
  <c r="AO49" i="24"/>
  <c r="AO57" i="24"/>
  <c r="AO65" i="24"/>
  <c r="AO73" i="24"/>
  <c r="AO81" i="24"/>
  <c r="AO91" i="24"/>
  <c r="AO123" i="24"/>
  <c r="AO157" i="24"/>
  <c r="AO189" i="24"/>
  <c r="AO221" i="24"/>
  <c r="AO253" i="24"/>
  <c r="AP182" i="24"/>
  <c r="AO182" i="24"/>
  <c r="AW182" i="24"/>
  <c r="AP186" i="24"/>
  <c r="AO186" i="24"/>
  <c r="AW186" i="24"/>
  <c r="AP190" i="24"/>
  <c r="AO190" i="24"/>
  <c r="AW190" i="24"/>
  <c r="AP194" i="24"/>
  <c r="AO194" i="24"/>
  <c r="AW194" i="24"/>
  <c r="AP198" i="24"/>
  <c r="AO198" i="24"/>
  <c r="AW198" i="24"/>
  <c r="AP202" i="24"/>
  <c r="AO202" i="24"/>
  <c r="AW202" i="24"/>
  <c r="AP206" i="24"/>
  <c r="AO206" i="24"/>
  <c r="AW206" i="24"/>
  <c r="AP210" i="24"/>
  <c r="AO210" i="24"/>
  <c r="AW210" i="24"/>
  <c r="AP214" i="24"/>
  <c r="AO214" i="24"/>
  <c r="AW214" i="24"/>
  <c r="AP218" i="24"/>
  <c r="AO218" i="24"/>
  <c r="AW218" i="24"/>
  <c r="AP222" i="24"/>
  <c r="AO222" i="24"/>
  <c r="AW222" i="24"/>
  <c r="AP226" i="24"/>
  <c r="AO226" i="24"/>
  <c r="AW226" i="24"/>
  <c r="AP230" i="24"/>
  <c r="AO230" i="24"/>
  <c r="AW230" i="24"/>
  <c r="AP234" i="24"/>
  <c r="AO234" i="24"/>
  <c r="AW234" i="24"/>
  <c r="AP238" i="24"/>
  <c r="AO238" i="24"/>
  <c r="AW238" i="24"/>
  <c r="AP242" i="24"/>
  <c r="AO242" i="24"/>
  <c r="AW242" i="24"/>
  <c r="AP246" i="24"/>
  <c r="AO246" i="24"/>
  <c r="AW246" i="24"/>
  <c r="AP250" i="24"/>
  <c r="AO250" i="24"/>
  <c r="AW250" i="24"/>
  <c r="AP254" i="24"/>
  <c r="AO254" i="24"/>
  <c r="AW254" i="24"/>
  <c r="AP258" i="24"/>
  <c r="AO258" i="24"/>
  <c r="AW258" i="24"/>
  <c r="AO207" i="24"/>
  <c r="AO215" i="24"/>
  <c r="AO223" i="24"/>
  <c r="AO231" i="24"/>
  <c r="AO239" i="24"/>
  <c r="AO247" i="24"/>
  <c r="AO255" i="24"/>
  <c r="AW203" i="24"/>
  <c r="AW207" i="24"/>
  <c r="AW211" i="24"/>
  <c r="AW215" i="24"/>
  <c r="AW219" i="24"/>
  <c r="AW223" i="24"/>
  <c r="AW227" i="24"/>
  <c r="AW231" i="24"/>
  <c r="AW235" i="24"/>
  <c r="AW239" i="24"/>
  <c r="AW243" i="24"/>
  <c r="AW247" i="24"/>
  <c r="AW251" i="24"/>
  <c r="AW255" i="24"/>
  <c r="AW259" i="24"/>
  <c r="AP184" i="24"/>
  <c r="AO184" i="24"/>
  <c r="AW184" i="24"/>
  <c r="AP188" i="24"/>
  <c r="AO188" i="24"/>
  <c r="AW188" i="24"/>
  <c r="AP192" i="24"/>
  <c r="AO192" i="24"/>
  <c r="AW192" i="24"/>
  <c r="AP196" i="24"/>
  <c r="AO196" i="24"/>
  <c r="AW196" i="24"/>
  <c r="AP200" i="24"/>
  <c r="AO200" i="24"/>
  <c r="AW200" i="24"/>
  <c r="AP204" i="24"/>
  <c r="AO204" i="24"/>
  <c r="AW204" i="24"/>
  <c r="AP208" i="24"/>
  <c r="AO208" i="24"/>
  <c r="AW208" i="24"/>
  <c r="AP212" i="24"/>
  <c r="AO212" i="24"/>
  <c r="AW212" i="24"/>
  <c r="AP216" i="24"/>
  <c r="AO216" i="24"/>
  <c r="AW216" i="24"/>
  <c r="AP220" i="24"/>
  <c r="AO220" i="24"/>
  <c r="AW220" i="24"/>
  <c r="AP224" i="24"/>
  <c r="AO224" i="24"/>
  <c r="AW224" i="24"/>
  <c r="AP228" i="24"/>
  <c r="AO228" i="24"/>
  <c r="AW228" i="24"/>
  <c r="AP232" i="24"/>
  <c r="AO232" i="24"/>
  <c r="AW232" i="24"/>
  <c r="AP236" i="24"/>
  <c r="AO236" i="24"/>
  <c r="AW236" i="24"/>
  <c r="AP240" i="24"/>
  <c r="AO240" i="24"/>
  <c r="AW240" i="24"/>
  <c r="AP244" i="24"/>
  <c r="AO244" i="24"/>
  <c r="AW244" i="24"/>
  <c r="AP248" i="24"/>
  <c r="AO248" i="24"/>
  <c r="AW248" i="24"/>
  <c r="AP252" i="24"/>
  <c r="AO252" i="24"/>
  <c r="AW252" i="24"/>
  <c r="AP256" i="24"/>
  <c r="AO256" i="24"/>
  <c r="AW256" i="24"/>
  <c r="AP260" i="24"/>
  <c r="AO260" i="24"/>
  <c r="AW260" i="24"/>
  <c r="AO203" i="24"/>
  <c r="AO211" i="24"/>
  <c r="AO219" i="24"/>
  <c r="AO227" i="24"/>
  <c r="AO235" i="24"/>
  <c r="AO243" i="24"/>
  <c r="AO251" i="24"/>
  <c r="AO259" i="24"/>
  <c r="BI15" i="24"/>
  <c r="BI16" i="24"/>
  <c r="BI19" i="24"/>
  <c r="BI37" i="24"/>
  <c r="BI38" i="24"/>
  <c r="BI86" i="24"/>
  <c r="BC87" i="24"/>
  <c r="BD87" i="24"/>
  <c r="BI87" i="24"/>
  <c r="BI12" i="24"/>
  <c r="BI75" i="24"/>
  <c r="BI90" i="24"/>
  <c r="BI91" i="24"/>
  <c r="BI109" i="24"/>
  <c r="BC49" i="24"/>
  <c r="BC52" i="24"/>
  <c r="BD125" i="24"/>
  <c r="BI125" i="24"/>
  <c r="AQ90" i="24"/>
  <c r="AQ86" i="24"/>
  <c r="AR85" i="24"/>
  <c r="AQ85" i="24"/>
  <c r="BD90" i="24"/>
  <c r="BC90" i="24"/>
  <c r="BD86" i="24"/>
  <c r="BC85" i="24"/>
  <c r="BD85" i="24"/>
  <c r="AR60" i="24"/>
  <c r="AQ60" i="24"/>
  <c r="AR56" i="24"/>
  <c r="AQ56" i="24"/>
  <c r="AQ15" i="24"/>
  <c r="AR28" i="24"/>
  <c r="AQ34" i="24"/>
  <c r="AQ44" i="24"/>
  <c r="BD28" i="24"/>
  <c r="BC28" i="24"/>
  <c r="BC44" i="24"/>
  <c r="BD56" i="24"/>
  <c r="BD61" i="24"/>
  <c r="BC61" i="24"/>
  <c r="BC116" i="24"/>
  <c r="BC114" i="24"/>
  <c r="BD101" i="24"/>
  <c r="AQ102" i="24"/>
  <c r="BD104" i="24"/>
  <c r="BC104" i="24"/>
  <c r="BC26" i="24"/>
  <c r="AQ26" i="24"/>
  <c r="AR102" i="24" l="1"/>
  <c r="AR44" i="24"/>
  <c r="AR34" i="24"/>
  <c r="AR86" i="24"/>
  <c r="AR90" i="24"/>
  <c r="AR26" i="24"/>
  <c r="AR15" i="24"/>
  <c r="BC86" i="24"/>
  <c r="BC15" i="24"/>
  <c r="BD15" i="24"/>
  <c r="AQ28" i="24"/>
  <c r="BD114" i="24"/>
  <c r="BC34" i="24"/>
  <c r="BD34" i="24"/>
  <c r="BC56" i="24"/>
  <c r="BC24" i="24"/>
  <c r="BC25" i="24"/>
  <c r="BD24" i="24"/>
  <c r="BD25" i="24"/>
  <c r="BD26" i="24"/>
  <c r="AC201" i="25"/>
  <c r="AB201" i="25"/>
  <c r="AC200" i="25"/>
  <c r="AB200" i="25"/>
  <c r="AA200" i="25"/>
  <c r="Z200" i="25"/>
  <c r="Y200" i="25"/>
  <c r="X200" i="25"/>
  <c r="W200" i="25"/>
  <c r="V200" i="25"/>
  <c r="U200" i="25"/>
  <c r="T200" i="25"/>
  <c r="S200" i="25"/>
  <c r="R200" i="25"/>
  <c r="Q200" i="25"/>
  <c r="P200" i="25"/>
  <c r="O200" i="25"/>
  <c r="N200" i="25"/>
  <c r="M200" i="25"/>
  <c r="L200" i="25"/>
  <c r="K200" i="25"/>
  <c r="J200" i="25"/>
  <c r="E200" i="25"/>
  <c r="D200" i="25"/>
  <c r="C200" i="25"/>
  <c r="B200" i="25"/>
  <c r="AC199" i="25"/>
  <c r="AB199" i="25"/>
  <c r="AA199" i="25"/>
  <c r="Z199" i="25"/>
  <c r="Y199" i="25"/>
  <c r="X199" i="25"/>
  <c r="W199" i="25"/>
  <c r="V199" i="25"/>
  <c r="U199" i="25"/>
  <c r="T199" i="25"/>
  <c r="S199" i="25"/>
  <c r="R199" i="25"/>
  <c r="Q199" i="25"/>
  <c r="P199" i="25"/>
  <c r="O199" i="25"/>
  <c r="N199" i="25"/>
  <c r="M199" i="25"/>
  <c r="L199" i="25"/>
  <c r="K199" i="25"/>
  <c r="J199" i="25"/>
  <c r="E199" i="25"/>
  <c r="D199" i="25"/>
  <c r="C199" i="25"/>
  <c r="B199" i="25"/>
  <c r="AC198" i="25"/>
  <c r="AB198" i="25"/>
  <c r="AA198" i="25"/>
  <c r="Z198" i="25"/>
  <c r="Y198" i="25"/>
  <c r="X198" i="25"/>
  <c r="W198" i="25"/>
  <c r="V198" i="25"/>
  <c r="U198" i="25"/>
  <c r="T198" i="25"/>
  <c r="S198" i="25"/>
  <c r="R198" i="25"/>
  <c r="Q198" i="25"/>
  <c r="P198" i="25"/>
  <c r="O198" i="25"/>
  <c r="N198" i="25"/>
  <c r="M198" i="25"/>
  <c r="L198" i="25"/>
  <c r="K198" i="25"/>
  <c r="J198" i="25"/>
  <c r="E198" i="25"/>
  <c r="D198" i="25"/>
  <c r="C198" i="25"/>
  <c r="B198" i="25"/>
  <c r="AC197" i="25"/>
  <c r="AB197" i="25"/>
  <c r="AA197" i="25"/>
  <c r="Z197" i="25"/>
  <c r="Y197" i="25"/>
  <c r="X197" i="25"/>
  <c r="W197" i="25"/>
  <c r="V197" i="25"/>
  <c r="U197" i="25"/>
  <c r="T197" i="25"/>
  <c r="S197" i="25"/>
  <c r="R197" i="25"/>
  <c r="Q197" i="25"/>
  <c r="P197" i="25"/>
  <c r="O197" i="25"/>
  <c r="N197" i="25"/>
  <c r="M197" i="25"/>
  <c r="L197" i="25"/>
  <c r="K197" i="25"/>
  <c r="J197" i="25"/>
  <c r="E197" i="25"/>
  <c r="D197" i="25"/>
  <c r="C197" i="25"/>
  <c r="B197" i="25"/>
  <c r="AC196" i="25"/>
  <c r="AB196" i="25"/>
  <c r="AA196" i="25"/>
  <c r="Z196" i="25"/>
  <c r="Y196" i="25"/>
  <c r="X196" i="25"/>
  <c r="W196" i="25"/>
  <c r="V196" i="25"/>
  <c r="U196" i="25"/>
  <c r="T196" i="25"/>
  <c r="S196" i="25"/>
  <c r="R196" i="25"/>
  <c r="Q196" i="25"/>
  <c r="P196" i="25"/>
  <c r="O196" i="25"/>
  <c r="N196" i="25"/>
  <c r="M196" i="25"/>
  <c r="L196" i="25"/>
  <c r="K196" i="25"/>
  <c r="J196" i="25"/>
  <c r="E196" i="25"/>
  <c r="D196" i="25"/>
  <c r="C196" i="25"/>
  <c r="B196" i="25"/>
  <c r="AC195" i="25"/>
  <c r="AB195" i="25"/>
  <c r="AA195" i="25"/>
  <c r="Z195" i="25"/>
  <c r="Y195" i="25"/>
  <c r="X195" i="25"/>
  <c r="W195" i="25"/>
  <c r="V195" i="25"/>
  <c r="U195" i="25"/>
  <c r="T195" i="25"/>
  <c r="S195" i="25"/>
  <c r="R195" i="25"/>
  <c r="Q195" i="25"/>
  <c r="P195" i="25"/>
  <c r="O195" i="25"/>
  <c r="N195" i="25"/>
  <c r="M195" i="25"/>
  <c r="L195" i="25"/>
  <c r="K195" i="25"/>
  <c r="J195" i="25"/>
  <c r="E195" i="25"/>
  <c r="D195" i="25"/>
  <c r="C195" i="25"/>
  <c r="B195" i="25"/>
  <c r="AC194" i="25"/>
  <c r="AB194" i="25"/>
  <c r="AA194" i="25"/>
  <c r="Z194" i="25"/>
  <c r="Y194" i="25"/>
  <c r="X194" i="25"/>
  <c r="W194" i="25"/>
  <c r="V194" i="25"/>
  <c r="U194" i="25"/>
  <c r="T194" i="25"/>
  <c r="S194" i="25"/>
  <c r="R194" i="25"/>
  <c r="Q194" i="25"/>
  <c r="P194" i="25"/>
  <c r="O194" i="25"/>
  <c r="N194" i="25"/>
  <c r="M194" i="25"/>
  <c r="L194" i="25"/>
  <c r="K194" i="25"/>
  <c r="J194" i="25"/>
  <c r="E194" i="25"/>
  <c r="D194" i="25"/>
  <c r="C194" i="25"/>
  <c r="B194" i="25"/>
  <c r="AC193" i="25"/>
  <c r="AB193" i="25"/>
  <c r="AA193" i="25"/>
  <c r="Z193" i="25"/>
  <c r="Y193" i="25"/>
  <c r="X193" i="25"/>
  <c r="W193" i="25"/>
  <c r="V193" i="25"/>
  <c r="U193" i="25"/>
  <c r="T193" i="25"/>
  <c r="S193" i="25"/>
  <c r="R193" i="25"/>
  <c r="Q193" i="25"/>
  <c r="P193" i="25"/>
  <c r="O193" i="25"/>
  <c r="N193" i="25"/>
  <c r="M193" i="25"/>
  <c r="L193" i="25"/>
  <c r="K193" i="25"/>
  <c r="J193" i="25"/>
  <c r="E193" i="25"/>
  <c r="D193" i="25"/>
  <c r="C193" i="25"/>
  <c r="B193" i="25"/>
  <c r="AC192" i="25"/>
  <c r="AB192" i="25"/>
  <c r="AA192" i="25"/>
  <c r="Z192" i="25"/>
  <c r="Y192" i="25"/>
  <c r="X192" i="25"/>
  <c r="W192" i="25"/>
  <c r="V192" i="25"/>
  <c r="U192" i="25"/>
  <c r="T192" i="25"/>
  <c r="S192" i="25"/>
  <c r="R192" i="25"/>
  <c r="Q192" i="25"/>
  <c r="P192" i="25"/>
  <c r="O192" i="25"/>
  <c r="N192" i="25"/>
  <c r="M192" i="25"/>
  <c r="L192" i="25"/>
  <c r="K192" i="25"/>
  <c r="J192" i="25"/>
  <c r="E192" i="25"/>
  <c r="D192" i="25"/>
  <c r="C192" i="25"/>
  <c r="B192" i="25"/>
  <c r="AC191" i="25"/>
  <c r="AB191" i="25"/>
  <c r="AA191" i="25"/>
  <c r="Z191" i="25"/>
  <c r="Y191" i="25"/>
  <c r="X191" i="25"/>
  <c r="W191" i="25"/>
  <c r="V191" i="25"/>
  <c r="U191" i="25"/>
  <c r="T191" i="25"/>
  <c r="S191" i="25"/>
  <c r="R191" i="25"/>
  <c r="Q191" i="25"/>
  <c r="P191" i="25"/>
  <c r="O191" i="25"/>
  <c r="N191" i="25"/>
  <c r="M191" i="25"/>
  <c r="L191" i="25"/>
  <c r="K191" i="25"/>
  <c r="J191" i="25"/>
  <c r="E191" i="25"/>
  <c r="D191" i="25"/>
  <c r="C191" i="25"/>
  <c r="B191" i="25"/>
  <c r="AC190" i="25"/>
  <c r="AB190" i="25"/>
  <c r="AA190" i="25"/>
  <c r="Z190" i="25"/>
  <c r="Y190" i="25"/>
  <c r="X190" i="25"/>
  <c r="W190" i="25"/>
  <c r="V190" i="25"/>
  <c r="U190" i="25"/>
  <c r="T190" i="25"/>
  <c r="S190" i="25"/>
  <c r="R190" i="25"/>
  <c r="Q190" i="25"/>
  <c r="P190" i="25"/>
  <c r="O190" i="25"/>
  <c r="N190" i="25"/>
  <c r="M190" i="25"/>
  <c r="L190" i="25"/>
  <c r="K190" i="25"/>
  <c r="J190" i="25"/>
  <c r="E190" i="25"/>
  <c r="D190" i="25"/>
  <c r="C190" i="25"/>
  <c r="B190" i="25"/>
  <c r="AC189" i="25"/>
  <c r="AB189" i="25"/>
  <c r="AA189" i="25"/>
  <c r="Z189" i="25"/>
  <c r="Y189" i="25"/>
  <c r="X189" i="25"/>
  <c r="W189" i="25"/>
  <c r="V189" i="25"/>
  <c r="U189" i="25"/>
  <c r="T189" i="25"/>
  <c r="S189" i="25"/>
  <c r="R189" i="25"/>
  <c r="Q189" i="25"/>
  <c r="P189" i="25"/>
  <c r="O189" i="25"/>
  <c r="N189" i="25"/>
  <c r="M189" i="25"/>
  <c r="L189" i="25"/>
  <c r="K189" i="25"/>
  <c r="J189" i="25"/>
  <c r="E189" i="25"/>
  <c r="D189" i="25"/>
  <c r="C189" i="25"/>
  <c r="B189" i="25"/>
  <c r="AC188" i="25"/>
  <c r="AB188" i="25"/>
  <c r="AA188" i="25"/>
  <c r="Z188" i="25"/>
  <c r="Y188" i="25"/>
  <c r="X188" i="25"/>
  <c r="W188" i="25"/>
  <c r="V188" i="25"/>
  <c r="U188" i="25"/>
  <c r="T188" i="25"/>
  <c r="S188" i="25"/>
  <c r="R188" i="25"/>
  <c r="Q188" i="25"/>
  <c r="P188" i="25"/>
  <c r="O188" i="25"/>
  <c r="N188" i="25"/>
  <c r="M188" i="25"/>
  <c r="L188" i="25"/>
  <c r="K188" i="25"/>
  <c r="J188" i="25"/>
  <c r="E188" i="25"/>
  <c r="D188" i="25"/>
  <c r="C188" i="25"/>
  <c r="B188" i="25"/>
  <c r="AC187" i="25"/>
  <c r="AB187" i="25"/>
  <c r="AA187" i="25"/>
  <c r="Z187" i="25"/>
  <c r="Y187" i="25"/>
  <c r="X187" i="25"/>
  <c r="W187" i="25"/>
  <c r="V187" i="25"/>
  <c r="U187" i="25"/>
  <c r="T187" i="25"/>
  <c r="S187" i="25"/>
  <c r="R187" i="25"/>
  <c r="Q187" i="25"/>
  <c r="P187" i="25"/>
  <c r="O187" i="25"/>
  <c r="N187" i="25"/>
  <c r="M187" i="25"/>
  <c r="L187" i="25"/>
  <c r="K187" i="25"/>
  <c r="J187" i="25"/>
  <c r="E187" i="25"/>
  <c r="D187" i="25"/>
  <c r="C187" i="25"/>
  <c r="B187" i="25"/>
  <c r="AC186" i="25"/>
  <c r="AB186" i="25"/>
  <c r="AA186" i="25"/>
  <c r="Z186" i="25"/>
  <c r="Y186" i="25"/>
  <c r="X186" i="25"/>
  <c r="W186" i="25"/>
  <c r="V186" i="25"/>
  <c r="U186" i="25"/>
  <c r="T186" i="25"/>
  <c r="S186" i="25"/>
  <c r="R186" i="25"/>
  <c r="Q186" i="25"/>
  <c r="P186" i="25"/>
  <c r="O186" i="25"/>
  <c r="N186" i="25"/>
  <c r="M186" i="25"/>
  <c r="L186" i="25"/>
  <c r="K186" i="25"/>
  <c r="J186" i="25"/>
  <c r="E186" i="25"/>
  <c r="D186" i="25"/>
  <c r="C186" i="25"/>
  <c r="B186" i="25"/>
  <c r="AC185" i="25"/>
  <c r="AB185" i="25"/>
  <c r="AA185" i="25"/>
  <c r="Z185" i="25"/>
  <c r="Y185" i="25"/>
  <c r="X185" i="25"/>
  <c r="W185" i="25"/>
  <c r="V185" i="25"/>
  <c r="U185" i="25"/>
  <c r="T185" i="25"/>
  <c r="S185" i="25"/>
  <c r="R185" i="25"/>
  <c r="Q185" i="25"/>
  <c r="P185" i="25"/>
  <c r="O185" i="25"/>
  <c r="N185" i="25"/>
  <c r="M185" i="25"/>
  <c r="L185" i="25"/>
  <c r="K185" i="25"/>
  <c r="J185" i="25"/>
  <c r="E185" i="25"/>
  <c r="D185" i="25"/>
  <c r="C185" i="25"/>
  <c r="B185" i="25"/>
  <c r="AC184" i="25"/>
  <c r="AB184" i="25"/>
  <c r="AA184" i="25"/>
  <c r="Z184" i="25"/>
  <c r="Y184" i="25"/>
  <c r="X184" i="25"/>
  <c r="W184" i="25"/>
  <c r="V184" i="25"/>
  <c r="U184" i="25"/>
  <c r="T184" i="25"/>
  <c r="S184" i="25"/>
  <c r="R184" i="25"/>
  <c r="Q184" i="25"/>
  <c r="P184" i="25"/>
  <c r="O184" i="25"/>
  <c r="N184" i="25"/>
  <c r="M184" i="25"/>
  <c r="L184" i="25"/>
  <c r="K184" i="25"/>
  <c r="J184" i="25"/>
  <c r="E184" i="25"/>
  <c r="D184" i="25"/>
  <c r="C184" i="25"/>
  <c r="B184" i="25"/>
  <c r="AC183" i="25"/>
  <c r="AB183" i="25"/>
  <c r="AA183" i="25"/>
  <c r="Z183" i="25"/>
  <c r="Y183" i="25"/>
  <c r="X183" i="25"/>
  <c r="W183" i="25"/>
  <c r="V183" i="25"/>
  <c r="U183" i="25"/>
  <c r="T183" i="25"/>
  <c r="S183" i="25"/>
  <c r="R183" i="25"/>
  <c r="Q183" i="25"/>
  <c r="P183" i="25"/>
  <c r="O183" i="25"/>
  <c r="N183" i="25"/>
  <c r="M183" i="25"/>
  <c r="L183" i="25"/>
  <c r="K183" i="25"/>
  <c r="J183" i="25"/>
  <c r="E183" i="25"/>
  <c r="D183" i="25"/>
  <c r="C183" i="25"/>
  <c r="B183" i="25"/>
  <c r="AC182" i="25"/>
  <c r="AB182" i="25"/>
  <c r="AA182" i="25"/>
  <c r="Z182" i="25"/>
  <c r="Y182" i="25"/>
  <c r="X182" i="25"/>
  <c r="W182" i="25"/>
  <c r="V182" i="25"/>
  <c r="U182" i="25"/>
  <c r="T182" i="25"/>
  <c r="S182" i="25"/>
  <c r="R182" i="25"/>
  <c r="Q182" i="25"/>
  <c r="P182" i="25"/>
  <c r="O182" i="25"/>
  <c r="N182" i="25"/>
  <c r="M182" i="25"/>
  <c r="L182" i="25"/>
  <c r="K182" i="25"/>
  <c r="J182" i="25"/>
  <c r="E182" i="25"/>
  <c r="D182" i="25"/>
  <c r="C182" i="25"/>
  <c r="B182" i="25"/>
  <c r="AC181" i="25"/>
  <c r="AB181" i="25"/>
  <c r="AA181" i="25"/>
  <c r="Z181" i="25"/>
  <c r="Y181" i="25"/>
  <c r="X181" i="25"/>
  <c r="W181" i="25"/>
  <c r="V181" i="25"/>
  <c r="U181" i="25"/>
  <c r="T181" i="25"/>
  <c r="S181" i="25"/>
  <c r="R181" i="25"/>
  <c r="Q181" i="25"/>
  <c r="P181" i="25"/>
  <c r="O181" i="25"/>
  <c r="N181" i="25"/>
  <c r="M181" i="25"/>
  <c r="L181" i="25"/>
  <c r="K181" i="25"/>
  <c r="J181" i="25"/>
  <c r="E181" i="25"/>
  <c r="D181" i="25"/>
  <c r="C181" i="25"/>
  <c r="B181" i="25"/>
  <c r="AC180" i="25"/>
  <c r="AB180" i="25"/>
  <c r="AA180" i="25"/>
  <c r="Z180" i="25"/>
  <c r="Y180" i="25"/>
  <c r="X180" i="25"/>
  <c r="W180" i="25"/>
  <c r="V180" i="25"/>
  <c r="U180" i="25"/>
  <c r="T180" i="25"/>
  <c r="S180" i="25"/>
  <c r="R180" i="25"/>
  <c r="Q180" i="25"/>
  <c r="P180" i="25"/>
  <c r="O180" i="25"/>
  <c r="N180" i="25"/>
  <c r="M180" i="25"/>
  <c r="L180" i="25"/>
  <c r="K180" i="25"/>
  <c r="J180" i="25"/>
  <c r="E180" i="25"/>
  <c r="D180" i="25"/>
  <c r="C180" i="25"/>
  <c r="B180" i="25"/>
  <c r="AC179" i="25"/>
  <c r="AB179" i="25"/>
  <c r="AA179" i="25"/>
  <c r="Z179" i="25"/>
  <c r="Y179" i="25"/>
  <c r="X179" i="25"/>
  <c r="W179" i="25"/>
  <c r="V179" i="25"/>
  <c r="U179" i="25"/>
  <c r="T179" i="25"/>
  <c r="S179" i="25"/>
  <c r="R179" i="25"/>
  <c r="Q179" i="25"/>
  <c r="P179" i="25"/>
  <c r="O179" i="25"/>
  <c r="N179" i="25"/>
  <c r="M179" i="25"/>
  <c r="L179" i="25"/>
  <c r="K179" i="25"/>
  <c r="J179" i="25"/>
  <c r="E179" i="25"/>
  <c r="D179" i="25"/>
  <c r="C179" i="25"/>
  <c r="B179" i="25"/>
  <c r="AC178" i="25"/>
  <c r="AB178" i="25"/>
  <c r="AA178" i="25"/>
  <c r="Z178" i="25"/>
  <c r="Y178" i="25"/>
  <c r="X178" i="25"/>
  <c r="W178" i="25"/>
  <c r="V178" i="25"/>
  <c r="U178" i="25"/>
  <c r="T178" i="25"/>
  <c r="S178" i="25"/>
  <c r="R178" i="25"/>
  <c r="Q178" i="25"/>
  <c r="P178" i="25"/>
  <c r="O178" i="25"/>
  <c r="N178" i="25"/>
  <c r="M178" i="25"/>
  <c r="L178" i="25"/>
  <c r="K178" i="25"/>
  <c r="J178" i="25"/>
  <c r="E178" i="25"/>
  <c r="D178" i="25"/>
  <c r="C178" i="25"/>
  <c r="B178" i="25"/>
  <c r="AC177" i="25"/>
  <c r="AB177" i="25"/>
  <c r="AA177" i="25"/>
  <c r="Z177" i="25"/>
  <c r="Y177" i="25"/>
  <c r="X177" i="25"/>
  <c r="W177" i="25"/>
  <c r="V177" i="25"/>
  <c r="U177" i="25"/>
  <c r="T177" i="25"/>
  <c r="S177" i="25"/>
  <c r="R177" i="25"/>
  <c r="Q177" i="25"/>
  <c r="P177" i="25"/>
  <c r="O177" i="25"/>
  <c r="N177" i="25"/>
  <c r="M177" i="25"/>
  <c r="L177" i="25"/>
  <c r="K177" i="25"/>
  <c r="J177" i="25"/>
  <c r="E177" i="25"/>
  <c r="D177" i="25"/>
  <c r="C177" i="25"/>
  <c r="B177" i="25"/>
  <c r="AC176" i="25"/>
  <c r="AB176" i="25"/>
  <c r="AA176" i="25"/>
  <c r="Z176" i="25"/>
  <c r="Y176" i="25"/>
  <c r="X176" i="25"/>
  <c r="W176" i="25"/>
  <c r="V176" i="25"/>
  <c r="U176" i="25"/>
  <c r="T176" i="25"/>
  <c r="S176" i="25"/>
  <c r="R176" i="25"/>
  <c r="Q176" i="25"/>
  <c r="P176" i="25"/>
  <c r="O176" i="25"/>
  <c r="N176" i="25"/>
  <c r="M176" i="25"/>
  <c r="L176" i="25"/>
  <c r="K176" i="25"/>
  <c r="J176" i="25"/>
  <c r="E176" i="25"/>
  <c r="D176" i="25"/>
  <c r="C176" i="25"/>
  <c r="B176" i="25"/>
  <c r="AC175" i="25"/>
  <c r="AB175" i="25"/>
  <c r="AA175" i="25"/>
  <c r="Z175" i="25"/>
  <c r="Y175" i="25"/>
  <c r="X175" i="25"/>
  <c r="W175" i="25"/>
  <c r="V175" i="25"/>
  <c r="U175" i="25"/>
  <c r="T175" i="25"/>
  <c r="S175" i="25"/>
  <c r="R175" i="25"/>
  <c r="Q175" i="25"/>
  <c r="P175" i="25"/>
  <c r="O175" i="25"/>
  <c r="N175" i="25"/>
  <c r="M175" i="25"/>
  <c r="L175" i="25"/>
  <c r="K175" i="25"/>
  <c r="J175" i="25"/>
  <c r="E175" i="25"/>
  <c r="D175" i="25"/>
  <c r="C175" i="25"/>
  <c r="B175" i="25"/>
  <c r="AC174" i="25"/>
  <c r="AB174" i="25"/>
  <c r="AA174" i="25"/>
  <c r="Z174" i="25"/>
  <c r="Y174" i="25"/>
  <c r="X174" i="25"/>
  <c r="W174" i="25"/>
  <c r="V174" i="25"/>
  <c r="U174" i="25"/>
  <c r="T174" i="25"/>
  <c r="S174" i="25"/>
  <c r="R174" i="25"/>
  <c r="Q174" i="25"/>
  <c r="P174" i="25"/>
  <c r="O174" i="25"/>
  <c r="N174" i="25"/>
  <c r="M174" i="25"/>
  <c r="L174" i="25"/>
  <c r="K174" i="25"/>
  <c r="J174" i="25"/>
  <c r="E174" i="25"/>
  <c r="D174" i="25"/>
  <c r="C174" i="25"/>
  <c r="B174" i="25"/>
  <c r="AC173" i="25"/>
  <c r="AB173" i="25"/>
  <c r="AA173" i="25"/>
  <c r="Z173" i="25"/>
  <c r="Y173" i="25"/>
  <c r="X173" i="25"/>
  <c r="W173" i="25"/>
  <c r="V173" i="25"/>
  <c r="U173" i="25"/>
  <c r="T173" i="25"/>
  <c r="S173" i="25"/>
  <c r="R173" i="25"/>
  <c r="Q173" i="25"/>
  <c r="P173" i="25"/>
  <c r="O173" i="25"/>
  <c r="N173" i="25"/>
  <c r="M173" i="25"/>
  <c r="L173" i="25"/>
  <c r="K173" i="25"/>
  <c r="J173" i="25"/>
  <c r="E173" i="25"/>
  <c r="D173" i="25"/>
  <c r="C173" i="25"/>
  <c r="B173" i="25"/>
  <c r="AC172" i="25"/>
  <c r="AB172" i="25"/>
  <c r="AA172" i="25"/>
  <c r="Z172" i="25"/>
  <c r="Y172" i="25"/>
  <c r="X172" i="25"/>
  <c r="W172" i="25"/>
  <c r="V172" i="25"/>
  <c r="U172" i="25"/>
  <c r="T172" i="25"/>
  <c r="S172" i="25"/>
  <c r="R172" i="25"/>
  <c r="Q172" i="25"/>
  <c r="P172" i="25"/>
  <c r="O172" i="25"/>
  <c r="N172" i="25"/>
  <c r="M172" i="25"/>
  <c r="L172" i="25"/>
  <c r="K172" i="25"/>
  <c r="J172" i="25"/>
  <c r="E172" i="25"/>
  <c r="D172" i="25"/>
  <c r="C172" i="25"/>
  <c r="B172" i="25"/>
  <c r="AC171" i="25"/>
  <c r="AB171" i="25"/>
  <c r="AA171" i="25"/>
  <c r="Z171" i="25"/>
  <c r="Y171" i="25"/>
  <c r="X171" i="25"/>
  <c r="W171" i="25"/>
  <c r="V171" i="25"/>
  <c r="U171" i="25"/>
  <c r="T171" i="25"/>
  <c r="S171" i="25"/>
  <c r="R171" i="25"/>
  <c r="Q171" i="25"/>
  <c r="P171" i="25"/>
  <c r="O171" i="25"/>
  <c r="N171" i="25"/>
  <c r="M171" i="25"/>
  <c r="L171" i="25"/>
  <c r="K171" i="25"/>
  <c r="J171" i="25"/>
  <c r="E171" i="25"/>
  <c r="D171" i="25"/>
  <c r="C171" i="25"/>
  <c r="B171" i="25"/>
  <c r="AC170" i="25"/>
  <c r="AB170" i="25"/>
  <c r="AA170" i="25"/>
  <c r="Z170" i="25"/>
  <c r="Y170" i="25"/>
  <c r="X170" i="25"/>
  <c r="W170" i="25"/>
  <c r="V170" i="25"/>
  <c r="U170" i="25"/>
  <c r="T170" i="25"/>
  <c r="S170" i="25"/>
  <c r="R170" i="25"/>
  <c r="Q170" i="25"/>
  <c r="P170" i="25"/>
  <c r="O170" i="25"/>
  <c r="N170" i="25"/>
  <c r="M170" i="25"/>
  <c r="L170" i="25"/>
  <c r="K170" i="25"/>
  <c r="J170" i="25"/>
  <c r="E170" i="25"/>
  <c r="D170" i="25"/>
  <c r="C170" i="25"/>
  <c r="B170" i="25"/>
  <c r="AC169" i="25"/>
  <c r="AB169" i="25"/>
  <c r="AA169" i="25"/>
  <c r="Z169" i="25"/>
  <c r="Y169" i="25"/>
  <c r="X169" i="25"/>
  <c r="W169" i="25"/>
  <c r="V169" i="25"/>
  <c r="U169" i="25"/>
  <c r="T169" i="25"/>
  <c r="S169" i="25"/>
  <c r="R169" i="25"/>
  <c r="Q169" i="25"/>
  <c r="P169" i="25"/>
  <c r="O169" i="25"/>
  <c r="N169" i="25"/>
  <c r="M169" i="25"/>
  <c r="L169" i="25"/>
  <c r="K169" i="25"/>
  <c r="J169" i="25"/>
  <c r="E169" i="25"/>
  <c r="D169" i="25"/>
  <c r="C169" i="25"/>
  <c r="B169" i="25"/>
  <c r="AC168" i="25"/>
  <c r="AB168" i="25"/>
  <c r="AA168" i="25"/>
  <c r="Z168" i="25"/>
  <c r="Y168" i="25"/>
  <c r="X168" i="25"/>
  <c r="W168" i="25"/>
  <c r="V168" i="25"/>
  <c r="U168" i="25"/>
  <c r="T168" i="25"/>
  <c r="S168" i="25"/>
  <c r="R168" i="25"/>
  <c r="Q168" i="25"/>
  <c r="P168" i="25"/>
  <c r="O168" i="25"/>
  <c r="N168" i="25"/>
  <c r="M168" i="25"/>
  <c r="L168" i="25"/>
  <c r="K168" i="25"/>
  <c r="J168" i="25"/>
  <c r="E168" i="25"/>
  <c r="D168" i="25"/>
  <c r="C168" i="25"/>
  <c r="B168" i="25"/>
  <c r="AC167" i="25"/>
  <c r="AB167" i="25"/>
  <c r="AA167" i="25"/>
  <c r="Z167" i="25"/>
  <c r="Y167" i="25"/>
  <c r="X167" i="25"/>
  <c r="W167" i="25"/>
  <c r="V167" i="25"/>
  <c r="U167" i="25"/>
  <c r="T167" i="25"/>
  <c r="S167" i="25"/>
  <c r="R167" i="25"/>
  <c r="Q167" i="25"/>
  <c r="P167" i="25"/>
  <c r="O167" i="25"/>
  <c r="N167" i="25"/>
  <c r="M167" i="25"/>
  <c r="L167" i="25"/>
  <c r="K167" i="25"/>
  <c r="J167" i="25"/>
  <c r="E167" i="25"/>
  <c r="D167" i="25"/>
  <c r="C167" i="25"/>
  <c r="B167" i="25"/>
  <c r="AC166" i="25"/>
  <c r="AB166" i="25"/>
  <c r="AA166" i="25"/>
  <c r="Z166" i="25"/>
  <c r="Y166" i="25"/>
  <c r="X166" i="25"/>
  <c r="W166" i="25"/>
  <c r="V166" i="25"/>
  <c r="U166" i="25"/>
  <c r="T166" i="25"/>
  <c r="S166" i="25"/>
  <c r="R166" i="25"/>
  <c r="Q166" i="25"/>
  <c r="P166" i="25"/>
  <c r="O166" i="25"/>
  <c r="N166" i="25"/>
  <c r="M166" i="25"/>
  <c r="L166" i="25"/>
  <c r="K166" i="25"/>
  <c r="J166" i="25"/>
  <c r="E166" i="25"/>
  <c r="D166" i="25"/>
  <c r="C166" i="25"/>
  <c r="B166" i="25"/>
  <c r="AC165" i="25"/>
  <c r="AB165" i="25"/>
  <c r="AA165" i="25"/>
  <c r="Z165" i="25"/>
  <c r="Y165" i="25"/>
  <c r="X165" i="25"/>
  <c r="W165" i="25"/>
  <c r="V165" i="25"/>
  <c r="U165" i="25"/>
  <c r="T165" i="25"/>
  <c r="S165" i="25"/>
  <c r="R165" i="25"/>
  <c r="Q165" i="25"/>
  <c r="P165" i="25"/>
  <c r="O165" i="25"/>
  <c r="N165" i="25"/>
  <c r="M165" i="25"/>
  <c r="L165" i="25"/>
  <c r="K165" i="25"/>
  <c r="J165" i="25"/>
  <c r="E165" i="25"/>
  <c r="D165" i="25"/>
  <c r="C165" i="25"/>
  <c r="B165" i="25"/>
  <c r="AC164" i="25"/>
  <c r="AB164" i="25"/>
  <c r="AA164" i="25"/>
  <c r="Z164" i="25"/>
  <c r="Y164" i="25"/>
  <c r="X164" i="25"/>
  <c r="W164" i="25"/>
  <c r="V164" i="25"/>
  <c r="U164" i="25"/>
  <c r="T164" i="25"/>
  <c r="S164" i="25"/>
  <c r="R164" i="25"/>
  <c r="Q164" i="25"/>
  <c r="P164" i="25"/>
  <c r="O164" i="25"/>
  <c r="N164" i="25"/>
  <c r="M164" i="25"/>
  <c r="L164" i="25"/>
  <c r="K164" i="25"/>
  <c r="J164" i="25"/>
  <c r="E164" i="25"/>
  <c r="D164" i="25"/>
  <c r="C164" i="25"/>
  <c r="B164" i="25"/>
  <c r="AC163" i="25"/>
  <c r="AB163" i="25"/>
  <c r="AA163" i="25"/>
  <c r="Z163" i="25"/>
  <c r="Y163" i="25"/>
  <c r="X163" i="25"/>
  <c r="W163" i="25"/>
  <c r="V163" i="25"/>
  <c r="U163" i="25"/>
  <c r="T163" i="25"/>
  <c r="S163" i="25"/>
  <c r="R163" i="25"/>
  <c r="Q163" i="25"/>
  <c r="P163" i="25"/>
  <c r="O163" i="25"/>
  <c r="N163" i="25"/>
  <c r="M163" i="25"/>
  <c r="L163" i="25"/>
  <c r="K163" i="25"/>
  <c r="J163" i="25"/>
  <c r="E163" i="25"/>
  <c r="D163" i="25"/>
  <c r="C163" i="25"/>
  <c r="B163" i="25"/>
  <c r="AC162" i="25"/>
  <c r="AB162" i="25"/>
  <c r="AA162" i="25"/>
  <c r="Z162" i="25"/>
  <c r="Y162" i="25"/>
  <c r="X162" i="25"/>
  <c r="W162" i="25"/>
  <c r="V162" i="25"/>
  <c r="U162" i="25"/>
  <c r="T162" i="25"/>
  <c r="S162" i="25"/>
  <c r="R162" i="25"/>
  <c r="Q162" i="25"/>
  <c r="P162" i="25"/>
  <c r="O162" i="25"/>
  <c r="N162" i="25"/>
  <c r="M162" i="25"/>
  <c r="L162" i="25"/>
  <c r="K162" i="25"/>
  <c r="J162" i="25"/>
  <c r="E162" i="25"/>
  <c r="D162" i="25"/>
  <c r="C162" i="25"/>
  <c r="B162" i="25"/>
  <c r="AC161" i="25"/>
  <c r="AB161" i="25"/>
  <c r="AA161" i="25"/>
  <c r="Z161" i="25"/>
  <c r="Y161" i="25"/>
  <c r="X161" i="25"/>
  <c r="W161" i="25"/>
  <c r="V161" i="25"/>
  <c r="U161" i="25"/>
  <c r="T161" i="25"/>
  <c r="S161" i="25"/>
  <c r="R161" i="25"/>
  <c r="Q161" i="25"/>
  <c r="P161" i="25"/>
  <c r="O161" i="25"/>
  <c r="N161" i="25"/>
  <c r="M161" i="25"/>
  <c r="L161" i="25"/>
  <c r="K161" i="25"/>
  <c r="J161" i="25"/>
  <c r="E161" i="25"/>
  <c r="D161" i="25"/>
  <c r="C161" i="25"/>
  <c r="B161" i="25"/>
  <c r="AC160" i="25"/>
  <c r="AB160" i="25"/>
  <c r="AA160" i="25"/>
  <c r="Z160" i="25"/>
  <c r="Y160" i="25"/>
  <c r="X160" i="25"/>
  <c r="W160" i="25"/>
  <c r="V160" i="25"/>
  <c r="U160" i="25"/>
  <c r="T160" i="25"/>
  <c r="S160" i="25"/>
  <c r="R160" i="25"/>
  <c r="Q160" i="25"/>
  <c r="P160" i="25"/>
  <c r="O160" i="25"/>
  <c r="N160" i="25"/>
  <c r="M160" i="25"/>
  <c r="L160" i="25"/>
  <c r="K160" i="25"/>
  <c r="J160" i="25"/>
  <c r="E160" i="25"/>
  <c r="D160" i="25"/>
  <c r="C160" i="25"/>
  <c r="B160" i="25"/>
  <c r="AC159" i="25"/>
  <c r="AB159" i="25"/>
  <c r="AA159" i="25"/>
  <c r="Z159" i="25"/>
  <c r="Y159" i="25"/>
  <c r="X159" i="25"/>
  <c r="W159" i="25"/>
  <c r="V159" i="25"/>
  <c r="U159" i="25"/>
  <c r="T159" i="25"/>
  <c r="S159" i="25"/>
  <c r="R159" i="25"/>
  <c r="Q159" i="25"/>
  <c r="P159" i="25"/>
  <c r="O159" i="25"/>
  <c r="N159" i="25"/>
  <c r="M159" i="25"/>
  <c r="L159" i="25"/>
  <c r="K159" i="25"/>
  <c r="J159" i="25"/>
  <c r="E159" i="25"/>
  <c r="D159" i="25"/>
  <c r="C159" i="25"/>
  <c r="B159" i="25"/>
  <c r="AC158" i="25"/>
  <c r="AB158" i="25"/>
  <c r="AA158" i="25"/>
  <c r="Z158" i="25"/>
  <c r="Y158" i="25"/>
  <c r="X158" i="25"/>
  <c r="W158" i="25"/>
  <c r="V158" i="25"/>
  <c r="U158" i="25"/>
  <c r="T158" i="25"/>
  <c r="S158" i="25"/>
  <c r="R158" i="25"/>
  <c r="Q158" i="25"/>
  <c r="P158" i="25"/>
  <c r="O158" i="25"/>
  <c r="N158" i="25"/>
  <c r="M158" i="25"/>
  <c r="L158" i="25"/>
  <c r="K158" i="25"/>
  <c r="J158" i="25"/>
  <c r="E158" i="25"/>
  <c r="D158" i="25"/>
  <c r="C158" i="25"/>
  <c r="B158" i="25"/>
  <c r="AC157" i="25"/>
  <c r="AB157" i="25"/>
  <c r="AA157" i="25"/>
  <c r="Z157" i="25"/>
  <c r="Y157" i="25"/>
  <c r="X157" i="25"/>
  <c r="W157" i="25"/>
  <c r="V157" i="25"/>
  <c r="U157" i="25"/>
  <c r="T157" i="25"/>
  <c r="S157" i="25"/>
  <c r="R157" i="25"/>
  <c r="Q157" i="25"/>
  <c r="P157" i="25"/>
  <c r="O157" i="25"/>
  <c r="N157" i="25"/>
  <c r="M157" i="25"/>
  <c r="L157" i="25"/>
  <c r="K157" i="25"/>
  <c r="J157" i="25"/>
  <c r="E157" i="25"/>
  <c r="D157" i="25"/>
  <c r="C157" i="25"/>
  <c r="B157" i="25"/>
  <c r="AC156" i="25"/>
  <c r="AB156" i="25"/>
  <c r="AA156" i="25"/>
  <c r="Z156" i="25"/>
  <c r="Y156" i="25"/>
  <c r="X156" i="25"/>
  <c r="W156" i="25"/>
  <c r="V156" i="25"/>
  <c r="U156" i="25"/>
  <c r="T156" i="25"/>
  <c r="S156" i="25"/>
  <c r="R156" i="25"/>
  <c r="Q156" i="25"/>
  <c r="P156" i="25"/>
  <c r="O156" i="25"/>
  <c r="N156" i="25"/>
  <c r="M156" i="25"/>
  <c r="L156" i="25"/>
  <c r="K156" i="25"/>
  <c r="J156" i="25"/>
  <c r="E156" i="25"/>
  <c r="D156" i="25"/>
  <c r="C156" i="25"/>
  <c r="B156" i="25"/>
  <c r="AC155" i="25"/>
  <c r="AB155" i="25"/>
  <c r="AA155" i="25"/>
  <c r="Z155" i="25"/>
  <c r="Y155" i="25"/>
  <c r="X155" i="25"/>
  <c r="W155" i="25"/>
  <c r="V155" i="25"/>
  <c r="U155" i="25"/>
  <c r="T155" i="25"/>
  <c r="S155" i="25"/>
  <c r="R155" i="25"/>
  <c r="Q155" i="25"/>
  <c r="P155" i="25"/>
  <c r="O155" i="25"/>
  <c r="N155" i="25"/>
  <c r="M155" i="25"/>
  <c r="L155" i="25"/>
  <c r="K155" i="25"/>
  <c r="J155" i="25"/>
  <c r="E155" i="25"/>
  <c r="D155" i="25"/>
  <c r="C155" i="25"/>
  <c r="B155" i="25"/>
  <c r="AC154" i="25"/>
  <c r="AB154" i="25"/>
  <c r="AA154" i="25"/>
  <c r="Z154" i="25"/>
  <c r="Y154" i="25"/>
  <c r="X154" i="25"/>
  <c r="W154" i="25"/>
  <c r="V154" i="25"/>
  <c r="U154" i="25"/>
  <c r="T154" i="25"/>
  <c r="S154" i="25"/>
  <c r="R154" i="25"/>
  <c r="Q154" i="25"/>
  <c r="P154" i="25"/>
  <c r="O154" i="25"/>
  <c r="N154" i="25"/>
  <c r="M154" i="25"/>
  <c r="L154" i="25"/>
  <c r="K154" i="25"/>
  <c r="J154" i="25"/>
  <c r="E154" i="25"/>
  <c r="D154" i="25"/>
  <c r="C154" i="25"/>
  <c r="B154" i="25"/>
  <c r="AC153" i="25"/>
  <c r="AB153" i="25"/>
  <c r="AA153" i="25"/>
  <c r="Z153" i="25"/>
  <c r="Y153" i="25"/>
  <c r="X153" i="25"/>
  <c r="W153" i="25"/>
  <c r="V153" i="25"/>
  <c r="U153" i="25"/>
  <c r="T153" i="25"/>
  <c r="S153" i="25"/>
  <c r="R153" i="25"/>
  <c r="Q153" i="25"/>
  <c r="P153" i="25"/>
  <c r="O153" i="25"/>
  <c r="N153" i="25"/>
  <c r="M153" i="25"/>
  <c r="L153" i="25"/>
  <c r="K153" i="25"/>
  <c r="J153" i="25"/>
  <c r="E153" i="25"/>
  <c r="D153" i="25"/>
  <c r="C153" i="25"/>
  <c r="B153" i="25"/>
  <c r="AC152" i="25"/>
  <c r="AB152" i="25"/>
  <c r="AA152" i="25"/>
  <c r="Z152" i="25"/>
  <c r="Y152" i="25"/>
  <c r="X152" i="25"/>
  <c r="W152" i="25"/>
  <c r="V152" i="25"/>
  <c r="U152" i="25"/>
  <c r="T152" i="25"/>
  <c r="S152" i="25"/>
  <c r="R152" i="25"/>
  <c r="Q152" i="25"/>
  <c r="P152" i="25"/>
  <c r="O152" i="25"/>
  <c r="N152" i="25"/>
  <c r="M152" i="25"/>
  <c r="L152" i="25"/>
  <c r="K152" i="25"/>
  <c r="J152" i="25"/>
  <c r="E152" i="25"/>
  <c r="D152" i="25"/>
  <c r="C152" i="25"/>
  <c r="B152" i="25"/>
  <c r="AC151" i="25"/>
  <c r="AB151" i="25"/>
  <c r="AA151" i="25"/>
  <c r="Z151" i="25"/>
  <c r="Y151" i="25"/>
  <c r="X151" i="25"/>
  <c r="W151" i="25"/>
  <c r="V151" i="25"/>
  <c r="U151" i="25"/>
  <c r="T151" i="25"/>
  <c r="S151" i="25"/>
  <c r="R151" i="25"/>
  <c r="Q151" i="25"/>
  <c r="P151" i="25"/>
  <c r="O151" i="25"/>
  <c r="N151" i="25"/>
  <c r="M151" i="25"/>
  <c r="L151" i="25"/>
  <c r="K151" i="25"/>
  <c r="J151" i="25"/>
  <c r="E151" i="25"/>
  <c r="D151" i="25"/>
  <c r="C151" i="25"/>
  <c r="B151" i="25"/>
  <c r="AC150" i="25"/>
  <c r="AB150" i="25"/>
  <c r="AA150" i="25"/>
  <c r="Z150" i="25"/>
  <c r="Y150" i="25"/>
  <c r="X150" i="25"/>
  <c r="W150" i="25"/>
  <c r="V150" i="25"/>
  <c r="U150" i="25"/>
  <c r="T150" i="25"/>
  <c r="S150" i="25"/>
  <c r="R150" i="25"/>
  <c r="Q150" i="25"/>
  <c r="P150" i="25"/>
  <c r="O150" i="25"/>
  <c r="N150" i="25"/>
  <c r="M150" i="25"/>
  <c r="L150" i="25"/>
  <c r="K150" i="25"/>
  <c r="J150" i="25"/>
  <c r="E150" i="25"/>
  <c r="D150" i="25"/>
  <c r="C150" i="25"/>
  <c r="B150" i="25"/>
  <c r="AC149" i="25"/>
  <c r="AB149" i="25"/>
  <c r="AA149" i="25"/>
  <c r="Z149" i="25"/>
  <c r="Y149" i="25"/>
  <c r="X149" i="25"/>
  <c r="W149" i="25"/>
  <c r="V149" i="25"/>
  <c r="U149" i="25"/>
  <c r="T149" i="25"/>
  <c r="S149" i="25"/>
  <c r="R149" i="25"/>
  <c r="Q149" i="25"/>
  <c r="P149" i="25"/>
  <c r="O149" i="25"/>
  <c r="N149" i="25"/>
  <c r="M149" i="25"/>
  <c r="L149" i="25"/>
  <c r="K149" i="25"/>
  <c r="J149" i="25"/>
  <c r="E149" i="25"/>
  <c r="D149" i="25"/>
  <c r="C149" i="25"/>
  <c r="B149" i="25"/>
  <c r="AC148" i="25"/>
  <c r="AB148" i="25"/>
  <c r="AA148" i="25"/>
  <c r="Z148" i="25"/>
  <c r="Y148" i="25"/>
  <c r="X148" i="25"/>
  <c r="W148" i="25"/>
  <c r="V148" i="25"/>
  <c r="U148" i="25"/>
  <c r="T148" i="25"/>
  <c r="S148" i="25"/>
  <c r="R148" i="25"/>
  <c r="Q148" i="25"/>
  <c r="P148" i="25"/>
  <c r="O148" i="25"/>
  <c r="N148" i="25"/>
  <c r="M148" i="25"/>
  <c r="L148" i="25"/>
  <c r="K148" i="25"/>
  <c r="J148" i="25"/>
  <c r="E148" i="25"/>
  <c r="D148" i="25"/>
  <c r="C148" i="25"/>
  <c r="B148" i="25"/>
  <c r="AC147" i="25"/>
  <c r="AB147" i="25"/>
  <c r="AA147" i="25"/>
  <c r="Z147" i="25"/>
  <c r="Y147" i="25"/>
  <c r="X147" i="25"/>
  <c r="W147" i="25"/>
  <c r="V147" i="25"/>
  <c r="U147" i="25"/>
  <c r="T147" i="25"/>
  <c r="S147" i="25"/>
  <c r="R147" i="25"/>
  <c r="Q147" i="25"/>
  <c r="P147" i="25"/>
  <c r="O147" i="25"/>
  <c r="N147" i="25"/>
  <c r="M147" i="25"/>
  <c r="L147" i="25"/>
  <c r="K147" i="25"/>
  <c r="J147" i="25"/>
  <c r="E147" i="25"/>
  <c r="D147" i="25"/>
  <c r="C147" i="25"/>
  <c r="B147" i="25"/>
  <c r="AC146" i="25"/>
  <c r="AB146" i="25"/>
  <c r="AA146" i="25"/>
  <c r="Z146" i="25"/>
  <c r="Y146" i="25"/>
  <c r="X146" i="25"/>
  <c r="W146" i="25"/>
  <c r="V146" i="25"/>
  <c r="U146" i="25"/>
  <c r="T146" i="25"/>
  <c r="S146" i="25"/>
  <c r="R146" i="25"/>
  <c r="Q146" i="25"/>
  <c r="P146" i="25"/>
  <c r="O146" i="25"/>
  <c r="N146" i="25"/>
  <c r="M146" i="25"/>
  <c r="L146" i="25"/>
  <c r="K146" i="25"/>
  <c r="J146" i="25"/>
  <c r="E146" i="25"/>
  <c r="D146" i="25"/>
  <c r="C146" i="25"/>
  <c r="B146" i="25"/>
  <c r="AC145" i="25"/>
  <c r="AB145" i="25"/>
  <c r="AA145" i="25"/>
  <c r="Z145" i="25"/>
  <c r="Y145" i="25"/>
  <c r="X145" i="25"/>
  <c r="W145" i="25"/>
  <c r="V145" i="25"/>
  <c r="U145" i="25"/>
  <c r="T145" i="25"/>
  <c r="S145" i="25"/>
  <c r="R145" i="25"/>
  <c r="Q145" i="25"/>
  <c r="P145" i="25"/>
  <c r="O145" i="25"/>
  <c r="N145" i="25"/>
  <c r="M145" i="25"/>
  <c r="L145" i="25"/>
  <c r="K145" i="25"/>
  <c r="J145" i="25"/>
  <c r="E145" i="25"/>
  <c r="D145" i="25"/>
  <c r="C145" i="25"/>
  <c r="B145" i="25"/>
  <c r="AC144" i="25"/>
  <c r="AB144" i="25"/>
  <c r="AA144" i="25"/>
  <c r="Z144" i="25"/>
  <c r="Y144" i="25"/>
  <c r="X144" i="25"/>
  <c r="W144" i="25"/>
  <c r="V144" i="25"/>
  <c r="U144" i="25"/>
  <c r="T144" i="25"/>
  <c r="S144" i="25"/>
  <c r="R144" i="25"/>
  <c r="Q144" i="25"/>
  <c r="P144" i="25"/>
  <c r="O144" i="25"/>
  <c r="N144" i="25"/>
  <c r="M144" i="25"/>
  <c r="L144" i="25"/>
  <c r="K144" i="25"/>
  <c r="J144" i="25"/>
  <c r="E144" i="25"/>
  <c r="D144" i="25"/>
  <c r="C144" i="25"/>
  <c r="B144" i="25"/>
  <c r="AC143" i="25"/>
  <c r="AB143" i="25"/>
  <c r="AA143" i="25"/>
  <c r="Z143" i="25"/>
  <c r="Y143" i="25"/>
  <c r="X143" i="25"/>
  <c r="W143" i="25"/>
  <c r="V143" i="25"/>
  <c r="U143" i="25"/>
  <c r="T143" i="25"/>
  <c r="S143" i="25"/>
  <c r="R143" i="25"/>
  <c r="Q143" i="25"/>
  <c r="P143" i="25"/>
  <c r="O143" i="25"/>
  <c r="N143" i="25"/>
  <c r="M143" i="25"/>
  <c r="L143" i="25"/>
  <c r="K143" i="25"/>
  <c r="J143" i="25"/>
  <c r="E143" i="25"/>
  <c r="D143" i="25"/>
  <c r="C143" i="25"/>
  <c r="B143" i="25"/>
  <c r="AC142" i="25"/>
  <c r="AB142" i="25"/>
  <c r="AA142" i="25"/>
  <c r="Z142" i="25"/>
  <c r="Y142" i="25"/>
  <c r="X142" i="25"/>
  <c r="W142" i="25"/>
  <c r="V142" i="25"/>
  <c r="U142" i="25"/>
  <c r="T142" i="25"/>
  <c r="S142" i="25"/>
  <c r="R142" i="25"/>
  <c r="Q142" i="25"/>
  <c r="P142" i="25"/>
  <c r="O142" i="25"/>
  <c r="N142" i="25"/>
  <c r="M142" i="25"/>
  <c r="L142" i="25"/>
  <c r="K142" i="25"/>
  <c r="J142" i="25"/>
  <c r="E142" i="25"/>
  <c r="D142" i="25"/>
  <c r="C142" i="25"/>
  <c r="B142" i="25"/>
  <c r="AC141" i="25"/>
  <c r="AB141" i="25"/>
  <c r="AA141" i="25"/>
  <c r="Z141" i="25"/>
  <c r="Y141" i="25"/>
  <c r="X141" i="25"/>
  <c r="W141" i="25"/>
  <c r="V141" i="25"/>
  <c r="U141" i="25"/>
  <c r="T141" i="25"/>
  <c r="S141" i="25"/>
  <c r="R141" i="25"/>
  <c r="Q141" i="25"/>
  <c r="P141" i="25"/>
  <c r="O141" i="25"/>
  <c r="N141" i="25"/>
  <c r="M141" i="25"/>
  <c r="L141" i="25"/>
  <c r="K141" i="25"/>
  <c r="J141" i="25"/>
  <c r="E141" i="25"/>
  <c r="D141" i="25"/>
  <c r="C141" i="25"/>
  <c r="B141" i="25"/>
  <c r="AC140" i="25"/>
  <c r="AB140" i="25"/>
  <c r="AA140" i="25"/>
  <c r="Z140" i="25"/>
  <c r="Y140" i="25"/>
  <c r="X140" i="25"/>
  <c r="W140" i="25"/>
  <c r="V140" i="25"/>
  <c r="U140" i="25"/>
  <c r="T140" i="25"/>
  <c r="S140" i="25"/>
  <c r="R140" i="25"/>
  <c r="Q140" i="25"/>
  <c r="P140" i="25"/>
  <c r="O140" i="25"/>
  <c r="N140" i="25"/>
  <c r="M140" i="25"/>
  <c r="L140" i="25"/>
  <c r="K140" i="25"/>
  <c r="J140" i="25"/>
  <c r="E140" i="25"/>
  <c r="D140" i="25"/>
  <c r="C140" i="25"/>
  <c r="B140" i="25"/>
  <c r="AC139" i="25"/>
  <c r="AB139" i="25"/>
  <c r="AA139" i="25"/>
  <c r="Z139" i="25"/>
  <c r="Y139" i="25"/>
  <c r="X139" i="25"/>
  <c r="W139" i="25"/>
  <c r="V139" i="25"/>
  <c r="U139" i="25"/>
  <c r="T139" i="25"/>
  <c r="S139" i="25"/>
  <c r="R139" i="25"/>
  <c r="Q139" i="25"/>
  <c r="P139" i="25"/>
  <c r="O139" i="25"/>
  <c r="N139" i="25"/>
  <c r="M139" i="25"/>
  <c r="L139" i="25"/>
  <c r="K139" i="25"/>
  <c r="J139" i="25"/>
  <c r="E139" i="25"/>
  <c r="D139" i="25"/>
  <c r="C139" i="25"/>
  <c r="B139" i="25"/>
  <c r="AC138" i="25"/>
  <c r="AB138" i="25"/>
  <c r="AA138" i="25"/>
  <c r="Z138" i="25"/>
  <c r="Y138" i="25"/>
  <c r="X138" i="25"/>
  <c r="W138" i="25"/>
  <c r="V138" i="25"/>
  <c r="U138" i="25"/>
  <c r="T138" i="25"/>
  <c r="S138" i="25"/>
  <c r="R138" i="25"/>
  <c r="Q138" i="25"/>
  <c r="P138" i="25"/>
  <c r="O138" i="25"/>
  <c r="N138" i="25"/>
  <c r="M138" i="25"/>
  <c r="L138" i="25"/>
  <c r="K138" i="25"/>
  <c r="J138" i="25"/>
  <c r="E138" i="25"/>
  <c r="D138" i="25"/>
  <c r="C138" i="25"/>
  <c r="B138" i="25"/>
  <c r="AC137" i="25"/>
  <c r="AB137" i="25"/>
  <c r="AA137" i="25"/>
  <c r="Z137" i="25"/>
  <c r="Y137" i="25"/>
  <c r="X137" i="25"/>
  <c r="W137" i="25"/>
  <c r="V137" i="25"/>
  <c r="U137" i="25"/>
  <c r="T137" i="25"/>
  <c r="S137" i="25"/>
  <c r="R137" i="25"/>
  <c r="Q137" i="25"/>
  <c r="P137" i="25"/>
  <c r="O137" i="25"/>
  <c r="N137" i="25"/>
  <c r="M137" i="25"/>
  <c r="L137" i="25"/>
  <c r="K137" i="25"/>
  <c r="J137" i="25"/>
  <c r="E137" i="25"/>
  <c r="D137" i="25"/>
  <c r="C137" i="25"/>
  <c r="B137" i="25"/>
  <c r="AC136" i="25"/>
  <c r="AB136" i="25"/>
  <c r="AA136" i="25"/>
  <c r="Z136" i="25"/>
  <c r="Y136" i="25"/>
  <c r="X136" i="25"/>
  <c r="W136" i="25"/>
  <c r="V136" i="25"/>
  <c r="U136" i="25"/>
  <c r="T136" i="25"/>
  <c r="S136" i="25"/>
  <c r="R136" i="25"/>
  <c r="Q136" i="25"/>
  <c r="P136" i="25"/>
  <c r="O136" i="25"/>
  <c r="N136" i="25"/>
  <c r="M136" i="25"/>
  <c r="L136" i="25"/>
  <c r="K136" i="25"/>
  <c r="J136" i="25"/>
  <c r="E136" i="25"/>
  <c r="D136" i="25"/>
  <c r="C136" i="25"/>
  <c r="B136" i="25"/>
  <c r="AC135" i="25"/>
  <c r="AB135" i="25"/>
  <c r="AA135" i="25"/>
  <c r="Z135" i="25"/>
  <c r="Y135" i="25"/>
  <c r="X135" i="25"/>
  <c r="W135" i="25"/>
  <c r="V135" i="25"/>
  <c r="U135" i="25"/>
  <c r="T135" i="25"/>
  <c r="S135" i="25"/>
  <c r="R135" i="25"/>
  <c r="Q135" i="25"/>
  <c r="P135" i="25"/>
  <c r="O135" i="25"/>
  <c r="N135" i="25"/>
  <c r="M135" i="25"/>
  <c r="L135" i="25"/>
  <c r="K135" i="25"/>
  <c r="J135" i="25"/>
  <c r="E135" i="25"/>
  <c r="D135" i="25"/>
  <c r="C135" i="25"/>
  <c r="B135" i="25"/>
  <c r="AC134" i="25"/>
  <c r="AB134" i="25"/>
  <c r="AA134" i="25"/>
  <c r="Z134" i="25"/>
  <c r="Y134" i="25"/>
  <c r="X134" i="25"/>
  <c r="W134" i="25"/>
  <c r="V134" i="25"/>
  <c r="U134" i="25"/>
  <c r="T134" i="25"/>
  <c r="S134" i="25"/>
  <c r="R134" i="25"/>
  <c r="Q134" i="25"/>
  <c r="P134" i="25"/>
  <c r="O134" i="25"/>
  <c r="N134" i="25"/>
  <c r="M134" i="25"/>
  <c r="L134" i="25"/>
  <c r="K134" i="25"/>
  <c r="J134" i="25"/>
  <c r="E134" i="25"/>
  <c r="D134" i="25"/>
  <c r="C134" i="25"/>
  <c r="B134" i="25"/>
  <c r="AC133" i="25"/>
  <c r="AB133" i="25"/>
  <c r="AA133" i="25"/>
  <c r="Z133" i="25"/>
  <c r="Y133" i="25"/>
  <c r="X133" i="25"/>
  <c r="W133" i="25"/>
  <c r="V133" i="25"/>
  <c r="U133" i="25"/>
  <c r="T133" i="25"/>
  <c r="S133" i="25"/>
  <c r="R133" i="25"/>
  <c r="Q133" i="25"/>
  <c r="P133" i="25"/>
  <c r="O133" i="25"/>
  <c r="N133" i="25"/>
  <c r="M133" i="25"/>
  <c r="L133" i="25"/>
  <c r="K133" i="25"/>
  <c r="J133" i="25"/>
  <c r="E133" i="25"/>
  <c r="D133" i="25"/>
  <c r="C133" i="25"/>
  <c r="B133" i="25"/>
  <c r="AC132" i="25"/>
  <c r="AB132" i="25"/>
  <c r="AA132" i="25"/>
  <c r="Z132" i="25"/>
  <c r="Y132" i="25"/>
  <c r="X132" i="25"/>
  <c r="W132" i="25"/>
  <c r="V132" i="25"/>
  <c r="U132" i="25"/>
  <c r="T132" i="25"/>
  <c r="S132" i="25"/>
  <c r="R132" i="25"/>
  <c r="Q132" i="25"/>
  <c r="P132" i="25"/>
  <c r="O132" i="25"/>
  <c r="N132" i="25"/>
  <c r="M132" i="25"/>
  <c r="L132" i="25"/>
  <c r="K132" i="25"/>
  <c r="J132" i="25"/>
  <c r="E132" i="25"/>
  <c r="D132" i="25"/>
  <c r="C132" i="25"/>
  <c r="B132" i="25"/>
  <c r="AC131" i="25"/>
  <c r="AB131" i="25"/>
  <c r="AA131" i="25"/>
  <c r="Z131" i="25"/>
  <c r="Y131" i="25"/>
  <c r="X131" i="25"/>
  <c r="W131" i="25"/>
  <c r="V131" i="25"/>
  <c r="U131" i="25"/>
  <c r="T131" i="25"/>
  <c r="S131" i="25"/>
  <c r="R131" i="25"/>
  <c r="Q131" i="25"/>
  <c r="P131" i="25"/>
  <c r="O131" i="25"/>
  <c r="N131" i="25"/>
  <c r="M131" i="25"/>
  <c r="L131" i="25"/>
  <c r="K131" i="25"/>
  <c r="J131" i="25"/>
  <c r="E131" i="25"/>
  <c r="D131" i="25"/>
  <c r="C131" i="25"/>
  <c r="B131" i="25"/>
  <c r="AC130" i="25"/>
  <c r="AB130" i="25"/>
  <c r="AA130" i="25"/>
  <c r="Z130" i="25"/>
  <c r="Y130" i="25"/>
  <c r="X130" i="25"/>
  <c r="W130" i="25"/>
  <c r="V130" i="25"/>
  <c r="U130" i="25"/>
  <c r="T130" i="25"/>
  <c r="S130" i="25"/>
  <c r="R130" i="25"/>
  <c r="Q130" i="25"/>
  <c r="P130" i="25"/>
  <c r="O130" i="25"/>
  <c r="N130" i="25"/>
  <c r="M130" i="25"/>
  <c r="L130" i="25"/>
  <c r="K130" i="25"/>
  <c r="J130" i="25"/>
  <c r="E130" i="25"/>
  <c r="D130" i="25"/>
  <c r="C130" i="25"/>
  <c r="B130" i="25"/>
  <c r="AC129" i="25"/>
  <c r="AB129" i="25"/>
  <c r="AA129" i="25"/>
  <c r="Z129" i="25"/>
  <c r="Y129" i="25"/>
  <c r="X129" i="25"/>
  <c r="W129" i="25"/>
  <c r="V129" i="25"/>
  <c r="U129" i="25"/>
  <c r="T129" i="25"/>
  <c r="S129" i="25"/>
  <c r="R129" i="25"/>
  <c r="Q129" i="25"/>
  <c r="P129" i="25"/>
  <c r="O129" i="25"/>
  <c r="N129" i="25"/>
  <c r="M129" i="25"/>
  <c r="L129" i="25"/>
  <c r="K129" i="25"/>
  <c r="J129" i="25"/>
  <c r="E129" i="25"/>
  <c r="D129" i="25"/>
  <c r="C129" i="25"/>
  <c r="B129" i="25"/>
  <c r="AC128" i="25"/>
  <c r="AB128" i="25"/>
  <c r="AA128" i="25"/>
  <c r="Z128" i="25"/>
  <c r="Y128" i="25"/>
  <c r="X128" i="25"/>
  <c r="W128" i="25"/>
  <c r="V128" i="25"/>
  <c r="U128" i="25"/>
  <c r="T128" i="25"/>
  <c r="S128" i="25"/>
  <c r="R128" i="25"/>
  <c r="Q128" i="25"/>
  <c r="P128" i="25"/>
  <c r="O128" i="25"/>
  <c r="N128" i="25"/>
  <c r="M128" i="25"/>
  <c r="L128" i="25"/>
  <c r="K128" i="25"/>
  <c r="J128" i="25"/>
  <c r="E128" i="25"/>
  <c r="D128" i="25"/>
  <c r="C128" i="25"/>
  <c r="B128" i="25"/>
  <c r="AC127" i="25"/>
  <c r="AB127" i="25"/>
  <c r="AA127" i="25"/>
  <c r="Z127" i="25"/>
  <c r="Y127" i="25"/>
  <c r="X127" i="25"/>
  <c r="W127" i="25"/>
  <c r="V127" i="25"/>
  <c r="U127" i="25"/>
  <c r="T127" i="25"/>
  <c r="S127" i="25"/>
  <c r="R127" i="25"/>
  <c r="Q127" i="25"/>
  <c r="P127" i="25"/>
  <c r="O127" i="25"/>
  <c r="N127" i="25"/>
  <c r="M127" i="25"/>
  <c r="L127" i="25"/>
  <c r="K127" i="25"/>
  <c r="J127" i="25"/>
  <c r="E127" i="25"/>
  <c r="D127" i="25"/>
  <c r="C127" i="25"/>
  <c r="B127" i="25"/>
  <c r="AC126" i="25"/>
  <c r="AB126" i="25"/>
  <c r="AA126" i="25"/>
  <c r="Z126" i="25"/>
  <c r="Y126" i="25"/>
  <c r="X126" i="25"/>
  <c r="W126" i="25"/>
  <c r="V126" i="25"/>
  <c r="U126" i="25"/>
  <c r="T126" i="25"/>
  <c r="S126" i="25"/>
  <c r="R126" i="25"/>
  <c r="Q126" i="25"/>
  <c r="P126" i="25"/>
  <c r="O126" i="25"/>
  <c r="N126" i="25"/>
  <c r="M126" i="25"/>
  <c r="L126" i="25"/>
  <c r="K126" i="25"/>
  <c r="J126" i="25"/>
  <c r="E126" i="25"/>
  <c r="D126" i="25"/>
  <c r="C126" i="25"/>
  <c r="B126" i="25"/>
  <c r="AC125" i="25"/>
  <c r="AB125" i="25"/>
  <c r="AA125" i="25"/>
  <c r="Z125" i="25"/>
  <c r="Y125" i="25"/>
  <c r="X125" i="25"/>
  <c r="W125" i="25"/>
  <c r="V125" i="25"/>
  <c r="U125" i="25"/>
  <c r="T125" i="25"/>
  <c r="S125" i="25"/>
  <c r="R125" i="25"/>
  <c r="Q125" i="25"/>
  <c r="P125" i="25"/>
  <c r="O125" i="25"/>
  <c r="N125" i="25"/>
  <c r="M125" i="25"/>
  <c r="L125" i="25"/>
  <c r="K125" i="25"/>
  <c r="J125" i="25"/>
  <c r="E125" i="25"/>
  <c r="D125" i="25"/>
  <c r="C125" i="25"/>
  <c r="B125" i="25"/>
  <c r="AC124" i="25"/>
  <c r="AB124" i="25"/>
  <c r="AA124" i="25"/>
  <c r="Z124" i="25"/>
  <c r="Y124" i="25"/>
  <c r="X124" i="25"/>
  <c r="W124" i="25"/>
  <c r="V124" i="25"/>
  <c r="U124" i="25"/>
  <c r="T124" i="25"/>
  <c r="S124" i="25"/>
  <c r="R124" i="25"/>
  <c r="Q124" i="25"/>
  <c r="P124" i="25"/>
  <c r="O124" i="25"/>
  <c r="N124" i="25"/>
  <c r="M124" i="25"/>
  <c r="L124" i="25"/>
  <c r="K124" i="25"/>
  <c r="J124" i="25"/>
  <c r="E124" i="25"/>
  <c r="D124" i="25"/>
  <c r="C124" i="25"/>
  <c r="B124" i="25"/>
  <c r="AC123" i="25"/>
  <c r="AB123" i="25"/>
  <c r="AA123" i="25"/>
  <c r="Z123" i="25"/>
  <c r="Y123" i="25"/>
  <c r="X123" i="25"/>
  <c r="W123" i="25"/>
  <c r="V123" i="25"/>
  <c r="U123" i="25"/>
  <c r="T123" i="25"/>
  <c r="S123" i="25"/>
  <c r="R123" i="25"/>
  <c r="Q123" i="25"/>
  <c r="P123" i="25"/>
  <c r="O123" i="25"/>
  <c r="N123" i="25"/>
  <c r="M123" i="25"/>
  <c r="L123" i="25"/>
  <c r="K123" i="25"/>
  <c r="J123" i="25"/>
  <c r="E123" i="25"/>
  <c r="D123" i="25"/>
  <c r="C123" i="25"/>
  <c r="B123" i="25"/>
  <c r="AC122" i="25"/>
  <c r="AB122" i="25"/>
  <c r="AA122" i="25"/>
  <c r="Z122" i="25"/>
  <c r="Y122" i="25"/>
  <c r="X122" i="25"/>
  <c r="W122" i="25"/>
  <c r="V122" i="25"/>
  <c r="U122" i="25"/>
  <c r="T122" i="25"/>
  <c r="S122" i="25"/>
  <c r="R122" i="25"/>
  <c r="Q122" i="25"/>
  <c r="P122" i="25"/>
  <c r="O122" i="25"/>
  <c r="N122" i="25"/>
  <c r="M122" i="25"/>
  <c r="L122" i="25"/>
  <c r="K122" i="25"/>
  <c r="J122" i="25"/>
  <c r="E122" i="25"/>
  <c r="D122" i="25"/>
  <c r="C122" i="25"/>
  <c r="B122" i="25"/>
  <c r="AC121" i="25"/>
  <c r="AB121" i="25"/>
  <c r="AA121" i="25"/>
  <c r="Z121" i="25"/>
  <c r="Y121" i="25"/>
  <c r="X121" i="25"/>
  <c r="W121" i="25"/>
  <c r="V121" i="25"/>
  <c r="U121" i="25"/>
  <c r="T121" i="25"/>
  <c r="S121" i="25"/>
  <c r="R121" i="25"/>
  <c r="Q121" i="25"/>
  <c r="P121" i="25"/>
  <c r="O121" i="25"/>
  <c r="N121" i="25"/>
  <c r="M121" i="25"/>
  <c r="L121" i="25"/>
  <c r="K121" i="25"/>
  <c r="J121" i="25"/>
  <c r="E121" i="25"/>
  <c r="D121" i="25"/>
  <c r="C121" i="25"/>
  <c r="B121" i="25"/>
  <c r="AC120" i="25"/>
  <c r="AB120" i="25"/>
  <c r="AA120" i="25"/>
  <c r="Z120" i="25"/>
  <c r="Y120" i="25"/>
  <c r="X120" i="25"/>
  <c r="W120" i="25"/>
  <c r="V120" i="25"/>
  <c r="U120" i="25"/>
  <c r="T120" i="25"/>
  <c r="S120" i="25"/>
  <c r="R120" i="25"/>
  <c r="Q120" i="25"/>
  <c r="P120" i="25"/>
  <c r="O120" i="25"/>
  <c r="N120" i="25"/>
  <c r="M120" i="25"/>
  <c r="L120" i="25"/>
  <c r="K120" i="25"/>
  <c r="J120" i="25"/>
  <c r="E120" i="25"/>
  <c r="D120" i="25"/>
  <c r="C120" i="25"/>
  <c r="B120" i="25"/>
  <c r="AC119" i="25"/>
  <c r="AB119" i="25"/>
  <c r="AA119" i="25"/>
  <c r="Z119" i="25"/>
  <c r="Y119" i="25"/>
  <c r="X119" i="25"/>
  <c r="W119" i="25"/>
  <c r="V119" i="25"/>
  <c r="U119" i="25"/>
  <c r="T119" i="25"/>
  <c r="S119" i="25"/>
  <c r="R119" i="25"/>
  <c r="Q119" i="25"/>
  <c r="P119" i="25"/>
  <c r="O119" i="25"/>
  <c r="N119" i="25"/>
  <c r="M119" i="25"/>
  <c r="L119" i="25"/>
  <c r="K119" i="25"/>
  <c r="J119" i="25"/>
  <c r="E119" i="25"/>
  <c r="D119" i="25"/>
  <c r="C119" i="25"/>
  <c r="B119" i="25"/>
  <c r="AC118" i="25"/>
  <c r="AB118" i="25"/>
  <c r="AA118" i="25"/>
  <c r="Z118" i="25"/>
  <c r="Y118" i="25"/>
  <c r="X118" i="25"/>
  <c r="W118" i="25"/>
  <c r="V118" i="25"/>
  <c r="U118" i="25"/>
  <c r="T118" i="25"/>
  <c r="S118" i="25"/>
  <c r="R118" i="25"/>
  <c r="Q118" i="25"/>
  <c r="P118" i="25"/>
  <c r="O118" i="25"/>
  <c r="N118" i="25"/>
  <c r="M118" i="25"/>
  <c r="L118" i="25"/>
  <c r="K118" i="25"/>
  <c r="J118" i="25"/>
  <c r="E118" i="25"/>
  <c r="D118" i="25"/>
  <c r="C118" i="25"/>
  <c r="B118" i="25"/>
  <c r="AC117" i="25"/>
  <c r="AB117" i="25"/>
  <c r="AA117" i="25"/>
  <c r="Z117" i="25"/>
  <c r="Y117" i="25"/>
  <c r="X117" i="25"/>
  <c r="W117" i="25"/>
  <c r="V117" i="25"/>
  <c r="U117" i="25"/>
  <c r="T117" i="25"/>
  <c r="S117" i="25"/>
  <c r="R117" i="25"/>
  <c r="Q117" i="25"/>
  <c r="P117" i="25"/>
  <c r="O117" i="25"/>
  <c r="N117" i="25"/>
  <c r="M117" i="25"/>
  <c r="L117" i="25"/>
  <c r="K117" i="25"/>
  <c r="J117" i="25"/>
  <c r="E117" i="25"/>
  <c r="D117" i="25"/>
  <c r="C117" i="25"/>
  <c r="B117" i="25"/>
  <c r="AC116" i="25"/>
  <c r="AB116" i="25"/>
  <c r="AA116" i="25"/>
  <c r="Z116" i="25"/>
  <c r="Y116" i="25"/>
  <c r="X116" i="25"/>
  <c r="W116" i="25"/>
  <c r="V116" i="25"/>
  <c r="U116" i="25"/>
  <c r="T116" i="25"/>
  <c r="S116" i="25"/>
  <c r="R116" i="25"/>
  <c r="Q116" i="25"/>
  <c r="P116" i="25"/>
  <c r="O116" i="25"/>
  <c r="N116" i="25"/>
  <c r="M116" i="25"/>
  <c r="L116" i="25"/>
  <c r="K116" i="25"/>
  <c r="J116" i="25"/>
  <c r="E116" i="25"/>
  <c r="D116" i="25"/>
  <c r="C116" i="25"/>
  <c r="B116" i="25"/>
  <c r="AC115" i="25"/>
  <c r="AB115" i="25"/>
  <c r="AA115" i="25"/>
  <c r="Z115" i="25"/>
  <c r="Y115" i="25"/>
  <c r="X115" i="25"/>
  <c r="W115" i="25"/>
  <c r="V115" i="25"/>
  <c r="U115" i="25"/>
  <c r="T115" i="25"/>
  <c r="S115" i="25"/>
  <c r="R115" i="25"/>
  <c r="Q115" i="25"/>
  <c r="P115" i="25"/>
  <c r="O115" i="25"/>
  <c r="N115" i="25"/>
  <c r="M115" i="25"/>
  <c r="L115" i="25"/>
  <c r="K115" i="25"/>
  <c r="J115" i="25"/>
  <c r="E115" i="25"/>
  <c r="D115" i="25"/>
  <c r="C115" i="25"/>
  <c r="B115" i="25"/>
  <c r="AC114" i="25"/>
  <c r="AB114" i="25"/>
  <c r="AA114" i="25"/>
  <c r="Z114" i="25"/>
  <c r="Y114" i="25"/>
  <c r="X114" i="25"/>
  <c r="W114" i="25"/>
  <c r="V114" i="25"/>
  <c r="U114" i="25"/>
  <c r="T114" i="25"/>
  <c r="S114" i="25"/>
  <c r="R114" i="25"/>
  <c r="Q114" i="25"/>
  <c r="P114" i="25"/>
  <c r="O114" i="25"/>
  <c r="N114" i="25"/>
  <c r="M114" i="25"/>
  <c r="L114" i="25"/>
  <c r="K114" i="25"/>
  <c r="J114" i="25"/>
  <c r="E114" i="25"/>
  <c r="D114" i="25"/>
  <c r="C114" i="25"/>
  <c r="B114" i="25"/>
  <c r="AC113" i="25"/>
  <c r="AB113" i="25"/>
  <c r="AA113" i="25"/>
  <c r="Z113" i="25"/>
  <c r="Y113" i="25"/>
  <c r="X113" i="25"/>
  <c r="W113" i="25"/>
  <c r="V113" i="25"/>
  <c r="U113" i="25"/>
  <c r="T113" i="25"/>
  <c r="S113" i="25"/>
  <c r="R113" i="25"/>
  <c r="Q113" i="25"/>
  <c r="P113" i="25"/>
  <c r="O113" i="25"/>
  <c r="N113" i="25"/>
  <c r="M113" i="25"/>
  <c r="L113" i="25"/>
  <c r="K113" i="25"/>
  <c r="J113" i="25"/>
  <c r="E113" i="25"/>
  <c r="D113" i="25"/>
  <c r="C113" i="25"/>
  <c r="B113" i="25"/>
  <c r="AC112" i="25"/>
  <c r="AB112" i="25"/>
  <c r="AA112" i="25"/>
  <c r="Z112" i="25"/>
  <c r="Y112" i="25"/>
  <c r="X112" i="25"/>
  <c r="W112" i="25"/>
  <c r="V112" i="25"/>
  <c r="U112" i="25"/>
  <c r="T112" i="25"/>
  <c r="S112" i="25"/>
  <c r="R112" i="25"/>
  <c r="Q112" i="25"/>
  <c r="P112" i="25"/>
  <c r="O112" i="25"/>
  <c r="N112" i="25"/>
  <c r="M112" i="25"/>
  <c r="L112" i="25"/>
  <c r="K112" i="25"/>
  <c r="J112" i="25"/>
  <c r="E112" i="25"/>
  <c r="D112" i="25"/>
  <c r="C112" i="25"/>
  <c r="B112" i="25"/>
  <c r="AC111" i="25"/>
  <c r="AB111" i="25"/>
  <c r="AA111" i="25"/>
  <c r="Z111" i="25"/>
  <c r="Y111" i="25"/>
  <c r="X111" i="25"/>
  <c r="W111" i="25"/>
  <c r="V111" i="25"/>
  <c r="U111" i="25"/>
  <c r="T111" i="25"/>
  <c r="S111" i="25"/>
  <c r="R111" i="25"/>
  <c r="Q111" i="25"/>
  <c r="P111" i="25"/>
  <c r="O111" i="25"/>
  <c r="N111" i="25"/>
  <c r="M111" i="25"/>
  <c r="L111" i="25"/>
  <c r="K111" i="25"/>
  <c r="J111" i="25"/>
  <c r="E111" i="25"/>
  <c r="D111" i="25"/>
  <c r="C111" i="25"/>
  <c r="B111" i="25"/>
  <c r="AC110" i="25"/>
  <c r="AB110" i="25"/>
  <c r="AA110" i="25"/>
  <c r="Z110" i="25"/>
  <c r="Y110" i="25"/>
  <c r="X110" i="25"/>
  <c r="W110" i="25"/>
  <c r="V110" i="25"/>
  <c r="U110" i="25"/>
  <c r="T110" i="25"/>
  <c r="S110" i="25"/>
  <c r="R110" i="25"/>
  <c r="Q110" i="25"/>
  <c r="P110" i="25"/>
  <c r="O110" i="25"/>
  <c r="N110" i="25"/>
  <c r="M110" i="25"/>
  <c r="L110" i="25"/>
  <c r="K110" i="25"/>
  <c r="J110" i="25"/>
  <c r="E110" i="25"/>
  <c r="D110" i="25"/>
  <c r="C110" i="25"/>
  <c r="B110" i="25"/>
  <c r="AC109" i="25"/>
  <c r="AB109" i="25"/>
  <c r="AA109" i="25"/>
  <c r="Z109" i="25"/>
  <c r="Y109" i="25"/>
  <c r="X109" i="25"/>
  <c r="W109" i="25"/>
  <c r="V109" i="25"/>
  <c r="U109" i="25"/>
  <c r="T109" i="25"/>
  <c r="S109" i="25"/>
  <c r="R109" i="25"/>
  <c r="Q109" i="25"/>
  <c r="P109" i="25"/>
  <c r="O109" i="25"/>
  <c r="N109" i="25"/>
  <c r="M109" i="25"/>
  <c r="L109" i="25"/>
  <c r="K109" i="25"/>
  <c r="J109" i="25"/>
  <c r="E109" i="25"/>
  <c r="D109" i="25"/>
  <c r="C109" i="25"/>
  <c r="B109" i="25"/>
  <c r="AC108" i="25"/>
  <c r="AB108" i="25"/>
  <c r="AA108" i="25"/>
  <c r="Z108" i="25"/>
  <c r="Y108" i="25"/>
  <c r="X108" i="25"/>
  <c r="W108" i="25"/>
  <c r="V108" i="25"/>
  <c r="U108" i="25"/>
  <c r="T108" i="25"/>
  <c r="S108" i="25"/>
  <c r="R108" i="25"/>
  <c r="Q108" i="25"/>
  <c r="P108" i="25"/>
  <c r="O108" i="25"/>
  <c r="N108" i="25"/>
  <c r="M108" i="25"/>
  <c r="L108" i="25"/>
  <c r="K108" i="25"/>
  <c r="J108" i="25"/>
  <c r="E108" i="25"/>
  <c r="D108" i="25"/>
  <c r="C108" i="25"/>
  <c r="B108" i="25"/>
  <c r="AC107" i="25"/>
  <c r="AB107" i="25"/>
  <c r="AA107" i="25"/>
  <c r="Z107" i="25"/>
  <c r="Y107" i="25"/>
  <c r="X107" i="25"/>
  <c r="W107" i="25"/>
  <c r="V107" i="25"/>
  <c r="U107" i="25"/>
  <c r="T107" i="25"/>
  <c r="S107" i="25"/>
  <c r="R107" i="25"/>
  <c r="Q107" i="25"/>
  <c r="P107" i="25"/>
  <c r="O107" i="25"/>
  <c r="N107" i="25"/>
  <c r="M107" i="25"/>
  <c r="L107" i="25"/>
  <c r="K107" i="25"/>
  <c r="J107" i="25"/>
  <c r="E107" i="25"/>
  <c r="D107" i="25"/>
  <c r="C107" i="25"/>
  <c r="B107" i="25"/>
  <c r="AC106" i="25"/>
  <c r="AB106" i="25"/>
  <c r="AA106" i="25"/>
  <c r="Z106" i="25"/>
  <c r="Y106" i="25"/>
  <c r="X106" i="25"/>
  <c r="W106" i="25"/>
  <c r="V106" i="25"/>
  <c r="U106" i="25"/>
  <c r="T106" i="25"/>
  <c r="S106" i="25"/>
  <c r="R106" i="25"/>
  <c r="Q106" i="25"/>
  <c r="P106" i="25"/>
  <c r="O106" i="25"/>
  <c r="N106" i="25"/>
  <c r="M106" i="25"/>
  <c r="L106" i="25"/>
  <c r="K106" i="25"/>
  <c r="J106" i="25"/>
  <c r="E106" i="25"/>
  <c r="D106" i="25"/>
  <c r="C106" i="25"/>
  <c r="B106" i="25"/>
  <c r="AC105" i="25"/>
  <c r="AB105" i="25"/>
  <c r="AA105" i="25"/>
  <c r="Z105" i="25"/>
  <c r="Y105" i="25"/>
  <c r="X105" i="25"/>
  <c r="W105" i="25"/>
  <c r="V105" i="25"/>
  <c r="U105" i="25"/>
  <c r="T105" i="25"/>
  <c r="S105" i="25"/>
  <c r="R105" i="25"/>
  <c r="Q105" i="25"/>
  <c r="P105" i="25"/>
  <c r="O105" i="25"/>
  <c r="N105" i="25"/>
  <c r="M105" i="25"/>
  <c r="L105" i="25"/>
  <c r="K105" i="25"/>
  <c r="J105" i="25"/>
  <c r="E105" i="25"/>
  <c r="D105" i="25"/>
  <c r="C105" i="25"/>
  <c r="B105" i="25"/>
  <c r="AC104" i="25"/>
  <c r="AB104" i="25"/>
  <c r="AA104" i="25"/>
  <c r="Z104" i="25"/>
  <c r="Y104" i="25"/>
  <c r="X104" i="25"/>
  <c r="W104" i="25"/>
  <c r="V104" i="25"/>
  <c r="U104" i="25"/>
  <c r="T104" i="25"/>
  <c r="S104" i="25"/>
  <c r="R104" i="25"/>
  <c r="Q104" i="25"/>
  <c r="P104" i="25"/>
  <c r="O104" i="25"/>
  <c r="N104" i="25"/>
  <c r="M104" i="25"/>
  <c r="L104" i="25"/>
  <c r="K104" i="25"/>
  <c r="J104" i="25"/>
  <c r="E104" i="25"/>
  <c r="D104" i="25"/>
  <c r="C104" i="25"/>
  <c r="B104" i="25"/>
  <c r="AC103" i="25"/>
  <c r="AB103" i="25"/>
  <c r="AA103" i="25"/>
  <c r="Z103" i="25"/>
  <c r="Y103" i="25"/>
  <c r="X103" i="25"/>
  <c r="W103" i="25"/>
  <c r="V103" i="25"/>
  <c r="U103" i="25"/>
  <c r="T103" i="25"/>
  <c r="S103" i="25"/>
  <c r="R103" i="25"/>
  <c r="Q103" i="25"/>
  <c r="P103" i="25"/>
  <c r="O103" i="25"/>
  <c r="N103" i="25"/>
  <c r="M103" i="25"/>
  <c r="L103" i="25"/>
  <c r="K103" i="25"/>
  <c r="J103" i="25"/>
  <c r="E103" i="25"/>
  <c r="D103" i="25"/>
  <c r="C103" i="25"/>
  <c r="B103" i="25"/>
  <c r="AC102" i="25"/>
  <c r="AB102" i="25"/>
  <c r="AA102" i="25"/>
  <c r="Z102" i="25"/>
  <c r="Y102" i="25"/>
  <c r="X102" i="25"/>
  <c r="W102" i="25"/>
  <c r="V102" i="25"/>
  <c r="U102" i="25"/>
  <c r="T102" i="25"/>
  <c r="S102" i="25"/>
  <c r="R102" i="25"/>
  <c r="Q102" i="25"/>
  <c r="P102" i="25"/>
  <c r="O102" i="25"/>
  <c r="N102" i="25"/>
  <c r="M102" i="25"/>
  <c r="L102" i="25"/>
  <c r="K102" i="25"/>
  <c r="J102" i="25"/>
  <c r="E102" i="25"/>
  <c r="D102" i="25"/>
  <c r="C102" i="25"/>
  <c r="B102" i="25"/>
  <c r="AC101" i="25"/>
  <c r="Q101" i="25"/>
  <c r="M101" i="25"/>
  <c r="E101" i="25"/>
  <c r="D101" i="25"/>
  <c r="C101" i="25"/>
  <c r="A101" i="25"/>
  <c r="U101" i="25" s="1"/>
  <c r="Z100" i="25"/>
  <c r="V100" i="25"/>
  <c r="P100" i="25"/>
  <c r="J100" i="25"/>
  <c r="E100" i="25"/>
  <c r="D100" i="25"/>
  <c r="C100" i="25"/>
  <c r="A100" i="25"/>
  <c r="Y99" i="25"/>
  <c r="S99" i="25"/>
  <c r="K99" i="25"/>
  <c r="E99" i="25"/>
  <c r="D99" i="25"/>
  <c r="C99" i="25"/>
  <c r="A99" i="25"/>
  <c r="U99" i="25" s="1"/>
  <c r="E98" i="25"/>
  <c r="D98" i="25"/>
  <c r="C98" i="25"/>
  <c r="A98" i="25"/>
  <c r="O97" i="25"/>
  <c r="E97" i="25"/>
  <c r="D97" i="25"/>
  <c r="C97" i="25"/>
  <c r="A97" i="25"/>
  <c r="Y97" i="25" s="1"/>
  <c r="AB96" i="25"/>
  <c r="V96" i="25"/>
  <c r="T96" i="25"/>
  <c r="R96" i="25"/>
  <c r="N96" i="25"/>
  <c r="L96" i="25"/>
  <c r="E96" i="25"/>
  <c r="D96" i="25"/>
  <c r="C96" i="25"/>
  <c r="B96" i="25"/>
  <c r="A96" i="25"/>
  <c r="AC96" i="25" s="1"/>
  <c r="Y95" i="25"/>
  <c r="K95" i="25"/>
  <c r="E95" i="25"/>
  <c r="D95" i="25"/>
  <c r="C95" i="25"/>
  <c r="A95" i="25"/>
  <c r="AC95" i="25" s="1"/>
  <c r="E94" i="25"/>
  <c r="D94" i="25"/>
  <c r="C94" i="25"/>
  <c r="A94" i="25"/>
  <c r="AC93" i="25"/>
  <c r="AA93" i="25"/>
  <c r="Y93" i="25"/>
  <c r="X93" i="25"/>
  <c r="U93" i="25"/>
  <c r="P93" i="25"/>
  <c r="O93" i="25"/>
  <c r="M93" i="25"/>
  <c r="K93" i="25"/>
  <c r="E93" i="25"/>
  <c r="D93" i="25"/>
  <c r="C93" i="25"/>
  <c r="A93" i="25"/>
  <c r="T93" i="25" s="1"/>
  <c r="AC92" i="25"/>
  <c r="AB92" i="25"/>
  <c r="X92" i="25"/>
  <c r="Q92" i="25"/>
  <c r="E92" i="25"/>
  <c r="D92" i="25"/>
  <c r="C92" i="25"/>
  <c r="A92" i="25"/>
  <c r="Y92" i="25" s="1"/>
  <c r="E91" i="25"/>
  <c r="D91" i="25"/>
  <c r="C91" i="25"/>
  <c r="A91" i="25"/>
  <c r="AB90" i="25"/>
  <c r="AA90" i="25"/>
  <c r="W90" i="25"/>
  <c r="S90" i="25"/>
  <c r="R90" i="25"/>
  <c r="P90" i="25"/>
  <c r="L90" i="25"/>
  <c r="E90" i="25"/>
  <c r="D90" i="25"/>
  <c r="C90" i="25"/>
  <c r="A90" i="25"/>
  <c r="AC90" i="25" s="1"/>
  <c r="E89" i="25"/>
  <c r="D89" i="25"/>
  <c r="C89" i="25"/>
  <c r="A89" i="25"/>
  <c r="V88" i="25"/>
  <c r="J88" i="25"/>
  <c r="E88" i="25"/>
  <c r="D88" i="25"/>
  <c r="C88" i="25"/>
  <c r="A88" i="25"/>
  <c r="Y88" i="25" s="1"/>
  <c r="E87" i="25"/>
  <c r="D87" i="25"/>
  <c r="C87" i="25"/>
  <c r="A87" i="25"/>
  <c r="Z87" i="25" s="1"/>
  <c r="AB86" i="25"/>
  <c r="AA86" i="25"/>
  <c r="W86" i="25"/>
  <c r="S86" i="25"/>
  <c r="R86" i="25"/>
  <c r="P86" i="25"/>
  <c r="L86" i="25"/>
  <c r="E86" i="25"/>
  <c r="D86" i="25"/>
  <c r="C86" i="25"/>
  <c r="A86" i="25"/>
  <c r="AC86" i="25" s="1"/>
  <c r="E85" i="25"/>
  <c r="D85" i="25"/>
  <c r="C85" i="25"/>
  <c r="A85" i="25"/>
  <c r="U85" i="25" s="1"/>
  <c r="E84" i="25"/>
  <c r="D84" i="25"/>
  <c r="C84" i="25"/>
  <c r="A84" i="25"/>
  <c r="AC83" i="25"/>
  <c r="Y83" i="25"/>
  <c r="S83" i="25"/>
  <c r="R83" i="25"/>
  <c r="E83" i="25"/>
  <c r="D83" i="25"/>
  <c r="C83" i="25"/>
  <c r="A83" i="25"/>
  <c r="W83" i="25" s="1"/>
  <c r="AB82" i="25"/>
  <c r="AA82" i="25"/>
  <c r="W82" i="25"/>
  <c r="V82" i="25"/>
  <c r="T82" i="25"/>
  <c r="S82" i="25"/>
  <c r="R82" i="25"/>
  <c r="P82" i="25"/>
  <c r="L82" i="25"/>
  <c r="K82" i="25"/>
  <c r="J82" i="25"/>
  <c r="E82" i="25"/>
  <c r="D82" i="25"/>
  <c r="C82" i="25"/>
  <c r="A82" i="25"/>
  <c r="AC82" i="25" s="1"/>
  <c r="AA81" i="25"/>
  <c r="U81" i="25"/>
  <c r="P81" i="25"/>
  <c r="K81" i="25"/>
  <c r="E81" i="25"/>
  <c r="D81" i="25"/>
  <c r="C81" i="25"/>
  <c r="A81" i="25"/>
  <c r="AC80" i="25"/>
  <c r="X80" i="25"/>
  <c r="R80" i="25"/>
  <c r="M80" i="25"/>
  <c r="E80" i="25"/>
  <c r="D80" i="25"/>
  <c r="C80" i="25"/>
  <c r="A80" i="25"/>
  <c r="AC79" i="25"/>
  <c r="U79" i="25"/>
  <c r="Q79" i="25"/>
  <c r="M79" i="25"/>
  <c r="E79" i="25"/>
  <c r="D79" i="25"/>
  <c r="C79" i="25"/>
  <c r="A79" i="25"/>
  <c r="AA78" i="25"/>
  <c r="Z78" i="25"/>
  <c r="W78" i="25"/>
  <c r="V78" i="25"/>
  <c r="S78" i="25"/>
  <c r="R78" i="25"/>
  <c r="K78" i="25"/>
  <c r="J78" i="25"/>
  <c r="E78" i="25"/>
  <c r="D78" i="25"/>
  <c r="C78" i="25"/>
  <c r="B78" i="25"/>
  <c r="A78" i="25"/>
  <c r="AC78" i="25" s="1"/>
  <c r="AA77" i="25"/>
  <c r="X77" i="25"/>
  <c r="W77" i="25"/>
  <c r="P77" i="25"/>
  <c r="K77" i="25"/>
  <c r="E77" i="25"/>
  <c r="D77" i="25"/>
  <c r="C77" i="25"/>
  <c r="A77" i="25"/>
  <c r="Z77" i="25" s="1"/>
  <c r="T76" i="25"/>
  <c r="E76" i="25"/>
  <c r="D76" i="25"/>
  <c r="C76" i="25"/>
  <c r="A76" i="25"/>
  <c r="X76" i="25" s="1"/>
  <c r="Z75" i="25"/>
  <c r="Y75" i="25"/>
  <c r="Q75" i="25"/>
  <c r="N75" i="25"/>
  <c r="J75" i="25"/>
  <c r="E75" i="25"/>
  <c r="D75" i="25"/>
  <c r="C75" i="25"/>
  <c r="A75" i="25"/>
  <c r="V75" i="25" s="1"/>
  <c r="AA74" i="25"/>
  <c r="Z74" i="25"/>
  <c r="W74" i="25"/>
  <c r="V74" i="25"/>
  <c r="S74" i="25"/>
  <c r="R74" i="25"/>
  <c r="K74" i="25"/>
  <c r="J74" i="25"/>
  <c r="E74" i="25"/>
  <c r="D74" i="25"/>
  <c r="C74" i="25"/>
  <c r="B74" i="25"/>
  <c r="A74" i="25"/>
  <c r="AC74" i="25" s="1"/>
  <c r="AA73" i="25"/>
  <c r="X73" i="25"/>
  <c r="W73" i="25"/>
  <c r="P73" i="25"/>
  <c r="K73" i="25"/>
  <c r="E73" i="25"/>
  <c r="D73" i="25"/>
  <c r="C73" i="25"/>
  <c r="A73" i="25"/>
  <c r="Z73" i="25" s="1"/>
  <c r="E72" i="25"/>
  <c r="D72" i="25"/>
  <c r="C72" i="25"/>
  <c r="A72" i="25"/>
  <c r="AC71" i="25"/>
  <c r="N71" i="25"/>
  <c r="M71" i="25"/>
  <c r="E71" i="25"/>
  <c r="D71" i="25"/>
  <c r="C71" i="25"/>
  <c r="A71" i="25"/>
  <c r="AA70" i="25"/>
  <c r="Z70" i="25"/>
  <c r="W70" i="25"/>
  <c r="V70" i="25"/>
  <c r="S70" i="25"/>
  <c r="R70" i="25"/>
  <c r="K70" i="25"/>
  <c r="J70" i="25"/>
  <c r="E70" i="25"/>
  <c r="D70" i="25"/>
  <c r="C70" i="25"/>
  <c r="B70" i="25"/>
  <c r="A70" i="25"/>
  <c r="AC70" i="25" s="1"/>
  <c r="AA69" i="25"/>
  <c r="X69" i="25"/>
  <c r="W69" i="25"/>
  <c r="P69" i="25"/>
  <c r="K69" i="25"/>
  <c r="E69" i="25"/>
  <c r="D69" i="25"/>
  <c r="C69" i="25"/>
  <c r="A69" i="25"/>
  <c r="Z69" i="25" s="1"/>
  <c r="E68" i="25"/>
  <c r="D68" i="25"/>
  <c r="C68" i="25"/>
  <c r="A68" i="25"/>
  <c r="E67" i="25"/>
  <c r="D67" i="25"/>
  <c r="C67" i="25"/>
  <c r="A67" i="25"/>
  <c r="O66" i="25"/>
  <c r="E66" i="25"/>
  <c r="D66" i="25"/>
  <c r="C66" i="25"/>
  <c r="A66" i="25"/>
  <c r="V66" i="25" s="1"/>
  <c r="AB65" i="25"/>
  <c r="AA65" i="25"/>
  <c r="X65" i="25"/>
  <c r="W65" i="25"/>
  <c r="T65" i="25"/>
  <c r="O65" i="25"/>
  <c r="L65" i="25"/>
  <c r="K65" i="25"/>
  <c r="E65" i="25"/>
  <c r="D65" i="25"/>
  <c r="C65" i="25"/>
  <c r="A65" i="25"/>
  <c r="Z65" i="25" s="1"/>
  <c r="E64" i="25"/>
  <c r="D64" i="25"/>
  <c r="C64" i="25"/>
  <c r="A64" i="25"/>
  <c r="Q64" i="25" s="1"/>
  <c r="Q63" i="25"/>
  <c r="N63" i="25"/>
  <c r="E63" i="25"/>
  <c r="D63" i="25"/>
  <c r="C63" i="25"/>
  <c r="B63" i="25"/>
  <c r="A63" i="25"/>
  <c r="Z63" i="25" s="1"/>
  <c r="Z62" i="25"/>
  <c r="W62" i="25"/>
  <c r="R62" i="25"/>
  <c r="J62" i="25"/>
  <c r="E62" i="25"/>
  <c r="D62" i="25"/>
  <c r="C62" i="25"/>
  <c r="B62" i="25"/>
  <c r="A62" i="25"/>
  <c r="O62" i="25" s="1"/>
  <c r="T61" i="25"/>
  <c r="P61" i="25"/>
  <c r="E61" i="25"/>
  <c r="D61" i="25"/>
  <c r="C61" i="25"/>
  <c r="A61" i="25"/>
  <c r="W61" i="25" s="1"/>
  <c r="E60" i="25"/>
  <c r="D60" i="25"/>
  <c r="C60" i="25"/>
  <c r="A60" i="25"/>
  <c r="P60" i="25" s="1"/>
  <c r="E59" i="25"/>
  <c r="D59" i="25"/>
  <c r="C59" i="25"/>
  <c r="B59" i="25"/>
  <c r="A59" i="25"/>
  <c r="AB59" i="25" s="1"/>
  <c r="E58" i="25"/>
  <c r="D58" i="25"/>
  <c r="C58" i="25"/>
  <c r="A58" i="25"/>
  <c r="Y58" i="25" s="1"/>
  <c r="E57" i="25"/>
  <c r="D57" i="25"/>
  <c r="C57" i="25"/>
  <c r="A57" i="25"/>
  <c r="V57" i="25" s="1"/>
  <c r="E56" i="25"/>
  <c r="D56" i="25"/>
  <c r="C56" i="25"/>
  <c r="A56" i="25"/>
  <c r="S56" i="25" s="1"/>
  <c r="E55" i="25"/>
  <c r="D55" i="25"/>
  <c r="C55" i="25"/>
  <c r="A55" i="25"/>
  <c r="R55" i="25" s="1"/>
  <c r="E54" i="25"/>
  <c r="D54" i="25"/>
  <c r="C54" i="25"/>
  <c r="A54" i="25"/>
  <c r="E53" i="25"/>
  <c r="D53" i="25"/>
  <c r="C53" i="25"/>
  <c r="A53" i="25"/>
  <c r="E52" i="25"/>
  <c r="D52" i="25"/>
  <c r="C52" i="25"/>
  <c r="A52" i="25"/>
  <c r="AC52" i="25" s="1"/>
  <c r="AB51" i="25"/>
  <c r="AA51" i="25"/>
  <c r="Z51" i="25"/>
  <c r="L51" i="25"/>
  <c r="K51" i="25"/>
  <c r="E51" i="25"/>
  <c r="D51" i="25"/>
  <c r="C51" i="25"/>
  <c r="A51" i="25"/>
  <c r="AC51" i="25" s="1"/>
  <c r="E50" i="25"/>
  <c r="D50" i="25"/>
  <c r="C50" i="25"/>
  <c r="A50" i="25"/>
  <c r="Q50" i="25" s="1"/>
  <c r="E49" i="25"/>
  <c r="D49" i="25"/>
  <c r="C49" i="25"/>
  <c r="A49" i="25"/>
  <c r="AA48" i="25"/>
  <c r="V48" i="25"/>
  <c r="S48" i="25"/>
  <c r="R48" i="25"/>
  <c r="N48" i="25"/>
  <c r="K48" i="25"/>
  <c r="E48" i="25"/>
  <c r="D48" i="25"/>
  <c r="C48" i="25"/>
  <c r="B48" i="25"/>
  <c r="A48" i="25"/>
  <c r="AC48" i="25" s="1"/>
  <c r="AB47" i="25"/>
  <c r="AA47" i="25"/>
  <c r="W47" i="25"/>
  <c r="V47" i="25"/>
  <c r="T47" i="25"/>
  <c r="S47" i="25"/>
  <c r="R47" i="25"/>
  <c r="P47" i="25"/>
  <c r="L47" i="25"/>
  <c r="K47" i="25"/>
  <c r="J47" i="25"/>
  <c r="E47" i="25"/>
  <c r="D47" i="25"/>
  <c r="C47" i="25"/>
  <c r="A47" i="25"/>
  <c r="AC47" i="25" s="1"/>
  <c r="E46" i="25"/>
  <c r="D46" i="25"/>
  <c r="C46" i="25"/>
  <c r="A46" i="25"/>
  <c r="Q46" i="25" s="1"/>
  <c r="V45" i="25"/>
  <c r="Q45" i="25"/>
  <c r="E45" i="25"/>
  <c r="D45" i="25"/>
  <c r="C45" i="25"/>
  <c r="B45" i="25"/>
  <c r="A45" i="25"/>
  <c r="N45" i="25" s="1"/>
  <c r="AA44" i="25"/>
  <c r="N44" i="25"/>
  <c r="K44" i="25"/>
  <c r="E44" i="25"/>
  <c r="D44" i="25"/>
  <c r="C44" i="25"/>
  <c r="A44" i="25"/>
  <c r="O44" i="25" s="1"/>
  <c r="AA43" i="25"/>
  <c r="Z43" i="25"/>
  <c r="W43" i="25"/>
  <c r="N43" i="25"/>
  <c r="L43" i="25"/>
  <c r="E43" i="25"/>
  <c r="D43" i="25"/>
  <c r="C43" i="25"/>
  <c r="A43" i="25"/>
  <c r="AB43" i="25" s="1"/>
  <c r="E42" i="25"/>
  <c r="D42" i="25"/>
  <c r="C42" i="25"/>
  <c r="A42" i="25"/>
  <c r="Y42" i="25" s="1"/>
  <c r="Z41" i="25"/>
  <c r="Y41" i="25"/>
  <c r="Q41" i="25"/>
  <c r="N41" i="25"/>
  <c r="J41" i="25"/>
  <c r="E41" i="25"/>
  <c r="D41" i="25"/>
  <c r="C41" i="25"/>
  <c r="A41" i="25"/>
  <c r="V41" i="25" s="1"/>
  <c r="AA40" i="25"/>
  <c r="Z40" i="25"/>
  <c r="W40" i="25"/>
  <c r="V40" i="25"/>
  <c r="S40" i="25"/>
  <c r="R40" i="25"/>
  <c r="N40" i="25"/>
  <c r="K40" i="25"/>
  <c r="J40" i="25"/>
  <c r="E40" i="25"/>
  <c r="D40" i="25"/>
  <c r="C40" i="25"/>
  <c r="B40" i="25"/>
  <c r="A40" i="25"/>
  <c r="AC40" i="25" s="1"/>
  <c r="T39" i="25"/>
  <c r="E39" i="25"/>
  <c r="D39" i="25"/>
  <c r="C39" i="25"/>
  <c r="A39" i="25"/>
  <c r="Z39" i="25" s="1"/>
  <c r="E38" i="25"/>
  <c r="D38" i="25"/>
  <c r="C38" i="25"/>
  <c r="A38" i="25"/>
  <c r="AC37" i="25"/>
  <c r="Y37" i="25"/>
  <c r="T37" i="25"/>
  <c r="M37" i="25"/>
  <c r="E37" i="25"/>
  <c r="D37" i="25"/>
  <c r="C37" i="25"/>
  <c r="A37" i="25"/>
  <c r="X37" i="25" s="1"/>
  <c r="AC36" i="25"/>
  <c r="R36" i="25"/>
  <c r="M36" i="25"/>
  <c r="E36" i="25"/>
  <c r="D36" i="25"/>
  <c r="C36" i="25"/>
  <c r="B36" i="25"/>
  <c r="A36" i="25"/>
  <c r="V36" i="25" s="1"/>
  <c r="S35" i="25"/>
  <c r="E35" i="25"/>
  <c r="D35" i="25"/>
  <c r="C35" i="25"/>
  <c r="A35" i="25"/>
  <c r="Z35" i="25" s="1"/>
  <c r="P34" i="25"/>
  <c r="O34" i="25"/>
  <c r="E34" i="25"/>
  <c r="D34" i="25"/>
  <c r="C34" i="25"/>
  <c r="A34" i="25"/>
  <c r="K34" i="25" s="1"/>
  <c r="AB33" i="25"/>
  <c r="Y33" i="25"/>
  <c r="V33" i="25"/>
  <c r="M33" i="25"/>
  <c r="L33" i="25"/>
  <c r="E33" i="25"/>
  <c r="D33" i="25"/>
  <c r="C33" i="25"/>
  <c r="A33" i="25"/>
  <c r="X33" i="25" s="1"/>
  <c r="E32" i="25"/>
  <c r="D32" i="25"/>
  <c r="C32" i="25"/>
  <c r="A32" i="25"/>
  <c r="AB31" i="25"/>
  <c r="V31" i="25"/>
  <c r="T31" i="25"/>
  <c r="R31" i="25"/>
  <c r="K31" i="25"/>
  <c r="J31" i="25"/>
  <c r="E31" i="25"/>
  <c r="D31" i="25"/>
  <c r="C31" i="25"/>
  <c r="A31" i="25"/>
  <c r="AC31" i="25" s="1"/>
  <c r="AA30" i="25"/>
  <c r="Y30" i="25"/>
  <c r="X30" i="25"/>
  <c r="U30" i="25"/>
  <c r="P30" i="25"/>
  <c r="M30" i="25"/>
  <c r="K30" i="25"/>
  <c r="E30" i="25"/>
  <c r="D30" i="25"/>
  <c r="C30" i="25"/>
  <c r="A30" i="25"/>
  <c r="T30" i="25" s="1"/>
  <c r="E29" i="25"/>
  <c r="D29" i="25"/>
  <c r="C29" i="25"/>
  <c r="A29" i="25"/>
  <c r="E28" i="25"/>
  <c r="D28" i="25"/>
  <c r="C28" i="25"/>
  <c r="A28" i="25"/>
  <c r="Z27" i="25"/>
  <c r="V27" i="25"/>
  <c r="O27" i="25"/>
  <c r="K27" i="25"/>
  <c r="E27" i="25"/>
  <c r="D27" i="25"/>
  <c r="C27" i="25"/>
  <c r="B27" i="25"/>
  <c r="A27" i="25"/>
  <c r="AC27" i="25" s="1"/>
  <c r="E26" i="25"/>
  <c r="D26" i="25"/>
  <c r="C26" i="25"/>
  <c r="A26" i="25"/>
  <c r="AB25" i="25"/>
  <c r="U25" i="25"/>
  <c r="P25" i="25"/>
  <c r="N25" i="25"/>
  <c r="E25" i="25"/>
  <c r="D25" i="25"/>
  <c r="C25" i="25"/>
  <c r="B25" i="25"/>
  <c r="A25" i="25"/>
  <c r="Y25" i="25" s="1"/>
  <c r="Z24" i="25"/>
  <c r="E24" i="25"/>
  <c r="D24" i="25"/>
  <c r="C24" i="25"/>
  <c r="A24" i="25"/>
  <c r="Y24" i="25" s="1"/>
  <c r="AB23" i="25"/>
  <c r="AA23" i="25"/>
  <c r="Z23" i="25"/>
  <c r="W23" i="25"/>
  <c r="V23" i="25"/>
  <c r="T23" i="25"/>
  <c r="S23" i="25"/>
  <c r="R23" i="25"/>
  <c r="P23" i="25"/>
  <c r="O23" i="25"/>
  <c r="L23" i="25"/>
  <c r="K23" i="25"/>
  <c r="J23" i="25"/>
  <c r="E23" i="25"/>
  <c r="D23" i="25"/>
  <c r="C23" i="25"/>
  <c r="B23" i="25"/>
  <c r="A23" i="25"/>
  <c r="AC23" i="25" s="1"/>
  <c r="E22" i="25"/>
  <c r="D22" i="25"/>
  <c r="C22" i="25"/>
  <c r="A22" i="25"/>
  <c r="E21" i="25"/>
  <c r="D21" i="25"/>
  <c r="C21" i="25"/>
  <c r="A21" i="25"/>
  <c r="Z21" i="25" s="1"/>
  <c r="R20" i="25"/>
  <c r="E20" i="25"/>
  <c r="D20" i="25"/>
  <c r="C20" i="25"/>
  <c r="B20" i="25"/>
  <c r="A20" i="25"/>
  <c r="Q20" i="25" s="1"/>
  <c r="AB19" i="25"/>
  <c r="AA19" i="25"/>
  <c r="W19" i="25"/>
  <c r="T19" i="25"/>
  <c r="S19" i="25"/>
  <c r="R19" i="25"/>
  <c r="P19" i="25"/>
  <c r="L19" i="25"/>
  <c r="J19" i="25"/>
  <c r="E19" i="25"/>
  <c r="D19" i="25"/>
  <c r="C19" i="25"/>
  <c r="A19" i="25"/>
  <c r="AC19" i="25" s="1"/>
  <c r="W18" i="25"/>
  <c r="E18" i="25"/>
  <c r="D18" i="25"/>
  <c r="C18" i="25"/>
  <c r="A18" i="25"/>
  <c r="T18" i="25" s="1"/>
  <c r="R17" i="25"/>
  <c r="E17" i="25"/>
  <c r="D17" i="25"/>
  <c r="C17" i="25"/>
  <c r="B17" i="25"/>
  <c r="A17" i="25"/>
  <c r="Q17" i="25" s="1"/>
  <c r="E16" i="25"/>
  <c r="D16" i="25"/>
  <c r="C16" i="25"/>
  <c r="B16" i="25"/>
  <c r="A16" i="25"/>
  <c r="W16" i="25" s="1"/>
  <c r="AB15" i="25"/>
  <c r="AA15" i="25"/>
  <c r="W15" i="25"/>
  <c r="T15" i="25"/>
  <c r="S15" i="25"/>
  <c r="R15" i="25"/>
  <c r="P15" i="25"/>
  <c r="L15" i="25"/>
  <c r="J15" i="25"/>
  <c r="E15" i="25"/>
  <c r="D15" i="25"/>
  <c r="C15" i="25"/>
  <c r="A15" i="25"/>
  <c r="AC15" i="25" s="1"/>
  <c r="AC14" i="25"/>
  <c r="Y14" i="25"/>
  <c r="X14" i="25"/>
  <c r="U14" i="25"/>
  <c r="T14" i="25"/>
  <c r="P14" i="25"/>
  <c r="O14" i="25"/>
  <c r="K14" i="25"/>
  <c r="E14" i="25"/>
  <c r="D14" i="25"/>
  <c r="C14" i="25"/>
  <c r="A14" i="25"/>
  <c r="S14" i="25" s="1"/>
  <c r="AB13" i="25"/>
  <c r="V13" i="25"/>
  <c r="U13" i="25"/>
  <c r="P13" i="25"/>
  <c r="E13" i="25"/>
  <c r="D13" i="25"/>
  <c r="C13" i="25"/>
  <c r="B13" i="25"/>
  <c r="A13" i="25"/>
  <c r="Q13" i="25" s="1"/>
  <c r="AA12" i="25"/>
  <c r="E12" i="25"/>
  <c r="D12" i="25"/>
  <c r="C12" i="25"/>
  <c r="B12" i="25"/>
  <c r="A12" i="25"/>
  <c r="Y12" i="25" s="1"/>
  <c r="X11" i="25"/>
  <c r="E11" i="25"/>
  <c r="D11" i="25"/>
  <c r="C11" i="25"/>
  <c r="B11" i="25"/>
  <c r="A11" i="25"/>
  <c r="AB11" i="25" s="1"/>
  <c r="AB10" i="25"/>
  <c r="V10" i="25"/>
  <c r="T10" i="25"/>
  <c r="R10" i="25"/>
  <c r="K10" i="25"/>
  <c r="J10" i="25"/>
  <c r="E10" i="25"/>
  <c r="D10" i="25"/>
  <c r="C10" i="25"/>
  <c r="A10" i="25"/>
  <c r="AC10" i="25" s="1"/>
  <c r="Y9" i="25"/>
  <c r="S9" i="25"/>
  <c r="E9" i="25"/>
  <c r="D9" i="25"/>
  <c r="C9" i="25"/>
  <c r="A9" i="25"/>
  <c r="AA9" i="25" s="1"/>
  <c r="E8" i="25"/>
  <c r="D8" i="25"/>
  <c r="C8" i="25"/>
  <c r="A8" i="25"/>
  <c r="AA8" i="25" s="1"/>
  <c r="AB7" i="25"/>
  <c r="AA7" i="25"/>
  <c r="Z7" i="25"/>
  <c r="W7" i="25"/>
  <c r="V7" i="25"/>
  <c r="S7" i="25"/>
  <c r="R7" i="25"/>
  <c r="P7" i="25"/>
  <c r="O7" i="25"/>
  <c r="L7" i="25"/>
  <c r="K7" i="25"/>
  <c r="E7" i="25"/>
  <c r="D7" i="25"/>
  <c r="C7" i="25"/>
  <c r="B7" i="25"/>
  <c r="A7" i="25"/>
  <c r="AC7" i="25" s="1"/>
  <c r="E6" i="25"/>
  <c r="D6" i="25"/>
  <c r="C6" i="25"/>
  <c r="A6" i="25"/>
  <c r="AB6" i="25" s="1"/>
  <c r="Z5" i="25"/>
  <c r="R5" i="25"/>
  <c r="E5" i="25"/>
  <c r="D5" i="25"/>
  <c r="C5" i="25"/>
  <c r="B5" i="25"/>
  <c r="A5" i="25"/>
  <c r="AC5" i="25" s="1"/>
  <c r="AA4" i="25"/>
  <c r="R4" i="25"/>
  <c r="K4" i="25"/>
  <c r="E4" i="25"/>
  <c r="D4" i="25"/>
  <c r="C4" i="25"/>
  <c r="B4" i="25"/>
  <c r="A4" i="25"/>
  <c r="AC4" i="25" s="1"/>
  <c r="AB3" i="25"/>
  <c r="AA3" i="25"/>
  <c r="W3" i="25"/>
  <c r="T3" i="25"/>
  <c r="S3" i="25"/>
  <c r="R3" i="25"/>
  <c r="P3" i="25"/>
  <c r="L3" i="25"/>
  <c r="J3" i="25"/>
  <c r="E3" i="25"/>
  <c r="D3" i="25"/>
  <c r="C3" i="25"/>
  <c r="A3" i="25"/>
  <c r="AC3" i="25" s="1"/>
  <c r="E2" i="25"/>
  <c r="D2" i="25"/>
  <c r="C2" i="25"/>
  <c r="A2" i="25"/>
  <c r="AB2" i="25" s="1"/>
  <c r="AC1" i="25"/>
  <c r="AB1" i="25"/>
  <c r="AA1" i="25"/>
  <c r="Z1" i="25"/>
  <c r="Y1" i="25"/>
  <c r="X1" i="25"/>
  <c r="W1" i="25"/>
  <c r="V1" i="25"/>
  <c r="U1" i="25"/>
  <c r="T1" i="25"/>
  <c r="S1" i="25"/>
  <c r="R1" i="25"/>
  <c r="Q1" i="25"/>
  <c r="P1" i="25"/>
  <c r="O1" i="25"/>
  <c r="N1" i="25"/>
  <c r="M1" i="25"/>
  <c r="L1" i="25"/>
  <c r="K1" i="25"/>
  <c r="J1" i="25"/>
  <c r="B31" i="23"/>
  <c r="V30" i="23"/>
  <c r="B30" i="23"/>
  <c r="B28" i="23"/>
  <c r="B27" i="23"/>
  <c r="B26" i="23"/>
  <c r="B25" i="23"/>
  <c r="B24" i="23"/>
  <c r="B23" i="23"/>
  <c r="B20" i="23"/>
  <c r="B19" i="23"/>
  <c r="B18" i="23"/>
  <c r="B17" i="23"/>
  <c r="B16" i="23"/>
  <c r="B15" i="23"/>
  <c r="B14" i="23"/>
  <c r="B13" i="23"/>
  <c r="B12" i="23"/>
  <c r="B11" i="23"/>
  <c r="B10" i="23"/>
  <c r="B9" i="23"/>
  <c r="B8" i="23"/>
  <c r="B7" i="23"/>
  <c r="B6" i="23"/>
  <c r="B2" i="23"/>
  <c r="I30" i="12"/>
  <c r="W29" i="12"/>
  <c r="V29" i="12"/>
  <c r="U29" i="12"/>
  <c r="T29" i="12"/>
  <c r="S29" i="12"/>
  <c r="R29" i="12"/>
  <c r="Q29" i="12"/>
  <c r="P29" i="12"/>
  <c r="O29" i="12"/>
  <c r="N29" i="12"/>
  <c r="M29" i="12"/>
  <c r="L29" i="12"/>
  <c r="K29" i="12"/>
  <c r="J29" i="12"/>
  <c r="I29" i="12"/>
  <c r="H29" i="12"/>
  <c r="G29" i="12"/>
  <c r="F29" i="12"/>
  <c r="E29" i="12"/>
  <c r="D29" i="12"/>
  <c r="C29" i="12"/>
  <c r="B29" i="12"/>
  <c r="R24" i="12"/>
  <c r="I24" i="12"/>
  <c r="B24" i="12"/>
  <c r="W23" i="12"/>
  <c r="V23" i="12"/>
  <c r="U23" i="12"/>
  <c r="T23" i="12"/>
  <c r="S23" i="12"/>
  <c r="R23" i="12"/>
  <c r="Q23" i="12"/>
  <c r="P23" i="12"/>
  <c r="O23" i="12"/>
  <c r="N23" i="12"/>
  <c r="M23" i="12"/>
  <c r="L23" i="12"/>
  <c r="K23" i="12"/>
  <c r="J23" i="12"/>
  <c r="I23" i="12"/>
  <c r="H23" i="12"/>
  <c r="G23" i="12"/>
  <c r="F23" i="12"/>
  <c r="E23" i="12"/>
  <c r="D23" i="12"/>
  <c r="C23" i="12"/>
  <c r="B23" i="12"/>
  <c r="U22" i="12"/>
  <c r="M22" i="12"/>
  <c r="I22" i="12"/>
  <c r="S2" i="12"/>
  <c r="K2" i="12"/>
  <c r="B2" i="12"/>
  <c r="W1" i="12"/>
  <c r="W30" i="12" s="1"/>
  <c r="V1" i="12"/>
  <c r="V30" i="12" s="1"/>
  <c r="U1" i="12"/>
  <c r="U2" i="12" s="1"/>
  <c r="T1" i="12"/>
  <c r="T30" i="12" s="1"/>
  <c r="S1" i="12"/>
  <c r="S30" i="12" s="1"/>
  <c r="R1" i="12"/>
  <c r="R30" i="12" s="1"/>
  <c r="Q1" i="12"/>
  <c r="Q2" i="12" s="1"/>
  <c r="P1" i="12"/>
  <c r="P30" i="12" s="1"/>
  <c r="O1" i="12"/>
  <c r="O30" i="12" s="1"/>
  <c r="N1" i="12"/>
  <c r="N30" i="12" s="1"/>
  <c r="M1" i="12"/>
  <c r="M2" i="12" s="1"/>
  <c r="L1" i="12"/>
  <c r="L30" i="12" s="1"/>
  <c r="K1" i="12"/>
  <c r="K30" i="12" s="1"/>
  <c r="J1" i="12"/>
  <c r="J30" i="12" s="1"/>
  <c r="H1" i="12"/>
  <c r="H30" i="12" s="1"/>
  <c r="G1" i="12"/>
  <c r="G30" i="12" s="1"/>
  <c r="F1" i="12"/>
  <c r="F30" i="12" s="1"/>
  <c r="E1" i="12"/>
  <c r="E30" i="12" s="1"/>
  <c r="D1" i="12"/>
  <c r="D30" i="12" s="1"/>
  <c r="C1" i="12"/>
  <c r="C30" i="12" s="1"/>
  <c r="B1" i="12"/>
  <c r="B30" i="12" s="1"/>
  <c r="F13" i="11"/>
  <c r="F12" i="11"/>
  <c r="G9" i="11"/>
  <c r="E9" i="11"/>
  <c r="G7" i="11"/>
  <c r="E7" i="11"/>
  <c r="G5" i="11"/>
  <c r="E5" i="11"/>
  <c r="C8" i="9"/>
  <c r="W23" i="8"/>
  <c r="V23" i="8"/>
  <c r="CV33" i="5"/>
  <c r="CW33" i="5" s="1"/>
  <c r="CX33" i="5" s="1"/>
  <c r="CR33" i="5"/>
  <c r="CQ33" i="5"/>
  <c r="CB33" i="5"/>
  <c r="CC33" i="5" s="1"/>
  <c r="CD33" i="5" s="1"/>
  <c r="BW33" i="5"/>
  <c r="BX33" i="5" s="1"/>
  <c r="BQ33" i="5"/>
  <c r="BR33" i="5" s="1"/>
  <c r="CV32" i="5"/>
  <c r="CW32" i="5" s="1"/>
  <c r="CX32" i="5" s="1"/>
  <c r="CR32" i="5"/>
  <c r="CQ32" i="5"/>
  <c r="CB32" i="5"/>
  <c r="BX32" i="5"/>
  <c r="BW32" i="5"/>
  <c r="BQ32" i="5"/>
  <c r="CV31" i="5"/>
  <c r="CW31" i="5" s="1"/>
  <c r="CX31" i="5" s="1"/>
  <c r="CQ31" i="5"/>
  <c r="CR31" i="5" s="1"/>
  <c r="CV30" i="5"/>
  <c r="CW30" i="5" s="1"/>
  <c r="CX30" i="5" s="1"/>
  <c r="CR30" i="5"/>
  <c r="CQ30" i="5"/>
  <c r="CV29" i="5"/>
  <c r="CW29" i="5" s="1"/>
  <c r="CX29" i="5" s="1"/>
  <c r="CR29" i="5"/>
  <c r="CQ29" i="5"/>
  <c r="CL29" i="5"/>
  <c r="CB29" i="5"/>
  <c r="BW29" i="5"/>
  <c r="BX29" i="5" s="1"/>
  <c r="BR29" i="5"/>
  <c r="BQ29" i="5"/>
  <c r="CD28" i="5"/>
  <c r="BX28" i="5"/>
  <c r="CV27" i="5"/>
  <c r="CW27" i="5" s="1"/>
  <c r="CX27" i="5" s="1"/>
  <c r="CR27" i="5"/>
  <c r="CQ27" i="5"/>
  <c r="CB27" i="5"/>
  <c r="BW27" i="5"/>
  <c r="BX27" i="5" s="1"/>
  <c r="BQ27" i="5"/>
  <c r="CL27" i="5" s="1"/>
  <c r="CD26" i="5"/>
  <c r="BW26" i="5"/>
  <c r="BX26" i="5" s="1"/>
  <c r="BR26" i="5"/>
  <c r="BQ26" i="5"/>
  <c r="CV24" i="5"/>
  <c r="CW24" i="5" s="1"/>
  <c r="CX24" i="5" s="1"/>
  <c r="CQ24" i="5"/>
  <c r="CR24" i="5" s="1"/>
  <c r="CL24" i="5"/>
  <c r="CB24" i="5"/>
  <c r="CC24" i="5" s="1"/>
  <c r="CD24" i="5" s="1"/>
  <c r="BW24" i="5"/>
  <c r="BX24" i="5" s="1"/>
  <c r="BQ24" i="5"/>
  <c r="BR24" i="5" s="1"/>
  <c r="CW23" i="5"/>
  <c r="CX23" i="5" s="1"/>
  <c r="CV23" i="5"/>
  <c r="CQ23" i="5"/>
  <c r="CR23" i="5" s="1"/>
  <c r="CB23" i="5"/>
  <c r="CC23" i="5" s="1"/>
  <c r="CD23" i="5" s="1"/>
  <c r="BW23" i="5"/>
  <c r="BX23" i="5" s="1"/>
  <c r="BQ23" i="5"/>
  <c r="BR23" i="5" s="1"/>
  <c r="CW22" i="5"/>
  <c r="CX22" i="5" s="1"/>
  <c r="CV22" i="5"/>
  <c r="CQ22" i="5"/>
  <c r="CR22" i="5" s="1"/>
  <c r="CB22" i="5"/>
  <c r="CC22" i="5" s="1"/>
  <c r="CD22" i="5" s="1"/>
  <c r="BW22" i="5"/>
  <c r="BX22" i="5" s="1"/>
  <c r="BQ22" i="5"/>
  <c r="CL22" i="5" s="1"/>
  <c r="CB21" i="5"/>
  <c r="BX21" i="5"/>
  <c r="BW21" i="5"/>
  <c r="BQ21" i="5"/>
  <c r="CD20" i="5"/>
  <c r="BX20" i="5"/>
  <c r="CV19" i="5"/>
  <c r="CW19" i="5" s="1"/>
  <c r="CX19" i="5" s="1"/>
  <c r="CQ19" i="5"/>
  <c r="CR19" i="5" s="1"/>
  <c r="CB19" i="5"/>
  <c r="CC19" i="5" s="1"/>
  <c r="CD19" i="5" s="1"/>
  <c r="BW19" i="5"/>
  <c r="BX19" i="5" s="1"/>
  <c r="BQ19" i="5"/>
  <c r="BR19" i="5" s="1"/>
  <c r="CV18" i="5"/>
  <c r="CW18" i="5" s="1"/>
  <c r="CX18" i="5" s="1"/>
  <c r="CR18" i="5"/>
  <c r="CQ18" i="5"/>
  <c r="CB18" i="5"/>
  <c r="BX18" i="5"/>
  <c r="BW18" i="5"/>
  <c r="BQ18" i="5"/>
  <c r="BR18" i="5" s="1"/>
  <c r="CV17" i="5"/>
  <c r="CW17" i="5" s="1"/>
  <c r="CX17" i="5" s="1"/>
  <c r="CQ17" i="5"/>
  <c r="CR17" i="5" s="1"/>
  <c r="CB17" i="5"/>
  <c r="BW17" i="5"/>
  <c r="BX17" i="5" s="1"/>
  <c r="BR17" i="5"/>
  <c r="BQ17" i="5"/>
  <c r="CL17" i="5" s="1"/>
  <c r="CV16" i="5"/>
  <c r="CW16" i="5" s="1"/>
  <c r="CX16" i="5" s="1"/>
  <c r="CR16" i="5"/>
  <c r="CQ16" i="5"/>
  <c r="CL16" i="5"/>
  <c r="CB16" i="5"/>
  <c r="BW16" i="5"/>
  <c r="BX16" i="5" s="1"/>
  <c r="BR16" i="5"/>
  <c r="BQ16" i="5"/>
  <c r="CW15" i="5"/>
  <c r="CX15" i="5" s="1"/>
  <c r="CV15" i="5"/>
  <c r="CQ15" i="5"/>
  <c r="CR15" i="5" s="1"/>
  <c r="CL15" i="5"/>
  <c r="CB15" i="5"/>
  <c r="BW15" i="5"/>
  <c r="BX15" i="5" s="1"/>
  <c r="BQ15" i="5"/>
  <c r="BR15" i="5" s="1"/>
  <c r="CX14" i="5"/>
  <c r="CW14" i="5"/>
  <c r="CV14" i="5"/>
  <c r="CQ14" i="5"/>
  <c r="CR14" i="5" s="1"/>
  <c r="CB14" i="5"/>
  <c r="BW14" i="5"/>
  <c r="BX14" i="5" s="1"/>
  <c r="BQ14" i="5"/>
  <c r="BR14" i="5" s="1"/>
  <c r="CX13" i="5"/>
  <c r="CW13" i="5"/>
  <c r="CV13" i="5"/>
  <c r="CQ13" i="5"/>
  <c r="CR13" i="5" s="1"/>
  <c r="CL13" i="5"/>
  <c r="CD13" i="5"/>
  <c r="BX13" i="5"/>
  <c r="CB12" i="5"/>
  <c r="BW12" i="5"/>
  <c r="BX12" i="5" s="1"/>
  <c r="BR12" i="5"/>
  <c r="BQ12" i="5"/>
  <c r="CW11" i="5"/>
  <c r="CX11" i="5" s="1"/>
  <c r="CV11" i="5"/>
  <c r="CQ11" i="5"/>
  <c r="CR11" i="5" s="1"/>
  <c r="CL11" i="5"/>
  <c r="CB11" i="5"/>
  <c r="BX11" i="5"/>
  <c r="BW11" i="5"/>
  <c r="BQ11" i="5"/>
  <c r="BR11" i="5" s="1"/>
  <c r="CS8" i="5"/>
  <c r="CE8" i="5"/>
  <c r="BK8" i="5"/>
  <c r="BY6" i="5"/>
  <c r="BY3" i="5"/>
  <c r="CC29" i="5" s="1"/>
  <c r="CD29" i="5" s="1"/>
  <c r="KB260" i="24"/>
  <c r="KA260" i="24"/>
  <c r="JZ260" i="24"/>
  <c r="JY260" i="24"/>
  <c r="KC260" i="24" s="1"/>
  <c r="JP260" i="24"/>
  <c r="JO260" i="24"/>
  <c r="JN260" i="24"/>
  <c r="JM260" i="24"/>
  <c r="JD260" i="24"/>
  <c r="JC260" i="24"/>
  <c r="JB260" i="24"/>
  <c r="JA260" i="24"/>
  <c r="IX260" i="24" s="1"/>
  <c r="IR260" i="24"/>
  <c r="IQ260" i="24"/>
  <c r="IP260" i="24"/>
  <c r="IO260" i="24"/>
  <c r="IS260" i="24" s="1"/>
  <c r="IF260" i="24"/>
  <c r="IE260" i="24"/>
  <c r="ID260" i="24"/>
  <c r="IC260" i="24"/>
  <c r="IG260" i="24" s="1"/>
  <c r="HT260" i="24"/>
  <c r="HS260" i="24"/>
  <c r="HR260" i="24"/>
  <c r="HQ260" i="24"/>
  <c r="HH260" i="24"/>
  <c r="HG260" i="24"/>
  <c r="HF260" i="24"/>
  <c r="HE260" i="24"/>
  <c r="GV260" i="24"/>
  <c r="GU260" i="24"/>
  <c r="GT260" i="24"/>
  <c r="GS260" i="24"/>
  <c r="GW260" i="24" s="1"/>
  <c r="GJ260" i="24"/>
  <c r="GI260" i="24"/>
  <c r="GH260" i="24"/>
  <c r="GG260" i="24"/>
  <c r="GK260" i="24" s="1"/>
  <c r="FX260" i="24"/>
  <c r="FW260" i="24"/>
  <c r="FV260" i="24"/>
  <c r="FU260" i="24"/>
  <c r="FT260" i="24" s="1"/>
  <c r="FL260" i="24"/>
  <c r="FK260" i="24"/>
  <c r="FJ260" i="24"/>
  <c r="FI260" i="24"/>
  <c r="FE260" i="24" s="1"/>
  <c r="EZ260" i="24"/>
  <c r="EY260" i="24"/>
  <c r="EX260" i="24"/>
  <c r="EW260" i="24"/>
  <c r="FA260" i="24" s="1"/>
  <c r="EN260" i="24"/>
  <c r="EM260" i="24"/>
  <c r="EL260" i="24"/>
  <c r="EK260" i="24"/>
  <c r="EO260" i="24" s="1"/>
  <c r="EB260" i="24"/>
  <c r="EA260" i="24"/>
  <c r="DZ260" i="24"/>
  <c r="DY260" i="24"/>
  <c r="DX260" i="24" s="1"/>
  <c r="DP260" i="24"/>
  <c r="DO260" i="24"/>
  <c r="DN260" i="24"/>
  <c r="DM260" i="24"/>
  <c r="DI260" i="24" s="1"/>
  <c r="DD260" i="24"/>
  <c r="DC260" i="24"/>
  <c r="DB260" i="24"/>
  <c r="DA260" i="24"/>
  <c r="DE260" i="24" s="1"/>
  <c r="CR260" i="24"/>
  <c r="CQ260" i="24"/>
  <c r="CP260" i="24"/>
  <c r="CO260" i="24"/>
  <c r="CS260" i="24" s="1"/>
  <c r="CF260" i="24"/>
  <c r="CE260" i="24"/>
  <c r="CD260" i="24"/>
  <c r="CC260" i="24"/>
  <c r="BT260" i="24"/>
  <c r="BS260" i="24"/>
  <c r="BR260" i="24"/>
  <c r="BQ260" i="24"/>
  <c r="BN260" i="24" s="1"/>
  <c r="BD260" i="24"/>
  <c r="AJ260" i="24"/>
  <c r="AI260" i="24"/>
  <c r="AH260" i="24"/>
  <c r="AG260" i="24"/>
  <c r="AF260" i="24" s="1"/>
  <c r="X260" i="24"/>
  <c r="W260" i="24"/>
  <c r="V260" i="24"/>
  <c r="U260" i="24"/>
  <c r="L260" i="24"/>
  <c r="K260" i="24"/>
  <c r="J260" i="24"/>
  <c r="I260" i="24"/>
  <c r="E260" i="24" s="1"/>
  <c r="KB259" i="24"/>
  <c r="KA259" i="24"/>
  <c r="JZ259" i="24"/>
  <c r="JY259" i="24"/>
  <c r="JP259" i="24"/>
  <c r="JO259" i="24"/>
  <c r="JN259" i="24"/>
  <c r="JM259" i="24"/>
  <c r="JI259" i="24" s="1"/>
  <c r="JD259" i="24"/>
  <c r="JC259" i="24"/>
  <c r="JB259" i="24"/>
  <c r="JA259" i="24"/>
  <c r="IX259" i="24" s="1"/>
  <c r="IR259" i="24"/>
  <c r="IQ259" i="24"/>
  <c r="IP259" i="24"/>
  <c r="IO259" i="24"/>
  <c r="IS259" i="24" s="1"/>
  <c r="IF259" i="24"/>
  <c r="IE259" i="24"/>
  <c r="ID259" i="24"/>
  <c r="IC259" i="24"/>
  <c r="IG259" i="24" s="1"/>
  <c r="HT259" i="24"/>
  <c r="HS259" i="24"/>
  <c r="HR259" i="24"/>
  <c r="HQ259" i="24"/>
  <c r="HP259" i="24" s="1"/>
  <c r="HH259" i="24"/>
  <c r="HG259" i="24"/>
  <c r="HF259" i="24"/>
  <c r="HE259" i="24"/>
  <c r="HA259" i="24" s="1"/>
  <c r="GV259" i="24"/>
  <c r="GU259" i="24"/>
  <c r="GT259" i="24"/>
  <c r="GS259" i="24"/>
  <c r="GW259" i="24" s="1"/>
  <c r="GO259" i="24"/>
  <c r="GJ259" i="24"/>
  <c r="GI259" i="24"/>
  <c r="GH259" i="24"/>
  <c r="GG259" i="24"/>
  <c r="GK259" i="24" s="1"/>
  <c r="FX259" i="24"/>
  <c r="FW259" i="24"/>
  <c r="FV259" i="24"/>
  <c r="FU259" i="24"/>
  <c r="FL259" i="24"/>
  <c r="FK259" i="24"/>
  <c r="FJ259" i="24"/>
  <c r="FI259" i="24"/>
  <c r="FF259" i="24" s="1"/>
  <c r="EZ259" i="24"/>
  <c r="EY259" i="24"/>
  <c r="EX259" i="24"/>
  <c r="EW259" i="24"/>
  <c r="FA259" i="24" s="1"/>
  <c r="EN259" i="24"/>
  <c r="EM259" i="24"/>
  <c r="EL259" i="24"/>
  <c r="EK259" i="24"/>
  <c r="EO259" i="24" s="1"/>
  <c r="EB259" i="24"/>
  <c r="EA259" i="24"/>
  <c r="DZ259" i="24"/>
  <c r="DY259" i="24"/>
  <c r="DP259" i="24"/>
  <c r="DO259" i="24"/>
  <c r="DN259" i="24"/>
  <c r="DM259" i="24"/>
  <c r="DD259" i="24"/>
  <c r="DC259" i="24"/>
  <c r="DB259" i="24"/>
  <c r="DA259" i="24"/>
  <c r="DE259" i="24" s="1"/>
  <c r="CR259" i="24"/>
  <c r="CQ259" i="24"/>
  <c r="CP259" i="24"/>
  <c r="CO259" i="24"/>
  <c r="CS259" i="24" s="1"/>
  <c r="CF259" i="24"/>
  <c r="CE259" i="24"/>
  <c r="CD259" i="24"/>
  <c r="CC259" i="24"/>
  <c r="BY259" i="24" s="1"/>
  <c r="BT259" i="24"/>
  <c r="BS259" i="24"/>
  <c r="BR259" i="24"/>
  <c r="BQ259" i="24"/>
  <c r="BM259" i="24" s="1"/>
  <c r="BD259" i="24"/>
  <c r="BC259" i="24"/>
  <c r="AQ259" i="24"/>
  <c r="AJ259" i="24"/>
  <c r="AI259" i="24"/>
  <c r="AH259" i="24"/>
  <c r="AG259" i="24"/>
  <c r="AF259" i="24" s="1"/>
  <c r="X259" i="24"/>
  <c r="W259" i="24"/>
  <c r="V259" i="24"/>
  <c r="U259" i="24"/>
  <c r="R259" i="24" s="1"/>
  <c r="L259" i="24"/>
  <c r="K259" i="24"/>
  <c r="J259" i="24"/>
  <c r="I259" i="24"/>
  <c r="M259" i="24" s="1"/>
  <c r="KB258" i="24"/>
  <c r="KA258" i="24"/>
  <c r="JZ258" i="24"/>
  <c r="JY258" i="24"/>
  <c r="KC258" i="24" s="1"/>
  <c r="JP258" i="24"/>
  <c r="JO258" i="24"/>
  <c r="JN258" i="24"/>
  <c r="JM258" i="24"/>
  <c r="JD258" i="24"/>
  <c r="JC258" i="24"/>
  <c r="JB258" i="24"/>
  <c r="JA258" i="24"/>
  <c r="IX258" i="24" s="1"/>
  <c r="IR258" i="24"/>
  <c r="IQ258" i="24"/>
  <c r="IP258" i="24"/>
  <c r="IO258" i="24"/>
  <c r="IS258" i="24" s="1"/>
  <c r="IF258" i="24"/>
  <c r="IE258" i="24"/>
  <c r="ID258" i="24"/>
  <c r="IC258" i="24"/>
  <c r="HT258" i="24"/>
  <c r="HS258" i="24"/>
  <c r="HR258" i="24"/>
  <c r="HQ258" i="24"/>
  <c r="HP258" i="24" s="1"/>
  <c r="HH258" i="24"/>
  <c r="HG258" i="24"/>
  <c r="HF258" i="24"/>
  <c r="HE258" i="24"/>
  <c r="GV258" i="24"/>
  <c r="GU258" i="24"/>
  <c r="GT258" i="24"/>
  <c r="GS258" i="24"/>
  <c r="GO258" i="24" s="1"/>
  <c r="GJ258" i="24"/>
  <c r="GI258" i="24"/>
  <c r="GH258" i="24"/>
  <c r="GG258" i="24"/>
  <c r="FX258" i="24"/>
  <c r="FW258" i="24"/>
  <c r="FV258" i="24"/>
  <c r="FU258" i="24"/>
  <c r="FQ258" i="24" s="1"/>
  <c r="FL258" i="24"/>
  <c r="FK258" i="24"/>
  <c r="FJ258" i="24"/>
  <c r="FI258" i="24"/>
  <c r="FF258" i="24" s="1"/>
  <c r="EZ258" i="24"/>
  <c r="EY258" i="24"/>
  <c r="EX258" i="24"/>
  <c r="EW258" i="24"/>
  <c r="FA258" i="24" s="1"/>
  <c r="EN258" i="24"/>
  <c r="EM258" i="24"/>
  <c r="EL258" i="24"/>
  <c r="EK258" i="24"/>
  <c r="EO258" i="24" s="1"/>
  <c r="EB258" i="24"/>
  <c r="EA258" i="24"/>
  <c r="DZ258" i="24"/>
  <c r="DY258" i="24"/>
  <c r="DX258" i="24" s="1"/>
  <c r="DP258" i="24"/>
  <c r="DO258" i="24"/>
  <c r="DN258" i="24"/>
  <c r="DM258" i="24"/>
  <c r="DJ258" i="24" s="1"/>
  <c r="DD258" i="24"/>
  <c r="DC258" i="24"/>
  <c r="DB258" i="24"/>
  <c r="DA258" i="24"/>
  <c r="CW258" i="24" s="1"/>
  <c r="CR258" i="24"/>
  <c r="CQ258" i="24"/>
  <c r="CP258" i="24"/>
  <c r="CO258" i="24"/>
  <c r="CF258" i="24"/>
  <c r="CE258" i="24"/>
  <c r="CD258" i="24"/>
  <c r="CC258" i="24"/>
  <c r="BY258" i="24" s="1"/>
  <c r="BT258" i="24"/>
  <c r="BS258" i="24"/>
  <c r="BR258" i="24"/>
  <c r="BQ258" i="24"/>
  <c r="BN258" i="24" s="1"/>
  <c r="BD258" i="24"/>
  <c r="BC258" i="24"/>
  <c r="AR258" i="24"/>
  <c r="AJ258" i="24"/>
  <c r="AI258" i="24"/>
  <c r="AH258" i="24"/>
  <c r="AG258" i="24"/>
  <c r="X258" i="24"/>
  <c r="W258" i="24"/>
  <c r="V258" i="24"/>
  <c r="U258" i="24"/>
  <c r="Q258" i="24" s="1"/>
  <c r="L258" i="24"/>
  <c r="K258" i="24"/>
  <c r="J258" i="24"/>
  <c r="I258" i="24"/>
  <c r="M258" i="24" s="1"/>
  <c r="KB257" i="24"/>
  <c r="KA257" i="24"/>
  <c r="JZ257" i="24"/>
  <c r="JY257" i="24"/>
  <c r="JP257" i="24"/>
  <c r="JO257" i="24"/>
  <c r="JN257" i="24"/>
  <c r="JM257" i="24"/>
  <c r="JL257" i="24" s="1"/>
  <c r="JD257" i="24"/>
  <c r="JC257" i="24"/>
  <c r="JB257" i="24"/>
  <c r="JA257" i="24"/>
  <c r="IR257" i="24"/>
  <c r="IQ257" i="24"/>
  <c r="IP257" i="24"/>
  <c r="IO257" i="24"/>
  <c r="IS257" i="24" s="1"/>
  <c r="IF257" i="24"/>
  <c r="IE257" i="24"/>
  <c r="ID257" i="24"/>
  <c r="IC257" i="24"/>
  <c r="IB257" i="24" s="1"/>
  <c r="HT257" i="24"/>
  <c r="HS257" i="24"/>
  <c r="HR257" i="24"/>
  <c r="HQ257" i="24"/>
  <c r="HH257" i="24"/>
  <c r="HG257" i="24"/>
  <c r="HF257" i="24"/>
  <c r="HE257" i="24"/>
  <c r="GV257" i="24"/>
  <c r="GU257" i="24"/>
  <c r="GT257" i="24"/>
  <c r="GS257" i="24"/>
  <c r="GO257" i="24" s="1"/>
  <c r="GJ257" i="24"/>
  <c r="GI257" i="24"/>
  <c r="GH257" i="24"/>
  <c r="GG257" i="24"/>
  <c r="FX257" i="24"/>
  <c r="FW257" i="24"/>
  <c r="FV257" i="24"/>
  <c r="FU257" i="24"/>
  <c r="FQ257" i="24" s="1"/>
  <c r="FL257" i="24"/>
  <c r="FK257" i="24"/>
  <c r="FJ257" i="24"/>
  <c r="FI257" i="24"/>
  <c r="EZ257" i="24"/>
  <c r="EY257" i="24"/>
  <c r="EX257" i="24"/>
  <c r="EW257" i="24"/>
  <c r="EN257" i="24"/>
  <c r="EM257" i="24"/>
  <c r="EL257" i="24"/>
  <c r="EK257" i="24"/>
  <c r="EJ257" i="24" s="1"/>
  <c r="EB257" i="24"/>
  <c r="EA257" i="24"/>
  <c r="DZ257" i="24"/>
  <c r="DY257" i="24"/>
  <c r="DW257" i="24" s="1"/>
  <c r="DP257" i="24"/>
  <c r="DO257" i="24"/>
  <c r="DN257" i="24"/>
  <c r="DM257" i="24"/>
  <c r="DL257" i="24" s="1"/>
  <c r="DD257" i="24"/>
  <c r="DC257" i="24"/>
  <c r="DB257" i="24"/>
  <c r="DA257" i="24"/>
  <c r="DE257" i="24" s="1"/>
  <c r="CR257" i="24"/>
  <c r="CQ257" i="24"/>
  <c r="CP257" i="24"/>
  <c r="CO257" i="24"/>
  <c r="CL257" i="24" s="1"/>
  <c r="CF257" i="24"/>
  <c r="CE257" i="24"/>
  <c r="CD257" i="24"/>
  <c r="CC257" i="24"/>
  <c r="CA257" i="24" s="1"/>
  <c r="BT257" i="24"/>
  <c r="BS257" i="24"/>
  <c r="BR257" i="24"/>
  <c r="BQ257" i="24"/>
  <c r="BP257" i="24" s="1"/>
  <c r="BD257" i="24"/>
  <c r="AJ257" i="24"/>
  <c r="AI257" i="24"/>
  <c r="AH257" i="24"/>
  <c r="AG257" i="24"/>
  <c r="AE257" i="24" s="1"/>
  <c r="X257" i="24"/>
  <c r="W257" i="24"/>
  <c r="V257" i="24"/>
  <c r="U257" i="24"/>
  <c r="T257" i="24" s="1"/>
  <c r="L257" i="24"/>
  <c r="K257" i="24"/>
  <c r="J257" i="24"/>
  <c r="I257" i="24"/>
  <c r="M257" i="24" s="1"/>
  <c r="KB256" i="24"/>
  <c r="KA256" i="24"/>
  <c r="JZ256" i="24"/>
  <c r="JY256" i="24"/>
  <c r="JV256" i="24" s="1"/>
  <c r="JP256" i="24"/>
  <c r="JO256" i="24"/>
  <c r="JN256" i="24"/>
  <c r="JM256" i="24"/>
  <c r="JK256" i="24" s="1"/>
  <c r="JD256" i="24"/>
  <c r="JC256" i="24"/>
  <c r="JB256" i="24"/>
  <c r="JA256" i="24"/>
  <c r="IZ256" i="24" s="1"/>
  <c r="IR256" i="24"/>
  <c r="IQ256" i="24"/>
  <c r="IP256" i="24"/>
  <c r="IO256" i="24"/>
  <c r="IS256" i="24" s="1"/>
  <c r="IF256" i="24"/>
  <c r="IE256" i="24"/>
  <c r="ID256" i="24"/>
  <c r="IC256" i="24"/>
  <c r="HZ256" i="24" s="1"/>
  <c r="HT256" i="24"/>
  <c r="HS256" i="24"/>
  <c r="HR256" i="24"/>
  <c r="HQ256" i="24"/>
  <c r="HO256" i="24" s="1"/>
  <c r="HH256" i="24"/>
  <c r="HG256" i="24"/>
  <c r="HF256" i="24"/>
  <c r="HE256" i="24"/>
  <c r="HD256" i="24" s="1"/>
  <c r="GV256" i="24"/>
  <c r="GU256" i="24"/>
  <c r="GT256" i="24"/>
  <c r="GS256" i="24"/>
  <c r="GJ256" i="24"/>
  <c r="GI256" i="24"/>
  <c r="GH256" i="24"/>
  <c r="GG256" i="24"/>
  <c r="GD256" i="24" s="1"/>
  <c r="FX256" i="24"/>
  <c r="FW256" i="24"/>
  <c r="FV256" i="24"/>
  <c r="FU256" i="24"/>
  <c r="FS256" i="24" s="1"/>
  <c r="FL256" i="24"/>
  <c r="FK256" i="24"/>
  <c r="FJ256" i="24"/>
  <c r="FI256" i="24"/>
  <c r="FH256" i="24" s="1"/>
  <c r="EZ256" i="24"/>
  <c r="EY256" i="24"/>
  <c r="EX256" i="24"/>
  <c r="EW256" i="24"/>
  <c r="FA256" i="24" s="1"/>
  <c r="EN256" i="24"/>
  <c r="EM256" i="24"/>
  <c r="EL256" i="24"/>
  <c r="EK256" i="24"/>
  <c r="EH256" i="24" s="1"/>
  <c r="EB256" i="24"/>
  <c r="EA256" i="24"/>
  <c r="DZ256" i="24"/>
  <c r="DY256" i="24"/>
  <c r="DW256" i="24" s="1"/>
  <c r="DP256" i="24"/>
  <c r="DO256" i="24"/>
  <c r="DN256" i="24"/>
  <c r="DM256" i="24"/>
  <c r="DL256" i="24" s="1"/>
  <c r="DD256" i="24"/>
  <c r="DC256" i="24"/>
  <c r="DB256" i="24"/>
  <c r="DA256" i="24"/>
  <c r="DE256" i="24" s="1"/>
  <c r="CR256" i="24"/>
  <c r="CQ256" i="24"/>
  <c r="CP256" i="24"/>
  <c r="CO256" i="24"/>
  <c r="CL256" i="24" s="1"/>
  <c r="CF256" i="24"/>
  <c r="CE256" i="24"/>
  <c r="CD256" i="24"/>
  <c r="CC256" i="24"/>
  <c r="CA256" i="24" s="1"/>
  <c r="BT256" i="24"/>
  <c r="BS256" i="24"/>
  <c r="BR256" i="24"/>
  <c r="BQ256" i="24"/>
  <c r="BP256" i="24" s="1"/>
  <c r="BD256" i="24"/>
  <c r="AJ256" i="24"/>
  <c r="AI256" i="24"/>
  <c r="AH256" i="24"/>
  <c r="AG256" i="24"/>
  <c r="AE256" i="24" s="1"/>
  <c r="X256" i="24"/>
  <c r="W256" i="24"/>
  <c r="V256" i="24"/>
  <c r="U256" i="24"/>
  <c r="T256" i="24" s="1"/>
  <c r="L256" i="24"/>
  <c r="K256" i="24"/>
  <c r="J256" i="24"/>
  <c r="I256" i="24"/>
  <c r="M256" i="24" s="1"/>
  <c r="KB255" i="24"/>
  <c r="KA255" i="24"/>
  <c r="JZ255" i="24"/>
  <c r="JY255" i="24"/>
  <c r="JV255" i="24" s="1"/>
  <c r="JP255" i="24"/>
  <c r="JO255" i="24"/>
  <c r="JN255" i="24"/>
  <c r="JM255" i="24"/>
  <c r="JK255" i="24" s="1"/>
  <c r="JL255" i="24"/>
  <c r="JD255" i="24"/>
  <c r="JC255" i="24"/>
  <c r="JB255" i="24"/>
  <c r="JA255" i="24"/>
  <c r="IZ255" i="24" s="1"/>
  <c r="IR255" i="24"/>
  <c r="IQ255" i="24"/>
  <c r="IP255" i="24"/>
  <c r="IO255" i="24"/>
  <c r="IS255" i="24" s="1"/>
  <c r="IF255" i="24"/>
  <c r="IE255" i="24"/>
  <c r="ID255" i="24"/>
  <c r="IC255" i="24"/>
  <c r="HZ255" i="24" s="1"/>
  <c r="HT255" i="24"/>
  <c r="HS255" i="24"/>
  <c r="HR255" i="24"/>
  <c r="HQ255" i="24"/>
  <c r="HO255" i="24" s="1"/>
  <c r="HH255" i="24"/>
  <c r="HG255" i="24"/>
  <c r="HF255" i="24"/>
  <c r="HE255" i="24"/>
  <c r="HD255" i="24" s="1"/>
  <c r="GV255" i="24"/>
  <c r="GU255" i="24"/>
  <c r="GT255" i="24"/>
  <c r="GS255" i="24"/>
  <c r="GW255" i="24" s="1"/>
  <c r="GJ255" i="24"/>
  <c r="GI255" i="24"/>
  <c r="GH255" i="24"/>
  <c r="GG255" i="24"/>
  <c r="GD255" i="24" s="1"/>
  <c r="FX255" i="24"/>
  <c r="FW255" i="24"/>
  <c r="FV255" i="24"/>
  <c r="FU255" i="24"/>
  <c r="FR255" i="24" s="1"/>
  <c r="FL255" i="24"/>
  <c r="FK255" i="24"/>
  <c r="FJ255" i="24"/>
  <c r="FI255" i="24"/>
  <c r="FH255" i="24" s="1"/>
  <c r="EZ255" i="24"/>
  <c r="EY255" i="24"/>
  <c r="EX255" i="24"/>
  <c r="EW255" i="24"/>
  <c r="EN255" i="24"/>
  <c r="EM255" i="24"/>
  <c r="EL255" i="24"/>
  <c r="EK255" i="24"/>
  <c r="EO255" i="24" s="1"/>
  <c r="EB255" i="24"/>
  <c r="EA255" i="24"/>
  <c r="DZ255" i="24"/>
  <c r="DY255" i="24"/>
  <c r="DP255" i="24"/>
  <c r="DO255" i="24"/>
  <c r="DN255" i="24"/>
  <c r="DM255" i="24"/>
  <c r="DL255" i="24" s="1"/>
  <c r="DD255" i="24"/>
  <c r="DC255" i="24"/>
  <c r="DB255" i="24"/>
  <c r="DA255" i="24"/>
  <c r="CX255" i="24" s="1"/>
  <c r="CR255" i="24"/>
  <c r="CQ255" i="24"/>
  <c r="CP255" i="24"/>
  <c r="CO255" i="24"/>
  <c r="CK255" i="24" s="1"/>
  <c r="CF255" i="24"/>
  <c r="CE255" i="24"/>
  <c r="CD255" i="24"/>
  <c r="CC255" i="24"/>
  <c r="BT255" i="24"/>
  <c r="BS255" i="24"/>
  <c r="BR255" i="24"/>
  <c r="BQ255" i="24"/>
  <c r="AJ255" i="24"/>
  <c r="AI255" i="24"/>
  <c r="AH255" i="24"/>
  <c r="AG255" i="24"/>
  <c r="X255" i="24"/>
  <c r="W255" i="24"/>
  <c r="V255" i="24"/>
  <c r="U255" i="24"/>
  <c r="Q255" i="24" s="1"/>
  <c r="L255" i="24"/>
  <c r="K255" i="24"/>
  <c r="J255" i="24"/>
  <c r="I255" i="24"/>
  <c r="KB254" i="24"/>
  <c r="KA254" i="24"/>
  <c r="JZ254" i="24"/>
  <c r="JY254" i="24"/>
  <c r="KC254" i="24" s="1"/>
  <c r="JP254" i="24"/>
  <c r="JO254" i="24"/>
  <c r="JN254" i="24"/>
  <c r="JM254" i="24"/>
  <c r="JJ254" i="24" s="1"/>
  <c r="JD254" i="24"/>
  <c r="JC254" i="24"/>
  <c r="JB254" i="24"/>
  <c r="JA254" i="24"/>
  <c r="IR254" i="24"/>
  <c r="IQ254" i="24"/>
  <c r="IP254" i="24"/>
  <c r="IO254" i="24"/>
  <c r="IL254" i="24" s="1"/>
  <c r="IF254" i="24"/>
  <c r="IE254" i="24"/>
  <c r="ID254" i="24"/>
  <c r="IC254" i="24"/>
  <c r="HY254" i="24" s="1"/>
  <c r="HT254" i="24"/>
  <c r="HS254" i="24"/>
  <c r="HR254" i="24"/>
  <c r="HQ254" i="24"/>
  <c r="HH254" i="24"/>
  <c r="HG254" i="24"/>
  <c r="HF254" i="24"/>
  <c r="HE254" i="24"/>
  <c r="HD254" i="24" s="1"/>
  <c r="GV254" i="24"/>
  <c r="GU254" i="24"/>
  <c r="GT254" i="24"/>
  <c r="GS254" i="24"/>
  <c r="GJ254" i="24"/>
  <c r="GI254" i="24"/>
  <c r="GH254" i="24"/>
  <c r="GG254" i="24"/>
  <c r="GK254" i="24" s="1"/>
  <c r="FX254" i="24"/>
  <c r="FW254" i="24"/>
  <c r="FV254" i="24"/>
  <c r="FU254" i="24"/>
  <c r="FR254" i="24" s="1"/>
  <c r="FL254" i="24"/>
  <c r="FK254" i="24"/>
  <c r="FJ254" i="24"/>
  <c r="FI254" i="24"/>
  <c r="EZ254" i="24"/>
  <c r="EY254" i="24"/>
  <c r="EX254" i="24"/>
  <c r="EW254" i="24"/>
  <c r="ET254" i="24" s="1"/>
  <c r="EN254" i="24"/>
  <c r="EM254" i="24"/>
  <c r="EL254" i="24"/>
  <c r="EK254" i="24"/>
  <c r="EO254" i="24" s="1"/>
  <c r="EB254" i="24"/>
  <c r="EA254" i="24"/>
  <c r="DZ254" i="24"/>
  <c r="DY254" i="24"/>
  <c r="DV254" i="24" s="1"/>
  <c r="DP254" i="24"/>
  <c r="DO254" i="24"/>
  <c r="DN254" i="24"/>
  <c r="DM254" i="24"/>
  <c r="DL254" i="24" s="1"/>
  <c r="DD254" i="24"/>
  <c r="DC254" i="24"/>
  <c r="DB254" i="24"/>
  <c r="DA254" i="24"/>
  <c r="CR254" i="24"/>
  <c r="CQ254" i="24"/>
  <c r="CP254" i="24"/>
  <c r="CO254" i="24"/>
  <c r="CS254" i="24" s="1"/>
  <c r="CF254" i="24"/>
  <c r="CE254" i="24"/>
  <c r="CD254" i="24"/>
  <c r="CC254" i="24"/>
  <c r="BZ254" i="24" s="1"/>
  <c r="BT254" i="24"/>
  <c r="BS254" i="24"/>
  <c r="BR254" i="24"/>
  <c r="BQ254" i="24"/>
  <c r="BM254" i="24" s="1"/>
  <c r="AR254" i="24"/>
  <c r="AQ254" i="24"/>
  <c r="AJ254" i="24"/>
  <c r="AI254" i="24"/>
  <c r="AH254" i="24"/>
  <c r="AG254" i="24"/>
  <c r="AD254" i="24" s="1"/>
  <c r="X254" i="24"/>
  <c r="W254" i="24"/>
  <c r="V254" i="24"/>
  <c r="U254" i="24"/>
  <c r="T254" i="24" s="1"/>
  <c r="L254" i="24"/>
  <c r="K254" i="24"/>
  <c r="J254" i="24"/>
  <c r="I254" i="24"/>
  <c r="F254" i="24" s="1"/>
  <c r="KB253" i="24"/>
  <c r="KA253" i="24"/>
  <c r="JZ253" i="24"/>
  <c r="JY253" i="24"/>
  <c r="KC253" i="24" s="1"/>
  <c r="JP253" i="24"/>
  <c r="JO253" i="24"/>
  <c r="JN253" i="24"/>
  <c r="JM253" i="24"/>
  <c r="JJ253" i="24" s="1"/>
  <c r="JD253" i="24"/>
  <c r="JC253" i="24"/>
  <c r="JB253" i="24"/>
  <c r="JA253" i="24"/>
  <c r="IR253" i="24"/>
  <c r="IQ253" i="24"/>
  <c r="IP253" i="24"/>
  <c r="IO253" i="24"/>
  <c r="IL253" i="24" s="1"/>
  <c r="IF253" i="24"/>
  <c r="IE253" i="24"/>
  <c r="ID253" i="24"/>
  <c r="IC253" i="24"/>
  <c r="IG253" i="24" s="1"/>
  <c r="HT253" i="24"/>
  <c r="HS253" i="24"/>
  <c r="HR253" i="24"/>
  <c r="HQ253" i="24"/>
  <c r="HN253" i="24" s="1"/>
  <c r="HH253" i="24"/>
  <c r="HG253" i="24"/>
  <c r="HF253" i="24"/>
  <c r="HE253" i="24"/>
  <c r="HD253" i="24" s="1"/>
  <c r="GV253" i="24"/>
  <c r="GU253" i="24"/>
  <c r="GT253" i="24"/>
  <c r="GS253" i="24"/>
  <c r="GJ253" i="24"/>
  <c r="GI253" i="24"/>
  <c r="GH253" i="24"/>
  <c r="GG253" i="24"/>
  <c r="GF253" i="24" s="1"/>
  <c r="FX253" i="24"/>
  <c r="FW253" i="24"/>
  <c r="FV253" i="24"/>
  <c r="FU253" i="24"/>
  <c r="FT253" i="24" s="1"/>
  <c r="FL253" i="24"/>
  <c r="FK253" i="24"/>
  <c r="FJ253" i="24"/>
  <c r="FI253" i="24"/>
  <c r="EZ253" i="24"/>
  <c r="EY253" i="24"/>
  <c r="EX253" i="24"/>
  <c r="EW253" i="24"/>
  <c r="ET253" i="24" s="1"/>
  <c r="EN253" i="24"/>
  <c r="EM253" i="24"/>
  <c r="EL253" i="24"/>
  <c r="EK253" i="24"/>
  <c r="EB253" i="24"/>
  <c r="EA253" i="24"/>
  <c r="DZ253" i="24"/>
  <c r="DY253" i="24"/>
  <c r="DU253" i="24" s="1"/>
  <c r="DP253" i="24"/>
  <c r="DO253" i="24"/>
  <c r="DN253" i="24"/>
  <c r="DM253" i="24"/>
  <c r="DD253" i="24"/>
  <c r="DC253" i="24"/>
  <c r="DB253" i="24"/>
  <c r="DA253" i="24"/>
  <c r="CR253" i="24"/>
  <c r="CQ253" i="24"/>
  <c r="CP253" i="24"/>
  <c r="CO253" i="24"/>
  <c r="CS253" i="24" s="1"/>
  <c r="CF253" i="24"/>
  <c r="CE253" i="24"/>
  <c r="CD253" i="24"/>
  <c r="CC253" i="24"/>
  <c r="BZ253" i="24" s="1"/>
  <c r="BT253" i="24"/>
  <c r="BS253" i="24"/>
  <c r="BR253" i="24"/>
  <c r="BQ253" i="24"/>
  <c r="BM253" i="24" s="1"/>
  <c r="BC253" i="24"/>
  <c r="AQ253" i="24"/>
  <c r="AJ253" i="24"/>
  <c r="AI253" i="24"/>
  <c r="AH253" i="24"/>
  <c r="AG253" i="24"/>
  <c r="AD253" i="24" s="1"/>
  <c r="X253" i="24"/>
  <c r="W253" i="24"/>
  <c r="V253" i="24"/>
  <c r="U253" i="24"/>
  <c r="R253" i="24" s="1"/>
  <c r="L253" i="24"/>
  <c r="K253" i="24"/>
  <c r="J253" i="24"/>
  <c r="I253" i="24"/>
  <c r="G253" i="24" s="1"/>
  <c r="KB252" i="24"/>
  <c r="KA252" i="24"/>
  <c r="JZ252" i="24"/>
  <c r="JY252" i="24"/>
  <c r="JX252" i="24" s="1"/>
  <c r="JP252" i="24"/>
  <c r="JO252" i="24"/>
  <c r="JN252" i="24"/>
  <c r="JM252" i="24"/>
  <c r="JK252" i="24" s="1"/>
  <c r="JD252" i="24"/>
  <c r="JC252" i="24"/>
  <c r="JB252" i="24"/>
  <c r="JA252" i="24"/>
  <c r="IY252" i="24" s="1"/>
  <c r="IR252" i="24"/>
  <c r="IQ252" i="24"/>
  <c r="IP252" i="24"/>
  <c r="IO252" i="24"/>
  <c r="IL252" i="24" s="1"/>
  <c r="IF252" i="24"/>
  <c r="IE252" i="24"/>
  <c r="ID252" i="24"/>
  <c r="IC252" i="24"/>
  <c r="HZ252" i="24" s="1"/>
  <c r="HT252" i="24"/>
  <c r="HS252" i="24"/>
  <c r="HR252" i="24"/>
  <c r="HQ252" i="24"/>
  <c r="HH252" i="24"/>
  <c r="HG252" i="24"/>
  <c r="HF252" i="24"/>
  <c r="HE252" i="24"/>
  <c r="HD252" i="24" s="1"/>
  <c r="GV252" i="24"/>
  <c r="GU252" i="24"/>
  <c r="GT252" i="24"/>
  <c r="GS252" i="24"/>
  <c r="GR252" i="24" s="1"/>
  <c r="GJ252" i="24"/>
  <c r="GI252" i="24"/>
  <c r="GH252" i="24"/>
  <c r="GG252" i="24"/>
  <c r="GE252" i="24" s="1"/>
  <c r="FX252" i="24"/>
  <c r="FW252" i="24"/>
  <c r="FV252" i="24"/>
  <c r="FU252" i="24"/>
  <c r="FQ252" i="24" s="1"/>
  <c r="FL252" i="24"/>
  <c r="FK252" i="24"/>
  <c r="FJ252" i="24"/>
  <c r="FI252" i="24"/>
  <c r="EZ252" i="24"/>
  <c r="EY252" i="24"/>
  <c r="EX252" i="24"/>
  <c r="EW252" i="24"/>
  <c r="FA252" i="24" s="1"/>
  <c r="EN252" i="24"/>
  <c r="EM252" i="24"/>
  <c r="EL252" i="24"/>
  <c r="EK252" i="24"/>
  <c r="EH252" i="24" s="1"/>
  <c r="EB252" i="24"/>
  <c r="EA252" i="24"/>
  <c r="DZ252" i="24"/>
  <c r="DY252" i="24"/>
  <c r="DP252" i="24"/>
  <c r="DO252" i="24"/>
  <c r="DN252" i="24"/>
  <c r="DM252" i="24"/>
  <c r="DL252" i="24" s="1"/>
  <c r="DD252" i="24"/>
  <c r="DC252" i="24"/>
  <c r="DB252" i="24"/>
  <c r="DA252" i="24"/>
  <c r="CW252" i="24" s="1"/>
  <c r="CR252" i="24"/>
  <c r="CQ252" i="24"/>
  <c r="CP252" i="24"/>
  <c r="CO252" i="24"/>
  <c r="CF252" i="24"/>
  <c r="CE252" i="24"/>
  <c r="CD252" i="24"/>
  <c r="CC252" i="24"/>
  <c r="CA252" i="24" s="1"/>
  <c r="BT252" i="24"/>
  <c r="BS252" i="24"/>
  <c r="BR252" i="24"/>
  <c r="BQ252" i="24"/>
  <c r="BC252" i="24"/>
  <c r="AJ252" i="24"/>
  <c r="AI252" i="24"/>
  <c r="AH252" i="24"/>
  <c r="AG252" i="24"/>
  <c r="X252" i="24"/>
  <c r="W252" i="24"/>
  <c r="V252" i="24"/>
  <c r="U252" i="24"/>
  <c r="T252" i="24" s="1"/>
  <c r="L252" i="24"/>
  <c r="K252" i="24"/>
  <c r="J252" i="24"/>
  <c r="I252" i="24"/>
  <c r="E252" i="24" s="1"/>
  <c r="KB251" i="24"/>
  <c r="KA251" i="24"/>
  <c r="JZ251" i="24"/>
  <c r="JY251" i="24"/>
  <c r="JP251" i="24"/>
  <c r="JO251" i="24"/>
  <c r="JN251" i="24"/>
  <c r="JM251" i="24"/>
  <c r="JK251" i="24" s="1"/>
  <c r="JD251" i="24"/>
  <c r="JC251" i="24"/>
  <c r="JB251" i="24"/>
  <c r="JA251" i="24"/>
  <c r="IR251" i="24"/>
  <c r="IQ251" i="24"/>
  <c r="IP251" i="24"/>
  <c r="IO251" i="24"/>
  <c r="IS251" i="24" s="1"/>
  <c r="IF251" i="24"/>
  <c r="IE251" i="24"/>
  <c r="ID251" i="24"/>
  <c r="IC251" i="24"/>
  <c r="HZ251" i="24" s="1"/>
  <c r="HT251" i="24"/>
  <c r="HS251" i="24"/>
  <c r="HR251" i="24"/>
  <c r="HQ251" i="24"/>
  <c r="HH251" i="24"/>
  <c r="HG251" i="24"/>
  <c r="HF251" i="24"/>
  <c r="HE251" i="24"/>
  <c r="HD251" i="24" s="1"/>
  <c r="GV251" i="24"/>
  <c r="GU251" i="24"/>
  <c r="GT251" i="24"/>
  <c r="GS251" i="24"/>
  <c r="GJ251" i="24"/>
  <c r="GI251" i="24"/>
  <c r="GH251" i="24"/>
  <c r="GG251" i="24"/>
  <c r="FX251" i="24"/>
  <c r="FW251" i="24"/>
  <c r="FV251" i="24"/>
  <c r="FU251" i="24"/>
  <c r="FS251" i="24" s="1"/>
  <c r="FL251" i="24"/>
  <c r="FK251" i="24"/>
  <c r="FJ251" i="24"/>
  <c r="FI251" i="24"/>
  <c r="EZ251" i="24"/>
  <c r="EY251" i="24"/>
  <c r="EX251" i="24"/>
  <c r="EW251" i="24"/>
  <c r="FA251" i="24" s="1"/>
  <c r="EN251" i="24"/>
  <c r="EM251" i="24"/>
  <c r="EL251" i="24"/>
  <c r="EK251" i="24"/>
  <c r="EH251" i="24" s="1"/>
  <c r="EB251" i="24"/>
  <c r="EA251" i="24"/>
  <c r="DZ251" i="24"/>
  <c r="DY251" i="24"/>
  <c r="DP251" i="24"/>
  <c r="DO251" i="24"/>
  <c r="DN251" i="24"/>
  <c r="DM251" i="24"/>
  <c r="DL251" i="24" s="1"/>
  <c r="DD251" i="24"/>
  <c r="DC251" i="24"/>
  <c r="DB251" i="24"/>
  <c r="DA251" i="24"/>
  <c r="DE251" i="24" s="1"/>
  <c r="CR251" i="24"/>
  <c r="CQ251" i="24"/>
  <c r="CP251" i="24"/>
  <c r="CO251" i="24"/>
  <c r="CL251" i="24" s="1"/>
  <c r="CN251" i="24"/>
  <c r="CF251" i="24"/>
  <c r="CE251" i="24"/>
  <c r="CD251" i="24"/>
  <c r="CC251" i="24"/>
  <c r="BT251" i="24"/>
  <c r="BS251" i="24"/>
  <c r="BR251" i="24"/>
  <c r="BQ251" i="24"/>
  <c r="BP251" i="24" s="1"/>
  <c r="BC251" i="24"/>
  <c r="AJ251" i="24"/>
  <c r="AI251" i="24"/>
  <c r="AH251" i="24"/>
  <c r="AG251" i="24"/>
  <c r="AE251" i="24" s="1"/>
  <c r="X251" i="24"/>
  <c r="W251" i="24"/>
  <c r="V251" i="24"/>
  <c r="U251" i="24"/>
  <c r="L251" i="24"/>
  <c r="K251" i="24"/>
  <c r="J251" i="24"/>
  <c r="I251" i="24"/>
  <c r="M251" i="24" s="1"/>
  <c r="KB250" i="24"/>
  <c r="KA250" i="24"/>
  <c r="JZ250" i="24"/>
  <c r="JY250" i="24"/>
  <c r="JV250" i="24" s="1"/>
  <c r="JP250" i="24"/>
  <c r="JO250" i="24"/>
  <c r="JN250" i="24"/>
  <c r="JM250" i="24"/>
  <c r="JK250" i="24" s="1"/>
  <c r="JD250" i="24"/>
  <c r="JC250" i="24"/>
  <c r="JB250" i="24"/>
  <c r="JA250" i="24"/>
  <c r="IZ250" i="24" s="1"/>
  <c r="IR250" i="24"/>
  <c r="IQ250" i="24"/>
  <c r="IP250" i="24"/>
  <c r="IO250" i="24"/>
  <c r="IK250" i="24" s="1"/>
  <c r="IF250" i="24"/>
  <c r="IE250" i="24"/>
  <c r="ID250" i="24"/>
  <c r="IC250" i="24"/>
  <c r="HT250" i="24"/>
  <c r="HS250" i="24"/>
  <c r="HR250" i="24"/>
  <c r="HQ250" i="24"/>
  <c r="HO250" i="24" s="1"/>
  <c r="HH250" i="24"/>
  <c r="HG250" i="24"/>
  <c r="HF250" i="24"/>
  <c r="HE250" i="24"/>
  <c r="HD250" i="24" s="1"/>
  <c r="GV250" i="24"/>
  <c r="GU250" i="24"/>
  <c r="GT250" i="24"/>
  <c r="GS250" i="24"/>
  <c r="GW250" i="24" s="1"/>
  <c r="GJ250" i="24"/>
  <c r="GI250" i="24"/>
  <c r="GH250" i="24"/>
  <c r="GG250" i="24"/>
  <c r="GD250" i="24" s="1"/>
  <c r="FX250" i="24"/>
  <c r="FW250" i="24"/>
  <c r="FV250" i="24"/>
  <c r="FU250" i="24"/>
  <c r="FL250" i="24"/>
  <c r="FK250" i="24"/>
  <c r="FJ250" i="24"/>
  <c r="FI250" i="24"/>
  <c r="FH250" i="24" s="1"/>
  <c r="EZ250" i="24"/>
  <c r="EY250" i="24"/>
  <c r="EX250" i="24"/>
  <c r="EW250" i="24"/>
  <c r="FA250" i="24" s="1"/>
  <c r="EN250" i="24"/>
  <c r="EM250" i="24"/>
  <c r="EL250" i="24"/>
  <c r="EK250" i="24"/>
  <c r="EH250" i="24" s="1"/>
  <c r="EB250" i="24"/>
  <c r="EA250" i="24"/>
  <c r="DZ250" i="24"/>
  <c r="DY250" i="24"/>
  <c r="DW250" i="24" s="1"/>
  <c r="DP250" i="24"/>
  <c r="DO250" i="24"/>
  <c r="DN250" i="24"/>
  <c r="DM250" i="24"/>
  <c r="DD250" i="24"/>
  <c r="DC250" i="24"/>
  <c r="DB250" i="24"/>
  <c r="DA250" i="24"/>
  <c r="DE250" i="24" s="1"/>
  <c r="CR250" i="24"/>
  <c r="CQ250" i="24"/>
  <c r="CP250" i="24"/>
  <c r="CO250" i="24"/>
  <c r="CL250" i="24" s="1"/>
  <c r="CF250" i="24"/>
  <c r="CE250" i="24"/>
  <c r="CD250" i="24"/>
  <c r="CC250" i="24"/>
  <c r="CA250" i="24" s="1"/>
  <c r="BT250" i="24"/>
  <c r="BS250" i="24"/>
  <c r="BR250" i="24"/>
  <c r="BQ250" i="24"/>
  <c r="BP250" i="24" s="1"/>
  <c r="AJ250" i="24"/>
  <c r="AI250" i="24"/>
  <c r="AH250" i="24"/>
  <c r="AG250" i="24"/>
  <c r="AE250" i="24" s="1"/>
  <c r="X250" i="24"/>
  <c r="W250" i="24"/>
  <c r="V250" i="24"/>
  <c r="U250" i="24"/>
  <c r="T250" i="24" s="1"/>
  <c r="L250" i="24"/>
  <c r="K250" i="24"/>
  <c r="J250" i="24"/>
  <c r="I250" i="24"/>
  <c r="M250" i="24" s="1"/>
  <c r="KB249" i="24"/>
  <c r="KA249" i="24"/>
  <c r="JZ249" i="24"/>
  <c r="JY249" i="24"/>
  <c r="JV249" i="24" s="1"/>
  <c r="JU249" i="24"/>
  <c r="JP249" i="24"/>
  <c r="JO249" i="24"/>
  <c r="JN249" i="24"/>
  <c r="JM249" i="24"/>
  <c r="JD249" i="24"/>
  <c r="JC249" i="24"/>
  <c r="JB249" i="24"/>
  <c r="JA249" i="24"/>
  <c r="IZ249" i="24" s="1"/>
  <c r="IR249" i="24"/>
  <c r="IQ249" i="24"/>
  <c r="IP249" i="24"/>
  <c r="IO249" i="24"/>
  <c r="IS249" i="24" s="1"/>
  <c r="IF249" i="24"/>
  <c r="IE249" i="24"/>
  <c r="ID249" i="24"/>
  <c r="IC249" i="24"/>
  <c r="HZ249" i="24" s="1"/>
  <c r="HT249" i="24"/>
  <c r="HS249" i="24"/>
  <c r="HR249" i="24"/>
  <c r="HQ249" i="24"/>
  <c r="HO249" i="24" s="1"/>
  <c r="HH249" i="24"/>
  <c r="HG249" i="24"/>
  <c r="HF249" i="24"/>
  <c r="HE249" i="24"/>
  <c r="GV249" i="24"/>
  <c r="GU249" i="24"/>
  <c r="GT249" i="24"/>
  <c r="GS249" i="24"/>
  <c r="GW249" i="24" s="1"/>
  <c r="GJ249" i="24"/>
  <c r="GI249" i="24"/>
  <c r="GH249" i="24"/>
  <c r="GG249" i="24"/>
  <c r="GD249" i="24" s="1"/>
  <c r="FX249" i="24"/>
  <c r="FW249" i="24"/>
  <c r="FV249" i="24"/>
  <c r="FU249" i="24"/>
  <c r="FS249" i="24" s="1"/>
  <c r="FL249" i="24"/>
  <c r="FK249" i="24"/>
  <c r="FJ249" i="24"/>
  <c r="FI249" i="24"/>
  <c r="FH249" i="24" s="1"/>
  <c r="EZ249" i="24"/>
  <c r="EY249" i="24"/>
  <c r="EX249" i="24"/>
  <c r="EW249" i="24"/>
  <c r="ES249" i="24" s="1"/>
  <c r="EN249" i="24"/>
  <c r="EM249" i="24"/>
  <c r="EL249" i="24"/>
  <c r="EK249" i="24"/>
  <c r="EB249" i="24"/>
  <c r="EA249" i="24"/>
  <c r="DZ249" i="24"/>
  <c r="DY249" i="24"/>
  <c r="DW249" i="24" s="1"/>
  <c r="DP249" i="24"/>
  <c r="DO249" i="24"/>
  <c r="DN249" i="24"/>
  <c r="DM249" i="24"/>
  <c r="DD249" i="24"/>
  <c r="DC249" i="24"/>
  <c r="DB249" i="24"/>
  <c r="DA249" i="24"/>
  <c r="DE249" i="24" s="1"/>
  <c r="CR249" i="24"/>
  <c r="CQ249" i="24"/>
  <c r="CP249" i="24"/>
  <c r="CO249" i="24"/>
  <c r="CL249" i="24" s="1"/>
  <c r="CF249" i="24"/>
  <c r="CE249" i="24"/>
  <c r="CD249" i="24"/>
  <c r="CC249" i="24"/>
  <c r="BT249" i="24"/>
  <c r="BS249" i="24"/>
  <c r="BR249" i="24"/>
  <c r="BQ249" i="24"/>
  <c r="BM249" i="24" s="1"/>
  <c r="BC249" i="24"/>
  <c r="AJ249" i="24"/>
  <c r="AI249" i="24"/>
  <c r="AH249" i="24"/>
  <c r="AG249" i="24"/>
  <c r="AE249" i="24" s="1"/>
  <c r="X249" i="24"/>
  <c r="W249" i="24"/>
  <c r="V249" i="24"/>
  <c r="U249" i="24"/>
  <c r="L249" i="24"/>
  <c r="K249" i="24"/>
  <c r="J249" i="24"/>
  <c r="I249" i="24"/>
  <c r="F249" i="24" s="1"/>
  <c r="KB248" i="24"/>
  <c r="KA248" i="24"/>
  <c r="JZ248" i="24"/>
  <c r="JY248" i="24"/>
  <c r="JV248" i="24" s="1"/>
  <c r="JP248" i="24"/>
  <c r="JO248" i="24"/>
  <c r="JN248" i="24"/>
  <c r="JM248" i="24"/>
  <c r="JK248" i="24" s="1"/>
  <c r="JD248" i="24"/>
  <c r="JC248" i="24"/>
  <c r="JB248" i="24"/>
  <c r="JA248" i="24"/>
  <c r="IX248" i="24" s="1"/>
  <c r="IR248" i="24"/>
  <c r="IQ248" i="24"/>
  <c r="IP248" i="24"/>
  <c r="IO248" i="24"/>
  <c r="IK248" i="24" s="1"/>
  <c r="IF248" i="24"/>
  <c r="IE248" i="24"/>
  <c r="ID248" i="24"/>
  <c r="IC248" i="24"/>
  <c r="HT248" i="24"/>
  <c r="HS248" i="24"/>
  <c r="HR248" i="24"/>
  <c r="HQ248" i="24"/>
  <c r="HM248" i="24" s="1"/>
  <c r="HH248" i="24"/>
  <c r="HG248" i="24"/>
  <c r="HF248" i="24"/>
  <c r="HE248" i="24"/>
  <c r="GV248" i="24"/>
  <c r="GU248" i="24"/>
  <c r="GT248" i="24"/>
  <c r="GS248" i="24"/>
  <c r="GW248" i="24" s="1"/>
  <c r="GJ248" i="24"/>
  <c r="GI248" i="24"/>
  <c r="GH248" i="24"/>
  <c r="GG248" i="24"/>
  <c r="GD248" i="24" s="1"/>
  <c r="FX248" i="24"/>
  <c r="FW248" i="24"/>
  <c r="FV248" i="24"/>
  <c r="FU248" i="24"/>
  <c r="FL248" i="24"/>
  <c r="FK248" i="24"/>
  <c r="FJ248" i="24"/>
  <c r="FI248" i="24"/>
  <c r="FE248" i="24" s="1"/>
  <c r="EZ248" i="24"/>
  <c r="EY248" i="24"/>
  <c r="EX248" i="24"/>
  <c r="EW248" i="24"/>
  <c r="ES248" i="24" s="1"/>
  <c r="EN248" i="24"/>
  <c r="EM248" i="24"/>
  <c r="EL248" i="24"/>
  <c r="EK248" i="24"/>
  <c r="EB248" i="24"/>
  <c r="EA248" i="24"/>
  <c r="DZ248" i="24"/>
  <c r="DY248" i="24"/>
  <c r="DW248" i="24" s="1"/>
  <c r="DP248" i="24"/>
  <c r="DO248" i="24"/>
  <c r="DN248" i="24"/>
  <c r="DM248" i="24"/>
  <c r="DD248" i="24"/>
  <c r="DC248" i="24"/>
  <c r="DB248" i="24"/>
  <c r="DA248" i="24"/>
  <c r="CX248" i="24" s="1"/>
  <c r="CR248" i="24"/>
  <c r="CQ248" i="24"/>
  <c r="CP248" i="24"/>
  <c r="CO248" i="24"/>
  <c r="CL248" i="24" s="1"/>
  <c r="CF248" i="24"/>
  <c r="CE248" i="24"/>
  <c r="CD248" i="24"/>
  <c r="CC248" i="24"/>
  <c r="CA248" i="24" s="1"/>
  <c r="BT248" i="24"/>
  <c r="BS248" i="24"/>
  <c r="BR248" i="24"/>
  <c r="BQ248" i="24"/>
  <c r="BN248" i="24" s="1"/>
  <c r="AJ248" i="24"/>
  <c r="AI248" i="24"/>
  <c r="AH248" i="24"/>
  <c r="AG248" i="24"/>
  <c r="AC248" i="24" s="1"/>
  <c r="X248" i="24"/>
  <c r="W248" i="24"/>
  <c r="V248" i="24"/>
  <c r="U248" i="24"/>
  <c r="S248" i="24" s="1"/>
  <c r="L248" i="24"/>
  <c r="K248" i="24"/>
  <c r="J248" i="24"/>
  <c r="I248" i="24"/>
  <c r="F248" i="24" s="1"/>
  <c r="KB247" i="24"/>
  <c r="KA247" i="24"/>
  <c r="JZ247" i="24"/>
  <c r="JY247" i="24"/>
  <c r="JX247" i="24" s="1"/>
  <c r="JP247" i="24"/>
  <c r="JO247" i="24"/>
  <c r="JN247" i="24"/>
  <c r="JM247" i="24"/>
  <c r="JL247" i="24" s="1"/>
  <c r="JD247" i="24"/>
  <c r="JC247" i="24"/>
  <c r="JB247" i="24"/>
  <c r="JA247" i="24"/>
  <c r="IY247" i="24" s="1"/>
  <c r="IR247" i="24"/>
  <c r="IQ247" i="24"/>
  <c r="IP247" i="24"/>
  <c r="IO247" i="24"/>
  <c r="IK247" i="24" s="1"/>
  <c r="IF247" i="24"/>
  <c r="IE247" i="24"/>
  <c r="ID247" i="24"/>
  <c r="IC247" i="24"/>
  <c r="IB247" i="24" s="1"/>
  <c r="HT247" i="24"/>
  <c r="HS247" i="24"/>
  <c r="HR247" i="24"/>
  <c r="HQ247" i="24"/>
  <c r="HP247" i="24" s="1"/>
  <c r="HH247" i="24"/>
  <c r="HG247" i="24"/>
  <c r="HF247" i="24"/>
  <c r="HE247" i="24"/>
  <c r="HC247" i="24" s="1"/>
  <c r="GV247" i="24"/>
  <c r="GU247" i="24"/>
  <c r="GT247" i="24"/>
  <c r="GS247" i="24"/>
  <c r="GO247" i="24" s="1"/>
  <c r="GJ247" i="24"/>
  <c r="GI247" i="24"/>
  <c r="GH247" i="24"/>
  <c r="GG247" i="24"/>
  <c r="GF247" i="24" s="1"/>
  <c r="FX247" i="24"/>
  <c r="FW247" i="24"/>
  <c r="FV247" i="24"/>
  <c r="FU247" i="24"/>
  <c r="FT247" i="24" s="1"/>
  <c r="FL247" i="24"/>
  <c r="FK247" i="24"/>
  <c r="FJ247" i="24"/>
  <c r="FI247" i="24"/>
  <c r="FG247" i="24" s="1"/>
  <c r="EZ247" i="24"/>
  <c r="EY247" i="24"/>
  <c r="EX247" i="24"/>
  <c r="EW247" i="24"/>
  <c r="ET247" i="24" s="1"/>
  <c r="EN247" i="24"/>
  <c r="EM247" i="24"/>
  <c r="EL247" i="24"/>
  <c r="EK247" i="24"/>
  <c r="EJ247" i="24" s="1"/>
  <c r="EB247" i="24"/>
  <c r="EA247" i="24"/>
  <c r="DZ247" i="24"/>
  <c r="DY247" i="24"/>
  <c r="DX247" i="24" s="1"/>
  <c r="DP247" i="24"/>
  <c r="DO247" i="24"/>
  <c r="DN247" i="24"/>
  <c r="DM247" i="24"/>
  <c r="DK247" i="24" s="1"/>
  <c r="DD247" i="24"/>
  <c r="DC247" i="24"/>
  <c r="DB247" i="24"/>
  <c r="DA247" i="24"/>
  <c r="CW247" i="24" s="1"/>
  <c r="CR247" i="24"/>
  <c r="CQ247" i="24"/>
  <c r="CP247" i="24"/>
  <c r="CO247" i="24"/>
  <c r="CN247" i="24" s="1"/>
  <c r="CF247" i="24"/>
  <c r="CE247" i="24"/>
  <c r="CD247" i="24"/>
  <c r="CC247" i="24"/>
  <c r="CB247" i="24" s="1"/>
  <c r="BT247" i="24"/>
  <c r="BS247" i="24"/>
  <c r="BR247" i="24"/>
  <c r="BQ247" i="24"/>
  <c r="BO247" i="24" s="1"/>
  <c r="BC247" i="24"/>
  <c r="AR247" i="24"/>
  <c r="AJ247" i="24"/>
  <c r="AI247" i="24"/>
  <c r="AH247" i="24"/>
  <c r="AG247" i="24"/>
  <c r="AF247" i="24" s="1"/>
  <c r="X247" i="24"/>
  <c r="W247" i="24"/>
  <c r="V247" i="24"/>
  <c r="U247" i="24"/>
  <c r="L247" i="24"/>
  <c r="K247" i="24"/>
  <c r="J247" i="24"/>
  <c r="I247" i="24"/>
  <c r="KB246" i="24"/>
  <c r="KA246" i="24"/>
  <c r="JZ246" i="24"/>
  <c r="JY246" i="24"/>
  <c r="JV246" i="24" s="1"/>
  <c r="JP246" i="24"/>
  <c r="JO246" i="24"/>
  <c r="JN246" i="24"/>
  <c r="JM246" i="24"/>
  <c r="JI246" i="24" s="1"/>
  <c r="JD246" i="24"/>
  <c r="JC246" i="24"/>
  <c r="JB246" i="24"/>
  <c r="JA246" i="24"/>
  <c r="IR246" i="24"/>
  <c r="IQ246" i="24"/>
  <c r="IP246" i="24"/>
  <c r="IO246" i="24"/>
  <c r="IS246" i="24" s="1"/>
  <c r="IF246" i="24"/>
  <c r="IE246" i="24"/>
  <c r="ID246" i="24"/>
  <c r="IC246" i="24"/>
  <c r="HY246" i="24" s="1"/>
  <c r="HT246" i="24"/>
  <c r="HS246" i="24"/>
  <c r="HR246" i="24"/>
  <c r="HQ246" i="24"/>
  <c r="HP246" i="24" s="1"/>
  <c r="HH246" i="24"/>
  <c r="HG246" i="24"/>
  <c r="HF246" i="24"/>
  <c r="HE246" i="24"/>
  <c r="HB246" i="24" s="1"/>
  <c r="HA246" i="24"/>
  <c r="GV246" i="24"/>
  <c r="GU246" i="24"/>
  <c r="GT246" i="24"/>
  <c r="GS246" i="24"/>
  <c r="GJ246" i="24"/>
  <c r="GI246" i="24"/>
  <c r="GH246" i="24"/>
  <c r="GG246" i="24"/>
  <c r="GD246" i="24" s="1"/>
  <c r="FX246" i="24"/>
  <c r="FW246" i="24"/>
  <c r="FV246" i="24"/>
  <c r="FU246" i="24"/>
  <c r="FL246" i="24"/>
  <c r="FK246" i="24"/>
  <c r="FJ246" i="24"/>
  <c r="FI246" i="24"/>
  <c r="FF246" i="24" s="1"/>
  <c r="EZ246" i="24"/>
  <c r="EY246" i="24"/>
  <c r="EX246" i="24"/>
  <c r="EW246" i="24"/>
  <c r="EN246" i="24"/>
  <c r="EM246" i="24"/>
  <c r="EL246" i="24"/>
  <c r="EK246" i="24"/>
  <c r="EH246" i="24" s="1"/>
  <c r="EB246" i="24"/>
  <c r="EA246" i="24"/>
  <c r="DZ246" i="24"/>
  <c r="DY246" i="24"/>
  <c r="DX246" i="24" s="1"/>
  <c r="DP246" i="24"/>
  <c r="DO246" i="24"/>
  <c r="DN246" i="24"/>
  <c r="DM246" i="24"/>
  <c r="DD246" i="24"/>
  <c r="DC246" i="24"/>
  <c r="DB246" i="24"/>
  <c r="DA246" i="24"/>
  <c r="CR246" i="24"/>
  <c r="CQ246" i="24"/>
  <c r="CP246" i="24"/>
  <c r="CO246" i="24"/>
  <c r="CL246" i="24" s="1"/>
  <c r="CF246" i="24"/>
  <c r="CE246" i="24"/>
  <c r="CD246" i="24"/>
  <c r="CC246" i="24"/>
  <c r="BY246" i="24" s="1"/>
  <c r="BT246" i="24"/>
  <c r="BS246" i="24"/>
  <c r="BR246" i="24"/>
  <c r="BQ246" i="24"/>
  <c r="BN246" i="24" s="1"/>
  <c r="AQ246" i="24"/>
  <c r="AJ246" i="24"/>
  <c r="AI246" i="24"/>
  <c r="AH246" i="24"/>
  <c r="AG246" i="24"/>
  <c r="AF246" i="24" s="1"/>
  <c r="X246" i="24"/>
  <c r="W246" i="24"/>
  <c r="V246" i="24"/>
  <c r="U246" i="24"/>
  <c r="R246" i="24" s="1"/>
  <c r="L246" i="24"/>
  <c r="K246" i="24"/>
  <c r="J246" i="24"/>
  <c r="I246" i="24"/>
  <c r="KB245" i="24"/>
  <c r="KA245" i="24"/>
  <c r="JZ245" i="24"/>
  <c r="JY245" i="24"/>
  <c r="JX245" i="24" s="1"/>
  <c r="JP245" i="24"/>
  <c r="JO245" i="24"/>
  <c r="JN245" i="24"/>
  <c r="JM245" i="24"/>
  <c r="JD245" i="24"/>
  <c r="JC245" i="24"/>
  <c r="JB245" i="24"/>
  <c r="JA245" i="24"/>
  <c r="IX245" i="24" s="1"/>
  <c r="IR245" i="24"/>
  <c r="IQ245" i="24"/>
  <c r="IP245" i="24"/>
  <c r="IO245" i="24"/>
  <c r="IF245" i="24"/>
  <c r="IE245" i="24"/>
  <c r="ID245" i="24"/>
  <c r="IC245" i="24"/>
  <c r="HZ245" i="24" s="1"/>
  <c r="HT245" i="24"/>
  <c r="HS245" i="24"/>
  <c r="HR245" i="24"/>
  <c r="HQ245" i="24"/>
  <c r="HP245" i="24" s="1"/>
  <c r="HH245" i="24"/>
  <c r="HG245" i="24"/>
  <c r="HF245" i="24"/>
  <c r="HE245" i="24"/>
  <c r="GV245" i="24"/>
  <c r="GU245" i="24"/>
  <c r="GT245" i="24"/>
  <c r="GS245" i="24"/>
  <c r="GJ245" i="24"/>
  <c r="GI245" i="24"/>
  <c r="GH245" i="24"/>
  <c r="GG245" i="24"/>
  <c r="GF245" i="24" s="1"/>
  <c r="FX245" i="24"/>
  <c r="FW245" i="24"/>
  <c r="FV245" i="24"/>
  <c r="FU245" i="24"/>
  <c r="FQ245" i="24" s="1"/>
  <c r="FL245" i="24"/>
  <c r="FK245" i="24"/>
  <c r="FJ245" i="24"/>
  <c r="FI245" i="24"/>
  <c r="FF245" i="24" s="1"/>
  <c r="EZ245" i="24"/>
  <c r="EY245" i="24"/>
  <c r="EX245" i="24"/>
  <c r="EW245" i="24"/>
  <c r="FA245" i="24" s="1"/>
  <c r="EN245" i="24"/>
  <c r="EM245" i="24"/>
  <c r="EL245" i="24"/>
  <c r="EK245" i="24"/>
  <c r="EH245" i="24" s="1"/>
  <c r="EB245" i="24"/>
  <c r="EA245" i="24"/>
  <c r="DZ245" i="24"/>
  <c r="DY245" i="24"/>
  <c r="DX245" i="24" s="1"/>
  <c r="DP245" i="24"/>
  <c r="DO245" i="24"/>
  <c r="DN245" i="24"/>
  <c r="DM245" i="24"/>
  <c r="DJ245" i="24" s="1"/>
  <c r="DD245" i="24"/>
  <c r="DC245" i="24"/>
  <c r="DB245" i="24"/>
  <c r="DA245" i="24"/>
  <c r="CR245" i="24"/>
  <c r="CQ245" i="24"/>
  <c r="CP245" i="24"/>
  <c r="CO245" i="24"/>
  <c r="CN245" i="24" s="1"/>
  <c r="CF245" i="24"/>
  <c r="CE245" i="24"/>
  <c r="CD245" i="24"/>
  <c r="CC245" i="24"/>
  <c r="BT245" i="24"/>
  <c r="BS245" i="24"/>
  <c r="BR245" i="24"/>
  <c r="BQ245" i="24"/>
  <c r="BN245" i="24" s="1"/>
  <c r="AR245" i="24"/>
  <c r="AJ245" i="24"/>
  <c r="AI245" i="24"/>
  <c r="AH245" i="24"/>
  <c r="AG245" i="24"/>
  <c r="AD245" i="24" s="1"/>
  <c r="X245" i="24"/>
  <c r="W245" i="24"/>
  <c r="V245" i="24"/>
  <c r="U245" i="24"/>
  <c r="S245" i="24" s="1"/>
  <c r="L245" i="24"/>
  <c r="K245" i="24"/>
  <c r="J245" i="24"/>
  <c r="I245" i="24"/>
  <c r="KB244" i="24"/>
  <c r="KA244" i="24"/>
  <c r="JZ244" i="24"/>
  <c r="JY244" i="24"/>
  <c r="JV244" i="24" s="1"/>
  <c r="JP244" i="24"/>
  <c r="JO244" i="24"/>
  <c r="JN244" i="24"/>
  <c r="JM244" i="24"/>
  <c r="JD244" i="24"/>
  <c r="JC244" i="24"/>
  <c r="JB244" i="24"/>
  <c r="JA244" i="24"/>
  <c r="IY244" i="24" s="1"/>
  <c r="IR244" i="24"/>
  <c r="IQ244" i="24"/>
  <c r="IP244" i="24"/>
  <c r="IO244" i="24"/>
  <c r="IK244" i="24" s="1"/>
  <c r="IF244" i="24"/>
  <c r="IE244" i="24"/>
  <c r="ID244" i="24"/>
  <c r="IC244" i="24"/>
  <c r="IB244" i="24" s="1"/>
  <c r="HT244" i="24"/>
  <c r="HS244" i="24"/>
  <c r="HR244" i="24"/>
  <c r="HQ244" i="24"/>
  <c r="HH244" i="24"/>
  <c r="HG244" i="24"/>
  <c r="HF244" i="24"/>
  <c r="HE244" i="24"/>
  <c r="HC244" i="24" s="1"/>
  <c r="GV244" i="24"/>
  <c r="GU244" i="24"/>
  <c r="GT244" i="24"/>
  <c r="GS244" i="24"/>
  <c r="GR244" i="24" s="1"/>
  <c r="GJ244" i="24"/>
  <c r="GI244" i="24"/>
  <c r="GH244" i="24"/>
  <c r="GG244" i="24"/>
  <c r="GK244" i="24" s="1"/>
  <c r="FX244" i="24"/>
  <c r="FW244" i="24"/>
  <c r="FV244" i="24"/>
  <c r="FU244" i="24"/>
  <c r="FR244" i="24" s="1"/>
  <c r="FL244" i="24"/>
  <c r="FK244" i="24"/>
  <c r="FJ244" i="24"/>
  <c r="FI244" i="24"/>
  <c r="EZ244" i="24"/>
  <c r="EY244" i="24"/>
  <c r="EX244" i="24"/>
  <c r="EW244" i="24"/>
  <c r="EV244" i="24" s="1"/>
  <c r="EN244" i="24"/>
  <c r="EM244" i="24"/>
  <c r="EL244" i="24"/>
  <c r="EK244" i="24"/>
  <c r="EO244" i="24" s="1"/>
  <c r="EB244" i="24"/>
  <c r="EA244" i="24"/>
  <c r="DZ244" i="24"/>
  <c r="DY244" i="24"/>
  <c r="DV244" i="24" s="1"/>
  <c r="DP244" i="24"/>
  <c r="DO244" i="24"/>
  <c r="DN244" i="24"/>
  <c r="DM244" i="24"/>
  <c r="DD244" i="24"/>
  <c r="DC244" i="24"/>
  <c r="DB244" i="24"/>
  <c r="DA244" i="24"/>
  <c r="CX244" i="24" s="1"/>
  <c r="CR244" i="24"/>
  <c r="CQ244" i="24"/>
  <c r="CP244" i="24"/>
  <c r="CO244" i="24"/>
  <c r="CF244" i="24"/>
  <c r="CE244" i="24"/>
  <c r="CD244" i="24"/>
  <c r="CC244" i="24"/>
  <c r="BZ244" i="24" s="1"/>
  <c r="BT244" i="24"/>
  <c r="BS244" i="24"/>
  <c r="BR244" i="24"/>
  <c r="BQ244" i="24"/>
  <c r="BN244" i="24" s="1"/>
  <c r="BD244" i="24"/>
  <c r="BC244" i="24"/>
  <c r="AQ244" i="24"/>
  <c r="AJ244" i="24"/>
  <c r="AI244" i="24"/>
  <c r="AH244" i="24"/>
  <c r="AG244" i="24"/>
  <c r="AE244" i="24" s="1"/>
  <c r="X244" i="24"/>
  <c r="W244" i="24"/>
  <c r="V244" i="24"/>
  <c r="U244" i="24"/>
  <c r="L244" i="24"/>
  <c r="K244" i="24"/>
  <c r="J244" i="24"/>
  <c r="I244" i="24"/>
  <c r="F244" i="24" s="1"/>
  <c r="KB243" i="24"/>
  <c r="KA243" i="24"/>
  <c r="JZ243" i="24"/>
  <c r="JY243" i="24"/>
  <c r="KC243" i="24" s="1"/>
  <c r="JP243" i="24"/>
  <c r="JO243" i="24"/>
  <c r="JN243" i="24"/>
  <c r="JM243" i="24"/>
  <c r="JD243" i="24"/>
  <c r="JC243" i="24"/>
  <c r="JB243" i="24"/>
  <c r="JA243" i="24"/>
  <c r="IX243" i="24" s="1"/>
  <c r="IR243" i="24"/>
  <c r="IQ243" i="24"/>
  <c r="IP243" i="24"/>
  <c r="IO243" i="24"/>
  <c r="IF243" i="24"/>
  <c r="IE243" i="24"/>
  <c r="ID243" i="24"/>
  <c r="IC243" i="24"/>
  <c r="IB243" i="24" s="1"/>
  <c r="HT243" i="24"/>
  <c r="HS243" i="24"/>
  <c r="HR243" i="24"/>
  <c r="HQ243" i="24"/>
  <c r="HP243" i="24" s="1"/>
  <c r="HH243" i="24"/>
  <c r="HG243" i="24"/>
  <c r="HF243" i="24"/>
  <c r="HE243" i="24"/>
  <c r="HC243" i="24" s="1"/>
  <c r="GV243" i="24"/>
  <c r="GU243" i="24"/>
  <c r="GT243" i="24"/>
  <c r="GS243" i="24"/>
  <c r="GJ243" i="24"/>
  <c r="GI243" i="24"/>
  <c r="GH243" i="24"/>
  <c r="GG243" i="24"/>
  <c r="FX243" i="24"/>
  <c r="FW243" i="24"/>
  <c r="FV243" i="24"/>
  <c r="FU243" i="24"/>
  <c r="FT243" i="24" s="1"/>
  <c r="FL243" i="24"/>
  <c r="FK243" i="24"/>
  <c r="FJ243" i="24"/>
  <c r="FI243" i="24"/>
  <c r="FH243" i="24" s="1"/>
  <c r="EZ243" i="24"/>
  <c r="EY243" i="24"/>
  <c r="EX243" i="24"/>
  <c r="EW243" i="24"/>
  <c r="EV243" i="24" s="1"/>
  <c r="EN243" i="24"/>
  <c r="EM243" i="24"/>
  <c r="EL243" i="24"/>
  <c r="EK243" i="24"/>
  <c r="EH243" i="24" s="1"/>
  <c r="EB243" i="24"/>
  <c r="EA243" i="24"/>
  <c r="DZ243" i="24"/>
  <c r="DY243" i="24"/>
  <c r="DP243" i="24"/>
  <c r="DO243" i="24"/>
  <c r="DN243" i="24"/>
  <c r="DM243" i="24"/>
  <c r="DL243" i="24" s="1"/>
  <c r="DD243" i="24"/>
  <c r="DC243" i="24"/>
  <c r="DB243" i="24"/>
  <c r="DA243" i="24"/>
  <c r="CY243" i="24" s="1"/>
  <c r="CR243" i="24"/>
  <c r="CQ243" i="24"/>
  <c r="CP243" i="24"/>
  <c r="CO243" i="24"/>
  <c r="CF243" i="24"/>
  <c r="CE243" i="24"/>
  <c r="CD243" i="24"/>
  <c r="CC243" i="24"/>
  <c r="BZ243" i="24" s="1"/>
  <c r="BT243" i="24"/>
  <c r="BS243" i="24"/>
  <c r="BR243" i="24"/>
  <c r="BQ243" i="24"/>
  <c r="BM243" i="24" s="1"/>
  <c r="AQ243" i="24"/>
  <c r="AR243" i="24"/>
  <c r="AJ243" i="24"/>
  <c r="AI243" i="24"/>
  <c r="AH243" i="24"/>
  <c r="AG243" i="24"/>
  <c r="AE243" i="24" s="1"/>
  <c r="X243" i="24"/>
  <c r="W243" i="24"/>
  <c r="V243" i="24"/>
  <c r="U243" i="24"/>
  <c r="S243" i="24" s="1"/>
  <c r="L243" i="24"/>
  <c r="K243" i="24"/>
  <c r="J243" i="24"/>
  <c r="I243" i="24"/>
  <c r="F243" i="24" s="1"/>
  <c r="KB242" i="24"/>
  <c r="KA242" i="24"/>
  <c r="JZ242" i="24"/>
  <c r="JY242" i="24"/>
  <c r="JP242" i="24"/>
  <c r="JO242" i="24"/>
  <c r="JN242" i="24"/>
  <c r="JM242" i="24"/>
  <c r="JL242" i="24" s="1"/>
  <c r="JD242" i="24"/>
  <c r="JC242" i="24"/>
  <c r="JB242" i="24"/>
  <c r="JA242" i="24"/>
  <c r="IR242" i="24"/>
  <c r="IQ242" i="24"/>
  <c r="IP242" i="24"/>
  <c r="IO242" i="24"/>
  <c r="IN242" i="24" s="1"/>
  <c r="IF242" i="24"/>
  <c r="IE242" i="24"/>
  <c r="ID242" i="24"/>
  <c r="IC242" i="24"/>
  <c r="IA242" i="24" s="1"/>
  <c r="HT242" i="24"/>
  <c r="HS242" i="24"/>
  <c r="HR242" i="24"/>
  <c r="HQ242" i="24"/>
  <c r="HH242" i="24"/>
  <c r="HG242" i="24"/>
  <c r="HF242" i="24"/>
  <c r="HE242" i="24"/>
  <c r="HD242" i="24" s="1"/>
  <c r="GV242" i="24"/>
  <c r="GU242" i="24"/>
  <c r="GT242" i="24"/>
  <c r="GS242" i="24"/>
  <c r="GJ242" i="24"/>
  <c r="GI242" i="24"/>
  <c r="GH242" i="24"/>
  <c r="GG242" i="24"/>
  <c r="GK242" i="24" s="1"/>
  <c r="FX242" i="24"/>
  <c r="FW242" i="24"/>
  <c r="FV242" i="24"/>
  <c r="FU242" i="24"/>
  <c r="FL242" i="24"/>
  <c r="FK242" i="24"/>
  <c r="FJ242" i="24"/>
  <c r="FI242" i="24"/>
  <c r="EZ242" i="24"/>
  <c r="EY242" i="24"/>
  <c r="EX242" i="24"/>
  <c r="EW242" i="24"/>
  <c r="EN242" i="24"/>
  <c r="EM242" i="24"/>
  <c r="EL242" i="24"/>
  <c r="EK242" i="24"/>
  <c r="EO242" i="24" s="1"/>
  <c r="EB242" i="24"/>
  <c r="EA242" i="24"/>
  <c r="DZ242" i="24"/>
  <c r="DY242" i="24"/>
  <c r="DV242" i="24" s="1"/>
  <c r="DP242" i="24"/>
  <c r="DO242" i="24"/>
  <c r="DN242" i="24"/>
  <c r="DM242" i="24"/>
  <c r="DD242" i="24"/>
  <c r="DC242" i="24"/>
  <c r="DB242" i="24"/>
  <c r="DA242" i="24"/>
  <c r="CZ242" i="24" s="1"/>
  <c r="CR242" i="24"/>
  <c r="CQ242" i="24"/>
  <c r="CP242" i="24"/>
  <c r="CO242" i="24"/>
  <c r="CK242" i="24" s="1"/>
  <c r="CF242" i="24"/>
  <c r="CE242" i="24"/>
  <c r="CD242" i="24"/>
  <c r="CC242" i="24"/>
  <c r="BT242" i="24"/>
  <c r="BS242" i="24"/>
  <c r="BR242" i="24"/>
  <c r="BQ242" i="24"/>
  <c r="BO242" i="24" s="1"/>
  <c r="BD242" i="24"/>
  <c r="BC242" i="24"/>
  <c r="AR242" i="24"/>
  <c r="AJ242" i="24"/>
  <c r="AI242" i="24"/>
  <c r="AH242" i="24"/>
  <c r="AG242" i="24"/>
  <c r="AD242" i="24" s="1"/>
  <c r="X242" i="24"/>
  <c r="W242" i="24"/>
  <c r="V242" i="24"/>
  <c r="U242" i="24"/>
  <c r="L242" i="24"/>
  <c r="K242" i="24"/>
  <c r="J242" i="24"/>
  <c r="I242" i="24"/>
  <c r="H242" i="24" s="1"/>
  <c r="KB241" i="24"/>
  <c r="KA241" i="24"/>
  <c r="JZ241" i="24"/>
  <c r="JY241" i="24"/>
  <c r="KC241" i="24" s="1"/>
  <c r="JP241" i="24"/>
  <c r="JO241" i="24"/>
  <c r="JN241" i="24"/>
  <c r="JM241" i="24"/>
  <c r="JJ241" i="24" s="1"/>
  <c r="JD241" i="24"/>
  <c r="JC241" i="24"/>
  <c r="JB241" i="24"/>
  <c r="JA241" i="24"/>
  <c r="IY241" i="24" s="1"/>
  <c r="IR241" i="24"/>
  <c r="IQ241" i="24"/>
  <c r="IP241" i="24"/>
  <c r="IO241" i="24"/>
  <c r="IF241" i="24"/>
  <c r="IE241" i="24"/>
  <c r="ID241" i="24"/>
  <c r="IC241" i="24"/>
  <c r="HT241" i="24"/>
  <c r="HS241" i="24"/>
  <c r="HR241" i="24"/>
  <c r="HQ241" i="24"/>
  <c r="HN241" i="24" s="1"/>
  <c r="HH241" i="24"/>
  <c r="HG241" i="24"/>
  <c r="HF241" i="24"/>
  <c r="HE241" i="24"/>
  <c r="HC241" i="24" s="1"/>
  <c r="GV241" i="24"/>
  <c r="GU241" i="24"/>
  <c r="GT241" i="24"/>
  <c r="GS241" i="24"/>
  <c r="GJ241" i="24"/>
  <c r="GI241" i="24"/>
  <c r="GH241" i="24"/>
  <c r="GG241" i="24"/>
  <c r="GC241" i="24" s="1"/>
  <c r="FX241" i="24"/>
  <c r="FW241" i="24"/>
  <c r="FV241" i="24"/>
  <c r="FU241" i="24"/>
  <c r="FL241" i="24"/>
  <c r="FK241" i="24"/>
  <c r="FJ241" i="24"/>
  <c r="FI241" i="24"/>
  <c r="FG241" i="24" s="1"/>
  <c r="EZ241" i="24"/>
  <c r="EY241" i="24"/>
  <c r="EX241" i="24"/>
  <c r="EW241" i="24"/>
  <c r="ET241" i="24" s="1"/>
  <c r="EN241" i="24"/>
  <c r="EM241" i="24"/>
  <c r="EL241" i="24"/>
  <c r="EK241" i="24"/>
  <c r="EH241" i="24" s="1"/>
  <c r="EB241" i="24"/>
  <c r="EA241" i="24"/>
  <c r="DZ241" i="24"/>
  <c r="DY241" i="24"/>
  <c r="DV241" i="24" s="1"/>
  <c r="DP241" i="24"/>
  <c r="DO241" i="24"/>
  <c r="DN241" i="24"/>
  <c r="DM241" i="24"/>
  <c r="DD241" i="24"/>
  <c r="DC241" i="24"/>
  <c r="DB241" i="24"/>
  <c r="DA241" i="24"/>
  <c r="CZ241" i="24" s="1"/>
  <c r="CR241" i="24"/>
  <c r="CQ241" i="24"/>
  <c r="CP241" i="24"/>
  <c r="CO241" i="24"/>
  <c r="CS241" i="24" s="1"/>
  <c r="CF241" i="24"/>
  <c r="CE241" i="24"/>
  <c r="CD241" i="24"/>
  <c r="CC241" i="24"/>
  <c r="BZ241" i="24" s="1"/>
  <c r="BT241" i="24"/>
  <c r="BS241" i="24"/>
  <c r="BR241" i="24"/>
  <c r="BQ241" i="24"/>
  <c r="BO241" i="24" s="1"/>
  <c r="AR241" i="24"/>
  <c r="AJ241" i="24"/>
  <c r="AI241" i="24"/>
  <c r="AH241" i="24"/>
  <c r="AG241" i="24"/>
  <c r="AD241" i="24" s="1"/>
  <c r="X241" i="24"/>
  <c r="W241" i="24"/>
  <c r="V241" i="24"/>
  <c r="U241" i="24"/>
  <c r="S241" i="24" s="1"/>
  <c r="L241" i="24"/>
  <c r="K241" i="24"/>
  <c r="J241" i="24"/>
  <c r="I241" i="24"/>
  <c r="KB240" i="24"/>
  <c r="KA240" i="24"/>
  <c r="JZ240" i="24"/>
  <c r="JY240" i="24"/>
  <c r="JU240" i="24" s="1"/>
  <c r="JP240" i="24"/>
  <c r="JO240" i="24"/>
  <c r="JN240" i="24"/>
  <c r="JM240" i="24"/>
  <c r="JD240" i="24"/>
  <c r="JC240" i="24"/>
  <c r="JB240" i="24"/>
  <c r="JA240" i="24"/>
  <c r="IY240" i="24" s="1"/>
  <c r="IR240" i="24"/>
  <c r="IQ240" i="24"/>
  <c r="IP240" i="24"/>
  <c r="IO240" i="24"/>
  <c r="IL240" i="24" s="1"/>
  <c r="IF240" i="24"/>
  <c r="IE240" i="24"/>
  <c r="ID240" i="24"/>
  <c r="IC240" i="24"/>
  <c r="HZ240" i="24" s="1"/>
  <c r="HT240" i="24"/>
  <c r="HS240" i="24"/>
  <c r="HR240" i="24"/>
  <c r="HQ240" i="24"/>
  <c r="HN240" i="24" s="1"/>
  <c r="HH240" i="24"/>
  <c r="HG240" i="24"/>
  <c r="HF240" i="24"/>
  <c r="HE240" i="24"/>
  <c r="GV240" i="24"/>
  <c r="GU240" i="24"/>
  <c r="GT240" i="24"/>
  <c r="GS240" i="24"/>
  <c r="GJ240" i="24"/>
  <c r="GI240" i="24"/>
  <c r="GH240" i="24"/>
  <c r="GG240" i="24"/>
  <c r="GF240" i="24" s="1"/>
  <c r="FX240" i="24"/>
  <c r="FW240" i="24"/>
  <c r="FV240" i="24"/>
  <c r="FU240" i="24"/>
  <c r="FL240" i="24"/>
  <c r="FK240" i="24"/>
  <c r="FJ240" i="24"/>
  <c r="FI240" i="24"/>
  <c r="FE240" i="24" s="1"/>
  <c r="EZ240" i="24"/>
  <c r="EY240" i="24"/>
  <c r="EX240" i="24"/>
  <c r="EW240" i="24"/>
  <c r="EN240" i="24"/>
  <c r="EM240" i="24"/>
  <c r="EL240" i="24"/>
  <c r="EK240" i="24"/>
  <c r="EB240" i="24"/>
  <c r="EA240" i="24"/>
  <c r="DZ240" i="24"/>
  <c r="DY240" i="24"/>
  <c r="DV240" i="24" s="1"/>
  <c r="DP240" i="24"/>
  <c r="DO240" i="24"/>
  <c r="DN240" i="24"/>
  <c r="DM240" i="24"/>
  <c r="DK240" i="24" s="1"/>
  <c r="DD240" i="24"/>
  <c r="DC240" i="24"/>
  <c r="DB240" i="24"/>
  <c r="DA240" i="24"/>
  <c r="CX240" i="24" s="1"/>
  <c r="CR240" i="24"/>
  <c r="CQ240" i="24"/>
  <c r="CP240" i="24"/>
  <c r="CO240" i="24"/>
  <c r="CF240" i="24"/>
  <c r="CE240" i="24"/>
  <c r="CD240" i="24"/>
  <c r="CC240" i="24"/>
  <c r="BZ240" i="24" s="1"/>
  <c r="BT240" i="24"/>
  <c r="BS240" i="24"/>
  <c r="BR240" i="24"/>
  <c r="BQ240" i="24"/>
  <c r="BD240" i="24"/>
  <c r="AJ240" i="24"/>
  <c r="AI240" i="24"/>
  <c r="AH240" i="24"/>
  <c r="AG240" i="24"/>
  <c r="X240" i="24"/>
  <c r="W240" i="24"/>
  <c r="V240" i="24"/>
  <c r="U240" i="24"/>
  <c r="Y240" i="24" s="1"/>
  <c r="L240" i="24"/>
  <c r="K240" i="24"/>
  <c r="J240" i="24"/>
  <c r="I240" i="24"/>
  <c r="F240" i="24" s="1"/>
  <c r="KB239" i="24"/>
  <c r="KA239" i="24"/>
  <c r="JZ239" i="24"/>
  <c r="JY239" i="24"/>
  <c r="JP239" i="24"/>
  <c r="JO239" i="24"/>
  <c r="JN239" i="24"/>
  <c r="JM239" i="24"/>
  <c r="JD239" i="24"/>
  <c r="JC239" i="24"/>
  <c r="JB239" i="24"/>
  <c r="JA239" i="24"/>
  <c r="JE239" i="24" s="1"/>
  <c r="IR239" i="24"/>
  <c r="IQ239" i="24"/>
  <c r="IP239" i="24"/>
  <c r="IO239" i="24"/>
  <c r="IL239" i="24" s="1"/>
  <c r="IF239" i="24"/>
  <c r="IE239" i="24"/>
  <c r="ID239" i="24"/>
  <c r="IC239" i="24"/>
  <c r="HY239" i="24" s="1"/>
  <c r="HT239" i="24"/>
  <c r="HS239" i="24"/>
  <c r="HR239" i="24"/>
  <c r="HQ239" i="24"/>
  <c r="HH239" i="24"/>
  <c r="HG239" i="24"/>
  <c r="HF239" i="24"/>
  <c r="HE239" i="24"/>
  <c r="HA239" i="24" s="1"/>
  <c r="GV239" i="24"/>
  <c r="GU239" i="24"/>
  <c r="GT239" i="24"/>
  <c r="GS239" i="24"/>
  <c r="GJ239" i="24"/>
  <c r="GI239" i="24"/>
  <c r="GH239" i="24"/>
  <c r="GG239" i="24"/>
  <c r="FX239" i="24"/>
  <c r="FW239" i="24"/>
  <c r="FV239" i="24"/>
  <c r="FU239" i="24"/>
  <c r="FQ239" i="24" s="1"/>
  <c r="FL239" i="24"/>
  <c r="FK239" i="24"/>
  <c r="FJ239" i="24"/>
  <c r="FI239" i="24"/>
  <c r="FM239" i="24" s="1"/>
  <c r="EZ239" i="24"/>
  <c r="EY239" i="24"/>
  <c r="EX239" i="24"/>
  <c r="EW239" i="24"/>
  <c r="EN239" i="24"/>
  <c r="EM239" i="24"/>
  <c r="EL239" i="24"/>
  <c r="EK239" i="24"/>
  <c r="EI239" i="24" s="1"/>
  <c r="EB239" i="24"/>
  <c r="EA239" i="24"/>
  <c r="DZ239" i="24"/>
  <c r="DY239" i="24"/>
  <c r="DX239" i="24" s="1"/>
  <c r="DP239" i="24"/>
  <c r="DO239" i="24"/>
  <c r="DN239" i="24"/>
  <c r="DM239" i="24"/>
  <c r="DD239" i="24"/>
  <c r="DC239" i="24"/>
  <c r="DB239" i="24"/>
  <c r="DA239" i="24"/>
  <c r="CR239" i="24"/>
  <c r="CQ239" i="24"/>
  <c r="CP239" i="24"/>
  <c r="CO239" i="24"/>
  <c r="CM239" i="24" s="1"/>
  <c r="CF239" i="24"/>
  <c r="CE239" i="24"/>
  <c r="CD239" i="24"/>
  <c r="CC239" i="24"/>
  <c r="BY239" i="24" s="1"/>
  <c r="BT239" i="24"/>
  <c r="BS239" i="24"/>
  <c r="BR239" i="24"/>
  <c r="BQ239" i="24"/>
  <c r="BP239" i="24" s="1"/>
  <c r="BC239" i="24"/>
  <c r="AJ239" i="24"/>
  <c r="AI239" i="24"/>
  <c r="AH239" i="24"/>
  <c r="AG239" i="24"/>
  <c r="AD239" i="24" s="1"/>
  <c r="X239" i="24"/>
  <c r="W239" i="24"/>
  <c r="V239" i="24"/>
  <c r="U239" i="24"/>
  <c r="Q239" i="24" s="1"/>
  <c r="L239" i="24"/>
  <c r="K239" i="24"/>
  <c r="J239" i="24"/>
  <c r="I239" i="24"/>
  <c r="KB238" i="24"/>
  <c r="KA238" i="24"/>
  <c r="JZ238" i="24"/>
  <c r="JY238" i="24"/>
  <c r="JU238" i="24" s="1"/>
  <c r="JP238" i="24"/>
  <c r="JO238" i="24"/>
  <c r="JN238" i="24"/>
  <c r="JM238" i="24"/>
  <c r="JD238" i="24"/>
  <c r="JC238" i="24"/>
  <c r="JB238" i="24"/>
  <c r="JA238" i="24"/>
  <c r="IR238" i="24"/>
  <c r="IQ238" i="24"/>
  <c r="IP238" i="24"/>
  <c r="IO238" i="24"/>
  <c r="IM238" i="24" s="1"/>
  <c r="IF238" i="24"/>
  <c r="IE238" i="24"/>
  <c r="ID238" i="24"/>
  <c r="IC238" i="24"/>
  <c r="HY238" i="24" s="1"/>
  <c r="HT238" i="24"/>
  <c r="HS238" i="24"/>
  <c r="HR238" i="24"/>
  <c r="HQ238" i="24"/>
  <c r="HM238" i="24" s="1"/>
  <c r="HH238" i="24"/>
  <c r="HG238" i="24"/>
  <c r="HF238" i="24"/>
  <c r="HE238" i="24"/>
  <c r="HI238" i="24" s="1"/>
  <c r="HA238" i="24"/>
  <c r="GV238" i="24"/>
  <c r="GU238" i="24"/>
  <c r="GT238" i="24"/>
  <c r="GS238" i="24"/>
  <c r="GJ238" i="24"/>
  <c r="GI238" i="24"/>
  <c r="GH238" i="24"/>
  <c r="GG238" i="24"/>
  <c r="GD238" i="24" s="1"/>
  <c r="FX238" i="24"/>
  <c r="FW238" i="24"/>
  <c r="FV238" i="24"/>
  <c r="FU238" i="24"/>
  <c r="FR238" i="24" s="1"/>
  <c r="FL238" i="24"/>
  <c r="FK238" i="24"/>
  <c r="FJ238" i="24"/>
  <c r="FI238" i="24"/>
  <c r="FE238" i="24" s="1"/>
  <c r="EZ238" i="24"/>
  <c r="EY238" i="24"/>
  <c r="EX238" i="24"/>
  <c r="EW238" i="24"/>
  <c r="EN238" i="24"/>
  <c r="EM238" i="24"/>
  <c r="EL238" i="24"/>
  <c r="EK238" i="24"/>
  <c r="EB238" i="24"/>
  <c r="EA238" i="24"/>
  <c r="DZ238" i="24"/>
  <c r="DY238" i="24"/>
  <c r="DV238" i="24" s="1"/>
  <c r="DP238" i="24"/>
  <c r="DO238" i="24"/>
  <c r="DN238" i="24"/>
  <c r="DM238" i="24"/>
  <c r="DQ238" i="24" s="1"/>
  <c r="DD238" i="24"/>
  <c r="DC238" i="24"/>
  <c r="DB238" i="24"/>
  <c r="DA238" i="24"/>
  <c r="CW238" i="24" s="1"/>
  <c r="CR238" i="24"/>
  <c r="CQ238" i="24"/>
  <c r="CP238" i="24"/>
  <c r="CO238" i="24"/>
  <c r="CF238" i="24"/>
  <c r="CE238" i="24"/>
  <c r="CD238" i="24"/>
  <c r="CC238" i="24"/>
  <c r="BT238" i="24"/>
  <c r="BS238" i="24"/>
  <c r="BR238" i="24"/>
  <c r="BQ238" i="24"/>
  <c r="BU238" i="24" s="1"/>
  <c r="BC238" i="24"/>
  <c r="AJ238" i="24"/>
  <c r="AI238" i="24"/>
  <c r="AH238" i="24"/>
  <c r="AG238" i="24"/>
  <c r="AD238" i="24" s="1"/>
  <c r="X238" i="24"/>
  <c r="W238" i="24"/>
  <c r="V238" i="24"/>
  <c r="U238" i="24"/>
  <c r="Q238" i="24" s="1"/>
  <c r="L238" i="24"/>
  <c r="K238" i="24"/>
  <c r="J238" i="24"/>
  <c r="I238" i="24"/>
  <c r="KB237" i="24"/>
  <c r="KA237" i="24"/>
  <c r="JZ237" i="24"/>
  <c r="JY237" i="24"/>
  <c r="JV237" i="24" s="1"/>
  <c r="JP237" i="24"/>
  <c r="JO237" i="24"/>
  <c r="JN237" i="24"/>
  <c r="JM237" i="24"/>
  <c r="JJ237" i="24" s="1"/>
  <c r="JD237" i="24"/>
  <c r="JC237" i="24"/>
  <c r="JB237" i="24"/>
  <c r="JA237" i="24"/>
  <c r="JE237" i="24" s="1"/>
  <c r="IR237" i="24"/>
  <c r="IQ237" i="24"/>
  <c r="IP237" i="24"/>
  <c r="IO237" i="24"/>
  <c r="IK237" i="24" s="1"/>
  <c r="IF237" i="24"/>
  <c r="IE237" i="24"/>
  <c r="ID237" i="24"/>
  <c r="IC237" i="24"/>
  <c r="HT237" i="24"/>
  <c r="HS237" i="24"/>
  <c r="HR237" i="24"/>
  <c r="HQ237" i="24"/>
  <c r="HN237" i="24" s="1"/>
  <c r="HH237" i="24"/>
  <c r="HG237" i="24"/>
  <c r="HF237" i="24"/>
  <c r="HE237" i="24"/>
  <c r="HI237" i="24" s="1"/>
  <c r="GV237" i="24"/>
  <c r="GU237" i="24"/>
  <c r="GT237" i="24"/>
  <c r="GS237" i="24"/>
  <c r="GQ237" i="24" s="1"/>
  <c r="GJ237" i="24"/>
  <c r="GI237" i="24"/>
  <c r="GH237" i="24"/>
  <c r="GG237" i="24"/>
  <c r="FX237" i="24"/>
  <c r="FW237" i="24"/>
  <c r="FV237" i="24"/>
  <c r="FU237" i="24"/>
  <c r="FL237" i="24"/>
  <c r="FK237" i="24"/>
  <c r="FJ237" i="24"/>
  <c r="FI237" i="24"/>
  <c r="EZ237" i="24"/>
  <c r="EY237" i="24"/>
  <c r="EX237" i="24"/>
  <c r="EW237" i="24"/>
  <c r="EU237" i="24" s="1"/>
  <c r="EN237" i="24"/>
  <c r="EM237" i="24"/>
  <c r="EL237" i="24"/>
  <c r="EK237" i="24"/>
  <c r="EG237" i="24" s="1"/>
  <c r="EB237" i="24"/>
  <c r="EA237" i="24"/>
  <c r="DZ237" i="24"/>
  <c r="DY237" i="24"/>
  <c r="DV237" i="24" s="1"/>
  <c r="DP237" i="24"/>
  <c r="DO237" i="24"/>
  <c r="DN237" i="24"/>
  <c r="DM237" i="24"/>
  <c r="DQ237" i="24" s="1"/>
  <c r="DD237" i="24"/>
  <c r="DC237" i="24"/>
  <c r="DB237" i="24"/>
  <c r="DA237" i="24"/>
  <c r="CR237" i="24"/>
  <c r="CQ237" i="24"/>
  <c r="CP237" i="24"/>
  <c r="CO237" i="24"/>
  <c r="CL237" i="24" s="1"/>
  <c r="CF237" i="24"/>
  <c r="CE237" i="24"/>
  <c r="CD237" i="24"/>
  <c r="CC237" i="24"/>
  <c r="BT237" i="24"/>
  <c r="BS237" i="24"/>
  <c r="BR237" i="24"/>
  <c r="BQ237" i="24"/>
  <c r="BU237" i="24" s="1"/>
  <c r="BC237" i="24"/>
  <c r="AJ237" i="24"/>
  <c r="AI237" i="24"/>
  <c r="AH237" i="24"/>
  <c r="AG237" i="24"/>
  <c r="AD237" i="24" s="1"/>
  <c r="X237" i="24"/>
  <c r="W237" i="24"/>
  <c r="V237" i="24"/>
  <c r="U237" i="24"/>
  <c r="L237" i="24"/>
  <c r="K237" i="24"/>
  <c r="J237" i="24"/>
  <c r="I237" i="24"/>
  <c r="G237" i="24" s="1"/>
  <c r="KB236" i="24"/>
  <c r="KA236" i="24"/>
  <c r="JZ236" i="24"/>
  <c r="JY236" i="24"/>
  <c r="JU236" i="24" s="1"/>
  <c r="JP236" i="24"/>
  <c r="JO236" i="24"/>
  <c r="JN236" i="24"/>
  <c r="JM236" i="24"/>
  <c r="JD236" i="24"/>
  <c r="JC236" i="24"/>
  <c r="JB236" i="24"/>
  <c r="JA236" i="24"/>
  <c r="JE236" i="24" s="1"/>
  <c r="IR236" i="24"/>
  <c r="IQ236" i="24"/>
  <c r="IP236" i="24"/>
  <c r="IO236" i="24"/>
  <c r="IM236" i="24" s="1"/>
  <c r="IF236" i="24"/>
  <c r="IE236" i="24"/>
  <c r="ID236" i="24"/>
  <c r="IC236" i="24"/>
  <c r="HZ236" i="24" s="1"/>
  <c r="HT236" i="24"/>
  <c r="HS236" i="24"/>
  <c r="HR236" i="24"/>
  <c r="HQ236" i="24"/>
  <c r="HH236" i="24"/>
  <c r="HG236" i="24"/>
  <c r="HF236" i="24"/>
  <c r="HE236" i="24"/>
  <c r="HI236" i="24" s="1"/>
  <c r="GV236" i="24"/>
  <c r="GU236" i="24"/>
  <c r="GT236" i="24"/>
  <c r="GS236" i="24"/>
  <c r="GJ236" i="24"/>
  <c r="GI236" i="24"/>
  <c r="GH236" i="24"/>
  <c r="GG236" i="24"/>
  <c r="GD236" i="24" s="1"/>
  <c r="FX236" i="24"/>
  <c r="FW236" i="24"/>
  <c r="FV236" i="24"/>
  <c r="FU236" i="24"/>
  <c r="FQ236" i="24" s="1"/>
  <c r="FL236" i="24"/>
  <c r="FK236" i="24"/>
  <c r="FJ236" i="24"/>
  <c r="FI236" i="24"/>
  <c r="FM236" i="24" s="1"/>
  <c r="EZ236" i="24"/>
  <c r="EY236" i="24"/>
  <c r="EX236" i="24"/>
  <c r="EW236" i="24"/>
  <c r="ES236" i="24" s="1"/>
  <c r="EN236" i="24"/>
  <c r="EM236" i="24"/>
  <c r="EL236" i="24"/>
  <c r="EK236" i="24"/>
  <c r="EB236" i="24"/>
  <c r="EA236" i="24"/>
  <c r="DZ236" i="24"/>
  <c r="DY236" i="24"/>
  <c r="DV236" i="24" s="1"/>
  <c r="DP236" i="24"/>
  <c r="DO236" i="24"/>
  <c r="DN236" i="24"/>
  <c r="DM236" i="24"/>
  <c r="DD236" i="24"/>
  <c r="DC236" i="24"/>
  <c r="DB236" i="24"/>
  <c r="DA236" i="24"/>
  <c r="CR236" i="24"/>
  <c r="CQ236" i="24"/>
  <c r="CP236" i="24"/>
  <c r="CO236" i="24"/>
  <c r="CL236" i="24" s="1"/>
  <c r="CF236" i="24"/>
  <c r="CE236" i="24"/>
  <c r="CD236" i="24"/>
  <c r="CC236" i="24"/>
  <c r="BT236" i="24"/>
  <c r="BS236" i="24"/>
  <c r="BR236" i="24"/>
  <c r="BQ236" i="24"/>
  <c r="BM236" i="24" s="1"/>
  <c r="BC236" i="24"/>
  <c r="AJ236" i="24"/>
  <c r="AI236" i="24"/>
  <c r="AH236" i="24"/>
  <c r="AG236" i="24"/>
  <c r="AC236" i="24" s="1"/>
  <c r="X236" i="24"/>
  <c r="W236" i="24"/>
  <c r="V236" i="24"/>
  <c r="U236" i="24"/>
  <c r="Y236" i="24" s="1"/>
  <c r="L236" i="24"/>
  <c r="K236" i="24"/>
  <c r="J236" i="24"/>
  <c r="I236" i="24"/>
  <c r="KB235" i="24"/>
  <c r="KA235" i="24"/>
  <c r="JZ235" i="24"/>
  <c r="JY235" i="24"/>
  <c r="JV235" i="24" s="1"/>
  <c r="JP235" i="24"/>
  <c r="JO235" i="24"/>
  <c r="JN235" i="24"/>
  <c r="JM235" i="24"/>
  <c r="JJ235" i="24" s="1"/>
  <c r="JD235" i="24"/>
  <c r="JC235" i="24"/>
  <c r="JB235" i="24"/>
  <c r="JA235" i="24"/>
  <c r="IW235" i="24" s="1"/>
  <c r="IR235" i="24"/>
  <c r="IQ235" i="24"/>
  <c r="IP235" i="24"/>
  <c r="IO235" i="24"/>
  <c r="IF235" i="24"/>
  <c r="IE235" i="24"/>
  <c r="ID235" i="24"/>
  <c r="IC235" i="24"/>
  <c r="HT235" i="24"/>
  <c r="HS235" i="24"/>
  <c r="HR235" i="24"/>
  <c r="HQ235" i="24"/>
  <c r="HN235" i="24" s="1"/>
  <c r="HH235" i="24"/>
  <c r="HG235" i="24"/>
  <c r="HF235" i="24"/>
  <c r="HE235" i="24"/>
  <c r="HI235" i="24" s="1"/>
  <c r="GV235" i="24"/>
  <c r="GU235" i="24"/>
  <c r="GT235" i="24"/>
  <c r="GS235" i="24"/>
  <c r="GO235" i="24" s="1"/>
  <c r="GJ235" i="24"/>
  <c r="GI235" i="24"/>
  <c r="GH235" i="24"/>
  <c r="GG235" i="24"/>
  <c r="GD235" i="24" s="1"/>
  <c r="FX235" i="24"/>
  <c r="FW235" i="24"/>
  <c r="FV235" i="24"/>
  <c r="FU235" i="24"/>
  <c r="FL235" i="24"/>
  <c r="FK235" i="24"/>
  <c r="FJ235" i="24"/>
  <c r="FI235" i="24"/>
  <c r="FM235" i="24" s="1"/>
  <c r="EZ235" i="24"/>
  <c r="EY235" i="24"/>
  <c r="EX235" i="24"/>
  <c r="EW235" i="24"/>
  <c r="EU235" i="24" s="1"/>
  <c r="EN235" i="24"/>
  <c r="EM235" i="24"/>
  <c r="EL235" i="24"/>
  <c r="EK235" i="24"/>
  <c r="EB235" i="24"/>
  <c r="EA235" i="24"/>
  <c r="DZ235" i="24"/>
  <c r="DY235" i="24"/>
  <c r="DV235" i="24" s="1"/>
  <c r="DP235" i="24"/>
  <c r="DO235" i="24"/>
  <c r="DN235" i="24"/>
  <c r="DM235" i="24"/>
  <c r="DQ235" i="24" s="1"/>
  <c r="DD235" i="24"/>
  <c r="DC235" i="24"/>
  <c r="DB235" i="24"/>
  <c r="DA235" i="24"/>
  <c r="CR235" i="24"/>
  <c r="CQ235" i="24"/>
  <c r="CP235" i="24"/>
  <c r="CO235" i="24"/>
  <c r="CL235" i="24" s="1"/>
  <c r="CF235" i="24"/>
  <c r="CE235" i="24"/>
  <c r="CD235" i="24"/>
  <c r="CC235" i="24"/>
  <c r="BT235" i="24"/>
  <c r="BS235" i="24"/>
  <c r="BR235" i="24"/>
  <c r="BQ235" i="24"/>
  <c r="BU235" i="24" s="1"/>
  <c r="BC235" i="24"/>
  <c r="AJ235" i="24"/>
  <c r="AI235" i="24"/>
  <c r="AH235" i="24"/>
  <c r="AG235" i="24"/>
  <c r="AD235" i="24" s="1"/>
  <c r="X235" i="24"/>
  <c r="W235" i="24"/>
  <c r="V235" i="24"/>
  <c r="U235" i="24"/>
  <c r="L235" i="24"/>
  <c r="K235" i="24"/>
  <c r="J235" i="24"/>
  <c r="I235" i="24"/>
  <c r="KB234" i="24"/>
  <c r="KA234" i="24"/>
  <c r="JZ234" i="24"/>
  <c r="JY234" i="24"/>
  <c r="JV234" i="24" s="1"/>
  <c r="JP234" i="24"/>
  <c r="JO234" i="24"/>
  <c r="JN234" i="24"/>
  <c r="JM234" i="24"/>
  <c r="JD234" i="24"/>
  <c r="JC234" i="24"/>
  <c r="JB234" i="24"/>
  <c r="JA234" i="24"/>
  <c r="JE234" i="24" s="1"/>
  <c r="IR234" i="24"/>
  <c r="IQ234" i="24"/>
  <c r="IP234" i="24"/>
  <c r="IO234" i="24"/>
  <c r="IM234" i="24" s="1"/>
  <c r="IF234" i="24"/>
  <c r="IE234" i="24"/>
  <c r="ID234" i="24"/>
  <c r="IC234" i="24"/>
  <c r="HT234" i="24"/>
  <c r="HS234" i="24"/>
  <c r="HR234" i="24"/>
  <c r="HQ234" i="24"/>
  <c r="HN234" i="24" s="1"/>
  <c r="HH234" i="24"/>
  <c r="HG234" i="24"/>
  <c r="HF234" i="24"/>
  <c r="HE234" i="24"/>
  <c r="HI234" i="24" s="1"/>
  <c r="GV234" i="24"/>
  <c r="GU234" i="24"/>
  <c r="GT234" i="24"/>
  <c r="GS234" i="24"/>
  <c r="GJ234" i="24"/>
  <c r="GI234" i="24"/>
  <c r="GH234" i="24"/>
  <c r="GG234" i="24"/>
  <c r="GD234" i="24" s="1"/>
  <c r="FX234" i="24"/>
  <c r="FW234" i="24"/>
  <c r="FV234" i="24"/>
  <c r="FU234" i="24"/>
  <c r="FL234" i="24"/>
  <c r="FK234" i="24"/>
  <c r="FJ234" i="24"/>
  <c r="FI234" i="24"/>
  <c r="FM234" i="24" s="1"/>
  <c r="EZ234" i="24"/>
  <c r="EY234" i="24"/>
  <c r="EX234" i="24"/>
  <c r="EW234" i="24"/>
  <c r="EU234" i="24" s="1"/>
  <c r="EN234" i="24"/>
  <c r="EM234" i="24"/>
  <c r="EL234" i="24"/>
  <c r="EK234" i="24"/>
  <c r="EB234" i="24"/>
  <c r="EA234" i="24"/>
  <c r="DZ234" i="24"/>
  <c r="DY234" i="24"/>
  <c r="DV234" i="24" s="1"/>
  <c r="DP234" i="24"/>
  <c r="DO234" i="24"/>
  <c r="DN234" i="24"/>
  <c r="DM234" i="24"/>
  <c r="DD234" i="24"/>
  <c r="DC234" i="24"/>
  <c r="DB234" i="24"/>
  <c r="DA234" i="24"/>
  <c r="CR234" i="24"/>
  <c r="CQ234" i="24"/>
  <c r="CP234" i="24"/>
  <c r="CO234" i="24"/>
  <c r="CL234" i="24" s="1"/>
  <c r="CF234" i="24"/>
  <c r="CE234" i="24"/>
  <c r="CD234" i="24"/>
  <c r="CC234" i="24"/>
  <c r="BT234" i="24"/>
  <c r="BS234" i="24"/>
  <c r="BR234" i="24"/>
  <c r="BQ234" i="24"/>
  <c r="BU234" i="24" s="1"/>
  <c r="BP234" i="24"/>
  <c r="BC234" i="24"/>
  <c r="AJ234" i="24"/>
  <c r="AI234" i="24"/>
  <c r="AH234" i="24"/>
  <c r="AG234" i="24"/>
  <c r="AD234" i="24" s="1"/>
  <c r="X234" i="24"/>
  <c r="W234" i="24"/>
  <c r="V234" i="24"/>
  <c r="U234" i="24"/>
  <c r="Y234" i="24" s="1"/>
  <c r="L234" i="24"/>
  <c r="K234" i="24"/>
  <c r="J234" i="24"/>
  <c r="I234" i="24"/>
  <c r="KB233" i="24"/>
  <c r="KA233" i="24"/>
  <c r="JZ233" i="24"/>
  <c r="JY233" i="24"/>
  <c r="JV233" i="24" s="1"/>
  <c r="JP233" i="24"/>
  <c r="JO233" i="24"/>
  <c r="JN233" i="24"/>
  <c r="JM233" i="24"/>
  <c r="JD233" i="24"/>
  <c r="JC233" i="24"/>
  <c r="JB233" i="24"/>
  <c r="JA233" i="24"/>
  <c r="JE233" i="24" s="1"/>
  <c r="IR233" i="24"/>
  <c r="IQ233" i="24"/>
  <c r="IP233" i="24"/>
  <c r="IO233" i="24"/>
  <c r="IM233" i="24" s="1"/>
  <c r="IF233" i="24"/>
  <c r="IE233" i="24"/>
  <c r="ID233" i="24"/>
  <c r="IC233" i="24"/>
  <c r="HT233" i="24"/>
  <c r="HS233" i="24"/>
  <c r="HR233" i="24"/>
  <c r="HQ233" i="24"/>
  <c r="HN233" i="24" s="1"/>
  <c r="HH233" i="24"/>
  <c r="HG233" i="24"/>
  <c r="HF233" i="24"/>
  <c r="HE233" i="24"/>
  <c r="GV233" i="24"/>
  <c r="GU233" i="24"/>
  <c r="GT233" i="24"/>
  <c r="GS233" i="24"/>
  <c r="GJ233" i="24"/>
  <c r="GI233" i="24"/>
  <c r="GH233" i="24"/>
  <c r="GG233" i="24"/>
  <c r="GD233" i="24" s="1"/>
  <c r="FX233" i="24"/>
  <c r="FW233" i="24"/>
  <c r="FV233" i="24"/>
  <c r="FU233" i="24"/>
  <c r="FL233" i="24"/>
  <c r="FK233" i="24"/>
  <c r="FJ233" i="24"/>
  <c r="FI233" i="24"/>
  <c r="FM233" i="24" s="1"/>
  <c r="EZ233" i="24"/>
  <c r="EY233" i="24"/>
  <c r="EX233" i="24"/>
  <c r="EW233" i="24"/>
  <c r="EU233" i="24" s="1"/>
  <c r="EN233" i="24"/>
  <c r="EM233" i="24"/>
  <c r="EL233" i="24"/>
  <c r="EK233" i="24"/>
  <c r="EB233" i="24"/>
  <c r="EA233" i="24"/>
  <c r="DZ233" i="24"/>
  <c r="DY233" i="24"/>
  <c r="DV233" i="24" s="1"/>
  <c r="DP233" i="24"/>
  <c r="DO233" i="24"/>
  <c r="DN233" i="24"/>
  <c r="DM233" i="24"/>
  <c r="DQ233" i="24" s="1"/>
  <c r="DD233" i="24"/>
  <c r="DC233" i="24"/>
  <c r="DB233" i="24"/>
  <c r="DA233" i="24"/>
  <c r="CR233" i="24"/>
  <c r="CQ233" i="24"/>
  <c r="CP233" i="24"/>
  <c r="CO233" i="24"/>
  <c r="CL233" i="24" s="1"/>
  <c r="CF233" i="24"/>
  <c r="CE233" i="24"/>
  <c r="CD233" i="24"/>
  <c r="CC233" i="24"/>
  <c r="BZ233" i="24" s="1"/>
  <c r="BT233" i="24"/>
  <c r="BS233" i="24"/>
  <c r="BR233" i="24"/>
  <c r="BQ233" i="24"/>
  <c r="BO233" i="24" s="1"/>
  <c r="AJ233" i="24"/>
  <c r="AI233" i="24"/>
  <c r="AH233" i="24"/>
  <c r="AG233" i="24"/>
  <c r="AD233" i="24" s="1"/>
  <c r="X233" i="24"/>
  <c r="W233" i="24"/>
  <c r="V233" i="24"/>
  <c r="U233" i="24"/>
  <c r="L233" i="24"/>
  <c r="K233" i="24"/>
  <c r="J233" i="24"/>
  <c r="I233" i="24"/>
  <c r="G233" i="24" s="1"/>
  <c r="KB232" i="24"/>
  <c r="KA232" i="24"/>
  <c r="JZ232" i="24"/>
  <c r="JY232" i="24"/>
  <c r="JP232" i="24"/>
  <c r="JO232" i="24"/>
  <c r="JN232" i="24"/>
  <c r="JM232" i="24"/>
  <c r="JD232" i="24"/>
  <c r="JC232" i="24"/>
  <c r="JB232" i="24"/>
  <c r="JA232" i="24"/>
  <c r="JE232" i="24" s="1"/>
  <c r="IR232" i="24"/>
  <c r="IQ232" i="24"/>
  <c r="IP232" i="24"/>
  <c r="IO232" i="24"/>
  <c r="IM232" i="24" s="1"/>
  <c r="IF232" i="24"/>
  <c r="IE232" i="24"/>
  <c r="ID232" i="24"/>
  <c r="IC232" i="24"/>
  <c r="HZ232" i="24" s="1"/>
  <c r="HT232" i="24"/>
  <c r="HS232" i="24"/>
  <c r="HR232" i="24"/>
  <c r="HQ232" i="24"/>
  <c r="HH232" i="24"/>
  <c r="HG232" i="24"/>
  <c r="HF232" i="24"/>
  <c r="HE232" i="24"/>
  <c r="HI232" i="24" s="1"/>
  <c r="GV232" i="24"/>
  <c r="GU232" i="24"/>
  <c r="GT232" i="24"/>
  <c r="GS232" i="24"/>
  <c r="GJ232" i="24"/>
  <c r="GI232" i="24"/>
  <c r="GH232" i="24"/>
  <c r="GG232" i="24"/>
  <c r="GD232" i="24" s="1"/>
  <c r="FX232" i="24"/>
  <c r="FW232" i="24"/>
  <c r="FV232" i="24"/>
  <c r="FU232" i="24"/>
  <c r="FR232" i="24" s="1"/>
  <c r="FL232" i="24"/>
  <c r="FK232" i="24"/>
  <c r="FJ232" i="24"/>
  <c r="FI232" i="24"/>
  <c r="FG232" i="24" s="1"/>
  <c r="EZ232" i="24"/>
  <c r="EY232" i="24"/>
  <c r="EX232" i="24"/>
  <c r="EW232" i="24"/>
  <c r="EN232" i="24"/>
  <c r="EM232" i="24"/>
  <c r="EL232" i="24"/>
  <c r="EK232" i="24"/>
  <c r="EB232" i="24"/>
  <c r="EA232" i="24"/>
  <c r="DZ232" i="24"/>
  <c r="DY232" i="24"/>
  <c r="DV232" i="24" s="1"/>
  <c r="DP232" i="24"/>
  <c r="DO232" i="24"/>
  <c r="DN232" i="24"/>
  <c r="DM232" i="24"/>
  <c r="DI232" i="24" s="1"/>
  <c r="DD232" i="24"/>
  <c r="DC232" i="24"/>
  <c r="DB232" i="24"/>
  <c r="DA232" i="24"/>
  <c r="CR232" i="24"/>
  <c r="CQ232" i="24"/>
  <c r="CP232" i="24"/>
  <c r="CO232" i="24"/>
  <c r="CF232" i="24"/>
  <c r="CE232" i="24"/>
  <c r="CD232" i="24"/>
  <c r="CC232" i="24"/>
  <c r="BT232" i="24"/>
  <c r="BS232" i="24"/>
  <c r="BR232" i="24"/>
  <c r="BQ232" i="24"/>
  <c r="BU232" i="24" s="1"/>
  <c r="BC232" i="24"/>
  <c r="AJ232" i="24"/>
  <c r="AI232" i="24"/>
  <c r="AH232" i="24"/>
  <c r="AG232" i="24"/>
  <c r="AD232" i="24" s="1"/>
  <c r="X232" i="24"/>
  <c r="W232" i="24"/>
  <c r="V232" i="24"/>
  <c r="U232" i="24"/>
  <c r="T232" i="24" s="1"/>
  <c r="L232" i="24"/>
  <c r="K232" i="24"/>
  <c r="J232" i="24"/>
  <c r="I232" i="24"/>
  <c r="KB231" i="24"/>
  <c r="KA231" i="24"/>
  <c r="JZ231" i="24"/>
  <c r="JY231" i="24"/>
  <c r="JV231" i="24" s="1"/>
  <c r="JP231" i="24"/>
  <c r="JO231" i="24"/>
  <c r="JN231" i="24"/>
  <c r="JM231" i="24"/>
  <c r="JJ231" i="24" s="1"/>
  <c r="JD231" i="24"/>
  <c r="JC231" i="24"/>
  <c r="JB231" i="24"/>
  <c r="JA231" i="24"/>
  <c r="IZ231" i="24" s="1"/>
  <c r="IR231" i="24"/>
  <c r="IQ231" i="24"/>
  <c r="IP231" i="24"/>
  <c r="IO231" i="24"/>
  <c r="IM231" i="24" s="1"/>
  <c r="IF231" i="24"/>
  <c r="IE231" i="24"/>
  <c r="ID231" i="24"/>
  <c r="IC231" i="24"/>
  <c r="HT231" i="24"/>
  <c r="HS231" i="24"/>
  <c r="HR231" i="24"/>
  <c r="HQ231" i="24"/>
  <c r="HN231" i="24" s="1"/>
  <c r="HH231" i="24"/>
  <c r="HG231" i="24"/>
  <c r="HF231" i="24"/>
  <c r="HE231" i="24"/>
  <c r="HB231" i="24" s="1"/>
  <c r="GV231" i="24"/>
  <c r="GU231" i="24"/>
  <c r="GT231" i="24"/>
  <c r="GS231" i="24"/>
  <c r="GQ231" i="24" s="1"/>
  <c r="GJ231" i="24"/>
  <c r="GI231" i="24"/>
  <c r="GH231" i="24"/>
  <c r="GG231" i="24"/>
  <c r="GD231" i="24" s="1"/>
  <c r="FX231" i="24"/>
  <c r="FW231" i="24"/>
  <c r="FV231" i="24"/>
  <c r="FU231" i="24"/>
  <c r="FL231" i="24"/>
  <c r="FK231" i="24"/>
  <c r="FJ231" i="24"/>
  <c r="FI231" i="24"/>
  <c r="FF231" i="24" s="1"/>
  <c r="EZ231" i="24"/>
  <c r="EY231" i="24"/>
  <c r="EX231" i="24"/>
  <c r="EW231" i="24"/>
  <c r="EU231" i="24" s="1"/>
  <c r="EN231" i="24"/>
  <c r="EM231" i="24"/>
  <c r="EL231" i="24"/>
  <c r="EK231" i="24"/>
  <c r="EH231" i="24" s="1"/>
  <c r="EB231" i="24"/>
  <c r="EA231" i="24"/>
  <c r="DZ231" i="24"/>
  <c r="DY231" i="24"/>
  <c r="DV231" i="24" s="1"/>
  <c r="DP231" i="24"/>
  <c r="DO231" i="24"/>
  <c r="DN231" i="24"/>
  <c r="DM231" i="24"/>
  <c r="DI231" i="24" s="1"/>
  <c r="DD231" i="24"/>
  <c r="DC231" i="24"/>
  <c r="DB231" i="24"/>
  <c r="DA231" i="24"/>
  <c r="CR231" i="24"/>
  <c r="CQ231" i="24"/>
  <c r="CP231" i="24"/>
  <c r="CO231" i="24"/>
  <c r="CL231" i="24" s="1"/>
  <c r="CF231" i="24"/>
  <c r="CE231" i="24"/>
  <c r="CD231" i="24"/>
  <c r="CC231" i="24"/>
  <c r="BT231" i="24"/>
  <c r="BS231" i="24"/>
  <c r="BR231" i="24"/>
  <c r="BQ231" i="24"/>
  <c r="BO231" i="24" s="1"/>
  <c r="BC231" i="24"/>
  <c r="AJ231" i="24"/>
  <c r="AI231" i="24"/>
  <c r="AH231" i="24"/>
  <c r="AG231" i="24"/>
  <c r="AC231" i="24" s="1"/>
  <c r="X231" i="24"/>
  <c r="W231" i="24"/>
  <c r="V231" i="24"/>
  <c r="U231" i="24"/>
  <c r="T231" i="24" s="1"/>
  <c r="L231" i="24"/>
  <c r="K231" i="24"/>
  <c r="J231" i="24"/>
  <c r="I231" i="24"/>
  <c r="F231" i="24" s="1"/>
  <c r="KB230" i="24"/>
  <c r="KA230" i="24"/>
  <c r="JZ230" i="24"/>
  <c r="JY230" i="24"/>
  <c r="JU230" i="24" s="1"/>
  <c r="JP230" i="24"/>
  <c r="JO230" i="24"/>
  <c r="JN230" i="24"/>
  <c r="JM230" i="24"/>
  <c r="JL230" i="24" s="1"/>
  <c r="JD230" i="24"/>
  <c r="JC230" i="24"/>
  <c r="JB230" i="24"/>
  <c r="JA230" i="24"/>
  <c r="IW230" i="24" s="1"/>
  <c r="IR230" i="24"/>
  <c r="IQ230" i="24"/>
  <c r="IP230" i="24"/>
  <c r="IO230" i="24"/>
  <c r="IN230" i="24" s="1"/>
  <c r="IF230" i="24"/>
  <c r="IE230" i="24"/>
  <c r="ID230" i="24"/>
  <c r="IC230" i="24"/>
  <c r="HY230" i="24" s="1"/>
  <c r="HT230" i="24"/>
  <c r="HS230" i="24"/>
  <c r="HR230" i="24"/>
  <c r="HQ230" i="24"/>
  <c r="HP230" i="24" s="1"/>
  <c r="HH230" i="24"/>
  <c r="HG230" i="24"/>
  <c r="HF230" i="24"/>
  <c r="HE230" i="24"/>
  <c r="HB230" i="24" s="1"/>
  <c r="GV230" i="24"/>
  <c r="GU230" i="24"/>
  <c r="GT230" i="24"/>
  <c r="GS230" i="24"/>
  <c r="GP230" i="24" s="1"/>
  <c r="GJ230" i="24"/>
  <c r="GI230" i="24"/>
  <c r="GH230" i="24"/>
  <c r="GG230" i="24"/>
  <c r="GC230" i="24" s="1"/>
  <c r="FX230" i="24"/>
  <c r="FW230" i="24"/>
  <c r="FV230" i="24"/>
  <c r="FU230" i="24"/>
  <c r="FS230" i="24" s="1"/>
  <c r="FL230" i="24"/>
  <c r="FK230" i="24"/>
  <c r="FJ230" i="24"/>
  <c r="FI230" i="24"/>
  <c r="FE230" i="24" s="1"/>
  <c r="EZ230" i="24"/>
  <c r="EY230" i="24"/>
  <c r="EX230" i="24"/>
  <c r="EW230" i="24"/>
  <c r="EV230" i="24" s="1"/>
  <c r="EN230" i="24"/>
  <c r="EM230" i="24"/>
  <c r="EL230" i="24"/>
  <c r="EK230" i="24"/>
  <c r="EB230" i="24"/>
  <c r="EA230" i="24"/>
  <c r="DZ230" i="24"/>
  <c r="DY230" i="24"/>
  <c r="EC230" i="24" s="1"/>
  <c r="DP230" i="24"/>
  <c r="DO230" i="24"/>
  <c r="DN230" i="24"/>
  <c r="DM230" i="24"/>
  <c r="DJ230" i="24" s="1"/>
  <c r="DD230" i="24"/>
  <c r="DC230" i="24"/>
  <c r="DB230" i="24"/>
  <c r="DA230" i="24"/>
  <c r="CZ230" i="24" s="1"/>
  <c r="CR230" i="24"/>
  <c r="CQ230" i="24"/>
  <c r="CP230" i="24"/>
  <c r="CO230" i="24"/>
  <c r="CM230" i="24" s="1"/>
  <c r="CF230" i="24"/>
  <c r="CE230" i="24"/>
  <c r="CD230" i="24"/>
  <c r="CC230" i="24"/>
  <c r="CG230" i="24" s="1"/>
  <c r="BT230" i="24"/>
  <c r="BS230" i="24"/>
  <c r="BR230" i="24"/>
  <c r="BQ230" i="24"/>
  <c r="BC230" i="24"/>
  <c r="BD230" i="24"/>
  <c r="AJ230" i="24"/>
  <c r="AI230" i="24"/>
  <c r="AH230" i="24"/>
  <c r="AG230" i="24"/>
  <c r="AK230" i="24" s="1"/>
  <c r="X230" i="24"/>
  <c r="W230" i="24"/>
  <c r="V230" i="24"/>
  <c r="U230" i="24"/>
  <c r="S230" i="24" s="1"/>
  <c r="L230" i="24"/>
  <c r="K230" i="24"/>
  <c r="J230" i="24"/>
  <c r="I230" i="24"/>
  <c r="G230" i="24" s="1"/>
  <c r="KB229" i="24"/>
  <c r="KA229" i="24"/>
  <c r="JZ229" i="24"/>
  <c r="JY229" i="24"/>
  <c r="JW229" i="24" s="1"/>
  <c r="JP229" i="24"/>
  <c r="JO229" i="24"/>
  <c r="JN229" i="24"/>
  <c r="JM229" i="24"/>
  <c r="JQ229" i="24" s="1"/>
  <c r="JD229" i="24"/>
  <c r="JC229" i="24"/>
  <c r="JB229" i="24"/>
  <c r="JA229" i="24"/>
  <c r="IR229" i="24"/>
  <c r="IQ229" i="24"/>
  <c r="IP229" i="24"/>
  <c r="IO229" i="24"/>
  <c r="IM229" i="24" s="1"/>
  <c r="IF229" i="24"/>
  <c r="IE229" i="24"/>
  <c r="ID229" i="24"/>
  <c r="IC229" i="24"/>
  <c r="HY229" i="24" s="1"/>
  <c r="HT229" i="24"/>
  <c r="HS229" i="24"/>
  <c r="HR229" i="24"/>
  <c r="HQ229" i="24"/>
  <c r="HU229" i="24" s="1"/>
  <c r="HH229" i="24"/>
  <c r="HG229" i="24"/>
  <c r="HF229" i="24"/>
  <c r="HE229" i="24"/>
  <c r="GV229" i="24"/>
  <c r="GU229" i="24"/>
  <c r="GT229" i="24"/>
  <c r="GS229" i="24"/>
  <c r="GQ229" i="24" s="1"/>
  <c r="GJ229" i="24"/>
  <c r="GI229" i="24"/>
  <c r="GH229" i="24"/>
  <c r="GG229" i="24"/>
  <c r="GE229" i="24" s="1"/>
  <c r="FX229" i="24"/>
  <c r="FW229" i="24"/>
  <c r="FV229" i="24"/>
  <c r="FU229" i="24"/>
  <c r="FY229" i="24" s="1"/>
  <c r="FL229" i="24"/>
  <c r="FK229" i="24"/>
  <c r="FJ229" i="24"/>
  <c r="FI229" i="24"/>
  <c r="FE229" i="24" s="1"/>
  <c r="EZ229" i="24"/>
  <c r="EY229" i="24"/>
  <c r="EX229" i="24"/>
  <c r="EW229" i="24"/>
  <c r="EN229" i="24"/>
  <c r="EM229" i="24"/>
  <c r="EL229" i="24"/>
  <c r="EK229" i="24"/>
  <c r="EB229" i="24"/>
  <c r="EA229" i="24"/>
  <c r="DZ229" i="24"/>
  <c r="DY229" i="24"/>
  <c r="EC229" i="24" s="1"/>
  <c r="DP229" i="24"/>
  <c r="DO229" i="24"/>
  <c r="DN229" i="24"/>
  <c r="DM229" i="24"/>
  <c r="DK229" i="24" s="1"/>
  <c r="DD229" i="24"/>
  <c r="DC229" i="24"/>
  <c r="DB229" i="24"/>
  <c r="DA229" i="24"/>
  <c r="CY229" i="24" s="1"/>
  <c r="CR229" i="24"/>
  <c r="CQ229" i="24"/>
  <c r="CP229" i="24"/>
  <c r="CO229" i="24"/>
  <c r="CF229" i="24"/>
  <c r="CE229" i="24"/>
  <c r="CD229" i="24"/>
  <c r="CC229" i="24"/>
  <c r="CG229" i="24" s="1"/>
  <c r="BT229" i="24"/>
  <c r="BS229" i="24"/>
  <c r="BR229" i="24"/>
  <c r="BQ229" i="24"/>
  <c r="BC229" i="24"/>
  <c r="AQ229" i="24"/>
  <c r="AJ229" i="24"/>
  <c r="AI229" i="24"/>
  <c r="AH229" i="24"/>
  <c r="AG229" i="24"/>
  <c r="AK229" i="24" s="1"/>
  <c r="X229" i="24"/>
  <c r="W229" i="24"/>
  <c r="V229" i="24"/>
  <c r="U229" i="24"/>
  <c r="Q229" i="24" s="1"/>
  <c r="L229" i="24"/>
  <c r="K229" i="24"/>
  <c r="J229" i="24"/>
  <c r="I229" i="24"/>
  <c r="KB228" i="24"/>
  <c r="KA228" i="24"/>
  <c r="JZ228" i="24"/>
  <c r="JY228" i="24"/>
  <c r="JW228" i="24" s="1"/>
  <c r="JP228" i="24"/>
  <c r="JO228" i="24"/>
  <c r="JN228" i="24"/>
  <c r="JM228" i="24"/>
  <c r="JQ228" i="24" s="1"/>
  <c r="JD228" i="24"/>
  <c r="JC228" i="24"/>
  <c r="JB228" i="24"/>
  <c r="JA228" i="24"/>
  <c r="IY228" i="24" s="1"/>
  <c r="IR228" i="24"/>
  <c r="IQ228" i="24"/>
  <c r="IP228" i="24"/>
  <c r="IO228" i="24"/>
  <c r="IM228" i="24" s="1"/>
  <c r="IF228" i="24"/>
  <c r="IE228" i="24"/>
  <c r="ID228" i="24"/>
  <c r="IC228" i="24"/>
  <c r="HT228" i="24"/>
  <c r="HS228" i="24"/>
  <c r="HR228" i="24"/>
  <c r="HQ228" i="24"/>
  <c r="HU228" i="24" s="1"/>
  <c r="HH228" i="24"/>
  <c r="HG228" i="24"/>
  <c r="HF228" i="24"/>
  <c r="HE228" i="24"/>
  <c r="HC228" i="24" s="1"/>
  <c r="GV228" i="24"/>
  <c r="GU228" i="24"/>
  <c r="GT228" i="24"/>
  <c r="GS228" i="24"/>
  <c r="GJ228" i="24"/>
  <c r="GI228" i="24"/>
  <c r="GH228" i="24"/>
  <c r="GG228" i="24"/>
  <c r="GE228" i="24" s="1"/>
  <c r="FX228" i="24"/>
  <c r="FW228" i="24"/>
  <c r="FV228" i="24"/>
  <c r="FU228" i="24"/>
  <c r="FQ228" i="24" s="1"/>
  <c r="FL228" i="24"/>
  <c r="FK228" i="24"/>
  <c r="FJ228" i="24"/>
  <c r="FI228" i="24"/>
  <c r="EZ228" i="24"/>
  <c r="EY228" i="24"/>
  <c r="EX228" i="24"/>
  <c r="EW228" i="24"/>
  <c r="EN228" i="24"/>
  <c r="EM228" i="24"/>
  <c r="EL228" i="24"/>
  <c r="EK228" i="24"/>
  <c r="EB228" i="24"/>
  <c r="EA228" i="24"/>
  <c r="DZ228" i="24"/>
  <c r="DY228" i="24"/>
  <c r="DP228" i="24"/>
  <c r="DO228" i="24"/>
  <c r="DN228" i="24"/>
  <c r="DM228" i="24"/>
  <c r="DD228" i="24"/>
  <c r="DC228" i="24"/>
  <c r="DB228" i="24"/>
  <c r="DA228" i="24"/>
  <c r="CR228" i="24"/>
  <c r="CQ228" i="24"/>
  <c r="CP228" i="24"/>
  <c r="CO228" i="24"/>
  <c r="CM228" i="24" s="1"/>
  <c r="CF228" i="24"/>
  <c r="CE228" i="24"/>
  <c r="CD228" i="24"/>
  <c r="CC228" i="24"/>
  <c r="CG228" i="24" s="1"/>
  <c r="BT228" i="24"/>
  <c r="BS228" i="24"/>
  <c r="BR228" i="24"/>
  <c r="BQ228" i="24"/>
  <c r="BC228" i="24"/>
  <c r="BD228" i="24"/>
  <c r="AJ228" i="24"/>
  <c r="AI228" i="24"/>
  <c r="AH228" i="24"/>
  <c r="AG228" i="24"/>
  <c r="AC228" i="24" s="1"/>
  <c r="X228" i="24"/>
  <c r="W228" i="24"/>
  <c r="V228" i="24"/>
  <c r="U228" i="24"/>
  <c r="S228" i="24" s="1"/>
  <c r="L228" i="24"/>
  <c r="K228" i="24"/>
  <c r="J228" i="24"/>
  <c r="I228" i="24"/>
  <c r="G228" i="24" s="1"/>
  <c r="KB227" i="24"/>
  <c r="KA227" i="24"/>
  <c r="JZ227" i="24"/>
  <c r="JY227" i="24"/>
  <c r="JP227" i="24"/>
  <c r="JO227" i="24"/>
  <c r="JN227" i="24"/>
  <c r="JM227" i="24"/>
  <c r="JD227" i="24"/>
  <c r="JC227" i="24"/>
  <c r="JB227" i="24"/>
  <c r="JA227" i="24"/>
  <c r="IR227" i="24"/>
  <c r="IQ227" i="24"/>
  <c r="IP227" i="24"/>
  <c r="IO227" i="24"/>
  <c r="IM227" i="24" s="1"/>
  <c r="IF227" i="24"/>
  <c r="IE227" i="24"/>
  <c r="ID227" i="24"/>
  <c r="IC227" i="24"/>
  <c r="HT227" i="24"/>
  <c r="HS227" i="24"/>
  <c r="HR227" i="24"/>
  <c r="HQ227" i="24"/>
  <c r="HU227" i="24" s="1"/>
  <c r="HH227" i="24"/>
  <c r="HG227" i="24"/>
  <c r="HF227" i="24"/>
  <c r="HE227" i="24"/>
  <c r="HA227" i="24" s="1"/>
  <c r="GV227" i="24"/>
  <c r="GU227" i="24"/>
  <c r="GT227" i="24"/>
  <c r="GS227" i="24"/>
  <c r="GJ227" i="24"/>
  <c r="GI227" i="24"/>
  <c r="GH227" i="24"/>
  <c r="GG227" i="24"/>
  <c r="GE227" i="24" s="1"/>
  <c r="FX227" i="24"/>
  <c r="FW227" i="24"/>
  <c r="FV227" i="24"/>
  <c r="FU227" i="24"/>
  <c r="FY227" i="24" s="1"/>
  <c r="FL227" i="24"/>
  <c r="FK227" i="24"/>
  <c r="FJ227" i="24"/>
  <c r="FI227" i="24"/>
  <c r="EZ227" i="24"/>
  <c r="EY227" i="24"/>
  <c r="EX227" i="24"/>
  <c r="EW227" i="24"/>
  <c r="EU227" i="24" s="1"/>
  <c r="EN227" i="24"/>
  <c r="EM227" i="24"/>
  <c r="EL227" i="24"/>
  <c r="EK227" i="24"/>
  <c r="EB227" i="24"/>
  <c r="EA227" i="24"/>
  <c r="DZ227" i="24"/>
  <c r="DY227" i="24"/>
  <c r="DP227" i="24"/>
  <c r="DO227" i="24"/>
  <c r="DN227" i="24"/>
  <c r="DM227" i="24"/>
  <c r="DK227" i="24" s="1"/>
  <c r="DD227" i="24"/>
  <c r="DC227" i="24"/>
  <c r="DB227" i="24"/>
  <c r="DA227" i="24"/>
  <c r="CR227" i="24"/>
  <c r="CQ227" i="24"/>
  <c r="CP227" i="24"/>
  <c r="CO227" i="24"/>
  <c r="CF227" i="24"/>
  <c r="CE227" i="24"/>
  <c r="CD227" i="24"/>
  <c r="CC227" i="24"/>
  <c r="BT227" i="24"/>
  <c r="BS227" i="24"/>
  <c r="BR227" i="24"/>
  <c r="BQ227" i="24"/>
  <c r="AJ227" i="24"/>
  <c r="AI227" i="24"/>
  <c r="AH227" i="24"/>
  <c r="AG227" i="24"/>
  <c r="AK227" i="24" s="1"/>
  <c r="X227" i="24"/>
  <c r="W227" i="24"/>
  <c r="V227" i="24"/>
  <c r="U227" i="24"/>
  <c r="S227" i="24" s="1"/>
  <c r="L227" i="24"/>
  <c r="K227" i="24"/>
  <c r="J227" i="24"/>
  <c r="I227" i="24"/>
  <c r="G227" i="24" s="1"/>
  <c r="KB226" i="24"/>
  <c r="KA226" i="24"/>
  <c r="JZ226" i="24"/>
  <c r="JY226" i="24"/>
  <c r="JW226" i="24" s="1"/>
  <c r="JP226" i="24"/>
  <c r="JO226" i="24"/>
  <c r="JN226" i="24"/>
  <c r="JM226" i="24"/>
  <c r="JD226" i="24"/>
  <c r="JC226" i="24"/>
  <c r="JB226" i="24"/>
  <c r="JA226" i="24"/>
  <c r="IW226" i="24" s="1"/>
  <c r="IR226" i="24"/>
  <c r="IQ226" i="24"/>
  <c r="IP226" i="24"/>
  <c r="IO226" i="24"/>
  <c r="IM226" i="24" s="1"/>
  <c r="IF226" i="24"/>
  <c r="IE226" i="24"/>
  <c r="ID226" i="24"/>
  <c r="IC226" i="24"/>
  <c r="HT226" i="24"/>
  <c r="HS226" i="24"/>
  <c r="HR226" i="24"/>
  <c r="HQ226" i="24"/>
  <c r="HM226" i="24" s="1"/>
  <c r="HH226" i="24"/>
  <c r="HG226" i="24"/>
  <c r="HF226" i="24"/>
  <c r="HE226" i="24"/>
  <c r="HC226" i="24" s="1"/>
  <c r="GV226" i="24"/>
  <c r="GU226" i="24"/>
  <c r="GT226" i="24"/>
  <c r="GS226" i="24"/>
  <c r="GQ226" i="24" s="1"/>
  <c r="GJ226" i="24"/>
  <c r="GI226" i="24"/>
  <c r="GH226" i="24"/>
  <c r="GG226" i="24"/>
  <c r="FX226" i="24"/>
  <c r="FW226" i="24"/>
  <c r="FV226" i="24"/>
  <c r="FU226" i="24"/>
  <c r="FQ226" i="24" s="1"/>
  <c r="FL226" i="24"/>
  <c r="FK226" i="24"/>
  <c r="FJ226" i="24"/>
  <c r="FI226" i="24"/>
  <c r="EZ226" i="24"/>
  <c r="EY226" i="24"/>
  <c r="EX226" i="24"/>
  <c r="EW226" i="24"/>
  <c r="ET226" i="24" s="1"/>
  <c r="EN226" i="24"/>
  <c r="EM226" i="24"/>
  <c r="EL226" i="24"/>
  <c r="EK226" i="24"/>
  <c r="EI226" i="24" s="1"/>
  <c r="EB226" i="24"/>
  <c r="EA226" i="24"/>
  <c r="DZ226" i="24"/>
  <c r="DY226" i="24"/>
  <c r="DV226" i="24" s="1"/>
  <c r="DP226" i="24"/>
  <c r="DO226" i="24"/>
  <c r="DN226" i="24"/>
  <c r="DM226" i="24"/>
  <c r="DI226" i="24" s="1"/>
  <c r="DD226" i="24"/>
  <c r="DC226" i="24"/>
  <c r="DB226" i="24"/>
  <c r="DA226" i="24"/>
  <c r="CX226" i="24" s="1"/>
  <c r="CR226" i="24"/>
  <c r="CQ226" i="24"/>
  <c r="CP226" i="24"/>
  <c r="CO226" i="24"/>
  <c r="CM226" i="24" s="1"/>
  <c r="CF226" i="24"/>
  <c r="CE226" i="24"/>
  <c r="CD226" i="24"/>
  <c r="CC226" i="24"/>
  <c r="BY226" i="24" s="1"/>
  <c r="BT226" i="24"/>
  <c r="BS226" i="24"/>
  <c r="BR226" i="24"/>
  <c r="BQ226" i="24"/>
  <c r="BM226" i="24" s="1"/>
  <c r="BC226" i="24"/>
  <c r="BD226" i="24"/>
  <c r="AJ226" i="24"/>
  <c r="AI226" i="24"/>
  <c r="AH226" i="24"/>
  <c r="AG226" i="24"/>
  <c r="AC226" i="24" s="1"/>
  <c r="X226" i="24"/>
  <c r="W226" i="24"/>
  <c r="V226" i="24"/>
  <c r="U226" i="24"/>
  <c r="S226" i="24" s="1"/>
  <c r="L226" i="24"/>
  <c r="K226" i="24"/>
  <c r="J226" i="24"/>
  <c r="I226" i="24"/>
  <c r="G226" i="24" s="1"/>
  <c r="KB225" i="24"/>
  <c r="KA225" i="24"/>
  <c r="JZ225" i="24"/>
  <c r="JY225" i="24"/>
  <c r="JW225" i="24" s="1"/>
  <c r="JP225" i="24"/>
  <c r="JO225" i="24"/>
  <c r="JN225" i="24"/>
  <c r="JM225" i="24"/>
  <c r="JD225" i="24"/>
  <c r="JC225" i="24"/>
  <c r="JB225" i="24"/>
  <c r="JA225" i="24"/>
  <c r="IR225" i="24"/>
  <c r="IQ225" i="24"/>
  <c r="IP225" i="24"/>
  <c r="IO225" i="24"/>
  <c r="IF225" i="24"/>
  <c r="IE225" i="24"/>
  <c r="ID225" i="24"/>
  <c r="IC225" i="24"/>
  <c r="HY225" i="24" s="1"/>
  <c r="HT225" i="24"/>
  <c r="HS225" i="24"/>
  <c r="HR225" i="24"/>
  <c r="HQ225" i="24"/>
  <c r="HO225" i="24" s="1"/>
  <c r="HH225" i="24"/>
  <c r="HG225" i="24"/>
  <c r="HF225" i="24"/>
  <c r="HE225" i="24"/>
  <c r="HC225" i="24" s="1"/>
  <c r="GV225" i="24"/>
  <c r="GU225" i="24"/>
  <c r="GT225" i="24"/>
  <c r="GS225" i="24"/>
  <c r="GO225" i="24" s="1"/>
  <c r="GJ225" i="24"/>
  <c r="GI225" i="24"/>
  <c r="GH225" i="24"/>
  <c r="GG225" i="24"/>
  <c r="GE225" i="24" s="1"/>
  <c r="FX225" i="24"/>
  <c r="FW225" i="24"/>
  <c r="FV225" i="24"/>
  <c r="FU225" i="24"/>
  <c r="FR225" i="24" s="1"/>
  <c r="FL225" i="24"/>
  <c r="FK225" i="24"/>
  <c r="FJ225" i="24"/>
  <c r="FI225" i="24"/>
  <c r="FE225" i="24" s="1"/>
  <c r="EZ225" i="24"/>
  <c r="EY225" i="24"/>
  <c r="EX225" i="24"/>
  <c r="EW225" i="24"/>
  <c r="ET225" i="24" s="1"/>
  <c r="EN225" i="24"/>
  <c r="EM225" i="24"/>
  <c r="EL225" i="24"/>
  <c r="EK225" i="24"/>
  <c r="EB225" i="24"/>
  <c r="EA225" i="24"/>
  <c r="DZ225" i="24"/>
  <c r="DY225" i="24"/>
  <c r="DU225" i="24" s="1"/>
  <c r="DP225" i="24"/>
  <c r="DO225" i="24"/>
  <c r="DN225" i="24"/>
  <c r="DM225" i="24"/>
  <c r="DK225" i="24" s="1"/>
  <c r="DD225" i="24"/>
  <c r="DC225" i="24"/>
  <c r="DB225" i="24"/>
  <c r="DA225" i="24"/>
  <c r="CX225" i="24" s="1"/>
  <c r="CR225" i="24"/>
  <c r="CQ225" i="24"/>
  <c r="CP225" i="24"/>
  <c r="CO225" i="24"/>
  <c r="CM225" i="24" s="1"/>
  <c r="CF225" i="24"/>
  <c r="CE225" i="24"/>
  <c r="CD225" i="24"/>
  <c r="CC225" i="24"/>
  <c r="BT225" i="24"/>
  <c r="BS225" i="24"/>
  <c r="BR225" i="24"/>
  <c r="BQ225" i="24"/>
  <c r="AJ225" i="24"/>
  <c r="AI225" i="24"/>
  <c r="AH225" i="24"/>
  <c r="AG225" i="24"/>
  <c r="X225" i="24"/>
  <c r="W225" i="24"/>
  <c r="V225" i="24"/>
  <c r="U225" i="24"/>
  <c r="L225" i="24"/>
  <c r="K225" i="24"/>
  <c r="J225" i="24"/>
  <c r="I225" i="24"/>
  <c r="G225" i="24" s="1"/>
  <c r="KB224" i="24"/>
  <c r="KA224" i="24"/>
  <c r="JZ224" i="24"/>
  <c r="JY224" i="24"/>
  <c r="JW224" i="24" s="1"/>
  <c r="JP224" i="24"/>
  <c r="JO224" i="24"/>
  <c r="JN224" i="24"/>
  <c r="JM224" i="24"/>
  <c r="JD224" i="24"/>
  <c r="JC224" i="24"/>
  <c r="JB224" i="24"/>
  <c r="JA224" i="24"/>
  <c r="IY224" i="24" s="1"/>
  <c r="IR224" i="24"/>
  <c r="IQ224" i="24"/>
  <c r="IP224" i="24"/>
  <c r="IO224" i="24"/>
  <c r="IM224" i="24" s="1"/>
  <c r="IF224" i="24"/>
  <c r="IE224" i="24"/>
  <c r="ID224" i="24"/>
  <c r="IC224" i="24"/>
  <c r="HT224" i="24"/>
  <c r="HS224" i="24"/>
  <c r="HR224" i="24"/>
  <c r="HQ224" i="24"/>
  <c r="HH224" i="24"/>
  <c r="HG224" i="24"/>
  <c r="HF224" i="24"/>
  <c r="HE224" i="24"/>
  <c r="HC224" i="24" s="1"/>
  <c r="GV224" i="24"/>
  <c r="GU224" i="24"/>
  <c r="GT224" i="24"/>
  <c r="GS224" i="24"/>
  <c r="GR224" i="24" s="1"/>
  <c r="GJ224" i="24"/>
  <c r="GI224" i="24"/>
  <c r="GH224" i="24"/>
  <c r="GG224" i="24"/>
  <c r="GE224" i="24" s="1"/>
  <c r="FX224" i="24"/>
  <c r="FW224" i="24"/>
  <c r="FV224" i="24"/>
  <c r="FU224" i="24"/>
  <c r="FL224" i="24"/>
  <c r="FK224" i="24"/>
  <c r="FJ224" i="24"/>
  <c r="FI224" i="24"/>
  <c r="EZ224" i="24"/>
  <c r="EY224" i="24"/>
  <c r="EX224" i="24"/>
  <c r="EW224" i="24"/>
  <c r="ET224" i="24" s="1"/>
  <c r="EN224" i="24"/>
  <c r="EM224" i="24"/>
  <c r="EL224" i="24"/>
  <c r="EK224" i="24"/>
  <c r="EG224" i="24" s="1"/>
  <c r="EB224" i="24"/>
  <c r="EA224" i="24"/>
  <c r="DZ224" i="24"/>
  <c r="DY224" i="24"/>
  <c r="DX224" i="24" s="1"/>
  <c r="DP224" i="24"/>
  <c r="DO224" i="24"/>
  <c r="DN224" i="24"/>
  <c r="DM224" i="24"/>
  <c r="DD224" i="24"/>
  <c r="DC224" i="24"/>
  <c r="DB224" i="24"/>
  <c r="DA224" i="24"/>
  <c r="CW224" i="24" s="1"/>
  <c r="CR224" i="24"/>
  <c r="CQ224" i="24"/>
  <c r="CP224" i="24"/>
  <c r="CO224" i="24"/>
  <c r="CM224" i="24" s="1"/>
  <c r="CF224" i="24"/>
  <c r="CE224" i="24"/>
  <c r="CD224" i="24"/>
  <c r="CC224" i="24"/>
  <c r="BZ224" i="24" s="1"/>
  <c r="BT224" i="24"/>
  <c r="BS224" i="24"/>
  <c r="BR224" i="24"/>
  <c r="BQ224" i="24"/>
  <c r="BC224" i="24"/>
  <c r="BD224" i="24"/>
  <c r="AJ224" i="24"/>
  <c r="AI224" i="24"/>
  <c r="AH224" i="24"/>
  <c r="AG224" i="24"/>
  <c r="AC224" i="24" s="1"/>
  <c r="X224" i="24"/>
  <c r="W224" i="24"/>
  <c r="V224" i="24"/>
  <c r="U224" i="24"/>
  <c r="S224" i="24" s="1"/>
  <c r="L224" i="24"/>
  <c r="K224" i="24"/>
  <c r="J224" i="24"/>
  <c r="I224" i="24"/>
  <c r="E224" i="24" s="1"/>
  <c r="KB223" i="24"/>
  <c r="KA223" i="24"/>
  <c r="JZ223" i="24"/>
  <c r="JY223" i="24"/>
  <c r="JP223" i="24"/>
  <c r="JO223" i="24"/>
  <c r="JN223" i="24"/>
  <c r="JM223" i="24"/>
  <c r="JI223" i="24" s="1"/>
  <c r="JD223" i="24"/>
  <c r="JC223" i="24"/>
  <c r="JB223" i="24"/>
  <c r="JA223" i="24"/>
  <c r="IR223" i="24"/>
  <c r="IQ223" i="24"/>
  <c r="IP223" i="24"/>
  <c r="IO223" i="24"/>
  <c r="IL223" i="24" s="1"/>
  <c r="IF223" i="24"/>
  <c r="IE223" i="24"/>
  <c r="ID223" i="24"/>
  <c r="IC223" i="24"/>
  <c r="IA223" i="24" s="1"/>
  <c r="HT223" i="24"/>
  <c r="HS223" i="24"/>
  <c r="HR223" i="24"/>
  <c r="HQ223" i="24"/>
  <c r="HP223" i="24" s="1"/>
  <c r="HH223" i="24"/>
  <c r="HG223" i="24"/>
  <c r="HF223" i="24"/>
  <c r="HE223" i="24"/>
  <c r="HA223" i="24" s="1"/>
  <c r="GV223" i="24"/>
  <c r="GU223" i="24"/>
  <c r="GT223" i="24"/>
  <c r="GS223" i="24"/>
  <c r="GJ223" i="24"/>
  <c r="GI223" i="24"/>
  <c r="GH223" i="24"/>
  <c r="GG223" i="24"/>
  <c r="GE223" i="24" s="1"/>
  <c r="FX223" i="24"/>
  <c r="FW223" i="24"/>
  <c r="FV223" i="24"/>
  <c r="FU223" i="24"/>
  <c r="FS223" i="24" s="1"/>
  <c r="FL223" i="24"/>
  <c r="FK223" i="24"/>
  <c r="FJ223" i="24"/>
  <c r="FI223" i="24"/>
  <c r="FG223" i="24" s="1"/>
  <c r="EZ223" i="24"/>
  <c r="EY223" i="24"/>
  <c r="EX223" i="24"/>
  <c r="EW223" i="24"/>
  <c r="EU223" i="24" s="1"/>
  <c r="EN223" i="24"/>
  <c r="EM223" i="24"/>
  <c r="EL223" i="24"/>
  <c r="EK223" i="24"/>
  <c r="EB223" i="24"/>
  <c r="EA223" i="24"/>
  <c r="DZ223" i="24"/>
  <c r="DY223" i="24"/>
  <c r="DU223" i="24" s="1"/>
  <c r="DP223" i="24"/>
  <c r="DO223" i="24"/>
  <c r="DN223" i="24"/>
  <c r="DM223" i="24"/>
  <c r="DK223" i="24" s="1"/>
  <c r="DD223" i="24"/>
  <c r="DC223" i="24"/>
  <c r="DB223" i="24"/>
  <c r="DA223" i="24"/>
  <c r="CY223" i="24" s="1"/>
  <c r="CR223" i="24"/>
  <c r="CQ223" i="24"/>
  <c r="CP223" i="24"/>
  <c r="CO223" i="24"/>
  <c r="CM223" i="24" s="1"/>
  <c r="CF223" i="24"/>
  <c r="CE223" i="24"/>
  <c r="CD223" i="24"/>
  <c r="CC223" i="24"/>
  <c r="BT223" i="24"/>
  <c r="BS223" i="24"/>
  <c r="BR223" i="24"/>
  <c r="BQ223" i="24"/>
  <c r="AJ223" i="24"/>
  <c r="AI223" i="24"/>
  <c r="AH223" i="24"/>
  <c r="AG223" i="24"/>
  <c r="AK223" i="24" s="1"/>
  <c r="X223" i="24"/>
  <c r="W223" i="24"/>
  <c r="V223" i="24"/>
  <c r="U223" i="24"/>
  <c r="L223" i="24"/>
  <c r="K223" i="24"/>
  <c r="J223" i="24"/>
  <c r="I223" i="24"/>
  <c r="G223" i="24" s="1"/>
  <c r="KB222" i="24"/>
  <c r="KA222" i="24"/>
  <c r="JZ222" i="24"/>
  <c r="JY222" i="24"/>
  <c r="JW222" i="24" s="1"/>
  <c r="JP222" i="24"/>
  <c r="JO222" i="24"/>
  <c r="JN222" i="24"/>
  <c r="JM222" i="24"/>
  <c r="JD222" i="24"/>
  <c r="JC222" i="24"/>
  <c r="JB222" i="24"/>
  <c r="JA222" i="24"/>
  <c r="IW222" i="24" s="1"/>
  <c r="IR222" i="24"/>
  <c r="IQ222" i="24"/>
  <c r="IP222" i="24"/>
  <c r="IO222" i="24"/>
  <c r="IM222" i="24" s="1"/>
  <c r="IF222" i="24"/>
  <c r="IE222" i="24"/>
  <c r="ID222" i="24"/>
  <c r="IC222" i="24"/>
  <c r="HT222" i="24"/>
  <c r="HS222" i="24"/>
  <c r="HR222" i="24"/>
  <c r="HQ222" i="24"/>
  <c r="HM222" i="24" s="1"/>
  <c r="HH222" i="24"/>
  <c r="HG222" i="24"/>
  <c r="HF222" i="24"/>
  <c r="HE222" i="24"/>
  <c r="HC222" i="24" s="1"/>
  <c r="GV222" i="24"/>
  <c r="GU222" i="24"/>
  <c r="GT222" i="24"/>
  <c r="GS222" i="24"/>
  <c r="GR222" i="24" s="1"/>
  <c r="GJ222" i="24"/>
  <c r="GI222" i="24"/>
  <c r="GH222" i="24"/>
  <c r="GG222" i="24"/>
  <c r="GE222" i="24" s="1"/>
  <c r="FX222" i="24"/>
  <c r="FW222" i="24"/>
  <c r="FV222" i="24"/>
  <c r="FU222" i="24"/>
  <c r="FQ222" i="24" s="1"/>
  <c r="FL222" i="24"/>
  <c r="FK222" i="24"/>
  <c r="FJ222" i="24"/>
  <c r="FI222" i="24"/>
  <c r="EZ222" i="24"/>
  <c r="EY222" i="24"/>
  <c r="EX222" i="24"/>
  <c r="EW222" i="24"/>
  <c r="ET222" i="24" s="1"/>
  <c r="EN222" i="24"/>
  <c r="EM222" i="24"/>
  <c r="EL222" i="24"/>
  <c r="EK222" i="24"/>
  <c r="EI222" i="24" s="1"/>
  <c r="EB222" i="24"/>
  <c r="EA222" i="24"/>
  <c r="DZ222" i="24"/>
  <c r="DY222" i="24"/>
  <c r="EC222" i="24" s="1"/>
  <c r="DP222" i="24"/>
  <c r="DO222" i="24"/>
  <c r="DN222" i="24"/>
  <c r="DM222" i="24"/>
  <c r="DI222" i="24" s="1"/>
  <c r="DD222" i="24"/>
  <c r="DC222" i="24"/>
  <c r="DB222" i="24"/>
  <c r="DA222" i="24"/>
  <c r="CY222" i="24" s="1"/>
  <c r="CR222" i="24"/>
  <c r="CQ222" i="24"/>
  <c r="CP222" i="24"/>
  <c r="CO222" i="24"/>
  <c r="CM222" i="24" s="1"/>
  <c r="CF222" i="24"/>
  <c r="CE222" i="24"/>
  <c r="CD222" i="24"/>
  <c r="CC222" i="24"/>
  <c r="BT222" i="24"/>
  <c r="BS222" i="24"/>
  <c r="BR222" i="24"/>
  <c r="BQ222" i="24"/>
  <c r="BC222" i="24"/>
  <c r="BD222" i="24"/>
  <c r="AJ222" i="24"/>
  <c r="AI222" i="24"/>
  <c r="AH222" i="24"/>
  <c r="AG222" i="24"/>
  <c r="AC222" i="24" s="1"/>
  <c r="X222" i="24"/>
  <c r="W222" i="24"/>
  <c r="V222" i="24"/>
  <c r="U222" i="24"/>
  <c r="S222" i="24" s="1"/>
  <c r="L222" i="24"/>
  <c r="K222" i="24"/>
  <c r="J222" i="24"/>
  <c r="I222" i="24"/>
  <c r="KB221" i="24"/>
  <c r="KA221" i="24"/>
  <c r="JZ221" i="24"/>
  <c r="JY221" i="24"/>
  <c r="JW221" i="24" s="1"/>
  <c r="JP221" i="24"/>
  <c r="JO221" i="24"/>
  <c r="JN221" i="24"/>
  <c r="JM221" i="24"/>
  <c r="JD221" i="24"/>
  <c r="JC221" i="24"/>
  <c r="JB221" i="24"/>
  <c r="JA221" i="24"/>
  <c r="IR221" i="24"/>
  <c r="IQ221" i="24"/>
  <c r="IP221" i="24"/>
  <c r="IO221" i="24"/>
  <c r="IL221" i="24" s="1"/>
  <c r="IF221" i="24"/>
  <c r="IE221" i="24"/>
  <c r="ID221" i="24"/>
  <c r="IC221" i="24"/>
  <c r="HY221" i="24" s="1"/>
  <c r="HT221" i="24"/>
  <c r="HS221" i="24"/>
  <c r="HR221" i="24"/>
  <c r="HQ221" i="24"/>
  <c r="HH221" i="24"/>
  <c r="HG221" i="24"/>
  <c r="HF221" i="24"/>
  <c r="HE221" i="24"/>
  <c r="HA221" i="24" s="1"/>
  <c r="GV221" i="24"/>
  <c r="GU221" i="24"/>
  <c r="GT221" i="24"/>
  <c r="GS221" i="24"/>
  <c r="GQ221" i="24" s="1"/>
  <c r="GJ221" i="24"/>
  <c r="GI221" i="24"/>
  <c r="GH221" i="24"/>
  <c r="GG221" i="24"/>
  <c r="GE221" i="24" s="1"/>
  <c r="FX221" i="24"/>
  <c r="FW221" i="24"/>
  <c r="FV221" i="24"/>
  <c r="FU221" i="24"/>
  <c r="FQ221" i="24" s="1"/>
  <c r="FL221" i="24"/>
  <c r="FK221" i="24"/>
  <c r="FJ221" i="24"/>
  <c r="FI221" i="24"/>
  <c r="FE221" i="24" s="1"/>
  <c r="EZ221" i="24"/>
  <c r="EY221" i="24"/>
  <c r="EX221" i="24"/>
  <c r="EW221" i="24"/>
  <c r="EU221" i="24" s="1"/>
  <c r="EN221" i="24"/>
  <c r="EM221" i="24"/>
  <c r="EL221" i="24"/>
  <c r="EK221" i="24"/>
  <c r="EB221" i="24"/>
  <c r="EA221" i="24"/>
  <c r="DZ221" i="24"/>
  <c r="DY221" i="24"/>
  <c r="DU221" i="24" s="1"/>
  <c r="DP221" i="24"/>
  <c r="DO221" i="24"/>
  <c r="DN221" i="24"/>
  <c r="DM221" i="24"/>
  <c r="DK221" i="24" s="1"/>
  <c r="DD221" i="24"/>
  <c r="DC221" i="24"/>
  <c r="DB221" i="24"/>
  <c r="DA221" i="24"/>
  <c r="CW221" i="24" s="1"/>
  <c r="CR221" i="24"/>
  <c r="CQ221" i="24"/>
  <c r="CP221" i="24"/>
  <c r="CO221" i="24"/>
  <c r="CF221" i="24"/>
  <c r="CE221" i="24"/>
  <c r="CD221" i="24"/>
  <c r="CC221" i="24"/>
  <c r="CA221" i="24" s="1"/>
  <c r="BT221" i="24"/>
  <c r="BS221" i="24"/>
  <c r="BR221" i="24"/>
  <c r="BQ221" i="24"/>
  <c r="AQ221" i="24"/>
  <c r="AJ221" i="24"/>
  <c r="AI221" i="24"/>
  <c r="AH221" i="24"/>
  <c r="AG221" i="24"/>
  <c r="X221" i="24"/>
  <c r="W221" i="24"/>
  <c r="V221" i="24"/>
  <c r="U221" i="24"/>
  <c r="Q221" i="24" s="1"/>
  <c r="L221" i="24"/>
  <c r="K221" i="24"/>
  <c r="J221" i="24"/>
  <c r="I221" i="24"/>
  <c r="G221" i="24" s="1"/>
  <c r="KB220" i="24"/>
  <c r="KA220" i="24"/>
  <c r="JZ220" i="24"/>
  <c r="JY220" i="24"/>
  <c r="JW220" i="24" s="1"/>
  <c r="JP220" i="24"/>
  <c r="JO220" i="24"/>
  <c r="JN220" i="24"/>
  <c r="JM220" i="24"/>
  <c r="JD220" i="24"/>
  <c r="JC220" i="24"/>
  <c r="JB220" i="24"/>
  <c r="JA220" i="24"/>
  <c r="IY220" i="24" s="1"/>
  <c r="IR220" i="24"/>
  <c r="IQ220" i="24"/>
  <c r="IP220" i="24"/>
  <c r="IO220" i="24"/>
  <c r="IF220" i="24"/>
  <c r="IE220" i="24"/>
  <c r="ID220" i="24"/>
  <c r="IC220" i="24"/>
  <c r="HT220" i="24"/>
  <c r="HS220" i="24"/>
  <c r="HR220" i="24"/>
  <c r="HQ220" i="24"/>
  <c r="HO220" i="24" s="1"/>
  <c r="HH220" i="24"/>
  <c r="HG220" i="24"/>
  <c r="HF220" i="24"/>
  <c r="HE220" i="24"/>
  <c r="HC220" i="24" s="1"/>
  <c r="GV220" i="24"/>
  <c r="GU220" i="24"/>
  <c r="GT220" i="24"/>
  <c r="GS220" i="24"/>
  <c r="GQ220" i="24" s="1"/>
  <c r="GJ220" i="24"/>
  <c r="GI220" i="24"/>
  <c r="GH220" i="24"/>
  <c r="GG220" i="24"/>
  <c r="GE220" i="24" s="1"/>
  <c r="FX220" i="24"/>
  <c r="FW220" i="24"/>
  <c r="FV220" i="24"/>
  <c r="FU220" i="24"/>
  <c r="FS220" i="24" s="1"/>
  <c r="FL220" i="24"/>
  <c r="FK220" i="24"/>
  <c r="FJ220" i="24"/>
  <c r="FI220" i="24"/>
  <c r="EZ220" i="24"/>
  <c r="EY220" i="24"/>
  <c r="EX220" i="24"/>
  <c r="EW220" i="24"/>
  <c r="EN220" i="24"/>
  <c r="EM220" i="24"/>
  <c r="EL220" i="24"/>
  <c r="EK220" i="24"/>
  <c r="EG220" i="24" s="1"/>
  <c r="EB220" i="24"/>
  <c r="EA220" i="24"/>
  <c r="DZ220" i="24"/>
  <c r="DY220" i="24"/>
  <c r="DX220" i="24" s="1"/>
  <c r="DP220" i="24"/>
  <c r="DO220" i="24"/>
  <c r="DN220" i="24"/>
  <c r="DM220" i="24"/>
  <c r="DI220" i="24" s="1"/>
  <c r="DD220" i="24"/>
  <c r="DC220" i="24"/>
  <c r="DB220" i="24"/>
  <c r="DA220" i="24"/>
  <c r="CY220" i="24" s="1"/>
  <c r="CR220" i="24"/>
  <c r="CQ220" i="24"/>
  <c r="CP220" i="24"/>
  <c r="CO220" i="24"/>
  <c r="CM220" i="24" s="1"/>
  <c r="CF220" i="24"/>
  <c r="CE220" i="24"/>
  <c r="CD220" i="24"/>
  <c r="CC220" i="24"/>
  <c r="CB220" i="24" s="1"/>
  <c r="BT220" i="24"/>
  <c r="BS220" i="24"/>
  <c r="BR220" i="24"/>
  <c r="BQ220" i="24"/>
  <c r="BM220" i="24" s="1"/>
  <c r="BC220" i="24"/>
  <c r="BD220" i="24"/>
  <c r="AJ220" i="24"/>
  <c r="AI220" i="24"/>
  <c r="AH220" i="24"/>
  <c r="AG220" i="24"/>
  <c r="AC220" i="24" s="1"/>
  <c r="X220" i="24"/>
  <c r="W220" i="24"/>
  <c r="V220" i="24"/>
  <c r="U220" i="24"/>
  <c r="S220" i="24" s="1"/>
  <c r="L220" i="24"/>
  <c r="K220" i="24"/>
  <c r="J220" i="24"/>
  <c r="I220" i="24"/>
  <c r="G220" i="24" s="1"/>
  <c r="KB219" i="24"/>
  <c r="KA219" i="24"/>
  <c r="JZ219" i="24"/>
  <c r="JY219" i="24"/>
  <c r="JW219" i="24" s="1"/>
  <c r="JP219" i="24"/>
  <c r="JO219" i="24"/>
  <c r="JN219" i="24"/>
  <c r="JM219" i="24"/>
  <c r="JI219" i="24" s="1"/>
  <c r="JD219" i="24"/>
  <c r="JC219" i="24"/>
  <c r="JB219" i="24"/>
  <c r="JA219" i="24"/>
  <c r="IR219" i="24"/>
  <c r="IQ219" i="24"/>
  <c r="IP219" i="24"/>
  <c r="IO219" i="24"/>
  <c r="IL219" i="24" s="1"/>
  <c r="IF219" i="24"/>
  <c r="IE219" i="24"/>
  <c r="ID219" i="24"/>
  <c r="IC219" i="24"/>
  <c r="HT219" i="24"/>
  <c r="HS219" i="24"/>
  <c r="HR219" i="24"/>
  <c r="HQ219" i="24"/>
  <c r="HH219" i="24"/>
  <c r="HG219" i="24"/>
  <c r="HF219" i="24"/>
  <c r="HE219" i="24"/>
  <c r="HA219" i="24" s="1"/>
  <c r="GV219" i="24"/>
  <c r="GU219" i="24"/>
  <c r="GT219" i="24"/>
  <c r="GS219" i="24"/>
  <c r="GQ219" i="24" s="1"/>
  <c r="GJ219" i="24"/>
  <c r="GI219" i="24"/>
  <c r="GH219" i="24"/>
  <c r="GG219" i="24"/>
  <c r="GE219" i="24" s="1"/>
  <c r="FX219" i="24"/>
  <c r="FW219" i="24"/>
  <c r="FV219" i="24"/>
  <c r="FU219" i="24"/>
  <c r="FY219" i="24" s="1"/>
  <c r="FL219" i="24"/>
  <c r="FK219" i="24"/>
  <c r="FJ219" i="24"/>
  <c r="FI219" i="24"/>
  <c r="FG219" i="24" s="1"/>
  <c r="EZ219" i="24"/>
  <c r="EY219" i="24"/>
  <c r="EX219" i="24"/>
  <c r="EW219" i="24"/>
  <c r="EN219" i="24"/>
  <c r="EM219" i="24"/>
  <c r="EL219" i="24"/>
  <c r="EK219" i="24"/>
  <c r="EB219" i="24"/>
  <c r="EA219" i="24"/>
  <c r="DZ219" i="24"/>
  <c r="DY219" i="24"/>
  <c r="DW219" i="24" s="1"/>
  <c r="DP219" i="24"/>
  <c r="DO219" i="24"/>
  <c r="DN219" i="24"/>
  <c r="DM219" i="24"/>
  <c r="DK219" i="24" s="1"/>
  <c r="DD219" i="24"/>
  <c r="DC219" i="24"/>
  <c r="DB219" i="24"/>
  <c r="DA219" i="24"/>
  <c r="CW219" i="24" s="1"/>
  <c r="CR219" i="24"/>
  <c r="CQ219" i="24"/>
  <c r="CP219" i="24"/>
  <c r="CO219" i="24"/>
  <c r="CK219" i="24" s="1"/>
  <c r="CF219" i="24"/>
  <c r="CE219" i="24"/>
  <c r="CD219" i="24"/>
  <c r="CC219" i="24"/>
  <c r="BZ219" i="24" s="1"/>
  <c r="BT219" i="24"/>
  <c r="BS219" i="24"/>
  <c r="BR219" i="24"/>
  <c r="BQ219" i="24"/>
  <c r="AJ219" i="24"/>
  <c r="AI219" i="24"/>
  <c r="AH219" i="24"/>
  <c r="AG219" i="24"/>
  <c r="AD219" i="24" s="1"/>
  <c r="X219" i="24"/>
  <c r="W219" i="24"/>
  <c r="V219" i="24"/>
  <c r="U219" i="24"/>
  <c r="Q219" i="24" s="1"/>
  <c r="L219" i="24"/>
  <c r="K219" i="24"/>
  <c r="J219" i="24"/>
  <c r="I219" i="24"/>
  <c r="KB218" i="24"/>
  <c r="KA218" i="24"/>
  <c r="JZ218" i="24"/>
  <c r="JY218" i="24"/>
  <c r="JW218" i="24" s="1"/>
  <c r="JP218" i="24"/>
  <c r="JO218" i="24"/>
  <c r="JN218" i="24"/>
  <c r="JM218" i="24"/>
  <c r="JL218" i="24" s="1"/>
  <c r="JD218" i="24"/>
  <c r="JC218" i="24"/>
  <c r="JB218" i="24"/>
  <c r="JA218" i="24"/>
  <c r="IW218" i="24" s="1"/>
  <c r="IR218" i="24"/>
  <c r="IQ218" i="24"/>
  <c r="IP218" i="24"/>
  <c r="IO218" i="24"/>
  <c r="IN218" i="24" s="1"/>
  <c r="IF218" i="24"/>
  <c r="IE218" i="24"/>
  <c r="ID218" i="24"/>
  <c r="IC218" i="24"/>
  <c r="HT218" i="24"/>
  <c r="HS218" i="24"/>
  <c r="HR218" i="24"/>
  <c r="HQ218" i="24"/>
  <c r="HM218" i="24" s="1"/>
  <c r="HH218" i="24"/>
  <c r="HG218" i="24"/>
  <c r="HF218" i="24"/>
  <c r="HE218" i="24"/>
  <c r="HC218" i="24" s="1"/>
  <c r="GV218" i="24"/>
  <c r="GU218" i="24"/>
  <c r="GT218" i="24"/>
  <c r="GS218" i="24"/>
  <c r="GQ218" i="24" s="1"/>
  <c r="GJ218" i="24"/>
  <c r="GI218" i="24"/>
  <c r="GH218" i="24"/>
  <c r="GG218" i="24"/>
  <c r="GE218" i="24" s="1"/>
  <c r="FX218" i="24"/>
  <c r="FW218" i="24"/>
  <c r="FV218" i="24"/>
  <c r="FU218" i="24"/>
  <c r="FL218" i="24"/>
  <c r="FK218" i="24"/>
  <c r="FJ218" i="24"/>
  <c r="FI218" i="24"/>
  <c r="EZ218" i="24"/>
  <c r="EY218" i="24"/>
  <c r="EX218" i="24"/>
  <c r="EW218" i="24"/>
  <c r="EN218" i="24"/>
  <c r="EM218" i="24"/>
  <c r="EL218" i="24"/>
  <c r="EK218" i="24"/>
  <c r="EI218" i="24" s="1"/>
  <c r="EB218" i="24"/>
  <c r="EA218" i="24"/>
  <c r="DZ218" i="24"/>
  <c r="DY218" i="24"/>
  <c r="DV218" i="24" s="1"/>
  <c r="DP218" i="24"/>
  <c r="DO218" i="24"/>
  <c r="DN218" i="24"/>
  <c r="DM218" i="24"/>
  <c r="DI218" i="24" s="1"/>
  <c r="DD218" i="24"/>
  <c r="DC218" i="24"/>
  <c r="DB218" i="24"/>
  <c r="DA218" i="24"/>
  <c r="CY218" i="24" s="1"/>
  <c r="CR218" i="24"/>
  <c r="CQ218" i="24"/>
  <c r="CP218" i="24"/>
  <c r="CO218" i="24"/>
  <c r="CM218" i="24" s="1"/>
  <c r="CF218" i="24"/>
  <c r="CE218" i="24"/>
  <c r="CD218" i="24"/>
  <c r="CC218" i="24"/>
  <c r="BT218" i="24"/>
  <c r="BS218" i="24"/>
  <c r="BR218" i="24"/>
  <c r="BQ218" i="24"/>
  <c r="BM218" i="24" s="1"/>
  <c r="AJ218" i="24"/>
  <c r="AI218" i="24"/>
  <c r="AH218" i="24"/>
  <c r="AG218" i="24"/>
  <c r="AF218" i="24" s="1"/>
  <c r="X218" i="24"/>
  <c r="W218" i="24"/>
  <c r="V218" i="24"/>
  <c r="U218" i="24"/>
  <c r="S218" i="24" s="1"/>
  <c r="L218" i="24"/>
  <c r="K218" i="24"/>
  <c r="J218" i="24"/>
  <c r="I218" i="24"/>
  <c r="KB217" i="24"/>
  <c r="KA217" i="24"/>
  <c r="JZ217" i="24"/>
  <c r="JY217" i="24"/>
  <c r="JP217" i="24"/>
  <c r="JO217" i="24"/>
  <c r="JN217" i="24"/>
  <c r="JM217" i="24"/>
  <c r="JK217" i="24" s="1"/>
  <c r="JD217" i="24"/>
  <c r="JC217" i="24"/>
  <c r="JB217" i="24"/>
  <c r="JA217" i="24"/>
  <c r="IR217" i="24"/>
  <c r="IQ217" i="24"/>
  <c r="IP217" i="24"/>
  <c r="IO217" i="24"/>
  <c r="IL217" i="24" s="1"/>
  <c r="IF217" i="24"/>
  <c r="IE217" i="24"/>
  <c r="ID217" i="24"/>
  <c r="IC217" i="24"/>
  <c r="HY217" i="24" s="1"/>
  <c r="HT217" i="24"/>
  <c r="HS217" i="24"/>
  <c r="HR217" i="24"/>
  <c r="HQ217" i="24"/>
  <c r="HM217" i="24" s="1"/>
  <c r="HH217" i="24"/>
  <c r="HG217" i="24"/>
  <c r="HF217" i="24"/>
  <c r="HE217" i="24"/>
  <c r="HC217" i="24" s="1"/>
  <c r="GV217" i="24"/>
  <c r="GU217" i="24"/>
  <c r="GT217" i="24"/>
  <c r="GS217" i="24"/>
  <c r="GR217" i="24" s="1"/>
  <c r="GJ217" i="24"/>
  <c r="GI217" i="24"/>
  <c r="GH217" i="24"/>
  <c r="GG217" i="24"/>
  <c r="GE217" i="24" s="1"/>
  <c r="FX217" i="24"/>
  <c r="FW217" i="24"/>
  <c r="FV217" i="24"/>
  <c r="FU217" i="24"/>
  <c r="FT217" i="24" s="1"/>
  <c r="FL217" i="24"/>
  <c r="FK217" i="24"/>
  <c r="FJ217" i="24"/>
  <c r="FI217" i="24"/>
  <c r="EZ217" i="24"/>
  <c r="EY217" i="24"/>
  <c r="EX217" i="24"/>
  <c r="EW217" i="24"/>
  <c r="EU217" i="24" s="1"/>
  <c r="EN217" i="24"/>
  <c r="EM217" i="24"/>
  <c r="EL217" i="24"/>
  <c r="EK217" i="24"/>
  <c r="EB217" i="24"/>
  <c r="EA217" i="24"/>
  <c r="DZ217" i="24"/>
  <c r="DY217" i="24"/>
  <c r="DP217" i="24"/>
  <c r="DO217" i="24"/>
  <c r="DN217" i="24"/>
  <c r="DM217" i="24"/>
  <c r="DK217" i="24" s="1"/>
  <c r="DD217" i="24"/>
  <c r="DC217" i="24"/>
  <c r="DB217" i="24"/>
  <c r="DA217" i="24"/>
  <c r="CY217" i="24" s="1"/>
  <c r="CR217" i="24"/>
  <c r="CQ217" i="24"/>
  <c r="CP217" i="24"/>
  <c r="CO217" i="24"/>
  <c r="CM217" i="24" s="1"/>
  <c r="CF217" i="24"/>
  <c r="CE217" i="24"/>
  <c r="CD217" i="24"/>
  <c r="CC217" i="24"/>
  <c r="BT217" i="24"/>
  <c r="BS217" i="24"/>
  <c r="BR217" i="24"/>
  <c r="BQ217" i="24"/>
  <c r="BD217" i="24"/>
  <c r="AQ217" i="24"/>
  <c r="AJ217" i="24"/>
  <c r="AI217" i="24"/>
  <c r="AH217" i="24"/>
  <c r="AG217" i="24"/>
  <c r="AF217" i="24" s="1"/>
  <c r="X217" i="24"/>
  <c r="W217" i="24"/>
  <c r="V217" i="24"/>
  <c r="U217" i="24"/>
  <c r="Q217" i="24" s="1"/>
  <c r="L217" i="24"/>
  <c r="K217" i="24"/>
  <c r="J217" i="24"/>
  <c r="I217" i="24"/>
  <c r="KB216" i="24"/>
  <c r="KA216" i="24"/>
  <c r="JZ216" i="24"/>
  <c r="JY216" i="24"/>
  <c r="JW216" i="24" s="1"/>
  <c r="JP216" i="24"/>
  <c r="JO216" i="24"/>
  <c r="JN216" i="24"/>
  <c r="JM216" i="24"/>
  <c r="JQ216" i="24" s="1"/>
  <c r="JD216" i="24"/>
  <c r="JC216" i="24"/>
  <c r="JB216" i="24"/>
  <c r="JA216" i="24"/>
  <c r="IW216" i="24" s="1"/>
  <c r="IR216" i="24"/>
  <c r="IQ216" i="24"/>
  <c r="IP216" i="24"/>
  <c r="IO216" i="24"/>
  <c r="IK216" i="24" s="1"/>
  <c r="IF216" i="24"/>
  <c r="IE216" i="24"/>
  <c r="ID216" i="24"/>
  <c r="IC216" i="24"/>
  <c r="HT216" i="24"/>
  <c r="HS216" i="24"/>
  <c r="HR216" i="24"/>
  <c r="HQ216" i="24"/>
  <c r="HP216" i="24" s="1"/>
  <c r="HH216" i="24"/>
  <c r="HG216" i="24"/>
  <c r="HF216" i="24"/>
  <c r="HE216" i="24"/>
  <c r="HC216" i="24" s="1"/>
  <c r="GV216" i="24"/>
  <c r="GU216" i="24"/>
  <c r="GT216" i="24"/>
  <c r="GS216" i="24"/>
  <c r="GR216" i="24" s="1"/>
  <c r="GJ216" i="24"/>
  <c r="GI216" i="24"/>
  <c r="GH216" i="24"/>
  <c r="GG216" i="24"/>
  <c r="GC216" i="24" s="1"/>
  <c r="FX216" i="24"/>
  <c r="FW216" i="24"/>
  <c r="FV216" i="24"/>
  <c r="FU216" i="24"/>
  <c r="FQ216" i="24" s="1"/>
  <c r="FL216" i="24"/>
  <c r="FK216" i="24"/>
  <c r="FJ216" i="24"/>
  <c r="FI216" i="24"/>
  <c r="EZ216" i="24"/>
  <c r="EY216" i="24"/>
  <c r="EX216" i="24"/>
  <c r="EW216" i="24"/>
  <c r="EN216" i="24"/>
  <c r="EM216" i="24"/>
  <c r="EL216" i="24"/>
  <c r="EK216" i="24"/>
  <c r="EG216" i="24" s="1"/>
  <c r="EB216" i="24"/>
  <c r="EA216" i="24"/>
  <c r="DZ216" i="24"/>
  <c r="DY216" i="24"/>
  <c r="EC216" i="24" s="1"/>
  <c r="DP216" i="24"/>
  <c r="DO216" i="24"/>
  <c r="DN216" i="24"/>
  <c r="DM216" i="24"/>
  <c r="DI216" i="24" s="1"/>
  <c r="DD216" i="24"/>
  <c r="DC216" i="24"/>
  <c r="DB216" i="24"/>
  <c r="DA216" i="24"/>
  <c r="CZ216" i="24" s="1"/>
  <c r="CR216" i="24"/>
  <c r="CQ216" i="24"/>
  <c r="CP216" i="24"/>
  <c r="CO216" i="24"/>
  <c r="CM216" i="24" s="1"/>
  <c r="CF216" i="24"/>
  <c r="CE216" i="24"/>
  <c r="CD216" i="24"/>
  <c r="CC216" i="24"/>
  <c r="BT216" i="24"/>
  <c r="BS216" i="24"/>
  <c r="BR216" i="24"/>
  <c r="BQ216" i="24"/>
  <c r="BP216" i="24" s="1"/>
  <c r="BC216" i="24"/>
  <c r="BD216" i="24"/>
  <c r="AQ216" i="24"/>
  <c r="AJ216" i="24"/>
  <c r="AI216" i="24"/>
  <c r="AH216" i="24"/>
  <c r="AG216" i="24"/>
  <c r="AK216" i="24" s="1"/>
  <c r="X216" i="24"/>
  <c r="W216" i="24"/>
  <c r="V216" i="24"/>
  <c r="U216" i="24"/>
  <c r="R216" i="24" s="1"/>
  <c r="L216" i="24"/>
  <c r="K216" i="24"/>
  <c r="J216" i="24"/>
  <c r="I216" i="24"/>
  <c r="H216" i="24" s="1"/>
  <c r="KB215" i="24"/>
  <c r="KA215" i="24"/>
  <c r="JZ215" i="24"/>
  <c r="JY215" i="24"/>
  <c r="JX215" i="24" s="1"/>
  <c r="JP215" i="24"/>
  <c r="JO215" i="24"/>
  <c r="JN215" i="24"/>
  <c r="JM215" i="24"/>
  <c r="JD215" i="24"/>
  <c r="JC215" i="24"/>
  <c r="JB215" i="24"/>
  <c r="JA215" i="24"/>
  <c r="IZ215" i="24" s="1"/>
  <c r="IR215" i="24"/>
  <c r="IQ215" i="24"/>
  <c r="IP215" i="24"/>
  <c r="IO215" i="24"/>
  <c r="IM215" i="24" s="1"/>
  <c r="IF215" i="24"/>
  <c r="IE215" i="24"/>
  <c r="ID215" i="24"/>
  <c r="IC215" i="24"/>
  <c r="IA215" i="24" s="1"/>
  <c r="HT215" i="24"/>
  <c r="HS215" i="24"/>
  <c r="HR215" i="24"/>
  <c r="HQ215" i="24"/>
  <c r="HU215" i="24" s="1"/>
  <c r="HH215" i="24"/>
  <c r="HG215" i="24"/>
  <c r="HF215" i="24"/>
  <c r="HE215" i="24"/>
  <c r="HB215" i="24" s="1"/>
  <c r="GV215" i="24"/>
  <c r="GU215" i="24"/>
  <c r="GT215" i="24"/>
  <c r="GS215" i="24"/>
  <c r="GR215" i="24" s="1"/>
  <c r="GJ215" i="24"/>
  <c r="GI215" i="24"/>
  <c r="GH215" i="24"/>
  <c r="GG215" i="24"/>
  <c r="GF215" i="24" s="1"/>
  <c r="FX215" i="24"/>
  <c r="FW215" i="24"/>
  <c r="FV215" i="24"/>
  <c r="FU215" i="24"/>
  <c r="FL215" i="24"/>
  <c r="FK215" i="24"/>
  <c r="FJ215" i="24"/>
  <c r="FI215" i="24"/>
  <c r="FH215" i="24" s="1"/>
  <c r="EZ215" i="24"/>
  <c r="EY215" i="24"/>
  <c r="EX215" i="24"/>
  <c r="EW215" i="24"/>
  <c r="EU215" i="24" s="1"/>
  <c r="EN215" i="24"/>
  <c r="EM215" i="24"/>
  <c r="EL215" i="24"/>
  <c r="EK215" i="24"/>
  <c r="EI215" i="24" s="1"/>
  <c r="EB215" i="24"/>
  <c r="EA215" i="24"/>
  <c r="DZ215" i="24"/>
  <c r="DY215" i="24"/>
  <c r="EC215" i="24" s="1"/>
  <c r="DP215" i="24"/>
  <c r="DO215" i="24"/>
  <c r="DN215" i="24"/>
  <c r="DM215" i="24"/>
  <c r="DJ215" i="24" s="1"/>
  <c r="DD215" i="24"/>
  <c r="DC215" i="24"/>
  <c r="DB215" i="24"/>
  <c r="DA215" i="24"/>
  <c r="CZ215" i="24" s="1"/>
  <c r="CR215" i="24"/>
  <c r="CQ215" i="24"/>
  <c r="CP215" i="24"/>
  <c r="CO215" i="24"/>
  <c r="CN215" i="24" s="1"/>
  <c r="CF215" i="24"/>
  <c r="CE215" i="24"/>
  <c r="CD215" i="24"/>
  <c r="CC215" i="24"/>
  <c r="BT215" i="24"/>
  <c r="BS215" i="24"/>
  <c r="BR215" i="24"/>
  <c r="BQ215" i="24"/>
  <c r="BP215" i="24" s="1"/>
  <c r="BC215" i="24"/>
  <c r="BD215" i="24"/>
  <c r="AQ215" i="24"/>
  <c r="AJ215" i="24"/>
  <c r="AI215" i="24"/>
  <c r="AH215" i="24"/>
  <c r="AG215" i="24"/>
  <c r="AK215" i="24" s="1"/>
  <c r="X215" i="24"/>
  <c r="W215" i="24"/>
  <c r="V215" i="24"/>
  <c r="U215" i="24"/>
  <c r="R215" i="24" s="1"/>
  <c r="L215" i="24"/>
  <c r="K215" i="24"/>
  <c r="J215" i="24"/>
  <c r="I215" i="24"/>
  <c r="H215" i="24" s="1"/>
  <c r="KB214" i="24"/>
  <c r="KA214" i="24"/>
  <c r="JZ214" i="24"/>
  <c r="JY214" i="24"/>
  <c r="JX214" i="24" s="1"/>
  <c r="JP214" i="24"/>
  <c r="JO214" i="24"/>
  <c r="JN214" i="24"/>
  <c r="JM214" i="24"/>
  <c r="JD214" i="24"/>
  <c r="JC214" i="24"/>
  <c r="JB214" i="24"/>
  <c r="JA214" i="24"/>
  <c r="IZ214" i="24" s="1"/>
  <c r="IR214" i="24"/>
  <c r="IQ214" i="24"/>
  <c r="IP214" i="24"/>
  <c r="IO214" i="24"/>
  <c r="IM214" i="24" s="1"/>
  <c r="IF214" i="24"/>
  <c r="IE214" i="24"/>
  <c r="ID214" i="24"/>
  <c r="IC214" i="24"/>
  <c r="IA214" i="24" s="1"/>
  <c r="HT214" i="24"/>
  <c r="HS214" i="24"/>
  <c r="HR214" i="24"/>
  <c r="HQ214" i="24"/>
  <c r="HU214" i="24" s="1"/>
  <c r="HH214" i="24"/>
  <c r="HG214" i="24"/>
  <c r="HF214" i="24"/>
  <c r="HE214" i="24"/>
  <c r="HB214" i="24" s="1"/>
  <c r="GV214" i="24"/>
  <c r="GU214" i="24"/>
  <c r="GT214" i="24"/>
  <c r="GS214" i="24"/>
  <c r="GR214" i="24" s="1"/>
  <c r="GJ214" i="24"/>
  <c r="GI214" i="24"/>
  <c r="GH214" i="24"/>
  <c r="GG214" i="24"/>
  <c r="GF214" i="24" s="1"/>
  <c r="FX214" i="24"/>
  <c r="FW214" i="24"/>
  <c r="FV214" i="24"/>
  <c r="FU214" i="24"/>
  <c r="FL214" i="24"/>
  <c r="FK214" i="24"/>
  <c r="FJ214" i="24"/>
  <c r="FI214" i="24"/>
  <c r="FH214" i="24" s="1"/>
  <c r="EZ214" i="24"/>
  <c r="EY214" i="24"/>
  <c r="EX214" i="24"/>
  <c r="EW214" i="24"/>
  <c r="EU214" i="24" s="1"/>
  <c r="EN214" i="24"/>
  <c r="EM214" i="24"/>
  <c r="EL214" i="24"/>
  <c r="EK214" i="24"/>
  <c r="EI214" i="24" s="1"/>
  <c r="EB214" i="24"/>
  <c r="EA214" i="24"/>
  <c r="DZ214" i="24"/>
  <c r="DY214" i="24"/>
  <c r="EC214" i="24" s="1"/>
  <c r="DP214" i="24"/>
  <c r="DO214" i="24"/>
  <c r="DN214" i="24"/>
  <c r="DM214" i="24"/>
  <c r="DJ214" i="24" s="1"/>
  <c r="DD214" i="24"/>
  <c r="DC214" i="24"/>
  <c r="DB214" i="24"/>
  <c r="DA214" i="24"/>
  <c r="CZ214" i="24" s="1"/>
  <c r="CR214" i="24"/>
  <c r="CQ214" i="24"/>
  <c r="CP214" i="24"/>
  <c r="CO214" i="24"/>
  <c r="CN214" i="24" s="1"/>
  <c r="CF214" i="24"/>
  <c r="CE214" i="24"/>
  <c r="CD214" i="24"/>
  <c r="CC214" i="24"/>
  <c r="BT214" i="24"/>
  <c r="BS214" i="24"/>
  <c r="BR214" i="24"/>
  <c r="BQ214" i="24"/>
  <c r="BP214" i="24" s="1"/>
  <c r="BC214" i="24"/>
  <c r="BD214" i="24"/>
  <c r="AQ214" i="24"/>
  <c r="AJ214" i="24"/>
  <c r="AI214" i="24"/>
  <c r="AH214" i="24"/>
  <c r="AG214" i="24"/>
  <c r="AK214" i="24" s="1"/>
  <c r="X214" i="24"/>
  <c r="W214" i="24"/>
  <c r="V214" i="24"/>
  <c r="U214" i="24"/>
  <c r="R214" i="24" s="1"/>
  <c r="L214" i="24"/>
  <c r="K214" i="24"/>
  <c r="J214" i="24"/>
  <c r="I214" i="24"/>
  <c r="H214" i="24" s="1"/>
  <c r="KB213" i="24"/>
  <c r="KA213" i="24"/>
  <c r="JZ213" i="24"/>
  <c r="JY213" i="24"/>
  <c r="JX213" i="24" s="1"/>
  <c r="JP213" i="24"/>
  <c r="JO213" i="24"/>
  <c r="JN213" i="24"/>
  <c r="JM213" i="24"/>
  <c r="JD213" i="24"/>
  <c r="JC213" i="24"/>
  <c r="JB213" i="24"/>
  <c r="JA213" i="24"/>
  <c r="IZ213" i="24" s="1"/>
  <c r="IR213" i="24"/>
  <c r="IQ213" i="24"/>
  <c r="IP213" i="24"/>
  <c r="IO213" i="24"/>
  <c r="IM213" i="24" s="1"/>
  <c r="IF213" i="24"/>
  <c r="IE213" i="24"/>
  <c r="ID213" i="24"/>
  <c r="IC213" i="24"/>
  <c r="IA213" i="24" s="1"/>
  <c r="HT213" i="24"/>
  <c r="HS213" i="24"/>
  <c r="HR213" i="24"/>
  <c r="HQ213" i="24"/>
  <c r="HU213" i="24" s="1"/>
  <c r="HH213" i="24"/>
  <c r="HG213" i="24"/>
  <c r="HF213" i="24"/>
  <c r="HE213" i="24"/>
  <c r="HB213" i="24" s="1"/>
  <c r="GV213" i="24"/>
  <c r="GU213" i="24"/>
  <c r="GT213" i="24"/>
  <c r="GS213" i="24"/>
  <c r="GR213" i="24" s="1"/>
  <c r="GJ213" i="24"/>
  <c r="GI213" i="24"/>
  <c r="GH213" i="24"/>
  <c r="GG213" i="24"/>
  <c r="GF213" i="24" s="1"/>
  <c r="FX213" i="24"/>
  <c r="FW213" i="24"/>
  <c r="FV213" i="24"/>
  <c r="FU213" i="24"/>
  <c r="FL213" i="24"/>
  <c r="FK213" i="24"/>
  <c r="FJ213" i="24"/>
  <c r="FI213" i="24"/>
  <c r="FH213" i="24" s="1"/>
  <c r="EZ213" i="24"/>
  <c r="EY213" i="24"/>
  <c r="EX213" i="24"/>
  <c r="EW213" i="24"/>
  <c r="EU213" i="24" s="1"/>
  <c r="EN213" i="24"/>
  <c r="EM213" i="24"/>
  <c r="EL213" i="24"/>
  <c r="EK213" i="24"/>
  <c r="EI213" i="24" s="1"/>
  <c r="EB213" i="24"/>
  <c r="EA213" i="24"/>
  <c r="DZ213" i="24"/>
  <c r="DY213" i="24"/>
  <c r="EC213" i="24" s="1"/>
  <c r="DP213" i="24"/>
  <c r="DO213" i="24"/>
  <c r="DN213" i="24"/>
  <c r="DM213" i="24"/>
  <c r="DJ213" i="24" s="1"/>
  <c r="DD213" i="24"/>
  <c r="DC213" i="24"/>
  <c r="DB213" i="24"/>
  <c r="DA213" i="24"/>
  <c r="CZ213" i="24" s="1"/>
  <c r="CR213" i="24"/>
  <c r="CQ213" i="24"/>
  <c r="CP213" i="24"/>
  <c r="CO213" i="24"/>
  <c r="CN213" i="24" s="1"/>
  <c r="CF213" i="24"/>
  <c r="CE213" i="24"/>
  <c r="CD213" i="24"/>
  <c r="CC213" i="24"/>
  <c r="BT213" i="24"/>
  <c r="BS213" i="24"/>
  <c r="BR213" i="24"/>
  <c r="BQ213" i="24"/>
  <c r="BP213" i="24" s="1"/>
  <c r="BC213" i="24"/>
  <c r="BD213" i="24"/>
  <c r="AQ213" i="24"/>
  <c r="AJ213" i="24"/>
  <c r="AI213" i="24"/>
  <c r="AH213" i="24"/>
  <c r="AG213" i="24"/>
  <c r="AK213" i="24" s="1"/>
  <c r="X213" i="24"/>
  <c r="W213" i="24"/>
  <c r="V213" i="24"/>
  <c r="U213" i="24"/>
  <c r="R213" i="24" s="1"/>
  <c r="L213" i="24"/>
  <c r="K213" i="24"/>
  <c r="J213" i="24"/>
  <c r="I213" i="24"/>
  <c r="H213" i="24" s="1"/>
  <c r="KB212" i="24"/>
  <c r="KA212" i="24"/>
  <c r="JZ212" i="24"/>
  <c r="JY212" i="24"/>
  <c r="JX212" i="24" s="1"/>
  <c r="JP212" i="24"/>
  <c r="JO212" i="24"/>
  <c r="JN212" i="24"/>
  <c r="JM212" i="24"/>
  <c r="JD212" i="24"/>
  <c r="JC212" i="24"/>
  <c r="JB212" i="24"/>
  <c r="JA212" i="24"/>
  <c r="IZ212" i="24" s="1"/>
  <c r="IR212" i="24"/>
  <c r="IQ212" i="24"/>
  <c r="IP212" i="24"/>
  <c r="IO212" i="24"/>
  <c r="IM212" i="24" s="1"/>
  <c r="IF212" i="24"/>
  <c r="IE212" i="24"/>
  <c r="ID212" i="24"/>
  <c r="IC212" i="24"/>
  <c r="IA212" i="24" s="1"/>
  <c r="HT212" i="24"/>
  <c r="HS212" i="24"/>
  <c r="HR212" i="24"/>
  <c r="HQ212" i="24"/>
  <c r="HU212" i="24" s="1"/>
  <c r="HH212" i="24"/>
  <c r="HG212" i="24"/>
  <c r="HF212" i="24"/>
  <c r="HE212" i="24"/>
  <c r="HB212" i="24" s="1"/>
  <c r="GV212" i="24"/>
  <c r="GU212" i="24"/>
  <c r="GT212" i="24"/>
  <c r="GS212" i="24"/>
  <c r="GR212" i="24" s="1"/>
  <c r="GJ212" i="24"/>
  <c r="GI212" i="24"/>
  <c r="GH212" i="24"/>
  <c r="GG212" i="24"/>
  <c r="GF212" i="24" s="1"/>
  <c r="FX212" i="24"/>
  <c r="FW212" i="24"/>
  <c r="FV212" i="24"/>
  <c r="FU212" i="24"/>
  <c r="FL212" i="24"/>
  <c r="FK212" i="24"/>
  <c r="FJ212" i="24"/>
  <c r="FI212" i="24"/>
  <c r="FH212" i="24" s="1"/>
  <c r="EZ212" i="24"/>
  <c r="EY212" i="24"/>
  <c r="EX212" i="24"/>
  <c r="EW212" i="24"/>
  <c r="EU212" i="24" s="1"/>
  <c r="EN212" i="24"/>
  <c r="EM212" i="24"/>
  <c r="EL212" i="24"/>
  <c r="EK212" i="24"/>
  <c r="EI212" i="24" s="1"/>
  <c r="EB212" i="24"/>
  <c r="EA212" i="24"/>
  <c r="DZ212" i="24"/>
  <c r="DY212" i="24"/>
  <c r="EC212" i="24" s="1"/>
  <c r="DP212" i="24"/>
  <c r="DO212" i="24"/>
  <c r="DN212" i="24"/>
  <c r="DM212" i="24"/>
  <c r="DJ212" i="24" s="1"/>
  <c r="DD212" i="24"/>
  <c r="DC212" i="24"/>
  <c r="DB212" i="24"/>
  <c r="DA212" i="24"/>
  <c r="CZ212" i="24" s="1"/>
  <c r="CR212" i="24"/>
  <c r="CQ212" i="24"/>
  <c r="CP212" i="24"/>
  <c r="CO212" i="24"/>
  <c r="CN212" i="24" s="1"/>
  <c r="CF212" i="24"/>
  <c r="CE212" i="24"/>
  <c r="CD212" i="24"/>
  <c r="CC212" i="24"/>
  <c r="BT212" i="24"/>
  <c r="BS212" i="24"/>
  <c r="BR212" i="24"/>
  <c r="BQ212" i="24"/>
  <c r="BP212" i="24" s="1"/>
  <c r="BC212" i="24"/>
  <c r="BD212" i="24"/>
  <c r="AQ212" i="24"/>
  <c r="AJ212" i="24"/>
  <c r="AI212" i="24"/>
  <c r="AH212" i="24"/>
  <c r="AG212" i="24"/>
  <c r="AK212" i="24" s="1"/>
  <c r="X212" i="24"/>
  <c r="W212" i="24"/>
  <c r="V212" i="24"/>
  <c r="U212" i="24"/>
  <c r="R212" i="24" s="1"/>
  <c r="L212" i="24"/>
  <c r="K212" i="24"/>
  <c r="J212" i="24"/>
  <c r="I212" i="24"/>
  <c r="H212" i="24" s="1"/>
  <c r="KB211" i="24"/>
  <c r="KA211" i="24"/>
  <c r="JZ211" i="24"/>
  <c r="JY211" i="24"/>
  <c r="JX211" i="24" s="1"/>
  <c r="JP211" i="24"/>
  <c r="JO211" i="24"/>
  <c r="JN211" i="24"/>
  <c r="JM211" i="24"/>
  <c r="JD211" i="24"/>
  <c r="JC211" i="24"/>
  <c r="JB211" i="24"/>
  <c r="JA211" i="24"/>
  <c r="IZ211" i="24" s="1"/>
  <c r="IR211" i="24"/>
  <c r="IQ211" i="24"/>
  <c r="IP211" i="24"/>
  <c r="IO211" i="24"/>
  <c r="IM211" i="24" s="1"/>
  <c r="IF211" i="24"/>
  <c r="IE211" i="24"/>
  <c r="ID211" i="24"/>
  <c r="IC211" i="24"/>
  <c r="IA211" i="24" s="1"/>
  <c r="HT211" i="24"/>
  <c r="HS211" i="24"/>
  <c r="HR211" i="24"/>
  <c r="HQ211" i="24"/>
  <c r="HU211" i="24" s="1"/>
  <c r="HH211" i="24"/>
  <c r="HG211" i="24"/>
  <c r="HF211" i="24"/>
  <c r="HE211" i="24"/>
  <c r="HB211" i="24" s="1"/>
  <c r="GV211" i="24"/>
  <c r="GU211" i="24"/>
  <c r="GT211" i="24"/>
  <c r="GS211" i="24"/>
  <c r="GR211" i="24" s="1"/>
  <c r="GJ211" i="24"/>
  <c r="GI211" i="24"/>
  <c r="GH211" i="24"/>
  <c r="GG211" i="24"/>
  <c r="GF211" i="24" s="1"/>
  <c r="FX211" i="24"/>
  <c r="FW211" i="24"/>
  <c r="FV211" i="24"/>
  <c r="FU211" i="24"/>
  <c r="FL211" i="24"/>
  <c r="FK211" i="24"/>
  <c r="FJ211" i="24"/>
  <c r="FI211" i="24"/>
  <c r="FH211" i="24" s="1"/>
  <c r="EZ211" i="24"/>
  <c r="EY211" i="24"/>
  <c r="EX211" i="24"/>
  <c r="EW211" i="24"/>
  <c r="EU211" i="24" s="1"/>
  <c r="EN211" i="24"/>
  <c r="EM211" i="24"/>
  <c r="EL211" i="24"/>
  <c r="EK211" i="24"/>
  <c r="EB211" i="24"/>
  <c r="EA211" i="24"/>
  <c r="DZ211" i="24"/>
  <c r="DY211" i="24"/>
  <c r="EC211" i="24" s="1"/>
  <c r="DP211" i="24"/>
  <c r="DO211" i="24"/>
  <c r="DN211" i="24"/>
  <c r="DM211" i="24"/>
  <c r="DJ211" i="24" s="1"/>
  <c r="DD211" i="24"/>
  <c r="DC211" i="24"/>
  <c r="DB211" i="24"/>
  <c r="DA211" i="24"/>
  <c r="CZ211" i="24" s="1"/>
  <c r="CR211" i="24"/>
  <c r="CQ211" i="24"/>
  <c r="CP211" i="24"/>
  <c r="CO211" i="24"/>
  <c r="CN211" i="24" s="1"/>
  <c r="CF211" i="24"/>
  <c r="CE211" i="24"/>
  <c r="CD211" i="24"/>
  <c r="CC211" i="24"/>
  <c r="BZ211" i="24" s="1"/>
  <c r="BT211" i="24"/>
  <c r="BS211" i="24"/>
  <c r="BR211" i="24"/>
  <c r="BQ211" i="24"/>
  <c r="BP211" i="24" s="1"/>
  <c r="BC211" i="24"/>
  <c r="BD211" i="24"/>
  <c r="AJ211" i="24"/>
  <c r="AI211" i="24"/>
  <c r="AH211" i="24"/>
  <c r="AG211" i="24"/>
  <c r="AK211" i="24" s="1"/>
  <c r="X211" i="24"/>
  <c r="W211" i="24"/>
  <c r="V211" i="24"/>
  <c r="U211" i="24"/>
  <c r="R211" i="24" s="1"/>
  <c r="L211" i="24"/>
  <c r="K211" i="24"/>
  <c r="J211" i="24"/>
  <c r="I211" i="24"/>
  <c r="H211" i="24" s="1"/>
  <c r="KB210" i="24"/>
  <c r="KA210" i="24"/>
  <c r="JZ210" i="24"/>
  <c r="JY210" i="24"/>
  <c r="JX210" i="24" s="1"/>
  <c r="JP210" i="24"/>
  <c r="JO210" i="24"/>
  <c r="JN210" i="24"/>
  <c r="JM210" i="24"/>
  <c r="JL210" i="24" s="1"/>
  <c r="JD210" i="24"/>
  <c r="JC210" i="24"/>
  <c r="JB210" i="24"/>
  <c r="JA210" i="24"/>
  <c r="IZ210" i="24" s="1"/>
  <c r="IR210" i="24"/>
  <c r="IQ210" i="24"/>
  <c r="IP210" i="24"/>
  <c r="IO210" i="24"/>
  <c r="IM210" i="24" s="1"/>
  <c r="IF210" i="24"/>
  <c r="IE210" i="24"/>
  <c r="ID210" i="24"/>
  <c r="IC210" i="24"/>
  <c r="HT210" i="24"/>
  <c r="HS210" i="24"/>
  <c r="HR210" i="24"/>
  <c r="HQ210" i="24"/>
  <c r="HU210" i="24" s="1"/>
  <c r="HH210" i="24"/>
  <c r="HG210" i="24"/>
  <c r="HF210" i="24"/>
  <c r="HE210" i="24"/>
  <c r="HB210" i="24" s="1"/>
  <c r="GV210" i="24"/>
  <c r="GU210" i="24"/>
  <c r="GT210" i="24"/>
  <c r="GS210" i="24"/>
  <c r="GR210" i="24" s="1"/>
  <c r="GJ210" i="24"/>
  <c r="GI210" i="24"/>
  <c r="GH210" i="24"/>
  <c r="GG210" i="24"/>
  <c r="GF210" i="24" s="1"/>
  <c r="FX210" i="24"/>
  <c r="FW210" i="24"/>
  <c r="FV210" i="24"/>
  <c r="FU210" i="24"/>
  <c r="FL210" i="24"/>
  <c r="FK210" i="24"/>
  <c r="FJ210" i="24"/>
  <c r="FI210" i="24"/>
  <c r="FH210" i="24" s="1"/>
  <c r="EZ210" i="24"/>
  <c r="EY210" i="24"/>
  <c r="EX210" i="24"/>
  <c r="EW210" i="24"/>
  <c r="EU210" i="24" s="1"/>
  <c r="EN210" i="24"/>
  <c r="EM210" i="24"/>
  <c r="EL210" i="24"/>
  <c r="EK210" i="24"/>
  <c r="EB210" i="24"/>
  <c r="EA210" i="24"/>
  <c r="DZ210" i="24"/>
  <c r="DY210" i="24"/>
  <c r="EC210" i="24" s="1"/>
  <c r="DP210" i="24"/>
  <c r="DO210" i="24"/>
  <c r="DN210" i="24"/>
  <c r="DM210" i="24"/>
  <c r="DJ210" i="24" s="1"/>
  <c r="DD210" i="24"/>
  <c r="DC210" i="24"/>
  <c r="DB210" i="24"/>
  <c r="DA210" i="24"/>
  <c r="CZ210" i="24" s="1"/>
  <c r="CR210" i="24"/>
  <c r="CQ210" i="24"/>
  <c r="CP210" i="24"/>
  <c r="CO210" i="24"/>
  <c r="CN210" i="24" s="1"/>
  <c r="CF210" i="24"/>
  <c r="CE210" i="24"/>
  <c r="CD210" i="24"/>
  <c r="CC210" i="24"/>
  <c r="CB210" i="24" s="1"/>
  <c r="BT210" i="24"/>
  <c r="BS210" i="24"/>
  <c r="BR210" i="24"/>
  <c r="BQ210" i="24"/>
  <c r="BP210" i="24"/>
  <c r="BC210" i="24"/>
  <c r="BD210" i="24"/>
  <c r="AJ210" i="24"/>
  <c r="AI210" i="24"/>
  <c r="AH210" i="24"/>
  <c r="AG210" i="24"/>
  <c r="AK210" i="24" s="1"/>
  <c r="X210" i="24"/>
  <c r="W210" i="24"/>
  <c r="V210" i="24"/>
  <c r="U210" i="24"/>
  <c r="R210" i="24" s="1"/>
  <c r="L210" i="24"/>
  <c r="K210" i="24"/>
  <c r="J210" i="24"/>
  <c r="I210" i="24"/>
  <c r="H210" i="24" s="1"/>
  <c r="KB209" i="24"/>
  <c r="KA209" i="24"/>
  <c r="JZ209" i="24"/>
  <c r="JY209" i="24"/>
  <c r="JX209" i="24" s="1"/>
  <c r="JP209" i="24"/>
  <c r="JO209" i="24"/>
  <c r="JN209" i="24"/>
  <c r="JM209" i="24"/>
  <c r="JD209" i="24"/>
  <c r="JC209" i="24"/>
  <c r="JB209" i="24"/>
  <c r="JA209" i="24"/>
  <c r="IZ209" i="24" s="1"/>
  <c r="IR209" i="24"/>
  <c r="IQ209" i="24"/>
  <c r="IP209" i="24"/>
  <c r="IO209" i="24"/>
  <c r="IM209" i="24" s="1"/>
  <c r="IF209" i="24"/>
  <c r="IE209" i="24"/>
  <c r="ID209" i="24"/>
  <c r="IC209" i="24"/>
  <c r="HT209" i="24"/>
  <c r="HS209" i="24"/>
  <c r="HR209" i="24"/>
  <c r="HQ209" i="24"/>
  <c r="HU209" i="24" s="1"/>
  <c r="HH209" i="24"/>
  <c r="HG209" i="24"/>
  <c r="HF209" i="24"/>
  <c r="HE209" i="24"/>
  <c r="HB209" i="24" s="1"/>
  <c r="GV209" i="24"/>
  <c r="GU209" i="24"/>
  <c r="GT209" i="24"/>
  <c r="GS209" i="24"/>
  <c r="GR209" i="24" s="1"/>
  <c r="GJ209" i="24"/>
  <c r="GI209" i="24"/>
  <c r="GH209" i="24"/>
  <c r="GG209" i="24"/>
  <c r="GF209" i="24" s="1"/>
  <c r="FX209" i="24"/>
  <c r="FW209" i="24"/>
  <c r="FV209" i="24"/>
  <c r="FU209" i="24"/>
  <c r="FT209" i="24" s="1"/>
  <c r="FL209" i="24"/>
  <c r="FK209" i="24"/>
  <c r="FJ209" i="24"/>
  <c r="FI209" i="24"/>
  <c r="FH209" i="24" s="1"/>
  <c r="EZ209" i="24"/>
  <c r="EY209" i="24"/>
  <c r="EX209" i="24"/>
  <c r="EW209" i="24"/>
  <c r="EU209" i="24" s="1"/>
  <c r="EN209" i="24"/>
  <c r="EM209" i="24"/>
  <c r="EL209" i="24"/>
  <c r="EK209" i="24"/>
  <c r="EB209" i="24"/>
  <c r="EA209" i="24"/>
  <c r="DZ209" i="24"/>
  <c r="DY209" i="24"/>
  <c r="EC209" i="24" s="1"/>
  <c r="DP209" i="24"/>
  <c r="DO209" i="24"/>
  <c r="DN209" i="24"/>
  <c r="DM209" i="24"/>
  <c r="DJ209" i="24" s="1"/>
  <c r="DD209" i="24"/>
  <c r="DC209" i="24"/>
  <c r="DB209" i="24"/>
  <c r="DA209" i="24"/>
  <c r="CZ209" i="24" s="1"/>
  <c r="CR209" i="24"/>
  <c r="CQ209" i="24"/>
  <c r="CP209" i="24"/>
  <c r="CO209" i="24"/>
  <c r="CN209" i="24" s="1"/>
  <c r="CF209" i="24"/>
  <c r="CE209" i="24"/>
  <c r="CD209" i="24"/>
  <c r="CC209" i="24"/>
  <c r="BT209" i="24"/>
  <c r="BS209" i="24"/>
  <c r="BR209" i="24"/>
  <c r="BQ209" i="24"/>
  <c r="BP209" i="24" s="1"/>
  <c r="BC209" i="24"/>
  <c r="BD209" i="24"/>
  <c r="AJ209" i="24"/>
  <c r="AI209" i="24"/>
  <c r="AH209" i="24"/>
  <c r="AG209" i="24"/>
  <c r="AK209" i="24" s="1"/>
  <c r="X209" i="24"/>
  <c r="W209" i="24"/>
  <c r="V209" i="24"/>
  <c r="U209" i="24"/>
  <c r="R209" i="24" s="1"/>
  <c r="L209" i="24"/>
  <c r="K209" i="24"/>
  <c r="J209" i="24"/>
  <c r="I209" i="24"/>
  <c r="H209" i="24" s="1"/>
  <c r="KB208" i="24"/>
  <c r="KA208" i="24"/>
  <c r="JZ208" i="24"/>
  <c r="JY208" i="24"/>
  <c r="JX208" i="24" s="1"/>
  <c r="JP208" i="24"/>
  <c r="JO208" i="24"/>
  <c r="JN208" i="24"/>
  <c r="JM208" i="24"/>
  <c r="JL208" i="24" s="1"/>
  <c r="JD208" i="24"/>
  <c r="JC208" i="24"/>
  <c r="JB208" i="24"/>
  <c r="JA208" i="24"/>
  <c r="IZ208" i="24" s="1"/>
  <c r="IR208" i="24"/>
  <c r="IQ208" i="24"/>
  <c r="IP208" i="24"/>
  <c r="IO208" i="24"/>
  <c r="IM208" i="24" s="1"/>
  <c r="IF208" i="24"/>
  <c r="IE208" i="24"/>
  <c r="ID208" i="24"/>
  <c r="IC208" i="24"/>
  <c r="HT208" i="24"/>
  <c r="HS208" i="24"/>
  <c r="HR208" i="24"/>
  <c r="HQ208" i="24"/>
  <c r="HU208" i="24" s="1"/>
  <c r="HH208" i="24"/>
  <c r="HG208" i="24"/>
  <c r="HF208" i="24"/>
  <c r="HE208" i="24"/>
  <c r="HB208" i="24" s="1"/>
  <c r="GV208" i="24"/>
  <c r="GU208" i="24"/>
  <c r="GT208" i="24"/>
  <c r="GS208" i="24"/>
  <c r="GR208" i="24" s="1"/>
  <c r="GJ208" i="24"/>
  <c r="GI208" i="24"/>
  <c r="GH208" i="24"/>
  <c r="GG208" i="24"/>
  <c r="GF208" i="24" s="1"/>
  <c r="FX208" i="24"/>
  <c r="FW208" i="24"/>
  <c r="FV208" i="24"/>
  <c r="FU208" i="24"/>
  <c r="FL208" i="24"/>
  <c r="FK208" i="24"/>
  <c r="FJ208" i="24"/>
  <c r="FI208" i="24"/>
  <c r="FH208" i="24" s="1"/>
  <c r="EZ208" i="24"/>
  <c r="EY208" i="24"/>
  <c r="EX208" i="24"/>
  <c r="EW208" i="24"/>
  <c r="EU208" i="24" s="1"/>
  <c r="EN208" i="24"/>
  <c r="EM208" i="24"/>
  <c r="EL208" i="24"/>
  <c r="EK208" i="24"/>
  <c r="EB208" i="24"/>
  <c r="EA208" i="24"/>
  <c r="DZ208" i="24"/>
  <c r="DY208" i="24"/>
  <c r="EC208" i="24" s="1"/>
  <c r="DP208" i="24"/>
  <c r="DO208" i="24"/>
  <c r="DN208" i="24"/>
  <c r="DM208" i="24"/>
  <c r="DJ208" i="24" s="1"/>
  <c r="DD208" i="24"/>
  <c r="DC208" i="24"/>
  <c r="DB208" i="24"/>
  <c r="DA208" i="24"/>
  <c r="CZ208" i="24" s="1"/>
  <c r="CR208" i="24"/>
  <c r="CQ208" i="24"/>
  <c r="CP208" i="24"/>
  <c r="CO208" i="24"/>
  <c r="CN208" i="24" s="1"/>
  <c r="CF208" i="24"/>
  <c r="CE208" i="24"/>
  <c r="CD208" i="24"/>
  <c r="CC208" i="24"/>
  <c r="CB208" i="24" s="1"/>
  <c r="BT208" i="24"/>
  <c r="BS208" i="24"/>
  <c r="BR208" i="24"/>
  <c r="BQ208" i="24"/>
  <c r="BP208" i="24" s="1"/>
  <c r="BC208" i="24"/>
  <c r="BD208" i="24"/>
  <c r="AJ208" i="24"/>
  <c r="AI208" i="24"/>
  <c r="AH208" i="24"/>
  <c r="AG208" i="24"/>
  <c r="AK208" i="24" s="1"/>
  <c r="X208" i="24"/>
  <c r="W208" i="24"/>
  <c r="V208" i="24"/>
  <c r="U208" i="24"/>
  <c r="R208" i="24" s="1"/>
  <c r="L208" i="24"/>
  <c r="K208" i="24"/>
  <c r="J208" i="24"/>
  <c r="I208" i="24"/>
  <c r="H208" i="24" s="1"/>
  <c r="KB207" i="24"/>
  <c r="KA207" i="24"/>
  <c r="JZ207" i="24"/>
  <c r="JY207" i="24"/>
  <c r="JV207" i="24" s="1"/>
  <c r="JP207" i="24"/>
  <c r="JO207" i="24"/>
  <c r="JN207" i="24"/>
  <c r="JM207" i="24"/>
  <c r="JI207" i="24" s="1"/>
  <c r="JD207" i="24"/>
  <c r="JC207" i="24"/>
  <c r="JB207" i="24"/>
  <c r="JA207" i="24"/>
  <c r="IW207" i="24" s="1"/>
  <c r="IR207" i="24"/>
  <c r="IQ207" i="24"/>
  <c r="IP207" i="24"/>
  <c r="IO207" i="24"/>
  <c r="IN207" i="24" s="1"/>
  <c r="IF207" i="24"/>
  <c r="IE207" i="24"/>
  <c r="ID207" i="24"/>
  <c r="IC207" i="24"/>
  <c r="IB207" i="24" s="1"/>
  <c r="HT207" i="24"/>
  <c r="HS207" i="24"/>
  <c r="HR207" i="24"/>
  <c r="HQ207" i="24"/>
  <c r="HH207" i="24"/>
  <c r="HG207" i="24"/>
  <c r="HF207" i="24"/>
  <c r="HE207" i="24"/>
  <c r="GV207" i="24"/>
  <c r="GU207" i="24"/>
  <c r="GT207" i="24"/>
  <c r="GS207" i="24"/>
  <c r="GQ207" i="24" s="1"/>
  <c r="GJ207" i="24"/>
  <c r="GI207" i="24"/>
  <c r="GH207" i="24"/>
  <c r="GG207" i="24"/>
  <c r="GE207" i="24" s="1"/>
  <c r="FX207" i="24"/>
  <c r="FW207" i="24"/>
  <c r="FV207" i="24"/>
  <c r="FU207" i="24"/>
  <c r="FT207" i="24" s="1"/>
  <c r="FL207" i="24"/>
  <c r="FK207" i="24"/>
  <c r="FJ207" i="24"/>
  <c r="FI207" i="24"/>
  <c r="FE207" i="24" s="1"/>
  <c r="EZ207" i="24"/>
  <c r="EY207" i="24"/>
  <c r="EX207" i="24"/>
  <c r="EW207" i="24"/>
  <c r="EV207" i="24" s="1"/>
  <c r="EN207" i="24"/>
  <c r="EM207" i="24"/>
  <c r="EL207" i="24"/>
  <c r="EK207" i="24"/>
  <c r="EB207" i="24"/>
  <c r="EA207" i="24"/>
  <c r="DZ207" i="24"/>
  <c r="DY207" i="24"/>
  <c r="DW207" i="24" s="1"/>
  <c r="DP207" i="24"/>
  <c r="DO207" i="24"/>
  <c r="DN207" i="24"/>
  <c r="DM207" i="24"/>
  <c r="DI207" i="24" s="1"/>
  <c r="DD207" i="24"/>
  <c r="DC207" i="24"/>
  <c r="DB207" i="24"/>
  <c r="DA207" i="24"/>
  <c r="CR207" i="24"/>
  <c r="CQ207" i="24"/>
  <c r="CP207" i="24"/>
  <c r="CO207" i="24"/>
  <c r="CN207" i="24" s="1"/>
  <c r="CF207" i="24"/>
  <c r="CE207" i="24"/>
  <c r="CD207" i="24"/>
  <c r="CC207" i="24"/>
  <c r="CA207" i="24" s="1"/>
  <c r="BT207" i="24"/>
  <c r="BS207" i="24"/>
  <c r="BR207" i="24"/>
  <c r="BQ207" i="24"/>
  <c r="BM207" i="24" s="1"/>
  <c r="BD207" i="24"/>
  <c r="BC207" i="24"/>
  <c r="AR207" i="24"/>
  <c r="AJ207" i="24"/>
  <c r="AI207" i="24"/>
  <c r="AH207" i="24"/>
  <c r="AG207" i="24"/>
  <c r="AC207" i="24" s="1"/>
  <c r="X207" i="24"/>
  <c r="W207" i="24"/>
  <c r="V207" i="24"/>
  <c r="U207" i="24"/>
  <c r="L207" i="24"/>
  <c r="K207" i="24"/>
  <c r="J207" i="24"/>
  <c r="I207" i="24"/>
  <c r="H207" i="24" s="1"/>
  <c r="KB206" i="24"/>
  <c r="KA206" i="24"/>
  <c r="JZ206" i="24"/>
  <c r="JY206" i="24"/>
  <c r="JX206" i="24" s="1"/>
  <c r="JP206" i="24"/>
  <c r="JO206" i="24"/>
  <c r="JN206" i="24"/>
  <c r="JM206" i="24"/>
  <c r="JK206" i="24" s="1"/>
  <c r="JD206" i="24"/>
  <c r="JC206" i="24"/>
  <c r="JB206" i="24"/>
  <c r="JA206" i="24"/>
  <c r="IW206" i="24" s="1"/>
  <c r="IR206" i="24"/>
  <c r="IQ206" i="24"/>
  <c r="IP206" i="24"/>
  <c r="IO206" i="24"/>
  <c r="IK206" i="24" s="1"/>
  <c r="IF206" i="24"/>
  <c r="IE206" i="24"/>
  <c r="ID206" i="24"/>
  <c r="IC206" i="24"/>
  <c r="IA206" i="24" s="1"/>
  <c r="HT206" i="24"/>
  <c r="HS206" i="24"/>
  <c r="HR206" i="24"/>
  <c r="HQ206" i="24"/>
  <c r="HH206" i="24"/>
  <c r="HG206" i="24"/>
  <c r="HF206" i="24"/>
  <c r="HE206" i="24"/>
  <c r="HA206" i="24" s="1"/>
  <c r="GV206" i="24"/>
  <c r="GU206" i="24"/>
  <c r="GT206" i="24"/>
  <c r="GS206" i="24"/>
  <c r="GW206" i="24" s="1"/>
  <c r="GJ206" i="24"/>
  <c r="GI206" i="24"/>
  <c r="GH206" i="24"/>
  <c r="GG206" i="24"/>
  <c r="GD206" i="24" s="1"/>
  <c r="FX206" i="24"/>
  <c r="FW206" i="24"/>
  <c r="FV206" i="24"/>
  <c r="FU206" i="24"/>
  <c r="FL206" i="24"/>
  <c r="FK206" i="24"/>
  <c r="FJ206" i="24"/>
  <c r="FI206" i="24"/>
  <c r="FE206" i="24" s="1"/>
  <c r="EZ206" i="24"/>
  <c r="EY206" i="24"/>
  <c r="EX206" i="24"/>
  <c r="EW206" i="24"/>
  <c r="EV206" i="24" s="1"/>
  <c r="EN206" i="24"/>
  <c r="EM206" i="24"/>
  <c r="EL206" i="24"/>
  <c r="EK206" i="24"/>
  <c r="EJ206" i="24" s="1"/>
  <c r="EB206" i="24"/>
  <c r="EA206" i="24"/>
  <c r="DZ206" i="24"/>
  <c r="DY206" i="24"/>
  <c r="DW206" i="24" s="1"/>
  <c r="DP206" i="24"/>
  <c r="DO206" i="24"/>
  <c r="DN206" i="24"/>
  <c r="DM206" i="24"/>
  <c r="DD206" i="24"/>
  <c r="DC206" i="24"/>
  <c r="DB206" i="24"/>
  <c r="DA206" i="24"/>
  <c r="CY206" i="24" s="1"/>
  <c r="CR206" i="24"/>
  <c r="CQ206" i="24"/>
  <c r="CP206" i="24"/>
  <c r="CO206" i="24"/>
  <c r="CF206" i="24"/>
  <c r="CE206" i="24"/>
  <c r="CD206" i="24"/>
  <c r="CC206" i="24"/>
  <c r="CB206" i="24" s="1"/>
  <c r="BT206" i="24"/>
  <c r="BS206" i="24"/>
  <c r="BR206" i="24"/>
  <c r="BQ206" i="24"/>
  <c r="BM206" i="24" s="1"/>
  <c r="AR206" i="24"/>
  <c r="AJ206" i="24"/>
  <c r="AI206" i="24"/>
  <c r="AH206" i="24"/>
  <c r="AG206" i="24"/>
  <c r="AE206" i="24" s="1"/>
  <c r="X206" i="24"/>
  <c r="W206" i="24"/>
  <c r="V206" i="24"/>
  <c r="U206" i="24"/>
  <c r="Q206" i="24" s="1"/>
  <c r="L206" i="24"/>
  <c r="K206" i="24"/>
  <c r="J206" i="24"/>
  <c r="I206" i="24"/>
  <c r="H206" i="24" s="1"/>
  <c r="KB205" i="24"/>
  <c r="KA205" i="24"/>
  <c r="JZ205" i="24"/>
  <c r="JY205" i="24"/>
  <c r="JX205" i="24" s="1"/>
  <c r="JP205" i="24"/>
  <c r="JO205" i="24"/>
  <c r="JN205" i="24"/>
  <c r="JM205" i="24"/>
  <c r="JD205" i="24"/>
  <c r="JC205" i="24"/>
  <c r="JB205" i="24"/>
  <c r="JA205" i="24"/>
  <c r="IW205" i="24" s="1"/>
  <c r="IR205" i="24"/>
  <c r="IQ205" i="24"/>
  <c r="IP205" i="24"/>
  <c r="IO205" i="24"/>
  <c r="IS205" i="24" s="1"/>
  <c r="IF205" i="24"/>
  <c r="IE205" i="24"/>
  <c r="ID205" i="24"/>
  <c r="IC205" i="24"/>
  <c r="HZ205" i="24" s="1"/>
  <c r="HT205" i="24"/>
  <c r="HS205" i="24"/>
  <c r="HR205" i="24"/>
  <c r="HQ205" i="24"/>
  <c r="HM205" i="24" s="1"/>
  <c r="HH205" i="24"/>
  <c r="HG205" i="24"/>
  <c r="HF205" i="24"/>
  <c r="HE205" i="24"/>
  <c r="GV205" i="24"/>
  <c r="GU205" i="24"/>
  <c r="GT205" i="24"/>
  <c r="GS205" i="24"/>
  <c r="GO205" i="24" s="1"/>
  <c r="GJ205" i="24"/>
  <c r="GI205" i="24"/>
  <c r="GH205" i="24"/>
  <c r="GG205" i="24"/>
  <c r="GF205" i="24" s="1"/>
  <c r="FX205" i="24"/>
  <c r="FW205" i="24"/>
  <c r="FV205" i="24"/>
  <c r="FU205" i="24"/>
  <c r="FS205" i="24" s="1"/>
  <c r="FL205" i="24"/>
  <c r="FK205" i="24"/>
  <c r="FJ205" i="24"/>
  <c r="FI205" i="24"/>
  <c r="FE205" i="24" s="1"/>
  <c r="EZ205" i="24"/>
  <c r="EY205" i="24"/>
  <c r="EX205" i="24"/>
  <c r="EW205" i="24"/>
  <c r="EU205" i="24" s="1"/>
  <c r="EN205" i="24"/>
  <c r="EM205" i="24"/>
  <c r="EL205" i="24"/>
  <c r="EK205" i="24"/>
  <c r="EH205" i="24" s="1"/>
  <c r="EB205" i="24"/>
  <c r="EA205" i="24"/>
  <c r="DZ205" i="24"/>
  <c r="DY205" i="24"/>
  <c r="DP205" i="24"/>
  <c r="DO205" i="24"/>
  <c r="DN205" i="24"/>
  <c r="DM205" i="24"/>
  <c r="DI205" i="24" s="1"/>
  <c r="DD205" i="24"/>
  <c r="DC205" i="24"/>
  <c r="DB205" i="24"/>
  <c r="DA205" i="24"/>
  <c r="DE205" i="24" s="1"/>
  <c r="CR205" i="24"/>
  <c r="CQ205" i="24"/>
  <c r="CP205" i="24"/>
  <c r="CO205" i="24"/>
  <c r="CL205" i="24" s="1"/>
  <c r="CF205" i="24"/>
  <c r="CE205" i="24"/>
  <c r="CD205" i="24"/>
  <c r="CC205" i="24"/>
  <c r="CB205" i="24" s="1"/>
  <c r="BT205" i="24"/>
  <c r="BS205" i="24"/>
  <c r="BR205" i="24"/>
  <c r="BQ205" i="24"/>
  <c r="BN205" i="24" s="1"/>
  <c r="BD205" i="24"/>
  <c r="BC205" i="24"/>
  <c r="AR205" i="24"/>
  <c r="AQ205" i="24"/>
  <c r="AJ205" i="24"/>
  <c r="AI205" i="24"/>
  <c r="AH205" i="24"/>
  <c r="AG205" i="24"/>
  <c r="X205" i="24"/>
  <c r="W205" i="24"/>
  <c r="V205" i="24"/>
  <c r="U205" i="24"/>
  <c r="R205" i="24" s="1"/>
  <c r="L205" i="24"/>
  <c r="K205" i="24"/>
  <c r="J205" i="24"/>
  <c r="I205" i="24"/>
  <c r="M205" i="24" s="1"/>
  <c r="KB204" i="24"/>
  <c r="KA204" i="24"/>
  <c r="JZ204" i="24"/>
  <c r="JY204" i="24"/>
  <c r="JV204" i="24" s="1"/>
  <c r="JP204" i="24"/>
  <c r="JO204" i="24"/>
  <c r="JN204" i="24"/>
  <c r="JM204" i="24"/>
  <c r="JL204" i="24" s="1"/>
  <c r="JD204" i="24"/>
  <c r="JC204" i="24"/>
  <c r="JB204" i="24"/>
  <c r="JA204" i="24"/>
  <c r="IR204" i="24"/>
  <c r="IQ204" i="24"/>
  <c r="IP204" i="24"/>
  <c r="IO204" i="24"/>
  <c r="IK204" i="24" s="1"/>
  <c r="IF204" i="24"/>
  <c r="IE204" i="24"/>
  <c r="ID204" i="24"/>
  <c r="IC204" i="24"/>
  <c r="HT204" i="24"/>
  <c r="HS204" i="24"/>
  <c r="HR204" i="24"/>
  <c r="HQ204" i="24"/>
  <c r="HP204" i="24" s="1"/>
  <c r="HH204" i="24"/>
  <c r="HG204" i="24"/>
  <c r="HF204" i="24"/>
  <c r="HE204" i="24"/>
  <c r="GV204" i="24"/>
  <c r="GU204" i="24"/>
  <c r="GT204" i="24"/>
  <c r="GS204" i="24"/>
  <c r="GW204" i="24" s="1"/>
  <c r="GJ204" i="24"/>
  <c r="GI204" i="24"/>
  <c r="GH204" i="24"/>
  <c r="GG204" i="24"/>
  <c r="GD204" i="24" s="1"/>
  <c r="FX204" i="24"/>
  <c r="FW204" i="24"/>
  <c r="FV204" i="24"/>
  <c r="FU204" i="24"/>
  <c r="FT204" i="24" s="1"/>
  <c r="FL204" i="24"/>
  <c r="FK204" i="24"/>
  <c r="FJ204" i="24"/>
  <c r="FI204" i="24"/>
  <c r="FF204" i="24" s="1"/>
  <c r="EZ204" i="24"/>
  <c r="EY204" i="24"/>
  <c r="EX204" i="24"/>
  <c r="EW204" i="24"/>
  <c r="FA204" i="24" s="1"/>
  <c r="EN204" i="24"/>
  <c r="EM204" i="24"/>
  <c r="EL204" i="24"/>
  <c r="EK204" i="24"/>
  <c r="EH204" i="24" s="1"/>
  <c r="EB204" i="24"/>
  <c r="EA204" i="24"/>
  <c r="DZ204" i="24"/>
  <c r="DY204" i="24"/>
  <c r="DP204" i="24"/>
  <c r="DO204" i="24"/>
  <c r="DN204" i="24"/>
  <c r="DM204" i="24"/>
  <c r="DJ204" i="24" s="1"/>
  <c r="CR204" i="24"/>
  <c r="CQ204" i="24"/>
  <c r="CP204" i="24"/>
  <c r="CO204" i="24"/>
  <c r="CL204" i="24" s="1"/>
  <c r="CF204" i="24"/>
  <c r="CE204" i="24"/>
  <c r="CD204" i="24"/>
  <c r="CC204" i="24"/>
  <c r="CB204" i="24" s="1"/>
  <c r="BT204" i="24"/>
  <c r="BS204" i="24"/>
  <c r="BR204" i="24"/>
  <c r="BQ204" i="24"/>
  <c r="AJ204" i="24"/>
  <c r="AI204" i="24"/>
  <c r="AH204" i="24"/>
  <c r="AG204" i="24"/>
  <c r="AF204" i="24" s="1"/>
  <c r="X204" i="24"/>
  <c r="W204" i="24"/>
  <c r="V204" i="24"/>
  <c r="U204" i="24"/>
  <c r="L204" i="24"/>
  <c r="K204" i="24"/>
  <c r="J204" i="24"/>
  <c r="I204" i="24"/>
  <c r="M204" i="24" s="1"/>
  <c r="KB203" i="24"/>
  <c r="KA203" i="24"/>
  <c r="JZ203" i="24"/>
  <c r="JY203" i="24"/>
  <c r="JV203" i="24" s="1"/>
  <c r="JP203" i="24"/>
  <c r="JO203" i="24"/>
  <c r="JN203" i="24"/>
  <c r="JM203" i="24"/>
  <c r="JL203" i="24" s="1"/>
  <c r="JD203" i="24"/>
  <c r="JC203" i="24"/>
  <c r="JB203" i="24"/>
  <c r="JA203" i="24"/>
  <c r="IX203" i="24" s="1"/>
  <c r="IR203" i="24"/>
  <c r="IQ203" i="24"/>
  <c r="IP203" i="24"/>
  <c r="IO203" i="24"/>
  <c r="IS203" i="24" s="1"/>
  <c r="IF203" i="24"/>
  <c r="IE203" i="24"/>
  <c r="ID203" i="24"/>
  <c r="IC203" i="24"/>
  <c r="HZ203" i="24" s="1"/>
  <c r="HT203" i="24"/>
  <c r="HS203" i="24"/>
  <c r="HR203" i="24"/>
  <c r="HQ203" i="24"/>
  <c r="HH203" i="24"/>
  <c r="HG203" i="24"/>
  <c r="HF203" i="24"/>
  <c r="HE203" i="24"/>
  <c r="HB203" i="24" s="1"/>
  <c r="GV203" i="24"/>
  <c r="GU203" i="24"/>
  <c r="GT203" i="24"/>
  <c r="GS203" i="24"/>
  <c r="GW203" i="24" s="1"/>
  <c r="GJ203" i="24"/>
  <c r="GI203" i="24"/>
  <c r="GH203" i="24"/>
  <c r="GG203" i="24"/>
  <c r="GD203" i="24" s="1"/>
  <c r="FX203" i="24"/>
  <c r="FW203" i="24"/>
  <c r="FV203" i="24"/>
  <c r="FU203" i="24"/>
  <c r="FQ203" i="24" s="1"/>
  <c r="FL203" i="24"/>
  <c r="FK203" i="24"/>
  <c r="FJ203" i="24"/>
  <c r="FI203" i="24"/>
  <c r="EZ203" i="24"/>
  <c r="EY203" i="24"/>
  <c r="EX203" i="24"/>
  <c r="EW203" i="24"/>
  <c r="ES203" i="24" s="1"/>
  <c r="EN203" i="24"/>
  <c r="EM203" i="24"/>
  <c r="EL203" i="24"/>
  <c r="EK203" i="24"/>
  <c r="EB203" i="24"/>
  <c r="EA203" i="24"/>
  <c r="DZ203" i="24"/>
  <c r="DY203" i="24"/>
  <c r="DX203" i="24" s="1"/>
  <c r="DP203" i="24"/>
  <c r="DO203" i="24"/>
  <c r="DN203" i="24"/>
  <c r="DM203" i="24"/>
  <c r="CR203" i="24"/>
  <c r="CQ203" i="24"/>
  <c r="CP203" i="24"/>
  <c r="CO203" i="24"/>
  <c r="CL203" i="24" s="1"/>
  <c r="CF203" i="24"/>
  <c r="CE203" i="24"/>
  <c r="CD203" i="24"/>
  <c r="CC203" i="24"/>
  <c r="CB203" i="24" s="1"/>
  <c r="BT203" i="24"/>
  <c r="BS203" i="24"/>
  <c r="BR203" i="24"/>
  <c r="BQ203" i="24"/>
  <c r="BP203" i="24" s="1"/>
  <c r="BD203" i="24"/>
  <c r="BC203" i="24"/>
  <c r="AQ203" i="24"/>
  <c r="AJ203" i="24"/>
  <c r="AI203" i="24"/>
  <c r="AH203" i="24"/>
  <c r="AG203" i="24"/>
  <c r="X203" i="24"/>
  <c r="W203" i="24"/>
  <c r="V203" i="24"/>
  <c r="U203" i="24"/>
  <c r="T203" i="24" s="1"/>
  <c r="L203" i="24"/>
  <c r="K203" i="24"/>
  <c r="J203" i="24"/>
  <c r="I203" i="24"/>
  <c r="M203" i="24" s="1"/>
  <c r="KB202" i="24"/>
  <c r="KA202" i="24"/>
  <c r="JZ202" i="24"/>
  <c r="JY202" i="24"/>
  <c r="JV202" i="24" s="1"/>
  <c r="JP202" i="24"/>
  <c r="JO202" i="24"/>
  <c r="JN202" i="24"/>
  <c r="JM202" i="24"/>
  <c r="JK202" i="24" s="1"/>
  <c r="JD202" i="24"/>
  <c r="JC202" i="24"/>
  <c r="JB202" i="24"/>
  <c r="JA202" i="24"/>
  <c r="IR202" i="24"/>
  <c r="IQ202" i="24"/>
  <c r="IP202" i="24"/>
  <c r="IO202" i="24"/>
  <c r="IS202" i="24" s="1"/>
  <c r="IF202" i="24"/>
  <c r="IE202" i="24"/>
  <c r="ID202" i="24"/>
  <c r="IC202" i="24"/>
  <c r="HZ202" i="24" s="1"/>
  <c r="HT202" i="24"/>
  <c r="HS202" i="24"/>
  <c r="HR202" i="24"/>
  <c r="HQ202" i="24"/>
  <c r="HO202" i="24" s="1"/>
  <c r="HH202" i="24"/>
  <c r="HG202" i="24"/>
  <c r="HF202" i="24"/>
  <c r="HE202" i="24"/>
  <c r="HD202" i="24" s="1"/>
  <c r="GV202" i="24"/>
  <c r="GU202" i="24"/>
  <c r="GT202" i="24"/>
  <c r="GS202" i="24"/>
  <c r="GO202" i="24" s="1"/>
  <c r="GJ202" i="24"/>
  <c r="GI202" i="24"/>
  <c r="GH202" i="24"/>
  <c r="GG202" i="24"/>
  <c r="FX202" i="24"/>
  <c r="FW202" i="24"/>
  <c r="FV202" i="24"/>
  <c r="FU202" i="24"/>
  <c r="FS202" i="24" s="1"/>
  <c r="FL202" i="24"/>
  <c r="FK202" i="24"/>
  <c r="FJ202" i="24"/>
  <c r="FI202" i="24"/>
  <c r="FH202" i="24" s="1"/>
  <c r="EZ202" i="24"/>
  <c r="EY202" i="24"/>
  <c r="EX202" i="24"/>
  <c r="EW202" i="24"/>
  <c r="FA202" i="24" s="1"/>
  <c r="EN202" i="24"/>
  <c r="EM202" i="24"/>
  <c r="EL202" i="24"/>
  <c r="EK202" i="24"/>
  <c r="EH202" i="24" s="1"/>
  <c r="EB202" i="24"/>
  <c r="EA202" i="24"/>
  <c r="DZ202" i="24"/>
  <c r="DY202" i="24"/>
  <c r="DP202" i="24"/>
  <c r="DO202" i="24"/>
  <c r="DN202" i="24"/>
  <c r="DM202" i="24"/>
  <c r="DL202" i="24" s="1"/>
  <c r="CR202" i="24"/>
  <c r="CQ202" i="24"/>
  <c r="CP202" i="24"/>
  <c r="CO202" i="24"/>
  <c r="CL202" i="24" s="1"/>
  <c r="CF202" i="24"/>
  <c r="CE202" i="24"/>
  <c r="CD202" i="24"/>
  <c r="CC202" i="24"/>
  <c r="CA202" i="24" s="1"/>
  <c r="BT202" i="24"/>
  <c r="BS202" i="24"/>
  <c r="BR202" i="24"/>
  <c r="BQ202" i="24"/>
  <c r="AJ202" i="24"/>
  <c r="AI202" i="24"/>
  <c r="AH202" i="24"/>
  <c r="AG202" i="24"/>
  <c r="AE202" i="24" s="1"/>
  <c r="X202" i="24"/>
  <c r="W202" i="24"/>
  <c r="V202" i="24"/>
  <c r="U202" i="24"/>
  <c r="T202" i="24" s="1"/>
  <c r="L202" i="24"/>
  <c r="K202" i="24"/>
  <c r="J202" i="24"/>
  <c r="I202" i="24"/>
  <c r="E202" i="24" s="1"/>
  <c r="KB201" i="24"/>
  <c r="KA201" i="24"/>
  <c r="JZ201" i="24"/>
  <c r="JY201" i="24"/>
  <c r="JP201" i="24"/>
  <c r="JO201" i="24"/>
  <c r="JN201" i="24"/>
  <c r="JM201" i="24"/>
  <c r="JK201" i="24" s="1"/>
  <c r="JD201" i="24"/>
  <c r="JC201" i="24"/>
  <c r="JB201" i="24"/>
  <c r="JA201" i="24"/>
  <c r="IZ201" i="24" s="1"/>
  <c r="IR201" i="24"/>
  <c r="IQ201" i="24"/>
  <c r="IP201" i="24"/>
  <c r="IO201" i="24"/>
  <c r="IS201" i="24" s="1"/>
  <c r="IF201" i="24"/>
  <c r="IE201" i="24"/>
  <c r="ID201" i="24"/>
  <c r="IC201" i="24"/>
  <c r="HZ201" i="24" s="1"/>
  <c r="HT201" i="24"/>
  <c r="HS201" i="24"/>
  <c r="HR201" i="24"/>
  <c r="HQ201" i="24"/>
  <c r="HH201" i="24"/>
  <c r="HG201" i="24"/>
  <c r="HF201" i="24"/>
  <c r="HE201" i="24"/>
  <c r="HD201" i="24" s="1"/>
  <c r="GV201" i="24"/>
  <c r="GU201" i="24"/>
  <c r="GT201" i="24"/>
  <c r="GS201" i="24"/>
  <c r="GW201" i="24" s="1"/>
  <c r="GJ201" i="24"/>
  <c r="GI201" i="24"/>
  <c r="GH201" i="24"/>
  <c r="GG201" i="24"/>
  <c r="GD201" i="24" s="1"/>
  <c r="FX201" i="24"/>
  <c r="FW201" i="24"/>
  <c r="FV201" i="24"/>
  <c r="FU201" i="24"/>
  <c r="FS201" i="24" s="1"/>
  <c r="FL201" i="24"/>
  <c r="FK201" i="24"/>
  <c r="FJ201" i="24"/>
  <c r="FI201" i="24"/>
  <c r="EZ201" i="24"/>
  <c r="EY201" i="24"/>
  <c r="EX201" i="24"/>
  <c r="EW201" i="24"/>
  <c r="FA201" i="24" s="1"/>
  <c r="EN201" i="24"/>
  <c r="EM201" i="24"/>
  <c r="EL201" i="24"/>
  <c r="EK201" i="24"/>
  <c r="EH201" i="24" s="1"/>
  <c r="EB201" i="24"/>
  <c r="EA201" i="24"/>
  <c r="DZ201" i="24"/>
  <c r="DY201" i="24"/>
  <c r="DW201" i="24" s="1"/>
  <c r="DP201" i="24"/>
  <c r="DO201" i="24"/>
  <c r="DN201" i="24"/>
  <c r="DM201" i="24"/>
  <c r="DL201" i="24" s="1"/>
  <c r="CR201" i="24"/>
  <c r="CQ201" i="24"/>
  <c r="CP201" i="24"/>
  <c r="CO201" i="24"/>
  <c r="CF201" i="24"/>
  <c r="CE201" i="24"/>
  <c r="CD201" i="24"/>
  <c r="CC201" i="24"/>
  <c r="CA201" i="24" s="1"/>
  <c r="BT201" i="24"/>
  <c r="BS201" i="24"/>
  <c r="BR201" i="24"/>
  <c r="BQ201" i="24"/>
  <c r="BP201" i="24" s="1"/>
  <c r="BD201" i="24"/>
  <c r="BC201" i="24"/>
  <c r="AJ201" i="24"/>
  <c r="AI201" i="24"/>
  <c r="AH201" i="24"/>
  <c r="AG201" i="24"/>
  <c r="X201" i="24"/>
  <c r="W201" i="24"/>
  <c r="V201" i="24"/>
  <c r="U201" i="24"/>
  <c r="T201" i="24" s="1"/>
  <c r="L201" i="24"/>
  <c r="K201" i="24"/>
  <c r="J201" i="24"/>
  <c r="I201" i="24"/>
  <c r="M201" i="24" s="1"/>
  <c r="KB200" i="24"/>
  <c r="KA200" i="24"/>
  <c r="JZ200" i="24"/>
  <c r="JY200" i="24"/>
  <c r="JV200" i="24" s="1"/>
  <c r="JP200" i="24"/>
  <c r="JO200" i="24"/>
  <c r="JN200" i="24"/>
  <c r="JM200" i="24"/>
  <c r="JK200" i="24" s="1"/>
  <c r="JD200" i="24"/>
  <c r="JC200" i="24"/>
  <c r="JB200" i="24"/>
  <c r="JA200" i="24"/>
  <c r="IR200" i="24"/>
  <c r="IQ200" i="24"/>
  <c r="IP200" i="24"/>
  <c r="IO200" i="24"/>
  <c r="IS200" i="24" s="1"/>
  <c r="IF200" i="24"/>
  <c r="IE200" i="24"/>
  <c r="ID200" i="24"/>
  <c r="IC200" i="24"/>
  <c r="HZ200" i="24" s="1"/>
  <c r="HT200" i="24"/>
  <c r="HS200" i="24"/>
  <c r="HR200" i="24"/>
  <c r="HQ200" i="24"/>
  <c r="HO200" i="24" s="1"/>
  <c r="HH200" i="24"/>
  <c r="HG200" i="24"/>
  <c r="HF200" i="24"/>
  <c r="HE200" i="24"/>
  <c r="HD200" i="24" s="1"/>
  <c r="GV200" i="24"/>
  <c r="GU200" i="24"/>
  <c r="GT200" i="24"/>
  <c r="GS200" i="24"/>
  <c r="GO200" i="24" s="1"/>
  <c r="GJ200" i="24"/>
  <c r="GI200" i="24"/>
  <c r="GH200" i="24"/>
  <c r="GG200" i="24"/>
  <c r="FX200" i="24"/>
  <c r="FW200" i="24"/>
  <c r="FV200" i="24"/>
  <c r="FU200" i="24"/>
  <c r="FS200" i="24" s="1"/>
  <c r="FL200" i="24"/>
  <c r="FK200" i="24"/>
  <c r="FJ200" i="24"/>
  <c r="FI200" i="24"/>
  <c r="FH200" i="24" s="1"/>
  <c r="EZ200" i="24"/>
  <c r="EY200" i="24"/>
  <c r="EX200" i="24"/>
  <c r="EW200" i="24"/>
  <c r="FA200" i="24" s="1"/>
  <c r="EN200" i="24"/>
  <c r="EM200" i="24"/>
  <c r="EL200" i="24"/>
  <c r="EK200" i="24"/>
  <c r="EH200" i="24" s="1"/>
  <c r="EB200" i="24"/>
  <c r="EA200" i="24"/>
  <c r="DZ200" i="24"/>
  <c r="DY200" i="24"/>
  <c r="DP200" i="24"/>
  <c r="DO200" i="24"/>
  <c r="DN200" i="24"/>
  <c r="DM200" i="24"/>
  <c r="DL200" i="24" s="1"/>
  <c r="CR200" i="24"/>
  <c r="CQ200" i="24"/>
  <c r="CP200" i="24"/>
  <c r="CO200" i="24"/>
  <c r="CL200" i="24" s="1"/>
  <c r="CF200" i="24"/>
  <c r="CE200" i="24"/>
  <c r="CD200" i="24"/>
  <c r="CC200" i="24"/>
  <c r="CA200" i="24" s="1"/>
  <c r="BT200" i="24"/>
  <c r="BS200" i="24"/>
  <c r="BR200" i="24"/>
  <c r="BQ200" i="24"/>
  <c r="AJ200" i="24"/>
  <c r="AI200" i="24"/>
  <c r="AH200" i="24"/>
  <c r="AG200" i="24"/>
  <c r="AE200" i="24" s="1"/>
  <c r="X200" i="24"/>
  <c r="W200" i="24"/>
  <c r="V200" i="24"/>
  <c r="U200" i="24"/>
  <c r="T200" i="24" s="1"/>
  <c r="L200" i="24"/>
  <c r="K200" i="24"/>
  <c r="J200" i="24"/>
  <c r="I200" i="24"/>
  <c r="E200" i="24" s="1"/>
  <c r="KB199" i="24"/>
  <c r="KA199" i="24"/>
  <c r="JZ199" i="24"/>
  <c r="JY199" i="24"/>
  <c r="JP199" i="24"/>
  <c r="JO199" i="24"/>
  <c r="JN199" i="24"/>
  <c r="JM199" i="24"/>
  <c r="JK199" i="24" s="1"/>
  <c r="JD199" i="24"/>
  <c r="JC199" i="24"/>
  <c r="JB199" i="24"/>
  <c r="JA199" i="24"/>
  <c r="IZ199" i="24" s="1"/>
  <c r="IR199" i="24"/>
  <c r="IQ199" i="24"/>
  <c r="IP199" i="24"/>
  <c r="IO199" i="24"/>
  <c r="IS199" i="24" s="1"/>
  <c r="IF199" i="24"/>
  <c r="IE199" i="24"/>
  <c r="ID199" i="24"/>
  <c r="IC199" i="24"/>
  <c r="HZ199" i="24" s="1"/>
  <c r="HT199" i="24"/>
  <c r="HS199" i="24"/>
  <c r="HR199" i="24"/>
  <c r="HQ199" i="24"/>
  <c r="HH199" i="24"/>
  <c r="HG199" i="24"/>
  <c r="HF199" i="24"/>
  <c r="HE199" i="24"/>
  <c r="HD199" i="24" s="1"/>
  <c r="GV199" i="24"/>
  <c r="GU199" i="24"/>
  <c r="GT199" i="24"/>
  <c r="GS199" i="24"/>
  <c r="GW199" i="24" s="1"/>
  <c r="GJ199" i="24"/>
  <c r="GI199" i="24"/>
  <c r="GH199" i="24"/>
  <c r="GG199" i="24"/>
  <c r="GD199" i="24" s="1"/>
  <c r="FX199" i="24"/>
  <c r="FW199" i="24"/>
  <c r="FV199" i="24"/>
  <c r="FU199" i="24"/>
  <c r="FS199" i="24" s="1"/>
  <c r="FL199" i="24"/>
  <c r="FK199" i="24"/>
  <c r="FJ199" i="24"/>
  <c r="FI199" i="24"/>
  <c r="EZ199" i="24"/>
  <c r="EY199" i="24"/>
  <c r="EX199" i="24"/>
  <c r="EW199" i="24"/>
  <c r="FA199" i="24" s="1"/>
  <c r="EN199" i="24"/>
  <c r="EM199" i="24"/>
  <c r="EL199" i="24"/>
  <c r="EK199" i="24"/>
  <c r="EH199" i="24" s="1"/>
  <c r="EB199" i="24"/>
  <c r="EA199" i="24"/>
  <c r="DZ199" i="24"/>
  <c r="DY199" i="24"/>
  <c r="DW199" i="24" s="1"/>
  <c r="DP199" i="24"/>
  <c r="DO199" i="24"/>
  <c r="DN199" i="24"/>
  <c r="DM199" i="24"/>
  <c r="DL199" i="24" s="1"/>
  <c r="CR199" i="24"/>
  <c r="CQ199" i="24"/>
  <c r="CP199" i="24"/>
  <c r="CO199" i="24"/>
  <c r="CF199" i="24"/>
  <c r="CE199" i="24"/>
  <c r="CD199" i="24"/>
  <c r="CC199" i="24"/>
  <c r="CA199" i="24" s="1"/>
  <c r="BT199" i="24"/>
  <c r="BS199" i="24"/>
  <c r="BR199" i="24"/>
  <c r="BQ199" i="24"/>
  <c r="BD199" i="24"/>
  <c r="BC199" i="24"/>
  <c r="AQ199" i="24"/>
  <c r="AJ199" i="24"/>
  <c r="AI199" i="24"/>
  <c r="AH199" i="24"/>
  <c r="AG199" i="24"/>
  <c r="X199" i="24"/>
  <c r="W199" i="24"/>
  <c r="V199" i="24"/>
  <c r="U199" i="24"/>
  <c r="T199" i="24" s="1"/>
  <c r="L199" i="24"/>
  <c r="K199" i="24"/>
  <c r="J199" i="24"/>
  <c r="I199" i="24"/>
  <c r="KB198" i="24"/>
  <c r="KA198" i="24"/>
  <c r="JZ198" i="24"/>
  <c r="JY198" i="24"/>
  <c r="JV198" i="24" s="1"/>
  <c r="JP198" i="24"/>
  <c r="JO198" i="24"/>
  <c r="JN198" i="24"/>
  <c r="JM198" i="24"/>
  <c r="JK198" i="24" s="1"/>
  <c r="JD198" i="24"/>
  <c r="JC198" i="24"/>
  <c r="JB198" i="24"/>
  <c r="JA198" i="24"/>
  <c r="IR198" i="24"/>
  <c r="IQ198" i="24"/>
  <c r="IP198" i="24"/>
  <c r="IO198" i="24"/>
  <c r="IS198" i="24" s="1"/>
  <c r="IF198" i="24"/>
  <c r="IE198" i="24"/>
  <c r="ID198" i="24"/>
  <c r="IC198" i="24"/>
  <c r="HZ198" i="24" s="1"/>
  <c r="HT198" i="24"/>
  <c r="HS198" i="24"/>
  <c r="HR198" i="24"/>
  <c r="HQ198" i="24"/>
  <c r="HO198" i="24" s="1"/>
  <c r="HH198" i="24"/>
  <c r="HG198" i="24"/>
  <c r="HF198" i="24"/>
  <c r="HE198" i="24"/>
  <c r="HD198" i="24" s="1"/>
  <c r="GV198" i="24"/>
  <c r="GU198" i="24"/>
  <c r="GT198" i="24"/>
  <c r="GS198" i="24"/>
  <c r="GO198" i="24" s="1"/>
  <c r="GJ198" i="24"/>
  <c r="GI198" i="24"/>
  <c r="GH198" i="24"/>
  <c r="GG198" i="24"/>
  <c r="FX198" i="24"/>
  <c r="FW198" i="24"/>
  <c r="FV198" i="24"/>
  <c r="FU198" i="24"/>
  <c r="FS198" i="24" s="1"/>
  <c r="FL198" i="24"/>
  <c r="FK198" i="24"/>
  <c r="FJ198" i="24"/>
  <c r="FI198" i="24"/>
  <c r="FH198" i="24" s="1"/>
  <c r="EZ198" i="24"/>
  <c r="EY198" i="24"/>
  <c r="EX198" i="24"/>
  <c r="EW198" i="24"/>
  <c r="FA198" i="24" s="1"/>
  <c r="EN198" i="24"/>
  <c r="EM198" i="24"/>
  <c r="EL198" i="24"/>
  <c r="EK198" i="24"/>
  <c r="EH198" i="24" s="1"/>
  <c r="EB198" i="24"/>
  <c r="EA198" i="24"/>
  <c r="DZ198" i="24"/>
  <c r="DY198" i="24"/>
  <c r="DP198" i="24"/>
  <c r="DO198" i="24"/>
  <c r="DN198" i="24"/>
  <c r="DM198" i="24"/>
  <c r="DL198" i="24" s="1"/>
  <c r="CR198" i="24"/>
  <c r="CQ198" i="24"/>
  <c r="CP198" i="24"/>
  <c r="CO198" i="24"/>
  <c r="CL198" i="24" s="1"/>
  <c r="CF198" i="24"/>
  <c r="CE198" i="24"/>
  <c r="CD198" i="24"/>
  <c r="CC198" i="24"/>
  <c r="CA198" i="24" s="1"/>
  <c r="BT198" i="24"/>
  <c r="BS198" i="24"/>
  <c r="BR198" i="24"/>
  <c r="BQ198" i="24"/>
  <c r="AJ198" i="24"/>
  <c r="AI198" i="24"/>
  <c r="AH198" i="24"/>
  <c r="AG198" i="24"/>
  <c r="AE198" i="24" s="1"/>
  <c r="X198" i="24"/>
  <c r="W198" i="24"/>
  <c r="V198" i="24"/>
  <c r="U198" i="24"/>
  <c r="T198" i="24" s="1"/>
  <c r="L198" i="24"/>
  <c r="K198" i="24"/>
  <c r="J198" i="24"/>
  <c r="I198" i="24"/>
  <c r="E198" i="24" s="1"/>
  <c r="KB197" i="24"/>
  <c r="KA197" i="24"/>
  <c r="JZ197" i="24"/>
  <c r="JY197" i="24"/>
  <c r="JP197" i="24"/>
  <c r="JO197" i="24"/>
  <c r="JN197" i="24"/>
  <c r="JM197" i="24"/>
  <c r="JK197" i="24" s="1"/>
  <c r="JD197" i="24"/>
  <c r="JC197" i="24"/>
  <c r="JB197" i="24"/>
  <c r="JA197" i="24"/>
  <c r="IZ197" i="24" s="1"/>
  <c r="IR197" i="24"/>
  <c r="IQ197" i="24"/>
  <c r="IP197" i="24"/>
  <c r="IO197" i="24"/>
  <c r="IS197" i="24" s="1"/>
  <c r="IF197" i="24"/>
  <c r="IE197" i="24"/>
  <c r="ID197" i="24"/>
  <c r="IC197" i="24"/>
  <c r="HZ197" i="24" s="1"/>
  <c r="HT197" i="24"/>
  <c r="HS197" i="24"/>
  <c r="HR197" i="24"/>
  <c r="HQ197" i="24"/>
  <c r="HH197" i="24"/>
  <c r="HG197" i="24"/>
  <c r="HF197" i="24"/>
  <c r="HE197" i="24"/>
  <c r="HD197" i="24" s="1"/>
  <c r="GV197" i="24"/>
  <c r="GU197" i="24"/>
  <c r="GT197" i="24"/>
  <c r="GS197" i="24"/>
  <c r="GW197" i="24" s="1"/>
  <c r="GJ197" i="24"/>
  <c r="GI197" i="24"/>
  <c r="GH197" i="24"/>
  <c r="GG197" i="24"/>
  <c r="GD197" i="24" s="1"/>
  <c r="FX197" i="24"/>
  <c r="FW197" i="24"/>
  <c r="FV197" i="24"/>
  <c r="FU197" i="24"/>
  <c r="FS197" i="24" s="1"/>
  <c r="FL197" i="24"/>
  <c r="FK197" i="24"/>
  <c r="FJ197" i="24"/>
  <c r="FI197" i="24"/>
  <c r="EZ197" i="24"/>
  <c r="EY197" i="24"/>
  <c r="EX197" i="24"/>
  <c r="EW197" i="24"/>
  <c r="FA197" i="24" s="1"/>
  <c r="EN197" i="24"/>
  <c r="EM197" i="24"/>
  <c r="EL197" i="24"/>
  <c r="EK197" i="24"/>
  <c r="EH197" i="24" s="1"/>
  <c r="EB197" i="24"/>
  <c r="EA197" i="24"/>
  <c r="DZ197" i="24"/>
  <c r="DY197" i="24"/>
  <c r="DW197" i="24" s="1"/>
  <c r="DP197" i="24"/>
  <c r="DO197" i="24"/>
  <c r="DN197" i="24"/>
  <c r="DM197" i="24"/>
  <c r="CR197" i="24"/>
  <c r="CQ197" i="24"/>
  <c r="CP197" i="24"/>
  <c r="CO197" i="24"/>
  <c r="CF197" i="24"/>
  <c r="CE197" i="24"/>
  <c r="CD197" i="24"/>
  <c r="CC197" i="24"/>
  <c r="CA197" i="24" s="1"/>
  <c r="BT197" i="24"/>
  <c r="BS197" i="24"/>
  <c r="BR197" i="24"/>
  <c r="BQ197" i="24"/>
  <c r="BP197" i="24" s="1"/>
  <c r="BD197" i="24"/>
  <c r="AQ197" i="24"/>
  <c r="AJ197" i="24"/>
  <c r="AI197" i="24"/>
  <c r="AH197" i="24"/>
  <c r="AG197" i="24"/>
  <c r="X197" i="24"/>
  <c r="W197" i="24"/>
  <c r="V197" i="24"/>
  <c r="U197" i="24"/>
  <c r="T197" i="24" s="1"/>
  <c r="L197" i="24"/>
  <c r="K197" i="24"/>
  <c r="J197" i="24"/>
  <c r="I197" i="24"/>
  <c r="M197" i="24" s="1"/>
  <c r="KB196" i="24"/>
  <c r="KA196" i="24"/>
  <c r="JZ196" i="24"/>
  <c r="JY196" i="24"/>
  <c r="JV196" i="24" s="1"/>
  <c r="JP196" i="24"/>
  <c r="JO196" i="24"/>
  <c r="JN196" i="24"/>
  <c r="JM196" i="24"/>
  <c r="JK196" i="24" s="1"/>
  <c r="JD196" i="24"/>
  <c r="JC196" i="24"/>
  <c r="JB196" i="24"/>
  <c r="JA196" i="24"/>
  <c r="IR196" i="24"/>
  <c r="IQ196" i="24"/>
  <c r="IP196" i="24"/>
  <c r="IO196" i="24"/>
  <c r="IS196" i="24" s="1"/>
  <c r="IF196" i="24"/>
  <c r="IE196" i="24"/>
  <c r="ID196" i="24"/>
  <c r="IC196" i="24"/>
  <c r="HZ196" i="24" s="1"/>
  <c r="HT196" i="24"/>
  <c r="HS196" i="24"/>
  <c r="HR196" i="24"/>
  <c r="HQ196" i="24"/>
  <c r="HO196" i="24" s="1"/>
  <c r="HH196" i="24"/>
  <c r="HG196" i="24"/>
  <c r="HF196" i="24"/>
  <c r="HE196" i="24"/>
  <c r="HD196" i="24" s="1"/>
  <c r="GV196" i="24"/>
  <c r="GU196" i="24"/>
  <c r="GT196" i="24"/>
  <c r="GS196" i="24"/>
  <c r="GO196" i="24" s="1"/>
  <c r="GJ196" i="24"/>
  <c r="GI196" i="24"/>
  <c r="GH196" i="24"/>
  <c r="GG196" i="24"/>
  <c r="FX196" i="24"/>
  <c r="FW196" i="24"/>
  <c r="FV196" i="24"/>
  <c r="FU196" i="24"/>
  <c r="FS196" i="24" s="1"/>
  <c r="FL196" i="24"/>
  <c r="FK196" i="24"/>
  <c r="FJ196" i="24"/>
  <c r="FI196" i="24"/>
  <c r="EZ196" i="24"/>
  <c r="EY196" i="24"/>
  <c r="EX196" i="24"/>
  <c r="EW196" i="24"/>
  <c r="FA196" i="24" s="1"/>
  <c r="EN196" i="24"/>
  <c r="EM196" i="24"/>
  <c r="EL196" i="24"/>
  <c r="EK196" i="24"/>
  <c r="EH196" i="24" s="1"/>
  <c r="EB196" i="24"/>
  <c r="EA196" i="24"/>
  <c r="DZ196" i="24"/>
  <c r="DY196" i="24"/>
  <c r="DP196" i="24"/>
  <c r="DO196" i="24"/>
  <c r="DN196" i="24"/>
  <c r="DM196" i="24"/>
  <c r="DL196" i="24" s="1"/>
  <c r="CR196" i="24"/>
  <c r="CQ196" i="24"/>
  <c r="CP196" i="24"/>
  <c r="CO196" i="24"/>
  <c r="CF196" i="24"/>
  <c r="CE196" i="24"/>
  <c r="CD196" i="24"/>
  <c r="CC196" i="24"/>
  <c r="CA196" i="24" s="1"/>
  <c r="BT196" i="24"/>
  <c r="BS196" i="24"/>
  <c r="BR196" i="24"/>
  <c r="BQ196" i="24"/>
  <c r="BD196" i="24"/>
  <c r="BC196" i="24"/>
  <c r="AJ196" i="24"/>
  <c r="AI196" i="24"/>
  <c r="AH196" i="24"/>
  <c r="AG196" i="24"/>
  <c r="X196" i="24"/>
  <c r="W196" i="24"/>
  <c r="V196" i="24"/>
  <c r="U196" i="24"/>
  <c r="T196" i="24" s="1"/>
  <c r="L196" i="24"/>
  <c r="K196" i="24"/>
  <c r="J196" i="24"/>
  <c r="I196" i="24"/>
  <c r="G196" i="24" s="1"/>
  <c r="KB195" i="24"/>
  <c r="KA195" i="24"/>
  <c r="JZ195" i="24"/>
  <c r="JY195" i="24"/>
  <c r="JP195" i="24"/>
  <c r="JO195" i="24"/>
  <c r="JN195" i="24"/>
  <c r="JM195" i="24"/>
  <c r="JK195" i="24" s="1"/>
  <c r="JD195" i="24"/>
  <c r="JC195" i="24"/>
  <c r="JB195" i="24"/>
  <c r="JA195" i="24"/>
  <c r="IR195" i="24"/>
  <c r="IQ195" i="24"/>
  <c r="IP195" i="24"/>
  <c r="IO195" i="24"/>
  <c r="IS195" i="24" s="1"/>
  <c r="IF195" i="24"/>
  <c r="IE195" i="24"/>
  <c r="ID195" i="24"/>
  <c r="IC195" i="24"/>
  <c r="HZ195" i="24" s="1"/>
  <c r="HT195" i="24"/>
  <c r="HS195" i="24"/>
  <c r="HR195" i="24"/>
  <c r="HQ195" i="24"/>
  <c r="HH195" i="24"/>
  <c r="HG195" i="24"/>
  <c r="HF195" i="24"/>
  <c r="HE195" i="24"/>
  <c r="HD195" i="24" s="1"/>
  <c r="GV195" i="24"/>
  <c r="GU195" i="24"/>
  <c r="GT195" i="24"/>
  <c r="GS195" i="24"/>
  <c r="GQ195" i="24" s="1"/>
  <c r="GJ195" i="24"/>
  <c r="GI195" i="24"/>
  <c r="GH195" i="24"/>
  <c r="GG195" i="24"/>
  <c r="FX195" i="24"/>
  <c r="FW195" i="24"/>
  <c r="FV195" i="24"/>
  <c r="FU195" i="24"/>
  <c r="FS195" i="24" s="1"/>
  <c r="FL195" i="24"/>
  <c r="FK195" i="24"/>
  <c r="FJ195" i="24"/>
  <c r="FI195" i="24"/>
  <c r="EZ195" i="24"/>
  <c r="EY195" i="24"/>
  <c r="EX195" i="24"/>
  <c r="EW195" i="24"/>
  <c r="FA195" i="24" s="1"/>
  <c r="EN195" i="24"/>
  <c r="EM195" i="24"/>
  <c r="EL195" i="24"/>
  <c r="EK195" i="24"/>
  <c r="EB195" i="24"/>
  <c r="EA195" i="24"/>
  <c r="DZ195" i="24"/>
  <c r="DY195" i="24"/>
  <c r="DV195" i="24" s="1"/>
  <c r="DP195" i="24"/>
  <c r="DO195" i="24"/>
  <c r="DN195" i="24"/>
  <c r="DM195" i="24"/>
  <c r="CR195" i="24"/>
  <c r="CQ195" i="24"/>
  <c r="CP195" i="24"/>
  <c r="CO195" i="24"/>
  <c r="CM195" i="24" s="1"/>
  <c r="CF195" i="24"/>
  <c r="CE195" i="24"/>
  <c r="CD195" i="24"/>
  <c r="CC195" i="24"/>
  <c r="BT195" i="24"/>
  <c r="BS195" i="24"/>
  <c r="BR195" i="24"/>
  <c r="BQ195" i="24"/>
  <c r="BN195" i="24" s="1"/>
  <c r="AJ195" i="24"/>
  <c r="AI195" i="24"/>
  <c r="AH195" i="24"/>
  <c r="AG195" i="24"/>
  <c r="AD195" i="24" s="1"/>
  <c r="X195" i="24"/>
  <c r="W195" i="24"/>
  <c r="V195" i="24"/>
  <c r="U195" i="24"/>
  <c r="L195" i="24"/>
  <c r="K195" i="24"/>
  <c r="J195" i="24"/>
  <c r="I195" i="24"/>
  <c r="M195" i="24" s="1"/>
  <c r="KB194" i="24"/>
  <c r="KA194" i="24"/>
  <c r="JZ194" i="24"/>
  <c r="JY194" i="24"/>
  <c r="JW194" i="24" s="1"/>
  <c r="JP194" i="24"/>
  <c r="JO194" i="24"/>
  <c r="JN194" i="24"/>
  <c r="JM194" i="24"/>
  <c r="JD194" i="24"/>
  <c r="JC194" i="24"/>
  <c r="JB194" i="24"/>
  <c r="JA194" i="24"/>
  <c r="IX194" i="24" s="1"/>
  <c r="IR194" i="24"/>
  <c r="IQ194" i="24"/>
  <c r="IP194" i="24"/>
  <c r="IO194" i="24"/>
  <c r="IS194" i="24" s="1"/>
  <c r="IF194" i="24"/>
  <c r="IE194" i="24"/>
  <c r="ID194" i="24"/>
  <c r="IC194" i="24"/>
  <c r="HT194" i="24"/>
  <c r="HS194" i="24"/>
  <c r="HR194" i="24"/>
  <c r="HQ194" i="24"/>
  <c r="HN194" i="24" s="1"/>
  <c r="HH194" i="24"/>
  <c r="HG194" i="24"/>
  <c r="HF194" i="24"/>
  <c r="HE194" i="24"/>
  <c r="GV194" i="24"/>
  <c r="GU194" i="24"/>
  <c r="GT194" i="24"/>
  <c r="GS194" i="24"/>
  <c r="GQ194" i="24" s="1"/>
  <c r="GJ194" i="24"/>
  <c r="GI194" i="24"/>
  <c r="GH194" i="24"/>
  <c r="GG194" i="24"/>
  <c r="GE194" i="24" s="1"/>
  <c r="FX194" i="24"/>
  <c r="FW194" i="24"/>
  <c r="FV194" i="24"/>
  <c r="FU194" i="24"/>
  <c r="FL194" i="24"/>
  <c r="FK194" i="24"/>
  <c r="FJ194" i="24"/>
  <c r="FI194" i="24"/>
  <c r="FF194" i="24" s="1"/>
  <c r="EZ194" i="24"/>
  <c r="EY194" i="24"/>
  <c r="EX194" i="24"/>
  <c r="EW194" i="24"/>
  <c r="ES194" i="24" s="1"/>
  <c r="EN194" i="24"/>
  <c r="EM194" i="24"/>
  <c r="EL194" i="24"/>
  <c r="EK194" i="24"/>
  <c r="EB194" i="24"/>
  <c r="EA194" i="24"/>
  <c r="DZ194" i="24"/>
  <c r="DY194" i="24"/>
  <c r="DV194" i="24" s="1"/>
  <c r="DP194" i="24"/>
  <c r="DO194" i="24"/>
  <c r="DN194" i="24"/>
  <c r="DM194" i="24"/>
  <c r="CR194" i="24"/>
  <c r="CQ194" i="24"/>
  <c r="CP194" i="24"/>
  <c r="CO194" i="24"/>
  <c r="CM194" i="24" s="1"/>
  <c r="CF194" i="24"/>
  <c r="CE194" i="24"/>
  <c r="CD194" i="24"/>
  <c r="CC194" i="24"/>
  <c r="BT194" i="24"/>
  <c r="BS194" i="24"/>
  <c r="BR194" i="24"/>
  <c r="BQ194" i="24"/>
  <c r="BN194" i="24" s="1"/>
  <c r="BD194" i="24"/>
  <c r="BC194" i="24"/>
  <c r="AJ194" i="24"/>
  <c r="AI194" i="24"/>
  <c r="AH194" i="24"/>
  <c r="AG194" i="24"/>
  <c r="AD194" i="24" s="1"/>
  <c r="X194" i="24"/>
  <c r="W194" i="24"/>
  <c r="V194" i="24"/>
  <c r="U194" i="24"/>
  <c r="L194" i="24"/>
  <c r="K194" i="24"/>
  <c r="J194" i="24"/>
  <c r="I194" i="24"/>
  <c r="G194" i="24" s="1"/>
  <c r="KB193" i="24"/>
  <c r="KA193" i="24"/>
  <c r="JZ193" i="24"/>
  <c r="JY193" i="24"/>
  <c r="JW193" i="24" s="1"/>
  <c r="JP193" i="24"/>
  <c r="JO193" i="24"/>
  <c r="JN193" i="24"/>
  <c r="JM193" i="24"/>
  <c r="JD193" i="24"/>
  <c r="JC193" i="24"/>
  <c r="JB193" i="24"/>
  <c r="JA193" i="24"/>
  <c r="IX193" i="24" s="1"/>
  <c r="IR193" i="24"/>
  <c r="IQ193" i="24"/>
  <c r="IP193" i="24"/>
  <c r="IO193" i="24"/>
  <c r="IF193" i="24"/>
  <c r="IE193" i="24"/>
  <c r="ID193" i="24"/>
  <c r="IC193" i="24"/>
  <c r="HT193" i="24"/>
  <c r="HS193" i="24"/>
  <c r="HR193" i="24"/>
  <c r="HQ193" i="24"/>
  <c r="HN193" i="24" s="1"/>
  <c r="HH193" i="24"/>
  <c r="HG193" i="24"/>
  <c r="HF193" i="24"/>
  <c r="HE193" i="24"/>
  <c r="GV193" i="24"/>
  <c r="GU193" i="24"/>
  <c r="GT193" i="24"/>
  <c r="GS193" i="24"/>
  <c r="GW193" i="24" s="1"/>
  <c r="GJ193" i="24"/>
  <c r="GI193" i="24"/>
  <c r="GH193" i="24"/>
  <c r="GG193" i="24"/>
  <c r="GE193" i="24" s="1"/>
  <c r="FX193" i="24"/>
  <c r="FW193" i="24"/>
  <c r="FV193" i="24"/>
  <c r="FU193" i="24"/>
  <c r="FL193" i="24"/>
  <c r="FK193" i="24"/>
  <c r="FJ193" i="24"/>
  <c r="FI193" i="24"/>
  <c r="FF193" i="24" s="1"/>
  <c r="EZ193" i="24"/>
  <c r="EY193" i="24"/>
  <c r="EX193" i="24"/>
  <c r="EW193" i="24"/>
  <c r="FA193" i="24" s="1"/>
  <c r="EN193" i="24"/>
  <c r="EM193" i="24"/>
  <c r="EL193" i="24"/>
  <c r="EK193" i="24"/>
  <c r="EB193" i="24"/>
  <c r="EA193" i="24"/>
  <c r="DZ193" i="24"/>
  <c r="DY193" i="24"/>
  <c r="DV193" i="24" s="1"/>
  <c r="DP193" i="24"/>
  <c r="DO193" i="24"/>
  <c r="DN193" i="24"/>
  <c r="DM193" i="24"/>
  <c r="CR193" i="24"/>
  <c r="CQ193" i="24"/>
  <c r="CP193" i="24"/>
  <c r="CO193" i="24"/>
  <c r="CM193" i="24" s="1"/>
  <c r="CF193" i="24"/>
  <c r="CE193" i="24"/>
  <c r="CD193" i="24"/>
  <c r="CC193" i="24"/>
  <c r="BT193" i="24"/>
  <c r="BS193" i="24"/>
  <c r="BR193" i="24"/>
  <c r="BQ193" i="24"/>
  <c r="BN193" i="24" s="1"/>
  <c r="BC193" i="24"/>
  <c r="AJ193" i="24"/>
  <c r="AI193" i="24"/>
  <c r="AH193" i="24"/>
  <c r="AG193" i="24"/>
  <c r="AD193" i="24" s="1"/>
  <c r="X193" i="24"/>
  <c r="W193" i="24"/>
  <c r="V193" i="24"/>
  <c r="U193" i="24"/>
  <c r="L193" i="24"/>
  <c r="K193" i="24"/>
  <c r="J193" i="24"/>
  <c r="I193" i="24"/>
  <c r="KB192" i="24"/>
  <c r="KA192" i="24"/>
  <c r="JZ192" i="24"/>
  <c r="JY192" i="24"/>
  <c r="JW192" i="24" s="1"/>
  <c r="JP192" i="24"/>
  <c r="JO192" i="24"/>
  <c r="JN192" i="24"/>
  <c r="JM192" i="24"/>
  <c r="JD192" i="24"/>
  <c r="JC192" i="24"/>
  <c r="JB192" i="24"/>
  <c r="JA192" i="24"/>
  <c r="IX192" i="24" s="1"/>
  <c r="IR192" i="24"/>
  <c r="IQ192" i="24"/>
  <c r="IP192" i="24"/>
  <c r="IO192" i="24"/>
  <c r="IS192" i="24" s="1"/>
  <c r="IF192" i="24"/>
  <c r="IE192" i="24"/>
  <c r="ID192" i="24"/>
  <c r="IC192" i="24"/>
  <c r="HT192" i="24"/>
  <c r="HS192" i="24"/>
  <c r="HR192" i="24"/>
  <c r="HQ192" i="24"/>
  <c r="HN192" i="24" s="1"/>
  <c r="HH192" i="24"/>
  <c r="HG192" i="24"/>
  <c r="HF192" i="24"/>
  <c r="HE192" i="24"/>
  <c r="GV192" i="24"/>
  <c r="GU192" i="24"/>
  <c r="GT192" i="24"/>
  <c r="GS192" i="24"/>
  <c r="GQ192" i="24" s="1"/>
  <c r="GJ192" i="24"/>
  <c r="GI192" i="24"/>
  <c r="GH192" i="24"/>
  <c r="GG192" i="24"/>
  <c r="GE192" i="24" s="1"/>
  <c r="FX192" i="24"/>
  <c r="FW192" i="24"/>
  <c r="FV192" i="24"/>
  <c r="FU192" i="24"/>
  <c r="FL192" i="24"/>
  <c r="FK192" i="24"/>
  <c r="FJ192" i="24"/>
  <c r="FI192" i="24"/>
  <c r="FF192" i="24" s="1"/>
  <c r="EZ192" i="24"/>
  <c r="EY192" i="24"/>
  <c r="EX192" i="24"/>
  <c r="EW192" i="24"/>
  <c r="EN192" i="24"/>
  <c r="EM192" i="24"/>
  <c r="EL192" i="24"/>
  <c r="EK192" i="24"/>
  <c r="EB192" i="24"/>
  <c r="EA192" i="24"/>
  <c r="DZ192" i="24"/>
  <c r="DY192" i="24"/>
  <c r="DV192" i="24" s="1"/>
  <c r="DP192" i="24"/>
  <c r="DO192" i="24"/>
  <c r="DN192" i="24"/>
  <c r="DM192" i="24"/>
  <c r="CR192" i="24"/>
  <c r="CQ192" i="24"/>
  <c r="CP192" i="24"/>
  <c r="CO192" i="24"/>
  <c r="CM192" i="24" s="1"/>
  <c r="CF192" i="24"/>
  <c r="CE192" i="24"/>
  <c r="CD192" i="24"/>
  <c r="CC192" i="24"/>
  <c r="BT192" i="24"/>
  <c r="BS192" i="24"/>
  <c r="BR192" i="24"/>
  <c r="BQ192" i="24"/>
  <c r="BN192" i="24" s="1"/>
  <c r="BD192" i="24"/>
  <c r="AJ192" i="24"/>
  <c r="AI192" i="24"/>
  <c r="AH192" i="24"/>
  <c r="AG192" i="24"/>
  <c r="AD192" i="24" s="1"/>
  <c r="X192" i="24"/>
  <c r="W192" i="24"/>
  <c r="V192" i="24"/>
  <c r="U192" i="24"/>
  <c r="L192" i="24"/>
  <c r="K192" i="24"/>
  <c r="J192" i="24"/>
  <c r="I192" i="24"/>
  <c r="G192" i="24" s="1"/>
  <c r="KB191" i="24"/>
  <c r="KA191" i="24"/>
  <c r="JZ191" i="24"/>
  <c r="JY191" i="24"/>
  <c r="JW191" i="24" s="1"/>
  <c r="JP191" i="24"/>
  <c r="JO191" i="24"/>
  <c r="JN191" i="24"/>
  <c r="JM191" i="24"/>
  <c r="JD191" i="24"/>
  <c r="JC191" i="24"/>
  <c r="JB191" i="24"/>
  <c r="JA191" i="24"/>
  <c r="IX191" i="24" s="1"/>
  <c r="IR191" i="24"/>
  <c r="IQ191" i="24"/>
  <c r="IP191" i="24"/>
  <c r="IO191" i="24"/>
  <c r="IK191" i="24" s="1"/>
  <c r="IF191" i="24"/>
  <c r="IE191" i="24"/>
  <c r="ID191" i="24"/>
  <c r="IC191" i="24"/>
  <c r="HT191" i="24"/>
  <c r="HS191" i="24"/>
  <c r="HR191" i="24"/>
  <c r="HQ191" i="24"/>
  <c r="HN191" i="24" s="1"/>
  <c r="HH191" i="24"/>
  <c r="HG191" i="24"/>
  <c r="HF191" i="24"/>
  <c r="HE191" i="24"/>
  <c r="GV191" i="24"/>
  <c r="GU191" i="24"/>
  <c r="GT191" i="24"/>
  <c r="GS191" i="24"/>
  <c r="GW191" i="24" s="1"/>
  <c r="GJ191" i="24"/>
  <c r="GI191" i="24"/>
  <c r="GH191" i="24"/>
  <c r="GG191" i="24"/>
  <c r="GE191" i="24" s="1"/>
  <c r="FX191" i="24"/>
  <c r="FW191" i="24"/>
  <c r="FV191" i="24"/>
  <c r="FU191" i="24"/>
  <c r="FL191" i="24"/>
  <c r="FK191" i="24"/>
  <c r="FJ191" i="24"/>
  <c r="FI191" i="24"/>
  <c r="FF191" i="24" s="1"/>
  <c r="EZ191" i="24"/>
  <c r="EY191" i="24"/>
  <c r="EX191" i="24"/>
  <c r="EW191" i="24"/>
  <c r="FA191" i="24" s="1"/>
  <c r="EN191" i="24"/>
  <c r="EM191" i="24"/>
  <c r="EL191" i="24"/>
  <c r="EK191" i="24"/>
  <c r="EB191" i="24"/>
  <c r="EA191" i="24"/>
  <c r="DZ191" i="24"/>
  <c r="DY191" i="24"/>
  <c r="DV191" i="24" s="1"/>
  <c r="DP191" i="24"/>
  <c r="DO191" i="24"/>
  <c r="DN191" i="24"/>
  <c r="DM191" i="24"/>
  <c r="CR191" i="24"/>
  <c r="CQ191" i="24"/>
  <c r="CP191" i="24"/>
  <c r="CO191" i="24"/>
  <c r="CM191" i="24" s="1"/>
  <c r="CF191" i="24"/>
  <c r="CE191" i="24"/>
  <c r="CD191" i="24"/>
  <c r="CC191" i="24"/>
  <c r="BT191" i="24"/>
  <c r="BS191" i="24"/>
  <c r="BR191" i="24"/>
  <c r="BQ191" i="24"/>
  <c r="BN191" i="24" s="1"/>
  <c r="BD191" i="24"/>
  <c r="AJ191" i="24"/>
  <c r="AI191" i="24"/>
  <c r="AH191" i="24"/>
  <c r="AG191" i="24"/>
  <c r="AD191" i="24" s="1"/>
  <c r="X191" i="24"/>
  <c r="W191" i="24"/>
  <c r="V191" i="24"/>
  <c r="U191" i="24"/>
  <c r="L191" i="24"/>
  <c r="K191" i="24"/>
  <c r="J191" i="24"/>
  <c r="I191" i="24"/>
  <c r="KB190" i="24"/>
  <c r="KA190" i="24"/>
  <c r="JZ190" i="24"/>
  <c r="JY190" i="24"/>
  <c r="JW190" i="24" s="1"/>
  <c r="JP190" i="24"/>
  <c r="JO190" i="24"/>
  <c r="JN190" i="24"/>
  <c r="JM190" i="24"/>
  <c r="JD190" i="24"/>
  <c r="JC190" i="24"/>
  <c r="JB190" i="24"/>
  <c r="JA190" i="24"/>
  <c r="IX190" i="24" s="1"/>
  <c r="IR190" i="24"/>
  <c r="IQ190" i="24"/>
  <c r="IP190" i="24"/>
  <c r="IO190" i="24"/>
  <c r="IS190" i="24" s="1"/>
  <c r="IF190" i="24"/>
  <c r="IE190" i="24"/>
  <c r="ID190" i="24"/>
  <c r="IC190" i="24"/>
  <c r="HT190" i="24"/>
  <c r="HS190" i="24"/>
  <c r="HR190" i="24"/>
  <c r="HQ190" i="24"/>
  <c r="HN190" i="24" s="1"/>
  <c r="HH190" i="24"/>
  <c r="HG190" i="24"/>
  <c r="HF190" i="24"/>
  <c r="HE190" i="24"/>
  <c r="GV190" i="24"/>
  <c r="GU190" i="24"/>
  <c r="GT190" i="24"/>
  <c r="GS190" i="24"/>
  <c r="GR190" i="24" s="1"/>
  <c r="GJ190" i="24"/>
  <c r="GI190" i="24"/>
  <c r="GH190" i="24"/>
  <c r="GG190" i="24"/>
  <c r="GE190" i="24" s="1"/>
  <c r="FX190" i="24"/>
  <c r="FW190" i="24"/>
  <c r="FV190" i="24"/>
  <c r="FU190" i="24"/>
  <c r="FL190" i="24"/>
  <c r="FK190" i="24"/>
  <c r="FJ190" i="24"/>
  <c r="FI190" i="24"/>
  <c r="FF190" i="24" s="1"/>
  <c r="EZ190" i="24"/>
  <c r="EY190" i="24"/>
  <c r="EX190" i="24"/>
  <c r="EW190" i="24"/>
  <c r="EN190" i="24"/>
  <c r="EM190" i="24"/>
  <c r="EL190" i="24"/>
  <c r="EK190" i="24"/>
  <c r="EB190" i="24"/>
  <c r="EA190" i="24"/>
  <c r="DZ190" i="24"/>
  <c r="DY190" i="24"/>
  <c r="DV190" i="24" s="1"/>
  <c r="DP190" i="24"/>
  <c r="DO190" i="24"/>
  <c r="DN190" i="24"/>
  <c r="DM190" i="24"/>
  <c r="CR190" i="24"/>
  <c r="CQ190" i="24"/>
  <c r="CP190" i="24"/>
  <c r="CO190" i="24"/>
  <c r="CM190" i="24" s="1"/>
  <c r="CF190" i="24"/>
  <c r="CE190" i="24"/>
  <c r="CD190" i="24"/>
  <c r="CC190" i="24"/>
  <c r="BT190" i="24"/>
  <c r="BS190" i="24"/>
  <c r="BR190" i="24"/>
  <c r="BQ190" i="24"/>
  <c r="BP190" i="24" s="1"/>
  <c r="BC190" i="24"/>
  <c r="AJ190" i="24"/>
  <c r="AI190" i="24"/>
  <c r="AH190" i="24"/>
  <c r="AG190" i="24"/>
  <c r="X190" i="24"/>
  <c r="W190" i="24"/>
  <c r="V190" i="24"/>
  <c r="U190" i="24"/>
  <c r="S190" i="24" s="1"/>
  <c r="L190" i="24"/>
  <c r="K190" i="24"/>
  <c r="J190" i="24"/>
  <c r="I190" i="24"/>
  <c r="G190" i="24" s="1"/>
  <c r="KB189" i="24"/>
  <c r="KA189" i="24"/>
  <c r="JZ189" i="24"/>
  <c r="JY189" i="24"/>
  <c r="KC189" i="24" s="1"/>
  <c r="JP189" i="24"/>
  <c r="JO189" i="24"/>
  <c r="JN189" i="24"/>
  <c r="JM189" i="24"/>
  <c r="JI189" i="24" s="1"/>
  <c r="JD189" i="24"/>
  <c r="JC189" i="24"/>
  <c r="JB189" i="24"/>
  <c r="JA189" i="24"/>
  <c r="IR189" i="24"/>
  <c r="IQ189" i="24"/>
  <c r="IP189" i="24"/>
  <c r="IO189" i="24"/>
  <c r="IF189" i="24"/>
  <c r="IE189" i="24"/>
  <c r="ID189" i="24"/>
  <c r="IC189" i="24"/>
  <c r="HT189" i="24"/>
  <c r="HS189" i="24"/>
  <c r="HR189" i="24"/>
  <c r="HQ189" i="24"/>
  <c r="HO189" i="24" s="1"/>
  <c r="HH189" i="24"/>
  <c r="HG189" i="24"/>
  <c r="HF189" i="24"/>
  <c r="HE189" i="24"/>
  <c r="GV189" i="24"/>
  <c r="GU189" i="24"/>
  <c r="GT189" i="24"/>
  <c r="GS189" i="24"/>
  <c r="GO189" i="24" s="1"/>
  <c r="GJ189" i="24"/>
  <c r="GI189" i="24"/>
  <c r="GH189" i="24"/>
  <c r="GG189" i="24"/>
  <c r="GK189" i="24" s="1"/>
  <c r="FX189" i="24"/>
  <c r="FW189" i="24"/>
  <c r="FV189" i="24"/>
  <c r="FU189" i="24"/>
  <c r="FL189" i="24"/>
  <c r="FK189" i="24"/>
  <c r="FJ189" i="24"/>
  <c r="FI189" i="24"/>
  <c r="FG189" i="24" s="1"/>
  <c r="EZ189" i="24"/>
  <c r="EY189" i="24"/>
  <c r="EX189" i="24"/>
  <c r="EW189" i="24"/>
  <c r="EN189" i="24"/>
  <c r="EM189" i="24"/>
  <c r="EL189" i="24"/>
  <c r="EK189" i="24"/>
  <c r="EB189" i="24"/>
  <c r="EA189" i="24"/>
  <c r="DZ189" i="24"/>
  <c r="DY189" i="24"/>
  <c r="DU189" i="24" s="1"/>
  <c r="DP189" i="24"/>
  <c r="DO189" i="24"/>
  <c r="DN189" i="24"/>
  <c r="DM189" i="24"/>
  <c r="DI189" i="24" s="1"/>
  <c r="CR189" i="24"/>
  <c r="CQ189" i="24"/>
  <c r="CP189" i="24"/>
  <c r="CO189" i="24"/>
  <c r="CF189" i="24"/>
  <c r="CE189" i="24"/>
  <c r="CD189" i="24"/>
  <c r="CC189" i="24"/>
  <c r="BT189" i="24"/>
  <c r="BS189" i="24"/>
  <c r="BR189" i="24"/>
  <c r="BQ189" i="24"/>
  <c r="BO189" i="24" s="1"/>
  <c r="AR189" i="24"/>
  <c r="AQ189" i="24"/>
  <c r="AJ189" i="24"/>
  <c r="AI189" i="24"/>
  <c r="AH189" i="24"/>
  <c r="AG189" i="24"/>
  <c r="AE189" i="24" s="1"/>
  <c r="X189" i="24"/>
  <c r="W189" i="24"/>
  <c r="V189" i="24"/>
  <c r="U189" i="24"/>
  <c r="L189" i="24"/>
  <c r="K189" i="24"/>
  <c r="J189" i="24"/>
  <c r="I189" i="24"/>
  <c r="G189" i="24" s="1"/>
  <c r="KB188" i="24"/>
  <c r="KA188" i="24"/>
  <c r="JZ188" i="24"/>
  <c r="JY188" i="24"/>
  <c r="JP188" i="24"/>
  <c r="JO188" i="24"/>
  <c r="JN188" i="24"/>
  <c r="JM188" i="24"/>
  <c r="JD188" i="24"/>
  <c r="JC188" i="24"/>
  <c r="JB188" i="24"/>
  <c r="JA188" i="24"/>
  <c r="IZ188" i="24" s="1"/>
  <c r="IR188" i="24"/>
  <c r="IQ188" i="24"/>
  <c r="IP188" i="24"/>
  <c r="IO188" i="24"/>
  <c r="IF188" i="24"/>
  <c r="IE188" i="24"/>
  <c r="ID188" i="24"/>
  <c r="IC188" i="24"/>
  <c r="HT188" i="24"/>
  <c r="HS188" i="24"/>
  <c r="HR188" i="24"/>
  <c r="HQ188" i="24"/>
  <c r="HH188" i="24"/>
  <c r="HG188" i="24"/>
  <c r="HF188" i="24"/>
  <c r="HE188" i="24"/>
  <c r="HC188" i="24" s="1"/>
  <c r="GV188" i="24"/>
  <c r="GU188" i="24"/>
  <c r="GT188" i="24"/>
  <c r="GS188" i="24"/>
  <c r="GQ188" i="24" s="1"/>
  <c r="GJ188" i="24"/>
  <c r="GI188" i="24"/>
  <c r="GH188" i="24"/>
  <c r="GG188" i="24"/>
  <c r="GK188" i="24" s="1"/>
  <c r="FX188" i="24"/>
  <c r="FW188" i="24"/>
  <c r="FV188" i="24"/>
  <c r="FU188" i="24"/>
  <c r="FL188" i="24"/>
  <c r="FK188" i="24"/>
  <c r="FJ188" i="24"/>
  <c r="FI188" i="24"/>
  <c r="EZ188" i="24"/>
  <c r="EY188" i="24"/>
  <c r="EX188" i="24"/>
  <c r="EW188" i="24"/>
  <c r="EN188" i="24"/>
  <c r="EM188" i="24"/>
  <c r="EL188" i="24"/>
  <c r="EK188" i="24"/>
  <c r="EB188" i="24"/>
  <c r="EA188" i="24"/>
  <c r="DZ188" i="24"/>
  <c r="DY188" i="24"/>
  <c r="DW188" i="24" s="1"/>
  <c r="DP188" i="24"/>
  <c r="DO188" i="24"/>
  <c r="DN188" i="24"/>
  <c r="DM188" i="24"/>
  <c r="CR188" i="24"/>
  <c r="CQ188" i="24"/>
  <c r="CP188" i="24"/>
  <c r="CO188" i="24"/>
  <c r="CF188" i="24"/>
  <c r="CE188" i="24"/>
  <c r="CD188" i="24"/>
  <c r="CC188" i="24"/>
  <c r="BT188" i="24"/>
  <c r="BS188" i="24"/>
  <c r="BR188" i="24"/>
  <c r="BQ188" i="24"/>
  <c r="AR188" i="24"/>
  <c r="AJ188" i="24"/>
  <c r="AI188" i="24"/>
  <c r="AH188" i="24"/>
  <c r="AG188" i="24"/>
  <c r="X188" i="24"/>
  <c r="W188" i="24"/>
  <c r="V188" i="24"/>
  <c r="U188" i="24"/>
  <c r="Q188" i="24" s="1"/>
  <c r="L188" i="24"/>
  <c r="K188" i="24"/>
  <c r="J188" i="24"/>
  <c r="I188" i="24"/>
  <c r="G188" i="24" s="1"/>
  <c r="KB187" i="24"/>
  <c r="KA187" i="24"/>
  <c r="JZ187" i="24"/>
  <c r="JY187" i="24"/>
  <c r="JP187" i="24"/>
  <c r="JO187" i="24"/>
  <c r="JN187" i="24"/>
  <c r="JM187" i="24"/>
  <c r="JD187" i="24"/>
  <c r="JC187" i="24"/>
  <c r="JB187" i="24"/>
  <c r="JA187" i="24"/>
  <c r="IY187" i="24" s="1"/>
  <c r="IR187" i="24"/>
  <c r="IQ187" i="24"/>
  <c r="IP187" i="24"/>
  <c r="IO187" i="24"/>
  <c r="IF187" i="24"/>
  <c r="IE187" i="24"/>
  <c r="ID187" i="24"/>
  <c r="IC187" i="24"/>
  <c r="HT187" i="24"/>
  <c r="HS187" i="24"/>
  <c r="HR187" i="24"/>
  <c r="HQ187" i="24"/>
  <c r="HO187" i="24" s="1"/>
  <c r="HH187" i="24"/>
  <c r="HG187" i="24"/>
  <c r="HF187" i="24"/>
  <c r="HE187" i="24"/>
  <c r="HB187" i="24" s="1"/>
  <c r="GV187" i="24"/>
  <c r="GU187" i="24"/>
  <c r="GT187" i="24"/>
  <c r="GS187" i="24"/>
  <c r="GQ187" i="24" s="1"/>
  <c r="GJ187" i="24"/>
  <c r="GI187" i="24"/>
  <c r="GH187" i="24"/>
  <c r="GG187" i="24"/>
  <c r="GF187" i="24" s="1"/>
  <c r="FX187" i="24"/>
  <c r="FW187" i="24"/>
  <c r="FV187" i="24"/>
  <c r="FU187" i="24"/>
  <c r="FL187" i="24"/>
  <c r="FK187" i="24"/>
  <c r="FJ187" i="24"/>
  <c r="FI187" i="24"/>
  <c r="FH187" i="24" s="1"/>
  <c r="EZ187" i="24"/>
  <c r="EY187" i="24"/>
  <c r="EX187" i="24"/>
  <c r="EW187" i="24"/>
  <c r="ES187" i="24" s="1"/>
  <c r="EN187" i="24"/>
  <c r="EM187" i="24"/>
  <c r="EL187" i="24"/>
  <c r="EK187" i="24"/>
  <c r="EH187" i="24" s="1"/>
  <c r="EB187" i="24"/>
  <c r="EA187" i="24"/>
  <c r="DZ187" i="24"/>
  <c r="DY187" i="24"/>
  <c r="DP187" i="24"/>
  <c r="DO187" i="24"/>
  <c r="DN187" i="24"/>
  <c r="DM187" i="24"/>
  <c r="DL187" i="24" s="1"/>
  <c r="CR187" i="24"/>
  <c r="CQ187" i="24"/>
  <c r="CP187" i="24"/>
  <c r="CO187" i="24"/>
  <c r="CF187" i="24"/>
  <c r="CE187" i="24"/>
  <c r="CD187" i="24"/>
  <c r="CC187" i="24"/>
  <c r="CA187" i="24" s="1"/>
  <c r="BT187" i="24"/>
  <c r="BS187" i="24"/>
  <c r="BR187" i="24"/>
  <c r="BQ187" i="24"/>
  <c r="BM187" i="24" s="1"/>
  <c r="AR187" i="24"/>
  <c r="AQ187" i="24"/>
  <c r="AJ187" i="24"/>
  <c r="AI187" i="24"/>
  <c r="AH187" i="24"/>
  <c r="AG187" i="24"/>
  <c r="AE187" i="24" s="1"/>
  <c r="X187" i="24"/>
  <c r="W187" i="24"/>
  <c r="V187" i="24"/>
  <c r="U187" i="24"/>
  <c r="R187" i="24" s="1"/>
  <c r="L187" i="24"/>
  <c r="K187" i="24"/>
  <c r="J187" i="24"/>
  <c r="I187" i="24"/>
  <c r="E187" i="24" s="1"/>
  <c r="KB186" i="24"/>
  <c r="KA186" i="24"/>
  <c r="JZ186" i="24"/>
  <c r="JY186" i="24"/>
  <c r="JP186" i="24"/>
  <c r="JO186" i="24"/>
  <c r="JN186" i="24"/>
  <c r="JM186" i="24"/>
  <c r="JD186" i="24"/>
  <c r="JC186" i="24"/>
  <c r="JB186" i="24"/>
  <c r="JA186" i="24"/>
  <c r="IR186" i="24"/>
  <c r="IQ186" i="24"/>
  <c r="IP186" i="24"/>
  <c r="IO186" i="24"/>
  <c r="IN186" i="24" s="1"/>
  <c r="IF186" i="24"/>
  <c r="IE186" i="24"/>
  <c r="ID186" i="24"/>
  <c r="IC186" i="24"/>
  <c r="HT186" i="24"/>
  <c r="HS186" i="24"/>
  <c r="HR186" i="24"/>
  <c r="HQ186" i="24"/>
  <c r="HH186" i="24"/>
  <c r="HG186" i="24"/>
  <c r="HF186" i="24"/>
  <c r="HE186" i="24"/>
  <c r="HD186" i="24" s="1"/>
  <c r="GV186" i="24"/>
  <c r="GU186" i="24"/>
  <c r="GT186" i="24"/>
  <c r="GS186" i="24"/>
  <c r="GP186" i="24" s="1"/>
  <c r="GJ186" i="24"/>
  <c r="GI186" i="24"/>
  <c r="GH186" i="24"/>
  <c r="GG186" i="24"/>
  <c r="GE186" i="24" s="1"/>
  <c r="FX186" i="24"/>
  <c r="FW186" i="24"/>
  <c r="FV186" i="24"/>
  <c r="FU186" i="24"/>
  <c r="FS186" i="24" s="1"/>
  <c r="FL186" i="24"/>
  <c r="FK186" i="24"/>
  <c r="FJ186" i="24"/>
  <c r="FI186" i="24"/>
  <c r="FE186" i="24" s="1"/>
  <c r="EZ186" i="24"/>
  <c r="EY186" i="24"/>
  <c r="EX186" i="24"/>
  <c r="EW186" i="24"/>
  <c r="EN186" i="24"/>
  <c r="EM186" i="24"/>
  <c r="EL186" i="24"/>
  <c r="EK186" i="24"/>
  <c r="EI186" i="24" s="1"/>
  <c r="EB186" i="24"/>
  <c r="EA186" i="24"/>
  <c r="DZ186" i="24"/>
  <c r="DY186" i="24"/>
  <c r="DP186" i="24"/>
  <c r="DO186" i="24"/>
  <c r="DN186" i="24"/>
  <c r="DM186" i="24"/>
  <c r="CR186" i="24"/>
  <c r="CQ186" i="24"/>
  <c r="CP186" i="24"/>
  <c r="CO186" i="24"/>
  <c r="CN186" i="24" s="1"/>
  <c r="CF186" i="24"/>
  <c r="CE186" i="24"/>
  <c r="CD186" i="24"/>
  <c r="CC186" i="24"/>
  <c r="BT186" i="24"/>
  <c r="BS186" i="24"/>
  <c r="BR186" i="24"/>
  <c r="BQ186" i="24"/>
  <c r="BN186" i="24" s="1"/>
  <c r="BD186" i="24"/>
  <c r="BC186" i="24"/>
  <c r="AJ186" i="24"/>
  <c r="AI186" i="24"/>
  <c r="AH186" i="24"/>
  <c r="AG186" i="24"/>
  <c r="X186" i="24"/>
  <c r="W186" i="24"/>
  <c r="V186" i="24"/>
  <c r="U186" i="24"/>
  <c r="T186" i="24" s="1"/>
  <c r="L186" i="24"/>
  <c r="K186" i="24"/>
  <c r="J186" i="24"/>
  <c r="I186" i="24"/>
  <c r="F186" i="24" s="1"/>
  <c r="KB185" i="24"/>
  <c r="KA185" i="24"/>
  <c r="JZ185" i="24"/>
  <c r="JY185" i="24"/>
  <c r="JV185" i="24" s="1"/>
  <c r="JP185" i="24"/>
  <c r="JO185" i="24"/>
  <c r="JN185" i="24"/>
  <c r="JM185" i="24"/>
  <c r="JK185" i="24" s="1"/>
  <c r="JD185" i="24"/>
  <c r="JC185" i="24"/>
  <c r="JB185" i="24"/>
  <c r="JA185" i="24"/>
  <c r="IW185" i="24" s="1"/>
  <c r="IR185" i="24"/>
  <c r="IQ185" i="24"/>
  <c r="IP185" i="24"/>
  <c r="IO185" i="24"/>
  <c r="IF185" i="24"/>
  <c r="IE185" i="24"/>
  <c r="ID185" i="24"/>
  <c r="IC185" i="24"/>
  <c r="IA185" i="24" s="1"/>
  <c r="HT185" i="24"/>
  <c r="HS185" i="24"/>
  <c r="HR185" i="24"/>
  <c r="HQ185" i="24"/>
  <c r="HP185" i="24" s="1"/>
  <c r="HH185" i="24"/>
  <c r="HG185" i="24"/>
  <c r="HF185" i="24"/>
  <c r="HE185" i="24"/>
  <c r="GV185" i="24"/>
  <c r="GU185" i="24"/>
  <c r="GT185" i="24"/>
  <c r="GS185" i="24"/>
  <c r="GO185" i="24" s="1"/>
  <c r="GJ185" i="24"/>
  <c r="GI185" i="24"/>
  <c r="GH185" i="24"/>
  <c r="GG185" i="24"/>
  <c r="FX185" i="24"/>
  <c r="FW185" i="24"/>
  <c r="FV185" i="24"/>
  <c r="FU185" i="24"/>
  <c r="FL185" i="24"/>
  <c r="FK185" i="24"/>
  <c r="FJ185" i="24"/>
  <c r="FI185" i="24"/>
  <c r="EZ185" i="24"/>
  <c r="EY185" i="24"/>
  <c r="EX185" i="24"/>
  <c r="EW185" i="24"/>
  <c r="ET185" i="24" s="1"/>
  <c r="EN185" i="24"/>
  <c r="EM185" i="24"/>
  <c r="EL185" i="24"/>
  <c r="EK185" i="24"/>
  <c r="EH185" i="24" s="1"/>
  <c r="EB185" i="24"/>
  <c r="EA185" i="24"/>
  <c r="DZ185" i="24"/>
  <c r="DY185" i="24"/>
  <c r="DP185" i="24"/>
  <c r="DO185" i="24"/>
  <c r="DN185" i="24"/>
  <c r="DM185" i="24"/>
  <c r="DL185" i="24" s="1"/>
  <c r="CR185" i="24"/>
  <c r="CQ185" i="24"/>
  <c r="CP185" i="24"/>
  <c r="CO185" i="24"/>
  <c r="CL185" i="24" s="1"/>
  <c r="CF185" i="24"/>
  <c r="CE185" i="24"/>
  <c r="CD185" i="24"/>
  <c r="CC185" i="24"/>
  <c r="CB185" i="24" s="1"/>
  <c r="BT185" i="24"/>
  <c r="BS185" i="24"/>
  <c r="BR185" i="24"/>
  <c r="BQ185" i="24"/>
  <c r="BM185" i="24" s="1"/>
  <c r="AR185" i="24"/>
  <c r="AJ185" i="24"/>
  <c r="AI185" i="24"/>
  <c r="AH185" i="24"/>
  <c r="AG185" i="24"/>
  <c r="X185" i="24"/>
  <c r="W185" i="24"/>
  <c r="V185" i="24"/>
  <c r="U185" i="24"/>
  <c r="Q185" i="24" s="1"/>
  <c r="L185" i="24"/>
  <c r="K185" i="24"/>
  <c r="J185" i="24"/>
  <c r="I185" i="24"/>
  <c r="E185" i="24" s="1"/>
  <c r="KB184" i="24"/>
  <c r="KA184" i="24"/>
  <c r="JZ184" i="24"/>
  <c r="JY184" i="24"/>
  <c r="JP184" i="24"/>
  <c r="JO184" i="24"/>
  <c r="JN184" i="24"/>
  <c r="JM184" i="24"/>
  <c r="JD184" i="24"/>
  <c r="JC184" i="24"/>
  <c r="JB184" i="24"/>
  <c r="JA184" i="24"/>
  <c r="IY184" i="24" s="1"/>
  <c r="IR184" i="24"/>
  <c r="IQ184" i="24"/>
  <c r="IP184" i="24"/>
  <c r="IO184" i="24"/>
  <c r="IM184" i="24" s="1"/>
  <c r="IF184" i="24"/>
  <c r="IE184" i="24"/>
  <c r="ID184" i="24"/>
  <c r="IC184" i="24"/>
  <c r="HZ184" i="24" s="1"/>
  <c r="HT184" i="24"/>
  <c r="HS184" i="24"/>
  <c r="HR184" i="24"/>
  <c r="HQ184" i="24"/>
  <c r="HH184" i="24"/>
  <c r="HG184" i="24"/>
  <c r="HF184" i="24"/>
  <c r="HE184" i="24"/>
  <c r="HD184" i="24" s="1"/>
  <c r="GV184" i="24"/>
  <c r="GU184" i="24"/>
  <c r="GT184" i="24"/>
  <c r="GS184" i="24"/>
  <c r="GP184" i="24" s="1"/>
  <c r="GJ184" i="24"/>
  <c r="GI184" i="24"/>
  <c r="GH184" i="24"/>
  <c r="GG184" i="24"/>
  <c r="GE184" i="24" s="1"/>
  <c r="FX184" i="24"/>
  <c r="FW184" i="24"/>
  <c r="FV184" i="24"/>
  <c r="FU184" i="24"/>
  <c r="FT184" i="24" s="1"/>
  <c r="FL184" i="24"/>
  <c r="FK184" i="24"/>
  <c r="FJ184" i="24"/>
  <c r="FI184" i="24"/>
  <c r="FE184" i="24" s="1"/>
  <c r="EZ184" i="24"/>
  <c r="EY184" i="24"/>
  <c r="EX184" i="24"/>
  <c r="EW184" i="24"/>
  <c r="EN184" i="24"/>
  <c r="EM184" i="24"/>
  <c r="EL184" i="24"/>
  <c r="EK184" i="24"/>
  <c r="EB184" i="24"/>
  <c r="EA184" i="24"/>
  <c r="DZ184" i="24"/>
  <c r="DY184" i="24"/>
  <c r="DP184" i="24"/>
  <c r="DO184" i="24"/>
  <c r="DN184" i="24"/>
  <c r="DM184" i="24"/>
  <c r="CR184" i="24"/>
  <c r="CQ184" i="24"/>
  <c r="CP184" i="24"/>
  <c r="CO184" i="24"/>
  <c r="CN184" i="24" s="1"/>
  <c r="CF184" i="24"/>
  <c r="CE184" i="24"/>
  <c r="CD184" i="24"/>
  <c r="CC184" i="24"/>
  <c r="BT184" i="24"/>
  <c r="BS184" i="24"/>
  <c r="BR184" i="24"/>
  <c r="BQ184" i="24"/>
  <c r="BN184" i="24" s="1"/>
  <c r="BD184" i="24"/>
  <c r="BC184" i="24"/>
  <c r="AJ184" i="24"/>
  <c r="AI184" i="24"/>
  <c r="AH184" i="24"/>
  <c r="AG184" i="24"/>
  <c r="X184" i="24"/>
  <c r="W184" i="24"/>
  <c r="V184" i="24"/>
  <c r="U184" i="24"/>
  <c r="T184" i="24" s="1"/>
  <c r="L184" i="24"/>
  <c r="K184" i="24"/>
  <c r="J184" i="24"/>
  <c r="I184" i="24"/>
  <c r="F184" i="24" s="1"/>
  <c r="KB183" i="24"/>
  <c r="KA183" i="24"/>
  <c r="JZ183" i="24"/>
  <c r="JY183" i="24"/>
  <c r="JX183" i="24" s="1"/>
  <c r="JP183" i="24"/>
  <c r="JO183" i="24"/>
  <c r="JN183" i="24"/>
  <c r="JM183" i="24"/>
  <c r="JL183" i="24" s="1"/>
  <c r="JD183" i="24"/>
  <c r="JC183" i="24"/>
  <c r="JB183" i="24"/>
  <c r="JA183" i="24"/>
  <c r="IW183" i="24" s="1"/>
  <c r="IR183" i="24"/>
  <c r="IQ183" i="24"/>
  <c r="IP183" i="24"/>
  <c r="IO183" i="24"/>
  <c r="IF183" i="24"/>
  <c r="IE183" i="24"/>
  <c r="ID183" i="24"/>
  <c r="IC183" i="24"/>
  <c r="HT183" i="24"/>
  <c r="HS183" i="24"/>
  <c r="HR183" i="24"/>
  <c r="HQ183" i="24"/>
  <c r="HH183" i="24"/>
  <c r="HG183" i="24"/>
  <c r="HF183" i="24"/>
  <c r="HE183" i="24"/>
  <c r="HA183" i="24" s="1"/>
  <c r="GV183" i="24"/>
  <c r="GU183" i="24"/>
  <c r="GT183" i="24"/>
  <c r="GS183" i="24"/>
  <c r="GO183" i="24" s="1"/>
  <c r="GJ183" i="24"/>
  <c r="GI183" i="24"/>
  <c r="GH183" i="24"/>
  <c r="GG183" i="24"/>
  <c r="GF183" i="24" s="1"/>
  <c r="FX183" i="24"/>
  <c r="FW183" i="24"/>
  <c r="FV183" i="24"/>
  <c r="FU183" i="24"/>
  <c r="FL183" i="24"/>
  <c r="FK183" i="24"/>
  <c r="FJ183" i="24"/>
  <c r="FI183" i="24"/>
  <c r="FF183" i="24" s="1"/>
  <c r="EZ183" i="24"/>
  <c r="EY183" i="24"/>
  <c r="EX183" i="24"/>
  <c r="EW183" i="24"/>
  <c r="EU183" i="24" s="1"/>
  <c r="EN183" i="24"/>
  <c r="EM183" i="24"/>
  <c r="EL183" i="24"/>
  <c r="EK183" i="24"/>
  <c r="EH183" i="24" s="1"/>
  <c r="EB183" i="24"/>
  <c r="EA183" i="24"/>
  <c r="DZ183" i="24"/>
  <c r="DY183" i="24"/>
  <c r="DP183" i="24"/>
  <c r="DO183" i="24"/>
  <c r="DN183" i="24"/>
  <c r="DM183" i="24"/>
  <c r="DL183" i="24" s="1"/>
  <c r="CR183" i="24"/>
  <c r="CQ183" i="24"/>
  <c r="CP183" i="24"/>
  <c r="CO183" i="24"/>
  <c r="CM183" i="24" s="1"/>
  <c r="CF183" i="24"/>
  <c r="CE183" i="24"/>
  <c r="CD183" i="24"/>
  <c r="CC183" i="24"/>
  <c r="BZ183" i="24" s="1"/>
  <c r="BT183" i="24"/>
  <c r="BS183" i="24"/>
  <c r="BR183" i="24"/>
  <c r="BQ183" i="24"/>
  <c r="BM183" i="24" s="1"/>
  <c r="AR183" i="24"/>
  <c r="AQ183" i="24"/>
  <c r="AJ183" i="24"/>
  <c r="AI183" i="24"/>
  <c r="AH183" i="24"/>
  <c r="AG183" i="24"/>
  <c r="AE183" i="24" s="1"/>
  <c r="X183" i="24"/>
  <c r="W183" i="24"/>
  <c r="V183" i="24"/>
  <c r="U183" i="24"/>
  <c r="T183" i="24" s="1"/>
  <c r="L183" i="24"/>
  <c r="K183" i="24"/>
  <c r="J183" i="24"/>
  <c r="I183" i="24"/>
  <c r="KB182" i="24"/>
  <c r="KA182" i="24"/>
  <c r="JZ182" i="24"/>
  <c r="JY182" i="24"/>
  <c r="JU182" i="24" s="1"/>
  <c r="JP182" i="24"/>
  <c r="JO182" i="24"/>
  <c r="JN182" i="24"/>
  <c r="JM182" i="24"/>
  <c r="JD182" i="24"/>
  <c r="JC182" i="24"/>
  <c r="JB182" i="24"/>
  <c r="JA182" i="24"/>
  <c r="IR182" i="24"/>
  <c r="IQ182" i="24"/>
  <c r="IP182" i="24"/>
  <c r="IO182" i="24"/>
  <c r="IM182" i="24" s="1"/>
  <c r="IF182" i="24"/>
  <c r="IE182" i="24"/>
  <c r="ID182" i="24"/>
  <c r="IC182" i="24"/>
  <c r="HT182" i="24"/>
  <c r="HS182" i="24"/>
  <c r="HR182" i="24"/>
  <c r="HQ182" i="24"/>
  <c r="HH182" i="24"/>
  <c r="HG182" i="24"/>
  <c r="HF182" i="24"/>
  <c r="HE182" i="24"/>
  <c r="GV182" i="24"/>
  <c r="GU182" i="24"/>
  <c r="GT182" i="24"/>
  <c r="GS182" i="24"/>
  <c r="GJ182" i="24"/>
  <c r="GI182" i="24"/>
  <c r="GH182" i="24"/>
  <c r="GG182" i="24"/>
  <c r="GK182" i="24" s="1"/>
  <c r="FX182" i="24"/>
  <c r="FW182" i="24"/>
  <c r="FV182" i="24"/>
  <c r="FU182" i="24"/>
  <c r="FR182" i="24" s="1"/>
  <c r="FL182" i="24"/>
  <c r="FK182" i="24"/>
  <c r="FJ182" i="24"/>
  <c r="FI182" i="24"/>
  <c r="FF182" i="24" s="1"/>
  <c r="EZ182" i="24"/>
  <c r="EY182" i="24"/>
  <c r="EX182" i="24"/>
  <c r="EW182" i="24"/>
  <c r="EU182" i="24" s="1"/>
  <c r="EN182" i="24"/>
  <c r="EM182" i="24"/>
  <c r="EL182" i="24"/>
  <c r="EK182" i="24"/>
  <c r="EB182" i="24"/>
  <c r="EA182" i="24"/>
  <c r="DZ182" i="24"/>
  <c r="DY182" i="24"/>
  <c r="DP182" i="24"/>
  <c r="DO182" i="24"/>
  <c r="DN182" i="24"/>
  <c r="DM182" i="24"/>
  <c r="DL182" i="24" s="1"/>
  <c r="CR182" i="24"/>
  <c r="CQ182" i="24"/>
  <c r="CP182" i="24"/>
  <c r="CO182" i="24"/>
  <c r="CK182" i="24" s="1"/>
  <c r="CF182" i="24"/>
  <c r="CE182" i="24"/>
  <c r="CD182" i="24"/>
  <c r="CC182" i="24"/>
  <c r="CB182" i="24" s="1"/>
  <c r="BT182" i="24"/>
  <c r="BS182" i="24"/>
  <c r="BR182" i="24"/>
  <c r="BQ182" i="24"/>
  <c r="BD182" i="24"/>
  <c r="BC182" i="24"/>
  <c r="AJ182" i="24"/>
  <c r="AI182" i="24"/>
  <c r="AH182" i="24"/>
  <c r="AG182" i="24"/>
  <c r="X182" i="24"/>
  <c r="W182" i="24"/>
  <c r="V182" i="24"/>
  <c r="U182" i="24"/>
  <c r="L182" i="24"/>
  <c r="K182" i="24"/>
  <c r="J182" i="24"/>
  <c r="I182" i="24"/>
  <c r="KB181" i="24"/>
  <c r="KA181" i="24"/>
  <c r="JZ181" i="24"/>
  <c r="JY181" i="24"/>
  <c r="KC181" i="24" s="1"/>
  <c r="JP181" i="24"/>
  <c r="JO181" i="24"/>
  <c r="JN181" i="24"/>
  <c r="JM181" i="24"/>
  <c r="JD181" i="24"/>
  <c r="JC181" i="24"/>
  <c r="JB181" i="24"/>
  <c r="JA181" i="24"/>
  <c r="IW181" i="24" s="1"/>
  <c r="IR181" i="24"/>
  <c r="IQ181" i="24"/>
  <c r="IP181" i="24"/>
  <c r="IO181" i="24"/>
  <c r="IN181" i="24" s="1"/>
  <c r="IF181" i="24"/>
  <c r="IE181" i="24"/>
  <c r="ID181" i="24"/>
  <c r="IC181" i="24"/>
  <c r="HZ181" i="24" s="1"/>
  <c r="HT181" i="24"/>
  <c r="HS181" i="24"/>
  <c r="HR181" i="24"/>
  <c r="HQ181" i="24"/>
  <c r="HP181" i="24" s="1"/>
  <c r="HH181" i="24"/>
  <c r="HG181" i="24"/>
  <c r="HF181" i="24"/>
  <c r="HE181" i="24"/>
  <c r="HC181" i="24" s="1"/>
  <c r="GV181" i="24"/>
  <c r="GU181" i="24"/>
  <c r="GT181" i="24"/>
  <c r="GS181" i="24"/>
  <c r="GR181" i="24" s="1"/>
  <c r="GJ181" i="24"/>
  <c r="GI181" i="24"/>
  <c r="GH181" i="24"/>
  <c r="GG181" i="24"/>
  <c r="FX181" i="24"/>
  <c r="FW181" i="24"/>
  <c r="FV181" i="24"/>
  <c r="FU181" i="24"/>
  <c r="FR181" i="24" s="1"/>
  <c r="FL181" i="24"/>
  <c r="FK181" i="24"/>
  <c r="FJ181" i="24"/>
  <c r="FI181" i="24"/>
  <c r="FG181" i="24" s="1"/>
  <c r="EZ181" i="24"/>
  <c r="EY181" i="24"/>
  <c r="EX181" i="24"/>
  <c r="EW181" i="24"/>
  <c r="EV181" i="24" s="1"/>
  <c r="EN181" i="24"/>
  <c r="EM181" i="24"/>
  <c r="EL181" i="24"/>
  <c r="EK181" i="24"/>
  <c r="EG181" i="24" s="1"/>
  <c r="EB181" i="24"/>
  <c r="EA181" i="24"/>
  <c r="DZ181" i="24"/>
  <c r="DY181" i="24"/>
  <c r="DV181" i="24" s="1"/>
  <c r="DP181" i="24"/>
  <c r="DO181" i="24"/>
  <c r="DN181" i="24"/>
  <c r="DM181" i="24"/>
  <c r="DK181" i="24" s="1"/>
  <c r="CR181" i="24"/>
  <c r="CQ181" i="24"/>
  <c r="CP181" i="24"/>
  <c r="CO181" i="24"/>
  <c r="CF181" i="24"/>
  <c r="CE181" i="24"/>
  <c r="CD181" i="24"/>
  <c r="CC181" i="24"/>
  <c r="BZ181" i="24" s="1"/>
  <c r="BD181" i="24"/>
  <c r="AR181" i="24"/>
  <c r="AJ181" i="24"/>
  <c r="AI181" i="24"/>
  <c r="AH181" i="24"/>
  <c r="AG181" i="24"/>
  <c r="AD181" i="24" s="1"/>
  <c r="X181" i="24"/>
  <c r="W181" i="24"/>
  <c r="V181" i="24"/>
  <c r="U181" i="24"/>
  <c r="L181" i="24"/>
  <c r="K181" i="24"/>
  <c r="J181" i="24"/>
  <c r="I181" i="24"/>
  <c r="F181" i="24" s="1"/>
  <c r="KB180" i="24"/>
  <c r="KA180" i="24"/>
  <c r="JZ180" i="24"/>
  <c r="JY180" i="24"/>
  <c r="JW180" i="24" s="1"/>
  <c r="JP180" i="24"/>
  <c r="JO180" i="24"/>
  <c r="JN180" i="24"/>
  <c r="JM180" i="24"/>
  <c r="JL180" i="24" s="1"/>
  <c r="JD180" i="24"/>
  <c r="JC180" i="24"/>
  <c r="JB180" i="24"/>
  <c r="JA180" i="24"/>
  <c r="JE180" i="24" s="1"/>
  <c r="IR180" i="24"/>
  <c r="IQ180" i="24"/>
  <c r="IP180" i="24"/>
  <c r="IO180" i="24"/>
  <c r="IL180" i="24" s="1"/>
  <c r="IF180" i="24"/>
  <c r="IE180" i="24"/>
  <c r="ID180" i="24"/>
  <c r="IC180" i="24"/>
  <c r="HT180" i="24"/>
  <c r="HS180" i="24"/>
  <c r="HR180" i="24"/>
  <c r="HQ180" i="24"/>
  <c r="HP180" i="24" s="1"/>
  <c r="HH180" i="24"/>
  <c r="HG180" i="24"/>
  <c r="HF180" i="24"/>
  <c r="HE180" i="24"/>
  <c r="GV180" i="24"/>
  <c r="GU180" i="24"/>
  <c r="GT180" i="24"/>
  <c r="GS180" i="24"/>
  <c r="GP180" i="24" s="1"/>
  <c r="GJ180" i="24"/>
  <c r="GI180" i="24"/>
  <c r="GH180" i="24"/>
  <c r="GG180" i="24"/>
  <c r="GE180" i="24" s="1"/>
  <c r="FX180" i="24"/>
  <c r="FW180" i="24"/>
  <c r="FV180" i="24"/>
  <c r="FU180" i="24"/>
  <c r="FT180" i="24" s="1"/>
  <c r="FL180" i="24"/>
  <c r="FK180" i="24"/>
  <c r="FJ180" i="24"/>
  <c r="FI180" i="24"/>
  <c r="EZ180" i="24"/>
  <c r="EY180" i="24"/>
  <c r="EX180" i="24"/>
  <c r="EW180" i="24"/>
  <c r="ET180" i="24" s="1"/>
  <c r="EN180" i="24"/>
  <c r="EM180" i="24"/>
  <c r="EL180" i="24"/>
  <c r="EK180" i="24"/>
  <c r="EI180" i="24" s="1"/>
  <c r="EB180" i="24"/>
  <c r="EA180" i="24"/>
  <c r="DZ180" i="24"/>
  <c r="DY180" i="24"/>
  <c r="DX180" i="24" s="1"/>
  <c r="DP180" i="24"/>
  <c r="DO180" i="24"/>
  <c r="DN180" i="24"/>
  <c r="DM180" i="24"/>
  <c r="DQ180" i="24" s="1"/>
  <c r="CR180" i="24"/>
  <c r="CQ180" i="24"/>
  <c r="CP180" i="24"/>
  <c r="CO180" i="24"/>
  <c r="CM180" i="24" s="1"/>
  <c r="CF180" i="24"/>
  <c r="CE180" i="24"/>
  <c r="CD180" i="24"/>
  <c r="CC180" i="24"/>
  <c r="AQ180" i="24"/>
  <c r="AJ180" i="24"/>
  <c r="AI180" i="24"/>
  <c r="AH180" i="24"/>
  <c r="AG180" i="24"/>
  <c r="X180" i="24"/>
  <c r="W180" i="24"/>
  <c r="V180" i="24"/>
  <c r="U180" i="24"/>
  <c r="Y180" i="24" s="1"/>
  <c r="L180" i="24"/>
  <c r="K180" i="24"/>
  <c r="J180" i="24"/>
  <c r="I180" i="24"/>
  <c r="F180" i="24" s="1"/>
  <c r="KB179" i="24"/>
  <c r="KA179" i="24"/>
  <c r="JZ179" i="24"/>
  <c r="JY179" i="24"/>
  <c r="JP179" i="24"/>
  <c r="JO179" i="24"/>
  <c r="JN179" i="24"/>
  <c r="JM179" i="24"/>
  <c r="JL179" i="24" s="1"/>
  <c r="JD179" i="24"/>
  <c r="JC179" i="24"/>
  <c r="JB179" i="24"/>
  <c r="JA179" i="24"/>
  <c r="JE179" i="24" s="1"/>
  <c r="IR179" i="24"/>
  <c r="IQ179" i="24"/>
  <c r="IP179" i="24"/>
  <c r="IO179" i="24"/>
  <c r="IL179" i="24" s="1"/>
  <c r="IF179" i="24"/>
  <c r="IE179" i="24"/>
  <c r="ID179" i="24"/>
  <c r="IC179" i="24"/>
  <c r="IA179" i="24" s="1"/>
  <c r="HT179" i="24"/>
  <c r="HS179" i="24"/>
  <c r="HR179" i="24"/>
  <c r="HQ179" i="24"/>
  <c r="HP179" i="24" s="1"/>
  <c r="HH179" i="24"/>
  <c r="HG179" i="24"/>
  <c r="HF179" i="24"/>
  <c r="HE179" i="24"/>
  <c r="HC179" i="24" s="1"/>
  <c r="GV179" i="24"/>
  <c r="GU179" i="24"/>
  <c r="GT179" i="24"/>
  <c r="GS179" i="24"/>
  <c r="GP179" i="24" s="1"/>
  <c r="GJ179" i="24"/>
  <c r="GI179" i="24"/>
  <c r="GH179" i="24"/>
  <c r="GG179" i="24"/>
  <c r="GE179" i="24" s="1"/>
  <c r="FX179" i="24"/>
  <c r="FW179" i="24"/>
  <c r="FV179" i="24"/>
  <c r="FU179" i="24"/>
  <c r="FT179" i="24" s="1"/>
  <c r="FL179" i="24"/>
  <c r="FK179" i="24"/>
  <c r="FJ179" i="24"/>
  <c r="FI179" i="24"/>
  <c r="FM179" i="24" s="1"/>
  <c r="EZ179" i="24"/>
  <c r="EY179" i="24"/>
  <c r="EX179" i="24"/>
  <c r="EW179" i="24"/>
  <c r="ET179" i="24" s="1"/>
  <c r="EN179" i="24"/>
  <c r="EM179" i="24"/>
  <c r="EL179" i="24"/>
  <c r="EK179" i="24"/>
  <c r="EI179" i="24" s="1"/>
  <c r="EB179" i="24"/>
  <c r="EA179" i="24"/>
  <c r="DZ179" i="24"/>
  <c r="DY179" i="24"/>
  <c r="DP179" i="24"/>
  <c r="DO179" i="24"/>
  <c r="DN179" i="24"/>
  <c r="DM179" i="24"/>
  <c r="DQ179" i="24" s="1"/>
  <c r="CR179" i="24"/>
  <c r="CQ179" i="24"/>
  <c r="CP179" i="24"/>
  <c r="CO179" i="24"/>
  <c r="CM179" i="24" s="1"/>
  <c r="CF179" i="24"/>
  <c r="CE179" i="24"/>
  <c r="CD179" i="24"/>
  <c r="CC179" i="24"/>
  <c r="CB179" i="24" s="1"/>
  <c r="BC179" i="24"/>
  <c r="AQ179" i="24"/>
  <c r="AR179" i="24"/>
  <c r="AJ179" i="24"/>
  <c r="AI179" i="24"/>
  <c r="AH179" i="24"/>
  <c r="AG179" i="24"/>
  <c r="AF179" i="24" s="1"/>
  <c r="X179" i="24"/>
  <c r="W179" i="24"/>
  <c r="V179" i="24"/>
  <c r="U179" i="24"/>
  <c r="Q179" i="24" s="1"/>
  <c r="L179" i="24"/>
  <c r="K179" i="24"/>
  <c r="J179" i="24"/>
  <c r="I179" i="24"/>
  <c r="KB178" i="24"/>
  <c r="KA178" i="24"/>
  <c r="JZ178" i="24"/>
  <c r="JY178" i="24"/>
  <c r="JW178" i="24" s="1"/>
  <c r="JP178" i="24"/>
  <c r="JO178" i="24"/>
  <c r="JN178" i="24"/>
  <c r="JM178" i="24"/>
  <c r="JL178" i="24" s="1"/>
  <c r="JD178" i="24"/>
  <c r="JC178" i="24"/>
  <c r="JB178" i="24"/>
  <c r="JA178" i="24"/>
  <c r="IY178" i="24" s="1"/>
  <c r="IR178" i="24"/>
  <c r="IQ178" i="24"/>
  <c r="IP178" i="24"/>
  <c r="IO178" i="24"/>
  <c r="IL178" i="24" s="1"/>
  <c r="IF178" i="24"/>
  <c r="IE178" i="24"/>
  <c r="ID178" i="24"/>
  <c r="IC178" i="24"/>
  <c r="IA178" i="24" s="1"/>
  <c r="HT178" i="24"/>
  <c r="HS178" i="24"/>
  <c r="HR178" i="24"/>
  <c r="HQ178" i="24"/>
  <c r="HP178" i="24" s="1"/>
  <c r="HH178" i="24"/>
  <c r="HG178" i="24"/>
  <c r="HF178" i="24"/>
  <c r="HE178" i="24"/>
  <c r="HA178" i="24" s="1"/>
  <c r="GV178" i="24"/>
  <c r="GU178" i="24"/>
  <c r="GT178" i="24"/>
  <c r="GS178" i="24"/>
  <c r="GJ178" i="24"/>
  <c r="GI178" i="24"/>
  <c r="GH178" i="24"/>
  <c r="GG178" i="24"/>
  <c r="GE178" i="24" s="1"/>
  <c r="FX178" i="24"/>
  <c r="FW178" i="24"/>
  <c r="FV178" i="24"/>
  <c r="FU178" i="24"/>
  <c r="FT178" i="24" s="1"/>
  <c r="FL178" i="24"/>
  <c r="FK178" i="24"/>
  <c r="FJ178" i="24"/>
  <c r="FI178" i="24"/>
  <c r="FM178" i="24" s="1"/>
  <c r="EZ178" i="24"/>
  <c r="EY178" i="24"/>
  <c r="EX178" i="24"/>
  <c r="EW178" i="24"/>
  <c r="EN178" i="24"/>
  <c r="EM178" i="24"/>
  <c r="EL178" i="24"/>
  <c r="EK178" i="24"/>
  <c r="EI178" i="24" s="1"/>
  <c r="EB178" i="24"/>
  <c r="EA178" i="24"/>
  <c r="DZ178" i="24"/>
  <c r="DY178" i="24"/>
  <c r="DX178" i="24" s="1"/>
  <c r="DP178" i="24"/>
  <c r="DO178" i="24"/>
  <c r="DN178" i="24"/>
  <c r="DM178" i="24"/>
  <c r="DI178" i="24" s="1"/>
  <c r="CR178" i="24"/>
  <c r="CQ178" i="24"/>
  <c r="CP178" i="24"/>
  <c r="CO178" i="24"/>
  <c r="CM178" i="24" s="1"/>
  <c r="CF178" i="24"/>
  <c r="CE178" i="24"/>
  <c r="CD178" i="24"/>
  <c r="CC178" i="24"/>
  <c r="CB178" i="24" s="1"/>
  <c r="BC178" i="24"/>
  <c r="AQ178" i="24"/>
  <c r="AR178" i="24"/>
  <c r="AJ178" i="24"/>
  <c r="AI178" i="24"/>
  <c r="AH178" i="24"/>
  <c r="AG178" i="24"/>
  <c r="AF178" i="24" s="1"/>
  <c r="X178" i="24"/>
  <c r="W178" i="24"/>
  <c r="V178" i="24"/>
  <c r="U178" i="24"/>
  <c r="L178" i="24"/>
  <c r="K178" i="24"/>
  <c r="J178" i="24"/>
  <c r="I178" i="24"/>
  <c r="KB177" i="24"/>
  <c r="KA177" i="24"/>
  <c r="JZ177" i="24"/>
  <c r="JY177" i="24"/>
  <c r="JW177" i="24" s="1"/>
  <c r="JP177" i="24"/>
  <c r="JO177" i="24"/>
  <c r="JN177" i="24"/>
  <c r="JM177" i="24"/>
  <c r="JD177" i="24"/>
  <c r="JC177" i="24"/>
  <c r="JB177" i="24"/>
  <c r="JA177" i="24"/>
  <c r="JE177" i="24" s="1"/>
  <c r="IR177" i="24"/>
  <c r="IQ177" i="24"/>
  <c r="IP177" i="24"/>
  <c r="IO177" i="24"/>
  <c r="IL177" i="24" s="1"/>
  <c r="IF177" i="24"/>
  <c r="IE177" i="24"/>
  <c r="ID177" i="24"/>
  <c r="IC177" i="24"/>
  <c r="IA177" i="24" s="1"/>
  <c r="HT177" i="24"/>
  <c r="HS177" i="24"/>
  <c r="HR177" i="24"/>
  <c r="HQ177" i="24"/>
  <c r="HP177" i="24" s="1"/>
  <c r="HH177" i="24"/>
  <c r="HG177" i="24"/>
  <c r="HF177" i="24"/>
  <c r="HE177" i="24"/>
  <c r="HA177" i="24" s="1"/>
  <c r="GV177" i="24"/>
  <c r="GU177" i="24"/>
  <c r="GT177" i="24"/>
  <c r="GS177" i="24"/>
  <c r="GJ177" i="24"/>
  <c r="GI177" i="24"/>
  <c r="GH177" i="24"/>
  <c r="GG177" i="24"/>
  <c r="GE177" i="24" s="1"/>
  <c r="FX177" i="24"/>
  <c r="FW177" i="24"/>
  <c r="FV177" i="24"/>
  <c r="FU177" i="24"/>
  <c r="FT177" i="24" s="1"/>
  <c r="FL177" i="24"/>
  <c r="FK177" i="24"/>
  <c r="FJ177" i="24"/>
  <c r="FI177" i="24"/>
  <c r="EZ177" i="24"/>
  <c r="EY177" i="24"/>
  <c r="EX177" i="24"/>
  <c r="EW177" i="24"/>
  <c r="ET177" i="24" s="1"/>
  <c r="EN177" i="24"/>
  <c r="EM177" i="24"/>
  <c r="EL177" i="24"/>
  <c r="EK177" i="24"/>
  <c r="EI177" i="24" s="1"/>
  <c r="EB177" i="24"/>
  <c r="EA177" i="24"/>
  <c r="DZ177" i="24"/>
  <c r="DY177" i="24"/>
  <c r="DX177" i="24" s="1"/>
  <c r="DP177" i="24"/>
  <c r="DO177" i="24"/>
  <c r="DN177" i="24"/>
  <c r="DM177" i="24"/>
  <c r="DI177" i="24" s="1"/>
  <c r="CR177" i="24"/>
  <c r="CQ177" i="24"/>
  <c r="CP177" i="24"/>
  <c r="CO177" i="24"/>
  <c r="CM177" i="24" s="1"/>
  <c r="CF177" i="24"/>
  <c r="CE177" i="24"/>
  <c r="CD177" i="24"/>
  <c r="CC177" i="24"/>
  <c r="CB177" i="24" s="1"/>
  <c r="AQ177" i="24"/>
  <c r="AR177" i="24"/>
  <c r="AJ177" i="24"/>
  <c r="AI177" i="24"/>
  <c r="AH177" i="24"/>
  <c r="AG177" i="24"/>
  <c r="AF177" i="24" s="1"/>
  <c r="X177" i="24"/>
  <c r="W177" i="24"/>
  <c r="V177" i="24"/>
  <c r="U177" i="24"/>
  <c r="S177" i="24" s="1"/>
  <c r="L177" i="24"/>
  <c r="K177" i="24"/>
  <c r="J177" i="24"/>
  <c r="I177" i="24"/>
  <c r="G177" i="24" s="1"/>
  <c r="KB176" i="24"/>
  <c r="KA176" i="24"/>
  <c r="JZ176" i="24"/>
  <c r="JY176" i="24"/>
  <c r="JP176" i="24"/>
  <c r="JO176" i="24"/>
  <c r="JN176" i="24"/>
  <c r="JM176" i="24"/>
  <c r="JL176" i="24" s="1"/>
  <c r="JD176" i="24"/>
  <c r="JC176" i="24"/>
  <c r="JB176" i="24"/>
  <c r="JA176" i="24"/>
  <c r="IW176" i="24" s="1"/>
  <c r="IR176" i="24"/>
  <c r="IQ176" i="24"/>
  <c r="IP176" i="24"/>
  <c r="IO176" i="24"/>
  <c r="IM176" i="24" s="1"/>
  <c r="IF176" i="24"/>
  <c r="IE176" i="24"/>
  <c r="ID176" i="24"/>
  <c r="IC176" i="24"/>
  <c r="IA176" i="24" s="1"/>
  <c r="HT176" i="24"/>
  <c r="HS176" i="24"/>
  <c r="HR176" i="24"/>
  <c r="HQ176" i="24"/>
  <c r="HP176" i="24" s="1"/>
  <c r="HH176" i="24"/>
  <c r="HG176" i="24"/>
  <c r="HF176" i="24"/>
  <c r="HE176" i="24"/>
  <c r="HA176" i="24" s="1"/>
  <c r="GV176" i="24"/>
  <c r="GU176" i="24"/>
  <c r="GT176" i="24"/>
  <c r="GS176" i="24"/>
  <c r="GJ176" i="24"/>
  <c r="GI176" i="24"/>
  <c r="GH176" i="24"/>
  <c r="GG176" i="24"/>
  <c r="FX176" i="24"/>
  <c r="FW176" i="24"/>
  <c r="FV176" i="24"/>
  <c r="FU176" i="24"/>
  <c r="FT176" i="24" s="1"/>
  <c r="FL176" i="24"/>
  <c r="FK176" i="24"/>
  <c r="FJ176" i="24"/>
  <c r="FI176" i="24"/>
  <c r="FE176" i="24" s="1"/>
  <c r="EZ176" i="24"/>
  <c r="EY176" i="24"/>
  <c r="EX176" i="24"/>
  <c r="EW176" i="24"/>
  <c r="EU176" i="24" s="1"/>
  <c r="EN176" i="24"/>
  <c r="EM176" i="24"/>
  <c r="EL176" i="24"/>
  <c r="EK176" i="24"/>
  <c r="EI176" i="24" s="1"/>
  <c r="EB176" i="24"/>
  <c r="EA176" i="24"/>
  <c r="DZ176" i="24"/>
  <c r="DY176" i="24"/>
  <c r="DX176" i="24" s="1"/>
  <c r="DP176" i="24"/>
  <c r="DO176" i="24"/>
  <c r="DN176" i="24"/>
  <c r="DM176" i="24"/>
  <c r="DK176" i="24" s="1"/>
  <c r="CR176" i="24"/>
  <c r="CQ176" i="24"/>
  <c r="CP176" i="24"/>
  <c r="CO176" i="24"/>
  <c r="CM176" i="24" s="1"/>
  <c r="CF176" i="24"/>
  <c r="CE176" i="24"/>
  <c r="CD176" i="24"/>
  <c r="CC176" i="24"/>
  <c r="CB176" i="24" s="1"/>
  <c r="BC176" i="24"/>
  <c r="AQ176" i="24"/>
  <c r="AJ176" i="24"/>
  <c r="AI176" i="24"/>
  <c r="AH176" i="24"/>
  <c r="AG176" i="24"/>
  <c r="AF176" i="24" s="1"/>
  <c r="X176" i="24"/>
  <c r="W176" i="24"/>
  <c r="V176" i="24"/>
  <c r="U176" i="24"/>
  <c r="Q176" i="24" s="1"/>
  <c r="L176" i="24"/>
  <c r="K176" i="24"/>
  <c r="J176" i="24"/>
  <c r="I176" i="24"/>
  <c r="G176" i="24" s="1"/>
  <c r="KB175" i="24"/>
  <c r="KA175" i="24"/>
  <c r="JZ175" i="24"/>
  <c r="JY175" i="24"/>
  <c r="JW175" i="24" s="1"/>
  <c r="JP175" i="24"/>
  <c r="JO175" i="24"/>
  <c r="JN175" i="24"/>
  <c r="JM175" i="24"/>
  <c r="JD175" i="24"/>
  <c r="JC175" i="24"/>
  <c r="JB175" i="24"/>
  <c r="JA175" i="24"/>
  <c r="IY175" i="24" s="1"/>
  <c r="IR175" i="24"/>
  <c r="IQ175" i="24"/>
  <c r="IP175" i="24"/>
  <c r="IO175" i="24"/>
  <c r="IF175" i="24"/>
  <c r="IE175" i="24"/>
  <c r="ID175" i="24"/>
  <c r="IC175" i="24"/>
  <c r="IA175" i="24" s="1"/>
  <c r="HT175" i="24"/>
  <c r="HS175" i="24"/>
  <c r="HR175" i="24"/>
  <c r="HQ175" i="24"/>
  <c r="HP175" i="24" s="1"/>
  <c r="HH175" i="24"/>
  <c r="HG175" i="24"/>
  <c r="HF175" i="24"/>
  <c r="HE175" i="24"/>
  <c r="HC175" i="24" s="1"/>
  <c r="GV175" i="24"/>
  <c r="GU175" i="24"/>
  <c r="GT175" i="24"/>
  <c r="GS175" i="24"/>
  <c r="GQ175" i="24" s="1"/>
  <c r="GJ175" i="24"/>
  <c r="GI175" i="24"/>
  <c r="GH175" i="24"/>
  <c r="GG175" i="24"/>
  <c r="GE175" i="24" s="1"/>
  <c r="FX175" i="24"/>
  <c r="FW175" i="24"/>
  <c r="FV175" i="24"/>
  <c r="FU175" i="24"/>
  <c r="FL175" i="24"/>
  <c r="FK175" i="24"/>
  <c r="FJ175" i="24"/>
  <c r="FI175" i="24"/>
  <c r="FG175" i="24" s="1"/>
  <c r="EZ175" i="24"/>
  <c r="EY175" i="24"/>
  <c r="EX175" i="24"/>
  <c r="EW175" i="24"/>
  <c r="EU175" i="24" s="1"/>
  <c r="EN175" i="24"/>
  <c r="EM175" i="24"/>
  <c r="EL175" i="24"/>
  <c r="EK175" i="24"/>
  <c r="EI175" i="24" s="1"/>
  <c r="EB175" i="24"/>
  <c r="EA175" i="24"/>
  <c r="DZ175" i="24"/>
  <c r="DY175" i="24"/>
  <c r="DX175" i="24" s="1"/>
  <c r="DP175" i="24"/>
  <c r="DO175" i="24"/>
  <c r="DN175" i="24"/>
  <c r="DM175" i="24"/>
  <c r="DK175" i="24" s="1"/>
  <c r="CR175" i="24"/>
  <c r="CQ175" i="24"/>
  <c r="CP175" i="24"/>
  <c r="CO175" i="24"/>
  <c r="CM175" i="24" s="1"/>
  <c r="CF175" i="24"/>
  <c r="CE175" i="24"/>
  <c r="CD175" i="24"/>
  <c r="CC175" i="24"/>
  <c r="CB175" i="24" s="1"/>
  <c r="BC175" i="24"/>
  <c r="AQ175" i="24"/>
  <c r="AR175" i="24"/>
  <c r="AJ175" i="24"/>
  <c r="AI175" i="24"/>
  <c r="AH175" i="24"/>
  <c r="AG175" i="24"/>
  <c r="AF175" i="24" s="1"/>
  <c r="X175" i="24"/>
  <c r="W175" i="24"/>
  <c r="V175" i="24"/>
  <c r="U175" i="24"/>
  <c r="L175" i="24"/>
  <c r="K175" i="24"/>
  <c r="J175" i="24"/>
  <c r="I175" i="24"/>
  <c r="G175" i="24" s="1"/>
  <c r="KB174" i="24"/>
  <c r="KA174" i="24"/>
  <c r="JZ174" i="24"/>
  <c r="JY174" i="24"/>
  <c r="JW174" i="24" s="1"/>
  <c r="JP174" i="24"/>
  <c r="JO174" i="24"/>
  <c r="JN174" i="24"/>
  <c r="JM174" i="24"/>
  <c r="JL174" i="24" s="1"/>
  <c r="JD174" i="24"/>
  <c r="JC174" i="24"/>
  <c r="JB174" i="24"/>
  <c r="JA174" i="24"/>
  <c r="IY174" i="24" s="1"/>
  <c r="IR174" i="24"/>
  <c r="IQ174" i="24"/>
  <c r="IP174" i="24"/>
  <c r="IO174" i="24"/>
  <c r="IM174" i="24" s="1"/>
  <c r="IF174" i="24"/>
  <c r="IE174" i="24"/>
  <c r="ID174" i="24"/>
  <c r="IC174" i="24"/>
  <c r="HT174" i="24"/>
  <c r="HS174" i="24"/>
  <c r="HR174" i="24"/>
  <c r="HQ174" i="24"/>
  <c r="HP174" i="24" s="1"/>
  <c r="HH174" i="24"/>
  <c r="HG174" i="24"/>
  <c r="HF174" i="24"/>
  <c r="HE174" i="24"/>
  <c r="HA174" i="24" s="1"/>
  <c r="GV174" i="24"/>
  <c r="GU174" i="24"/>
  <c r="GT174" i="24"/>
  <c r="GS174" i="24"/>
  <c r="GQ174" i="24" s="1"/>
  <c r="GJ174" i="24"/>
  <c r="GI174" i="24"/>
  <c r="GH174" i="24"/>
  <c r="GG174" i="24"/>
  <c r="GE174" i="24" s="1"/>
  <c r="FX174" i="24"/>
  <c r="FW174" i="24"/>
  <c r="FV174" i="24"/>
  <c r="FU174" i="24"/>
  <c r="FT174" i="24" s="1"/>
  <c r="FL174" i="24"/>
  <c r="FK174" i="24"/>
  <c r="FJ174" i="24"/>
  <c r="FI174" i="24"/>
  <c r="FG174" i="24" s="1"/>
  <c r="EZ174" i="24"/>
  <c r="EY174" i="24"/>
  <c r="EX174" i="24"/>
  <c r="EW174" i="24"/>
  <c r="EN174" i="24"/>
  <c r="EM174" i="24"/>
  <c r="EL174" i="24"/>
  <c r="EK174" i="24"/>
  <c r="EI174" i="24" s="1"/>
  <c r="EB174" i="24"/>
  <c r="EA174" i="24"/>
  <c r="DZ174" i="24"/>
  <c r="DY174" i="24"/>
  <c r="DX174" i="24" s="1"/>
  <c r="DP174" i="24"/>
  <c r="DO174" i="24"/>
  <c r="DN174" i="24"/>
  <c r="DM174" i="24"/>
  <c r="DK174" i="24" s="1"/>
  <c r="CR174" i="24"/>
  <c r="CQ174" i="24"/>
  <c r="CP174" i="24"/>
  <c r="CO174" i="24"/>
  <c r="CM174" i="24" s="1"/>
  <c r="CF174" i="24"/>
  <c r="CE174" i="24"/>
  <c r="CD174" i="24"/>
  <c r="CC174" i="24"/>
  <c r="CB174" i="24" s="1"/>
  <c r="BC174" i="24"/>
  <c r="AQ174" i="24"/>
  <c r="AJ174" i="24"/>
  <c r="AI174" i="24"/>
  <c r="AH174" i="24"/>
  <c r="AG174" i="24"/>
  <c r="AF174" i="24" s="1"/>
  <c r="X174" i="24"/>
  <c r="W174" i="24"/>
  <c r="V174" i="24"/>
  <c r="U174" i="24"/>
  <c r="S174" i="24" s="1"/>
  <c r="L174" i="24"/>
  <c r="K174" i="24"/>
  <c r="J174" i="24"/>
  <c r="I174" i="24"/>
  <c r="KB173" i="24"/>
  <c r="KA173" i="24"/>
  <c r="JZ173" i="24"/>
  <c r="JY173" i="24"/>
  <c r="JW173" i="24" s="1"/>
  <c r="JP173" i="24"/>
  <c r="JO173" i="24"/>
  <c r="JN173" i="24"/>
  <c r="JM173" i="24"/>
  <c r="JL173" i="24" s="1"/>
  <c r="JD173" i="24"/>
  <c r="JC173" i="24"/>
  <c r="JB173" i="24"/>
  <c r="JA173" i="24"/>
  <c r="IW173" i="24" s="1"/>
  <c r="IR173" i="24"/>
  <c r="IQ173" i="24"/>
  <c r="IP173" i="24"/>
  <c r="IO173" i="24"/>
  <c r="IM173" i="24" s="1"/>
  <c r="IF173" i="24"/>
  <c r="IE173" i="24"/>
  <c r="ID173" i="24"/>
  <c r="IC173" i="24"/>
  <c r="IA173" i="24" s="1"/>
  <c r="HT173" i="24"/>
  <c r="HS173" i="24"/>
  <c r="HR173" i="24"/>
  <c r="HQ173" i="24"/>
  <c r="HP173" i="24" s="1"/>
  <c r="HH173" i="24"/>
  <c r="HG173" i="24"/>
  <c r="HF173" i="24"/>
  <c r="HE173" i="24"/>
  <c r="GV173" i="24"/>
  <c r="GU173" i="24"/>
  <c r="GT173" i="24"/>
  <c r="GS173" i="24"/>
  <c r="GQ173" i="24" s="1"/>
  <c r="GJ173" i="24"/>
  <c r="GI173" i="24"/>
  <c r="GH173" i="24"/>
  <c r="GG173" i="24"/>
  <c r="GE173" i="24" s="1"/>
  <c r="FX173" i="24"/>
  <c r="FW173" i="24"/>
  <c r="FV173" i="24"/>
  <c r="FU173" i="24"/>
  <c r="FT173" i="24" s="1"/>
  <c r="FL173" i="24"/>
  <c r="FK173" i="24"/>
  <c r="FJ173" i="24"/>
  <c r="FI173" i="24"/>
  <c r="FG173" i="24" s="1"/>
  <c r="EZ173" i="24"/>
  <c r="EY173" i="24"/>
  <c r="EX173" i="24"/>
  <c r="EW173" i="24"/>
  <c r="EU173" i="24" s="1"/>
  <c r="EN173" i="24"/>
  <c r="EM173" i="24"/>
  <c r="EL173" i="24"/>
  <c r="EK173" i="24"/>
  <c r="EI173" i="24" s="1"/>
  <c r="EB173" i="24"/>
  <c r="EA173" i="24"/>
  <c r="DZ173" i="24"/>
  <c r="DY173" i="24"/>
  <c r="DX173" i="24" s="1"/>
  <c r="DP173" i="24"/>
  <c r="DO173" i="24"/>
  <c r="DN173" i="24"/>
  <c r="DM173" i="24"/>
  <c r="DI173" i="24" s="1"/>
  <c r="CR173" i="24"/>
  <c r="CQ173" i="24"/>
  <c r="CP173" i="24"/>
  <c r="CO173" i="24"/>
  <c r="CF173" i="24"/>
  <c r="CE173" i="24"/>
  <c r="CD173" i="24"/>
  <c r="CC173" i="24"/>
  <c r="CB173" i="24" s="1"/>
  <c r="AQ173" i="24"/>
  <c r="AJ173" i="24"/>
  <c r="AI173" i="24"/>
  <c r="AH173" i="24"/>
  <c r="AG173" i="24"/>
  <c r="AF173" i="24" s="1"/>
  <c r="X173" i="24"/>
  <c r="W173" i="24"/>
  <c r="V173" i="24"/>
  <c r="U173" i="24"/>
  <c r="S173" i="24" s="1"/>
  <c r="L173" i="24"/>
  <c r="K173" i="24"/>
  <c r="J173" i="24"/>
  <c r="I173" i="24"/>
  <c r="G173" i="24" s="1"/>
  <c r="KB172" i="24"/>
  <c r="KA172" i="24"/>
  <c r="JZ172" i="24"/>
  <c r="JY172" i="24"/>
  <c r="JP172" i="24"/>
  <c r="JO172" i="24"/>
  <c r="JN172" i="24"/>
  <c r="JM172" i="24"/>
  <c r="JL172" i="24" s="1"/>
  <c r="JD172" i="24"/>
  <c r="JC172" i="24"/>
  <c r="JB172" i="24"/>
  <c r="JA172" i="24"/>
  <c r="IY172" i="24" s="1"/>
  <c r="IR172" i="24"/>
  <c r="IQ172" i="24"/>
  <c r="IP172" i="24"/>
  <c r="IO172" i="24"/>
  <c r="IM172" i="24" s="1"/>
  <c r="IF172" i="24"/>
  <c r="IE172" i="24"/>
  <c r="ID172" i="24"/>
  <c r="IC172" i="24"/>
  <c r="IA172" i="24" s="1"/>
  <c r="HT172" i="24"/>
  <c r="HS172" i="24"/>
  <c r="HR172" i="24"/>
  <c r="HQ172" i="24"/>
  <c r="HP172" i="24" s="1"/>
  <c r="HH172" i="24"/>
  <c r="HG172" i="24"/>
  <c r="HF172" i="24"/>
  <c r="HE172" i="24"/>
  <c r="HC172" i="24" s="1"/>
  <c r="GV172" i="24"/>
  <c r="GU172" i="24"/>
  <c r="GT172" i="24"/>
  <c r="GS172" i="24"/>
  <c r="GJ172" i="24"/>
  <c r="GI172" i="24"/>
  <c r="GH172" i="24"/>
  <c r="GG172" i="24"/>
  <c r="GE172" i="24" s="1"/>
  <c r="FX172" i="24"/>
  <c r="FW172" i="24"/>
  <c r="FV172" i="24"/>
  <c r="FU172" i="24"/>
  <c r="FT172" i="24" s="1"/>
  <c r="FL172" i="24"/>
  <c r="FK172" i="24"/>
  <c r="FJ172" i="24"/>
  <c r="FI172" i="24"/>
  <c r="FE172" i="24" s="1"/>
  <c r="EZ172" i="24"/>
  <c r="EY172" i="24"/>
  <c r="EX172" i="24"/>
  <c r="EW172" i="24"/>
  <c r="EU172" i="24" s="1"/>
  <c r="EN172" i="24"/>
  <c r="EM172" i="24"/>
  <c r="EL172" i="24"/>
  <c r="EK172" i="24"/>
  <c r="EI172" i="24" s="1"/>
  <c r="EB172" i="24"/>
  <c r="EA172" i="24"/>
  <c r="DZ172" i="24"/>
  <c r="DY172" i="24"/>
  <c r="DP172" i="24"/>
  <c r="DO172" i="24"/>
  <c r="DN172" i="24"/>
  <c r="DM172" i="24"/>
  <c r="DK172" i="24" s="1"/>
  <c r="CR172" i="24"/>
  <c r="CQ172" i="24"/>
  <c r="CP172" i="24"/>
  <c r="CO172" i="24"/>
  <c r="CM172" i="24" s="1"/>
  <c r="CF172" i="24"/>
  <c r="CE172" i="24"/>
  <c r="CD172" i="24"/>
  <c r="CC172" i="24"/>
  <c r="CB172" i="24" s="1"/>
  <c r="BC172" i="24"/>
  <c r="AQ172" i="24"/>
  <c r="AJ172" i="24"/>
  <c r="AI172" i="24"/>
  <c r="AH172" i="24"/>
  <c r="AG172" i="24"/>
  <c r="X172" i="24"/>
  <c r="W172" i="24"/>
  <c r="V172" i="24"/>
  <c r="U172" i="24"/>
  <c r="Q172" i="24" s="1"/>
  <c r="L172" i="24"/>
  <c r="K172" i="24"/>
  <c r="J172" i="24"/>
  <c r="I172" i="24"/>
  <c r="G172" i="24" s="1"/>
  <c r="KB171" i="24"/>
  <c r="KA171" i="24"/>
  <c r="JZ171" i="24"/>
  <c r="JY171" i="24"/>
  <c r="JW171" i="24" s="1"/>
  <c r="JP171" i="24"/>
  <c r="JO171" i="24"/>
  <c r="JN171" i="24"/>
  <c r="JM171" i="24"/>
  <c r="JL171" i="24" s="1"/>
  <c r="JD171" i="24"/>
  <c r="JC171" i="24"/>
  <c r="JB171" i="24"/>
  <c r="JA171" i="24"/>
  <c r="IY171" i="24" s="1"/>
  <c r="IR171" i="24"/>
  <c r="IQ171" i="24"/>
  <c r="IP171" i="24"/>
  <c r="IO171" i="24"/>
  <c r="IF171" i="24"/>
  <c r="IE171" i="24"/>
  <c r="ID171" i="24"/>
  <c r="IC171" i="24"/>
  <c r="IA171" i="24" s="1"/>
  <c r="HT171" i="24"/>
  <c r="HS171" i="24"/>
  <c r="HR171" i="24"/>
  <c r="HQ171" i="24"/>
  <c r="HH171" i="24"/>
  <c r="HG171" i="24"/>
  <c r="HF171" i="24"/>
  <c r="HE171" i="24"/>
  <c r="HC171" i="24" s="1"/>
  <c r="GV171" i="24"/>
  <c r="GU171" i="24"/>
  <c r="GT171" i="24"/>
  <c r="GS171" i="24"/>
  <c r="GQ171" i="24" s="1"/>
  <c r="GJ171" i="24"/>
  <c r="GI171" i="24"/>
  <c r="GH171" i="24"/>
  <c r="GG171" i="24"/>
  <c r="GE171" i="24" s="1"/>
  <c r="FX171" i="24"/>
  <c r="FW171" i="24"/>
  <c r="FV171" i="24"/>
  <c r="FU171" i="24"/>
  <c r="FT171" i="24" s="1"/>
  <c r="FL171" i="24"/>
  <c r="FK171" i="24"/>
  <c r="FJ171" i="24"/>
  <c r="FI171" i="24"/>
  <c r="FG171" i="24" s="1"/>
  <c r="EZ171" i="24"/>
  <c r="EY171" i="24"/>
  <c r="EX171" i="24"/>
  <c r="EW171" i="24"/>
  <c r="EU171" i="24" s="1"/>
  <c r="EN171" i="24"/>
  <c r="EM171" i="24"/>
  <c r="EL171" i="24"/>
  <c r="EK171" i="24"/>
  <c r="EI171" i="24" s="1"/>
  <c r="EB171" i="24"/>
  <c r="EA171" i="24"/>
  <c r="DZ171" i="24"/>
  <c r="DY171" i="24"/>
  <c r="DX171" i="24" s="1"/>
  <c r="DP171" i="24"/>
  <c r="DO171" i="24"/>
  <c r="DN171" i="24"/>
  <c r="DM171" i="24"/>
  <c r="DK171" i="24" s="1"/>
  <c r="CR171" i="24"/>
  <c r="CQ171" i="24"/>
  <c r="CP171" i="24"/>
  <c r="CO171" i="24"/>
  <c r="CM171" i="24" s="1"/>
  <c r="CF171" i="24"/>
  <c r="CE171" i="24"/>
  <c r="CD171" i="24"/>
  <c r="CC171" i="24"/>
  <c r="CB171" i="24" s="1"/>
  <c r="BC171" i="24"/>
  <c r="AQ171" i="24"/>
  <c r="AR171" i="24"/>
  <c r="AJ171" i="24"/>
  <c r="AI171" i="24"/>
  <c r="AH171" i="24"/>
  <c r="AG171" i="24"/>
  <c r="AF171" i="24" s="1"/>
  <c r="X171" i="24"/>
  <c r="W171" i="24"/>
  <c r="V171" i="24"/>
  <c r="U171" i="24"/>
  <c r="S171" i="24" s="1"/>
  <c r="L171" i="24"/>
  <c r="K171" i="24"/>
  <c r="J171" i="24"/>
  <c r="I171" i="24"/>
  <c r="G171" i="24" s="1"/>
  <c r="KB170" i="24"/>
  <c r="KA170" i="24"/>
  <c r="JZ170" i="24"/>
  <c r="JY170" i="24"/>
  <c r="JW170" i="24" s="1"/>
  <c r="JP170" i="24"/>
  <c r="JO170" i="24"/>
  <c r="JN170" i="24"/>
  <c r="JM170" i="24"/>
  <c r="JL170" i="24" s="1"/>
  <c r="JD170" i="24"/>
  <c r="JC170" i="24"/>
  <c r="JB170" i="24"/>
  <c r="JA170" i="24"/>
  <c r="IY170" i="24" s="1"/>
  <c r="IR170" i="24"/>
  <c r="IQ170" i="24"/>
  <c r="IP170" i="24"/>
  <c r="IO170" i="24"/>
  <c r="IM170" i="24" s="1"/>
  <c r="IF170" i="24"/>
  <c r="IE170" i="24"/>
  <c r="ID170" i="24"/>
  <c r="IC170" i="24"/>
  <c r="IA170" i="24" s="1"/>
  <c r="HT170" i="24"/>
  <c r="HS170" i="24"/>
  <c r="HR170" i="24"/>
  <c r="HQ170" i="24"/>
  <c r="HP170" i="24" s="1"/>
  <c r="HH170" i="24"/>
  <c r="HG170" i="24"/>
  <c r="HF170" i="24"/>
  <c r="HE170" i="24"/>
  <c r="HA170" i="24" s="1"/>
  <c r="GV170" i="24"/>
  <c r="GU170" i="24"/>
  <c r="GT170" i="24"/>
  <c r="GS170" i="24"/>
  <c r="GQ170" i="24" s="1"/>
  <c r="GJ170" i="24"/>
  <c r="GI170" i="24"/>
  <c r="GH170" i="24"/>
  <c r="GG170" i="24"/>
  <c r="GE170" i="24" s="1"/>
  <c r="FX170" i="24"/>
  <c r="FW170" i="24"/>
  <c r="FV170" i="24"/>
  <c r="FU170" i="24"/>
  <c r="FT170" i="24" s="1"/>
  <c r="FL170" i="24"/>
  <c r="FK170" i="24"/>
  <c r="FJ170" i="24"/>
  <c r="FI170" i="24"/>
  <c r="FG170" i="24" s="1"/>
  <c r="EZ170" i="24"/>
  <c r="EY170" i="24"/>
  <c r="EX170" i="24"/>
  <c r="EW170" i="24"/>
  <c r="EN170" i="24"/>
  <c r="EM170" i="24"/>
  <c r="EL170" i="24"/>
  <c r="EK170" i="24"/>
  <c r="EI170" i="24" s="1"/>
  <c r="EB170" i="24"/>
  <c r="EA170" i="24"/>
  <c r="DZ170" i="24"/>
  <c r="DY170" i="24"/>
  <c r="DX170" i="24" s="1"/>
  <c r="DP170" i="24"/>
  <c r="DO170" i="24"/>
  <c r="DN170" i="24"/>
  <c r="DM170" i="24"/>
  <c r="DK170" i="24" s="1"/>
  <c r="CR170" i="24"/>
  <c r="CQ170" i="24"/>
  <c r="CP170" i="24"/>
  <c r="CO170" i="24"/>
  <c r="CM170" i="24" s="1"/>
  <c r="CF170" i="24"/>
  <c r="CE170" i="24"/>
  <c r="CD170" i="24"/>
  <c r="CC170" i="24"/>
  <c r="CB170" i="24" s="1"/>
  <c r="BC170" i="24"/>
  <c r="AQ170" i="24"/>
  <c r="AJ170" i="24"/>
  <c r="AI170" i="24"/>
  <c r="AH170" i="24"/>
  <c r="AG170" i="24"/>
  <c r="AF170" i="24" s="1"/>
  <c r="X170" i="24"/>
  <c r="W170" i="24"/>
  <c r="V170" i="24"/>
  <c r="U170" i="24"/>
  <c r="S170" i="24" s="1"/>
  <c r="L170" i="24"/>
  <c r="K170" i="24"/>
  <c r="J170" i="24"/>
  <c r="I170" i="24"/>
  <c r="KB169" i="24"/>
  <c r="KA169" i="24"/>
  <c r="JZ169" i="24"/>
  <c r="JY169" i="24"/>
  <c r="JW169" i="24" s="1"/>
  <c r="JP169" i="24"/>
  <c r="JO169" i="24"/>
  <c r="JN169" i="24"/>
  <c r="JM169" i="24"/>
  <c r="JL169" i="24" s="1"/>
  <c r="JD169" i="24"/>
  <c r="JC169" i="24"/>
  <c r="JB169" i="24"/>
  <c r="JA169" i="24"/>
  <c r="IW169" i="24" s="1"/>
  <c r="IR169" i="24"/>
  <c r="IQ169" i="24"/>
  <c r="IP169" i="24"/>
  <c r="IO169" i="24"/>
  <c r="IM169" i="24" s="1"/>
  <c r="IF169" i="24"/>
  <c r="IE169" i="24"/>
  <c r="ID169" i="24"/>
  <c r="IC169" i="24"/>
  <c r="HT169" i="24"/>
  <c r="HS169" i="24"/>
  <c r="HR169" i="24"/>
  <c r="HQ169" i="24"/>
  <c r="HP169" i="24" s="1"/>
  <c r="HH169" i="24"/>
  <c r="HG169" i="24"/>
  <c r="HF169" i="24"/>
  <c r="HE169" i="24"/>
  <c r="HD169" i="24" s="1"/>
  <c r="GV169" i="24"/>
  <c r="GU169" i="24"/>
  <c r="GT169" i="24"/>
  <c r="GS169" i="24"/>
  <c r="GR169" i="24" s="1"/>
  <c r="GJ169" i="24"/>
  <c r="GI169" i="24"/>
  <c r="GH169" i="24"/>
  <c r="GG169" i="24"/>
  <c r="GE169" i="24" s="1"/>
  <c r="FX169" i="24"/>
  <c r="FW169" i="24"/>
  <c r="FV169" i="24"/>
  <c r="FU169" i="24"/>
  <c r="FT169" i="24" s="1"/>
  <c r="FL169" i="24"/>
  <c r="FK169" i="24"/>
  <c r="FJ169" i="24"/>
  <c r="FI169" i="24"/>
  <c r="FG169" i="24" s="1"/>
  <c r="EZ169" i="24"/>
  <c r="EY169" i="24"/>
  <c r="EX169" i="24"/>
  <c r="EW169" i="24"/>
  <c r="EU169" i="24" s="1"/>
  <c r="EN169" i="24"/>
  <c r="EM169" i="24"/>
  <c r="EL169" i="24"/>
  <c r="EK169" i="24"/>
  <c r="EJ169" i="24" s="1"/>
  <c r="EB169" i="24"/>
  <c r="EA169" i="24"/>
  <c r="DZ169" i="24"/>
  <c r="DY169" i="24"/>
  <c r="DX169" i="24" s="1"/>
  <c r="DP169" i="24"/>
  <c r="DO169" i="24"/>
  <c r="DN169" i="24"/>
  <c r="DM169" i="24"/>
  <c r="DK169" i="24" s="1"/>
  <c r="CR169" i="24"/>
  <c r="CQ169" i="24"/>
  <c r="CP169" i="24"/>
  <c r="CO169" i="24"/>
  <c r="CM169" i="24" s="1"/>
  <c r="CF169" i="24"/>
  <c r="CE169" i="24"/>
  <c r="CD169" i="24"/>
  <c r="CC169" i="24"/>
  <c r="CB169" i="24" s="1"/>
  <c r="AR169" i="24"/>
  <c r="AJ169" i="24"/>
  <c r="AI169" i="24"/>
  <c r="AH169" i="24"/>
  <c r="AG169" i="24"/>
  <c r="AF169" i="24" s="1"/>
  <c r="X169" i="24"/>
  <c r="W169" i="24"/>
  <c r="V169" i="24"/>
  <c r="U169" i="24"/>
  <c r="S169" i="24" s="1"/>
  <c r="L169" i="24"/>
  <c r="K169" i="24"/>
  <c r="J169" i="24"/>
  <c r="I169" i="24"/>
  <c r="H169" i="24" s="1"/>
  <c r="KB168" i="24"/>
  <c r="KA168" i="24"/>
  <c r="JZ168" i="24"/>
  <c r="JY168" i="24"/>
  <c r="JW168" i="24" s="1"/>
  <c r="JP168" i="24"/>
  <c r="JO168" i="24"/>
  <c r="JN168" i="24"/>
  <c r="JM168" i="24"/>
  <c r="JL168" i="24" s="1"/>
  <c r="JD168" i="24"/>
  <c r="JC168" i="24"/>
  <c r="JB168" i="24"/>
  <c r="JA168" i="24"/>
  <c r="IX168" i="24" s="1"/>
  <c r="IR168" i="24"/>
  <c r="IQ168" i="24"/>
  <c r="IP168" i="24"/>
  <c r="IO168" i="24"/>
  <c r="IM168" i="24" s="1"/>
  <c r="IF168" i="24"/>
  <c r="IE168" i="24"/>
  <c r="ID168" i="24"/>
  <c r="IC168" i="24"/>
  <c r="IB168" i="24" s="1"/>
  <c r="HT168" i="24"/>
  <c r="HS168" i="24"/>
  <c r="HR168" i="24"/>
  <c r="HQ168" i="24"/>
  <c r="HP168" i="24" s="1"/>
  <c r="HH168" i="24"/>
  <c r="HG168" i="24"/>
  <c r="HF168" i="24"/>
  <c r="HE168" i="24"/>
  <c r="HD168" i="24" s="1"/>
  <c r="GV168" i="24"/>
  <c r="GU168" i="24"/>
  <c r="GT168" i="24"/>
  <c r="GS168" i="24"/>
  <c r="GR168" i="24" s="1"/>
  <c r="GJ168" i="24"/>
  <c r="GI168" i="24"/>
  <c r="GH168" i="24"/>
  <c r="GG168" i="24"/>
  <c r="GE168" i="24" s="1"/>
  <c r="FX168" i="24"/>
  <c r="FW168" i="24"/>
  <c r="FV168" i="24"/>
  <c r="FU168" i="24"/>
  <c r="FT168" i="24" s="1"/>
  <c r="FL168" i="24"/>
  <c r="FK168" i="24"/>
  <c r="FJ168" i="24"/>
  <c r="FI168" i="24"/>
  <c r="FG168" i="24" s="1"/>
  <c r="EZ168" i="24"/>
  <c r="EY168" i="24"/>
  <c r="EX168" i="24"/>
  <c r="EW168" i="24"/>
  <c r="EU168" i="24" s="1"/>
  <c r="EN168" i="24"/>
  <c r="EM168" i="24"/>
  <c r="EL168" i="24"/>
  <c r="EK168" i="24"/>
  <c r="EB168" i="24"/>
  <c r="EA168" i="24"/>
  <c r="DZ168" i="24"/>
  <c r="DY168" i="24"/>
  <c r="DX168" i="24" s="1"/>
  <c r="DP168" i="24"/>
  <c r="DO168" i="24"/>
  <c r="DN168" i="24"/>
  <c r="DM168" i="24"/>
  <c r="DL168" i="24" s="1"/>
  <c r="CR168" i="24"/>
  <c r="CQ168" i="24"/>
  <c r="CP168" i="24"/>
  <c r="CO168" i="24"/>
  <c r="CM168" i="24" s="1"/>
  <c r="CF168" i="24"/>
  <c r="CE168" i="24"/>
  <c r="CD168" i="24"/>
  <c r="CC168" i="24"/>
  <c r="CB168" i="24" s="1"/>
  <c r="BC168" i="24"/>
  <c r="AR168" i="24"/>
  <c r="AJ168" i="24"/>
  <c r="AI168" i="24"/>
  <c r="AH168" i="24"/>
  <c r="AG168" i="24"/>
  <c r="AF168" i="24" s="1"/>
  <c r="X168" i="24"/>
  <c r="W168" i="24"/>
  <c r="V168" i="24"/>
  <c r="U168" i="24"/>
  <c r="Q168" i="24" s="1"/>
  <c r="L168" i="24"/>
  <c r="K168" i="24"/>
  <c r="J168" i="24"/>
  <c r="I168" i="24"/>
  <c r="G168" i="24" s="1"/>
  <c r="KB167" i="24"/>
  <c r="KA167" i="24"/>
  <c r="JZ167" i="24"/>
  <c r="JY167" i="24"/>
  <c r="JW167" i="24" s="1"/>
  <c r="JP167" i="24"/>
  <c r="JO167" i="24"/>
  <c r="JN167" i="24"/>
  <c r="JM167" i="24"/>
  <c r="JL167" i="24" s="1"/>
  <c r="JD167" i="24"/>
  <c r="JC167" i="24"/>
  <c r="JB167" i="24"/>
  <c r="JA167" i="24"/>
  <c r="IX167" i="24" s="1"/>
  <c r="IR167" i="24"/>
  <c r="IQ167" i="24"/>
  <c r="IP167" i="24"/>
  <c r="IO167" i="24"/>
  <c r="IK167" i="24" s="1"/>
  <c r="IF167" i="24"/>
  <c r="IE167" i="24"/>
  <c r="ID167" i="24"/>
  <c r="IC167" i="24"/>
  <c r="IB167" i="24" s="1"/>
  <c r="HT167" i="24"/>
  <c r="HS167" i="24"/>
  <c r="HR167" i="24"/>
  <c r="HQ167" i="24"/>
  <c r="HP167" i="24" s="1"/>
  <c r="HH167" i="24"/>
  <c r="HG167" i="24"/>
  <c r="HF167" i="24"/>
  <c r="HE167" i="24"/>
  <c r="HC167" i="24" s="1"/>
  <c r="GV167" i="24"/>
  <c r="GU167" i="24"/>
  <c r="GT167" i="24"/>
  <c r="GS167" i="24"/>
  <c r="GR167" i="24" s="1"/>
  <c r="GJ167" i="24"/>
  <c r="GI167" i="24"/>
  <c r="GH167" i="24"/>
  <c r="GG167" i="24"/>
  <c r="GE167" i="24" s="1"/>
  <c r="FX167" i="24"/>
  <c r="FW167" i="24"/>
  <c r="FV167" i="24"/>
  <c r="FU167" i="24"/>
  <c r="FT167" i="24" s="1"/>
  <c r="FL167" i="24"/>
  <c r="FK167" i="24"/>
  <c r="FJ167" i="24"/>
  <c r="FI167" i="24"/>
  <c r="FF167" i="24" s="1"/>
  <c r="EZ167" i="24"/>
  <c r="EY167" i="24"/>
  <c r="EX167" i="24"/>
  <c r="EW167" i="24"/>
  <c r="EU167" i="24" s="1"/>
  <c r="EN167" i="24"/>
  <c r="EM167" i="24"/>
  <c r="EL167" i="24"/>
  <c r="EK167" i="24"/>
  <c r="EJ167" i="24" s="1"/>
  <c r="EB167" i="24"/>
  <c r="EA167" i="24"/>
  <c r="DZ167" i="24"/>
  <c r="DY167" i="24"/>
  <c r="DX167" i="24" s="1"/>
  <c r="DP167" i="24"/>
  <c r="DO167" i="24"/>
  <c r="DN167" i="24"/>
  <c r="DM167" i="24"/>
  <c r="DL167" i="24" s="1"/>
  <c r="CR167" i="24"/>
  <c r="CQ167" i="24"/>
  <c r="CP167" i="24"/>
  <c r="CO167" i="24"/>
  <c r="CM167" i="24" s="1"/>
  <c r="CF167" i="24"/>
  <c r="CE167" i="24"/>
  <c r="CD167" i="24"/>
  <c r="CC167" i="24"/>
  <c r="CB167" i="24" s="1"/>
  <c r="BC167" i="24"/>
  <c r="AJ167" i="24"/>
  <c r="AI167" i="24"/>
  <c r="AH167" i="24"/>
  <c r="AG167" i="24"/>
  <c r="AF167" i="24" s="1"/>
  <c r="X167" i="24"/>
  <c r="W167" i="24"/>
  <c r="V167" i="24"/>
  <c r="U167" i="24"/>
  <c r="T167" i="24" s="1"/>
  <c r="L167" i="24"/>
  <c r="K167" i="24"/>
  <c r="J167" i="24"/>
  <c r="I167" i="24"/>
  <c r="H167" i="24" s="1"/>
  <c r="KB166" i="24"/>
  <c r="KA166" i="24"/>
  <c r="JZ166" i="24"/>
  <c r="JY166" i="24"/>
  <c r="JW166" i="24" s="1"/>
  <c r="JU166" i="24"/>
  <c r="JP166" i="24"/>
  <c r="JO166" i="24"/>
  <c r="JN166" i="24"/>
  <c r="JM166" i="24"/>
  <c r="JL166" i="24" s="1"/>
  <c r="JD166" i="24"/>
  <c r="JC166" i="24"/>
  <c r="JB166" i="24"/>
  <c r="JA166" i="24"/>
  <c r="IY166" i="24" s="1"/>
  <c r="IR166" i="24"/>
  <c r="IQ166" i="24"/>
  <c r="IP166" i="24"/>
  <c r="IO166" i="24"/>
  <c r="IK166" i="24" s="1"/>
  <c r="IF166" i="24"/>
  <c r="IE166" i="24"/>
  <c r="ID166" i="24"/>
  <c r="IC166" i="24"/>
  <c r="IB166" i="24" s="1"/>
  <c r="HT166" i="24"/>
  <c r="HS166" i="24"/>
  <c r="HR166" i="24"/>
  <c r="HQ166" i="24"/>
  <c r="HP166" i="24" s="1"/>
  <c r="HH166" i="24"/>
  <c r="HG166" i="24"/>
  <c r="HF166" i="24"/>
  <c r="HE166" i="24"/>
  <c r="HD166" i="24" s="1"/>
  <c r="GV166" i="24"/>
  <c r="GU166" i="24"/>
  <c r="GT166" i="24"/>
  <c r="GS166" i="24"/>
  <c r="GQ166" i="24" s="1"/>
  <c r="GJ166" i="24"/>
  <c r="GI166" i="24"/>
  <c r="GH166" i="24"/>
  <c r="GG166" i="24"/>
  <c r="GE166" i="24" s="1"/>
  <c r="FX166" i="24"/>
  <c r="FW166" i="24"/>
  <c r="FV166" i="24"/>
  <c r="FU166" i="24"/>
  <c r="FT166" i="24" s="1"/>
  <c r="FL166" i="24"/>
  <c r="FK166" i="24"/>
  <c r="FJ166" i="24"/>
  <c r="FI166" i="24"/>
  <c r="FE166" i="24" s="1"/>
  <c r="EZ166" i="24"/>
  <c r="EY166" i="24"/>
  <c r="EX166" i="24"/>
  <c r="EW166" i="24"/>
  <c r="ES166" i="24" s="1"/>
  <c r="EN166" i="24"/>
  <c r="EM166" i="24"/>
  <c r="EL166" i="24"/>
  <c r="EK166" i="24"/>
  <c r="EJ166" i="24" s="1"/>
  <c r="EB166" i="24"/>
  <c r="EA166" i="24"/>
  <c r="DZ166" i="24"/>
  <c r="DY166" i="24"/>
  <c r="DX166" i="24" s="1"/>
  <c r="DP166" i="24"/>
  <c r="DO166" i="24"/>
  <c r="DN166" i="24"/>
  <c r="DM166" i="24"/>
  <c r="DK166" i="24" s="1"/>
  <c r="CR166" i="24"/>
  <c r="CQ166" i="24"/>
  <c r="CP166" i="24"/>
  <c r="CO166" i="24"/>
  <c r="CM166" i="24" s="1"/>
  <c r="CF166" i="24"/>
  <c r="CE166" i="24"/>
  <c r="CD166" i="24"/>
  <c r="CC166" i="24"/>
  <c r="CB166" i="24" s="1"/>
  <c r="BC166" i="24"/>
  <c r="AR166" i="24"/>
  <c r="AJ166" i="24"/>
  <c r="AI166" i="24"/>
  <c r="AH166" i="24"/>
  <c r="AG166" i="24"/>
  <c r="AF166" i="24" s="1"/>
  <c r="X166" i="24"/>
  <c r="W166" i="24"/>
  <c r="V166" i="24"/>
  <c r="U166" i="24"/>
  <c r="T166" i="24" s="1"/>
  <c r="L166" i="24"/>
  <c r="K166" i="24"/>
  <c r="J166" i="24"/>
  <c r="I166" i="24"/>
  <c r="H166" i="24" s="1"/>
  <c r="KB165" i="24"/>
  <c r="KA165" i="24"/>
  <c r="JZ165" i="24"/>
  <c r="JY165" i="24"/>
  <c r="JW165" i="24" s="1"/>
  <c r="JP165" i="24"/>
  <c r="JO165" i="24"/>
  <c r="JN165" i="24"/>
  <c r="JM165" i="24"/>
  <c r="JL165" i="24" s="1"/>
  <c r="JD165" i="24"/>
  <c r="JC165" i="24"/>
  <c r="JB165" i="24"/>
  <c r="JA165" i="24"/>
  <c r="IY165" i="24" s="1"/>
  <c r="IR165" i="24"/>
  <c r="IQ165" i="24"/>
  <c r="IP165" i="24"/>
  <c r="IO165" i="24"/>
  <c r="IM165" i="24" s="1"/>
  <c r="IF165" i="24"/>
  <c r="IE165" i="24"/>
  <c r="ID165" i="24"/>
  <c r="IC165" i="24"/>
  <c r="HT165" i="24"/>
  <c r="HS165" i="24"/>
  <c r="HR165" i="24"/>
  <c r="HQ165" i="24"/>
  <c r="HP165" i="24" s="1"/>
  <c r="HH165" i="24"/>
  <c r="HG165" i="24"/>
  <c r="HF165" i="24"/>
  <c r="HE165" i="24"/>
  <c r="HD165" i="24" s="1"/>
  <c r="GV165" i="24"/>
  <c r="GU165" i="24"/>
  <c r="GT165" i="24"/>
  <c r="GS165" i="24"/>
  <c r="GQ165" i="24" s="1"/>
  <c r="GJ165" i="24"/>
  <c r="GI165" i="24"/>
  <c r="GH165" i="24"/>
  <c r="GG165" i="24"/>
  <c r="GE165" i="24" s="1"/>
  <c r="FX165" i="24"/>
  <c r="FW165" i="24"/>
  <c r="FV165" i="24"/>
  <c r="FU165" i="24"/>
  <c r="FQ165" i="24" s="1"/>
  <c r="FL165" i="24"/>
  <c r="FK165" i="24"/>
  <c r="FJ165" i="24"/>
  <c r="FI165" i="24"/>
  <c r="FF165" i="24" s="1"/>
  <c r="EZ165" i="24"/>
  <c r="EY165" i="24"/>
  <c r="EX165" i="24"/>
  <c r="EW165" i="24"/>
  <c r="ES165" i="24" s="1"/>
  <c r="EN165" i="24"/>
  <c r="EM165" i="24"/>
  <c r="EL165" i="24"/>
  <c r="EK165" i="24"/>
  <c r="EI165" i="24" s="1"/>
  <c r="EB165" i="24"/>
  <c r="EA165" i="24"/>
  <c r="DZ165" i="24"/>
  <c r="DY165" i="24"/>
  <c r="DU165" i="24" s="1"/>
  <c r="DP165" i="24"/>
  <c r="DO165" i="24"/>
  <c r="DN165" i="24"/>
  <c r="DM165" i="24"/>
  <c r="DJ165" i="24" s="1"/>
  <c r="CR165" i="24"/>
  <c r="CQ165" i="24"/>
  <c r="CP165" i="24"/>
  <c r="CO165" i="24"/>
  <c r="CN165" i="24" s="1"/>
  <c r="CF165" i="24"/>
  <c r="CE165" i="24"/>
  <c r="CD165" i="24"/>
  <c r="CC165" i="24"/>
  <c r="BY165" i="24" s="1"/>
  <c r="BD165" i="24"/>
  <c r="AQ165" i="24"/>
  <c r="AR165" i="24"/>
  <c r="AJ165" i="24"/>
  <c r="AI165" i="24"/>
  <c r="AH165" i="24"/>
  <c r="AG165" i="24"/>
  <c r="X165" i="24"/>
  <c r="W165" i="24"/>
  <c r="V165" i="24"/>
  <c r="U165" i="24"/>
  <c r="T165" i="24" s="1"/>
  <c r="L165" i="24"/>
  <c r="K165" i="24"/>
  <c r="J165" i="24"/>
  <c r="I165" i="24"/>
  <c r="E165" i="24" s="1"/>
  <c r="KB164" i="24"/>
  <c r="KA164" i="24"/>
  <c r="JZ164" i="24"/>
  <c r="JY164" i="24"/>
  <c r="JW164" i="24" s="1"/>
  <c r="JP164" i="24"/>
  <c r="JO164" i="24"/>
  <c r="JN164" i="24"/>
  <c r="JM164" i="24"/>
  <c r="JI164" i="24" s="1"/>
  <c r="JD164" i="24"/>
  <c r="JC164" i="24"/>
  <c r="JB164" i="24"/>
  <c r="JA164" i="24"/>
  <c r="JE164" i="24" s="1"/>
  <c r="IR164" i="24"/>
  <c r="IQ164" i="24"/>
  <c r="IP164" i="24"/>
  <c r="IO164" i="24"/>
  <c r="IL164" i="24" s="1"/>
  <c r="IF164" i="24"/>
  <c r="IE164" i="24"/>
  <c r="ID164" i="24"/>
  <c r="IC164" i="24"/>
  <c r="HT164" i="24"/>
  <c r="HS164" i="24"/>
  <c r="HR164" i="24"/>
  <c r="HQ164" i="24"/>
  <c r="HM164" i="24" s="1"/>
  <c r="HH164" i="24"/>
  <c r="HG164" i="24"/>
  <c r="HF164" i="24"/>
  <c r="HE164" i="24"/>
  <c r="HC164" i="24" s="1"/>
  <c r="GV164" i="24"/>
  <c r="GU164" i="24"/>
  <c r="GT164" i="24"/>
  <c r="GS164" i="24"/>
  <c r="GQ164" i="24" s="1"/>
  <c r="GJ164" i="24"/>
  <c r="GI164" i="24"/>
  <c r="GH164" i="24"/>
  <c r="GG164" i="24"/>
  <c r="GE164" i="24" s="1"/>
  <c r="FX164" i="24"/>
  <c r="FW164" i="24"/>
  <c r="FV164" i="24"/>
  <c r="FU164" i="24"/>
  <c r="FQ164" i="24" s="1"/>
  <c r="FL164" i="24"/>
  <c r="FK164" i="24"/>
  <c r="FJ164" i="24"/>
  <c r="FI164" i="24"/>
  <c r="FF164" i="24" s="1"/>
  <c r="EZ164" i="24"/>
  <c r="EY164" i="24"/>
  <c r="EX164" i="24"/>
  <c r="EW164" i="24"/>
  <c r="ES164" i="24" s="1"/>
  <c r="EN164" i="24"/>
  <c r="EM164" i="24"/>
  <c r="EL164" i="24"/>
  <c r="EK164" i="24"/>
  <c r="EJ164" i="24" s="1"/>
  <c r="EB164" i="24"/>
  <c r="EA164" i="24"/>
  <c r="DZ164" i="24"/>
  <c r="DY164" i="24"/>
  <c r="DP164" i="24"/>
  <c r="DO164" i="24"/>
  <c r="DN164" i="24"/>
  <c r="DM164" i="24"/>
  <c r="DQ164" i="24" s="1"/>
  <c r="CR164" i="24"/>
  <c r="CQ164" i="24"/>
  <c r="CP164" i="24"/>
  <c r="CO164" i="24"/>
  <c r="CK164" i="24" s="1"/>
  <c r="CF164" i="24"/>
  <c r="CE164" i="24"/>
  <c r="CD164" i="24"/>
  <c r="CC164" i="24"/>
  <c r="BY164" i="24" s="1"/>
  <c r="BD164" i="24"/>
  <c r="AQ164" i="24"/>
  <c r="AR164" i="24"/>
  <c r="AJ164" i="24"/>
  <c r="AI164" i="24"/>
  <c r="AH164" i="24"/>
  <c r="AG164" i="24"/>
  <c r="AC164" i="24" s="1"/>
  <c r="X164" i="24"/>
  <c r="W164" i="24"/>
  <c r="V164" i="24"/>
  <c r="U164" i="24"/>
  <c r="S164" i="24" s="1"/>
  <c r="L164" i="24"/>
  <c r="K164" i="24"/>
  <c r="J164" i="24"/>
  <c r="I164" i="24"/>
  <c r="G164" i="24" s="1"/>
  <c r="KB163" i="24"/>
  <c r="KA163" i="24"/>
  <c r="JZ163" i="24"/>
  <c r="JY163" i="24"/>
  <c r="JP163" i="24"/>
  <c r="JO163" i="24"/>
  <c r="JN163" i="24"/>
  <c r="JM163" i="24"/>
  <c r="JI163" i="24" s="1"/>
  <c r="JD163" i="24"/>
  <c r="JC163" i="24"/>
  <c r="JB163" i="24"/>
  <c r="JA163" i="24"/>
  <c r="IZ163" i="24" s="1"/>
  <c r="IR163" i="24"/>
  <c r="IQ163" i="24"/>
  <c r="IP163" i="24"/>
  <c r="IO163" i="24"/>
  <c r="IM163" i="24" s="1"/>
  <c r="IF163" i="24"/>
  <c r="IE163" i="24"/>
  <c r="ID163" i="24"/>
  <c r="IC163" i="24"/>
  <c r="IA163" i="24" s="1"/>
  <c r="HT163" i="24"/>
  <c r="HS163" i="24"/>
  <c r="HR163" i="24"/>
  <c r="HQ163" i="24"/>
  <c r="HH163" i="24"/>
  <c r="HG163" i="24"/>
  <c r="HF163" i="24"/>
  <c r="HE163" i="24"/>
  <c r="HA163" i="24" s="1"/>
  <c r="GV163" i="24"/>
  <c r="GU163" i="24"/>
  <c r="GT163" i="24"/>
  <c r="GS163" i="24"/>
  <c r="GO163" i="24" s="1"/>
  <c r="GJ163" i="24"/>
  <c r="GI163" i="24"/>
  <c r="GH163" i="24"/>
  <c r="GG163" i="24"/>
  <c r="GE163" i="24" s="1"/>
  <c r="FX163" i="24"/>
  <c r="FW163" i="24"/>
  <c r="FV163" i="24"/>
  <c r="FU163" i="24"/>
  <c r="FQ163" i="24" s="1"/>
  <c r="FL163" i="24"/>
  <c r="FK163" i="24"/>
  <c r="FJ163" i="24"/>
  <c r="FI163" i="24"/>
  <c r="FM163" i="24" s="1"/>
  <c r="EZ163" i="24"/>
  <c r="EY163" i="24"/>
  <c r="EX163" i="24"/>
  <c r="EW163" i="24"/>
  <c r="ET163" i="24" s="1"/>
  <c r="EN163" i="24"/>
  <c r="EM163" i="24"/>
  <c r="EL163" i="24"/>
  <c r="EK163" i="24"/>
  <c r="EG163" i="24" s="1"/>
  <c r="EB163" i="24"/>
  <c r="EA163" i="24"/>
  <c r="DZ163" i="24"/>
  <c r="DY163" i="24"/>
  <c r="DU163" i="24" s="1"/>
  <c r="DP163" i="24"/>
  <c r="DO163" i="24"/>
  <c r="DN163" i="24"/>
  <c r="DM163" i="24"/>
  <c r="DK163" i="24" s="1"/>
  <c r="CR163" i="24"/>
  <c r="CQ163" i="24"/>
  <c r="CP163" i="24"/>
  <c r="CO163" i="24"/>
  <c r="CM163" i="24" s="1"/>
  <c r="CF163" i="24"/>
  <c r="CE163" i="24"/>
  <c r="CD163" i="24"/>
  <c r="CC163" i="24"/>
  <c r="BY163" i="24" s="1"/>
  <c r="BC163" i="24"/>
  <c r="AR163" i="24"/>
  <c r="AJ163" i="24"/>
  <c r="AI163" i="24"/>
  <c r="AH163" i="24"/>
  <c r="AG163" i="24"/>
  <c r="X163" i="24"/>
  <c r="W163" i="24"/>
  <c r="V163" i="24"/>
  <c r="U163" i="24"/>
  <c r="Y163" i="24" s="1"/>
  <c r="L163" i="24"/>
  <c r="K163" i="24"/>
  <c r="J163" i="24"/>
  <c r="I163" i="24"/>
  <c r="F163" i="24" s="1"/>
  <c r="KB162" i="24"/>
  <c r="KA162" i="24"/>
  <c r="JZ162" i="24"/>
  <c r="JY162" i="24"/>
  <c r="JU162" i="24" s="1"/>
  <c r="JP162" i="24"/>
  <c r="JO162" i="24"/>
  <c r="JN162" i="24"/>
  <c r="JM162" i="24"/>
  <c r="JI162" i="24" s="1"/>
  <c r="JD162" i="24"/>
  <c r="JC162" i="24"/>
  <c r="JB162" i="24"/>
  <c r="JA162" i="24"/>
  <c r="IZ162" i="24" s="1"/>
  <c r="IR162" i="24"/>
  <c r="IQ162" i="24"/>
  <c r="IP162" i="24"/>
  <c r="IO162" i="24"/>
  <c r="IN162" i="24" s="1"/>
  <c r="IF162" i="24"/>
  <c r="IE162" i="24"/>
  <c r="ID162" i="24"/>
  <c r="IC162" i="24"/>
  <c r="IA162" i="24" s="1"/>
  <c r="HT162" i="24"/>
  <c r="HS162" i="24"/>
  <c r="HR162" i="24"/>
  <c r="HQ162" i="24"/>
  <c r="HM162" i="24" s="1"/>
  <c r="HH162" i="24"/>
  <c r="HG162" i="24"/>
  <c r="HF162" i="24"/>
  <c r="HE162" i="24"/>
  <c r="HC162" i="24" s="1"/>
  <c r="GV162" i="24"/>
  <c r="GU162" i="24"/>
  <c r="GT162" i="24"/>
  <c r="GS162" i="24"/>
  <c r="GQ162" i="24" s="1"/>
  <c r="GJ162" i="24"/>
  <c r="GI162" i="24"/>
  <c r="GH162" i="24"/>
  <c r="GG162" i="24"/>
  <c r="GF162" i="24" s="1"/>
  <c r="FX162" i="24"/>
  <c r="FW162" i="24"/>
  <c r="FV162" i="24"/>
  <c r="FU162" i="24"/>
  <c r="FQ162" i="24" s="1"/>
  <c r="FL162" i="24"/>
  <c r="FK162" i="24"/>
  <c r="FJ162" i="24"/>
  <c r="FI162" i="24"/>
  <c r="FH162" i="24" s="1"/>
  <c r="EZ162" i="24"/>
  <c r="EY162" i="24"/>
  <c r="EX162" i="24"/>
  <c r="EW162" i="24"/>
  <c r="EU162" i="24" s="1"/>
  <c r="EN162" i="24"/>
  <c r="EM162" i="24"/>
  <c r="EL162" i="24"/>
  <c r="EK162" i="24"/>
  <c r="EI162" i="24" s="1"/>
  <c r="EB162" i="24"/>
  <c r="EA162" i="24"/>
  <c r="DZ162" i="24"/>
  <c r="DY162" i="24"/>
  <c r="DP162" i="24"/>
  <c r="DO162" i="24"/>
  <c r="DN162" i="24"/>
  <c r="DM162" i="24"/>
  <c r="DJ162" i="24" s="1"/>
  <c r="CR162" i="24"/>
  <c r="CQ162" i="24"/>
  <c r="CP162" i="24"/>
  <c r="CO162" i="24"/>
  <c r="CM162" i="24" s="1"/>
  <c r="CF162" i="24"/>
  <c r="CE162" i="24"/>
  <c r="CD162" i="24"/>
  <c r="CC162" i="24"/>
  <c r="BY162" i="24" s="1"/>
  <c r="BD162" i="24"/>
  <c r="BC162" i="24"/>
  <c r="AJ162" i="24"/>
  <c r="AI162" i="24"/>
  <c r="AH162" i="24"/>
  <c r="AG162" i="24"/>
  <c r="AC162" i="24" s="1"/>
  <c r="X162" i="24"/>
  <c r="W162" i="24"/>
  <c r="V162" i="24"/>
  <c r="U162" i="24"/>
  <c r="T162" i="24" s="1"/>
  <c r="L162" i="24"/>
  <c r="K162" i="24"/>
  <c r="J162" i="24"/>
  <c r="I162" i="24"/>
  <c r="H162" i="24" s="1"/>
  <c r="KB161" i="24"/>
  <c r="KA161" i="24"/>
  <c r="JZ161" i="24"/>
  <c r="JY161" i="24"/>
  <c r="JW161" i="24" s="1"/>
  <c r="JP161" i="24"/>
  <c r="JO161" i="24"/>
  <c r="JN161" i="24"/>
  <c r="JM161" i="24"/>
  <c r="JI161" i="24" s="1"/>
  <c r="JD161" i="24"/>
  <c r="JC161" i="24"/>
  <c r="JB161" i="24"/>
  <c r="JA161" i="24"/>
  <c r="IY161" i="24" s="1"/>
  <c r="IR161" i="24"/>
  <c r="IQ161" i="24"/>
  <c r="IP161" i="24"/>
  <c r="IO161" i="24"/>
  <c r="IM161" i="24" s="1"/>
  <c r="IF161" i="24"/>
  <c r="IE161" i="24"/>
  <c r="ID161" i="24"/>
  <c r="IC161" i="24"/>
  <c r="HT161" i="24"/>
  <c r="HS161" i="24"/>
  <c r="HR161" i="24"/>
  <c r="HQ161" i="24"/>
  <c r="HH161" i="24"/>
  <c r="HG161" i="24"/>
  <c r="HF161" i="24"/>
  <c r="HE161" i="24"/>
  <c r="HI161" i="24" s="1"/>
  <c r="GV161" i="24"/>
  <c r="GU161" i="24"/>
  <c r="GT161" i="24"/>
  <c r="GS161" i="24"/>
  <c r="GP161" i="24" s="1"/>
  <c r="GJ161" i="24"/>
  <c r="GI161" i="24"/>
  <c r="GH161" i="24"/>
  <c r="GG161" i="24"/>
  <c r="FX161" i="24"/>
  <c r="FW161" i="24"/>
  <c r="FV161" i="24"/>
  <c r="FU161" i="24"/>
  <c r="FQ161" i="24" s="1"/>
  <c r="FL161" i="24"/>
  <c r="FK161" i="24"/>
  <c r="FJ161" i="24"/>
  <c r="FI161" i="24"/>
  <c r="FH161" i="24" s="1"/>
  <c r="EZ161" i="24"/>
  <c r="EY161" i="24"/>
  <c r="EX161" i="24"/>
  <c r="EW161" i="24"/>
  <c r="EV161" i="24" s="1"/>
  <c r="EN161" i="24"/>
  <c r="EM161" i="24"/>
  <c r="EL161" i="24"/>
  <c r="EK161" i="24"/>
  <c r="EI161" i="24" s="1"/>
  <c r="EB161" i="24"/>
  <c r="EA161" i="24"/>
  <c r="DZ161" i="24"/>
  <c r="DY161" i="24"/>
  <c r="DU161" i="24" s="1"/>
  <c r="DP161" i="24"/>
  <c r="DO161" i="24"/>
  <c r="DN161" i="24"/>
  <c r="DM161" i="24"/>
  <c r="DI161" i="24" s="1"/>
  <c r="CR161" i="24"/>
  <c r="CQ161" i="24"/>
  <c r="CP161" i="24"/>
  <c r="CO161" i="24"/>
  <c r="CN161" i="24" s="1"/>
  <c r="CF161" i="24"/>
  <c r="CE161" i="24"/>
  <c r="CD161" i="24"/>
  <c r="CC161" i="24"/>
  <c r="BY161" i="24" s="1"/>
  <c r="BD161" i="24"/>
  <c r="AQ161" i="24"/>
  <c r="AJ161" i="24"/>
  <c r="AI161" i="24"/>
  <c r="AH161" i="24"/>
  <c r="AG161" i="24"/>
  <c r="X161" i="24"/>
  <c r="W161" i="24"/>
  <c r="V161" i="24"/>
  <c r="U161" i="24"/>
  <c r="T161" i="24" s="1"/>
  <c r="L161" i="24"/>
  <c r="K161" i="24"/>
  <c r="J161" i="24"/>
  <c r="I161" i="24"/>
  <c r="H161" i="24" s="1"/>
  <c r="KB160" i="24"/>
  <c r="KA160" i="24"/>
  <c r="JZ160" i="24"/>
  <c r="JY160" i="24"/>
  <c r="JW160" i="24" s="1"/>
  <c r="JP160" i="24"/>
  <c r="JO160" i="24"/>
  <c r="JN160" i="24"/>
  <c r="JM160" i="24"/>
  <c r="JI160" i="24" s="1"/>
  <c r="JD160" i="24"/>
  <c r="JC160" i="24"/>
  <c r="JB160" i="24"/>
  <c r="JA160" i="24"/>
  <c r="JE160" i="24" s="1"/>
  <c r="IR160" i="24"/>
  <c r="IQ160" i="24"/>
  <c r="IP160" i="24"/>
  <c r="IO160" i="24"/>
  <c r="IL160" i="24" s="1"/>
  <c r="IF160" i="24"/>
  <c r="IE160" i="24"/>
  <c r="ID160" i="24"/>
  <c r="IC160" i="24"/>
  <c r="HY160" i="24" s="1"/>
  <c r="HT160" i="24"/>
  <c r="HS160" i="24"/>
  <c r="HR160" i="24"/>
  <c r="HQ160" i="24"/>
  <c r="HM160" i="24" s="1"/>
  <c r="HH160" i="24"/>
  <c r="HG160" i="24"/>
  <c r="HF160" i="24"/>
  <c r="HE160" i="24"/>
  <c r="HD160" i="24" s="1"/>
  <c r="GV160" i="24"/>
  <c r="GU160" i="24"/>
  <c r="GT160" i="24"/>
  <c r="GS160" i="24"/>
  <c r="GR160" i="24" s="1"/>
  <c r="GJ160" i="24"/>
  <c r="GI160" i="24"/>
  <c r="GH160" i="24"/>
  <c r="GG160" i="24"/>
  <c r="GE160" i="24" s="1"/>
  <c r="FX160" i="24"/>
  <c r="FW160" i="24"/>
  <c r="FV160" i="24"/>
  <c r="FU160" i="24"/>
  <c r="FQ160" i="24" s="1"/>
  <c r="FL160" i="24"/>
  <c r="FK160" i="24"/>
  <c r="FJ160" i="24"/>
  <c r="FI160" i="24"/>
  <c r="FG160" i="24" s="1"/>
  <c r="EZ160" i="24"/>
  <c r="EY160" i="24"/>
  <c r="EX160" i="24"/>
  <c r="EW160" i="24"/>
  <c r="EU160" i="24" s="1"/>
  <c r="EN160" i="24"/>
  <c r="EM160" i="24"/>
  <c r="EL160" i="24"/>
  <c r="EK160" i="24"/>
  <c r="EJ160" i="24" s="1"/>
  <c r="EB160" i="24"/>
  <c r="EA160" i="24"/>
  <c r="DZ160" i="24"/>
  <c r="DY160" i="24"/>
  <c r="DP160" i="24"/>
  <c r="DO160" i="24"/>
  <c r="DN160" i="24"/>
  <c r="DM160" i="24"/>
  <c r="DQ160" i="24" s="1"/>
  <c r="CR160" i="24"/>
  <c r="CQ160" i="24"/>
  <c r="CP160" i="24"/>
  <c r="CO160" i="24"/>
  <c r="CK160" i="24" s="1"/>
  <c r="AQ160" i="24"/>
  <c r="AJ160" i="24"/>
  <c r="AI160" i="24"/>
  <c r="AH160" i="24"/>
  <c r="AG160" i="24"/>
  <c r="AC160" i="24" s="1"/>
  <c r="X160" i="24"/>
  <c r="W160" i="24"/>
  <c r="V160" i="24"/>
  <c r="U160" i="24"/>
  <c r="R160" i="24" s="1"/>
  <c r="L160" i="24"/>
  <c r="K160" i="24"/>
  <c r="J160" i="24"/>
  <c r="I160" i="24"/>
  <c r="G160" i="24" s="1"/>
  <c r="KB159" i="24"/>
  <c r="KA159" i="24"/>
  <c r="JZ159" i="24"/>
  <c r="JY159" i="24"/>
  <c r="JX159" i="24" s="1"/>
  <c r="JP159" i="24"/>
  <c r="JO159" i="24"/>
  <c r="JN159" i="24"/>
  <c r="JM159" i="24"/>
  <c r="JI159" i="24" s="1"/>
  <c r="JD159" i="24"/>
  <c r="JC159" i="24"/>
  <c r="JB159" i="24"/>
  <c r="JA159" i="24"/>
  <c r="IZ159" i="24" s="1"/>
  <c r="IR159" i="24"/>
  <c r="IQ159" i="24"/>
  <c r="IP159" i="24"/>
  <c r="IO159" i="24"/>
  <c r="IN159" i="24" s="1"/>
  <c r="IF159" i="24"/>
  <c r="IE159" i="24"/>
  <c r="ID159" i="24"/>
  <c r="IC159" i="24"/>
  <c r="IA159" i="24" s="1"/>
  <c r="HT159" i="24"/>
  <c r="HS159" i="24"/>
  <c r="HR159" i="24"/>
  <c r="HQ159" i="24"/>
  <c r="HH159" i="24"/>
  <c r="HG159" i="24"/>
  <c r="HF159" i="24"/>
  <c r="HE159" i="24"/>
  <c r="HD159" i="24" s="1"/>
  <c r="GV159" i="24"/>
  <c r="GU159" i="24"/>
  <c r="GT159" i="24"/>
  <c r="GS159" i="24"/>
  <c r="GR159" i="24" s="1"/>
  <c r="GJ159" i="24"/>
  <c r="GI159" i="24"/>
  <c r="GH159" i="24"/>
  <c r="GG159" i="24"/>
  <c r="GE159" i="24" s="1"/>
  <c r="FX159" i="24"/>
  <c r="FW159" i="24"/>
  <c r="FV159" i="24"/>
  <c r="FU159" i="24"/>
  <c r="FQ159" i="24" s="1"/>
  <c r="FL159" i="24"/>
  <c r="FK159" i="24"/>
  <c r="FJ159" i="24"/>
  <c r="FI159" i="24"/>
  <c r="FM159" i="24" s="1"/>
  <c r="EZ159" i="24"/>
  <c r="EY159" i="24"/>
  <c r="EX159" i="24"/>
  <c r="EW159" i="24"/>
  <c r="ET159" i="24" s="1"/>
  <c r="EN159" i="24"/>
  <c r="EM159" i="24"/>
  <c r="EL159" i="24"/>
  <c r="EK159" i="24"/>
  <c r="EI159" i="24" s="1"/>
  <c r="EB159" i="24"/>
  <c r="EA159" i="24"/>
  <c r="DZ159" i="24"/>
  <c r="DY159" i="24"/>
  <c r="DU159" i="24" s="1"/>
  <c r="DP159" i="24"/>
  <c r="DO159" i="24"/>
  <c r="DN159" i="24"/>
  <c r="DM159" i="24"/>
  <c r="DQ159" i="24" s="1"/>
  <c r="CR159" i="24"/>
  <c r="CQ159" i="24"/>
  <c r="CP159" i="24"/>
  <c r="CO159" i="24"/>
  <c r="CM159" i="24" s="1"/>
  <c r="BC159" i="24"/>
  <c r="AQ159" i="24"/>
  <c r="AR159" i="24"/>
  <c r="AJ159" i="24"/>
  <c r="AI159" i="24"/>
  <c r="AH159" i="24"/>
  <c r="AG159" i="24"/>
  <c r="X159" i="24"/>
  <c r="W159" i="24"/>
  <c r="V159" i="24"/>
  <c r="U159" i="24"/>
  <c r="Y159" i="24" s="1"/>
  <c r="L159" i="24"/>
  <c r="K159" i="24"/>
  <c r="J159" i="24"/>
  <c r="I159" i="24"/>
  <c r="F159" i="24" s="1"/>
  <c r="KB158" i="24"/>
  <c r="KA158" i="24"/>
  <c r="JZ158" i="24"/>
  <c r="JY158" i="24"/>
  <c r="JW158" i="24" s="1"/>
  <c r="JP158" i="24"/>
  <c r="JO158" i="24"/>
  <c r="JN158" i="24"/>
  <c r="JM158" i="24"/>
  <c r="JI158" i="24" s="1"/>
  <c r="JD158" i="24"/>
  <c r="JC158" i="24"/>
  <c r="JB158" i="24"/>
  <c r="JA158" i="24"/>
  <c r="JE158" i="24" s="1"/>
  <c r="IR158" i="24"/>
  <c r="IQ158" i="24"/>
  <c r="IP158" i="24"/>
  <c r="IO158" i="24"/>
  <c r="IL158" i="24" s="1"/>
  <c r="IF158" i="24"/>
  <c r="IE158" i="24"/>
  <c r="ID158" i="24"/>
  <c r="IC158" i="24"/>
  <c r="IA158" i="24" s="1"/>
  <c r="HT158" i="24"/>
  <c r="HS158" i="24"/>
  <c r="HR158" i="24"/>
  <c r="HQ158" i="24"/>
  <c r="HM158" i="24" s="1"/>
  <c r="HH158" i="24"/>
  <c r="HG158" i="24"/>
  <c r="HF158" i="24"/>
  <c r="HE158" i="24"/>
  <c r="HI158" i="24" s="1"/>
  <c r="GV158" i="24"/>
  <c r="GU158" i="24"/>
  <c r="GT158" i="24"/>
  <c r="GS158" i="24"/>
  <c r="GP158" i="24" s="1"/>
  <c r="GJ158" i="24"/>
  <c r="GI158" i="24"/>
  <c r="GH158" i="24"/>
  <c r="GG158" i="24"/>
  <c r="GE158" i="24" s="1"/>
  <c r="FX158" i="24"/>
  <c r="FW158" i="24"/>
  <c r="FV158" i="24"/>
  <c r="FU158" i="24"/>
  <c r="FQ158" i="24" s="1"/>
  <c r="FL158" i="24"/>
  <c r="FK158" i="24"/>
  <c r="FJ158" i="24"/>
  <c r="FI158" i="24"/>
  <c r="FM158" i="24" s="1"/>
  <c r="EZ158" i="24"/>
  <c r="EY158" i="24"/>
  <c r="EX158" i="24"/>
  <c r="EW158" i="24"/>
  <c r="ET158" i="24" s="1"/>
  <c r="EN158" i="24"/>
  <c r="EM158" i="24"/>
  <c r="EL158" i="24"/>
  <c r="EK158" i="24"/>
  <c r="EI158" i="24" s="1"/>
  <c r="EB158" i="24"/>
  <c r="EA158" i="24"/>
  <c r="DZ158" i="24"/>
  <c r="DY158" i="24"/>
  <c r="DP158" i="24"/>
  <c r="DO158" i="24"/>
  <c r="DN158" i="24"/>
  <c r="DM158" i="24"/>
  <c r="DQ158" i="24" s="1"/>
  <c r="CR158" i="24"/>
  <c r="CQ158" i="24"/>
  <c r="CP158" i="24"/>
  <c r="CO158" i="24"/>
  <c r="CM158" i="24" s="1"/>
  <c r="BC158" i="24"/>
  <c r="AQ158" i="24"/>
  <c r="AJ158" i="24"/>
  <c r="AI158" i="24"/>
  <c r="AH158" i="24"/>
  <c r="AG158" i="24"/>
  <c r="AC158" i="24" s="1"/>
  <c r="X158" i="24"/>
  <c r="W158" i="24"/>
  <c r="V158" i="24"/>
  <c r="U158" i="24"/>
  <c r="Y158" i="24" s="1"/>
  <c r="L158" i="24"/>
  <c r="K158" i="24"/>
  <c r="J158" i="24"/>
  <c r="I158" i="24"/>
  <c r="F158" i="24" s="1"/>
  <c r="KB157" i="24"/>
  <c r="KA157" i="24"/>
  <c r="JZ157" i="24"/>
  <c r="JY157" i="24"/>
  <c r="JW157" i="24" s="1"/>
  <c r="JP157" i="24"/>
  <c r="JO157" i="24"/>
  <c r="JN157" i="24"/>
  <c r="JM157" i="24"/>
  <c r="JI157" i="24" s="1"/>
  <c r="JD157" i="24"/>
  <c r="JC157" i="24"/>
  <c r="JB157" i="24"/>
  <c r="JA157" i="24"/>
  <c r="JE157" i="24" s="1"/>
  <c r="IR157" i="24"/>
  <c r="IQ157" i="24"/>
  <c r="IP157" i="24"/>
  <c r="IO157" i="24"/>
  <c r="IL157" i="24" s="1"/>
  <c r="IF157" i="24"/>
  <c r="IE157" i="24"/>
  <c r="ID157" i="24"/>
  <c r="IC157" i="24"/>
  <c r="IA157" i="24" s="1"/>
  <c r="HT157" i="24"/>
  <c r="HS157" i="24"/>
  <c r="HR157" i="24"/>
  <c r="HQ157" i="24"/>
  <c r="HH157" i="24"/>
  <c r="HG157" i="24"/>
  <c r="HF157" i="24"/>
  <c r="HE157" i="24"/>
  <c r="HI157" i="24" s="1"/>
  <c r="GV157" i="24"/>
  <c r="GU157" i="24"/>
  <c r="GT157" i="24"/>
  <c r="GS157" i="24"/>
  <c r="GP157" i="24" s="1"/>
  <c r="GJ157" i="24"/>
  <c r="GI157" i="24"/>
  <c r="GH157" i="24"/>
  <c r="GG157" i="24"/>
  <c r="GE157" i="24" s="1"/>
  <c r="FX157" i="24"/>
  <c r="FW157" i="24"/>
  <c r="FV157" i="24"/>
  <c r="FU157" i="24"/>
  <c r="FQ157" i="24" s="1"/>
  <c r="FL157" i="24"/>
  <c r="FK157" i="24"/>
  <c r="FJ157" i="24"/>
  <c r="FI157" i="24"/>
  <c r="FM157" i="24" s="1"/>
  <c r="EZ157" i="24"/>
  <c r="EY157" i="24"/>
  <c r="EX157" i="24"/>
  <c r="EW157" i="24"/>
  <c r="ET157" i="24" s="1"/>
  <c r="EN157" i="24"/>
  <c r="EM157" i="24"/>
  <c r="EL157" i="24"/>
  <c r="EK157" i="24"/>
  <c r="EB157" i="24"/>
  <c r="EA157" i="24"/>
  <c r="DZ157" i="24"/>
  <c r="DY157" i="24"/>
  <c r="DU157" i="24" s="1"/>
  <c r="DP157" i="24"/>
  <c r="DO157" i="24"/>
  <c r="DN157" i="24"/>
  <c r="DM157" i="24"/>
  <c r="DQ157" i="24" s="1"/>
  <c r="CR157" i="24"/>
  <c r="CQ157" i="24"/>
  <c r="CP157" i="24"/>
  <c r="CO157" i="24"/>
  <c r="CM157" i="24" s="1"/>
  <c r="BD157" i="24"/>
  <c r="BC157" i="24"/>
  <c r="AQ157" i="24"/>
  <c r="AJ157" i="24"/>
  <c r="AI157" i="24"/>
  <c r="AH157" i="24"/>
  <c r="AG157" i="24"/>
  <c r="X157" i="24"/>
  <c r="W157" i="24"/>
  <c r="V157" i="24"/>
  <c r="U157" i="24"/>
  <c r="Y157" i="24" s="1"/>
  <c r="L157" i="24"/>
  <c r="K157" i="24"/>
  <c r="J157" i="24"/>
  <c r="I157" i="24"/>
  <c r="F157" i="24" s="1"/>
  <c r="KB156" i="24"/>
  <c r="KA156" i="24"/>
  <c r="JZ156" i="24"/>
  <c r="JY156" i="24"/>
  <c r="JW156" i="24" s="1"/>
  <c r="JP156" i="24"/>
  <c r="JO156" i="24"/>
  <c r="JN156" i="24"/>
  <c r="JM156" i="24"/>
  <c r="JI156" i="24" s="1"/>
  <c r="JD156" i="24"/>
  <c r="JC156" i="24"/>
  <c r="JB156" i="24"/>
  <c r="JA156" i="24"/>
  <c r="IR156" i="24"/>
  <c r="IQ156" i="24"/>
  <c r="IP156" i="24"/>
  <c r="IO156" i="24"/>
  <c r="IL156" i="24" s="1"/>
  <c r="IF156" i="24"/>
  <c r="IE156" i="24"/>
  <c r="ID156" i="24"/>
  <c r="IC156" i="24"/>
  <c r="IA156" i="24" s="1"/>
  <c r="HT156" i="24"/>
  <c r="HS156" i="24"/>
  <c r="HR156" i="24"/>
  <c r="HQ156" i="24"/>
  <c r="HM156" i="24" s="1"/>
  <c r="HH156" i="24"/>
  <c r="HG156" i="24"/>
  <c r="HF156" i="24"/>
  <c r="HE156" i="24"/>
  <c r="HI156" i="24" s="1"/>
  <c r="GV156" i="24"/>
  <c r="GU156" i="24"/>
  <c r="GT156" i="24"/>
  <c r="GS156" i="24"/>
  <c r="GJ156" i="24"/>
  <c r="GI156" i="24"/>
  <c r="GH156" i="24"/>
  <c r="GG156" i="24"/>
  <c r="GE156" i="24" s="1"/>
  <c r="FX156" i="24"/>
  <c r="FW156" i="24"/>
  <c r="FV156" i="24"/>
  <c r="FU156" i="24"/>
  <c r="FQ156" i="24" s="1"/>
  <c r="FL156" i="24"/>
  <c r="FK156" i="24"/>
  <c r="FJ156" i="24"/>
  <c r="FI156" i="24"/>
  <c r="FM156" i="24" s="1"/>
  <c r="EZ156" i="24"/>
  <c r="EY156" i="24"/>
  <c r="EX156" i="24"/>
  <c r="EW156" i="24"/>
  <c r="ET156" i="24" s="1"/>
  <c r="EN156" i="24"/>
  <c r="EM156" i="24"/>
  <c r="EL156" i="24"/>
  <c r="EK156" i="24"/>
  <c r="EI156" i="24" s="1"/>
  <c r="EB156" i="24"/>
  <c r="EA156" i="24"/>
  <c r="DZ156" i="24"/>
  <c r="DY156" i="24"/>
  <c r="DP156" i="24"/>
  <c r="DO156" i="24"/>
  <c r="DN156" i="24"/>
  <c r="DM156" i="24"/>
  <c r="AQ156" i="24"/>
  <c r="AJ156" i="24"/>
  <c r="AI156" i="24"/>
  <c r="AH156" i="24"/>
  <c r="AG156" i="24"/>
  <c r="AC156" i="24" s="1"/>
  <c r="X156" i="24"/>
  <c r="W156" i="24"/>
  <c r="V156" i="24"/>
  <c r="U156" i="24"/>
  <c r="Y156" i="24" s="1"/>
  <c r="L156" i="24"/>
  <c r="K156" i="24"/>
  <c r="J156" i="24"/>
  <c r="I156" i="24"/>
  <c r="F156" i="24" s="1"/>
  <c r="KB155" i="24"/>
  <c r="KA155" i="24"/>
  <c r="JZ155" i="24"/>
  <c r="JY155" i="24"/>
  <c r="JW155" i="24" s="1"/>
  <c r="JP155" i="24"/>
  <c r="JO155" i="24"/>
  <c r="JN155" i="24"/>
  <c r="JM155" i="24"/>
  <c r="JI155" i="24" s="1"/>
  <c r="JD155" i="24"/>
  <c r="JC155" i="24"/>
  <c r="JB155" i="24"/>
  <c r="JA155" i="24"/>
  <c r="IZ155" i="24" s="1"/>
  <c r="IR155" i="24"/>
  <c r="IQ155" i="24"/>
  <c r="IP155" i="24"/>
  <c r="IO155" i="24"/>
  <c r="IL155" i="24" s="1"/>
  <c r="IF155" i="24"/>
  <c r="IE155" i="24"/>
  <c r="ID155" i="24"/>
  <c r="IC155" i="24"/>
  <c r="IA155" i="24" s="1"/>
  <c r="HT155" i="24"/>
  <c r="HS155" i="24"/>
  <c r="HR155" i="24"/>
  <c r="HQ155" i="24"/>
  <c r="HH155" i="24"/>
  <c r="HG155" i="24"/>
  <c r="HF155" i="24"/>
  <c r="HE155" i="24"/>
  <c r="GV155" i="24"/>
  <c r="GU155" i="24"/>
  <c r="GT155" i="24"/>
  <c r="GS155" i="24"/>
  <c r="GP155" i="24" s="1"/>
  <c r="GJ155" i="24"/>
  <c r="GI155" i="24"/>
  <c r="GH155" i="24"/>
  <c r="GG155" i="24"/>
  <c r="GE155" i="24" s="1"/>
  <c r="FX155" i="24"/>
  <c r="FW155" i="24"/>
  <c r="FV155" i="24"/>
  <c r="FU155" i="24"/>
  <c r="FQ155" i="24" s="1"/>
  <c r="FL155" i="24"/>
  <c r="FK155" i="24"/>
  <c r="FJ155" i="24"/>
  <c r="FI155" i="24"/>
  <c r="FM155" i="24" s="1"/>
  <c r="EZ155" i="24"/>
  <c r="EY155" i="24"/>
  <c r="EX155" i="24"/>
  <c r="EW155" i="24"/>
  <c r="ET155" i="24" s="1"/>
  <c r="EN155" i="24"/>
  <c r="EM155" i="24"/>
  <c r="EL155" i="24"/>
  <c r="EK155" i="24"/>
  <c r="EI155" i="24" s="1"/>
  <c r="EB155" i="24"/>
  <c r="EA155" i="24"/>
  <c r="DZ155" i="24"/>
  <c r="DY155" i="24"/>
  <c r="DU155" i="24" s="1"/>
  <c r="DP155" i="24"/>
  <c r="DO155" i="24"/>
  <c r="DN155" i="24"/>
  <c r="DM155" i="24"/>
  <c r="DI155" i="24" s="1"/>
  <c r="BD155" i="24"/>
  <c r="AQ155" i="24"/>
  <c r="AJ155" i="24"/>
  <c r="AI155" i="24"/>
  <c r="AH155" i="24"/>
  <c r="AG155" i="24"/>
  <c r="X155" i="24"/>
  <c r="W155" i="24"/>
  <c r="V155" i="24"/>
  <c r="U155" i="24"/>
  <c r="Y155" i="24" s="1"/>
  <c r="L155" i="24"/>
  <c r="K155" i="24"/>
  <c r="J155" i="24"/>
  <c r="I155" i="24"/>
  <c r="F155" i="24" s="1"/>
  <c r="KB154" i="24"/>
  <c r="KA154" i="24"/>
  <c r="JZ154" i="24"/>
  <c r="JY154" i="24"/>
  <c r="JW154" i="24" s="1"/>
  <c r="JP154" i="24"/>
  <c r="JO154" i="24"/>
  <c r="JN154" i="24"/>
  <c r="JM154" i="24"/>
  <c r="JD154" i="24"/>
  <c r="JC154" i="24"/>
  <c r="JB154" i="24"/>
  <c r="JA154" i="24"/>
  <c r="JE154" i="24" s="1"/>
  <c r="IR154" i="24"/>
  <c r="IQ154" i="24"/>
  <c r="IP154" i="24"/>
  <c r="IO154" i="24"/>
  <c r="IL154" i="24" s="1"/>
  <c r="IF154" i="24"/>
  <c r="IE154" i="24"/>
  <c r="ID154" i="24"/>
  <c r="IC154" i="24"/>
  <c r="IB154" i="24" s="1"/>
  <c r="HT154" i="24"/>
  <c r="HS154" i="24"/>
  <c r="HR154" i="24"/>
  <c r="HQ154" i="24"/>
  <c r="HH154" i="24"/>
  <c r="HG154" i="24"/>
  <c r="HF154" i="24"/>
  <c r="HE154" i="24"/>
  <c r="GV154" i="24"/>
  <c r="GU154" i="24"/>
  <c r="GT154" i="24"/>
  <c r="GS154" i="24"/>
  <c r="GP154" i="24" s="1"/>
  <c r="GJ154" i="24"/>
  <c r="GI154" i="24"/>
  <c r="GH154" i="24"/>
  <c r="GG154" i="24"/>
  <c r="GC154" i="24" s="1"/>
  <c r="FX154" i="24"/>
  <c r="FW154" i="24"/>
  <c r="FV154" i="24"/>
  <c r="FU154" i="24"/>
  <c r="FR154" i="24" s="1"/>
  <c r="FL154" i="24"/>
  <c r="FK154" i="24"/>
  <c r="FJ154" i="24"/>
  <c r="FI154" i="24"/>
  <c r="FM154" i="24" s="1"/>
  <c r="EZ154" i="24"/>
  <c r="EY154" i="24"/>
  <c r="EX154" i="24"/>
  <c r="EW154" i="24"/>
  <c r="EV154" i="24" s="1"/>
  <c r="EN154" i="24"/>
  <c r="EM154" i="24"/>
  <c r="EL154" i="24"/>
  <c r="EK154" i="24"/>
  <c r="EJ154" i="24" s="1"/>
  <c r="EB154" i="24"/>
  <c r="EA154" i="24"/>
  <c r="DZ154" i="24"/>
  <c r="DY154" i="24"/>
  <c r="DU154" i="24" s="1"/>
  <c r="DP154" i="24"/>
  <c r="DO154" i="24"/>
  <c r="DN154" i="24"/>
  <c r="DM154" i="24"/>
  <c r="DQ154" i="24" s="1"/>
  <c r="BD154" i="24"/>
  <c r="BC154" i="24"/>
  <c r="AR154" i="24"/>
  <c r="AJ154" i="24"/>
  <c r="AI154" i="24"/>
  <c r="AH154" i="24"/>
  <c r="AG154" i="24"/>
  <c r="X154" i="24"/>
  <c r="W154" i="24"/>
  <c r="V154" i="24"/>
  <c r="U154" i="24"/>
  <c r="Y154" i="24" s="1"/>
  <c r="L154" i="24"/>
  <c r="K154" i="24"/>
  <c r="J154" i="24"/>
  <c r="I154" i="24"/>
  <c r="F154" i="24" s="1"/>
  <c r="KB153" i="24"/>
  <c r="KA153" i="24"/>
  <c r="JZ153" i="24"/>
  <c r="JY153" i="24"/>
  <c r="JU153" i="24" s="1"/>
  <c r="JP153" i="24"/>
  <c r="JO153" i="24"/>
  <c r="JN153" i="24"/>
  <c r="JM153" i="24"/>
  <c r="JI153" i="24" s="1"/>
  <c r="JD153" i="24"/>
  <c r="JC153" i="24"/>
  <c r="JB153" i="24"/>
  <c r="JA153" i="24"/>
  <c r="JE153" i="24" s="1"/>
  <c r="IR153" i="24"/>
  <c r="IQ153" i="24"/>
  <c r="IP153" i="24"/>
  <c r="IO153" i="24"/>
  <c r="IF153" i="24"/>
  <c r="IE153" i="24"/>
  <c r="ID153" i="24"/>
  <c r="IC153" i="24"/>
  <c r="IB153" i="24" s="1"/>
  <c r="HT153" i="24"/>
  <c r="HS153" i="24"/>
  <c r="HR153" i="24"/>
  <c r="HQ153" i="24"/>
  <c r="HM153" i="24" s="1"/>
  <c r="HH153" i="24"/>
  <c r="HG153" i="24"/>
  <c r="HF153" i="24"/>
  <c r="HE153" i="24"/>
  <c r="HI153" i="24" s="1"/>
  <c r="GV153" i="24"/>
  <c r="GU153" i="24"/>
  <c r="GT153" i="24"/>
  <c r="GS153" i="24"/>
  <c r="GP153" i="24" s="1"/>
  <c r="GJ153" i="24"/>
  <c r="GI153" i="24"/>
  <c r="GH153" i="24"/>
  <c r="GG153" i="24"/>
  <c r="FX153" i="24"/>
  <c r="FW153" i="24"/>
  <c r="FV153" i="24"/>
  <c r="FU153" i="24"/>
  <c r="FR153" i="24" s="1"/>
  <c r="FL153" i="24"/>
  <c r="FK153" i="24"/>
  <c r="FJ153" i="24"/>
  <c r="FI153" i="24"/>
  <c r="FM153" i="24" s="1"/>
  <c r="EZ153" i="24"/>
  <c r="EY153" i="24"/>
  <c r="EX153" i="24"/>
  <c r="EW153" i="24"/>
  <c r="ET153" i="24" s="1"/>
  <c r="EN153" i="24"/>
  <c r="EM153" i="24"/>
  <c r="EL153" i="24"/>
  <c r="EK153" i="24"/>
  <c r="EJ153" i="24" s="1"/>
  <c r="EB153" i="24"/>
  <c r="EA153" i="24"/>
  <c r="DZ153" i="24"/>
  <c r="DY153" i="24"/>
  <c r="DP153" i="24"/>
  <c r="DO153" i="24"/>
  <c r="DN153" i="24"/>
  <c r="DM153" i="24"/>
  <c r="BD153" i="24"/>
  <c r="AQ153" i="24"/>
  <c r="AJ153" i="24"/>
  <c r="AI153" i="24"/>
  <c r="AH153" i="24"/>
  <c r="AG153" i="24"/>
  <c r="AF153" i="24" s="1"/>
  <c r="X153" i="24"/>
  <c r="W153" i="24"/>
  <c r="V153" i="24"/>
  <c r="U153" i="24"/>
  <c r="R153" i="24" s="1"/>
  <c r="L153" i="24"/>
  <c r="K153" i="24"/>
  <c r="J153" i="24"/>
  <c r="I153" i="24"/>
  <c r="KB152" i="24"/>
  <c r="KA152" i="24"/>
  <c r="JZ152" i="24"/>
  <c r="JY152" i="24"/>
  <c r="JW152" i="24" s="1"/>
  <c r="JP152" i="24"/>
  <c r="JO152" i="24"/>
  <c r="JN152" i="24"/>
  <c r="JM152" i="24"/>
  <c r="JL152" i="24" s="1"/>
  <c r="JD152" i="24"/>
  <c r="JC152" i="24"/>
  <c r="JB152" i="24"/>
  <c r="JA152" i="24"/>
  <c r="JE152" i="24" s="1"/>
  <c r="IR152" i="24"/>
  <c r="IQ152" i="24"/>
  <c r="IP152" i="24"/>
  <c r="IO152" i="24"/>
  <c r="IF152" i="24"/>
  <c r="IE152" i="24"/>
  <c r="ID152" i="24"/>
  <c r="IC152" i="24"/>
  <c r="IA152" i="24" s="1"/>
  <c r="HT152" i="24"/>
  <c r="HS152" i="24"/>
  <c r="HR152" i="24"/>
  <c r="HQ152" i="24"/>
  <c r="HP152" i="24" s="1"/>
  <c r="HH152" i="24"/>
  <c r="HG152" i="24"/>
  <c r="HF152" i="24"/>
  <c r="HE152" i="24"/>
  <c r="HI152" i="24" s="1"/>
  <c r="GV152" i="24"/>
  <c r="GU152" i="24"/>
  <c r="GT152" i="24"/>
  <c r="GS152" i="24"/>
  <c r="GP152" i="24" s="1"/>
  <c r="GJ152" i="24"/>
  <c r="GI152" i="24"/>
  <c r="GH152" i="24"/>
  <c r="GG152" i="24"/>
  <c r="GE152" i="24" s="1"/>
  <c r="FX152" i="24"/>
  <c r="FW152" i="24"/>
  <c r="FV152" i="24"/>
  <c r="FU152" i="24"/>
  <c r="FT152" i="24" s="1"/>
  <c r="FL152" i="24"/>
  <c r="FK152" i="24"/>
  <c r="FJ152" i="24"/>
  <c r="FI152" i="24"/>
  <c r="FE152" i="24" s="1"/>
  <c r="EZ152" i="24"/>
  <c r="EY152" i="24"/>
  <c r="EX152" i="24"/>
  <c r="EW152" i="24"/>
  <c r="ET152" i="24" s="1"/>
  <c r="EN152" i="24"/>
  <c r="EM152" i="24"/>
  <c r="EL152" i="24"/>
  <c r="EK152" i="24"/>
  <c r="EI152" i="24" s="1"/>
  <c r="EB152" i="24"/>
  <c r="EA152" i="24"/>
  <c r="DZ152" i="24"/>
  <c r="DY152" i="24"/>
  <c r="DX152" i="24" s="1"/>
  <c r="DP152" i="24"/>
  <c r="DO152" i="24"/>
  <c r="DN152" i="24"/>
  <c r="DM152" i="24"/>
  <c r="DI152" i="24" s="1"/>
  <c r="AQ152" i="24"/>
  <c r="AJ152" i="24"/>
  <c r="AI152" i="24"/>
  <c r="AH152" i="24"/>
  <c r="AG152" i="24"/>
  <c r="AF152" i="24" s="1"/>
  <c r="X152" i="24"/>
  <c r="W152" i="24"/>
  <c r="V152" i="24"/>
  <c r="U152" i="24"/>
  <c r="Y152" i="24" s="1"/>
  <c r="L152" i="24"/>
  <c r="K152" i="24"/>
  <c r="J152" i="24"/>
  <c r="I152" i="24"/>
  <c r="F152" i="24" s="1"/>
  <c r="KB151" i="24"/>
  <c r="KA151" i="24"/>
  <c r="JZ151" i="24"/>
  <c r="JY151" i="24"/>
  <c r="JW151" i="24" s="1"/>
  <c r="JP151" i="24"/>
  <c r="JO151" i="24"/>
  <c r="JN151" i="24"/>
  <c r="JM151" i="24"/>
  <c r="JL151" i="24" s="1"/>
  <c r="JD151" i="24"/>
  <c r="JC151" i="24"/>
  <c r="JB151" i="24"/>
  <c r="JA151" i="24"/>
  <c r="JE151" i="24" s="1"/>
  <c r="IR151" i="24"/>
  <c r="IQ151" i="24"/>
  <c r="IP151" i="24"/>
  <c r="IO151" i="24"/>
  <c r="IL151" i="24" s="1"/>
  <c r="IF151" i="24"/>
  <c r="IE151" i="24"/>
  <c r="ID151" i="24"/>
  <c r="IC151" i="24"/>
  <c r="IA151" i="24" s="1"/>
  <c r="HT151" i="24"/>
  <c r="HS151" i="24"/>
  <c r="HR151" i="24"/>
  <c r="HQ151" i="24"/>
  <c r="HP151" i="24" s="1"/>
  <c r="HH151" i="24"/>
  <c r="HG151" i="24"/>
  <c r="HF151" i="24"/>
  <c r="HE151" i="24"/>
  <c r="HI151" i="24" s="1"/>
  <c r="GV151" i="24"/>
  <c r="GU151" i="24"/>
  <c r="GT151" i="24"/>
  <c r="GS151" i="24"/>
  <c r="GP151" i="24" s="1"/>
  <c r="GJ151" i="24"/>
  <c r="GI151" i="24"/>
  <c r="GH151" i="24"/>
  <c r="GG151" i="24"/>
  <c r="GE151" i="24" s="1"/>
  <c r="FX151" i="24"/>
  <c r="FW151" i="24"/>
  <c r="FV151" i="24"/>
  <c r="FU151" i="24"/>
  <c r="FT151" i="24" s="1"/>
  <c r="FL151" i="24"/>
  <c r="FK151" i="24"/>
  <c r="FJ151" i="24"/>
  <c r="FI151" i="24"/>
  <c r="FM151" i="24" s="1"/>
  <c r="EZ151" i="24"/>
  <c r="EY151" i="24"/>
  <c r="EX151" i="24"/>
  <c r="EW151" i="24"/>
  <c r="ET151" i="24" s="1"/>
  <c r="EN151" i="24"/>
  <c r="EM151" i="24"/>
  <c r="EL151" i="24"/>
  <c r="EK151" i="24"/>
  <c r="EI151" i="24" s="1"/>
  <c r="EB151" i="24"/>
  <c r="EA151" i="24"/>
  <c r="DZ151" i="24"/>
  <c r="DY151" i="24"/>
  <c r="DP151" i="24"/>
  <c r="DO151" i="24"/>
  <c r="DN151" i="24"/>
  <c r="DM151" i="24"/>
  <c r="DQ151" i="24" s="1"/>
  <c r="AQ151" i="24"/>
  <c r="AR151" i="24"/>
  <c r="AJ151" i="24"/>
  <c r="AI151" i="24"/>
  <c r="AH151" i="24"/>
  <c r="AG151" i="24"/>
  <c r="X151" i="24"/>
  <c r="W151" i="24"/>
  <c r="V151" i="24"/>
  <c r="U151" i="24"/>
  <c r="Y151" i="24" s="1"/>
  <c r="L151" i="24"/>
  <c r="K151" i="24"/>
  <c r="J151" i="24"/>
  <c r="I151" i="24"/>
  <c r="F151" i="24" s="1"/>
  <c r="KB150" i="24"/>
  <c r="KA150" i="24"/>
  <c r="JZ150" i="24"/>
  <c r="JY150" i="24"/>
  <c r="JP150" i="24"/>
  <c r="JO150" i="24"/>
  <c r="JN150" i="24"/>
  <c r="JM150" i="24"/>
  <c r="JL150" i="24" s="1"/>
  <c r="JD150" i="24"/>
  <c r="JC150" i="24"/>
  <c r="JB150" i="24"/>
  <c r="JA150" i="24"/>
  <c r="IX150" i="24" s="1"/>
  <c r="IR150" i="24"/>
  <c r="IQ150" i="24"/>
  <c r="IP150" i="24"/>
  <c r="IO150" i="24"/>
  <c r="IF150" i="24"/>
  <c r="IE150" i="24"/>
  <c r="ID150" i="24"/>
  <c r="IC150" i="24"/>
  <c r="IA150" i="24" s="1"/>
  <c r="HT150" i="24"/>
  <c r="HS150" i="24"/>
  <c r="HR150" i="24"/>
  <c r="HQ150" i="24"/>
  <c r="HH150" i="24"/>
  <c r="HG150" i="24"/>
  <c r="HF150" i="24"/>
  <c r="HE150" i="24"/>
  <c r="HI150" i="24" s="1"/>
  <c r="GV150" i="24"/>
  <c r="GU150" i="24"/>
  <c r="GT150" i="24"/>
  <c r="GS150" i="24"/>
  <c r="GP150" i="24" s="1"/>
  <c r="GJ150" i="24"/>
  <c r="GI150" i="24"/>
  <c r="GH150" i="24"/>
  <c r="GG150" i="24"/>
  <c r="FX150" i="24"/>
  <c r="FW150" i="24"/>
  <c r="FV150" i="24"/>
  <c r="FU150" i="24"/>
  <c r="FT150" i="24" s="1"/>
  <c r="FL150" i="24"/>
  <c r="FK150" i="24"/>
  <c r="FJ150" i="24"/>
  <c r="FI150" i="24"/>
  <c r="FF150" i="24" s="1"/>
  <c r="EZ150" i="24"/>
  <c r="EY150" i="24"/>
  <c r="EX150" i="24"/>
  <c r="EW150" i="24"/>
  <c r="EU150" i="24" s="1"/>
  <c r="EN150" i="24"/>
  <c r="EM150" i="24"/>
  <c r="EL150" i="24"/>
  <c r="EK150" i="24"/>
  <c r="EI150" i="24" s="1"/>
  <c r="EB150" i="24"/>
  <c r="EA150" i="24"/>
  <c r="DZ150" i="24"/>
  <c r="DY150" i="24"/>
  <c r="DP150" i="24"/>
  <c r="DO150" i="24"/>
  <c r="DN150" i="24"/>
  <c r="DM150" i="24"/>
  <c r="DI150" i="24" s="1"/>
  <c r="AQ150" i="24"/>
  <c r="AJ150" i="24"/>
  <c r="AI150" i="24"/>
  <c r="AH150" i="24"/>
  <c r="AG150" i="24"/>
  <c r="AD150" i="24" s="1"/>
  <c r="X150" i="24"/>
  <c r="W150" i="24"/>
  <c r="V150" i="24"/>
  <c r="U150" i="24"/>
  <c r="Q150" i="24" s="1"/>
  <c r="L150" i="24"/>
  <c r="K150" i="24"/>
  <c r="J150" i="24"/>
  <c r="I150" i="24"/>
  <c r="KB149" i="24"/>
  <c r="KA149" i="24"/>
  <c r="JZ149" i="24"/>
  <c r="JY149" i="24"/>
  <c r="JW149" i="24" s="1"/>
  <c r="JP149" i="24"/>
  <c r="JO149" i="24"/>
  <c r="JN149" i="24"/>
  <c r="JM149" i="24"/>
  <c r="JD149" i="24"/>
  <c r="JC149" i="24"/>
  <c r="JB149" i="24"/>
  <c r="JA149" i="24"/>
  <c r="JE149" i="24" s="1"/>
  <c r="IR149" i="24"/>
  <c r="IQ149" i="24"/>
  <c r="IP149" i="24"/>
  <c r="IO149" i="24"/>
  <c r="IL149" i="24" s="1"/>
  <c r="IF149" i="24"/>
  <c r="IE149" i="24"/>
  <c r="ID149" i="24"/>
  <c r="IC149" i="24"/>
  <c r="HT149" i="24"/>
  <c r="HS149" i="24"/>
  <c r="HR149" i="24"/>
  <c r="HQ149" i="24"/>
  <c r="HP149" i="24" s="1"/>
  <c r="HH149" i="24"/>
  <c r="HG149" i="24"/>
  <c r="HF149" i="24"/>
  <c r="HE149" i="24"/>
  <c r="HA149" i="24" s="1"/>
  <c r="GV149" i="24"/>
  <c r="GU149" i="24"/>
  <c r="GT149" i="24"/>
  <c r="GS149" i="24"/>
  <c r="GJ149" i="24"/>
  <c r="GI149" i="24"/>
  <c r="GH149" i="24"/>
  <c r="GG149" i="24"/>
  <c r="GE149" i="24" s="1"/>
  <c r="FX149" i="24"/>
  <c r="FW149" i="24"/>
  <c r="FV149" i="24"/>
  <c r="FU149" i="24"/>
  <c r="FL149" i="24"/>
  <c r="FK149" i="24"/>
  <c r="FJ149" i="24"/>
  <c r="FI149" i="24"/>
  <c r="FM149" i="24" s="1"/>
  <c r="EZ149" i="24"/>
  <c r="EY149" i="24"/>
  <c r="EX149" i="24"/>
  <c r="EW149" i="24"/>
  <c r="ET149" i="24" s="1"/>
  <c r="EN149" i="24"/>
  <c r="EM149" i="24"/>
  <c r="EL149" i="24"/>
  <c r="EK149" i="24"/>
  <c r="EB149" i="24"/>
  <c r="EA149" i="24"/>
  <c r="DZ149" i="24"/>
  <c r="DY149" i="24"/>
  <c r="DX149" i="24" s="1"/>
  <c r="DP149" i="24"/>
  <c r="DO149" i="24"/>
  <c r="DN149" i="24"/>
  <c r="DM149" i="24"/>
  <c r="DI149" i="24" s="1"/>
  <c r="BD149" i="24"/>
  <c r="BC149" i="24"/>
  <c r="AJ149" i="24"/>
  <c r="AI149" i="24"/>
  <c r="AH149" i="24"/>
  <c r="AG149" i="24"/>
  <c r="AF149" i="24" s="1"/>
  <c r="X149" i="24"/>
  <c r="W149" i="24"/>
  <c r="V149" i="24"/>
  <c r="U149" i="24"/>
  <c r="Q149" i="24" s="1"/>
  <c r="L149" i="24"/>
  <c r="K149" i="24"/>
  <c r="J149" i="24"/>
  <c r="I149" i="24"/>
  <c r="KB148" i="24"/>
  <c r="KA148" i="24"/>
  <c r="JZ148" i="24"/>
  <c r="JY148" i="24"/>
  <c r="JW148" i="24" s="1"/>
  <c r="JP148" i="24"/>
  <c r="JO148" i="24"/>
  <c r="JN148" i="24"/>
  <c r="JM148" i="24"/>
  <c r="JD148" i="24"/>
  <c r="JC148" i="24"/>
  <c r="JB148" i="24"/>
  <c r="JA148" i="24"/>
  <c r="JE148" i="24" s="1"/>
  <c r="IR148" i="24"/>
  <c r="IQ148" i="24"/>
  <c r="IP148" i="24"/>
  <c r="IO148" i="24"/>
  <c r="IL148" i="24" s="1"/>
  <c r="IF148" i="24"/>
  <c r="IE148" i="24"/>
  <c r="ID148" i="24"/>
  <c r="IC148" i="24"/>
  <c r="HT148" i="24"/>
  <c r="HS148" i="24"/>
  <c r="HR148" i="24"/>
  <c r="HQ148" i="24"/>
  <c r="HP148" i="24" s="1"/>
  <c r="HH148" i="24"/>
  <c r="HG148" i="24"/>
  <c r="HF148" i="24"/>
  <c r="HE148" i="24"/>
  <c r="HA148" i="24" s="1"/>
  <c r="GV148" i="24"/>
  <c r="GU148" i="24"/>
  <c r="GT148" i="24"/>
  <c r="GS148" i="24"/>
  <c r="GJ148" i="24"/>
  <c r="GI148" i="24"/>
  <c r="GH148" i="24"/>
  <c r="GG148" i="24"/>
  <c r="GE148" i="24" s="1"/>
  <c r="FX148" i="24"/>
  <c r="FW148" i="24"/>
  <c r="FV148" i="24"/>
  <c r="FU148" i="24"/>
  <c r="FL148" i="24"/>
  <c r="FK148" i="24"/>
  <c r="FJ148" i="24"/>
  <c r="FI148" i="24"/>
  <c r="FM148" i="24" s="1"/>
  <c r="EZ148" i="24"/>
  <c r="EY148" i="24"/>
  <c r="EX148" i="24"/>
  <c r="EW148" i="24"/>
  <c r="ET148" i="24" s="1"/>
  <c r="EN148" i="24"/>
  <c r="EM148" i="24"/>
  <c r="EL148" i="24"/>
  <c r="EK148" i="24"/>
  <c r="EB148" i="24"/>
  <c r="EA148" i="24"/>
  <c r="DZ148" i="24"/>
  <c r="DY148" i="24"/>
  <c r="DX148" i="24" s="1"/>
  <c r="DP148" i="24"/>
  <c r="DO148" i="24"/>
  <c r="DN148" i="24"/>
  <c r="DM148" i="24"/>
  <c r="DI148" i="24" s="1"/>
  <c r="BC148" i="24"/>
  <c r="AJ148" i="24"/>
  <c r="AI148" i="24"/>
  <c r="AH148" i="24"/>
  <c r="AG148" i="24"/>
  <c r="AF148" i="24" s="1"/>
  <c r="X148" i="24"/>
  <c r="W148" i="24"/>
  <c r="V148" i="24"/>
  <c r="U148" i="24"/>
  <c r="Q148" i="24" s="1"/>
  <c r="L148" i="24"/>
  <c r="K148" i="24"/>
  <c r="J148" i="24"/>
  <c r="I148" i="24"/>
  <c r="KB147" i="24"/>
  <c r="KA147" i="24"/>
  <c r="JZ147" i="24"/>
  <c r="JY147" i="24"/>
  <c r="JW147" i="24" s="1"/>
  <c r="JP147" i="24"/>
  <c r="JO147" i="24"/>
  <c r="JN147" i="24"/>
  <c r="JM147" i="24"/>
  <c r="JD147" i="24"/>
  <c r="JC147" i="24"/>
  <c r="JB147" i="24"/>
  <c r="JA147" i="24"/>
  <c r="JE147" i="24" s="1"/>
  <c r="IR147" i="24"/>
  <c r="IQ147" i="24"/>
  <c r="IP147" i="24"/>
  <c r="IO147" i="24"/>
  <c r="IL147" i="24" s="1"/>
  <c r="IF147" i="24"/>
  <c r="IE147" i="24"/>
  <c r="ID147" i="24"/>
  <c r="IC147" i="24"/>
  <c r="HT147" i="24"/>
  <c r="HS147" i="24"/>
  <c r="HR147" i="24"/>
  <c r="HQ147" i="24"/>
  <c r="HP147" i="24" s="1"/>
  <c r="HH147" i="24"/>
  <c r="HG147" i="24"/>
  <c r="HF147" i="24"/>
  <c r="HE147" i="24"/>
  <c r="HA147" i="24" s="1"/>
  <c r="GV147" i="24"/>
  <c r="GU147" i="24"/>
  <c r="GT147" i="24"/>
  <c r="GS147" i="24"/>
  <c r="GJ147" i="24"/>
  <c r="GI147" i="24"/>
  <c r="GH147" i="24"/>
  <c r="GG147" i="24"/>
  <c r="GE147" i="24" s="1"/>
  <c r="FX147" i="24"/>
  <c r="FW147" i="24"/>
  <c r="FV147" i="24"/>
  <c r="FU147" i="24"/>
  <c r="FL147" i="24"/>
  <c r="FK147" i="24"/>
  <c r="FJ147" i="24"/>
  <c r="FI147" i="24"/>
  <c r="FM147" i="24" s="1"/>
  <c r="EZ147" i="24"/>
  <c r="EY147" i="24"/>
  <c r="EX147" i="24"/>
  <c r="EW147" i="24"/>
  <c r="ET147" i="24" s="1"/>
  <c r="EN147" i="24"/>
  <c r="EM147" i="24"/>
  <c r="EL147" i="24"/>
  <c r="EK147" i="24"/>
  <c r="EB147" i="24"/>
  <c r="EA147" i="24"/>
  <c r="DZ147" i="24"/>
  <c r="DY147" i="24"/>
  <c r="DX147" i="24" s="1"/>
  <c r="DP147" i="24"/>
  <c r="DO147" i="24"/>
  <c r="DN147" i="24"/>
  <c r="DM147" i="24"/>
  <c r="DI147" i="24" s="1"/>
  <c r="BC147" i="24"/>
  <c r="AJ147" i="24"/>
  <c r="AI147" i="24"/>
  <c r="AH147" i="24"/>
  <c r="AG147" i="24"/>
  <c r="AF147" i="24" s="1"/>
  <c r="X147" i="24"/>
  <c r="W147" i="24"/>
  <c r="V147" i="24"/>
  <c r="U147" i="24"/>
  <c r="Q147" i="24" s="1"/>
  <c r="L147" i="24"/>
  <c r="K147" i="24"/>
  <c r="J147" i="24"/>
  <c r="I147" i="24"/>
  <c r="KB146" i="24"/>
  <c r="KA146" i="24"/>
  <c r="JZ146" i="24"/>
  <c r="JY146" i="24"/>
  <c r="JW146" i="24" s="1"/>
  <c r="JP146" i="24"/>
  <c r="JO146" i="24"/>
  <c r="JN146" i="24"/>
  <c r="JM146" i="24"/>
  <c r="JD146" i="24"/>
  <c r="JC146" i="24"/>
  <c r="JB146" i="24"/>
  <c r="JA146" i="24"/>
  <c r="JE146" i="24" s="1"/>
  <c r="IR146" i="24"/>
  <c r="IQ146" i="24"/>
  <c r="IP146" i="24"/>
  <c r="IO146" i="24"/>
  <c r="IL146" i="24" s="1"/>
  <c r="IF146" i="24"/>
  <c r="IE146" i="24"/>
  <c r="ID146" i="24"/>
  <c r="IC146" i="24"/>
  <c r="HT146" i="24"/>
  <c r="HS146" i="24"/>
  <c r="HR146" i="24"/>
  <c r="HQ146" i="24"/>
  <c r="HP146" i="24" s="1"/>
  <c r="HH146" i="24"/>
  <c r="HG146" i="24"/>
  <c r="HF146" i="24"/>
  <c r="HE146" i="24"/>
  <c r="HA146" i="24" s="1"/>
  <c r="GV146" i="24"/>
  <c r="GU146" i="24"/>
  <c r="GT146" i="24"/>
  <c r="GS146" i="24"/>
  <c r="GJ146" i="24"/>
  <c r="GI146" i="24"/>
  <c r="GH146" i="24"/>
  <c r="GG146" i="24"/>
  <c r="GE146" i="24" s="1"/>
  <c r="FX146" i="24"/>
  <c r="FW146" i="24"/>
  <c r="FV146" i="24"/>
  <c r="FU146" i="24"/>
  <c r="FL146" i="24"/>
  <c r="FK146" i="24"/>
  <c r="FJ146" i="24"/>
  <c r="FI146" i="24"/>
  <c r="FM146" i="24" s="1"/>
  <c r="EZ146" i="24"/>
  <c r="EY146" i="24"/>
  <c r="EX146" i="24"/>
  <c r="EW146" i="24"/>
  <c r="ET146" i="24" s="1"/>
  <c r="EN146" i="24"/>
  <c r="EM146" i="24"/>
  <c r="EL146" i="24"/>
  <c r="EK146" i="24"/>
  <c r="EB146" i="24"/>
  <c r="EA146" i="24"/>
  <c r="DZ146" i="24"/>
  <c r="DY146" i="24"/>
  <c r="DX146" i="24" s="1"/>
  <c r="DP146" i="24"/>
  <c r="DO146" i="24"/>
  <c r="DN146" i="24"/>
  <c r="DM146" i="24"/>
  <c r="DI146" i="24" s="1"/>
  <c r="BC146" i="24"/>
  <c r="AJ146" i="24"/>
  <c r="AI146" i="24"/>
  <c r="AH146" i="24"/>
  <c r="AG146" i="24"/>
  <c r="AF146" i="24" s="1"/>
  <c r="X146" i="24"/>
  <c r="W146" i="24"/>
  <c r="V146" i="24"/>
  <c r="U146" i="24"/>
  <c r="Q146" i="24" s="1"/>
  <c r="L146" i="24"/>
  <c r="K146" i="24"/>
  <c r="J146" i="24"/>
  <c r="I146" i="24"/>
  <c r="KB145" i="24"/>
  <c r="KA145" i="24"/>
  <c r="JZ145" i="24"/>
  <c r="JY145" i="24"/>
  <c r="JW145" i="24" s="1"/>
  <c r="JP145" i="24"/>
  <c r="JO145" i="24"/>
  <c r="JN145" i="24"/>
  <c r="JM145" i="24"/>
  <c r="JD145" i="24"/>
  <c r="JC145" i="24"/>
  <c r="JB145" i="24"/>
  <c r="JA145" i="24"/>
  <c r="JE145" i="24" s="1"/>
  <c r="IR145" i="24"/>
  <c r="IQ145" i="24"/>
  <c r="IP145" i="24"/>
  <c r="IO145" i="24"/>
  <c r="IL145" i="24" s="1"/>
  <c r="IF145" i="24"/>
  <c r="IE145" i="24"/>
  <c r="ID145" i="24"/>
  <c r="IC145" i="24"/>
  <c r="HT145" i="24"/>
  <c r="HS145" i="24"/>
  <c r="HR145" i="24"/>
  <c r="HQ145" i="24"/>
  <c r="HP145" i="24" s="1"/>
  <c r="HH145" i="24"/>
  <c r="HG145" i="24"/>
  <c r="HF145" i="24"/>
  <c r="HE145" i="24"/>
  <c r="HA145" i="24" s="1"/>
  <c r="GV145" i="24"/>
  <c r="GU145" i="24"/>
  <c r="GT145" i="24"/>
  <c r="GS145" i="24"/>
  <c r="GJ145" i="24"/>
  <c r="GI145" i="24"/>
  <c r="GH145" i="24"/>
  <c r="GG145" i="24"/>
  <c r="GE145" i="24" s="1"/>
  <c r="FX145" i="24"/>
  <c r="FW145" i="24"/>
  <c r="FV145" i="24"/>
  <c r="FU145" i="24"/>
  <c r="FL145" i="24"/>
  <c r="FK145" i="24"/>
  <c r="FJ145" i="24"/>
  <c r="FI145" i="24"/>
  <c r="FM145" i="24" s="1"/>
  <c r="EZ145" i="24"/>
  <c r="EY145" i="24"/>
  <c r="EX145" i="24"/>
  <c r="EW145" i="24"/>
  <c r="ET145" i="24" s="1"/>
  <c r="EN145" i="24"/>
  <c r="EM145" i="24"/>
  <c r="EL145" i="24"/>
  <c r="EK145" i="24"/>
  <c r="EB145" i="24"/>
  <c r="EA145" i="24"/>
  <c r="DZ145" i="24"/>
  <c r="DY145" i="24"/>
  <c r="DX145" i="24" s="1"/>
  <c r="DP145" i="24"/>
  <c r="DO145" i="24"/>
  <c r="DN145" i="24"/>
  <c r="DM145" i="24"/>
  <c r="DI145" i="24" s="1"/>
  <c r="BC145" i="24"/>
  <c r="AJ145" i="24"/>
  <c r="AI145" i="24"/>
  <c r="AH145" i="24"/>
  <c r="AG145" i="24"/>
  <c r="AF145" i="24" s="1"/>
  <c r="X145" i="24"/>
  <c r="W145" i="24"/>
  <c r="V145" i="24"/>
  <c r="U145" i="24"/>
  <c r="Q145" i="24" s="1"/>
  <c r="L145" i="24"/>
  <c r="K145" i="24"/>
  <c r="J145" i="24"/>
  <c r="I145" i="24"/>
  <c r="KB144" i="24"/>
  <c r="KA144" i="24"/>
  <c r="JZ144" i="24"/>
  <c r="JY144" i="24"/>
  <c r="JW144" i="24" s="1"/>
  <c r="JP144" i="24"/>
  <c r="JO144" i="24"/>
  <c r="JN144" i="24"/>
  <c r="JM144" i="24"/>
  <c r="JD144" i="24"/>
  <c r="JC144" i="24"/>
  <c r="JB144" i="24"/>
  <c r="JA144" i="24"/>
  <c r="JE144" i="24" s="1"/>
  <c r="IR144" i="24"/>
  <c r="IQ144" i="24"/>
  <c r="IP144" i="24"/>
  <c r="IO144" i="24"/>
  <c r="IL144" i="24" s="1"/>
  <c r="IF144" i="24"/>
  <c r="IE144" i="24"/>
  <c r="ID144" i="24"/>
  <c r="IC144" i="24"/>
  <c r="HT144" i="24"/>
  <c r="HS144" i="24"/>
  <c r="HR144" i="24"/>
  <c r="HQ144" i="24"/>
  <c r="HP144" i="24" s="1"/>
  <c r="HH144" i="24"/>
  <c r="HG144" i="24"/>
  <c r="HF144" i="24"/>
  <c r="HE144" i="24"/>
  <c r="HA144" i="24" s="1"/>
  <c r="GV144" i="24"/>
  <c r="GU144" i="24"/>
  <c r="GT144" i="24"/>
  <c r="GS144" i="24"/>
  <c r="GJ144" i="24"/>
  <c r="GI144" i="24"/>
  <c r="GH144" i="24"/>
  <c r="GG144" i="24"/>
  <c r="GE144" i="24" s="1"/>
  <c r="FX144" i="24"/>
  <c r="FW144" i="24"/>
  <c r="FV144" i="24"/>
  <c r="FU144" i="24"/>
  <c r="FL144" i="24"/>
  <c r="FK144" i="24"/>
  <c r="FJ144" i="24"/>
  <c r="FI144" i="24"/>
  <c r="FM144" i="24" s="1"/>
  <c r="EZ144" i="24"/>
  <c r="EY144" i="24"/>
  <c r="EX144" i="24"/>
  <c r="EW144" i="24"/>
  <c r="ET144" i="24" s="1"/>
  <c r="EN144" i="24"/>
  <c r="EM144" i="24"/>
  <c r="EL144" i="24"/>
  <c r="EK144" i="24"/>
  <c r="EB144" i="24"/>
  <c r="EA144" i="24"/>
  <c r="DZ144" i="24"/>
  <c r="DY144" i="24"/>
  <c r="DX144" i="24" s="1"/>
  <c r="DP144" i="24"/>
  <c r="DO144" i="24"/>
  <c r="DN144" i="24"/>
  <c r="DM144" i="24"/>
  <c r="DI144" i="24" s="1"/>
  <c r="BC144" i="24"/>
  <c r="AJ144" i="24"/>
  <c r="AI144" i="24"/>
  <c r="AH144" i="24"/>
  <c r="AG144" i="24"/>
  <c r="AF144" i="24" s="1"/>
  <c r="X144" i="24"/>
  <c r="W144" i="24"/>
  <c r="V144" i="24"/>
  <c r="U144" i="24"/>
  <c r="Q144" i="24" s="1"/>
  <c r="L144" i="24"/>
  <c r="K144" i="24"/>
  <c r="J144" i="24"/>
  <c r="I144" i="24"/>
  <c r="KB143" i="24"/>
  <c r="KA143" i="24"/>
  <c r="JZ143" i="24"/>
  <c r="JY143" i="24"/>
  <c r="JW143" i="24" s="1"/>
  <c r="JP143" i="24"/>
  <c r="JO143" i="24"/>
  <c r="JN143" i="24"/>
  <c r="JM143" i="24"/>
  <c r="JD143" i="24"/>
  <c r="JC143" i="24"/>
  <c r="JB143" i="24"/>
  <c r="JA143" i="24"/>
  <c r="JE143" i="24" s="1"/>
  <c r="IR143" i="24"/>
  <c r="IQ143" i="24"/>
  <c r="IP143" i="24"/>
  <c r="IO143" i="24"/>
  <c r="IL143" i="24" s="1"/>
  <c r="IF143" i="24"/>
  <c r="IE143" i="24"/>
  <c r="ID143" i="24"/>
  <c r="IC143" i="24"/>
  <c r="HT143" i="24"/>
  <c r="HS143" i="24"/>
  <c r="HR143" i="24"/>
  <c r="HQ143" i="24"/>
  <c r="HP143" i="24" s="1"/>
  <c r="HH143" i="24"/>
  <c r="HG143" i="24"/>
  <c r="HF143" i="24"/>
  <c r="HE143" i="24"/>
  <c r="HA143" i="24" s="1"/>
  <c r="GV143" i="24"/>
  <c r="GU143" i="24"/>
  <c r="GT143" i="24"/>
  <c r="GS143" i="24"/>
  <c r="GJ143" i="24"/>
  <c r="GI143" i="24"/>
  <c r="GH143" i="24"/>
  <c r="GG143" i="24"/>
  <c r="GE143" i="24" s="1"/>
  <c r="FX143" i="24"/>
  <c r="FW143" i="24"/>
  <c r="FV143" i="24"/>
  <c r="FU143" i="24"/>
  <c r="FL143" i="24"/>
  <c r="FK143" i="24"/>
  <c r="FJ143" i="24"/>
  <c r="FI143" i="24"/>
  <c r="FM143" i="24" s="1"/>
  <c r="EZ143" i="24"/>
  <c r="EY143" i="24"/>
  <c r="EX143" i="24"/>
  <c r="EW143" i="24"/>
  <c r="ET143" i="24" s="1"/>
  <c r="EN143" i="24"/>
  <c r="EM143" i="24"/>
  <c r="EL143" i="24"/>
  <c r="EK143" i="24"/>
  <c r="EB143" i="24"/>
  <c r="EA143" i="24"/>
  <c r="DZ143" i="24"/>
  <c r="DY143" i="24"/>
  <c r="DX143" i="24" s="1"/>
  <c r="DP143" i="24"/>
  <c r="DO143" i="24"/>
  <c r="DN143" i="24"/>
  <c r="DM143" i="24"/>
  <c r="DI143" i="24" s="1"/>
  <c r="BC143" i="24"/>
  <c r="AJ143" i="24"/>
  <c r="AI143" i="24"/>
  <c r="AH143" i="24"/>
  <c r="AG143" i="24"/>
  <c r="AF143" i="24" s="1"/>
  <c r="X143" i="24"/>
  <c r="W143" i="24"/>
  <c r="V143" i="24"/>
  <c r="U143" i="24"/>
  <c r="Q143" i="24" s="1"/>
  <c r="L143" i="24"/>
  <c r="K143" i="24"/>
  <c r="J143" i="24"/>
  <c r="I143" i="24"/>
  <c r="KB142" i="24"/>
  <c r="KA142" i="24"/>
  <c r="JZ142" i="24"/>
  <c r="JY142" i="24"/>
  <c r="JW142" i="24" s="1"/>
  <c r="JP142" i="24"/>
  <c r="JO142" i="24"/>
  <c r="JN142" i="24"/>
  <c r="JM142" i="24"/>
  <c r="JD142" i="24"/>
  <c r="JC142" i="24"/>
  <c r="JB142" i="24"/>
  <c r="JA142" i="24"/>
  <c r="JE142" i="24" s="1"/>
  <c r="IR142" i="24"/>
  <c r="IQ142" i="24"/>
  <c r="IP142" i="24"/>
  <c r="IO142" i="24"/>
  <c r="IL142" i="24" s="1"/>
  <c r="IF142" i="24"/>
  <c r="IE142" i="24"/>
  <c r="ID142" i="24"/>
  <c r="IC142" i="24"/>
  <c r="HT142" i="24"/>
  <c r="HS142" i="24"/>
  <c r="HR142" i="24"/>
  <c r="HQ142" i="24"/>
  <c r="HP142" i="24" s="1"/>
  <c r="HH142" i="24"/>
  <c r="HG142" i="24"/>
  <c r="HF142" i="24"/>
  <c r="HE142" i="24"/>
  <c r="HA142" i="24" s="1"/>
  <c r="GV142" i="24"/>
  <c r="GU142" i="24"/>
  <c r="GT142" i="24"/>
  <c r="GS142" i="24"/>
  <c r="GJ142" i="24"/>
  <c r="GI142" i="24"/>
  <c r="GH142" i="24"/>
  <c r="GG142" i="24"/>
  <c r="GE142" i="24" s="1"/>
  <c r="FX142" i="24"/>
  <c r="FW142" i="24"/>
  <c r="FV142" i="24"/>
  <c r="FU142" i="24"/>
  <c r="FL142" i="24"/>
  <c r="FK142" i="24"/>
  <c r="FJ142" i="24"/>
  <c r="FI142" i="24"/>
  <c r="FM142" i="24" s="1"/>
  <c r="EZ142" i="24"/>
  <c r="EY142" i="24"/>
  <c r="EX142" i="24"/>
  <c r="EW142" i="24"/>
  <c r="ET142" i="24" s="1"/>
  <c r="EN142" i="24"/>
  <c r="EM142" i="24"/>
  <c r="EL142" i="24"/>
  <c r="EK142" i="24"/>
  <c r="EB142" i="24"/>
  <c r="EA142" i="24"/>
  <c r="DZ142" i="24"/>
  <c r="DY142" i="24"/>
  <c r="DX142" i="24" s="1"/>
  <c r="DP142" i="24"/>
  <c r="DO142" i="24"/>
  <c r="DN142" i="24"/>
  <c r="DM142" i="24"/>
  <c r="DI142" i="24" s="1"/>
  <c r="BC142" i="24"/>
  <c r="AJ142" i="24"/>
  <c r="AI142" i="24"/>
  <c r="AH142" i="24"/>
  <c r="AG142" i="24"/>
  <c r="AF142" i="24" s="1"/>
  <c r="X142" i="24"/>
  <c r="W142" i="24"/>
  <c r="V142" i="24"/>
  <c r="U142" i="24"/>
  <c r="Q142" i="24" s="1"/>
  <c r="L142" i="24"/>
  <c r="K142" i="24"/>
  <c r="J142" i="24"/>
  <c r="I142" i="24"/>
  <c r="KB141" i="24"/>
  <c r="KA141" i="24"/>
  <c r="JZ141" i="24"/>
  <c r="JY141" i="24"/>
  <c r="JW141" i="24" s="1"/>
  <c r="JP141" i="24"/>
  <c r="JO141" i="24"/>
  <c r="JN141" i="24"/>
  <c r="JM141" i="24"/>
  <c r="JD141" i="24"/>
  <c r="JC141" i="24"/>
  <c r="JB141" i="24"/>
  <c r="JA141" i="24"/>
  <c r="IR141" i="24"/>
  <c r="IQ141" i="24"/>
  <c r="IP141" i="24"/>
  <c r="IO141" i="24"/>
  <c r="IL141" i="24" s="1"/>
  <c r="IF141" i="24"/>
  <c r="IE141" i="24"/>
  <c r="ID141" i="24"/>
  <c r="IC141" i="24"/>
  <c r="HT141" i="24"/>
  <c r="HS141" i="24"/>
  <c r="HR141" i="24"/>
  <c r="HQ141" i="24"/>
  <c r="HP141" i="24" s="1"/>
  <c r="HH141" i="24"/>
  <c r="HG141" i="24"/>
  <c r="HF141" i="24"/>
  <c r="HE141" i="24"/>
  <c r="HA141" i="24" s="1"/>
  <c r="GV141" i="24"/>
  <c r="GU141" i="24"/>
  <c r="GT141" i="24"/>
  <c r="GS141" i="24"/>
  <c r="GJ141" i="24"/>
  <c r="GI141" i="24"/>
  <c r="GH141" i="24"/>
  <c r="GG141" i="24"/>
  <c r="GE141" i="24" s="1"/>
  <c r="FX141" i="24"/>
  <c r="FW141" i="24"/>
  <c r="FV141" i="24"/>
  <c r="FU141" i="24"/>
  <c r="FL141" i="24"/>
  <c r="FK141" i="24"/>
  <c r="FJ141" i="24"/>
  <c r="FI141" i="24"/>
  <c r="FM141" i="24" s="1"/>
  <c r="EZ141" i="24"/>
  <c r="EY141" i="24"/>
  <c r="EX141" i="24"/>
  <c r="EW141" i="24"/>
  <c r="EN141" i="24"/>
  <c r="EM141" i="24"/>
  <c r="EL141" i="24"/>
  <c r="EK141" i="24"/>
  <c r="EB141" i="24"/>
  <c r="EA141" i="24"/>
  <c r="DZ141" i="24"/>
  <c r="DY141" i="24"/>
  <c r="DX141" i="24" s="1"/>
  <c r="DP141" i="24"/>
  <c r="DO141" i="24"/>
  <c r="DN141" i="24"/>
  <c r="DM141" i="24"/>
  <c r="DI141" i="24" s="1"/>
  <c r="BC141" i="24"/>
  <c r="AJ141" i="24"/>
  <c r="AI141" i="24"/>
  <c r="AH141" i="24"/>
  <c r="AG141" i="24"/>
  <c r="X141" i="24"/>
  <c r="W141" i="24"/>
  <c r="V141" i="24"/>
  <c r="U141" i="24"/>
  <c r="Q141" i="24" s="1"/>
  <c r="L141" i="24"/>
  <c r="K141" i="24"/>
  <c r="J141" i="24"/>
  <c r="I141" i="24"/>
  <c r="KB140" i="24"/>
  <c r="KA140" i="24"/>
  <c r="JZ140" i="24"/>
  <c r="JY140" i="24"/>
  <c r="JW140" i="24" s="1"/>
  <c r="JP140" i="24"/>
  <c r="JO140" i="24"/>
  <c r="JN140" i="24"/>
  <c r="JM140" i="24"/>
  <c r="JD140" i="24"/>
  <c r="JC140" i="24"/>
  <c r="JB140" i="24"/>
  <c r="JA140" i="24"/>
  <c r="JE140" i="24" s="1"/>
  <c r="IR140" i="24"/>
  <c r="IQ140" i="24"/>
  <c r="IP140" i="24"/>
  <c r="IO140" i="24"/>
  <c r="IL140" i="24" s="1"/>
  <c r="IF140" i="24"/>
  <c r="IE140" i="24"/>
  <c r="ID140" i="24"/>
  <c r="IC140" i="24"/>
  <c r="HT140" i="24"/>
  <c r="HS140" i="24"/>
  <c r="HR140" i="24"/>
  <c r="HQ140" i="24"/>
  <c r="HP140" i="24" s="1"/>
  <c r="HH140" i="24"/>
  <c r="HG140" i="24"/>
  <c r="HF140" i="24"/>
  <c r="HE140" i="24"/>
  <c r="HA140" i="24" s="1"/>
  <c r="GV140" i="24"/>
  <c r="GU140" i="24"/>
  <c r="GT140" i="24"/>
  <c r="GS140" i="24"/>
  <c r="GJ140" i="24"/>
  <c r="GI140" i="24"/>
  <c r="GH140" i="24"/>
  <c r="GG140" i="24"/>
  <c r="FX140" i="24"/>
  <c r="FW140" i="24"/>
  <c r="FV140" i="24"/>
  <c r="FU140" i="24"/>
  <c r="FL140" i="24"/>
  <c r="FK140" i="24"/>
  <c r="FJ140" i="24"/>
  <c r="FI140" i="24"/>
  <c r="FM140" i="24" s="1"/>
  <c r="EZ140" i="24"/>
  <c r="EY140" i="24"/>
  <c r="EX140" i="24"/>
  <c r="EW140" i="24"/>
  <c r="ET140" i="24" s="1"/>
  <c r="EN140" i="24"/>
  <c r="EM140" i="24"/>
  <c r="EL140" i="24"/>
  <c r="EK140" i="24"/>
  <c r="EB140" i="24"/>
  <c r="EA140" i="24"/>
  <c r="DZ140" i="24"/>
  <c r="DY140" i="24"/>
  <c r="DP140" i="24"/>
  <c r="DO140" i="24"/>
  <c r="DN140" i="24"/>
  <c r="DM140" i="24"/>
  <c r="DI140" i="24" s="1"/>
  <c r="BC140" i="24"/>
  <c r="AJ140" i="24"/>
  <c r="AI140" i="24"/>
  <c r="AH140" i="24"/>
  <c r="AG140" i="24"/>
  <c r="AF140" i="24" s="1"/>
  <c r="X140" i="24"/>
  <c r="W140" i="24"/>
  <c r="V140" i="24"/>
  <c r="U140" i="24"/>
  <c r="Q140" i="24" s="1"/>
  <c r="L140" i="24"/>
  <c r="K140" i="24"/>
  <c r="J140" i="24"/>
  <c r="I140" i="24"/>
  <c r="KB139" i="24"/>
  <c r="KA139" i="24"/>
  <c r="JZ139" i="24"/>
  <c r="JY139" i="24"/>
  <c r="JW139" i="24" s="1"/>
  <c r="JP139" i="24"/>
  <c r="JO139" i="24"/>
  <c r="JN139" i="24"/>
  <c r="JM139" i="24"/>
  <c r="JD139" i="24"/>
  <c r="JC139" i="24"/>
  <c r="JB139" i="24"/>
  <c r="JA139" i="24"/>
  <c r="JE139" i="24" s="1"/>
  <c r="IR139" i="24"/>
  <c r="IQ139" i="24"/>
  <c r="IP139" i="24"/>
  <c r="IO139" i="24"/>
  <c r="IF139" i="24"/>
  <c r="IE139" i="24"/>
  <c r="ID139" i="24"/>
  <c r="IC139" i="24"/>
  <c r="HT139" i="24"/>
  <c r="HS139" i="24"/>
  <c r="HR139" i="24"/>
  <c r="HQ139" i="24"/>
  <c r="HP139" i="24" s="1"/>
  <c r="HH139" i="24"/>
  <c r="HG139" i="24"/>
  <c r="HF139" i="24"/>
  <c r="HE139" i="24"/>
  <c r="HA139" i="24" s="1"/>
  <c r="GV139" i="24"/>
  <c r="GU139" i="24"/>
  <c r="GT139" i="24"/>
  <c r="GS139" i="24"/>
  <c r="GJ139" i="24"/>
  <c r="GI139" i="24"/>
  <c r="GH139" i="24"/>
  <c r="GG139" i="24"/>
  <c r="GE139" i="24" s="1"/>
  <c r="FX139" i="24"/>
  <c r="FW139" i="24"/>
  <c r="FV139" i="24"/>
  <c r="FU139" i="24"/>
  <c r="FL139" i="24"/>
  <c r="FK139" i="24"/>
  <c r="FJ139" i="24"/>
  <c r="FI139" i="24"/>
  <c r="EZ139" i="24"/>
  <c r="EY139" i="24"/>
  <c r="EX139" i="24"/>
  <c r="EW139" i="24"/>
  <c r="ET139" i="24" s="1"/>
  <c r="EN139" i="24"/>
  <c r="EM139" i="24"/>
  <c r="EL139" i="24"/>
  <c r="EK139" i="24"/>
  <c r="EB139" i="24"/>
  <c r="EA139" i="24"/>
  <c r="DZ139" i="24"/>
  <c r="DY139" i="24"/>
  <c r="DX139" i="24" s="1"/>
  <c r="DP139" i="24"/>
  <c r="DO139" i="24"/>
  <c r="DN139" i="24"/>
  <c r="DM139" i="24"/>
  <c r="DI139" i="24" s="1"/>
  <c r="BC139" i="24"/>
  <c r="AJ139" i="24"/>
  <c r="AI139" i="24"/>
  <c r="AH139" i="24"/>
  <c r="AG139" i="24"/>
  <c r="AF139" i="24" s="1"/>
  <c r="X139" i="24"/>
  <c r="W139" i="24"/>
  <c r="V139" i="24"/>
  <c r="U139" i="24"/>
  <c r="Q139" i="24" s="1"/>
  <c r="L139" i="24"/>
  <c r="K139" i="24"/>
  <c r="J139" i="24"/>
  <c r="I139" i="24"/>
  <c r="KB138" i="24"/>
  <c r="KA138" i="24"/>
  <c r="JZ138" i="24"/>
  <c r="JY138" i="24"/>
  <c r="JP138" i="24"/>
  <c r="JO138" i="24"/>
  <c r="JN138" i="24"/>
  <c r="JM138" i="24"/>
  <c r="JD138" i="24"/>
  <c r="JC138" i="24"/>
  <c r="JB138" i="24"/>
  <c r="JA138" i="24"/>
  <c r="JE138" i="24" s="1"/>
  <c r="IR138" i="24"/>
  <c r="IQ138" i="24"/>
  <c r="IP138" i="24"/>
  <c r="IO138" i="24"/>
  <c r="IL138" i="24" s="1"/>
  <c r="IF138" i="24"/>
  <c r="IE138" i="24"/>
  <c r="ID138" i="24"/>
  <c r="IC138" i="24"/>
  <c r="HT138" i="24"/>
  <c r="HS138" i="24"/>
  <c r="HR138" i="24"/>
  <c r="HQ138" i="24"/>
  <c r="HH138" i="24"/>
  <c r="HG138" i="24"/>
  <c r="HF138" i="24"/>
  <c r="HE138" i="24"/>
  <c r="HA138" i="24" s="1"/>
  <c r="GV138" i="24"/>
  <c r="GU138" i="24"/>
  <c r="GT138" i="24"/>
  <c r="GS138" i="24"/>
  <c r="GJ138" i="24"/>
  <c r="GI138" i="24"/>
  <c r="GH138" i="24"/>
  <c r="GG138" i="24"/>
  <c r="GE138" i="24" s="1"/>
  <c r="FX138" i="24"/>
  <c r="FW138" i="24"/>
  <c r="FV138" i="24"/>
  <c r="FU138" i="24"/>
  <c r="FL138" i="24"/>
  <c r="FK138" i="24"/>
  <c r="FJ138" i="24"/>
  <c r="FI138" i="24"/>
  <c r="FM138" i="24" s="1"/>
  <c r="EZ138" i="24"/>
  <c r="EY138" i="24"/>
  <c r="EX138" i="24"/>
  <c r="EW138" i="24"/>
  <c r="ET138" i="24" s="1"/>
  <c r="EN138" i="24"/>
  <c r="EM138" i="24"/>
  <c r="EL138" i="24"/>
  <c r="EK138" i="24"/>
  <c r="EB138" i="24"/>
  <c r="EA138" i="24"/>
  <c r="DZ138" i="24"/>
  <c r="DY138" i="24"/>
  <c r="DX138" i="24" s="1"/>
  <c r="DP138" i="24"/>
  <c r="DO138" i="24"/>
  <c r="DN138" i="24"/>
  <c r="DM138" i="24"/>
  <c r="DI138" i="24" s="1"/>
  <c r="BC138" i="24"/>
  <c r="AJ138" i="24"/>
  <c r="AI138" i="24"/>
  <c r="AH138" i="24"/>
  <c r="AG138" i="24"/>
  <c r="AF138" i="24" s="1"/>
  <c r="X138" i="24"/>
  <c r="W138" i="24"/>
  <c r="V138" i="24"/>
  <c r="U138" i="24"/>
  <c r="Q138" i="24" s="1"/>
  <c r="L138" i="24"/>
  <c r="K138" i="24"/>
  <c r="J138" i="24"/>
  <c r="I138" i="24"/>
  <c r="KB137" i="24"/>
  <c r="KA137" i="24"/>
  <c r="JZ137" i="24"/>
  <c r="JY137" i="24"/>
  <c r="JW137" i="24" s="1"/>
  <c r="JP137" i="24"/>
  <c r="JO137" i="24"/>
  <c r="JN137" i="24"/>
  <c r="JM137" i="24"/>
  <c r="JD137" i="24"/>
  <c r="JC137" i="24"/>
  <c r="JB137" i="24"/>
  <c r="JA137" i="24"/>
  <c r="IR137" i="24"/>
  <c r="IQ137" i="24"/>
  <c r="IP137" i="24"/>
  <c r="IO137" i="24"/>
  <c r="IL137" i="24" s="1"/>
  <c r="IF137" i="24"/>
  <c r="IE137" i="24"/>
  <c r="ID137" i="24"/>
  <c r="IC137" i="24"/>
  <c r="HT137" i="24"/>
  <c r="HS137" i="24"/>
  <c r="HR137" i="24"/>
  <c r="HQ137" i="24"/>
  <c r="HP137" i="24" s="1"/>
  <c r="HH137" i="24"/>
  <c r="HG137" i="24"/>
  <c r="HF137" i="24"/>
  <c r="HE137" i="24"/>
  <c r="HA137" i="24" s="1"/>
  <c r="GV137" i="24"/>
  <c r="GU137" i="24"/>
  <c r="GT137" i="24"/>
  <c r="GS137" i="24"/>
  <c r="GJ137" i="24"/>
  <c r="GI137" i="24"/>
  <c r="GH137" i="24"/>
  <c r="GG137" i="24"/>
  <c r="GE137" i="24" s="1"/>
  <c r="FX137" i="24"/>
  <c r="FW137" i="24"/>
  <c r="FV137" i="24"/>
  <c r="FU137" i="24"/>
  <c r="FL137" i="24"/>
  <c r="FK137" i="24"/>
  <c r="FJ137" i="24"/>
  <c r="FI137" i="24"/>
  <c r="FM137" i="24" s="1"/>
  <c r="EZ137" i="24"/>
  <c r="EY137" i="24"/>
  <c r="EX137" i="24"/>
  <c r="EW137" i="24"/>
  <c r="EN137" i="24"/>
  <c r="EM137" i="24"/>
  <c r="EL137" i="24"/>
  <c r="EK137" i="24"/>
  <c r="EB137" i="24"/>
  <c r="EA137" i="24"/>
  <c r="DZ137" i="24"/>
  <c r="DY137" i="24"/>
  <c r="DX137" i="24" s="1"/>
  <c r="DP137" i="24"/>
  <c r="DO137" i="24"/>
  <c r="DN137" i="24"/>
  <c r="DM137" i="24"/>
  <c r="DI137" i="24" s="1"/>
  <c r="BC137" i="24"/>
  <c r="AJ137" i="24"/>
  <c r="AI137" i="24"/>
  <c r="AH137" i="24"/>
  <c r="AG137" i="24"/>
  <c r="X137" i="24"/>
  <c r="W137" i="24"/>
  <c r="V137" i="24"/>
  <c r="U137" i="24"/>
  <c r="Q137" i="24" s="1"/>
  <c r="L137" i="24"/>
  <c r="K137" i="24"/>
  <c r="J137" i="24"/>
  <c r="I137" i="24"/>
  <c r="KB136" i="24"/>
  <c r="KA136" i="24"/>
  <c r="JZ136" i="24"/>
  <c r="JY136" i="24"/>
  <c r="JW136" i="24" s="1"/>
  <c r="JP136" i="24"/>
  <c r="JO136" i="24"/>
  <c r="JN136" i="24"/>
  <c r="JM136" i="24"/>
  <c r="JL136" i="24" s="1"/>
  <c r="JD136" i="24"/>
  <c r="JC136" i="24"/>
  <c r="JB136" i="24"/>
  <c r="JA136" i="24"/>
  <c r="IR136" i="24"/>
  <c r="IQ136" i="24"/>
  <c r="IP136" i="24"/>
  <c r="IO136" i="24"/>
  <c r="IL136" i="24" s="1"/>
  <c r="IF136" i="24"/>
  <c r="IE136" i="24"/>
  <c r="ID136" i="24"/>
  <c r="IC136" i="24"/>
  <c r="IA136" i="24" s="1"/>
  <c r="HT136" i="24"/>
  <c r="HS136" i="24"/>
  <c r="HR136" i="24"/>
  <c r="HQ136" i="24"/>
  <c r="HP136" i="24" s="1"/>
  <c r="HH136" i="24"/>
  <c r="HG136" i="24"/>
  <c r="HF136" i="24"/>
  <c r="HE136" i="24"/>
  <c r="HA136" i="24" s="1"/>
  <c r="GV136" i="24"/>
  <c r="GU136" i="24"/>
  <c r="GT136" i="24"/>
  <c r="GS136" i="24"/>
  <c r="GJ136" i="24"/>
  <c r="GI136" i="24"/>
  <c r="GH136" i="24"/>
  <c r="GG136" i="24"/>
  <c r="GE136" i="24" s="1"/>
  <c r="FX136" i="24"/>
  <c r="FW136" i="24"/>
  <c r="FV136" i="24"/>
  <c r="FU136" i="24"/>
  <c r="FT136" i="24" s="1"/>
  <c r="FL136" i="24"/>
  <c r="FK136" i="24"/>
  <c r="FJ136" i="24"/>
  <c r="FI136" i="24"/>
  <c r="EZ136" i="24"/>
  <c r="EY136" i="24"/>
  <c r="EX136" i="24"/>
  <c r="EW136" i="24"/>
  <c r="ET136" i="24" s="1"/>
  <c r="EN136" i="24"/>
  <c r="EM136" i="24"/>
  <c r="EL136" i="24"/>
  <c r="EK136" i="24"/>
  <c r="EI136" i="24" s="1"/>
  <c r="EB136" i="24"/>
  <c r="EA136" i="24"/>
  <c r="DZ136" i="24"/>
  <c r="DY136" i="24"/>
  <c r="DX136" i="24" s="1"/>
  <c r="DP136" i="24"/>
  <c r="DO136" i="24"/>
  <c r="DN136" i="24"/>
  <c r="DM136" i="24"/>
  <c r="DI136" i="24" s="1"/>
  <c r="BC136" i="24"/>
  <c r="AQ136" i="24"/>
  <c r="AR136" i="24"/>
  <c r="AJ136" i="24"/>
  <c r="AI136" i="24"/>
  <c r="AH136" i="24"/>
  <c r="AG136" i="24"/>
  <c r="AF136" i="24" s="1"/>
  <c r="X136" i="24"/>
  <c r="W136" i="24"/>
  <c r="V136" i="24"/>
  <c r="U136" i="24"/>
  <c r="Q136" i="24" s="1"/>
  <c r="L136" i="24"/>
  <c r="K136" i="24"/>
  <c r="J136" i="24"/>
  <c r="I136" i="24"/>
  <c r="KB134" i="24"/>
  <c r="KA134" i="24"/>
  <c r="JZ134" i="24"/>
  <c r="JY134" i="24"/>
  <c r="JP134" i="24"/>
  <c r="JO134" i="24"/>
  <c r="JN134" i="24"/>
  <c r="JM134" i="24"/>
  <c r="JL134" i="24" s="1"/>
  <c r="JD134" i="24"/>
  <c r="JC134" i="24"/>
  <c r="JB134" i="24"/>
  <c r="JA134" i="24"/>
  <c r="JE134" i="24" s="1"/>
  <c r="IR134" i="24"/>
  <c r="IQ134" i="24"/>
  <c r="IP134" i="24"/>
  <c r="IO134" i="24"/>
  <c r="IF134" i="24"/>
  <c r="IE134" i="24"/>
  <c r="ID134" i="24"/>
  <c r="IC134" i="24"/>
  <c r="IA134" i="24" s="1"/>
  <c r="HT134" i="24"/>
  <c r="HS134" i="24"/>
  <c r="HR134" i="24"/>
  <c r="HQ134" i="24"/>
  <c r="HP134" i="24" s="1"/>
  <c r="HH134" i="24"/>
  <c r="HG134" i="24"/>
  <c r="HF134" i="24"/>
  <c r="HE134" i="24"/>
  <c r="HA134" i="24" s="1"/>
  <c r="GV134" i="24"/>
  <c r="GU134" i="24"/>
  <c r="GT134" i="24"/>
  <c r="GS134" i="24"/>
  <c r="GJ134" i="24"/>
  <c r="GI134" i="24"/>
  <c r="GH134" i="24"/>
  <c r="GG134" i="24"/>
  <c r="GE134" i="24" s="1"/>
  <c r="FX134" i="24"/>
  <c r="FW134" i="24"/>
  <c r="FV134" i="24"/>
  <c r="FU134" i="24"/>
  <c r="FL134" i="24"/>
  <c r="FK134" i="24"/>
  <c r="FJ134" i="24"/>
  <c r="FI134" i="24"/>
  <c r="FM134" i="24" s="1"/>
  <c r="EZ134" i="24"/>
  <c r="EY134" i="24"/>
  <c r="EX134" i="24"/>
  <c r="EW134" i="24"/>
  <c r="ET134" i="24" s="1"/>
  <c r="EN134" i="24"/>
  <c r="EM134" i="24"/>
  <c r="EL134" i="24"/>
  <c r="EK134" i="24"/>
  <c r="EG134" i="24" s="1"/>
  <c r="EB134" i="24"/>
  <c r="EA134" i="24"/>
  <c r="DZ134" i="24"/>
  <c r="DY134" i="24"/>
  <c r="DP134" i="24"/>
  <c r="DO134" i="24"/>
  <c r="DN134" i="24"/>
  <c r="DM134" i="24"/>
  <c r="DI134" i="24" s="1"/>
  <c r="BC134" i="24"/>
  <c r="AQ134" i="24"/>
  <c r="AR134" i="24"/>
  <c r="AJ134" i="24"/>
  <c r="AI134" i="24"/>
  <c r="AH134" i="24"/>
  <c r="AG134" i="24"/>
  <c r="AF134" i="24" s="1"/>
  <c r="X134" i="24"/>
  <c r="W134" i="24"/>
  <c r="V134" i="24"/>
  <c r="U134" i="24"/>
  <c r="Q134" i="24" s="1"/>
  <c r="L134" i="24"/>
  <c r="K134" i="24"/>
  <c r="J134" i="24"/>
  <c r="I134" i="24"/>
  <c r="KB133" i="24"/>
  <c r="KA133" i="24"/>
  <c r="JZ133" i="24"/>
  <c r="JY133" i="24"/>
  <c r="JW133" i="24" s="1"/>
  <c r="JP133" i="24"/>
  <c r="JO133" i="24"/>
  <c r="JN133" i="24"/>
  <c r="JM133" i="24"/>
  <c r="JD133" i="24"/>
  <c r="JC133" i="24"/>
  <c r="JB133" i="24"/>
  <c r="JA133" i="24"/>
  <c r="JE133" i="24" s="1"/>
  <c r="IR133" i="24"/>
  <c r="IQ133" i="24"/>
  <c r="IP133" i="24"/>
  <c r="IO133" i="24"/>
  <c r="IL133" i="24" s="1"/>
  <c r="IF133" i="24"/>
  <c r="IE133" i="24"/>
  <c r="ID133" i="24"/>
  <c r="IC133" i="24"/>
  <c r="HY133" i="24" s="1"/>
  <c r="HT133" i="24"/>
  <c r="HS133" i="24"/>
  <c r="HR133" i="24"/>
  <c r="HQ133" i="24"/>
  <c r="HH133" i="24"/>
  <c r="HG133" i="24"/>
  <c r="HF133" i="24"/>
  <c r="HE133" i="24"/>
  <c r="HA133" i="24" s="1"/>
  <c r="GV133" i="24"/>
  <c r="GU133" i="24"/>
  <c r="GT133" i="24"/>
  <c r="GS133" i="24"/>
  <c r="GJ133" i="24"/>
  <c r="GI133" i="24"/>
  <c r="GH133" i="24"/>
  <c r="GG133" i="24"/>
  <c r="GE133" i="24" s="1"/>
  <c r="FX133" i="24"/>
  <c r="FW133" i="24"/>
  <c r="FV133" i="24"/>
  <c r="FU133" i="24"/>
  <c r="FL133" i="24"/>
  <c r="FK133" i="24"/>
  <c r="FJ133" i="24"/>
  <c r="FI133" i="24"/>
  <c r="FM133" i="24" s="1"/>
  <c r="EZ133" i="24"/>
  <c r="EY133" i="24"/>
  <c r="EX133" i="24"/>
  <c r="EW133" i="24"/>
  <c r="ET133" i="24" s="1"/>
  <c r="EN133" i="24"/>
  <c r="EM133" i="24"/>
  <c r="EL133" i="24"/>
  <c r="EK133" i="24"/>
  <c r="EG133" i="24" s="1"/>
  <c r="EB133" i="24"/>
  <c r="EA133" i="24"/>
  <c r="DZ133" i="24"/>
  <c r="DY133" i="24"/>
  <c r="DP133" i="24"/>
  <c r="DO133" i="24"/>
  <c r="DN133" i="24"/>
  <c r="DM133" i="24"/>
  <c r="DI133" i="24" s="1"/>
  <c r="AQ133" i="24"/>
  <c r="AJ133" i="24"/>
  <c r="AI133" i="24"/>
  <c r="AH133" i="24"/>
  <c r="AG133" i="24"/>
  <c r="AF133" i="24" s="1"/>
  <c r="X133" i="24"/>
  <c r="W133" i="24"/>
  <c r="V133" i="24"/>
  <c r="U133" i="24"/>
  <c r="Q133" i="24" s="1"/>
  <c r="L133" i="24"/>
  <c r="K133" i="24"/>
  <c r="J133" i="24"/>
  <c r="I133" i="24"/>
  <c r="KB132" i="24"/>
  <c r="KA132" i="24"/>
  <c r="JZ132" i="24"/>
  <c r="JY132" i="24"/>
  <c r="JP132" i="24"/>
  <c r="JO132" i="24"/>
  <c r="JN132" i="24"/>
  <c r="JM132" i="24"/>
  <c r="JL132" i="24" s="1"/>
  <c r="JD132" i="24"/>
  <c r="JC132" i="24"/>
  <c r="JB132" i="24"/>
  <c r="JA132" i="24"/>
  <c r="IW132" i="24" s="1"/>
  <c r="IR132" i="24"/>
  <c r="IQ132" i="24"/>
  <c r="IP132" i="24"/>
  <c r="IO132" i="24"/>
  <c r="IF132" i="24"/>
  <c r="IE132" i="24"/>
  <c r="ID132" i="24"/>
  <c r="IC132" i="24"/>
  <c r="IA132" i="24" s="1"/>
  <c r="HT132" i="24"/>
  <c r="HS132" i="24"/>
  <c r="HR132" i="24"/>
  <c r="HQ132" i="24"/>
  <c r="HP132" i="24" s="1"/>
  <c r="HH132" i="24"/>
  <c r="HG132" i="24"/>
  <c r="HF132" i="24"/>
  <c r="HE132" i="24"/>
  <c r="HA132" i="24" s="1"/>
  <c r="GV132" i="24"/>
  <c r="GU132" i="24"/>
  <c r="GT132" i="24"/>
  <c r="GS132" i="24"/>
  <c r="GJ132" i="24"/>
  <c r="GI132" i="24"/>
  <c r="GH132" i="24"/>
  <c r="GG132" i="24"/>
  <c r="GE132" i="24" s="1"/>
  <c r="FX132" i="24"/>
  <c r="FW132" i="24"/>
  <c r="FV132" i="24"/>
  <c r="FU132" i="24"/>
  <c r="FL132" i="24"/>
  <c r="FK132" i="24"/>
  <c r="FJ132" i="24"/>
  <c r="FI132" i="24"/>
  <c r="FM132" i="24" s="1"/>
  <c r="EZ132" i="24"/>
  <c r="EY132" i="24"/>
  <c r="EX132" i="24"/>
  <c r="EW132" i="24"/>
  <c r="ET132" i="24" s="1"/>
  <c r="EN132" i="24"/>
  <c r="EM132" i="24"/>
  <c r="EL132" i="24"/>
  <c r="EK132" i="24"/>
  <c r="EG132" i="24" s="1"/>
  <c r="EB132" i="24"/>
  <c r="EA132" i="24"/>
  <c r="DZ132" i="24"/>
  <c r="DY132" i="24"/>
  <c r="DP132" i="24"/>
  <c r="DO132" i="24"/>
  <c r="DN132" i="24"/>
  <c r="DM132" i="24"/>
  <c r="DI132" i="24" s="1"/>
  <c r="BC132" i="24"/>
  <c r="AQ132" i="24"/>
  <c r="AJ132" i="24"/>
  <c r="AI132" i="24"/>
  <c r="AH132" i="24"/>
  <c r="AG132" i="24"/>
  <c r="X132" i="24"/>
  <c r="W132" i="24"/>
  <c r="V132" i="24"/>
  <c r="U132" i="24"/>
  <c r="Q132" i="24" s="1"/>
  <c r="L132" i="24"/>
  <c r="K132" i="24"/>
  <c r="J132" i="24"/>
  <c r="I132" i="24"/>
  <c r="KB131" i="24"/>
  <c r="KA131" i="24"/>
  <c r="JZ131" i="24"/>
  <c r="JY131" i="24"/>
  <c r="JW131" i="24" s="1"/>
  <c r="JP131" i="24"/>
  <c r="JO131" i="24"/>
  <c r="JN131" i="24"/>
  <c r="JM131" i="24"/>
  <c r="JL131" i="24" s="1"/>
  <c r="JD131" i="24"/>
  <c r="JC131" i="24"/>
  <c r="JB131" i="24"/>
  <c r="JA131" i="24"/>
  <c r="IW131" i="24" s="1"/>
  <c r="IR131" i="24"/>
  <c r="IQ131" i="24"/>
  <c r="IP131" i="24"/>
  <c r="IO131" i="24"/>
  <c r="IL131" i="24" s="1"/>
  <c r="IF131" i="24"/>
  <c r="IE131" i="24"/>
  <c r="ID131" i="24"/>
  <c r="IC131" i="24"/>
  <c r="IB131" i="24" s="1"/>
  <c r="HT131" i="24"/>
  <c r="HS131" i="24"/>
  <c r="HR131" i="24"/>
  <c r="HQ131" i="24"/>
  <c r="HP131" i="24" s="1"/>
  <c r="HH131" i="24"/>
  <c r="HG131" i="24"/>
  <c r="HF131" i="24"/>
  <c r="HE131" i="24"/>
  <c r="HA131" i="24" s="1"/>
  <c r="GV131" i="24"/>
  <c r="GU131" i="24"/>
  <c r="GT131" i="24"/>
  <c r="GS131" i="24"/>
  <c r="GJ131" i="24"/>
  <c r="GI131" i="24"/>
  <c r="GH131" i="24"/>
  <c r="GG131" i="24"/>
  <c r="GE131" i="24" s="1"/>
  <c r="FX131" i="24"/>
  <c r="FW131" i="24"/>
  <c r="FV131" i="24"/>
  <c r="FU131" i="24"/>
  <c r="FT131" i="24" s="1"/>
  <c r="FL131" i="24"/>
  <c r="FK131" i="24"/>
  <c r="FJ131" i="24"/>
  <c r="FI131" i="24"/>
  <c r="FE131" i="24" s="1"/>
  <c r="EZ131" i="24"/>
  <c r="EY131" i="24"/>
  <c r="EX131" i="24"/>
  <c r="EW131" i="24"/>
  <c r="ET131" i="24" s="1"/>
  <c r="EN131" i="24"/>
  <c r="EM131" i="24"/>
  <c r="EL131" i="24"/>
  <c r="EK131" i="24"/>
  <c r="EJ131" i="24" s="1"/>
  <c r="EB131" i="24"/>
  <c r="EA131" i="24"/>
  <c r="DZ131" i="24"/>
  <c r="DY131" i="24"/>
  <c r="DX131" i="24" s="1"/>
  <c r="DP131" i="24"/>
  <c r="DO131" i="24"/>
  <c r="DN131" i="24"/>
  <c r="DM131" i="24"/>
  <c r="DI131" i="24" s="1"/>
  <c r="BC131" i="24"/>
  <c r="AQ131" i="24"/>
  <c r="AJ131" i="24"/>
  <c r="AI131" i="24"/>
  <c r="AH131" i="24"/>
  <c r="AG131" i="24"/>
  <c r="AF131" i="24" s="1"/>
  <c r="X131" i="24"/>
  <c r="W131" i="24"/>
  <c r="V131" i="24"/>
  <c r="U131" i="24"/>
  <c r="Q131" i="24" s="1"/>
  <c r="L131" i="24"/>
  <c r="K131" i="24"/>
  <c r="J131" i="24"/>
  <c r="I131" i="24"/>
  <c r="KB130" i="24"/>
  <c r="KA130" i="24"/>
  <c r="JZ130" i="24"/>
  <c r="JY130" i="24"/>
  <c r="JW130" i="24" s="1"/>
  <c r="JP130" i="24"/>
  <c r="JO130" i="24"/>
  <c r="JN130" i="24"/>
  <c r="JM130" i="24"/>
  <c r="JL130" i="24" s="1"/>
  <c r="JD130" i="24"/>
  <c r="JC130" i="24"/>
  <c r="JB130" i="24"/>
  <c r="JA130" i="24"/>
  <c r="IW130" i="24" s="1"/>
  <c r="IR130" i="24"/>
  <c r="IQ130" i="24"/>
  <c r="IP130" i="24"/>
  <c r="IO130" i="24"/>
  <c r="IL130" i="24" s="1"/>
  <c r="IF130" i="24"/>
  <c r="IE130" i="24"/>
  <c r="ID130" i="24"/>
  <c r="IC130" i="24"/>
  <c r="IB130" i="24" s="1"/>
  <c r="HT130" i="24"/>
  <c r="HS130" i="24"/>
  <c r="HR130" i="24"/>
  <c r="HQ130" i="24"/>
  <c r="HP130" i="24" s="1"/>
  <c r="HH130" i="24"/>
  <c r="HG130" i="24"/>
  <c r="HF130" i="24"/>
  <c r="HE130" i="24"/>
  <c r="HA130" i="24" s="1"/>
  <c r="GV130" i="24"/>
  <c r="GU130" i="24"/>
  <c r="GT130" i="24"/>
  <c r="GS130" i="24"/>
  <c r="GJ130" i="24"/>
  <c r="GI130" i="24"/>
  <c r="GH130" i="24"/>
  <c r="GG130" i="24"/>
  <c r="GE130" i="24" s="1"/>
  <c r="FX130" i="24"/>
  <c r="FW130" i="24"/>
  <c r="FV130" i="24"/>
  <c r="FU130" i="24"/>
  <c r="FL130" i="24"/>
  <c r="FK130" i="24"/>
  <c r="FJ130" i="24"/>
  <c r="FI130" i="24"/>
  <c r="FM130" i="24" s="1"/>
  <c r="EZ130" i="24"/>
  <c r="EY130" i="24"/>
  <c r="EX130" i="24"/>
  <c r="EW130" i="24"/>
  <c r="ET130" i="24" s="1"/>
  <c r="EN130" i="24"/>
  <c r="EM130" i="24"/>
  <c r="EL130" i="24"/>
  <c r="EK130" i="24"/>
  <c r="EG130" i="24" s="1"/>
  <c r="EB130" i="24"/>
  <c r="EA130" i="24"/>
  <c r="DZ130" i="24"/>
  <c r="DY130" i="24"/>
  <c r="DX130" i="24" s="1"/>
  <c r="DP130" i="24"/>
  <c r="DO130" i="24"/>
  <c r="DN130" i="24"/>
  <c r="DM130" i="24"/>
  <c r="DI130" i="24" s="1"/>
  <c r="AJ130" i="24"/>
  <c r="AI130" i="24"/>
  <c r="AH130" i="24"/>
  <c r="AG130" i="24"/>
  <c r="AF130" i="24" s="1"/>
  <c r="X130" i="24"/>
  <c r="W130" i="24"/>
  <c r="V130" i="24"/>
  <c r="U130" i="24"/>
  <c r="Q130" i="24" s="1"/>
  <c r="L130" i="24"/>
  <c r="K130" i="24"/>
  <c r="J130" i="24"/>
  <c r="I130" i="24"/>
  <c r="KB129" i="24"/>
  <c r="KA129" i="24"/>
  <c r="JZ129" i="24"/>
  <c r="JY129" i="24"/>
  <c r="JP129" i="24"/>
  <c r="JO129" i="24"/>
  <c r="JN129" i="24"/>
  <c r="JM129" i="24"/>
  <c r="JL129" i="24" s="1"/>
  <c r="JD129" i="24"/>
  <c r="JC129" i="24"/>
  <c r="JB129" i="24"/>
  <c r="JA129" i="24"/>
  <c r="JE129" i="24" s="1"/>
  <c r="IR129" i="24"/>
  <c r="IQ129" i="24"/>
  <c r="IP129" i="24"/>
  <c r="IO129" i="24"/>
  <c r="IF129" i="24"/>
  <c r="IE129" i="24"/>
  <c r="ID129" i="24"/>
  <c r="IC129" i="24"/>
  <c r="IA129" i="24" s="1"/>
  <c r="HT129" i="24"/>
  <c r="HS129" i="24"/>
  <c r="HR129" i="24"/>
  <c r="HQ129" i="24"/>
  <c r="HP129" i="24" s="1"/>
  <c r="HH129" i="24"/>
  <c r="HG129" i="24"/>
  <c r="HF129" i="24"/>
  <c r="HE129" i="24"/>
  <c r="HA129" i="24" s="1"/>
  <c r="GV129" i="24"/>
  <c r="GU129" i="24"/>
  <c r="GT129" i="24"/>
  <c r="GS129" i="24"/>
  <c r="GJ129" i="24"/>
  <c r="GI129" i="24"/>
  <c r="GH129" i="24"/>
  <c r="GG129" i="24"/>
  <c r="FX129" i="24"/>
  <c r="FW129" i="24"/>
  <c r="FV129" i="24"/>
  <c r="FU129" i="24"/>
  <c r="FT129" i="24" s="1"/>
  <c r="FL129" i="24"/>
  <c r="FK129" i="24"/>
  <c r="FJ129" i="24"/>
  <c r="FI129" i="24"/>
  <c r="FE129" i="24" s="1"/>
  <c r="EZ129" i="24"/>
  <c r="EY129" i="24"/>
  <c r="EX129" i="24"/>
  <c r="EW129" i="24"/>
  <c r="EU129" i="24" s="1"/>
  <c r="EN129" i="24"/>
  <c r="EM129" i="24"/>
  <c r="EL129" i="24"/>
  <c r="EK129" i="24"/>
  <c r="EI129" i="24" s="1"/>
  <c r="EB129" i="24"/>
  <c r="EA129" i="24"/>
  <c r="DZ129" i="24"/>
  <c r="DY129" i="24"/>
  <c r="DX129" i="24" s="1"/>
  <c r="DP129" i="24"/>
  <c r="DO129" i="24"/>
  <c r="DN129" i="24"/>
  <c r="DM129" i="24"/>
  <c r="BC129" i="24"/>
  <c r="AQ129" i="24"/>
  <c r="AJ129" i="24"/>
  <c r="AI129" i="24"/>
  <c r="AH129" i="24"/>
  <c r="AG129" i="24"/>
  <c r="AF129" i="24" s="1"/>
  <c r="X129" i="24"/>
  <c r="W129" i="24"/>
  <c r="V129" i="24"/>
  <c r="U129" i="24"/>
  <c r="S129" i="24" s="1"/>
  <c r="L129" i="24"/>
  <c r="K129" i="24"/>
  <c r="J129" i="24"/>
  <c r="I129" i="24"/>
  <c r="G129" i="24" s="1"/>
  <c r="KB128" i="24"/>
  <c r="KA128" i="24"/>
  <c r="JZ128" i="24"/>
  <c r="JY128" i="24"/>
  <c r="JP128" i="24"/>
  <c r="JO128" i="24"/>
  <c r="JN128" i="24"/>
  <c r="JM128" i="24"/>
  <c r="JL128" i="24" s="1"/>
  <c r="JD128" i="24"/>
  <c r="JC128" i="24"/>
  <c r="JB128" i="24"/>
  <c r="JA128" i="24"/>
  <c r="IW128" i="24" s="1"/>
  <c r="IR128" i="24"/>
  <c r="IQ128" i="24"/>
  <c r="IP128" i="24"/>
  <c r="IO128" i="24"/>
  <c r="IM128" i="24" s="1"/>
  <c r="IF128" i="24"/>
  <c r="IE128" i="24"/>
  <c r="ID128" i="24"/>
  <c r="IC128" i="24"/>
  <c r="HY128" i="24" s="1"/>
  <c r="HT128" i="24"/>
  <c r="HS128" i="24"/>
  <c r="HR128" i="24"/>
  <c r="HQ128" i="24"/>
  <c r="HP128" i="24" s="1"/>
  <c r="HH128" i="24"/>
  <c r="HG128" i="24"/>
  <c r="HF128" i="24"/>
  <c r="HE128" i="24"/>
  <c r="HA128" i="24" s="1"/>
  <c r="GV128" i="24"/>
  <c r="GU128" i="24"/>
  <c r="GT128" i="24"/>
  <c r="GS128" i="24"/>
  <c r="GQ128" i="24" s="1"/>
  <c r="GJ128" i="24"/>
  <c r="GI128" i="24"/>
  <c r="GH128" i="24"/>
  <c r="GG128" i="24"/>
  <c r="GE128" i="24" s="1"/>
  <c r="FX128" i="24"/>
  <c r="FW128" i="24"/>
  <c r="FV128" i="24"/>
  <c r="FU128" i="24"/>
  <c r="FT128" i="24" s="1"/>
  <c r="FL128" i="24"/>
  <c r="FK128" i="24"/>
  <c r="FJ128" i="24"/>
  <c r="FI128" i="24"/>
  <c r="FG128" i="24" s="1"/>
  <c r="EZ128" i="24"/>
  <c r="EY128" i="24"/>
  <c r="EX128" i="24"/>
  <c r="EW128" i="24"/>
  <c r="EU128" i="24" s="1"/>
  <c r="EN128" i="24"/>
  <c r="EM128" i="24"/>
  <c r="EL128" i="24"/>
  <c r="EK128" i="24"/>
  <c r="EG128" i="24" s="1"/>
  <c r="EB128" i="24"/>
  <c r="EA128" i="24"/>
  <c r="DZ128" i="24"/>
  <c r="DY128" i="24"/>
  <c r="DX128" i="24" s="1"/>
  <c r="DP128" i="24"/>
  <c r="DO128" i="24"/>
  <c r="DN128" i="24"/>
  <c r="DM128" i="24"/>
  <c r="DK128" i="24" s="1"/>
  <c r="BC128" i="24"/>
  <c r="AQ128" i="24"/>
  <c r="AJ128" i="24"/>
  <c r="AI128" i="24"/>
  <c r="AH128" i="24"/>
  <c r="AG128" i="24"/>
  <c r="AF128" i="24" s="1"/>
  <c r="X128" i="24"/>
  <c r="W128" i="24"/>
  <c r="V128" i="24"/>
  <c r="U128" i="24"/>
  <c r="S128" i="24" s="1"/>
  <c r="L128" i="24"/>
  <c r="K128" i="24"/>
  <c r="J128" i="24"/>
  <c r="I128" i="24"/>
  <c r="G128" i="24" s="1"/>
  <c r="KB127" i="24"/>
  <c r="KA127" i="24"/>
  <c r="JZ127" i="24"/>
  <c r="JY127" i="24"/>
  <c r="JP127" i="24"/>
  <c r="JO127" i="24"/>
  <c r="JN127" i="24"/>
  <c r="JM127" i="24"/>
  <c r="JL127" i="24" s="1"/>
  <c r="JD127" i="24"/>
  <c r="JC127" i="24"/>
  <c r="JB127" i="24"/>
  <c r="JA127" i="24"/>
  <c r="IY127" i="24" s="1"/>
  <c r="IR127" i="24"/>
  <c r="IQ127" i="24"/>
  <c r="IP127" i="24"/>
  <c r="IO127" i="24"/>
  <c r="IM127" i="24" s="1"/>
  <c r="IF127" i="24"/>
  <c r="IE127" i="24"/>
  <c r="ID127" i="24"/>
  <c r="IC127" i="24"/>
  <c r="IA127" i="24" s="1"/>
  <c r="HT127" i="24"/>
  <c r="HS127" i="24"/>
  <c r="HR127" i="24"/>
  <c r="HQ127" i="24"/>
  <c r="HP127" i="24" s="1"/>
  <c r="HH127" i="24"/>
  <c r="HG127" i="24"/>
  <c r="HF127" i="24"/>
  <c r="HE127" i="24"/>
  <c r="HC127" i="24" s="1"/>
  <c r="GV127" i="24"/>
  <c r="GU127" i="24"/>
  <c r="GT127" i="24"/>
  <c r="GS127" i="24"/>
  <c r="GQ127" i="24" s="1"/>
  <c r="GJ127" i="24"/>
  <c r="GI127" i="24"/>
  <c r="GH127" i="24"/>
  <c r="GG127" i="24"/>
  <c r="GE127" i="24" s="1"/>
  <c r="FX127" i="24"/>
  <c r="FW127" i="24"/>
  <c r="FV127" i="24"/>
  <c r="FU127" i="24"/>
  <c r="FT127" i="24" s="1"/>
  <c r="FL127" i="24"/>
  <c r="FK127" i="24"/>
  <c r="FJ127" i="24"/>
  <c r="FI127" i="24"/>
  <c r="FG127" i="24" s="1"/>
  <c r="EZ127" i="24"/>
  <c r="EY127" i="24"/>
  <c r="EX127" i="24"/>
  <c r="EW127" i="24"/>
  <c r="EU127" i="24" s="1"/>
  <c r="EN127" i="24"/>
  <c r="EM127" i="24"/>
  <c r="EL127" i="24"/>
  <c r="EK127" i="24"/>
  <c r="EI127" i="24" s="1"/>
  <c r="EB127" i="24"/>
  <c r="EA127" i="24"/>
  <c r="DZ127" i="24"/>
  <c r="DY127" i="24"/>
  <c r="DX127" i="24" s="1"/>
  <c r="DP127" i="24"/>
  <c r="DO127" i="24"/>
  <c r="DN127" i="24"/>
  <c r="DM127" i="24"/>
  <c r="DK127" i="24" s="1"/>
  <c r="BC127" i="24"/>
  <c r="AQ127" i="24"/>
  <c r="AJ127" i="24"/>
  <c r="AI127" i="24"/>
  <c r="AH127" i="24"/>
  <c r="AG127" i="24"/>
  <c r="AF127" i="24" s="1"/>
  <c r="X127" i="24"/>
  <c r="W127" i="24"/>
  <c r="V127" i="24"/>
  <c r="U127" i="24"/>
  <c r="S127" i="24" s="1"/>
  <c r="L127" i="24"/>
  <c r="K127" i="24"/>
  <c r="J127" i="24"/>
  <c r="I127" i="24"/>
  <c r="G127" i="24" s="1"/>
  <c r="KB126" i="24"/>
  <c r="KA126" i="24"/>
  <c r="JZ126" i="24"/>
  <c r="JY126" i="24"/>
  <c r="JW126" i="24" s="1"/>
  <c r="JP126" i="24"/>
  <c r="JO126" i="24"/>
  <c r="JN126" i="24"/>
  <c r="JM126" i="24"/>
  <c r="JL126" i="24" s="1"/>
  <c r="JD126" i="24"/>
  <c r="JC126" i="24"/>
  <c r="JB126" i="24"/>
  <c r="JA126" i="24"/>
  <c r="IY126" i="24" s="1"/>
  <c r="IR126" i="24"/>
  <c r="IQ126" i="24"/>
  <c r="IP126" i="24"/>
  <c r="IO126" i="24"/>
  <c r="IM126" i="24" s="1"/>
  <c r="IF126" i="24"/>
  <c r="IE126" i="24"/>
  <c r="ID126" i="24"/>
  <c r="IC126" i="24"/>
  <c r="IA126" i="24" s="1"/>
  <c r="HT126" i="24"/>
  <c r="HS126" i="24"/>
  <c r="HR126" i="24"/>
  <c r="HQ126" i="24"/>
  <c r="HP126" i="24" s="1"/>
  <c r="HH126" i="24"/>
  <c r="HG126" i="24"/>
  <c r="HF126" i="24"/>
  <c r="HE126" i="24"/>
  <c r="HC126" i="24" s="1"/>
  <c r="GV126" i="24"/>
  <c r="GU126" i="24"/>
  <c r="GT126" i="24"/>
  <c r="GS126" i="24"/>
  <c r="GQ126" i="24" s="1"/>
  <c r="GJ126" i="24"/>
  <c r="GI126" i="24"/>
  <c r="GH126" i="24"/>
  <c r="GG126" i="24"/>
  <c r="GE126" i="24" s="1"/>
  <c r="FX126" i="24"/>
  <c r="FW126" i="24"/>
  <c r="FV126" i="24"/>
  <c r="FU126" i="24"/>
  <c r="FT126" i="24" s="1"/>
  <c r="FL126" i="24"/>
  <c r="FK126" i="24"/>
  <c r="FJ126" i="24"/>
  <c r="FI126" i="24"/>
  <c r="FG126" i="24" s="1"/>
  <c r="EZ126" i="24"/>
  <c r="EY126" i="24"/>
  <c r="EX126" i="24"/>
  <c r="EW126" i="24"/>
  <c r="EU126" i="24" s="1"/>
  <c r="EN126" i="24"/>
  <c r="EM126" i="24"/>
  <c r="EL126" i="24"/>
  <c r="EK126" i="24"/>
  <c r="EI126" i="24" s="1"/>
  <c r="EB126" i="24"/>
  <c r="EA126" i="24"/>
  <c r="DZ126" i="24"/>
  <c r="DY126" i="24"/>
  <c r="DX126" i="24" s="1"/>
  <c r="DP126" i="24"/>
  <c r="DO126" i="24"/>
  <c r="DN126" i="24"/>
  <c r="DM126" i="24"/>
  <c r="DK126" i="24" s="1"/>
  <c r="BC126" i="24"/>
  <c r="AQ126" i="24"/>
  <c r="AJ126" i="24"/>
  <c r="AI126" i="24"/>
  <c r="AH126" i="24"/>
  <c r="AG126" i="24"/>
  <c r="AF126" i="24" s="1"/>
  <c r="X126" i="24"/>
  <c r="W126" i="24"/>
  <c r="V126" i="24"/>
  <c r="U126" i="24"/>
  <c r="Q126" i="24" s="1"/>
  <c r="L126" i="24"/>
  <c r="K126" i="24"/>
  <c r="J126" i="24"/>
  <c r="I126" i="24"/>
  <c r="G126" i="24" s="1"/>
  <c r="KB123" i="24"/>
  <c r="KA123" i="24"/>
  <c r="JZ123" i="24"/>
  <c r="JY123" i="24"/>
  <c r="JW123" i="24" s="1"/>
  <c r="JP123" i="24"/>
  <c r="JO123" i="24"/>
  <c r="JN123" i="24"/>
  <c r="JM123" i="24"/>
  <c r="JL123" i="24" s="1"/>
  <c r="JD123" i="24"/>
  <c r="JC123" i="24"/>
  <c r="JB123" i="24"/>
  <c r="JA123" i="24"/>
  <c r="IW123" i="24" s="1"/>
  <c r="IR123" i="24"/>
  <c r="IQ123" i="24"/>
  <c r="IP123" i="24"/>
  <c r="IO123" i="24"/>
  <c r="IM123" i="24" s="1"/>
  <c r="IF123" i="24"/>
  <c r="IE123" i="24"/>
  <c r="ID123" i="24"/>
  <c r="IC123" i="24"/>
  <c r="IA123" i="24" s="1"/>
  <c r="HT123" i="24"/>
  <c r="HS123" i="24"/>
  <c r="HR123" i="24"/>
  <c r="HQ123" i="24"/>
  <c r="HP123" i="24" s="1"/>
  <c r="HH123" i="24"/>
  <c r="HG123" i="24"/>
  <c r="HF123" i="24"/>
  <c r="HE123" i="24"/>
  <c r="HC123" i="24" s="1"/>
  <c r="GV123" i="24"/>
  <c r="GU123" i="24"/>
  <c r="GT123" i="24"/>
  <c r="GS123" i="24"/>
  <c r="GQ123" i="24" s="1"/>
  <c r="GJ123" i="24"/>
  <c r="GI123" i="24"/>
  <c r="GH123" i="24"/>
  <c r="GG123" i="24"/>
  <c r="GE123" i="24" s="1"/>
  <c r="FX123" i="24"/>
  <c r="FW123" i="24"/>
  <c r="FV123" i="24"/>
  <c r="FU123" i="24"/>
  <c r="FT123" i="24" s="1"/>
  <c r="FL123" i="24"/>
  <c r="FK123" i="24"/>
  <c r="FJ123" i="24"/>
  <c r="FI123" i="24"/>
  <c r="FE123" i="24" s="1"/>
  <c r="EZ123" i="24"/>
  <c r="EY123" i="24"/>
  <c r="EX123" i="24"/>
  <c r="EW123" i="24"/>
  <c r="EU123" i="24" s="1"/>
  <c r="EN123" i="24"/>
  <c r="EM123" i="24"/>
  <c r="EL123" i="24"/>
  <c r="EK123" i="24"/>
  <c r="EI123" i="24" s="1"/>
  <c r="EB123" i="24"/>
  <c r="EA123" i="24"/>
  <c r="DZ123" i="24"/>
  <c r="DY123" i="24"/>
  <c r="DX123" i="24" s="1"/>
  <c r="DP123" i="24"/>
  <c r="DO123" i="24"/>
  <c r="DN123" i="24"/>
  <c r="DM123" i="24"/>
  <c r="DK123" i="24" s="1"/>
  <c r="AQ123" i="24"/>
  <c r="AJ123" i="24"/>
  <c r="AI123" i="24"/>
  <c r="AH123" i="24"/>
  <c r="AG123" i="24"/>
  <c r="AF123" i="24" s="1"/>
  <c r="X123" i="24"/>
  <c r="W123" i="24"/>
  <c r="V123" i="24"/>
  <c r="U123" i="24"/>
  <c r="S123" i="24" s="1"/>
  <c r="L123" i="24"/>
  <c r="K123" i="24"/>
  <c r="J123" i="24"/>
  <c r="I123" i="24"/>
  <c r="G123" i="24" s="1"/>
  <c r="KB122" i="24"/>
  <c r="KA122" i="24"/>
  <c r="JZ122" i="24"/>
  <c r="JY122" i="24"/>
  <c r="JW122" i="24" s="1"/>
  <c r="JP122" i="24"/>
  <c r="JO122" i="24"/>
  <c r="JN122" i="24"/>
  <c r="JM122" i="24"/>
  <c r="JL122" i="24" s="1"/>
  <c r="JD122" i="24"/>
  <c r="JC122" i="24"/>
  <c r="JB122" i="24"/>
  <c r="JA122" i="24"/>
  <c r="IY122" i="24" s="1"/>
  <c r="IR122" i="24"/>
  <c r="IQ122" i="24"/>
  <c r="IP122" i="24"/>
  <c r="IO122" i="24"/>
  <c r="IM122" i="24" s="1"/>
  <c r="IF122" i="24"/>
  <c r="IE122" i="24"/>
  <c r="ID122" i="24"/>
  <c r="IC122" i="24"/>
  <c r="IA122" i="24" s="1"/>
  <c r="HT122" i="24"/>
  <c r="HS122" i="24"/>
  <c r="HR122" i="24"/>
  <c r="HQ122" i="24"/>
  <c r="HP122" i="24" s="1"/>
  <c r="HH122" i="24"/>
  <c r="HG122" i="24"/>
  <c r="HF122" i="24"/>
  <c r="HE122" i="24"/>
  <c r="HA122" i="24" s="1"/>
  <c r="GV122" i="24"/>
  <c r="GU122" i="24"/>
  <c r="GT122" i="24"/>
  <c r="GS122" i="24"/>
  <c r="GQ122" i="24" s="1"/>
  <c r="GJ122" i="24"/>
  <c r="GI122" i="24"/>
  <c r="GH122" i="24"/>
  <c r="GG122" i="24"/>
  <c r="GE122" i="24" s="1"/>
  <c r="FX122" i="24"/>
  <c r="FW122" i="24"/>
  <c r="FV122" i="24"/>
  <c r="FU122" i="24"/>
  <c r="FT122" i="24" s="1"/>
  <c r="FL122" i="24"/>
  <c r="FK122" i="24"/>
  <c r="FJ122" i="24"/>
  <c r="FI122" i="24"/>
  <c r="FG122" i="24" s="1"/>
  <c r="EZ122" i="24"/>
  <c r="EY122" i="24"/>
  <c r="EX122" i="24"/>
  <c r="EW122" i="24"/>
  <c r="EU122" i="24" s="1"/>
  <c r="EN122" i="24"/>
  <c r="EM122" i="24"/>
  <c r="EL122" i="24"/>
  <c r="EK122" i="24"/>
  <c r="EI122" i="24" s="1"/>
  <c r="EB122" i="24"/>
  <c r="EA122" i="24"/>
  <c r="DZ122" i="24"/>
  <c r="DY122" i="24"/>
  <c r="DX122" i="24" s="1"/>
  <c r="DP122" i="24"/>
  <c r="DO122" i="24"/>
  <c r="DN122" i="24"/>
  <c r="DM122" i="24"/>
  <c r="DK122" i="24" s="1"/>
  <c r="BC122" i="24"/>
  <c r="AQ122" i="24"/>
  <c r="AJ122" i="24"/>
  <c r="AI122" i="24"/>
  <c r="AH122" i="24"/>
  <c r="AG122" i="24"/>
  <c r="AF122" i="24" s="1"/>
  <c r="X122" i="24"/>
  <c r="W122" i="24"/>
  <c r="V122" i="24"/>
  <c r="U122" i="24"/>
  <c r="S122" i="24" s="1"/>
  <c r="L122" i="24"/>
  <c r="K122" i="24"/>
  <c r="J122" i="24"/>
  <c r="I122" i="24"/>
  <c r="G122" i="24" s="1"/>
  <c r="KB121" i="24"/>
  <c r="KA121" i="24"/>
  <c r="JZ121" i="24"/>
  <c r="JY121" i="24"/>
  <c r="JW121" i="24" s="1"/>
  <c r="JP121" i="24"/>
  <c r="JO121" i="24"/>
  <c r="JN121" i="24"/>
  <c r="JM121" i="24"/>
  <c r="JI121" i="24" s="1"/>
  <c r="JD121" i="24"/>
  <c r="JC121" i="24"/>
  <c r="JB121" i="24"/>
  <c r="JA121" i="24"/>
  <c r="IY121" i="24" s="1"/>
  <c r="IR121" i="24"/>
  <c r="IQ121" i="24"/>
  <c r="IP121" i="24"/>
  <c r="IO121" i="24"/>
  <c r="IM121" i="24" s="1"/>
  <c r="IF121" i="24"/>
  <c r="IE121" i="24"/>
  <c r="ID121" i="24"/>
  <c r="IC121" i="24"/>
  <c r="IA121" i="24" s="1"/>
  <c r="HT121" i="24"/>
  <c r="HS121" i="24"/>
  <c r="HR121" i="24"/>
  <c r="HQ121" i="24"/>
  <c r="HM121" i="24" s="1"/>
  <c r="HH121" i="24"/>
  <c r="HG121" i="24"/>
  <c r="HF121" i="24"/>
  <c r="HE121" i="24"/>
  <c r="HC121" i="24" s="1"/>
  <c r="GV121" i="24"/>
  <c r="GU121" i="24"/>
  <c r="GT121" i="24"/>
  <c r="GS121" i="24"/>
  <c r="GQ121" i="24" s="1"/>
  <c r="GJ121" i="24"/>
  <c r="GI121" i="24"/>
  <c r="GH121" i="24"/>
  <c r="GG121" i="24"/>
  <c r="GE121" i="24" s="1"/>
  <c r="FX121" i="24"/>
  <c r="FW121" i="24"/>
  <c r="FV121" i="24"/>
  <c r="FU121" i="24"/>
  <c r="FQ121" i="24" s="1"/>
  <c r="FL121" i="24"/>
  <c r="FK121" i="24"/>
  <c r="FJ121" i="24"/>
  <c r="FI121" i="24"/>
  <c r="FM121" i="24" s="1"/>
  <c r="EZ121" i="24"/>
  <c r="EY121" i="24"/>
  <c r="EX121" i="24"/>
  <c r="EW121" i="24"/>
  <c r="ET121" i="24" s="1"/>
  <c r="EN121" i="24"/>
  <c r="EM121" i="24"/>
  <c r="EL121" i="24"/>
  <c r="EK121" i="24"/>
  <c r="EG121" i="24" s="1"/>
  <c r="EB121" i="24"/>
  <c r="EA121" i="24"/>
  <c r="DZ121" i="24"/>
  <c r="DY121" i="24"/>
  <c r="DP121" i="24"/>
  <c r="DO121" i="24"/>
  <c r="DN121" i="24"/>
  <c r="DM121" i="24"/>
  <c r="DK121" i="24" s="1"/>
  <c r="BC121" i="24"/>
  <c r="AQ121" i="24"/>
  <c r="AJ121" i="24"/>
  <c r="AI121" i="24"/>
  <c r="AH121" i="24"/>
  <c r="AG121" i="24"/>
  <c r="AC121" i="24" s="1"/>
  <c r="X121" i="24"/>
  <c r="W121" i="24"/>
  <c r="V121" i="24"/>
  <c r="U121" i="24"/>
  <c r="Y121" i="24" s="1"/>
  <c r="L121" i="24"/>
  <c r="K121" i="24"/>
  <c r="J121" i="24"/>
  <c r="I121" i="24"/>
  <c r="F121" i="24" s="1"/>
  <c r="KB120" i="24"/>
  <c r="KA120" i="24"/>
  <c r="JZ120" i="24"/>
  <c r="JY120" i="24"/>
  <c r="JU120" i="24" s="1"/>
  <c r="JP120" i="24"/>
  <c r="JO120" i="24"/>
  <c r="JN120" i="24"/>
  <c r="JM120" i="24"/>
  <c r="JI120" i="24" s="1"/>
  <c r="JD120" i="24"/>
  <c r="JC120" i="24"/>
  <c r="JB120" i="24"/>
  <c r="JA120" i="24"/>
  <c r="IY120" i="24" s="1"/>
  <c r="IR120" i="24"/>
  <c r="IQ120" i="24"/>
  <c r="IP120" i="24"/>
  <c r="IO120" i="24"/>
  <c r="IM120" i="24" s="1"/>
  <c r="IF120" i="24"/>
  <c r="IE120" i="24"/>
  <c r="ID120" i="24"/>
  <c r="IC120" i="24"/>
  <c r="IA120" i="24" s="1"/>
  <c r="HT120" i="24"/>
  <c r="HS120" i="24"/>
  <c r="HR120" i="24"/>
  <c r="HQ120" i="24"/>
  <c r="HH120" i="24"/>
  <c r="HG120" i="24"/>
  <c r="HF120" i="24"/>
  <c r="HE120" i="24"/>
  <c r="HI120" i="24" s="1"/>
  <c r="GV120" i="24"/>
  <c r="GU120" i="24"/>
  <c r="GT120" i="24"/>
  <c r="GS120" i="24"/>
  <c r="GP120" i="24" s="1"/>
  <c r="GJ120" i="24"/>
  <c r="GI120" i="24"/>
  <c r="GH120" i="24"/>
  <c r="GG120" i="24"/>
  <c r="GC120" i="24" s="1"/>
  <c r="FX120" i="24"/>
  <c r="FW120" i="24"/>
  <c r="FV120" i="24"/>
  <c r="FU120" i="24"/>
  <c r="FQ120" i="24" s="1"/>
  <c r="FL120" i="24"/>
  <c r="FK120" i="24"/>
  <c r="FJ120" i="24"/>
  <c r="FI120" i="24"/>
  <c r="FM120" i="24" s="1"/>
  <c r="EZ120" i="24"/>
  <c r="EY120" i="24"/>
  <c r="EX120" i="24"/>
  <c r="EW120" i="24"/>
  <c r="ET120" i="24" s="1"/>
  <c r="EN120" i="24"/>
  <c r="EM120" i="24"/>
  <c r="EL120" i="24"/>
  <c r="EK120" i="24"/>
  <c r="EG120" i="24" s="1"/>
  <c r="EB120" i="24"/>
  <c r="EA120" i="24"/>
  <c r="DZ120" i="24"/>
  <c r="DY120" i="24"/>
  <c r="DU120" i="24" s="1"/>
  <c r="DP120" i="24"/>
  <c r="DO120" i="24"/>
  <c r="DN120" i="24"/>
  <c r="DM120" i="24"/>
  <c r="DK120" i="24" s="1"/>
  <c r="AJ120" i="24"/>
  <c r="AI120" i="24"/>
  <c r="AH120" i="24"/>
  <c r="AG120" i="24"/>
  <c r="X120" i="24"/>
  <c r="W120" i="24"/>
  <c r="V120" i="24"/>
  <c r="U120" i="24"/>
  <c r="Y120" i="24" s="1"/>
  <c r="L120" i="24"/>
  <c r="K120" i="24"/>
  <c r="J120" i="24"/>
  <c r="I120" i="24"/>
  <c r="F120" i="24" s="1"/>
  <c r="KB119" i="24"/>
  <c r="KA119" i="24"/>
  <c r="JZ119" i="24"/>
  <c r="JY119" i="24"/>
  <c r="JW119" i="24" s="1"/>
  <c r="JP119" i="24"/>
  <c r="JO119" i="24"/>
  <c r="JN119" i="24"/>
  <c r="JM119" i="24"/>
  <c r="JI119" i="24" s="1"/>
  <c r="JD119" i="24"/>
  <c r="JC119" i="24"/>
  <c r="JB119" i="24"/>
  <c r="JA119" i="24"/>
  <c r="JE119" i="24" s="1"/>
  <c r="IR119" i="24"/>
  <c r="IQ119" i="24"/>
  <c r="IP119" i="24"/>
  <c r="IO119" i="24"/>
  <c r="IL119" i="24" s="1"/>
  <c r="IF119" i="24"/>
  <c r="IE119" i="24"/>
  <c r="ID119" i="24"/>
  <c r="IC119" i="24"/>
  <c r="IA119" i="24" s="1"/>
  <c r="HT119" i="24"/>
  <c r="HS119" i="24"/>
  <c r="HR119" i="24"/>
  <c r="HQ119" i="24"/>
  <c r="HM119" i="24" s="1"/>
  <c r="HH119" i="24"/>
  <c r="HG119" i="24"/>
  <c r="HF119" i="24"/>
  <c r="HE119" i="24"/>
  <c r="HI119" i="24" s="1"/>
  <c r="GV119" i="24"/>
  <c r="GU119" i="24"/>
  <c r="GT119" i="24"/>
  <c r="GS119" i="24"/>
  <c r="GP119" i="24" s="1"/>
  <c r="GJ119" i="24"/>
  <c r="GI119" i="24"/>
  <c r="GH119" i="24"/>
  <c r="GG119" i="24"/>
  <c r="GE119" i="24" s="1"/>
  <c r="FX119" i="24"/>
  <c r="FW119" i="24"/>
  <c r="FV119" i="24"/>
  <c r="FU119" i="24"/>
  <c r="FQ119" i="24" s="1"/>
  <c r="FL119" i="24"/>
  <c r="FK119" i="24"/>
  <c r="FJ119" i="24"/>
  <c r="FI119" i="24"/>
  <c r="FM119" i="24" s="1"/>
  <c r="EZ119" i="24"/>
  <c r="EY119" i="24"/>
  <c r="EX119" i="24"/>
  <c r="EW119" i="24"/>
  <c r="ET119" i="24" s="1"/>
  <c r="EN119" i="24"/>
  <c r="EM119" i="24"/>
  <c r="EL119" i="24"/>
  <c r="EK119" i="24"/>
  <c r="EI119" i="24" s="1"/>
  <c r="EB119" i="24"/>
  <c r="EA119" i="24"/>
  <c r="DZ119" i="24"/>
  <c r="DY119" i="24"/>
  <c r="DP119" i="24"/>
  <c r="DO119" i="24"/>
  <c r="DN119" i="24"/>
  <c r="DM119" i="24"/>
  <c r="DQ119" i="24" s="1"/>
  <c r="BC119" i="24"/>
  <c r="AQ119" i="24"/>
  <c r="AJ119" i="24"/>
  <c r="AI119" i="24"/>
  <c r="AH119" i="24"/>
  <c r="AG119" i="24"/>
  <c r="AC119" i="24" s="1"/>
  <c r="X119" i="24"/>
  <c r="W119" i="24"/>
  <c r="V119" i="24"/>
  <c r="U119" i="24"/>
  <c r="L119" i="24"/>
  <c r="K119" i="24"/>
  <c r="J119" i="24"/>
  <c r="I119" i="24"/>
  <c r="F119" i="24" s="1"/>
  <c r="KB118" i="24"/>
  <c r="KA118" i="24"/>
  <c r="JZ118" i="24"/>
  <c r="JY118" i="24"/>
  <c r="JW118" i="24" s="1"/>
  <c r="JP118" i="24"/>
  <c r="JO118" i="24"/>
  <c r="JN118" i="24"/>
  <c r="JM118" i="24"/>
  <c r="JI118" i="24" s="1"/>
  <c r="JD118" i="24"/>
  <c r="JC118" i="24"/>
  <c r="JB118" i="24"/>
  <c r="JA118" i="24"/>
  <c r="JE118" i="24" s="1"/>
  <c r="IR118" i="24"/>
  <c r="IQ118" i="24"/>
  <c r="IP118" i="24"/>
  <c r="IO118" i="24"/>
  <c r="IL118" i="24" s="1"/>
  <c r="IF118" i="24"/>
  <c r="IE118" i="24"/>
  <c r="ID118" i="24"/>
  <c r="IC118" i="24"/>
  <c r="IA118" i="24" s="1"/>
  <c r="HT118" i="24"/>
  <c r="HS118" i="24"/>
  <c r="HR118" i="24"/>
  <c r="HQ118" i="24"/>
  <c r="HH118" i="24"/>
  <c r="HG118" i="24"/>
  <c r="HF118" i="24"/>
  <c r="HE118" i="24"/>
  <c r="HI118" i="24" s="1"/>
  <c r="GV118" i="24"/>
  <c r="GU118" i="24"/>
  <c r="GT118" i="24"/>
  <c r="GS118" i="24"/>
  <c r="GP118" i="24" s="1"/>
  <c r="GQ118" i="24"/>
  <c r="GJ118" i="24"/>
  <c r="GI118" i="24"/>
  <c r="GH118" i="24"/>
  <c r="GG118" i="24"/>
  <c r="GE118" i="24" s="1"/>
  <c r="FX118" i="24"/>
  <c r="FW118" i="24"/>
  <c r="FV118" i="24"/>
  <c r="FU118" i="24"/>
  <c r="FQ118" i="24" s="1"/>
  <c r="FL118" i="24"/>
  <c r="FK118" i="24"/>
  <c r="FJ118" i="24"/>
  <c r="FI118" i="24"/>
  <c r="FM118" i="24" s="1"/>
  <c r="EZ118" i="24"/>
  <c r="EY118" i="24"/>
  <c r="EX118" i="24"/>
  <c r="EW118" i="24"/>
  <c r="ET118" i="24" s="1"/>
  <c r="EN118" i="24"/>
  <c r="EM118" i="24"/>
  <c r="EL118" i="24"/>
  <c r="EK118" i="24"/>
  <c r="EI118" i="24" s="1"/>
  <c r="EB118" i="24"/>
  <c r="EA118" i="24"/>
  <c r="DZ118" i="24"/>
  <c r="DY118" i="24"/>
  <c r="DU118" i="24" s="1"/>
  <c r="DP118" i="24"/>
  <c r="DO118" i="24"/>
  <c r="DN118" i="24"/>
  <c r="DM118" i="24"/>
  <c r="DQ118" i="24" s="1"/>
  <c r="BC118" i="24"/>
  <c r="AQ118" i="24"/>
  <c r="AJ118" i="24"/>
  <c r="AI118" i="24"/>
  <c r="AH118" i="24"/>
  <c r="AG118" i="24"/>
  <c r="X118" i="24"/>
  <c r="W118" i="24"/>
  <c r="V118" i="24"/>
  <c r="U118" i="24"/>
  <c r="T118" i="24" s="1"/>
  <c r="L118" i="24"/>
  <c r="K118" i="24"/>
  <c r="J118" i="24"/>
  <c r="I118" i="24"/>
  <c r="F118" i="24" s="1"/>
  <c r="KB116" i="24"/>
  <c r="KA116" i="24"/>
  <c r="JZ116" i="24"/>
  <c r="JY116" i="24"/>
  <c r="JW116" i="24" s="1"/>
  <c r="JP116" i="24"/>
  <c r="JO116" i="24"/>
  <c r="JN116" i="24"/>
  <c r="JM116" i="24"/>
  <c r="JI116" i="24" s="1"/>
  <c r="JD116" i="24"/>
  <c r="JC116" i="24"/>
  <c r="JB116" i="24"/>
  <c r="JA116" i="24"/>
  <c r="JE116" i="24" s="1"/>
  <c r="IR116" i="24"/>
  <c r="IQ116" i="24"/>
  <c r="IP116" i="24"/>
  <c r="IO116" i="24"/>
  <c r="IL116" i="24" s="1"/>
  <c r="IF116" i="24"/>
  <c r="IE116" i="24"/>
  <c r="ID116" i="24"/>
  <c r="IC116" i="24"/>
  <c r="IA116" i="24" s="1"/>
  <c r="HT116" i="24"/>
  <c r="HS116" i="24"/>
  <c r="HR116" i="24"/>
  <c r="HQ116" i="24"/>
  <c r="HM116" i="24" s="1"/>
  <c r="HH116" i="24"/>
  <c r="HG116" i="24"/>
  <c r="HF116" i="24"/>
  <c r="HE116" i="24"/>
  <c r="HI116" i="24" s="1"/>
  <c r="GV116" i="24"/>
  <c r="GU116" i="24"/>
  <c r="GT116" i="24"/>
  <c r="GS116" i="24"/>
  <c r="GP116" i="24" s="1"/>
  <c r="GJ116" i="24"/>
  <c r="GI116" i="24"/>
  <c r="GH116" i="24"/>
  <c r="GG116" i="24"/>
  <c r="GE116" i="24" s="1"/>
  <c r="FX116" i="24"/>
  <c r="FW116" i="24"/>
  <c r="FV116" i="24"/>
  <c r="FU116" i="24"/>
  <c r="FQ116" i="24" s="1"/>
  <c r="FL116" i="24"/>
  <c r="FK116" i="24"/>
  <c r="FJ116" i="24"/>
  <c r="FI116" i="24"/>
  <c r="FM116" i="24" s="1"/>
  <c r="EZ116" i="24"/>
  <c r="EY116" i="24"/>
  <c r="EX116" i="24"/>
  <c r="EW116" i="24"/>
  <c r="ET116" i="24" s="1"/>
  <c r="EN116" i="24"/>
  <c r="EM116" i="24"/>
  <c r="EL116" i="24"/>
  <c r="EK116" i="24"/>
  <c r="EI116" i="24" s="1"/>
  <c r="EB116" i="24"/>
  <c r="EA116" i="24"/>
  <c r="DZ116" i="24"/>
  <c r="DY116" i="24"/>
  <c r="DP116" i="24"/>
  <c r="DO116" i="24"/>
  <c r="DN116" i="24"/>
  <c r="DM116" i="24"/>
  <c r="DQ116" i="24" s="1"/>
  <c r="AQ116" i="24"/>
  <c r="AJ116" i="24"/>
  <c r="AI116" i="24"/>
  <c r="AH116" i="24"/>
  <c r="AG116" i="24"/>
  <c r="AC116" i="24" s="1"/>
  <c r="X116" i="24"/>
  <c r="W116" i="24"/>
  <c r="V116" i="24"/>
  <c r="U116" i="24"/>
  <c r="Y116" i="24" s="1"/>
  <c r="L116" i="24"/>
  <c r="K116" i="24"/>
  <c r="J116" i="24"/>
  <c r="I116" i="24"/>
  <c r="F116" i="24" s="1"/>
  <c r="KB113" i="24"/>
  <c r="KA113" i="24"/>
  <c r="JZ113" i="24"/>
  <c r="JY113" i="24"/>
  <c r="JW113" i="24" s="1"/>
  <c r="JP113" i="24"/>
  <c r="JO113" i="24"/>
  <c r="JN113" i="24"/>
  <c r="JM113" i="24"/>
  <c r="JI113" i="24" s="1"/>
  <c r="JD113" i="24"/>
  <c r="JC113" i="24"/>
  <c r="JB113" i="24"/>
  <c r="JA113" i="24"/>
  <c r="JE113" i="24" s="1"/>
  <c r="IR113" i="24"/>
  <c r="IQ113" i="24"/>
  <c r="IP113" i="24"/>
  <c r="IO113" i="24"/>
  <c r="IL113" i="24" s="1"/>
  <c r="IF113" i="24"/>
  <c r="IE113" i="24"/>
  <c r="ID113" i="24"/>
  <c r="IC113" i="24"/>
  <c r="IA113" i="24" s="1"/>
  <c r="HT113" i="24"/>
  <c r="HS113" i="24"/>
  <c r="HR113" i="24"/>
  <c r="HQ113" i="24"/>
  <c r="HH113" i="24"/>
  <c r="HG113" i="24"/>
  <c r="HF113" i="24"/>
  <c r="HE113" i="24"/>
  <c r="HI113" i="24" s="1"/>
  <c r="GV113" i="24"/>
  <c r="GU113" i="24"/>
  <c r="GT113" i="24"/>
  <c r="GS113" i="24"/>
  <c r="GP113" i="24" s="1"/>
  <c r="GJ113" i="24"/>
  <c r="GI113" i="24"/>
  <c r="GH113" i="24"/>
  <c r="GG113" i="24"/>
  <c r="GE113" i="24" s="1"/>
  <c r="FX113" i="24"/>
  <c r="FW113" i="24"/>
  <c r="FV113" i="24"/>
  <c r="FU113" i="24"/>
  <c r="FQ113" i="24" s="1"/>
  <c r="FL113" i="24"/>
  <c r="FK113" i="24"/>
  <c r="FJ113" i="24"/>
  <c r="FI113" i="24"/>
  <c r="FM113" i="24" s="1"/>
  <c r="EZ113" i="24"/>
  <c r="EY113" i="24"/>
  <c r="EX113" i="24"/>
  <c r="EW113" i="24"/>
  <c r="ET113" i="24" s="1"/>
  <c r="EN113" i="24"/>
  <c r="EM113" i="24"/>
  <c r="EL113" i="24"/>
  <c r="EK113" i="24"/>
  <c r="EI113" i="24" s="1"/>
  <c r="EB113" i="24"/>
  <c r="EA113" i="24"/>
  <c r="DZ113" i="24"/>
  <c r="DY113" i="24"/>
  <c r="DU113" i="24" s="1"/>
  <c r="DP113" i="24"/>
  <c r="DO113" i="24"/>
  <c r="DN113" i="24"/>
  <c r="DM113" i="24"/>
  <c r="DQ113" i="24" s="1"/>
  <c r="AQ113" i="24"/>
  <c r="AJ113" i="24"/>
  <c r="AI113" i="24"/>
  <c r="AH113" i="24"/>
  <c r="AG113" i="24"/>
  <c r="X113" i="24"/>
  <c r="W113" i="24"/>
  <c r="V113" i="24"/>
  <c r="U113" i="24"/>
  <c r="R113" i="24" s="1"/>
  <c r="L113" i="24"/>
  <c r="K113" i="24"/>
  <c r="J113" i="24"/>
  <c r="I113" i="24"/>
  <c r="F113" i="24" s="1"/>
  <c r="KB112" i="24"/>
  <c r="KA112" i="24"/>
  <c r="JZ112" i="24"/>
  <c r="JY112" i="24"/>
  <c r="JW112" i="24" s="1"/>
  <c r="JP112" i="24"/>
  <c r="JO112" i="24"/>
  <c r="JN112" i="24"/>
  <c r="JM112" i="24"/>
  <c r="JI112" i="24" s="1"/>
  <c r="JD112" i="24"/>
  <c r="JC112" i="24"/>
  <c r="JB112" i="24"/>
  <c r="JA112" i="24"/>
  <c r="JE112" i="24" s="1"/>
  <c r="IR112" i="24"/>
  <c r="IQ112" i="24"/>
  <c r="IP112" i="24"/>
  <c r="IO112" i="24"/>
  <c r="IL112" i="24" s="1"/>
  <c r="IF112" i="24"/>
  <c r="IE112" i="24"/>
  <c r="ID112" i="24"/>
  <c r="IC112" i="24"/>
  <c r="IA112" i="24" s="1"/>
  <c r="HT112" i="24"/>
  <c r="HS112" i="24"/>
  <c r="HR112" i="24"/>
  <c r="HQ112" i="24"/>
  <c r="HN112" i="24" s="1"/>
  <c r="HH112" i="24"/>
  <c r="HG112" i="24"/>
  <c r="HF112" i="24"/>
  <c r="HE112" i="24"/>
  <c r="HI112" i="24" s="1"/>
  <c r="GV112" i="24"/>
  <c r="GU112" i="24"/>
  <c r="GT112" i="24"/>
  <c r="GS112" i="24"/>
  <c r="GP112" i="24" s="1"/>
  <c r="GJ112" i="24"/>
  <c r="GI112" i="24"/>
  <c r="GH112" i="24"/>
  <c r="GG112" i="24"/>
  <c r="FX112" i="24"/>
  <c r="FW112" i="24"/>
  <c r="FV112" i="24"/>
  <c r="FU112" i="24"/>
  <c r="FQ112" i="24" s="1"/>
  <c r="FL112" i="24"/>
  <c r="FK112" i="24"/>
  <c r="FJ112" i="24"/>
  <c r="FI112" i="24"/>
  <c r="FM112" i="24" s="1"/>
  <c r="EZ112" i="24"/>
  <c r="EY112" i="24"/>
  <c r="EX112" i="24"/>
  <c r="EW112" i="24"/>
  <c r="ET112" i="24" s="1"/>
  <c r="EN112" i="24"/>
  <c r="EM112" i="24"/>
  <c r="EL112" i="24"/>
  <c r="EK112" i="24"/>
  <c r="EJ112" i="24" s="1"/>
  <c r="EB112" i="24"/>
  <c r="EA112" i="24"/>
  <c r="DZ112" i="24"/>
  <c r="DY112" i="24"/>
  <c r="DP112" i="24"/>
  <c r="DO112" i="24"/>
  <c r="DN112" i="24"/>
  <c r="DM112" i="24"/>
  <c r="DQ112" i="24" s="1"/>
  <c r="AR112" i="24"/>
  <c r="AJ112" i="24"/>
  <c r="AI112" i="24"/>
  <c r="AH112" i="24"/>
  <c r="AG112" i="24"/>
  <c r="AD112" i="24" s="1"/>
  <c r="X112" i="24"/>
  <c r="W112" i="24"/>
  <c r="V112" i="24"/>
  <c r="U112" i="24"/>
  <c r="Q112" i="24" s="1"/>
  <c r="L112" i="24"/>
  <c r="K112" i="24"/>
  <c r="J112" i="24"/>
  <c r="I112" i="24"/>
  <c r="F112" i="24" s="1"/>
  <c r="X111" i="24"/>
  <c r="W111" i="24"/>
  <c r="V111" i="24"/>
  <c r="U111" i="24"/>
  <c r="X110" i="24"/>
  <c r="W110" i="24"/>
  <c r="V110" i="24"/>
  <c r="U110" i="24"/>
  <c r="Q110" i="24" s="1"/>
  <c r="AJ24" i="24"/>
  <c r="AI24" i="24"/>
  <c r="AH24" i="24"/>
  <c r="AG24" i="24"/>
  <c r="AC24" i="24" s="1"/>
  <c r="KB23" i="24"/>
  <c r="KA23" i="24"/>
  <c r="JZ23" i="24"/>
  <c r="JY23" i="24"/>
  <c r="JV23" i="24" s="1"/>
  <c r="JP23" i="24"/>
  <c r="JO23" i="24"/>
  <c r="JN23" i="24"/>
  <c r="JM23" i="24"/>
  <c r="JL23" i="24" s="1"/>
  <c r="JD23" i="24"/>
  <c r="JC23" i="24"/>
  <c r="JB23" i="24"/>
  <c r="JA23" i="24"/>
  <c r="IR23" i="24"/>
  <c r="IQ23" i="24"/>
  <c r="IP23" i="24"/>
  <c r="IO23" i="24"/>
  <c r="IS23" i="24" s="1"/>
  <c r="IF23" i="24"/>
  <c r="IE23" i="24"/>
  <c r="ID23" i="24"/>
  <c r="IC23" i="24"/>
  <c r="HZ23" i="24" s="1"/>
  <c r="HT23" i="24"/>
  <c r="HS23" i="24"/>
  <c r="HR23" i="24"/>
  <c r="HQ23" i="24"/>
  <c r="HP23" i="24" s="1"/>
  <c r="HH23" i="24"/>
  <c r="HG23" i="24"/>
  <c r="HF23" i="24"/>
  <c r="HE23" i="24"/>
  <c r="HB23" i="24" s="1"/>
  <c r="GV23" i="24"/>
  <c r="GU23" i="24"/>
  <c r="GT23" i="24"/>
  <c r="GS23" i="24"/>
  <c r="GW23" i="24" s="1"/>
  <c r="GJ23" i="24"/>
  <c r="GI23" i="24"/>
  <c r="GH23" i="24"/>
  <c r="GG23" i="24"/>
  <c r="GD23" i="24" s="1"/>
  <c r="FX23" i="24"/>
  <c r="FW23" i="24"/>
  <c r="FV23" i="24"/>
  <c r="FU23" i="24"/>
  <c r="FT23" i="24" s="1"/>
  <c r="FL23" i="24"/>
  <c r="FK23" i="24"/>
  <c r="FJ23" i="24"/>
  <c r="FI23" i="24"/>
  <c r="FF23" i="24" s="1"/>
  <c r="EZ23" i="24"/>
  <c r="EY23" i="24"/>
  <c r="EX23" i="24"/>
  <c r="EW23" i="24"/>
  <c r="FA23" i="24" s="1"/>
  <c r="EN23" i="24"/>
  <c r="EM23" i="24"/>
  <c r="EL23" i="24"/>
  <c r="EK23" i="24"/>
  <c r="EH23" i="24" s="1"/>
  <c r="EB23" i="24"/>
  <c r="EA23" i="24"/>
  <c r="DZ23" i="24"/>
  <c r="DY23" i="24"/>
  <c r="DP23" i="24"/>
  <c r="DO23" i="24"/>
  <c r="DN23" i="24"/>
  <c r="DM23" i="24"/>
  <c r="DI23" i="24" s="1"/>
  <c r="BC23" i="24"/>
  <c r="AJ23" i="24"/>
  <c r="AI23" i="24"/>
  <c r="AH23" i="24"/>
  <c r="AG23" i="24"/>
  <c r="AD23" i="24" s="1"/>
  <c r="X23" i="24"/>
  <c r="W23" i="24"/>
  <c r="V23" i="24"/>
  <c r="U23" i="24"/>
  <c r="S23" i="24" s="1"/>
  <c r="L23" i="24"/>
  <c r="K23" i="24"/>
  <c r="J23" i="24"/>
  <c r="I23" i="24"/>
  <c r="H23" i="24" s="1"/>
  <c r="AJ22" i="24"/>
  <c r="AI22" i="24"/>
  <c r="AH22" i="24"/>
  <c r="AG22" i="24"/>
  <c r="AK22" i="24" s="1"/>
  <c r="X22" i="24"/>
  <c r="W22" i="24"/>
  <c r="V22" i="24"/>
  <c r="U22" i="24"/>
  <c r="Q22" i="24" s="1"/>
  <c r="KB21" i="24"/>
  <c r="KA21" i="24"/>
  <c r="JZ21" i="24"/>
  <c r="JY21" i="24"/>
  <c r="JV21" i="24" s="1"/>
  <c r="JP21" i="24"/>
  <c r="JO21" i="24"/>
  <c r="JN21" i="24"/>
  <c r="JM21" i="24"/>
  <c r="JK21" i="24" s="1"/>
  <c r="JD21" i="24"/>
  <c r="JC21" i="24"/>
  <c r="JB21" i="24"/>
  <c r="JA21" i="24"/>
  <c r="IZ21" i="24" s="1"/>
  <c r="IR21" i="24"/>
  <c r="IQ21" i="24"/>
  <c r="IP21" i="24"/>
  <c r="IO21" i="24"/>
  <c r="IS21" i="24" s="1"/>
  <c r="IF21" i="24"/>
  <c r="IE21" i="24"/>
  <c r="ID21" i="24"/>
  <c r="IC21" i="24"/>
  <c r="HZ21" i="24" s="1"/>
  <c r="HT21" i="24"/>
  <c r="HS21" i="24"/>
  <c r="HR21" i="24"/>
  <c r="HQ21" i="24"/>
  <c r="HO21" i="24" s="1"/>
  <c r="HH21" i="24"/>
  <c r="HG21" i="24"/>
  <c r="HF21" i="24"/>
  <c r="HE21" i="24"/>
  <c r="HD21" i="24" s="1"/>
  <c r="GV21" i="24"/>
  <c r="GU21" i="24"/>
  <c r="GT21" i="24"/>
  <c r="GS21" i="24"/>
  <c r="GW21" i="24" s="1"/>
  <c r="GJ21" i="24"/>
  <c r="GI21" i="24"/>
  <c r="GH21" i="24"/>
  <c r="GG21" i="24"/>
  <c r="GD21" i="24" s="1"/>
  <c r="GE21" i="24"/>
  <c r="FX21" i="24"/>
  <c r="FW21" i="24"/>
  <c r="FV21" i="24"/>
  <c r="FU21" i="24"/>
  <c r="FS21" i="24" s="1"/>
  <c r="FL21" i="24"/>
  <c r="FK21" i="24"/>
  <c r="FJ21" i="24"/>
  <c r="FI21" i="24"/>
  <c r="FH21" i="24" s="1"/>
  <c r="EZ21" i="24"/>
  <c r="EY21" i="24"/>
  <c r="EX21" i="24"/>
  <c r="EW21" i="24"/>
  <c r="FA21" i="24" s="1"/>
  <c r="EN21" i="24"/>
  <c r="EM21" i="24"/>
  <c r="EL21" i="24"/>
  <c r="EK21" i="24"/>
  <c r="EH21" i="24" s="1"/>
  <c r="EB21" i="24"/>
  <c r="EA21" i="24"/>
  <c r="DZ21" i="24"/>
  <c r="DY21" i="24"/>
  <c r="DW21" i="24" s="1"/>
  <c r="DP21" i="24"/>
  <c r="DO21" i="24"/>
  <c r="DN21" i="24"/>
  <c r="DM21" i="24"/>
  <c r="DL21" i="24" s="1"/>
  <c r="AJ21" i="24"/>
  <c r="AI21" i="24"/>
  <c r="AH21" i="24"/>
  <c r="AG21" i="24"/>
  <c r="AE21" i="24" s="1"/>
  <c r="X21" i="24"/>
  <c r="W21" i="24"/>
  <c r="V21" i="24"/>
  <c r="U21" i="24"/>
  <c r="S21" i="24" s="1"/>
  <c r="L21" i="24"/>
  <c r="K21" i="24"/>
  <c r="J21" i="24"/>
  <c r="I21" i="24"/>
  <c r="H21" i="24" s="1"/>
  <c r="KB20" i="24"/>
  <c r="KA20" i="24"/>
  <c r="JZ20" i="24"/>
  <c r="JY20" i="24"/>
  <c r="KC20" i="24" s="1"/>
  <c r="JP20" i="24"/>
  <c r="JO20" i="24"/>
  <c r="JN20" i="24"/>
  <c r="JM20" i="24"/>
  <c r="JJ20" i="24" s="1"/>
  <c r="JD20" i="24"/>
  <c r="JC20" i="24"/>
  <c r="JB20" i="24"/>
  <c r="JA20" i="24"/>
  <c r="IY20" i="24" s="1"/>
  <c r="IR20" i="24"/>
  <c r="IQ20" i="24"/>
  <c r="IP20" i="24"/>
  <c r="IO20" i="24"/>
  <c r="IN20" i="24" s="1"/>
  <c r="IF20" i="24"/>
  <c r="IE20" i="24"/>
  <c r="ID20" i="24"/>
  <c r="IC20" i="24"/>
  <c r="IG20" i="24" s="1"/>
  <c r="HT20" i="24"/>
  <c r="HS20" i="24"/>
  <c r="HR20" i="24"/>
  <c r="HQ20" i="24"/>
  <c r="HN20" i="24" s="1"/>
  <c r="HH20" i="24"/>
  <c r="HG20" i="24"/>
  <c r="HF20" i="24"/>
  <c r="HE20" i="24"/>
  <c r="HC20" i="24" s="1"/>
  <c r="GV20" i="24"/>
  <c r="GU20" i="24"/>
  <c r="GT20" i="24"/>
  <c r="GS20" i="24"/>
  <c r="GR20" i="24" s="1"/>
  <c r="GJ20" i="24"/>
  <c r="GI20" i="24"/>
  <c r="GH20" i="24"/>
  <c r="GG20" i="24"/>
  <c r="GK20" i="24" s="1"/>
  <c r="FX20" i="24"/>
  <c r="FW20" i="24"/>
  <c r="FV20" i="24"/>
  <c r="FU20" i="24"/>
  <c r="FR20" i="24" s="1"/>
  <c r="FL20" i="24"/>
  <c r="FK20" i="24"/>
  <c r="FJ20" i="24"/>
  <c r="FI20" i="24"/>
  <c r="FG20" i="24" s="1"/>
  <c r="EZ20" i="24"/>
  <c r="EY20" i="24"/>
  <c r="EX20" i="24"/>
  <c r="EW20" i="24"/>
  <c r="EV20" i="24" s="1"/>
  <c r="EN20" i="24"/>
  <c r="EM20" i="24"/>
  <c r="EL20" i="24"/>
  <c r="EK20" i="24"/>
  <c r="EO20" i="24" s="1"/>
  <c r="EB20" i="24"/>
  <c r="EA20" i="24"/>
  <c r="DZ20" i="24"/>
  <c r="DY20" i="24"/>
  <c r="DV20" i="24" s="1"/>
  <c r="DP20" i="24"/>
  <c r="DO20" i="24"/>
  <c r="DN20" i="24"/>
  <c r="DM20" i="24"/>
  <c r="DK20" i="24" s="1"/>
  <c r="BD20" i="24"/>
  <c r="AJ20" i="24"/>
  <c r="AI20" i="24"/>
  <c r="AH20" i="24"/>
  <c r="AG20" i="24"/>
  <c r="AD20" i="24" s="1"/>
  <c r="X20" i="24"/>
  <c r="W20" i="24"/>
  <c r="V20" i="24"/>
  <c r="U20" i="24"/>
  <c r="R20" i="24" s="1"/>
  <c r="L20" i="24"/>
  <c r="K20" i="24"/>
  <c r="J20" i="24"/>
  <c r="I20" i="24"/>
  <c r="F20" i="24" s="1"/>
  <c r="KB14" i="24"/>
  <c r="KA14" i="24"/>
  <c r="JZ14" i="24"/>
  <c r="JY14" i="24"/>
  <c r="JX14" i="24" s="1"/>
  <c r="JP14" i="24"/>
  <c r="JO14" i="24"/>
  <c r="JN14" i="24"/>
  <c r="JM14" i="24"/>
  <c r="JQ14" i="24" s="1"/>
  <c r="JD14" i="24"/>
  <c r="JC14" i="24"/>
  <c r="JB14" i="24"/>
  <c r="JA14" i="24"/>
  <c r="JE14" i="24" s="1"/>
  <c r="IR14" i="24"/>
  <c r="IQ14" i="24"/>
  <c r="IP14" i="24"/>
  <c r="IO14" i="24"/>
  <c r="IS14" i="24" s="1"/>
  <c r="IF14" i="24"/>
  <c r="IE14" i="24"/>
  <c r="ID14" i="24"/>
  <c r="IC14" i="24"/>
  <c r="IB14" i="24" s="1"/>
  <c r="HT14" i="24"/>
  <c r="HS14" i="24"/>
  <c r="HR14" i="24"/>
  <c r="HQ14" i="24"/>
  <c r="HU14" i="24" s="1"/>
  <c r="HH14" i="24"/>
  <c r="HG14" i="24"/>
  <c r="HF14" i="24"/>
  <c r="HE14" i="24"/>
  <c r="HI14" i="24" s="1"/>
  <c r="GV14" i="24"/>
  <c r="GU14" i="24"/>
  <c r="GT14" i="24"/>
  <c r="GS14" i="24"/>
  <c r="GW14" i="24" s="1"/>
  <c r="GJ14" i="24"/>
  <c r="GI14" i="24"/>
  <c r="GH14" i="24"/>
  <c r="GG14" i="24"/>
  <c r="GF14" i="24" s="1"/>
  <c r="FX14" i="24"/>
  <c r="FW14" i="24"/>
  <c r="FV14" i="24"/>
  <c r="FU14" i="24"/>
  <c r="FY14" i="24" s="1"/>
  <c r="FL14" i="24"/>
  <c r="FK14" i="24"/>
  <c r="FJ14" i="24"/>
  <c r="FI14" i="24"/>
  <c r="FM14" i="24" s="1"/>
  <c r="EZ14" i="24"/>
  <c r="EY14" i="24"/>
  <c r="EX14" i="24"/>
  <c r="EW14" i="24"/>
  <c r="FA14" i="24" s="1"/>
  <c r="EN14" i="24"/>
  <c r="EM14" i="24"/>
  <c r="EL14" i="24"/>
  <c r="EK14" i="24"/>
  <c r="EJ14" i="24" s="1"/>
  <c r="EB14" i="24"/>
  <c r="EA14" i="24"/>
  <c r="DZ14" i="24"/>
  <c r="DY14" i="24"/>
  <c r="EC14" i="24" s="1"/>
  <c r="DP14" i="24"/>
  <c r="DO14" i="24"/>
  <c r="DN14" i="24"/>
  <c r="DM14" i="24"/>
  <c r="DQ14" i="24" s="1"/>
  <c r="BD14" i="24"/>
  <c r="AR14" i="24"/>
  <c r="AJ14" i="24"/>
  <c r="AI14" i="24"/>
  <c r="AH14" i="24"/>
  <c r="AG14" i="24"/>
  <c r="X14" i="24"/>
  <c r="W14" i="24"/>
  <c r="V14" i="24"/>
  <c r="U14" i="24"/>
  <c r="L14" i="24"/>
  <c r="K14" i="24"/>
  <c r="J14" i="24"/>
  <c r="I14" i="24"/>
  <c r="G14" i="24" s="1"/>
  <c r="KB102" i="24"/>
  <c r="KA102" i="24"/>
  <c r="JZ102" i="24"/>
  <c r="JY102" i="24"/>
  <c r="JX102" i="24" s="1"/>
  <c r="JP102" i="24"/>
  <c r="JO102" i="24"/>
  <c r="JN102" i="24"/>
  <c r="JM102" i="24"/>
  <c r="JQ102" i="24" s="1"/>
  <c r="JD102" i="24"/>
  <c r="JC102" i="24"/>
  <c r="JB102" i="24"/>
  <c r="JA102" i="24"/>
  <c r="JE102" i="24" s="1"/>
  <c r="IR102" i="24"/>
  <c r="IQ102" i="24"/>
  <c r="IP102" i="24"/>
  <c r="IO102" i="24"/>
  <c r="IS102" i="24" s="1"/>
  <c r="IF102" i="24"/>
  <c r="IE102" i="24"/>
  <c r="ID102" i="24"/>
  <c r="IC102" i="24"/>
  <c r="IB102" i="24" s="1"/>
  <c r="HT102" i="24"/>
  <c r="HS102" i="24"/>
  <c r="HR102" i="24"/>
  <c r="HQ102" i="24"/>
  <c r="HU102" i="24" s="1"/>
  <c r="HH102" i="24"/>
  <c r="HG102" i="24"/>
  <c r="HF102" i="24"/>
  <c r="HE102" i="24"/>
  <c r="HI102" i="24" s="1"/>
  <c r="GV102" i="24"/>
  <c r="GU102" i="24"/>
  <c r="GT102" i="24"/>
  <c r="GS102" i="24"/>
  <c r="GW102" i="24" s="1"/>
  <c r="GJ102" i="24"/>
  <c r="GI102" i="24"/>
  <c r="GH102" i="24"/>
  <c r="GG102" i="24"/>
  <c r="GF102" i="24" s="1"/>
  <c r="FX102" i="24"/>
  <c r="FW102" i="24"/>
  <c r="FV102" i="24"/>
  <c r="FU102" i="24"/>
  <c r="FY102" i="24" s="1"/>
  <c r="FL102" i="24"/>
  <c r="FK102" i="24"/>
  <c r="FJ102" i="24"/>
  <c r="FI102" i="24"/>
  <c r="FM102" i="24" s="1"/>
  <c r="EZ102" i="24"/>
  <c r="EY102" i="24"/>
  <c r="EX102" i="24"/>
  <c r="EW102" i="24"/>
  <c r="FA102" i="24" s="1"/>
  <c r="EN102" i="24"/>
  <c r="EM102" i="24"/>
  <c r="EL102" i="24"/>
  <c r="EK102" i="24"/>
  <c r="EJ102" i="24" s="1"/>
  <c r="EB102" i="24"/>
  <c r="EA102" i="24"/>
  <c r="DZ102" i="24"/>
  <c r="DY102" i="24"/>
  <c r="EC102" i="24" s="1"/>
  <c r="DP102" i="24"/>
  <c r="DO102" i="24"/>
  <c r="DN102" i="24"/>
  <c r="DM102" i="24"/>
  <c r="DQ102" i="24" s="1"/>
  <c r="AJ102" i="24"/>
  <c r="AI102" i="24"/>
  <c r="AH102" i="24"/>
  <c r="AG102" i="24"/>
  <c r="AD102" i="24" s="1"/>
  <c r="X102" i="24"/>
  <c r="W102" i="24"/>
  <c r="V102" i="24"/>
  <c r="U102" i="24"/>
  <c r="Y102" i="24" s="1"/>
  <c r="L102" i="24"/>
  <c r="K102" i="24"/>
  <c r="J102" i="24"/>
  <c r="I102" i="24"/>
  <c r="M102" i="24" s="1"/>
  <c r="KB100" i="24"/>
  <c r="KA100" i="24"/>
  <c r="JZ100" i="24"/>
  <c r="JY100" i="24"/>
  <c r="KC100" i="24" s="1"/>
  <c r="JP100" i="24"/>
  <c r="JO100" i="24"/>
  <c r="JN100" i="24"/>
  <c r="JM100" i="24"/>
  <c r="JQ100" i="24" s="1"/>
  <c r="JD100" i="24"/>
  <c r="JC100" i="24"/>
  <c r="JB100" i="24"/>
  <c r="JA100" i="24"/>
  <c r="IW100" i="24" s="1"/>
  <c r="IR100" i="24"/>
  <c r="IQ100" i="24"/>
  <c r="IP100" i="24"/>
  <c r="IO100" i="24"/>
  <c r="IS100" i="24" s="1"/>
  <c r="IF100" i="24"/>
  <c r="IE100" i="24"/>
  <c r="ID100" i="24"/>
  <c r="IC100" i="24"/>
  <c r="IG100" i="24" s="1"/>
  <c r="HT100" i="24"/>
  <c r="HS100" i="24"/>
  <c r="HR100" i="24"/>
  <c r="HQ100" i="24"/>
  <c r="HU100" i="24" s="1"/>
  <c r="HH100" i="24"/>
  <c r="HG100" i="24"/>
  <c r="HF100" i="24"/>
  <c r="HE100" i="24"/>
  <c r="HA100" i="24" s="1"/>
  <c r="GV100" i="24"/>
  <c r="GU100" i="24"/>
  <c r="GT100" i="24"/>
  <c r="GS100" i="24"/>
  <c r="GW100" i="24" s="1"/>
  <c r="GJ100" i="24"/>
  <c r="GI100" i="24"/>
  <c r="GH100" i="24"/>
  <c r="GG100" i="24"/>
  <c r="GK100" i="24" s="1"/>
  <c r="FX100" i="24"/>
  <c r="FW100" i="24"/>
  <c r="FV100" i="24"/>
  <c r="FU100" i="24"/>
  <c r="FY100" i="24" s="1"/>
  <c r="FL100" i="24"/>
  <c r="FK100" i="24"/>
  <c r="FJ100" i="24"/>
  <c r="FI100" i="24"/>
  <c r="FE100" i="24" s="1"/>
  <c r="EZ100" i="24"/>
  <c r="EY100" i="24"/>
  <c r="EX100" i="24"/>
  <c r="EW100" i="24"/>
  <c r="FA100" i="24" s="1"/>
  <c r="EN100" i="24"/>
  <c r="EM100" i="24"/>
  <c r="EL100" i="24"/>
  <c r="EK100" i="24"/>
  <c r="EO100" i="24" s="1"/>
  <c r="EB100" i="24"/>
  <c r="EA100" i="24"/>
  <c r="DZ100" i="24"/>
  <c r="DY100" i="24"/>
  <c r="EC100" i="24" s="1"/>
  <c r="DP100" i="24"/>
  <c r="DO100" i="24"/>
  <c r="DN100" i="24"/>
  <c r="DM100" i="24"/>
  <c r="AJ100" i="24"/>
  <c r="AI100" i="24"/>
  <c r="AH100" i="24"/>
  <c r="AG100" i="24"/>
  <c r="X100" i="24"/>
  <c r="W100" i="24"/>
  <c r="V100" i="24"/>
  <c r="U100" i="24"/>
  <c r="Y100" i="24" s="1"/>
  <c r="L100" i="24"/>
  <c r="K100" i="24"/>
  <c r="J100" i="24"/>
  <c r="I100" i="24"/>
  <c r="E100" i="24" s="1"/>
  <c r="KB99" i="24"/>
  <c r="KA99" i="24"/>
  <c r="JZ99" i="24"/>
  <c r="JY99" i="24"/>
  <c r="KC99" i="24" s="1"/>
  <c r="JP99" i="24"/>
  <c r="JO99" i="24"/>
  <c r="JN99" i="24"/>
  <c r="JM99" i="24"/>
  <c r="JQ99" i="24" s="1"/>
  <c r="JD99" i="24"/>
  <c r="JC99" i="24"/>
  <c r="JB99" i="24"/>
  <c r="JA99" i="24"/>
  <c r="JE99" i="24" s="1"/>
  <c r="IR99" i="24"/>
  <c r="IQ99" i="24"/>
  <c r="IP99" i="24"/>
  <c r="IO99" i="24"/>
  <c r="IK99" i="24" s="1"/>
  <c r="IF99" i="24"/>
  <c r="IE99" i="24"/>
  <c r="ID99" i="24"/>
  <c r="IC99" i="24"/>
  <c r="IG99" i="24" s="1"/>
  <c r="HT99" i="24"/>
  <c r="HS99" i="24"/>
  <c r="HR99" i="24"/>
  <c r="HQ99" i="24"/>
  <c r="HU99" i="24" s="1"/>
  <c r="HH99" i="24"/>
  <c r="HG99" i="24"/>
  <c r="HF99" i="24"/>
  <c r="HE99" i="24"/>
  <c r="HI99" i="24" s="1"/>
  <c r="GV99" i="24"/>
  <c r="GU99" i="24"/>
  <c r="GT99" i="24"/>
  <c r="GS99" i="24"/>
  <c r="GO99" i="24" s="1"/>
  <c r="GJ99" i="24"/>
  <c r="GI99" i="24"/>
  <c r="GH99" i="24"/>
  <c r="GG99" i="24"/>
  <c r="GK99" i="24" s="1"/>
  <c r="FX99" i="24"/>
  <c r="FW99" i="24"/>
  <c r="FV99" i="24"/>
  <c r="FU99" i="24"/>
  <c r="FY99" i="24" s="1"/>
  <c r="FL99" i="24"/>
  <c r="FK99" i="24"/>
  <c r="FJ99" i="24"/>
  <c r="FI99" i="24"/>
  <c r="FM99" i="24" s="1"/>
  <c r="EZ99" i="24"/>
  <c r="EY99" i="24"/>
  <c r="EX99" i="24"/>
  <c r="EW99" i="24"/>
  <c r="EN99" i="24"/>
  <c r="EM99" i="24"/>
  <c r="EL99" i="24"/>
  <c r="EK99" i="24"/>
  <c r="EO99" i="24" s="1"/>
  <c r="EB99" i="24"/>
  <c r="EA99" i="24"/>
  <c r="DZ99" i="24"/>
  <c r="DY99" i="24"/>
  <c r="EC99" i="24" s="1"/>
  <c r="DP99" i="24"/>
  <c r="DO99" i="24"/>
  <c r="DN99" i="24"/>
  <c r="DM99" i="24"/>
  <c r="DQ99" i="24" s="1"/>
  <c r="AJ99" i="24"/>
  <c r="AI99" i="24"/>
  <c r="AH99" i="24"/>
  <c r="AG99" i="24"/>
  <c r="AK99" i="24" s="1"/>
  <c r="X99" i="24"/>
  <c r="W99" i="24"/>
  <c r="V99" i="24"/>
  <c r="U99" i="24"/>
  <c r="L99" i="24"/>
  <c r="K99" i="24"/>
  <c r="J99" i="24"/>
  <c r="I99" i="24"/>
  <c r="E99" i="24" s="1"/>
  <c r="KB98" i="24"/>
  <c r="KA98" i="24"/>
  <c r="JZ98" i="24"/>
  <c r="JY98" i="24"/>
  <c r="KC98" i="24" s="1"/>
  <c r="JP98" i="24"/>
  <c r="JO98" i="24"/>
  <c r="JN98" i="24"/>
  <c r="JM98" i="24"/>
  <c r="JQ98" i="24" s="1"/>
  <c r="JD98" i="24"/>
  <c r="JC98" i="24"/>
  <c r="JB98" i="24"/>
  <c r="JA98" i="24"/>
  <c r="JE98" i="24" s="1"/>
  <c r="IR98" i="24"/>
  <c r="IQ98" i="24"/>
  <c r="IP98" i="24"/>
  <c r="IO98" i="24"/>
  <c r="IF98" i="24"/>
  <c r="IE98" i="24"/>
  <c r="ID98" i="24"/>
  <c r="IC98" i="24"/>
  <c r="IG98" i="24" s="1"/>
  <c r="HT98" i="24"/>
  <c r="HS98" i="24"/>
  <c r="HR98" i="24"/>
  <c r="HQ98" i="24"/>
  <c r="HU98" i="24" s="1"/>
  <c r="HH98" i="24"/>
  <c r="HG98" i="24"/>
  <c r="HF98" i="24"/>
  <c r="HE98" i="24"/>
  <c r="HI98" i="24" s="1"/>
  <c r="GV98" i="24"/>
  <c r="GU98" i="24"/>
  <c r="GT98" i="24"/>
  <c r="GS98" i="24"/>
  <c r="GO98" i="24" s="1"/>
  <c r="GJ98" i="24"/>
  <c r="GI98" i="24"/>
  <c r="GH98" i="24"/>
  <c r="GG98" i="24"/>
  <c r="GK98" i="24" s="1"/>
  <c r="FX98" i="24"/>
  <c r="FW98" i="24"/>
  <c r="FV98" i="24"/>
  <c r="FU98" i="24"/>
  <c r="FY98" i="24" s="1"/>
  <c r="FL98" i="24"/>
  <c r="FK98" i="24"/>
  <c r="FJ98" i="24"/>
  <c r="FI98" i="24"/>
  <c r="FM98" i="24" s="1"/>
  <c r="EZ98" i="24"/>
  <c r="EY98" i="24"/>
  <c r="EX98" i="24"/>
  <c r="EW98" i="24"/>
  <c r="ES98" i="24" s="1"/>
  <c r="EN98" i="24"/>
  <c r="EM98" i="24"/>
  <c r="EL98" i="24"/>
  <c r="EK98" i="24"/>
  <c r="EO98" i="24" s="1"/>
  <c r="EB98" i="24"/>
  <c r="EA98" i="24"/>
  <c r="DZ98" i="24"/>
  <c r="DY98" i="24"/>
  <c r="EC98" i="24" s="1"/>
  <c r="DP98" i="24"/>
  <c r="DO98" i="24"/>
  <c r="DN98" i="24"/>
  <c r="DM98" i="24"/>
  <c r="DQ98" i="24" s="1"/>
  <c r="AJ98" i="24"/>
  <c r="AI98" i="24"/>
  <c r="AH98" i="24"/>
  <c r="AG98" i="24"/>
  <c r="AK98" i="24" s="1"/>
  <c r="X98" i="24"/>
  <c r="W98" i="24"/>
  <c r="V98" i="24"/>
  <c r="U98" i="24"/>
  <c r="R98" i="24" s="1"/>
  <c r="L98" i="24"/>
  <c r="K98" i="24"/>
  <c r="J98" i="24"/>
  <c r="I98" i="24"/>
  <c r="E98" i="24" s="1"/>
  <c r="KB97" i="24"/>
  <c r="KA97" i="24"/>
  <c r="JZ97" i="24"/>
  <c r="JY97" i="24"/>
  <c r="KC97" i="24" s="1"/>
  <c r="JP97" i="24"/>
  <c r="JO97" i="24"/>
  <c r="JN97" i="24"/>
  <c r="JM97" i="24"/>
  <c r="JQ97" i="24" s="1"/>
  <c r="JD97" i="24"/>
  <c r="JC97" i="24"/>
  <c r="JB97" i="24"/>
  <c r="JA97" i="24"/>
  <c r="JE97" i="24" s="1"/>
  <c r="IR97" i="24"/>
  <c r="IQ97" i="24"/>
  <c r="IP97" i="24"/>
  <c r="IO97" i="24"/>
  <c r="IK97" i="24" s="1"/>
  <c r="IF97" i="24"/>
  <c r="IE97" i="24"/>
  <c r="ID97" i="24"/>
  <c r="IC97" i="24"/>
  <c r="IG97" i="24" s="1"/>
  <c r="HT97" i="24"/>
  <c r="HS97" i="24"/>
  <c r="HR97" i="24"/>
  <c r="HQ97" i="24"/>
  <c r="HU97" i="24" s="1"/>
  <c r="HH97" i="24"/>
  <c r="HG97" i="24"/>
  <c r="HF97" i="24"/>
  <c r="HE97" i="24"/>
  <c r="HI97" i="24" s="1"/>
  <c r="GV97" i="24"/>
  <c r="GU97" i="24"/>
  <c r="GT97" i="24"/>
  <c r="GS97" i="24"/>
  <c r="GO97" i="24" s="1"/>
  <c r="GJ97" i="24"/>
  <c r="GI97" i="24"/>
  <c r="GH97" i="24"/>
  <c r="GG97" i="24"/>
  <c r="GK97" i="24" s="1"/>
  <c r="FX97" i="24"/>
  <c r="FW97" i="24"/>
  <c r="FV97" i="24"/>
  <c r="FU97" i="24"/>
  <c r="FY97" i="24" s="1"/>
  <c r="FL97" i="24"/>
  <c r="FK97" i="24"/>
  <c r="FJ97" i="24"/>
  <c r="FI97" i="24"/>
  <c r="FM97" i="24" s="1"/>
  <c r="EZ97" i="24"/>
  <c r="EY97" i="24"/>
  <c r="EX97" i="24"/>
  <c r="EW97" i="24"/>
  <c r="FA97" i="24" s="1"/>
  <c r="EN97" i="24"/>
  <c r="EM97" i="24"/>
  <c r="EL97" i="24"/>
  <c r="EK97" i="24"/>
  <c r="EO97" i="24" s="1"/>
  <c r="EB97" i="24"/>
  <c r="EA97" i="24"/>
  <c r="DZ97" i="24"/>
  <c r="DY97" i="24"/>
  <c r="EC97" i="24" s="1"/>
  <c r="DP97" i="24"/>
  <c r="DO97" i="24"/>
  <c r="DN97" i="24"/>
  <c r="DM97" i="24"/>
  <c r="DQ97" i="24" s="1"/>
  <c r="BC97" i="24"/>
  <c r="AJ97" i="24"/>
  <c r="AI97" i="24"/>
  <c r="AH97" i="24"/>
  <c r="AG97" i="24"/>
  <c r="AK97" i="24" s="1"/>
  <c r="X97" i="24"/>
  <c r="W97" i="24"/>
  <c r="V97" i="24"/>
  <c r="U97" i="24"/>
  <c r="Q97" i="24" s="1"/>
  <c r="L97" i="24"/>
  <c r="K97" i="24"/>
  <c r="J97" i="24"/>
  <c r="I97" i="24"/>
  <c r="F97" i="24" s="1"/>
  <c r="KB96" i="24"/>
  <c r="KA96" i="24"/>
  <c r="JZ96" i="24"/>
  <c r="JY96" i="24"/>
  <c r="JP96" i="24"/>
  <c r="JO96" i="24"/>
  <c r="JN96" i="24"/>
  <c r="JM96" i="24"/>
  <c r="JQ96" i="24" s="1"/>
  <c r="JD96" i="24"/>
  <c r="JC96" i="24"/>
  <c r="JB96" i="24"/>
  <c r="JA96" i="24"/>
  <c r="JE96" i="24" s="1"/>
  <c r="IR96" i="24"/>
  <c r="IQ96" i="24"/>
  <c r="IP96" i="24"/>
  <c r="IO96" i="24"/>
  <c r="IL96" i="24" s="1"/>
  <c r="IF96" i="24"/>
  <c r="IE96" i="24"/>
  <c r="ID96" i="24"/>
  <c r="IC96" i="24"/>
  <c r="HY96" i="24" s="1"/>
  <c r="HT96" i="24"/>
  <c r="HS96" i="24"/>
  <c r="HR96" i="24"/>
  <c r="HQ96" i="24"/>
  <c r="HU96" i="24" s="1"/>
  <c r="HH96" i="24"/>
  <c r="HG96" i="24"/>
  <c r="HF96" i="24"/>
  <c r="HE96" i="24"/>
  <c r="HI96" i="24" s="1"/>
  <c r="GV96" i="24"/>
  <c r="GU96" i="24"/>
  <c r="GT96" i="24"/>
  <c r="GS96" i="24"/>
  <c r="GP96" i="24" s="1"/>
  <c r="GJ96" i="24"/>
  <c r="GI96" i="24"/>
  <c r="GH96" i="24"/>
  <c r="GG96" i="24"/>
  <c r="GC96" i="24" s="1"/>
  <c r="FX96" i="24"/>
  <c r="FW96" i="24"/>
  <c r="FV96" i="24"/>
  <c r="FU96" i="24"/>
  <c r="FY96" i="24" s="1"/>
  <c r="FL96" i="24"/>
  <c r="FK96" i="24"/>
  <c r="FJ96" i="24"/>
  <c r="FI96" i="24"/>
  <c r="FM96" i="24" s="1"/>
  <c r="EZ96" i="24"/>
  <c r="EY96" i="24"/>
  <c r="EX96" i="24"/>
  <c r="EW96" i="24"/>
  <c r="ET96" i="24" s="1"/>
  <c r="EN96" i="24"/>
  <c r="EM96" i="24"/>
  <c r="EL96" i="24"/>
  <c r="EK96" i="24"/>
  <c r="EG96" i="24" s="1"/>
  <c r="EB96" i="24"/>
  <c r="EA96" i="24"/>
  <c r="DZ96" i="24"/>
  <c r="DY96" i="24"/>
  <c r="EC96" i="24" s="1"/>
  <c r="DP96" i="24"/>
  <c r="DO96" i="24"/>
  <c r="DN96" i="24"/>
  <c r="DM96" i="24"/>
  <c r="DQ96" i="24" s="1"/>
  <c r="BD96" i="24"/>
  <c r="AJ96" i="24"/>
  <c r="AI96" i="24"/>
  <c r="AH96" i="24"/>
  <c r="AG96" i="24"/>
  <c r="AD96" i="24" s="1"/>
  <c r="X96" i="24"/>
  <c r="W96" i="24"/>
  <c r="V96" i="24"/>
  <c r="U96" i="24"/>
  <c r="Y96" i="24" s="1"/>
  <c r="L96" i="24"/>
  <c r="K96" i="24"/>
  <c r="J96" i="24"/>
  <c r="I96" i="24"/>
  <c r="F96" i="24" s="1"/>
  <c r="KB95" i="24"/>
  <c r="KA95" i="24"/>
  <c r="JZ95" i="24"/>
  <c r="JY95" i="24"/>
  <c r="JU95" i="24" s="1"/>
  <c r="JP95" i="24"/>
  <c r="JO95" i="24"/>
  <c r="JN95" i="24"/>
  <c r="JM95" i="24"/>
  <c r="JQ95" i="24" s="1"/>
  <c r="JD95" i="24"/>
  <c r="JC95" i="24"/>
  <c r="JB95" i="24"/>
  <c r="JA95" i="24"/>
  <c r="JE95" i="24" s="1"/>
  <c r="IR95" i="24"/>
  <c r="IQ95" i="24"/>
  <c r="IP95" i="24"/>
  <c r="IO95" i="24"/>
  <c r="IL95" i="24" s="1"/>
  <c r="IF95" i="24"/>
  <c r="IE95" i="24"/>
  <c r="ID95" i="24"/>
  <c r="IC95" i="24"/>
  <c r="HY95" i="24" s="1"/>
  <c r="HT95" i="24"/>
  <c r="HS95" i="24"/>
  <c r="HR95" i="24"/>
  <c r="HQ95" i="24"/>
  <c r="HU95" i="24" s="1"/>
  <c r="HH95" i="24"/>
  <c r="HG95" i="24"/>
  <c r="HF95" i="24"/>
  <c r="HE95" i="24"/>
  <c r="HI95" i="24" s="1"/>
  <c r="GV95" i="24"/>
  <c r="GU95" i="24"/>
  <c r="GT95" i="24"/>
  <c r="GS95" i="24"/>
  <c r="GP95" i="24" s="1"/>
  <c r="GJ95" i="24"/>
  <c r="GI95" i="24"/>
  <c r="GH95" i="24"/>
  <c r="GG95" i="24"/>
  <c r="FX95" i="24"/>
  <c r="FW95" i="24"/>
  <c r="FV95" i="24"/>
  <c r="FU95" i="24"/>
  <c r="FY95" i="24" s="1"/>
  <c r="FL95" i="24"/>
  <c r="FK95" i="24"/>
  <c r="FJ95" i="24"/>
  <c r="FI95" i="24"/>
  <c r="FM95" i="24" s="1"/>
  <c r="EZ95" i="24"/>
  <c r="EY95" i="24"/>
  <c r="EX95" i="24"/>
  <c r="EW95" i="24"/>
  <c r="ET95" i="24" s="1"/>
  <c r="EN95" i="24"/>
  <c r="EM95" i="24"/>
  <c r="EL95" i="24"/>
  <c r="EK95" i="24"/>
  <c r="EG95" i="24" s="1"/>
  <c r="EB95" i="24"/>
  <c r="EA95" i="24"/>
  <c r="DZ95" i="24"/>
  <c r="DY95" i="24"/>
  <c r="EC95" i="24" s="1"/>
  <c r="DP95" i="24"/>
  <c r="DO95" i="24"/>
  <c r="DN95" i="24"/>
  <c r="DM95" i="24"/>
  <c r="DQ95" i="24" s="1"/>
  <c r="AJ95" i="24"/>
  <c r="AI95" i="24"/>
  <c r="AH95" i="24"/>
  <c r="AG95" i="24"/>
  <c r="AK95" i="24" s="1"/>
  <c r="X95" i="24"/>
  <c r="W95" i="24"/>
  <c r="V95" i="24"/>
  <c r="U95" i="24"/>
  <c r="L95" i="24"/>
  <c r="K95" i="24"/>
  <c r="J95" i="24"/>
  <c r="I95" i="24"/>
  <c r="G95" i="24" s="1"/>
  <c r="KB94" i="24"/>
  <c r="KA94" i="24"/>
  <c r="JZ94" i="24"/>
  <c r="JY94" i="24"/>
  <c r="JP94" i="24"/>
  <c r="JO94" i="24"/>
  <c r="JN94" i="24"/>
  <c r="JM94" i="24"/>
  <c r="JQ94" i="24" s="1"/>
  <c r="JD94" i="24"/>
  <c r="JC94" i="24"/>
  <c r="JB94" i="24"/>
  <c r="JA94" i="24"/>
  <c r="JE94" i="24" s="1"/>
  <c r="IR94" i="24"/>
  <c r="IQ94" i="24"/>
  <c r="IP94" i="24"/>
  <c r="IO94" i="24"/>
  <c r="IS94" i="24" s="1"/>
  <c r="IF94" i="24"/>
  <c r="IE94" i="24"/>
  <c r="ID94" i="24"/>
  <c r="IC94" i="24"/>
  <c r="HY94" i="24" s="1"/>
  <c r="HT94" i="24"/>
  <c r="HS94" i="24"/>
  <c r="HR94" i="24"/>
  <c r="HQ94" i="24"/>
  <c r="HU94" i="24" s="1"/>
  <c r="HH94" i="24"/>
  <c r="HG94" i="24"/>
  <c r="HF94" i="24"/>
  <c r="HE94" i="24"/>
  <c r="HI94" i="24" s="1"/>
  <c r="GV94" i="24"/>
  <c r="GU94" i="24"/>
  <c r="GT94" i="24"/>
  <c r="GS94" i="24"/>
  <c r="GW94" i="24" s="1"/>
  <c r="GJ94" i="24"/>
  <c r="GI94" i="24"/>
  <c r="GH94" i="24"/>
  <c r="GG94" i="24"/>
  <c r="GC94" i="24" s="1"/>
  <c r="FX94" i="24"/>
  <c r="FW94" i="24"/>
  <c r="FV94" i="24"/>
  <c r="FU94" i="24"/>
  <c r="FY94" i="24" s="1"/>
  <c r="FL94" i="24"/>
  <c r="FK94" i="24"/>
  <c r="FJ94" i="24"/>
  <c r="FI94" i="24"/>
  <c r="FM94" i="24" s="1"/>
  <c r="EZ94" i="24"/>
  <c r="EY94" i="24"/>
  <c r="EX94" i="24"/>
  <c r="EW94" i="24"/>
  <c r="FA94" i="24" s="1"/>
  <c r="EN94" i="24"/>
  <c r="EM94" i="24"/>
  <c r="EL94" i="24"/>
  <c r="EK94" i="24"/>
  <c r="EG94" i="24" s="1"/>
  <c r="EB94" i="24"/>
  <c r="EA94" i="24"/>
  <c r="DZ94" i="24"/>
  <c r="DY94" i="24"/>
  <c r="EC94" i="24" s="1"/>
  <c r="DP94" i="24"/>
  <c r="DO94" i="24"/>
  <c r="DN94" i="24"/>
  <c r="DM94" i="24"/>
  <c r="DQ94" i="24" s="1"/>
  <c r="AJ94" i="24"/>
  <c r="AI94" i="24"/>
  <c r="AH94" i="24"/>
  <c r="AG94" i="24"/>
  <c r="AC94" i="24" s="1"/>
  <c r="X94" i="24"/>
  <c r="W94" i="24"/>
  <c r="V94" i="24"/>
  <c r="U94" i="24"/>
  <c r="Y94" i="24" s="1"/>
  <c r="L94" i="24"/>
  <c r="K94" i="24"/>
  <c r="J94" i="24"/>
  <c r="I94" i="24"/>
  <c r="F94" i="24" s="1"/>
  <c r="KB93" i="24"/>
  <c r="KA93" i="24"/>
  <c r="JZ93" i="24"/>
  <c r="JY93" i="24"/>
  <c r="JU93" i="24" s="1"/>
  <c r="JP93" i="24"/>
  <c r="JO93" i="24"/>
  <c r="JN93" i="24"/>
  <c r="JM93" i="24"/>
  <c r="JQ93" i="24" s="1"/>
  <c r="JD93" i="24"/>
  <c r="JC93" i="24"/>
  <c r="JB93" i="24"/>
  <c r="JA93" i="24"/>
  <c r="JE93" i="24" s="1"/>
  <c r="IR93" i="24"/>
  <c r="IQ93" i="24"/>
  <c r="IP93" i="24"/>
  <c r="IO93" i="24"/>
  <c r="IL93" i="24" s="1"/>
  <c r="IF93" i="24"/>
  <c r="IE93" i="24"/>
  <c r="ID93" i="24"/>
  <c r="IC93" i="24"/>
  <c r="HY93" i="24" s="1"/>
  <c r="HT93" i="24"/>
  <c r="HS93" i="24"/>
  <c r="HR93" i="24"/>
  <c r="HQ93" i="24"/>
  <c r="HU93" i="24" s="1"/>
  <c r="HH93" i="24"/>
  <c r="HG93" i="24"/>
  <c r="HF93" i="24"/>
  <c r="HE93" i="24"/>
  <c r="HI93" i="24" s="1"/>
  <c r="GV93" i="24"/>
  <c r="GU93" i="24"/>
  <c r="GT93" i="24"/>
  <c r="GS93" i="24"/>
  <c r="GP93" i="24" s="1"/>
  <c r="GJ93" i="24"/>
  <c r="GI93" i="24"/>
  <c r="GH93" i="24"/>
  <c r="GG93" i="24"/>
  <c r="FX93" i="24"/>
  <c r="FW93" i="24"/>
  <c r="FV93" i="24"/>
  <c r="FU93" i="24"/>
  <c r="FY93" i="24" s="1"/>
  <c r="FL93" i="24"/>
  <c r="FK93" i="24"/>
  <c r="FJ93" i="24"/>
  <c r="FI93" i="24"/>
  <c r="FM93" i="24" s="1"/>
  <c r="EZ93" i="24"/>
  <c r="EY93" i="24"/>
  <c r="EX93" i="24"/>
  <c r="EW93" i="24"/>
  <c r="ET93" i="24" s="1"/>
  <c r="EN93" i="24"/>
  <c r="EM93" i="24"/>
  <c r="EL93" i="24"/>
  <c r="EK93" i="24"/>
  <c r="EG93" i="24" s="1"/>
  <c r="EB93" i="24"/>
  <c r="EA93" i="24"/>
  <c r="DZ93" i="24"/>
  <c r="DY93" i="24"/>
  <c r="EC93" i="24" s="1"/>
  <c r="DP93" i="24"/>
  <c r="DO93" i="24"/>
  <c r="DN93" i="24"/>
  <c r="DM93" i="24"/>
  <c r="DQ93" i="24" s="1"/>
  <c r="BC93" i="24"/>
  <c r="AJ93" i="24"/>
  <c r="AI93" i="24"/>
  <c r="AH93" i="24"/>
  <c r="AG93" i="24"/>
  <c r="X93" i="24"/>
  <c r="W93" i="24"/>
  <c r="V93" i="24"/>
  <c r="U93" i="24"/>
  <c r="Y93" i="24" s="1"/>
  <c r="L93" i="24"/>
  <c r="K93" i="24"/>
  <c r="J93" i="24"/>
  <c r="I93" i="24"/>
  <c r="F93" i="24" s="1"/>
  <c r="KB92" i="24"/>
  <c r="KA92" i="24"/>
  <c r="JZ92" i="24"/>
  <c r="JY92" i="24"/>
  <c r="JP92" i="24"/>
  <c r="JO92" i="24"/>
  <c r="JN92" i="24"/>
  <c r="JM92" i="24"/>
  <c r="JQ92" i="24" s="1"/>
  <c r="JD92" i="24"/>
  <c r="JC92" i="24"/>
  <c r="JB92" i="24"/>
  <c r="JA92" i="24"/>
  <c r="JE92" i="24" s="1"/>
  <c r="IR92" i="24"/>
  <c r="IQ92" i="24"/>
  <c r="IP92" i="24"/>
  <c r="IO92" i="24"/>
  <c r="IL92" i="24" s="1"/>
  <c r="IF92" i="24"/>
  <c r="IE92" i="24"/>
  <c r="ID92" i="24"/>
  <c r="IC92" i="24"/>
  <c r="HY92" i="24" s="1"/>
  <c r="HT92" i="24"/>
  <c r="HS92" i="24"/>
  <c r="HR92" i="24"/>
  <c r="HQ92" i="24"/>
  <c r="HU92" i="24" s="1"/>
  <c r="HH92" i="24"/>
  <c r="HG92" i="24"/>
  <c r="HF92" i="24"/>
  <c r="HE92" i="24"/>
  <c r="HI92" i="24" s="1"/>
  <c r="GV92" i="24"/>
  <c r="GU92" i="24"/>
  <c r="GT92" i="24"/>
  <c r="GS92" i="24"/>
  <c r="GP92" i="24" s="1"/>
  <c r="GJ92" i="24"/>
  <c r="GI92" i="24"/>
  <c r="GH92" i="24"/>
  <c r="GG92" i="24"/>
  <c r="GC92" i="24" s="1"/>
  <c r="FX92" i="24"/>
  <c r="FW92" i="24"/>
  <c r="FV92" i="24"/>
  <c r="FU92" i="24"/>
  <c r="FY92" i="24" s="1"/>
  <c r="FL92" i="24"/>
  <c r="FK92" i="24"/>
  <c r="FJ92" i="24"/>
  <c r="FI92" i="24"/>
  <c r="FM92" i="24" s="1"/>
  <c r="EZ92" i="24"/>
  <c r="EY92" i="24"/>
  <c r="EX92" i="24"/>
  <c r="EW92" i="24"/>
  <c r="ET92" i="24" s="1"/>
  <c r="EN92" i="24"/>
  <c r="EM92" i="24"/>
  <c r="EL92" i="24"/>
  <c r="EK92" i="24"/>
  <c r="EG92" i="24" s="1"/>
  <c r="EB92" i="24"/>
  <c r="EA92" i="24"/>
  <c r="DZ92" i="24"/>
  <c r="DY92" i="24"/>
  <c r="EC92" i="24" s="1"/>
  <c r="DP92" i="24"/>
  <c r="DO92" i="24"/>
  <c r="DN92" i="24"/>
  <c r="DM92" i="24"/>
  <c r="DQ92" i="24" s="1"/>
  <c r="DI92" i="24"/>
  <c r="AJ92" i="24"/>
  <c r="AI92" i="24"/>
  <c r="AH92" i="24"/>
  <c r="AG92" i="24"/>
  <c r="AK92" i="24" s="1"/>
  <c r="X92" i="24"/>
  <c r="W92" i="24"/>
  <c r="V92" i="24"/>
  <c r="U92" i="24"/>
  <c r="T92" i="24" s="1"/>
  <c r="L92" i="24"/>
  <c r="K92" i="24"/>
  <c r="J92" i="24"/>
  <c r="I92" i="24"/>
  <c r="F92" i="24" s="1"/>
  <c r="KB84" i="24"/>
  <c r="KA84" i="24"/>
  <c r="JZ84" i="24"/>
  <c r="JY84" i="24"/>
  <c r="JU84" i="24" s="1"/>
  <c r="JP84" i="24"/>
  <c r="JO84" i="24"/>
  <c r="JN84" i="24"/>
  <c r="JM84" i="24"/>
  <c r="JQ84" i="24" s="1"/>
  <c r="JD84" i="24"/>
  <c r="JC84" i="24"/>
  <c r="JB84" i="24"/>
  <c r="JA84" i="24"/>
  <c r="JE84" i="24" s="1"/>
  <c r="IR84" i="24"/>
  <c r="IQ84" i="24"/>
  <c r="IP84" i="24"/>
  <c r="IO84" i="24"/>
  <c r="IL84" i="24" s="1"/>
  <c r="IF84" i="24"/>
  <c r="IE84" i="24"/>
  <c r="ID84" i="24"/>
  <c r="IC84" i="24"/>
  <c r="HY84" i="24" s="1"/>
  <c r="HT84" i="24"/>
  <c r="HS84" i="24"/>
  <c r="HR84" i="24"/>
  <c r="HQ84" i="24"/>
  <c r="HU84" i="24" s="1"/>
  <c r="HH84" i="24"/>
  <c r="HG84" i="24"/>
  <c r="HF84" i="24"/>
  <c r="HE84" i="24"/>
  <c r="HI84" i="24" s="1"/>
  <c r="GV84" i="24"/>
  <c r="GU84" i="24"/>
  <c r="GT84" i="24"/>
  <c r="GS84" i="24"/>
  <c r="GP84" i="24" s="1"/>
  <c r="GJ84" i="24"/>
  <c r="GI84" i="24"/>
  <c r="GH84" i="24"/>
  <c r="GG84" i="24"/>
  <c r="FX84" i="24"/>
  <c r="FW84" i="24"/>
  <c r="FV84" i="24"/>
  <c r="FU84" i="24"/>
  <c r="FY84" i="24" s="1"/>
  <c r="FL84" i="24"/>
  <c r="FK84" i="24"/>
  <c r="FJ84" i="24"/>
  <c r="FI84" i="24"/>
  <c r="FM84" i="24" s="1"/>
  <c r="EZ84" i="24"/>
  <c r="EY84" i="24"/>
  <c r="EX84" i="24"/>
  <c r="EW84" i="24"/>
  <c r="ET84" i="24" s="1"/>
  <c r="EN84" i="24"/>
  <c r="EM84" i="24"/>
  <c r="EL84" i="24"/>
  <c r="EK84" i="24"/>
  <c r="EG84" i="24" s="1"/>
  <c r="EB84" i="24"/>
  <c r="EA84" i="24"/>
  <c r="DZ84" i="24"/>
  <c r="DY84" i="24"/>
  <c r="EC84" i="24" s="1"/>
  <c r="DP84" i="24"/>
  <c r="DO84" i="24"/>
  <c r="DN84" i="24"/>
  <c r="DM84" i="24"/>
  <c r="DQ84" i="24" s="1"/>
  <c r="AJ84" i="24"/>
  <c r="AI84" i="24"/>
  <c r="AH84" i="24"/>
  <c r="AG84" i="24"/>
  <c r="X84" i="24"/>
  <c r="W84" i="24"/>
  <c r="V84" i="24"/>
  <c r="U84" i="24"/>
  <c r="L84" i="24"/>
  <c r="K84" i="24"/>
  <c r="J84" i="24"/>
  <c r="I84" i="24"/>
  <c r="H84" i="24" s="1"/>
  <c r="X83" i="24"/>
  <c r="W83" i="24"/>
  <c r="V83" i="24"/>
  <c r="U83" i="24"/>
  <c r="KB82" i="24"/>
  <c r="KA82" i="24"/>
  <c r="JZ82" i="24"/>
  <c r="JY82" i="24"/>
  <c r="JU82" i="24" s="1"/>
  <c r="JP82" i="24"/>
  <c r="JO82" i="24"/>
  <c r="JN82" i="24"/>
  <c r="JM82" i="24"/>
  <c r="JQ82" i="24" s="1"/>
  <c r="JD82" i="24"/>
  <c r="JC82" i="24"/>
  <c r="JB82" i="24"/>
  <c r="JA82" i="24"/>
  <c r="IX82" i="24" s="1"/>
  <c r="IR82" i="24"/>
  <c r="IQ82" i="24"/>
  <c r="IP82" i="24"/>
  <c r="IO82" i="24"/>
  <c r="IF82" i="24"/>
  <c r="IE82" i="24"/>
  <c r="ID82" i="24"/>
  <c r="IC82" i="24"/>
  <c r="IG82" i="24" s="1"/>
  <c r="HT82" i="24"/>
  <c r="HS82" i="24"/>
  <c r="HR82" i="24"/>
  <c r="HQ82" i="24"/>
  <c r="HH82" i="24"/>
  <c r="HG82" i="24"/>
  <c r="HF82" i="24"/>
  <c r="HE82" i="24"/>
  <c r="HI82" i="24" s="1"/>
  <c r="GV82" i="24"/>
  <c r="GU82" i="24"/>
  <c r="GT82" i="24"/>
  <c r="GS82" i="24"/>
  <c r="GP82" i="24" s="1"/>
  <c r="GJ82" i="24"/>
  <c r="GI82" i="24"/>
  <c r="GH82" i="24"/>
  <c r="GG82" i="24"/>
  <c r="GC82" i="24" s="1"/>
  <c r="FX82" i="24"/>
  <c r="FW82" i="24"/>
  <c r="FV82" i="24"/>
  <c r="FU82" i="24"/>
  <c r="FL82" i="24"/>
  <c r="FK82" i="24"/>
  <c r="FJ82" i="24"/>
  <c r="FI82" i="24"/>
  <c r="FH82" i="24" s="1"/>
  <c r="EZ82" i="24"/>
  <c r="EY82" i="24"/>
  <c r="EX82" i="24"/>
  <c r="EW82" i="24"/>
  <c r="EV82" i="24" s="1"/>
  <c r="EN82" i="24"/>
  <c r="EM82" i="24"/>
  <c r="EL82" i="24"/>
  <c r="EK82" i="24"/>
  <c r="EG82" i="24" s="1"/>
  <c r="EB82" i="24"/>
  <c r="EA82" i="24"/>
  <c r="DZ82" i="24"/>
  <c r="DY82" i="24"/>
  <c r="DP82" i="24"/>
  <c r="DO82" i="24"/>
  <c r="DN82" i="24"/>
  <c r="DM82" i="24"/>
  <c r="DK82" i="24" s="1"/>
  <c r="BC82" i="24"/>
  <c r="BD82" i="24"/>
  <c r="AJ82" i="24"/>
  <c r="AI82" i="24"/>
  <c r="AH82" i="24"/>
  <c r="AG82" i="24"/>
  <c r="AC82" i="24" s="1"/>
  <c r="X82" i="24"/>
  <c r="W82" i="24"/>
  <c r="V82" i="24"/>
  <c r="U82" i="24"/>
  <c r="Q82" i="24" s="1"/>
  <c r="L82" i="24"/>
  <c r="K82" i="24"/>
  <c r="J82" i="24"/>
  <c r="I82" i="24"/>
  <c r="H82" i="24" s="1"/>
  <c r="AJ81" i="24"/>
  <c r="AI81" i="24"/>
  <c r="AH81" i="24"/>
  <c r="AG81" i="24"/>
  <c r="AC81" i="24" s="1"/>
  <c r="KB80" i="24"/>
  <c r="KA80" i="24"/>
  <c r="JZ80" i="24"/>
  <c r="JY80" i="24"/>
  <c r="JP80" i="24"/>
  <c r="JO80" i="24"/>
  <c r="JN80" i="24"/>
  <c r="JM80" i="24"/>
  <c r="JQ80" i="24" s="1"/>
  <c r="JD80" i="24"/>
  <c r="JC80" i="24"/>
  <c r="JB80" i="24"/>
  <c r="JA80" i="24"/>
  <c r="IR80" i="24"/>
  <c r="IQ80" i="24"/>
  <c r="IP80" i="24"/>
  <c r="IO80" i="24"/>
  <c r="IS80" i="24" s="1"/>
  <c r="IF80" i="24"/>
  <c r="IE80" i="24"/>
  <c r="ID80" i="24"/>
  <c r="IC80" i="24"/>
  <c r="HZ80" i="24" s="1"/>
  <c r="HT80" i="24"/>
  <c r="HS80" i="24"/>
  <c r="HR80" i="24"/>
  <c r="HQ80" i="24"/>
  <c r="HM80" i="24" s="1"/>
  <c r="HH80" i="24"/>
  <c r="HG80" i="24"/>
  <c r="HF80" i="24"/>
  <c r="HE80" i="24"/>
  <c r="GV80" i="24"/>
  <c r="GU80" i="24"/>
  <c r="GT80" i="24"/>
  <c r="GS80" i="24"/>
  <c r="GR80" i="24" s="1"/>
  <c r="GJ80" i="24"/>
  <c r="GI80" i="24"/>
  <c r="GH80" i="24"/>
  <c r="GG80" i="24"/>
  <c r="GF80" i="24" s="1"/>
  <c r="FX80" i="24"/>
  <c r="FW80" i="24"/>
  <c r="FV80" i="24"/>
  <c r="FU80" i="24"/>
  <c r="FQ80" i="24" s="1"/>
  <c r="FL80" i="24"/>
  <c r="FK80" i="24"/>
  <c r="FJ80" i="24"/>
  <c r="FI80" i="24"/>
  <c r="EZ80" i="24"/>
  <c r="EY80" i="24"/>
  <c r="EX80" i="24"/>
  <c r="EW80" i="24"/>
  <c r="EU80" i="24" s="1"/>
  <c r="EN80" i="24"/>
  <c r="EM80" i="24"/>
  <c r="EL80" i="24"/>
  <c r="EK80" i="24"/>
  <c r="EB80" i="24"/>
  <c r="EA80" i="24"/>
  <c r="DZ80" i="24"/>
  <c r="DY80" i="24"/>
  <c r="DU80" i="24" s="1"/>
  <c r="DP80" i="24"/>
  <c r="DO80" i="24"/>
  <c r="DN80" i="24"/>
  <c r="DM80" i="24"/>
  <c r="DI80" i="24" s="1"/>
  <c r="BD80" i="24"/>
  <c r="AR80" i="24"/>
  <c r="AJ80" i="24"/>
  <c r="AI80" i="24"/>
  <c r="AH80" i="24"/>
  <c r="AG80" i="24"/>
  <c r="X80" i="24"/>
  <c r="W80" i="24"/>
  <c r="V80" i="24"/>
  <c r="U80" i="24"/>
  <c r="Y80" i="24" s="1"/>
  <c r="L80" i="24"/>
  <c r="K80" i="24"/>
  <c r="J80" i="24"/>
  <c r="I80" i="24"/>
  <c r="M80" i="24" s="1"/>
  <c r="X79" i="24"/>
  <c r="W79" i="24"/>
  <c r="V79" i="24"/>
  <c r="U79" i="24"/>
  <c r="R79" i="24" s="1"/>
  <c r="KB78" i="24"/>
  <c r="KA78" i="24"/>
  <c r="JZ78" i="24"/>
  <c r="JY78" i="24"/>
  <c r="JP78" i="24"/>
  <c r="JO78" i="24"/>
  <c r="JN78" i="24"/>
  <c r="JM78" i="24"/>
  <c r="JL78" i="24" s="1"/>
  <c r="JD78" i="24"/>
  <c r="JC78" i="24"/>
  <c r="JB78" i="24"/>
  <c r="JA78" i="24"/>
  <c r="IW78" i="24" s="1"/>
  <c r="IR78" i="24"/>
  <c r="IQ78" i="24"/>
  <c r="IP78" i="24"/>
  <c r="IO78" i="24"/>
  <c r="IF78" i="24"/>
  <c r="IE78" i="24"/>
  <c r="ID78" i="24"/>
  <c r="IC78" i="24"/>
  <c r="IA78" i="24" s="1"/>
  <c r="HT78" i="24"/>
  <c r="HS78" i="24"/>
  <c r="HR78" i="24"/>
  <c r="HQ78" i="24"/>
  <c r="HH78" i="24"/>
  <c r="HG78" i="24"/>
  <c r="HF78" i="24"/>
  <c r="HE78" i="24"/>
  <c r="HA78" i="24" s="1"/>
  <c r="GV78" i="24"/>
  <c r="GU78" i="24"/>
  <c r="GT78" i="24"/>
  <c r="GS78" i="24"/>
  <c r="GO78" i="24" s="1"/>
  <c r="GJ78" i="24"/>
  <c r="GI78" i="24"/>
  <c r="GH78" i="24"/>
  <c r="GG78" i="24"/>
  <c r="FX78" i="24"/>
  <c r="FW78" i="24"/>
  <c r="FV78" i="24"/>
  <c r="FU78" i="24"/>
  <c r="FS78" i="24" s="1"/>
  <c r="FL78" i="24"/>
  <c r="FK78" i="24"/>
  <c r="FJ78" i="24"/>
  <c r="FI78" i="24"/>
  <c r="EZ78" i="24"/>
  <c r="EY78" i="24"/>
  <c r="EX78" i="24"/>
  <c r="EW78" i="24"/>
  <c r="ES78" i="24" s="1"/>
  <c r="EN78" i="24"/>
  <c r="EM78" i="24"/>
  <c r="EL78" i="24"/>
  <c r="EK78" i="24"/>
  <c r="EB78" i="24"/>
  <c r="EA78" i="24"/>
  <c r="DZ78" i="24"/>
  <c r="DY78" i="24"/>
  <c r="DP78" i="24"/>
  <c r="DO78" i="24"/>
  <c r="DN78" i="24"/>
  <c r="DM78" i="24"/>
  <c r="DI78" i="24" s="1"/>
  <c r="AJ78" i="24"/>
  <c r="AI78" i="24"/>
  <c r="AH78" i="24"/>
  <c r="AG78" i="24"/>
  <c r="AF78" i="24" s="1"/>
  <c r="X78" i="24"/>
  <c r="W78" i="24"/>
  <c r="V78" i="24"/>
  <c r="U78" i="24"/>
  <c r="L78" i="24"/>
  <c r="K78" i="24"/>
  <c r="J78" i="24"/>
  <c r="I78" i="24"/>
  <c r="E78" i="24" s="1"/>
  <c r="X77" i="24"/>
  <c r="W77" i="24"/>
  <c r="V77" i="24"/>
  <c r="U77" i="24"/>
  <c r="Q77" i="24" s="1"/>
  <c r="KB76" i="24"/>
  <c r="KA76" i="24"/>
  <c r="JZ76" i="24"/>
  <c r="JY76" i="24"/>
  <c r="JP76" i="24"/>
  <c r="JO76" i="24"/>
  <c r="JN76" i="24"/>
  <c r="JM76" i="24"/>
  <c r="JD76" i="24"/>
  <c r="JC76" i="24"/>
  <c r="JB76" i="24"/>
  <c r="JA76" i="24"/>
  <c r="IY76" i="24" s="1"/>
  <c r="IR76" i="24"/>
  <c r="IQ76" i="24"/>
  <c r="IP76" i="24"/>
  <c r="IO76" i="24"/>
  <c r="IK76" i="24" s="1"/>
  <c r="IF76" i="24"/>
  <c r="IE76" i="24"/>
  <c r="ID76" i="24"/>
  <c r="IC76" i="24"/>
  <c r="HZ76" i="24" s="1"/>
  <c r="HT76" i="24"/>
  <c r="HS76" i="24"/>
  <c r="HR76" i="24"/>
  <c r="HQ76" i="24"/>
  <c r="HO76" i="24" s="1"/>
  <c r="HH76" i="24"/>
  <c r="HG76" i="24"/>
  <c r="HF76" i="24"/>
  <c r="HE76" i="24"/>
  <c r="GV76" i="24"/>
  <c r="GU76" i="24"/>
  <c r="GT76" i="24"/>
  <c r="GS76" i="24"/>
  <c r="GO76" i="24" s="1"/>
  <c r="GJ76" i="24"/>
  <c r="GI76" i="24"/>
  <c r="GH76" i="24"/>
  <c r="GG76" i="24"/>
  <c r="GK76" i="24" s="1"/>
  <c r="FX76" i="24"/>
  <c r="FW76" i="24"/>
  <c r="FV76" i="24"/>
  <c r="FU76" i="24"/>
  <c r="FL76" i="24"/>
  <c r="FK76" i="24"/>
  <c r="FJ76" i="24"/>
  <c r="FI76" i="24"/>
  <c r="FH76" i="24" s="1"/>
  <c r="EZ76" i="24"/>
  <c r="EY76" i="24"/>
  <c r="EX76" i="24"/>
  <c r="EW76" i="24"/>
  <c r="FA76" i="24" s="1"/>
  <c r="EN76" i="24"/>
  <c r="EM76" i="24"/>
  <c r="EL76" i="24"/>
  <c r="EK76" i="24"/>
  <c r="EO76" i="24" s="1"/>
  <c r="EB76" i="24"/>
  <c r="EA76" i="24"/>
  <c r="DZ76" i="24"/>
  <c r="DY76" i="24"/>
  <c r="DP76" i="24"/>
  <c r="DO76" i="24"/>
  <c r="DN76" i="24"/>
  <c r="DM76" i="24"/>
  <c r="DI76" i="24" s="1"/>
  <c r="AJ76" i="24"/>
  <c r="AI76" i="24"/>
  <c r="AH76" i="24"/>
  <c r="AG76" i="24"/>
  <c r="X76" i="24"/>
  <c r="W76" i="24"/>
  <c r="V76" i="24"/>
  <c r="U76" i="24"/>
  <c r="S76" i="24" s="1"/>
  <c r="L76" i="24"/>
  <c r="K76" i="24"/>
  <c r="J76" i="24"/>
  <c r="I76" i="24"/>
  <c r="F76" i="24" s="1"/>
  <c r="KB74" i="24"/>
  <c r="KA74" i="24"/>
  <c r="JZ74" i="24"/>
  <c r="JY74" i="24"/>
  <c r="JU74" i="24" s="1"/>
  <c r="JP74" i="24"/>
  <c r="JO74" i="24"/>
  <c r="JN74" i="24"/>
  <c r="JM74" i="24"/>
  <c r="JI74" i="24" s="1"/>
  <c r="JD74" i="24"/>
  <c r="JC74" i="24"/>
  <c r="JB74" i="24"/>
  <c r="JA74" i="24"/>
  <c r="IX74" i="24" s="1"/>
  <c r="IR74" i="24"/>
  <c r="IQ74" i="24"/>
  <c r="IP74" i="24"/>
  <c r="IO74" i="24"/>
  <c r="IF74" i="24"/>
  <c r="IE74" i="24"/>
  <c r="ID74" i="24"/>
  <c r="IC74" i="24"/>
  <c r="HY74" i="24" s="1"/>
  <c r="HT74" i="24"/>
  <c r="HS74" i="24"/>
  <c r="HR74" i="24"/>
  <c r="HQ74" i="24"/>
  <c r="HH74" i="24"/>
  <c r="HG74" i="24"/>
  <c r="HF74" i="24"/>
  <c r="HE74" i="24"/>
  <c r="GV74" i="24"/>
  <c r="GU74" i="24"/>
  <c r="GT74" i="24"/>
  <c r="GS74" i="24"/>
  <c r="GO74" i="24" s="1"/>
  <c r="GJ74" i="24"/>
  <c r="GI74" i="24"/>
  <c r="GH74" i="24"/>
  <c r="GG74" i="24"/>
  <c r="GC74" i="24" s="1"/>
  <c r="FX74" i="24"/>
  <c r="FW74" i="24"/>
  <c r="FV74" i="24"/>
  <c r="FU74" i="24"/>
  <c r="FL74" i="24"/>
  <c r="FK74" i="24"/>
  <c r="FJ74" i="24"/>
  <c r="FI74" i="24"/>
  <c r="FM74" i="24" s="1"/>
  <c r="EZ74" i="24"/>
  <c r="EY74" i="24"/>
  <c r="EX74" i="24"/>
  <c r="EW74" i="24"/>
  <c r="ET74" i="24" s="1"/>
  <c r="EN74" i="24"/>
  <c r="EM74" i="24"/>
  <c r="EL74" i="24"/>
  <c r="EK74" i="24"/>
  <c r="EO74" i="24" s="1"/>
  <c r="EB74" i="24"/>
  <c r="EA74" i="24"/>
  <c r="DZ74" i="24"/>
  <c r="DY74" i="24"/>
  <c r="EC74" i="24" s="1"/>
  <c r="DP74" i="24"/>
  <c r="DO74" i="24"/>
  <c r="DN74" i="24"/>
  <c r="DM74" i="24"/>
  <c r="AJ74" i="24"/>
  <c r="AI74" i="24"/>
  <c r="AH74" i="24"/>
  <c r="AG74" i="24"/>
  <c r="AD74" i="24" s="1"/>
  <c r="X74" i="24"/>
  <c r="W74" i="24"/>
  <c r="V74" i="24"/>
  <c r="U74" i="24"/>
  <c r="Y74" i="24" s="1"/>
  <c r="L74" i="24"/>
  <c r="K74" i="24"/>
  <c r="J74" i="24"/>
  <c r="I74" i="24"/>
  <c r="KB73" i="24"/>
  <c r="KA73" i="24"/>
  <c r="JZ73" i="24"/>
  <c r="JY73" i="24"/>
  <c r="JU73" i="24" s="1"/>
  <c r="JP73" i="24"/>
  <c r="JO73" i="24"/>
  <c r="JN73" i="24"/>
  <c r="JM73" i="24"/>
  <c r="JQ73" i="24" s="1"/>
  <c r="JD73" i="24"/>
  <c r="JC73" i="24"/>
  <c r="JB73" i="24"/>
  <c r="JA73" i="24"/>
  <c r="IY73" i="24" s="1"/>
  <c r="IR73" i="24"/>
  <c r="IQ73" i="24"/>
  <c r="IP73" i="24"/>
  <c r="IO73" i="24"/>
  <c r="IM73" i="24" s="1"/>
  <c r="IF73" i="24"/>
  <c r="IE73" i="24"/>
  <c r="ID73" i="24"/>
  <c r="IC73" i="24"/>
  <c r="HT73" i="24"/>
  <c r="HS73" i="24"/>
  <c r="HR73" i="24"/>
  <c r="HQ73" i="24"/>
  <c r="HH73" i="24"/>
  <c r="HG73" i="24"/>
  <c r="HF73" i="24"/>
  <c r="HE73" i="24"/>
  <c r="GV73" i="24"/>
  <c r="GU73" i="24"/>
  <c r="GT73" i="24"/>
  <c r="GS73" i="24"/>
  <c r="GP73" i="24" s="1"/>
  <c r="GJ73" i="24"/>
  <c r="GI73" i="24"/>
  <c r="GH73" i="24"/>
  <c r="GG73" i="24"/>
  <c r="GC73" i="24" s="1"/>
  <c r="FX73" i="24"/>
  <c r="FW73" i="24"/>
  <c r="FV73" i="24"/>
  <c r="FU73" i="24"/>
  <c r="FY73" i="24" s="1"/>
  <c r="FL73" i="24"/>
  <c r="FK73" i="24"/>
  <c r="FJ73" i="24"/>
  <c r="FI73" i="24"/>
  <c r="FF73" i="24" s="1"/>
  <c r="EZ73" i="24"/>
  <c r="EY73" i="24"/>
  <c r="EX73" i="24"/>
  <c r="EW73" i="24"/>
  <c r="ET73" i="24" s="1"/>
  <c r="EN73" i="24"/>
  <c r="EM73" i="24"/>
  <c r="EL73" i="24"/>
  <c r="EK73" i="24"/>
  <c r="EG73" i="24" s="1"/>
  <c r="EB73" i="24"/>
  <c r="EA73" i="24"/>
  <c r="DZ73" i="24"/>
  <c r="DY73" i="24"/>
  <c r="EC73" i="24" s="1"/>
  <c r="DP73" i="24"/>
  <c r="DO73" i="24"/>
  <c r="DN73" i="24"/>
  <c r="DM73" i="24"/>
  <c r="DQ73" i="24" s="1"/>
  <c r="AJ73" i="24"/>
  <c r="AI73" i="24"/>
  <c r="AH73" i="24"/>
  <c r="AG73" i="24"/>
  <c r="AK73" i="24" s="1"/>
  <c r="X73" i="24"/>
  <c r="W73" i="24"/>
  <c r="V73" i="24"/>
  <c r="U73" i="24"/>
  <c r="T73" i="24" s="1"/>
  <c r="L73" i="24"/>
  <c r="K73" i="24"/>
  <c r="J73" i="24"/>
  <c r="I73" i="24"/>
  <c r="KB72" i="24"/>
  <c r="KA72" i="24"/>
  <c r="JZ72" i="24"/>
  <c r="JY72" i="24"/>
  <c r="JU72" i="24" s="1"/>
  <c r="JP72" i="24"/>
  <c r="JO72" i="24"/>
  <c r="JN72" i="24"/>
  <c r="JM72" i="24"/>
  <c r="JQ72" i="24" s="1"/>
  <c r="JD72" i="24"/>
  <c r="JC72" i="24"/>
  <c r="JB72" i="24"/>
  <c r="JA72" i="24"/>
  <c r="JE72" i="24" s="1"/>
  <c r="IR72" i="24"/>
  <c r="IQ72" i="24"/>
  <c r="IP72" i="24"/>
  <c r="IO72" i="24"/>
  <c r="IL72" i="24" s="1"/>
  <c r="IF72" i="24"/>
  <c r="IE72" i="24"/>
  <c r="ID72" i="24"/>
  <c r="IC72" i="24"/>
  <c r="HY72" i="24" s="1"/>
  <c r="HT72" i="24"/>
  <c r="HS72" i="24"/>
  <c r="HR72" i="24"/>
  <c r="HQ72" i="24"/>
  <c r="HM72" i="24" s="1"/>
  <c r="HH72" i="24"/>
  <c r="HG72" i="24"/>
  <c r="HF72" i="24"/>
  <c r="HE72" i="24"/>
  <c r="HI72" i="24" s="1"/>
  <c r="GV72" i="24"/>
  <c r="GU72" i="24"/>
  <c r="GT72" i="24"/>
  <c r="GS72" i="24"/>
  <c r="GJ72" i="24"/>
  <c r="GI72" i="24"/>
  <c r="GH72" i="24"/>
  <c r="GG72" i="24"/>
  <c r="GC72" i="24" s="1"/>
  <c r="FX72" i="24"/>
  <c r="FW72" i="24"/>
  <c r="FV72" i="24"/>
  <c r="FU72" i="24"/>
  <c r="FY72" i="24" s="1"/>
  <c r="FL72" i="24"/>
  <c r="FK72" i="24"/>
  <c r="FJ72" i="24"/>
  <c r="FI72" i="24"/>
  <c r="FM72" i="24" s="1"/>
  <c r="EZ72" i="24"/>
  <c r="EY72" i="24"/>
  <c r="EX72" i="24"/>
  <c r="EW72" i="24"/>
  <c r="ET72" i="24" s="1"/>
  <c r="EN72" i="24"/>
  <c r="EM72" i="24"/>
  <c r="EL72" i="24"/>
  <c r="EK72" i="24"/>
  <c r="EO72" i="24" s="1"/>
  <c r="EB72" i="24"/>
  <c r="EA72" i="24"/>
  <c r="DZ72" i="24"/>
  <c r="DY72" i="24"/>
  <c r="DP72" i="24"/>
  <c r="DO72" i="24"/>
  <c r="DN72" i="24"/>
  <c r="DM72" i="24"/>
  <c r="DQ72" i="24" s="1"/>
  <c r="AJ72" i="24"/>
  <c r="AI72" i="24"/>
  <c r="AH72" i="24"/>
  <c r="AG72" i="24"/>
  <c r="AK72" i="24" s="1"/>
  <c r="W72" i="24"/>
  <c r="V72" i="24"/>
  <c r="U72" i="24"/>
  <c r="R72" i="24" s="1"/>
  <c r="K72" i="24"/>
  <c r="J72" i="24"/>
  <c r="I72" i="24"/>
  <c r="F72" i="24" s="1"/>
  <c r="X71" i="24"/>
  <c r="W71" i="24"/>
  <c r="V71" i="24"/>
  <c r="U71" i="24"/>
  <c r="KB70" i="24"/>
  <c r="KA70" i="24"/>
  <c r="JZ70" i="24"/>
  <c r="JY70" i="24"/>
  <c r="KC70" i="24" s="1"/>
  <c r="JP70" i="24"/>
  <c r="JO70" i="24"/>
  <c r="JN70" i="24"/>
  <c r="JM70" i="24"/>
  <c r="JJ70" i="24" s="1"/>
  <c r="JD70" i="24"/>
  <c r="JC70" i="24"/>
  <c r="JB70" i="24"/>
  <c r="JA70" i="24"/>
  <c r="IW70" i="24" s="1"/>
  <c r="IR70" i="24"/>
  <c r="IQ70" i="24"/>
  <c r="IP70" i="24"/>
  <c r="IO70" i="24"/>
  <c r="IS70" i="24" s="1"/>
  <c r="IF70" i="24"/>
  <c r="IE70" i="24"/>
  <c r="ID70" i="24"/>
  <c r="IC70" i="24"/>
  <c r="HZ70" i="24" s="1"/>
  <c r="HT70" i="24"/>
  <c r="HS70" i="24"/>
  <c r="HR70" i="24"/>
  <c r="HQ70" i="24"/>
  <c r="HN70" i="24" s="1"/>
  <c r="HM70" i="24"/>
  <c r="HH70" i="24"/>
  <c r="HG70" i="24"/>
  <c r="HF70" i="24"/>
  <c r="HE70" i="24"/>
  <c r="HA70" i="24" s="1"/>
  <c r="GV70" i="24"/>
  <c r="GU70" i="24"/>
  <c r="GT70" i="24"/>
  <c r="GS70" i="24"/>
  <c r="GW70" i="24" s="1"/>
  <c r="GJ70" i="24"/>
  <c r="GI70" i="24"/>
  <c r="GH70" i="24"/>
  <c r="GG70" i="24"/>
  <c r="GF70" i="24" s="1"/>
  <c r="FX70" i="24"/>
  <c r="FW70" i="24"/>
  <c r="FV70" i="24"/>
  <c r="FU70" i="24"/>
  <c r="FS70" i="24" s="1"/>
  <c r="FL70" i="24"/>
  <c r="FK70" i="24"/>
  <c r="FJ70" i="24"/>
  <c r="FI70" i="24"/>
  <c r="EZ70" i="24"/>
  <c r="EY70" i="24"/>
  <c r="EX70" i="24"/>
  <c r="EW70" i="24"/>
  <c r="FA70" i="24" s="1"/>
  <c r="EN70" i="24"/>
  <c r="EM70" i="24"/>
  <c r="EL70" i="24"/>
  <c r="EK70" i="24"/>
  <c r="EO70" i="24" s="1"/>
  <c r="EB70" i="24"/>
  <c r="EA70" i="24"/>
  <c r="DZ70" i="24"/>
  <c r="DY70" i="24"/>
  <c r="DV70" i="24" s="1"/>
  <c r="DP70" i="24"/>
  <c r="DO70" i="24"/>
  <c r="DN70" i="24"/>
  <c r="DM70" i="24"/>
  <c r="DI70" i="24" s="1"/>
  <c r="AJ70" i="24"/>
  <c r="AI70" i="24"/>
  <c r="AH70" i="24"/>
  <c r="AG70" i="24"/>
  <c r="AD70" i="24" s="1"/>
  <c r="X70" i="24"/>
  <c r="W70" i="24"/>
  <c r="V70" i="24"/>
  <c r="U70" i="24"/>
  <c r="L70" i="24"/>
  <c r="K70" i="24"/>
  <c r="J70" i="24"/>
  <c r="I70" i="24"/>
  <c r="E70" i="24" s="1"/>
  <c r="KB69" i="24"/>
  <c r="KA69" i="24"/>
  <c r="JZ69" i="24"/>
  <c r="JY69" i="24"/>
  <c r="JP69" i="24"/>
  <c r="JO69" i="24"/>
  <c r="JN69" i="24"/>
  <c r="JM69" i="24"/>
  <c r="JQ69" i="24" s="1"/>
  <c r="JD69" i="24"/>
  <c r="JC69" i="24"/>
  <c r="JB69" i="24"/>
  <c r="JA69" i="24"/>
  <c r="IX69" i="24" s="1"/>
  <c r="IR69" i="24"/>
  <c r="IQ69" i="24"/>
  <c r="IP69" i="24"/>
  <c r="IO69" i="24"/>
  <c r="IK69" i="24" s="1"/>
  <c r="IF69" i="24"/>
  <c r="IE69" i="24"/>
  <c r="ID69" i="24"/>
  <c r="IC69" i="24"/>
  <c r="IG69" i="24" s="1"/>
  <c r="HT69" i="24"/>
  <c r="HS69" i="24"/>
  <c r="HR69" i="24"/>
  <c r="HQ69" i="24"/>
  <c r="HO69" i="24" s="1"/>
  <c r="HH69" i="24"/>
  <c r="HG69" i="24"/>
  <c r="HF69" i="24"/>
  <c r="HE69" i="24"/>
  <c r="HB69" i="24" s="1"/>
  <c r="GV69" i="24"/>
  <c r="GU69" i="24"/>
  <c r="GT69" i="24"/>
  <c r="GS69" i="24"/>
  <c r="GW69" i="24" s="1"/>
  <c r="GJ69" i="24"/>
  <c r="GI69" i="24"/>
  <c r="GH69" i="24"/>
  <c r="GG69" i="24"/>
  <c r="GK69" i="24" s="1"/>
  <c r="FX69" i="24"/>
  <c r="FW69" i="24"/>
  <c r="FV69" i="24"/>
  <c r="FU69" i="24"/>
  <c r="FS69" i="24" s="1"/>
  <c r="FL69" i="24"/>
  <c r="FK69" i="24"/>
  <c r="FJ69" i="24"/>
  <c r="FI69" i="24"/>
  <c r="FE69" i="24" s="1"/>
  <c r="EZ69" i="24"/>
  <c r="EY69" i="24"/>
  <c r="EX69" i="24"/>
  <c r="EW69" i="24"/>
  <c r="ES69" i="24" s="1"/>
  <c r="EN69" i="24"/>
  <c r="EM69" i="24"/>
  <c r="EL69" i="24"/>
  <c r="EK69" i="24"/>
  <c r="EH69" i="24" s="1"/>
  <c r="EB69" i="24"/>
  <c r="EA69" i="24"/>
  <c r="DZ69" i="24"/>
  <c r="DY69" i="24"/>
  <c r="EC69" i="24" s="1"/>
  <c r="DP69" i="24"/>
  <c r="DO69" i="24"/>
  <c r="DN69" i="24"/>
  <c r="DM69" i="24"/>
  <c r="DJ69" i="24" s="1"/>
  <c r="AJ69" i="24"/>
  <c r="AI69" i="24"/>
  <c r="AH69" i="24"/>
  <c r="AG69" i="24"/>
  <c r="X69" i="24"/>
  <c r="W69" i="24"/>
  <c r="V69" i="24"/>
  <c r="U69" i="24"/>
  <c r="R69" i="24" s="1"/>
  <c r="L69" i="24"/>
  <c r="K69" i="24"/>
  <c r="J69" i="24"/>
  <c r="I69" i="24"/>
  <c r="KB68" i="24"/>
  <c r="KA68" i="24"/>
  <c r="JZ68" i="24"/>
  <c r="JY68" i="24"/>
  <c r="JV68" i="24" s="1"/>
  <c r="JP68" i="24"/>
  <c r="JO68" i="24"/>
  <c r="JN68" i="24"/>
  <c r="JM68" i="24"/>
  <c r="JQ68" i="24" s="1"/>
  <c r="JD68" i="24"/>
  <c r="JC68" i="24"/>
  <c r="JB68" i="24"/>
  <c r="JA68" i="24"/>
  <c r="IX68" i="24" s="1"/>
  <c r="IR68" i="24"/>
  <c r="IQ68" i="24"/>
  <c r="IP68" i="24"/>
  <c r="IO68" i="24"/>
  <c r="IK68" i="24" s="1"/>
  <c r="IF68" i="24"/>
  <c r="IE68" i="24"/>
  <c r="ID68" i="24"/>
  <c r="IC68" i="24"/>
  <c r="IG68" i="24" s="1"/>
  <c r="HT68" i="24"/>
  <c r="HS68" i="24"/>
  <c r="HR68" i="24"/>
  <c r="HQ68" i="24"/>
  <c r="HO68" i="24" s="1"/>
  <c r="HH68" i="24"/>
  <c r="HG68" i="24"/>
  <c r="HF68" i="24"/>
  <c r="HE68" i="24"/>
  <c r="HC68" i="24" s="1"/>
  <c r="GV68" i="24"/>
  <c r="GU68" i="24"/>
  <c r="GT68" i="24"/>
  <c r="GS68" i="24"/>
  <c r="GO68" i="24" s="1"/>
  <c r="GJ68" i="24"/>
  <c r="GI68" i="24"/>
  <c r="GH68" i="24"/>
  <c r="GG68" i="24"/>
  <c r="GK68" i="24" s="1"/>
  <c r="FX68" i="24"/>
  <c r="FW68" i="24"/>
  <c r="FV68" i="24"/>
  <c r="FU68" i="24"/>
  <c r="FL68" i="24"/>
  <c r="FK68" i="24"/>
  <c r="FJ68" i="24"/>
  <c r="FI68" i="24"/>
  <c r="FF68" i="24" s="1"/>
  <c r="EZ68" i="24"/>
  <c r="EY68" i="24"/>
  <c r="EX68" i="24"/>
  <c r="EW68" i="24"/>
  <c r="ES68" i="24" s="1"/>
  <c r="EN68" i="24"/>
  <c r="EM68" i="24"/>
  <c r="EL68" i="24"/>
  <c r="EK68" i="24"/>
  <c r="EO68" i="24" s="1"/>
  <c r="EB68" i="24"/>
  <c r="EA68" i="24"/>
  <c r="DZ68" i="24"/>
  <c r="DY68" i="24"/>
  <c r="DW68" i="24" s="1"/>
  <c r="DP68" i="24"/>
  <c r="DO68" i="24"/>
  <c r="DN68" i="24"/>
  <c r="DM68" i="24"/>
  <c r="DJ68" i="24" s="1"/>
  <c r="AJ68" i="24"/>
  <c r="AI68" i="24"/>
  <c r="AH68" i="24"/>
  <c r="AG68" i="24"/>
  <c r="AF68" i="24" s="1"/>
  <c r="X68" i="24"/>
  <c r="W68" i="24"/>
  <c r="V68" i="24"/>
  <c r="U68" i="24"/>
  <c r="R68" i="24" s="1"/>
  <c r="L68" i="24"/>
  <c r="K68" i="24"/>
  <c r="J68" i="24"/>
  <c r="I68" i="24"/>
  <c r="E68" i="24" s="1"/>
  <c r="KB67" i="24"/>
  <c r="KA67" i="24"/>
  <c r="JZ67" i="24"/>
  <c r="JY67" i="24"/>
  <c r="KC67" i="24" s="1"/>
  <c r="JP67" i="24"/>
  <c r="JO67" i="24"/>
  <c r="JN67" i="24"/>
  <c r="JM67" i="24"/>
  <c r="JQ67" i="24" s="1"/>
  <c r="JD67" i="24"/>
  <c r="JC67" i="24"/>
  <c r="JB67" i="24"/>
  <c r="JA67" i="24"/>
  <c r="IX67" i="24" s="1"/>
  <c r="IR67" i="24"/>
  <c r="IQ67" i="24"/>
  <c r="IP67" i="24"/>
  <c r="IO67" i="24"/>
  <c r="IK67" i="24" s="1"/>
  <c r="IF67" i="24"/>
  <c r="IE67" i="24"/>
  <c r="ID67" i="24"/>
  <c r="IC67" i="24"/>
  <c r="IG67" i="24" s="1"/>
  <c r="HT67" i="24"/>
  <c r="HS67" i="24"/>
  <c r="HR67" i="24"/>
  <c r="HQ67" i="24"/>
  <c r="HU67" i="24" s="1"/>
  <c r="HH67" i="24"/>
  <c r="HG67" i="24"/>
  <c r="HF67" i="24"/>
  <c r="HE67" i="24"/>
  <c r="HB67" i="24" s="1"/>
  <c r="GV67" i="24"/>
  <c r="GU67" i="24"/>
  <c r="GT67" i="24"/>
  <c r="GS67" i="24"/>
  <c r="GW67" i="24" s="1"/>
  <c r="GJ67" i="24"/>
  <c r="GI67" i="24"/>
  <c r="GH67" i="24"/>
  <c r="GG67" i="24"/>
  <c r="GK67" i="24" s="1"/>
  <c r="FX67" i="24"/>
  <c r="FW67" i="24"/>
  <c r="FV67" i="24"/>
  <c r="FU67" i="24"/>
  <c r="FY67" i="24" s="1"/>
  <c r="FL67" i="24"/>
  <c r="FK67" i="24"/>
  <c r="FJ67" i="24"/>
  <c r="FI67" i="24"/>
  <c r="FF67" i="24" s="1"/>
  <c r="EZ67" i="24"/>
  <c r="EY67" i="24"/>
  <c r="EX67" i="24"/>
  <c r="EW67" i="24"/>
  <c r="ES67" i="24" s="1"/>
  <c r="EN67" i="24"/>
  <c r="EM67" i="24"/>
  <c r="EL67" i="24"/>
  <c r="EK67" i="24"/>
  <c r="EO67" i="24" s="1"/>
  <c r="EB67" i="24"/>
  <c r="EA67" i="24"/>
  <c r="DZ67" i="24"/>
  <c r="DY67" i="24"/>
  <c r="EC67" i="24" s="1"/>
  <c r="DP67" i="24"/>
  <c r="DO67" i="24"/>
  <c r="DN67" i="24"/>
  <c r="DM67" i="24"/>
  <c r="DJ67" i="24" s="1"/>
  <c r="AJ67" i="24"/>
  <c r="AI67" i="24"/>
  <c r="AH67" i="24"/>
  <c r="AG67" i="24"/>
  <c r="AF67" i="24" s="1"/>
  <c r="X67" i="24"/>
  <c r="W67" i="24"/>
  <c r="V67" i="24"/>
  <c r="U67" i="24"/>
  <c r="R67" i="24" s="1"/>
  <c r="L67" i="24"/>
  <c r="K67" i="24"/>
  <c r="J67" i="24"/>
  <c r="I67" i="24"/>
  <c r="KB66" i="24"/>
  <c r="KA66" i="24"/>
  <c r="JZ66" i="24"/>
  <c r="JY66" i="24"/>
  <c r="KC66" i="24" s="1"/>
  <c r="JP66" i="24"/>
  <c r="JO66" i="24"/>
  <c r="JN66" i="24"/>
  <c r="JM66" i="24"/>
  <c r="JQ66" i="24" s="1"/>
  <c r="JD66" i="24"/>
  <c r="JC66" i="24"/>
  <c r="JB66" i="24"/>
  <c r="JA66" i="24"/>
  <c r="IX66" i="24" s="1"/>
  <c r="IR66" i="24"/>
  <c r="IQ66" i="24"/>
  <c r="IP66" i="24"/>
  <c r="IO66" i="24"/>
  <c r="IK66" i="24" s="1"/>
  <c r="IF66" i="24"/>
  <c r="IE66" i="24"/>
  <c r="ID66" i="24"/>
  <c r="IC66" i="24"/>
  <c r="IG66" i="24" s="1"/>
  <c r="HT66" i="24"/>
  <c r="HS66" i="24"/>
  <c r="HR66" i="24"/>
  <c r="HQ66" i="24"/>
  <c r="HU66" i="24" s="1"/>
  <c r="HH66" i="24"/>
  <c r="HG66" i="24"/>
  <c r="HF66" i="24"/>
  <c r="HE66" i="24"/>
  <c r="HB66" i="24" s="1"/>
  <c r="GV66" i="24"/>
  <c r="GU66" i="24"/>
  <c r="GT66" i="24"/>
  <c r="GS66" i="24"/>
  <c r="GO66" i="24" s="1"/>
  <c r="GJ66" i="24"/>
  <c r="GI66" i="24"/>
  <c r="GH66" i="24"/>
  <c r="GG66" i="24"/>
  <c r="GK66" i="24" s="1"/>
  <c r="FX66" i="24"/>
  <c r="FW66" i="24"/>
  <c r="FV66" i="24"/>
  <c r="FU66" i="24"/>
  <c r="FY66" i="24" s="1"/>
  <c r="FL66" i="24"/>
  <c r="FK66" i="24"/>
  <c r="FJ66" i="24"/>
  <c r="FI66" i="24"/>
  <c r="FF66" i="24" s="1"/>
  <c r="EZ66" i="24"/>
  <c r="EY66" i="24"/>
  <c r="EX66" i="24"/>
  <c r="EW66" i="24"/>
  <c r="ES66" i="24" s="1"/>
  <c r="EN66" i="24"/>
  <c r="EM66" i="24"/>
  <c r="EL66" i="24"/>
  <c r="EK66" i="24"/>
  <c r="EO66" i="24" s="1"/>
  <c r="EB66" i="24"/>
  <c r="EA66" i="24"/>
  <c r="DZ66" i="24"/>
  <c r="DY66" i="24"/>
  <c r="EC66" i="24" s="1"/>
  <c r="DP66" i="24"/>
  <c r="DO66" i="24"/>
  <c r="DN66" i="24"/>
  <c r="DM66" i="24"/>
  <c r="DJ66" i="24" s="1"/>
  <c r="AJ66" i="24"/>
  <c r="AI66" i="24"/>
  <c r="AH66" i="24"/>
  <c r="AG66" i="24"/>
  <c r="AK66" i="24" s="1"/>
  <c r="X66" i="24"/>
  <c r="W66" i="24"/>
  <c r="V66" i="24"/>
  <c r="U66" i="24"/>
  <c r="R66" i="24" s="1"/>
  <c r="L66" i="24"/>
  <c r="K66" i="24"/>
  <c r="J66" i="24"/>
  <c r="I66" i="24"/>
  <c r="E66" i="24" s="1"/>
  <c r="KB64" i="24"/>
  <c r="KA64" i="24"/>
  <c r="JZ64" i="24"/>
  <c r="JY64" i="24"/>
  <c r="KC64" i="24" s="1"/>
  <c r="JP64" i="24"/>
  <c r="JO64" i="24"/>
  <c r="JN64" i="24"/>
  <c r="JM64" i="24"/>
  <c r="JQ64" i="24" s="1"/>
  <c r="JD64" i="24"/>
  <c r="JC64" i="24"/>
  <c r="JB64" i="24"/>
  <c r="JA64" i="24"/>
  <c r="IX64" i="24" s="1"/>
  <c r="IR64" i="24"/>
  <c r="IQ64" i="24"/>
  <c r="IP64" i="24"/>
  <c r="IO64" i="24"/>
  <c r="IK64" i="24" s="1"/>
  <c r="IF64" i="24"/>
  <c r="IE64" i="24"/>
  <c r="ID64" i="24"/>
  <c r="IC64" i="24"/>
  <c r="IG64" i="24" s="1"/>
  <c r="HT64" i="24"/>
  <c r="HS64" i="24"/>
  <c r="HR64" i="24"/>
  <c r="HQ64" i="24"/>
  <c r="HU64" i="24" s="1"/>
  <c r="HH64" i="24"/>
  <c r="HG64" i="24"/>
  <c r="HF64" i="24"/>
  <c r="HE64" i="24"/>
  <c r="HB64" i="24" s="1"/>
  <c r="GV64" i="24"/>
  <c r="GU64" i="24"/>
  <c r="GT64" i="24"/>
  <c r="GS64" i="24"/>
  <c r="GW64" i="24" s="1"/>
  <c r="GJ64" i="24"/>
  <c r="GI64" i="24"/>
  <c r="GH64" i="24"/>
  <c r="GG64" i="24"/>
  <c r="GK64" i="24" s="1"/>
  <c r="FX64" i="24"/>
  <c r="FW64" i="24"/>
  <c r="FV64" i="24"/>
  <c r="FU64" i="24"/>
  <c r="FY64" i="24" s="1"/>
  <c r="FL64" i="24"/>
  <c r="FK64" i="24"/>
  <c r="FJ64" i="24"/>
  <c r="FI64" i="24"/>
  <c r="FF64" i="24" s="1"/>
  <c r="EZ64" i="24"/>
  <c r="EY64" i="24"/>
  <c r="EX64" i="24"/>
  <c r="EW64" i="24"/>
  <c r="ES64" i="24" s="1"/>
  <c r="EN64" i="24"/>
  <c r="EM64" i="24"/>
  <c r="EL64" i="24"/>
  <c r="EK64" i="24"/>
  <c r="EO64" i="24" s="1"/>
  <c r="EB64" i="24"/>
  <c r="EA64" i="24"/>
  <c r="DZ64" i="24"/>
  <c r="DY64" i="24"/>
  <c r="EC64" i="24" s="1"/>
  <c r="DP64" i="24"/>
  <c r="DO64" i="24"/>
  <c r="DN64" i="24"/>
  <c r="DM64" i="24"/>
  <c r="DJ64" i="24" s="1"/>
  <c r="AJ64" i="24"/>
  <c r="AI64" i="24"/>
  <c r="AH64" i="24"/>
  <c r="AG64" i="24"/>
  <c r="AK64" i="24" s="1"/>
  <c r="X64" i="24"/>
  <c r="W64" i="24"/>
  <c r="V64" i="24"/>
  <c r="U64" i="24"/>
  <c r="R64" i="24" s="1"/>
  <c r="L64" i="24"/>
  <c r="K64" i="24"/>
  <c r="J64" i="24"/>
  <c r="I64" i="24"/>
  <c r="KB63" i="24"/>
  <c r="KA63" i="24"/>
  <c r="JZ63" i="24"/>
  <c r="JY63" i="24"/>
  <c r="JV63" i="24" s="1"/>
  <c r="JP63" i="24"/>
  <c r="JO63" i="24"/>
  <c r="JN63" i="24"/>
  <c r="JM63" i="24"/>
  <c r="JQ63" i="24" s="1"/>
  <c r="JD63" i="24"/>
  <c r="JC63" i="24"/>
  <c r="JB63" i="24"/>
  <c r="JA63" i="24"/>
  <c r="IX63" i="24" s="1"/>
  <c r="IR63" i="24"/>
  <c r="IQ63" i="24"/>
  <c r="IP63" i="24"/>
  <c r="IO63" i="24"/>
  <c r="IN63" i="24" s="1"/>
  <c r="IF63" i="24"/>
  <c r="IE63" i="24"/>
  <c r="ID63" i="24"/>
  <c r="IC63" i="24"/>
  <c r="HT63" i="24"/>
  <c r="HS63" i="24"/>
  <c r="HR63" i="24"/>
  <c r="HQ63" i="24"/>
  <c r="HU63" i="24" s="1"/>
  <c r="HH63" i="24"/>
  <c r="HG63" i="24"/>
  <c r="HF63" i="24"/>
  <c r="HE63" i="24"/>
  <c r="HB63" i="24" s="1"/>
  <c r="GV63" i="24"/>
  <c r="GU63" i="24"/>
  <c r="GT63" i="24"/>
  <c r="GS63" i="24"/>
  <c r="GR63" i="24" s="1"/>
  <c r="GJ63" i="24"/>
  <c r="GI63" i="24"/>
  <c r="GH63" i="24"/>
  <c r="GG63" i="24"/>
  <c r="GD63" i="24" s="1"/>
  <c r="FX63" i="24"/>
  <c r="FW63" i="24"/>
  <c r="FV63" i="24"/>
  <c r="FU63" i="24"/>
  <c r="FY63" i="24" s="1"/>
  <c r="FL63" i="24"/>
  <c r="FK63" i="24"/>
  <c r="FJ63" i="24"/>
  <c r="FI63" i="24"/>
  <c r="FF63" i="24" s="1"/>
  <c r="EZ63" i="24"/>
  <c r="EY63" i="24"/>
  <c r="EX63" i="24"/>
  <c r="EW63" i="24"/>
  <c r="EV63" i="24" s="1"/>
  <c r="EN63" i="24"/>
  <c r="EM63" i="24"/>
  <c r="EL63" i="24"/>
  <c r="EK63" i="24"/>
  <c r="EH63" i="24" s="1"/>
  <c r="EB63" i="24"/>
  <c r="EA63" i="24"/>
  <c r="DZ63" i="24"/>
  <c r="DY63" i="24"/>
  <c r="EC63" i="24" s="1"/>
  <c r="DP63" i="24"/>
  <c r="DO63" i="24"/>
  <c r="DN63" i="24"/>
  <c r="DM63" i="24"/>
  <c r="DJ63" i="24" s="1"/>
  <c r="BD63" i="24"/>
  <c r="AJ63" i="24"/>
  <c r="AI63" i="24"/>
  <c r="AH63" i="24"/>
  <c r="AG63" i="24"/>
  <c r="AF63" i="24" s="1"/>
  <c r="X63" i="24"/>
  <c r="W63" i="24"/>
  <c r="V63" i="24"/>
  <c r="U63" i="24"/>
  <c r="R63" i="24" s="1"/>
  <c r="L63" i="24"/>
  <c r="K63" i="24"/>
  <c r="J63" i="24"/>
  <c r="I63" i="24"/>
  <c r="H63" i="24" s="1"/>
  <c r="KB59" i="24"/>
  <c r="KA59" i="24"/>
  <c r="JZ59" i="24"/>
  <c r="JY59" i="24"/>
  <c r="JV59" i="24" s="1"/>
  <c r="JP59" i="24"/>
  <c r="JO59" i="24"/>
  <c r="JN59" i="24"/>
  <c r="JM59" i="24"/>
  <c r="JQ59" i="24" s="1"/>
  <c r="JD59" i="24"/>
  <c r="JC59" i="24"/>
  <c r="JB59" i="24"/>
  <c r="JA59" i="24"/>
  <c r="IX59" i="24" s="1"/>
  <c r="IR59" i="24"/>
  <c r="IQ59" i="24"/>
  <c r="IP59" i="24"/>
  <c r="IO59" i="24"/>
  <c r="IN59" i="24" s="1"/>
  <c r="IF59" i="24"/>
  <c r="IE59" i="24"/>
  <c r="ID59" i="24"/>
  <c r="IC59" i="24"/>
  <c r="HZ59" i="24" s="1"/>
  <c r="HT59" i="24"/>
  <c r="HS59" i="24"/>
  <c r="HR59" i="24"/>
  <c r="HQ59" i="24"/>
  <c r="HU59" i="24" s="1"/>
  <c r="HH59" i="24"/>
  <c r="HG59" i="24"/>
  <c r="HF59" i="24"/>
  <c r="HE59" i="24"/>
  <c r="HB59" i="24" s="1"/>
  <c r="GV59" i="24"/>
  <c r="GU59" i="24"/>
  <c r="GT59" i="24"/>
  <c r="GS59" i="24"/>
  <c r="GJ59" i="24"/>
  <c r="GI59" i="24"/>
  <c r="GH59" i="24"/>
  <c r="GG59" i="24"/>
  <c r="GD59" i="24" s="1"/>
  <c r="FX59" i="24"/>
  <c r="FW59" i="24"/>
  <c r="FV59" i="24"/>
  <c r="FU59" i="24"/>
  <c r="FY59" i="24" s="1"/>
  <c r="FL59" i="24"/>
  <c r="FK59" i="24"/>
  <c r="FJ59" i="24"/>
  <c r="FI59" i="24"/>
  <c r="FF59" i="24" s="1"/>
  <c r="EZ59" i="24"/>
  <c r="EY59" i="24"/>
  <c r="EX59" i="24"/>
  <c r="EW59" i="24"/>
  <c r="EV59" i="24" s="1"/>
  <c r="EN59" i="24"/>
  <c r="EM59" i="24"/>
  <c r="EL59" i="24"/>
  <c r="EK59" i="24"/>
  <c r="EB59" i="24"/>
  <c r="EA59" i="24"/>
  <c r="DZ59" i="24"/>
  <c r="DY59" i="24"/>
  <c r="EC59" i="24" s="1"/>
  <c r="DP59" i="24"/>
  <c r="DO59" i="24"/>
  <c r="DN59" i="24"/>
  <c r="DM59" i="24"/>
  <c r="DJ59" i="24" s="1"/>
  <c r="BD59" i="24"/>
  <c r="AJ59" i="24"/>
  <c r="AI59" i="24"/>
  <c r="AH59" i="24"/>
  <c r="AG59" i="24"/>
  <c r="AF59" i="24" s="1"/>
  <c r="X59" i="24"/>
  <c r="W59" i="24"/>
  <c r="V59" i="24"/>
  <c r="U59" i="24"/>
  <c r="R59" i="24" s="1"/>
  <c r="L59" i="24"/>
  <c r="K59" i="24"/>
  <c r="J59" i="24"/>
  <c r="I59" i="24"/>
  <c r="KB58" i="24"/>
  <c r="KA58" i="24"/>
  <c r="JZ58" i="24"/>
  <c r="JY58" i="24"/>
  <c r="JV58" i="24" s="1"/>
  <c r="JP58" i="24"/>
  <c r="JO58" i="24"/>
  <c r="JN58" i="24"/>
  <c r="JM58" i="24"/>
  <c r="JQ58" i="24" s="1"/>
  <c r="JD58" i="24"/>
  <c r="JC58" i="24"/>
  <c r="JB58" i="24"/>
  <c r="JA58" i="24"/>
  <c r="IX58" i="24" s="1"/>
  <c r="IR58" i="24"/>
  <c r="IQ58" i="24"/>
  <c r="IP58" i="24"/>
  <c r="IO58" i="24"/>
  <c r="IN58" i="24" s="1"/>
  <c r="IF58" i="24"/>
  <c r="IE58" i="24"/>
  <c r="ID58" i="24"/>
  <c r="IC58" i="24"/>
  <c r="HY58" i="24" s="1"/>
  <c r="HT58" i="24"/>
  <c r="HS58" i="24"/>
  <c r="HR58" i="24"/>
  <c r="HQ58" i="24"/>
  <c r="HU58" i="24" s="1"/>
  <c r="HH58" i="24"/>
  <c r="HG58" i="24"/>
  <c r="HF58" i="24"/>
  <c r="HE58" i="24"/>
  <c r="HB58" i="24" s="1"/>
  <c r="GV58" i="24"/>
  <c r="GU58" i="24"/>
  <c r="GT58" i="24"/>
  <c r="GS58" i="24"/>
  <c r="GR58" i="24" s="1"/>
  <c r="GJ58" i="24"/>
  <c r="GI58" i="24"/>
  <c r="GH58" i="24"/>
  <c r="GG58" i="24"/>
  <c r="GD58" i="24" s="1"/>
  <c r="FX58" i="24"/>
  <c r="FW58" i="24"/>
  <c r="FV58" i="24"/>
  <c r="FU58" i="24"/>
  <c r="FY58" i="24" s="1"/>
  <c r="FL58" i="24"/>
  <c r="FK58" i="24"/>
  <c r="FJ58" i="24"/>
  <c r="FI58" i="24"/>
  <c r="FF58" i="24" s="1"/>
  <c r="EZ58" i="24"/>
  <c r="EY58" i="24"/>
  <c r="EX58" i="24"/>
  <c r="EW58" i="24"/>
  <c r="EV58" i="24" s="1"/>
  <c r="EN58" i="24"/>
  <c r="EM58" i="24"/>
  <c r="EL58" i="24"/>
  <c r="EK58" i="24"/>
  <c r="EH58" i="24" s="1"/>
  <c r="EB58" i="24"/>
  <c r="EA58" i="24"/>
  <c r="DZ58" i="24"/>
  <c r="DY58" i="24"/>
  <c r="EC58" i="24" s="1"/>
  <c r="DP58" i="24"/>
  <c r="DO58" i="24"/>
  <c r="DN58" i="24"/>
  <c r="DM58" i="24"/>
  <c r="DJ58" i="24" s="1"/>
  <c r="BD58" i="24"/>
  <c r="AJ58" i="24"/>
  <c r="AI58" i="24"/>
  <c r="AH58" i="24"/>
  <c r="AG58" i="24"/>
  <c r="AK58" i="24" s="1"/>
  <c r="X58" i="24"/>
  <c r="W58" i="24"/>
  <c r="V58" i="24"/>
  <c r="U58" i="24"/>
  <c r="R58" i="24" s="1"/>
  <c r="L58" i="24"/>
  <c r="K58" i="24"/>
  <c r="J58" i="24"/>
  <c r="I58" i="24"/>
  <c r="H58" i="24" s="1"/>
  <c r="KB57" i="24"/>
  <c r="KA57" i="24"/>
  <c r="JZ57" i="24"/>
  <c r="JY57" i="24"/>
  <c r="JV57" i="24" s="1"/>
  <c r="JP57" i="24"/>
  <c r="JO57" i="24"/>
  <c r="JN57" i="24"/>
  <c r="JM57" i="24"/>
  <c r="JQ57" i="24" s="1"/>
  <c r="JD57" i="24"/>
  <c r="JC57" i="24"/>
  <c r="JB57" i="24"/>
  <c r="JA57" i="24"/>
  <c r="IX57" i="24" s="1"/>
  <c r="IR57" i="24"/>
  <c r="IQ57" i="24"/>
  <c r="IP57" i="24"/>
  <c r="IO57" i="24"/>
  <c r="IN57" i="24" s="1"/>
  <c r="IF57" i="24"/>
  <c r="IE57" i="24"/>
  <c r="ID57" i="24"/>
  <c r="IC57" i="24"/>
  <c r="HZ57" i="24" s="1"/>
  <c r="HT57" i="24"/>
  <c r="HS57" i="24"/>
  <c r="HR57" i="24"/>
  <c r="HQ57" i="24"/>
  <c r="HU57" i="24" s="1"/>
  <c r="HH57" i="24"/>
  <c r="HG57" i="24"/>
  <c r="HF57" i="24"/>
  <c r="HE57" i="24"/>
  <c r="HB57" i="24" s="1"/>
  <c r="GV57" i="24"/>
  <c r="GU57" i="24"/>
  <c r="GT57" i="24"/>
  <c r="GS57" i="24"/>
  <c r="GJ57" i="24"/>
  <c r="GI57" i="24"/>
  <c r="GH57" i="24"/>
  <c r="GG57" i="24"/>
  <c r="GD57" i="24" s="1"/>
  <c r="FX57" i="24"/>
  <c r="FW57" i="24"/>
  <c r="FV57" i="24"/>
  <c r="FU57" i="24"/>
  <c r="FY57" i="24" s="1"/>
  <c r="FL57" i="24"/>
  <c r="FK57" i="24"/>
  <c r="FJ57" i="24"/>
  <c r="FI57" i="24"/>
  <c r="FF57" i="24" s="1"/>
  <c r="EZ57" i="24"/>
  <c r="EY57" i="24"/>
  <c r="EX57" i="24"/>
  <c r="EW57" i="24"/>
  <c r="EV57" i="24" s="1"/>
  <c r="EN57" i="24"/>
  <c r="EM57" i="24"/>
  <c r="EL57" i="24"/>
  <c r="EK57" i="24"/>
  <c r="EG57" i="24" s="1"/>
  <c r="EB57" i="24"/>
  <c r="EA57" i="24"/>
  <c r="DZ57" i="24"/>
  <c r="DY57" i="24"/>
  <c r="EC57" i="24" s="1"/>
  <c r="DP57" i="24"/>
  <c r="DO57" i="24"/>
  <c r="DN57" i="24"/>
  <c r="DM57" i="24"/>
  <c r="DJ57" i="24" s="1"/>
  <c r="BD57" i="24"/>
  <c r="AJ57" i="24"/>
  <c r="AI57" i="24"/>
  <c r="AH57" i="24"/>
  <c r="AG57" i="24"/>
  <c r="AF57" i="24" s="1"/>
  <c r="X57" i="24"/>
  <c r="W57" i="24"/>
  <c r="V57" i="24"/>
  <c r="U57" i="24"/>
  <c r="R57" i="24" s="1"/>
  <c r="L57" i="24"/>
  <c r="K57" i="24"/>
  <c r="J57" i="24"/>
  <c r="I57" i="24"/>
  <c r="E57" i="24" s="1"/>
  <c r="KB54" i="24"/>
  <c r="KA54" i="24"/>
  <c r="JZ54" i="24"/>
  <c r="JY54" i="24"/>
  <c r="JV54" i="24" s="1"/>
  <c r="JP54" i="24"/>
  <c r="JO54" i="24"/>
  <c r="JN54" i="24"/>
  <c r="JM54" i="24"/>
  <c r="JQ54" i="24" s="1"/>
  <c r="JD54" i="24"/>
  <c r="JC54" i="24"/>
  <c r="JB54" i="24"/>
  <c r="JA54" i="24"/>
  <c r="IX54" i="24" s="1"/>
  <c r="IR54" i="24"/>
  <c r="IQ54" i="24"/>
  <c r="IP54" i="24"/>
  <c r="IO54" i="24"/>
  <c r="IN54" i="24" s="1"/>
  <c r="IF54" i="24"/>
  <c r="IE54" i="24"/>
  <c r="ID54" i="24"/>
  <c r="IC54" i="24"/>
  <c r="HT54" i="24"/>
  <c r="HS54" i="24"/>
  <c r="HR54" i="24"/>
  <c r="HQ54" i="24"/>
  <c r="HU54" i="24" s="1"/>
  <c r="HH54" i="24"/>
  <c r="HG54" i="24"/>
  <c r="HF54" i="24"/>
  <c r="HE54" i="24"/>
  <c r="HB54" i="24" s="1"/>
  <c r="GV54" i="24"/>
  <c r="GU54" i="24"/>
  <c r="GT54" i="24"/>
  <c r="GS54" i="24"/>
  <c r="GR54" i="24" s="1"/>
  <c r="GJ54" i="24"/>
  <c r="GI54" i="24"/>
  <c r="GH54" i="24"/>
  <c r="GG54" i="24"/>
  <c r="GD54" i="24" s="1"/>
  <c r="FX54" i="24"/>
  <c r="FW54" i="24"/>
  <c r="FV54" i="24"/>
  <c r="FU54" i="24"/>
  <c r="FY54" i="24" s="1"/>
  <c r="FL54" i="24"/>
  <c r="FK54" i="24"/>
  <c r="FJ54" i="24"/>
  <c r="FI54" i="24"/>
  <c r="FF54" i="24" s="1"/>
  <c r="EZ54" i="24"/>
  <c r="EY54" i="24"/>
  <c r="EX54" i="24"/>
  <c r="EW54" i="24"/>
  <c r="EV54" i="24" s="1"/>
  <c r="EN54" i="24"/>
  <c r="EM54" i="24"/>
  <c r="EL54" i="24"/>
  <c r="EK54" i="24"/>
  <c r="EH54" i="24" s="1"/>
  <c r="EB54" i="24"/>
  <c r="EA54" i="24"/>
  <c r="DZ54" i="24"/>
  <c r="DY54" i="24"/>
  <c r="EC54" i="24" s="1"/>
  <c r="DP54" i="24"/>
  <c r="DO54" i="24"/>
  <c r="DN54" i="24"/>
  <c r="DM54" i="24"/>
  <c r="DJ54" i="24" s="1"/>
  <c r="BD54" i="24"/>
  <c r="AJ54" i="24"/>
  <c r="AI54" i="24"/>
  <c r="AH54" i="24"/>
  <c r="AG54" i="24"/>
  <c r="AF54" i="24" s="1"/>
  <c r="X54" i="24"/>
  <c r="W54" i="24"/>
  <c r="V54" i="24"/>
  <c r="U54" i="24"/>
  <c r="R54" i="24" s="1"/>
  <c r="L54" i="24"/>
  <c r="K54" i="24"/>
  <c r="J54" i="24"/>
  <c r="I54" i="24"/>
  <c r="H54" i="24" s="1"/>
  <c r="X51" i="24"/>
  <c r="W51" i="24"/>
  <c r="V51" i="24"/>
  <c r="U51" i="24"/>
  <c r="Q51" i="24" s="1"/>
  <c r="L51" i="24"/>
  <c r="K51" i="24"/>
  <c r="J51" i="24"/>
  <c r="I51" i="24"/>
  <c r="F51" i="24" s="1"/>
  <c r="KB50" i="24"/>
  <c r="KA50" i="24"/>
  <c r="JZ50" i="24"/>
  <c r="JY50" i="24"/>
  <c r="KC50" i="24" s="1"/>
  <c r="JP50" i="24"/>
  <c r="JO50" i="24"/>
  <c r="JN50" i="24"/>
  <c r="JM50" i="24"/>
  <c r="JJ50" i="24" s="1"/>
  <c r="JD50" i="24"/>
  <c r="JC50" i="24"/>
  <c r="JB50" i="24"/>
  <c r="JA50" i="24"/>
  <c r="IZ50" i="24" s="1"/>
  <c r="IR50" i="24"/>
  <c r="IQ50" i="24"/>
  <c r="IP50" i="24"/>
  <c r="IO50" i="24"/>
  <c r="IK50" i="24" s="1"/>
  <c r="IF50" i="24"/>
  <c r="IE50" i="24"/>
  <c r="ID50" i="24"/>
  <c r="IC50" i="24"/>
  <c r="IG50" i="24" s="1"/>
  <c r="HT50" i="24"/>
  <c r="HS50" i="24"/>
  <c r="HR50" i="24"/>
  <c r="HQ50" i="24"/>
  <c r="HN50" i="24" s="1"/>
  <c r="HH50" i="24"/>
  <c r="HG50" i="24"/>
  <c r="HF50" i="24"/>
  <c r="HE50" i="24"/>
  <c r="HD50" i="24" s="1"/>
  <c r="GV50" i="24"/>
  <c r="GU50" i="24"/>
  <c r="GT50" i="24"/>
  <c r="GS50" i="24"/>
  <c r="GP50" i="24" s="1"/>
  <c r="GJ50" i="24"/>
  <c r="GI50" i="24"/>
  <c r="GH50" i="24"/>
  <c r="GG50" i="24"/>
  <c r="GK50" i="24" s="1"/>
  <c r="FX50" i="24"/>
  <c r="FW50" i="24"/>
  <c r="FV50" i="24"/>
  <c r="FU50" i="24"/>
  <c r="FR50" i="24" s="1"/>
  <c r="FL50" i="24"/>
  <c r="FK50" i="24"/>
  <c r="FJ50" i="24"/>
  <c r="FI50" i="24"/>
  <c r="FH50" i="24" s="1"/>
  <c r="EZ50" i="24"/>
  <c r="EY50" i="24"/>
  <c r="EX50" i="24"/>
  <c r="EW50" i="24"/>
  <c r="ET50" i="24" s="1"/>
  <c r="EN50" i="24"/>
  <c r="EM50" i="24"/>
  <c r="EL50" i="24"/>
  <c r="EK50" i="24"/>
  <c r="EO50" i="24" s="1"/>
  <c r="EB50" i="24"/>
  <c r="EA50" i="24"/>
  <c r="DZ50" i="24"/>
  <c r="DY50" i="24"/>
  <c r="DV50" i="24" s="1"/>
  <c r="DP50" i="24"/>
  <c r="DO50" i="24"/>
  <c r="DN50" i="24"/>
  <c r="DM50" i="24"/>
  <c r="DL50" i="24" s="1"/>
  <c r="AJ50" i="24"/>
  <c r="AI50" i="24"/>
  <c r="AH50" i="24"/>
  <c r="AG50" i="24"/>
  <c r="AD50" i="24" s="1"/>
  <c r="X50" i="24"/>
  <c r="W50" i="24"/>
  <c r="V50" i="24"/>
  <c r="U50" i="24"/>
  <c r="S50" i="24" s="1"/>
  <c r="L50" i="24"/>
  <c r="K50" i="24"/>
  <c r="J50" i="24"/>
  <c r="I50" i="24"/>
  <c r="E50" i="24" s="1"/>
  <c r="KB48" i="24"/>
  <c r="KA48" i="24"/>
  <c r="JZ48" i="24"/>
  <c r="JY48" i="24"/>
  <c r="JV48" i="24" s="1"/>
  <c r="JP48" i="24"/>
  <c r="JO48" i="24"/>
  <c r="JN48" i="24"/>
  <c r="JM48" i="24"/>
  <c r="JQ48" i="24" s="1"/>
  <c r="JD48" i="24"/>
  <c r="JC48" i="24"/>
  <c r="JB48" i="24"/>
  <c r="JA48" i="24"/>
  <c r="IX48" i="24" s="1"/>
  <c r="IR48" i="24"/>
  <c r="IQ48" i="24"/>
  <c r="IP48" i="24"/>
  <c r="IO48" i="24"/>
  <c r="IF48" i="24"/>
  <c r="IE48" i="24"/>
  <c r="ID48" i="24"/>
  <c r="IC48" i="24"/>
  <c r="HZ48" i="24" s="1"/>
  <c r="HT48" i="24"/>
  <c r="HS48" i="24"/>
  <c r="HR48" i="24"/>
  <c r="HQ48" i="24"/>
  <c r="HU48" i="24" s="1"/>
  <c r="HH48" i="24"/>
  <c r="HG48" i="24"/>
  <c r="HF48" i="24"/>
  <c r="HE48" i="24"/>
  <c r="HB48" i="24" s="1"/>
  <c r="GV48" i="24"/>
  <c r="GU48" i="24"/>
  <c r="GT48" i="24"/>
  <c r="GS48" i="24"/>
  <c r="GJ48" i="24"/>
  <c r="GI48" i="24"/>
  <c r="GH48" i="24"/>
  <c r="GG48" i="24"/>
  <c r="GD48" i="24" s="1"/>
  <c r="FX48" i="24"/>
  <c r="FW48" i="24"/>
  <c r="FV48" i="24"/>
  <c r="FU48" i="24"/>
  <c r="FY48" i="24" s="1"/>
  <c r="FL48" i="24"/>
  <c r="FK48" i="24"/>
  <c r="FJ48" i="24"/>
  <c r="FI48" i="24"/>
  <c r="FF48" i="24" s="1"/>
  <c r="EZ48" i="24"/>
  <c r="EY48" i="24"/>
  <c r="EX48" i="24"/>
  <c r="EW48" i="24"/>
  <c r="ES48" i="24" s="1"/>
  <c r="EN48" i="24"/>
  <c r="EM48" i="24"/>
  <c r="EL48" i="24"/>
  <c r="EK48" i="24"/>
  <c r="EH48" i="24" s="1"/>
  <c r="EB48" i="24"/>
  <c r="EA48" i="24"/>
  <c r="DZ48" i="24"/>
  <c r="DY48" i="24"/>
  <c r="EC48" i="24" s="1"/>
  <c r="DP48" i="24"/>
  <c r="DO48" i="24"/>
  <c r="DN48" i="24"/>
  <c r="DM48" i="24"/>
  <c r="DJ48" i="24" s="1"/>
  <c r="BC48" i="24"/>
  <c r="AR48" i="24"/>
  <c r="AJ48" i="24"/>
  <c r="AI48" i="24"/>
  <c r="AH48" i="24"/>
  <c r="AG48" i="24"/>
  <c r="X48" i="24"/>
  <c r="W48" i="24"/>
  <c r="V48" i="24"/>
  <c r="U48" i="24"/>
  <c r="R48" i="24" s="1"/>
  <c r="L48" i="24"/>
  <c r="K48" i="24"/>
  <c r="J48" i="24"/>
  <c r="I48" i="24"/>
  <c r="G48" i="24" s="1"/>
  <c r="X47" i="24"/>
  <c r="W47" i="24"/>
  <c r="V47" i="24"/>
  <c r="U47" i="24"/>
  <c r="T47" i="24" s="1"/>
  <c r="KB46" i="24"/>
  <c r="KA46" i="24"/>
  <c r="JZ46" i="24"/>
  <c r="JY46" i="24"/>
  <c r="JX46" i="24" s="1"/>
  <c r="JP46" i="24"/>
  <c r="JO46" i="24"/>
  <c r="JN46" i="24"/>
  <c r="JM46" i="24"/>
  <c r="JQ46" i="24" s="1"/>
  <c r="JD46" i="24"/>
  <c r="JC46" i="24"/>
  <c r="JB46" i="24"/>
  <c r="JA46" i="24"/>
  <c r="IX46" i="24" s="1"/>
  <c r="IR46" i="24"/>
  <c r="IQ46" i="24"/>
  <c r="IP46" i="24"/>
  <c r="IO46" i="24"/>
  <c r="IM46" i="24" s="1"/>
  <c r="IF46" i="24"/>
  <c r="IE46" i="24"/>
  <c r="ID46" i="24"/>
  <c r="IC46" i="24"/>
  <c r="IB46" i="24" s="1"/>
  <c r="HT46" i="24"/>
  <c r="HS46" i="24"/>
  <c r="HR46" i="24"/>
  <c r="HQ46" i="24"/>
  <c r="HU46" i="24" s="1"/>
  <c r="HH46" i="24"/>
  <c r="HG46" i="24"/>
  <c r="HF46" i="24"/>
  <c r="HE46" i="24"/>
  <c r="HB46" i="24" s="1"/>
  <c r="GV46" i="24"/>
  <c r="GU46" i="24"/>
  <c r="GT46" i="24"/>
  <c r="GS46" i="24"/>
  <c r="GQ46" i="24" s="1"/>
  <c r="GJ46" i="24"/>
  <c r="GI46" i="24"/>
  <c r="GH46" i="24"/>
  <c r="GG46" i="24"/>
  <c r="GF46" i="24" s="1"/>
  <c r="FX46" i="24"/>
  <c r="FW46" i="24"/>
  <c r="FV46" i="24"/>
  <c r="FU46" i="24"/>
  <c r="FY46" i="24" s="1"/>
  <c r="FL46" i="24"/>
  <c r="FK46" i="24"/>
  <c r="FJ46" i="24"/>
  <c r="FI46" i="24"/>
  <c r="FF46" i="24" s="1"/>
  <c r="EZ46" i="24"/>
  <c r="EY46" i="24"/>
  <c r="EX46" i="24"/>
  <c r="EW46" i="24"/>
  <c r="EU46" i="24" s="1"/>
  <c r="EN46" i="24"/>
  <c r="EM46" i="24"/>
  <c r="EL46" i="24"/>
  <c r="EK46" i="24"/>
  <c r="EJ46" i="24" s="1"/>
  <c r="EB46" i="24"/>
  <c r="EA46" i="24"/>
  <c r="DZ46" i="24"/>
  <c r="DY46" i="24"/>
  <c r="EC46" i="24" s="1"/>
  <c r="DP46" i="24"/>
  <c r="DO46" i="24"/>
  <c r="DN46" i="24"/>
  <c r="DM46" i="24"/>
  <c r="DJ46" i="24" s="1"/>
  <c r="BC46" i="24"/>
  <c r="AR46" i="24"/>
  <c r="AJ46" i="24"/>
  <c r="AI46" i="24"/>
  <c r="AH46" i="24"/>
  <c r="AG46" i="24"/>
  <c r="AK46" i="24" s="1"/>
  <c r="X46" i="24"/>
  <c r="W46" i="24"/>
  <c r="V46" i="24"/>
  <c r="U46" i="24"/>
  <c r="Q46" i="24" s="1"/>
  <c r="L46" i="24"/>
  <c r="K46" i="24"/>
  <c r="J46" i="24"/>
  <c r="I46" i="24"/>
  <c r="F46" i="24" s="1"/>
  <c r="KB43" i="24"/>
  <c r="KA43" i="24"/>
  <c r="JZ43" i="24"/>
  <c r="JY43" i="24"/>
  <c r="JW43" i="24" s="1"/>
  <c r="JP43" i="24"/>
  <c r="JO43" i="24"/>
  <c r="JN43" i="24"/>
  <c r="JM43" i="24"/>
  <c r="JL43" i="24" s="1"/>
  <c r="JD43" i="24"/>
  <c r="JC43" i="24"/>
  <c r="JB43" i="24"/>
  <c r="JA43" i="24"/>
  <c r="JE43" i="24" s="1"/>
  <c r="IR43" i="24"/>
  <c r="IQ43" i="24"/>
  <c r="IP43" i="24"/>
  <c r="IO43" i="24"/>
  <c r="IL43" i="24" s="1"/>
  <c r="IF43" i="24"/>
  <c r="IE43" i="24"/>
  <c r="ID43" i="24"/>
  <c r="IC43" i="24"/>
  <c r="IA43" i="24" s="1"/>
  <c r="HT43" i="24"/>
  <c r="HS43" i="24"/>
  <c r="HR43" i="24"/>
  <c r="HQ43" i="24"/>
  <c r="HP43" i="24" s="1"/>
  <c r="HH43" i="24"/>
  <c r="HG43" i="24"/>
  <c r="HF43" i="24"/>
  <c r="HE43" i="24"/>
  <c r="HI43" i="24" s="1"/>
  <c r="GV43" i="24"/>
  <c r="GU43" i="24"/>
  <c r="GT43" i="24"/>
  <c r="GS43" i="24"/>
  <c r="GP43" i="24" s="1"/>
  <c r="GJ43" i="24"/>
  <c r="GI43" i="24"/>
  <c r="GH43" i="24"/>
  <c r="GG43" i="24"/>
  <c r="GE43" i="24" s="1"/>
  <c r="FX43" i="24"/>
  <c r="FW43" i="24"/>
  <c r="FV43" i="24"/>
  <c r="FU43" i="24"/>
  <c r="FT43" i="24" s="1"/>
  <c r="FL43" i="24"/>
  <c r="FK43" i="24"/>
  <c r="FJ43" i="24"/>
  <c r="FI43" i="24"/>
  <c r="FM43" i="24" s="1"/>
  <c r="EZ43" i="24"/>
  <c r="EY43" i="24"/>
  <c r="EX43" i="24"/>
  <c r="EW43" i="24"/>
  <c r="ET43" i="24" s="1"/>
  <c r="EN43" i="24"/>
  <c r="EM43" i="24"/>
  <c r="EL43" i="24"/>
  <c r="EK43" i="24"/>
  <c r="EI43" i="24" s="1"/>
  <c r="EB43" i="24"/>
  <c r="EA43" i="24"/>
  <c r="DZ43" i="24"/>
  <c r="DY43" i="24"/>
  <c r="DX43" i="24" s="1"/>
  <c r="DP43" i="24"/>
  <c r="DO43" i="24"/>
  <c r="DN43" i="24"/>
  <c r="DM43" i="24"/>
  <c r="DQ43" i="24" s="1"/>
  <c r="AQ43" i="24"/>
  <c r="AJ43" i="24"/>
  <c r="AI43" i="24"/>
  <c r="AH43" i="24"/>
  <c r="AG43" i="24"/>
  <c r="AF43" i="24" s="1"/>
  <c r="X43" i="24"/>
  <c r="W43" i="24"/>
  <c r="V43" i="24"/>
  <c r="U43" i="24"/>
  <c r="Y43" i="24" s="1"/>
  <c r="L43" i="24"/>
  <c r="K43" i="24"/>
  <c r="J43" i="24"/>
  <c r="I43" i="24"/>
  <c r="F43" i="24" s="1"/>
  <c r="KB42" i="24"/>
  <c r="KA42" i="24"/>
  <c r="JZ42" i="24"/>
  <c r="JY42" i="24"/>
  <c r="JW42" i="24" s="1"/>
  <c r="JP42" i="24"/>
  <c r="JO42" i="24"/>
  <c r="JN42" i="24"/>
  <c r="JM42" i="24"/>
  <c r="JL42" i="24" s="1"/>
  <c r="JD42" i="24"/>
  <c r="JC42" i="24"/>
  <c r="JB42" i="24"/>
  <c r="JA42" i="24"/>
  <c r="JE42" i="24" s="1"/>
  <c r="IR42" i="24"/>
  <c r="IQ42" i="24"/>
  <c r="IP42" i="24"/>
  <c r="IO42" i="24"/>
  <c r="IL42" i="24" s="1"/>
  <c r="IF42" i="24"/>
  <c r="IE42" i="24"/>
  <c r="ID42" i="24"/>
  <c r="IC42" i="24"/>
  <c r="IA42" i="24" s="1"/>
  <c r="HT42" i="24"/>
  <c r="HS42" i="24"/>
  <c r="HR42" i="24"/>
  <c r="HQ42" i="24"/>
  <c r="HP42" i="24" s="1"/>
  <c r="HH42" i="24"/>
  <c r="HG42" i="24"/>
  <c r="HF42" i="24"/>
  <c r="HE42" i="24"/>
  <c r="HI42" i="24" s="1"/>
  <c r="GV42" i="24"/>
  <c r="GU42" i="24"/>
  <c r="GT42" i="24"/>
  <c r="GS42" i="24"/>
  <c r="GP42" i="24" s="1"/>
  <c r="GJ42" i="24"/>
  <c r="GI42" i="24"/>
  <c r="GH42" i="24"/>
  <c r="GG42" i="24"/>
  <c r="GE42" i="24" s="1"/>
  <c r="FX42" i="24"/>
  <c r="FW42" i="24"/>
  <c r="FV42" i="24"/>
  <c r="FU42" i="24"/>
  <c r="FT42" i="24" s="1"/>
  <c r="FL42" i="24"/>
  <c r="FK42" i="24"/>
  <c r="FJ42" i="24"/>
  <c r="FI42" i="24"/>
  <c r="FM42" i="24" s="1"/>
  <c r="EZ42" i="24"/>
  <c r="EY42" i="24"/>
  <c r="EX42" i="24"/>
  <c r="EW42" i="24"/>
  <c r="ET42" i="24" s="1"/>
  <c r="EN42" i="24"/>
  <c r="EM42" i="24"/>
  <c r="EL42" i="24"/>
  <c r="EK42" i="24"/>
  <c r="EI42" i="24" s="1"/>
  <c r="EB42" i="24"/>
  <c r="EA42" i="24"/>
  <c r="DZ42" i="24"/>
  <c r="DY42" i="24"/>
  <c r="DX42" i="24" s="1"/>
  <c r="DP42" i="24"/>
  <c r="DO42" i="24"/>
  <c r="DN42" i="24"/>
  <c r="DM42" i="24"/>
  <c r="DQ42" i="24" s="1"/>
  <c r="AQ42" i="24"/>
  <c r="AJ42" i="24"/>
  <c r="AI42" i="24"/>
  <c r="AH42" i="24"/>
  <c r="AG42" i="24"/>
  <c r="AF42" i="24" s="1"/>
  <c r="X42" i="24"/>
  <c r="W42" i="24"/>
  <c r="V42" i="24"/>
  <c r="U42" i="24"/>
  <c r="T42" i="24" s="1"/>
  <c r="L42" i="24"/>
  <c r="K42" i="24"/>
  <c r="J42" i="24"/>
  <c r="I42" i="24"/>
  <c r="F42" i="24" s="1"/>
  <c r="AI41" i="24"/>
  <c r="AH41" i="24"/>
  <c r="AG41" i="24"/>
  <c r="AC41" i="24" s="1"/>
  <c r="KB40" i="24"/>
  <c r="KA40" i="24"/>
  <c r="JZ40" i="24"/>
  <c r="JY40" i="24"/>
  <c r="JV40" i="24" s="1"/>
  <c r="JP40" i="24"/>
  <c r="JO40" i="24"/>
  <c r="JN40" i="24"/>
  <c r="JM40" i="24"/>
  <c r="JK40" i="24" s="1"/>
  <c r="JD40" i="24"/>
  <c r="JC40" i="24"/>
  <c r="JB40" i="24"/>
  <c r="JA40" i="24"/>
  <c r="IZ40" i="24" s="1"/>
  <c r="IR40" i="24"/>
  <c r="IQ40" i="24"/>
  <c r="IP40" i="24"/>
  <c r="IO40" i="24"/>
  <c r="IS40" i="24" s="1"/>
  <c r="IF40" i="24"/>
  <c r="IE40" i="24"/>
  <c r="ID40" i="24"/>
  <c r="IC40" i="24"/>
  <c r="HZ40" i="24" s="1"/>
  <c r="HT40" i="24"/>
  <c r="HS40" i="24"/>
  <c r="HR40" i="24"/>
  <c r="HQ40" i="24"/>
  <c r="HO40" i="24" s="1"/>
  <c r="HH40" i="24"/>
  <c r="HG40" i="24"/>
  <c r="HF40" i="24"/>
  <c r="HE40" i="24"/>
  <c r="HD40" i="24" s="1"/>
  <c r="GV40" i="24"/>
  <c r="GU40" i="24"/>
  <c r="GT40" i="24"/>
  <c r="GS40" i="24"/>
  <c r="GW40" i="24" s="1"/>
  <c r="GJ40" i="24"/>
  <c r="GI40" i="24"/>
  <c r="GH40" i="24"/>
  <c r="GG40" i="24"/>
  <c r="GD40" i="24" s="1"/>
  <c r="FX40" i="24"/>
  <c r="FW40" i="24"/>
  <c r="FV40" i="24"/>
  <c r="FU40" i="24"/>
  <c r="FS40" i="24" s="1"/>
  <c r="FL40" i="24"/>
  <c r="FK40" i="24"/>
  <c r="FJ40" i="24"/>
  <c r="FI40" i="24"/>
  <c r="FH40" i="24" s="1"/>
  <c r="EZ40" i="24"/>
  <c r="EY40" i="24"/>
  <c r="EX40" i="24"/>
  <c r="EW40" i="24"/>
  <c r="FA40" i="24" s="1"/>
  <c r="EN40" i="24"/>
  <c r="EM40" i="24"/>
  <c r="EL40" i="24"/>
  <c r="EK40" i="24"/>
  <c r="EH40" i="24" s="1"/>
  <c r="EB40" i="24"/>
  <c r="EA40" i="24"/>
  <c r="DZ40" i="24"/>
  <c r="DY40" i="24"/>
  <c r="DW40" i="24" s="1"/>
  <c r="DP40" i="24"/>
  <c r="DO40" i="24"/>
  <c r="DN40" i="24"/>
  <c r="DM40" i="24"/>
  <c r="DL40" i="24" s="1"/>
  <c r="BD40" i="24"/>
  <c r="BC40" i="24"/>
  <c r="AJ40" i="24"/>
  <c r="AI40" i="24"/>
  <c r="AH40" i="24"/>
  <c r="AG40" i="24"/>
  <c r="AD40" i="24" s="1"/>
  <c r="X40" i="24"/>
  <c r="W40" i="24"/>
  <c r="V40" i="24"/>
  <c r="U40" i="24"/>
  <c r="S40" i="24" s="1"/>
  <c r="L40" i="24"/>
  <c r="K40" i="24"/>
  <c r="J40" i="24"/>
  <c r="I40" i="24"/>
  <c r="H40" i="24" s="1"/>
  <c r="KB39" i="24"/>
  <c r="KA39" i="24"/>
  <c r="JZ39" i="24"/>
  <c r="JY39" i="24"/>
  <c r="KC39" i="24" s="1"/>
  <c r="JP39" i="24"/>
  <c r="JO39" i="24"/>
  <c r="JN39" i="24"/>
  <c r="JM39" i="24"/>
  <c r="JJ39" i="24" s="1"/>
  <c r="JD39" i="24"/>
  <c r="JC39" i="24"/>
  <c r="JB39" i="24"/>
  <c r="JA39" i="24"/>
  <c r="IY39" i="24" s="1"/>
  <c r="IR39" i="24"/>
  <c r="IQ39" i="24"/>
  <c r="IP39" i="24"/>
  <c r="IO39" i="24"/>
  <c r="IN39" i="24" s="1"/>
  <c r="IF39" i="24"/>
  <c r="IE39" i="24"/>
  <c r="ID39" i="24"/>
  <c r="IC39" i="24"/>
  <c r="IG39" i="24" s="1"/>
  <c r="HT39" i="24"/>
  <c r="HS39" i="24"/>
  <c r="HR39" i="24"/>
  <c r="HQ39" i="24"/>
  <c r="HN39" i="24" s="1"/>
  <c r="HH39" i="24"/>
  <c r="HG39" i="24"/>
  <c r="HF39" i="24"/>
  <c r="HE39" i="24"/>
  <c r="HC39" i="24" s="1"/>
  <c r="GV39" i="24"/>
  <c r="GU39" i="24"/>
  <c r="GT39" i="24"/>
  <c r="GS39" i="24"/>
  <c r="GR39" i="24" s="1"/>
  <c r="GJ39" i="24"/>
  <c r="GI39" i="24"/>
  <c r="GH39" i="24"/>
  <c r="GG39" i="24"/>
  <c r="GK39" i="24" s="1"/>
  <c r="FX39" i="24"/>
  <c r="FW39" i="24"/>
  <c r="FV39" i="24"/>
  <c r="FU39" i="24"/>
  <c r="FR39" i="24" s="1"/>
  <c r="FL39" i="24"/>
  <c r="FK39" i="24"/>
  <c r="FJ39" i="24"/>
  <c r="FI39" i="24"/>
  <c r="FG39" i="24" s="1"/>
  <c r="EZ39" i="24"/>
  <c r="EY39" i="24"/>
  <c r="EX39" i="24"/>
  <c r="EW39" i="24"/>
  <c r="EV39" i="24" s="1"/>
  <c r="EN39" i="24"/>
  <c r="EM39" i="24"/>
  <c r="EL39" i="24"/>
  <c r="EK39" i="24"/>
  <c r="EO39" i="24" s="1"/>
  <c r="EB39" i="24"/>
  <c r="EA39" i="24"/>
  <c r="DZ39" i="24"/>
  <c r="DY39" i="24"/>
  <c r="DV39" i="24" s="1"/>
  <c r="DP39" i="24"/>
  <c r="DO39" i="24"/>
  <c r="DN39" i="24"/>
  <c r="DM39" i="24"/>
  <c r="DK39" i="24" s="1"/>
  <c r="BD39" i="24"/>
  <c r="AQ39" i="24"/>
  <c r="AJ39" i="24"/>
  <c r="AI39" i="24"/>
  <c r="AH39" i="24"/>
  <c r="AG39" i="24"/>
  <c r="AD39" i="24" s="1"/>
  <c r="X39" i="24"/>
  <c r="W39" i="24"/>
  <c r="V39" i="24"/>
  <c r="U39" i="24"/>
  <c r="S39" i="24" s="1"/>
  <c r="L39" i="24"/>
  <c r="K39" i="24"/>
  <c r="J39" i="24"/>
  <c r="I39" i="24"/>
  <c r="H39" i="24" s="1"/>
  <c r="F39" i="24"/>
  <c r="KB36" i="24"/>
  <c r="KA36" i="24"/>
  <c r="JZ36" i="24"/>
  <c r="JY36" i="24"/>
  <c r="KC36" i="24" s="1"/>
  <c r="JP36" i="24"/>
  <c r="JO36" i="24"/>
  <c r="JN36" i="24"/>
  <c r="JM36" i="24"/>
  <c r="JJ36" i="24" s="1"/>
  <c r="JD36" i="24"/>
  <c r="JC36" i="24"/>
  <c r="JB36" i="24"/>
  <c r="JA36" i="24"/>
  <c r="IY36" i="24" s="1"/>
  <c r="IR36" i="24"/>
  <c r="IQ36" i="24"/>
  <c r="IP36" i="24"/>
  <c r="IO36" i="24"/>
  <c r="IN36" i="24" s="1"/>
  <c r="IF36" i="24"/>
  <c r="IE36" i="24"/>
  <c r="ID36" i="24"/>
  <c r="IC36" i="24"/>
  <c r="IG36" i="24" s="1"/>
  <c r="HT36" i="24"/>
  <c r="HS36" i="24"/>
  <c r="HR36" i="24"/>
  <c r="HQ36" i="24"/>
  <c r="HN36" i="24" s="1"/>
  <c r="HH36" i="24"/>
  <c r="HG36" i="24"/>
  <c r="HF36" i="24"/>
  <c r="HE36" i="24"/>
  <c r="HC36" i="24" s="1"/>
  <c r="GV36" i="24"/>
  <c r="GU36" i="24"/>
  <c r="GT36" i="24"/>
  <c r="GS36" i="24"/>
  <c r="GR36" i="24" s="1"/>
  <c r="GJ36" i="24"/>
  <c r="GI36" i="24"/>
  <c r="GH36" i="24"/>
  <c r="GG36" i="24"/>
  <c r="GK36" i="24" s="1"/>
  <c r="FX36" i="24"/>
  <c r="FW36" i="24"/>
  <c r="FV36" i="24"/>
  <c r="FU36" i="24"/>
  <c r="FR36" i="24" s="1"/>
  <c r="FL36" i="24"/>
  <c r="FK36" i="24"/>
  <c r="FJ36" i="24"/>
  <c r="FI36" i="24"/>
  <c r="FG36" i="24" s="1"/>
  <c r="EZ36" i="24"/>
  <c r="EY36" i="24"/>
  <c r="EX36" i="24"/>
  <c r="EW36" i="24"/>
  <c r="EV36" i="24" s="1"/>
  <c r="EN36" i="24"/>
  <c r="EM36" i="24"/>
  <c r="EL36" i="24"/>
  <c r="EK36" i="24"/>
  <c r="EO36" i="24" s="1"/>
  <c r="EB36" i="24"/>
  <c r="EA36" i="24"/>
  <c r="DZ36" i="24"/>
  <c r="DY36" i="24"/>
  <c r="DV36" i="24" s="1"/>
  <c r="DP36" i="24"/>
  <c r="DO36" i="24"/>
  <c r="DN36" i="24"/>
  <c r="DM36" i="24"/>
  <c r="DK36" i="24" s="1"/>
  <c r="BD36" i="24"/>
  <c r="AJ36" i="24"/>
  <c r="AI36" i="24"/>
  <c r="AH36" i="24"/>
  <c r="AG36" i="24"/>
  <c r="AD36" i="24" s="1"/>
  <c r="X36" i="24"/>
  <c r="W36" i="24"/>
  <c r="V36" i="24"/>
  <c r="U36" i="24"/>
  <c r="S36" i="24" s="1"/>
  <c r="L36" i="24"/>
  <c r="K36" i="24"/>
  <c r="J36" i="24"/>
  <c r="I36" i="24"/>
  <c r="H36" i="24" s="1"/>
  <c r="X35" i="24"/>
  <c r="W35" i="24"/>
  <c r="V35" i="24"/>
  <c r="U35" i="24"/>
  <c r="T35" i="24" s="1"/>
  <c r="KB33" i="24"/>
  <c r="KA33" i="24"/>
  <c r="JZ33" i="24"/>
  <c r="JY33" i="24"/>
  <c r="KC33" i="24" s="1"/>
  <c r="JP33" i="24"/>
  <c r="JO33" i="24"/>
  <c r="JN33" i="24"/>
  <c r="JM33" i="24"/>
  <c r="JJ33" i="24" s="1"/>
  <c r="JD33" i="24"/>
  <c r="JC33" i="24"/>
  <c r="JB33" i="24"/>
  <c r="JA33" i="24"/>
  <c r="IY33" i="24" s="1"/>
  <c r="IR33" i="24"/>
  <c r="IQ33" i="24"/>
  <c r="IP33" i="24"/>
  <c r="IO33" i="24"/>
  <c r="IN33" i="24" s="1"/>
  <c r="IF33" i="24"/>
  <c r="IE33" i="24"/>
  <c r="ID33" i="24"/>
  <c r="IC33" i="24"/>
  <c r="IG33" i="24" s="1"/>
  <c r="HT33" i="24"/>
  <c r="HS33" i="24"/>
  <c r="HR33" i="24"/>
  <c r="HQ33" i="24"/>
  <c r="HN33" i="24" s="1"/>
  <c r="HH33" i="24"/>
  <c r="HG33" i="24"/>
  <c r="HF33" i="24"/>
  <c r="HE33" i="24"/>
  <c r="HC33" i="24" s="1"/>
  <c r="GV33" i="24"/>
  <c r="GU33" i="24"/>
  <c r="GT33" i="24"/>
  <c r="GS33" i="24"/>
  <c r="GR33" i="24" s="1"/>
  <c r="GJ33" i="24"/>
  <c r="GI33" i="24"/>
  <c r="GH33" i="24"/>
  <c r="GG33" i="24"/>
  <c r="GK33" i="24" s="1"/>
  <c r="FX33" i="24"/>
  <c r="FW33" i="24"/>
  <c r="FV33" i="24"/>
  <c r="FU33" i="24"/>
  <c r="FR33" i="24" s="1"/>
  <c r="FL33" i="24"/>
  <c r="FK33" i="24"/>
  <c r="FJ33" i="24"/>
  <c r="FI33" i="24"/>
  <c r="FG33" i="24" s="1"/>
  <c r="EZ33" i="24"/>
  <c r="EY33" i="24"/>
  <c r="EX33" i="24"/>
  <c r="EW33" i="24"/>
  <c r="EV33" i="24" s="1"/>
  <c r="EN33" i="24"/>
  <c r="EM33" i="24"/>
  <c r="EL33" i="24"/>
  <c r="EK33" i="24"/>
  <c r="EO33" i="24" s="1"/>
  <c r="EB33" i="24"/>
  <c r="EA33" i="24"/>
  <c r="DZ33" i="24"/>
  <c r="DY33" i="24"/>
  <c r="DV33" i="24" s="1"/>
  <c r="DP33" i="24"/>
  <c r="DO33" i="24"/>
  <c r="DN33" i="24"/>
  <c r="DM33" i="24"/>
  <c r="DK33" i="24" s="1"/>
  <c r="BD33" i="24"/>
  <c r="AJ33" i="24"/>
  <c r="AI33" i="24"/>
  <c r="AH33" i="24"/>
  <c r="AG33" i="24"/>
  <c r="AD33" i="24" s="1"/>
  <c r="X33" i="24"/>
  <c r="W33" i="24"/>
  <c r="V33" i="24"/>
  <c r="U33" i="24"/>
  <c r="S33" i="24" s="1"/>
  <c r="L33" i="24"/>
  <c r="K33" i="24"/>
  <c r="J33" i="24"/>
  <c r="I33" i="24"/>
  <c r="H33" i="24" s="1"/>
  <c r="KB31" i="24"/>
  <c r="KA31" i="24"/>
  <c r="JZ31" i="24"/>
  <c r="JY31" i="24"/>
  <c r="KC31" i="24" s="1"/>
  <c r="JP31" i="24"/>
  <c r="JO31" i="24"/>
  <c r="JN31" i="24"/>
  <c r="JM31" i="24"/>
  <c r="JJ31" i="24" s="1"/>
  <c r="JD31" i="24"/>
  <c r="JC31" i="24"/>
  <c r="JB31" i="24"/>
  <c r="JA31" i="24"/>
  <c r="IY31" i="24" s="1"/>
  <c r="IR31" i="24"/>
  <c r="IQ31" i="24"/>
  <c r="IP31" i="24"/>
  <c r="IO31" i="24"/>
  <c r="IN31" i="24" s="1"/>
  <c r="IF31" i="24"/>
  <c r="IE31" i="24"/>
  <c r="ID31" i="24"/>
  <c r="IC31" i="24"/>
  <c r="IG31" i="24" s="1"/>
  <c r="HT31" i="24"/>
  <c r="HS31" i="24"/>
  <c r="HR31" i="24"/>
  <c r="HQ31" i="24"/>
  <c r="HN31" i="24" s="1"/>
  <c r="HH31" i="24"/>
  <c r="HG31" i="24"/>
  <c r="HF31" i="24"/>
  <c r="HE31" i="24"/>
  <c r="HC31" i="24" s="1"/>
  <c r="GV31" i="24"/>
  <c r="GU31" i="24"/>
  <c r="GT31" i="24"/>
  <c r="GS31" i="24"/>
  <c r="GR31" i="24" s="1"/>
  <c r="GJ31" i="24"/>
  <c r="GI31" i="24"/>
  <c r="GH31" i="24"/>
  <c r="GG31" i="24"/>
  <c r="GK31" i="24" s="1"/>
  <c r="FX31" i="24"/>
  <c r="FW31" i="24"/>
  <c r="FV31" i="24"/>
  <c r="FU31" i="24"/>
  <c r="FR31" i="24" s="1"/>
  <c r="FL31" i="24"/>
  <c r="FK31" i="24"/>
  <c r="FJ31" i="24"/>
  <c r="FI31" i="24"/>
  <c r="FG31" i="24" s="1"/>
  <c r="EZ31" i="24"/>
  <c r="EY31" i="24"/>
  <c r="EX31" i="24"/>
  <c r="EW31" i="24"/>
  <c r="EV31" i="24" s="1"/>
  <c r="EN31" i="24"/>
  <c r="EM31" i="24"/>
  <c r="EL31" i="24"/>
  <c r="EK31" i="24"/>
  <c r="EO31" i="24" s="1"/>
  <c r="EB31" i="24"/>
  <c r="EA31" i="24"/>
  <c r="DZ31" i="24"/>
  <c r="DY31" i="24"/>
  <c r="DV31" i="24" s="1"/>
  <c r="DP31" i="24"/>
  <c r="DO31" i="24"/>
  <c r="DN31" i="24"/>
  <c r="DM31" i="24"/>
  <c r="DK31" i="24" s="1"/>
  <c r="BD31" i="24"/>
  <c r="AQ31" i="24"/>
  <c r="AJ31" i="24"/>
  <c r="AI31" i="24"/>
  <c r="AH31" i="24"/>
  <c r="AG31" i="24"/>
  <c r="AD31" i="24" s="1"/>
  <c r="X31" i="24"/>
  <c r="W31" i="24"/>
  <c r="V31" i="24"/>
  <c r="U31" i="24"/>
  <c r="S31" i="24" s="1"/>
  <c r="L31" i="24"/>
  <c r="K31" i="24"/>
  <c r="J31" i="24"/>
  <c r="I31" i="24"/>
  <c r="H31" i="24" s="1"/>
  <c r="KB30" i="24"/>
  <c r="KA30" i="24"/>
  <c r="JZ30" i="24"/>
  <c r="JY30" i="24"/>
  <c r="KC30" i="24" s="1"/>
  <c r="JP30" i="24"/>
  <c r="JO30" i="24"/>
  <c r="JN30" i="24"/>
  <c r="JM30" i="24"/>
  <c r="JJ30" i="24" s="1"/>
  <c r="JD30" i="24"/>
  <c r="JC30" i="24"/>
  <c r="JB30" i="24"/>
  <c r="JA30" i="24"/>
  <c r="IY30" i="24" s="1"/>
  <c r="IR30" i="24"/>
  <c r="IQ30" i="24"/>
  <c r="IP30" i="24"/>
  <c r="IO30" i="24"/>
  <c r="IN30" i="24" s="1"/>
  <c r="IF30" i="24"/>
  <c r="IE30" i="24"/>
  <c r="ID30" i="24"/>
  <c r="IC30" i="24"/>
  <c r="IG30" i="24" s="1"/>
  <c r="HT30" i="24"/>
  <c r="HS30" i="24"/>
  <c r="HR30" i="24"/>
  <c r="HQ30" i="24"/>
  <c r="HN30" i="24" s="1"/>
  <c r="HH30" i="24"/>
  <c r="HG30" i="24"/>
  <c r="HF30" i="24"/>
  <c r="HE30" i="24"/>
  <c r="HC30" i="24" s="1"/>
  <c r="GV30" i="24"/>
  <c r="GU30" i="24"/>
  <c r="GT30" i="24"/>
  <c r="GS30" i="24"/>
  <c r="GR30" i="24" s="1"/>
  <c r="GJ30" i="24"/>
  <c r="GI30" i="24"/>
  <c r="GH30" i="24"/>
  <c r="GG30" i="24"/>
  <c r="GK30" i="24" s="1"/>
  <c r="FX30" i="24"/>
  <c r="FW30" i="24"/>
  <c r="FV30" i="24"/>
  <c r="FU30" i="24"/>
  <c r="FR30" i="24" s="1"/>
  <c r="FL30" i="24"/>
  <c r="FK30" i="24"/>
  <c r="FJ30" i="24"/>
  <c r="FI30" i="24"/>
  <c r="FG30" i="24" s="1"/>
  <c r="EZ30" i="24"/>
  <c r="EY30" i="24"/>
  <c r="EX30" i="24"/>
  <c r="EW30" i="24"/>
  <c r="EV30" i="24" s="1"/>
  <c r="EN30" i="24"/>
  <c r="EM30" i="24"/>
  <c r="EL30" i="24"/>
  <c r="EK30" i="24"/>
  <c r="EO30" i="24" s="1"/>
  <c r="EB30" i="24"/>
  <c r="EA30" i="24"/>
  <c r="DZ30" i="24"/>
  <c r="DY30" i="24"/>
  <c r="DV30" i="24" s="1"/>
  <c r="DP30" i="24"/>
  <c r="DO30" i="24"/>
  <c r="DN30" i="24"/>
  <c r="DM30" i="24"/>
  <c r="DK30" i="24" s="1"/>
  <c r="BD30" i="24"/>
  <c r="AJ30" i="24"/>
  <c r="AI30" i="24"/>
  <c r="AH30" i="24"/>
  <c r="AG30" i="24"/>
  <c r="AD30" i="24" s="1"/>
  <c r="X30" i="24"/>
  <c r="W30" i="24"/>
  <c r="V30" i="24"/>
  <c r="U30" i="24"/>
  <c r="S30" i="24" s="1"/>
  <c r="L30" i="24"/>
  <c r="K30" i="24"/>
  <c r="J30" i="24"/>
  <c r="I30" i="24"/>
  <c r="H30" i="24" s="1"/>
  <c r="KB27" i="24"/>
  <c r="KA27" i="24"/>
  <c r="JZ27" i="24"/>
  <c r="JY27" i="24"/>
  <c r="KC27" i="24" s="1"/>
  <c r="JP27" i="24"/>
  <c r="JO27" i="24"/>
  <c r="JN27" i="24"/>
  <c r="JM27" i="24"/>
  <c r="JJ27" i="24" s="1"/>
  <c r="JD27" i="24"/>
  <c r="JC27" i="24"/>
  <c r="JB27" i="24"/>
  <c r="JA27" i="24"/>
  <c r="IY27" i="24" s="1"/>
  <c r="IR27" i="24"/>
  <c r="IQ27" i="24"/>
  <c r="IP27" i="24"/>
  <c r="IO27" i="24"/>
  <c r="IN27" i="24" s="1"/>
  <c r="IF27" i="24"/>
  <c r="IE27" i="24"/>
  <c r="ID27" i="24"/>
  <c r="IC27" i="24"/>
  <c r="IG27" i="24" s="1"/>
  <c r="HT27" i="24"/>
  <c r="HS27" i="24"/>
  <c r="HR27" i="24"/>
  <c r="HQ27" i="24"/>
  <c r="HN27" i="24" s="1"/>
  <c r="HH27" i="24"/>
  <c r="HG27" i="24"/>
  <c r="HF27" i="24"/>
  <c r="HE27" i="24"/>
  <c r="HC27" i="24" s="1"/>
  <c r="GV27" i="24"/>
  <c r="GU27" i="24"/>
  <c r="GT27" i="24"/>
  <c r="GS27" i="24"/>
  <c r="GR27" i="24" s="1"/>
  <c r="GJ27" i="24"/>
  <c r="GI27" i="24"/>
  <c r="GH27" i="24"/>
  <c r="GG27" i="24"/>
  <c r="GK27" i="24" s="1"/>
  <c r="FX27" i="24"/>
  <c r="FW27" i="24"/>
  <c r="FV27" i="24"/>
  <c r="FU27" i="24"/>
  <c r="FR27" i="24" s="1"/>
  <c r="FL27" i="24"/>
  <c r="FK27" i="24"/>
  <c r="FJ27" i="24"/>
  <c r="FI27" i="24"/>
  <c r="FG27" i="24" s="1"/>
  <c r="EZ27" i="24"/>
  <c r="EY27" i="24"/>
  <c r="EX27" i="24"/>
  <c r="EW27" i="24"/>
  <c r="EV27" i="24" s="1"/>
  <c r="EN27" i="24"/>
  <c r="EM27" i="24"/>
  <c r="EL27" i="24"/>
  <c r="EK27" i="24"/>
  <c r="EO27" i="24" s="1"/>
  <c r="EB27" i="24"/>
  <c r="EA27" i="24"/>
  <c r="DZ27" i="24"/>
  <c r="DY27" i="24"/>
  <c r="DV27" i="24" s="1"/>
  <c r="DP27" i="24"/>
  <c r="DO27" i="24"/>
  <c r="DN27" i="24"/>
  <c r="DM27" i="24"/>
  <c r="DK27" i="24" s="1"/>
  <c r="BD27" i="24"/>
  <c r="AJ27" i="24"/>
  <c r="AI27" i="24"/>
  <c r="AH27" i="24"/>
  <c r="AG27" i="24"/>
  <c r="AD27" i="24" s="1"/>
  <c r="X27" i="24"/>
  <c r="W27" i="24"/>
  <c r="V27" i="24"/>
  <c r="U27" i="24"/>
  <c r="S27" i="24" s="1"/>
  <c r="L27" i="24"/>
  <c r="K27" i="24"/>
  <c r="J27" i="24"/>
  <c r="I27" i="24"/>
  <c r="H27" i="24" s="1"/>
  <c r="KB25" i="24"/>
  <c r="KA25" i="24"/>
  <c r="JZ25" i="24"/>
  <c r="JY25" i="24"/>
  <c r="KC25" i="24" s="1"/>
  <c r="JP25" i="24"/>
  <c r="JO25" i="24"/>
  <c r="JN25" i="24"/>
  <c r="JM25" i="24"/>
  <c r="JJ25" i="24" s="1"/>
  <c r="JD25" i="24"/>
  <c r="JC25" i="24"/>
  <c r="JB25" i="24"/>
  <c r="JA25" i="24"/>
  <c r="IY25" i="24" s="1"/>
  <c r="IR25" i="24"/>
  <c r="IQ25" i="24"/>
  <c r="IP25" i="24"/>
  <c r="IO25" i="24"/>
  <c r="IN25" i="24" s="1"/>
  <c r="IF25" i="24"/>
  <c r="IE25" i="24"/>
  <c r="ID25" i="24"/>
  <c r="IC25" i="24"/>
  <c r="IG25" i="24" s="1"/>
  <c r="HT25" i="24"/>
  <c r="HS25" i="24"/>
  <c r="HR25" i="24"/>
  <c r="HQ25" i="24"/>
  <c r="HN25" i="24" s="1"/>
  <c r="HH25" i="24"/>
  <c r="HG25" i="24"/>
  <c r="HF25" i="24"/>
  <c r="HE25" i="24"/>
  <c r="HC25" i="24" s="1"/>
  <c r="GV25" i="24"/>
  <c r="GU25" i="24"/>
  <c r="GT25" i="24"/>
  <c r="GS25" i="24"/>
  <c r="GR25" i="24" s="1"/>
  <c r="GJ25" i="24"/>
  <c r="GI25" i="24"/>
  <c r="GH25" i="24"/>
  <c r="GG25" i="24"/>
  <c r="GK25" i="24" s="1"/>
  <c r="FX25" i="24"/>
  <c r="FW25" i="24"/>
  <c r="FV25" i="24"/>
  <c r="FU25" i="24"/>
  <c r="FR25" i="24" s="1"/>
  <c r="FL25" i="24"/>
  <c r="FK25" i="24"/>
  <c r="FJ25" i="24"/>
  <c r="FI25" i="24"/>
  <c r="FG25" i="24" s="1"/>
  <c r="EZ25" i="24"/>
  <c r="EY25" i="24"/>
  <c r="EX25" i="24"/>
  <c r="EW25" i="24"/>
  <c r="EV25" i="24" s="1"/>
  <c r="EN25" i="24"/>
  <c r="EM25" i="24"/>
  <c r="EL25" i="24"/>
  <c r="EK25" i="24"/>
  <c r="EO25" i="24" s="1"/>
  <c r="EB25" i="24"/>
  <c r="EA25" i="24"/>
  <c r="DZ25" i="24"/>
  <c r="DY25" i="24"/>
  <c r="DV25" i="24" s="1"/>
  <c r="DP25" i="24"/>
  <c r="DO25" i="24"/>
  <c r="DN25" i="24"/>
  <c r="DM25" i="24"/>
  <c r="DK25" i="24" s="1"/>
  <c r="AJ25" i="24"/>
  <c r="AI25" i="24"/>
  <c r="AH25" i="24"/>
  <c r="AG25" i="24"/>
  <c r="AF25" i="24" s="1"/>
  <c r="X25" i="24"/>
  <c r="W25" i="24"/>
  <c r="V25" i="24"/>
  <c r="U25" i="24"/>
  <c r="L25" i="24"/>
  <c r="K25" i="24"/>
  <c r="J25" i="24"/>
  <c r="I25" i="24"/>
  <c r="F25" i="24" s="1"/>
  <c r="KB11" i="24"/>
  <c r="KA11" i="24"/>
  <c r="JZ11" i="24"/>
  <c r="JY11" i="24"/>
  <c r="JW11" i="24" s="1"/>
  <c r="JP11" i="24"/>
  <c r="JO11" i="24"/>
  <c r="JN11" i="24"/>
  <c r="JM11" i="24"/>
  <c r="JL11" i="24" s="1"/>
  <c r="JD11" i="24"/>
  <c r="JC11" i="24"/>
  <c r="JB11" i="24"/>
  <c r="JA11" i="24"/>
  <c r="JE11" i="24" s="1"/>
  <c r="IR11" i="24"/>
  <c r="IQ11" i="24"/>
  <c r="IP11" i="24"/>
  <c r="IO11" i="24"/>
  <c r="IL11" i="24" s="1"/>
  <c r="IF11" i="24"/>
  <c r="IE11" i="24"/>
  <c r="ID11" i="24"/>
  <c r="IC11" i="24"/>
  <c r="IA11" i="24" s="1"/>
  <c r="HT11" i="24"/>
  <c r="HS11" i="24"/>
  <c r="HR11" i="24"/>
  <c r="HQ11" i="24"/>
  <c r="HP11" i="24" s="1"/>
  <c r="HH11" i="24"/>
  <c r="HG11" i="24"/>
  <c r="HF11" i="24"/>
  <c r="HE11" i="24"/>
  <c r="HI11" i="24" s="1"/>
  <c r="GV11" i="24"/>
  <c r="GU11" i="24"/>
  <c r="GT11" i="24"/>
  <c r="GS11" i="24"/>
  <c r="GP11" i="24" s="1"/>
  <c r="GJ11" i="24"/>
  <c r="GI11" i="24"/>
  <c r="GH11" i="24"/>
  <c r="GG11" i="24"/>
  <c r="GE11" i="24" s="1"/>
  <c r="FX11" i="24"/>
  <c r="FW11" i="24"/>
  <c r="FV11" i="24"/>
  <c r="FU11" i="24"/>
  <c r="FT11" i="24" s="1"/>
  <c r="FL11" i="24"/>
  <c r="FK11" i="24"/>
  <c r="FJ11" i="24"/>
  <c r="FI11" i="24"/>
  <c r="FM11" i="24" s="1"/>
  <c r="EZ11" i="24"/>
  <c r="EY11" i="24"/>
  <c r="EX11" i="24"/>
  <c r="EW11" i="24"/>
  <c r="ET11" i="24" s="1"/>
  <c r="EN11" i="24"/>
  <c r="EM11" i="24"/>
  <c r="EL11" i="24"/>
  <c r="EK11" i="24"/>
  <c r="EI11" i="24" s="1"/>
  <c r="EB11" i="24"/>
  <c r="EA11" i="24"/>
  <c r="DZ11" i="24"/>
  <c r="DY11" i="24"/>
  <c r="DX11" i="24" s="1"/>
  <c r="DP11" i="24"/>
  <c r="DO11" i="24"/>
  <c r="DN11" i="24"/>
  <c r="DM11" i="24"/>
  <c r="DQ11" i="24" s="1"/>
  <c r="DD11" i="24"/>
  <c r="DC11" i="24"/>
  <c r="DB11" i="24"/>
  <c r="DA11" i="24"/>
  <c r="CX11" i="24" s="1"/>
  <c r="CF11" i="24"/>
  <c r="CE11" i="24"/>
  <c r="CD11" i="24"/>
  <c r="CC11" i="24"/>
  <c r="CB11" i="24" s="1"/>
  <c r="BT11" i="24"/>
  <c r="BS11" i="24"/>
  <c r="BR11" i="24"/>
  <c r="BQ11" i="24"/>
  <c r="BH11" i="24"/>
  <c r="BG11" i="24"/>
  <c r="BF11" i="24"/>
  <c r="BE11" i="24"/>
  <c r="BB11" i="24" s="1"/>
  <c r="AV11" i="24"/>
  <c r="AU11" i="24"/>
  <c r="AT11" i="24"/>
  <c r="AS11" i="24"/>
  <c r="AQ11" i="24" s="1"/>
  <c r="AJ11" i="24"/>
  <c r="AI11" i="24"/>
  <c r="AH11" i="24"/>
  <c r="AG11" i="24"/>
  <c r="AF11" i="24" s="1"/>
  <c r="X11" i="24"/>
  <c r="W11" i="24"/>
  <c r="V11" i="24"/>
  <c r="U11" i="24"/>
  <c r="N11" i="24"/>
  <c r="L11" i="24"/>
  <c r="K11" i="24"/>
  <c r="J11" i="24"/>
  <c r="I11" i="24"/>
  <c r="G11" i="24" s="1"/>
  <c r="F47" i="2"/>
  <c r="E47" i="2" s="1"/>
  <c r="F46" i="2"/>
  <c r="E46" i="2" s="1"/>
  <c r="F45" i="2"/>
  <c r="E45" i="2" s="1"/>
  <c r="F44" i="2"/>
  <c r="E44" i="2" s="1"/>
  <c r="F43" i="2"/>
  <c r="E43" i="2" s="1"/>
  <c r="F42" i="2"/>
  <c r="E42" i="2" s="1"/>
  <c r="F41" i="2"/>
  <c r="E41" i="2" s="1"/>
  <c r="F40" i="2"/>
  <c r="E40" i="2" s="1"/>
  <c r="F39" i="2"/>
  <c r="E39" i="2" s="1"/>
  <c r="F38" i="2"/>
  <c r="E38" i="2" s="1"/>
  <c r="F37" i="2"/>
  <c r="E37" i="2" s="1"/>
  <c r="F36" i="2"/>
  <c r="E36" i="2" s="1"/>
  <c r="F35" i="2"/>
  <c r="E35" i="2" s="1"/>
  <c r="F34" i="2"/>
  <c r="E34" i="2" s="1"/>
  <c r="F33" i="2"/>
  <c r="E33" i="2" s="1"/>
  <c r="F32" i="2"/>
  <c r="E32" i="2" s="1"/>
  <c r="F31" i="2"/>
  <c r="E31" i="2" s="1"/>
  <c r="F30" i="2"/>
  <c r="E30" i="2" s="1"/>
  <c r="F29" i="2"/>
  <c r="E29" i="2" s="1"/>
  <c r="F28" i="2"/>
  <c r="E28" i="2" s="1"/>
  <c r="F27" i="2"/>
  <c r="E27" i="2" s="1"/>
  <c r="F26" i="2"/>
  <c r="E26" i="2" s="1"/>
  <c r="F25" i="2"/>
  <c r="E25" i="2" s="1"/>
  <c r="F24" i="2"/>
  <c r="E24" i="2" s="1"/>
  <c r="F23" i="2"/>
  <c r="E23" i="2" s="1"/>
  <c r="F22" i="2"/>
  <c r="E22" i="2" s="1"/>
  <c r="F21" i="2"/>
  <c r="E21" i="2" s="1"/>
  <c r="F20" i="2"/>
  <c r="E20" i="2" s="1"/>
  <c r="F19" i="2"/>
  <c r="E19" i="2" s="1"/>
  <c r="F18" i="2"/>
  <c r="E18" i="2" s="1"/>
  <c r="F17" i="2"/>
  <c r="E17" i="2" s="1"/>
  <c r="F16" i="2"/>
  <c r="E16" i="2" s="1"/>
  <c r="F15" i="2"/>
  <c r="E15" i="2" s="1"/>
  <c r="F14" i="2"/>
  <c r="E14" i="2" s="1"/>
  <c r="F13" i="2"/>
  <c r="E13" i="2" s="1"/>
  <c r="F12" i="2"/>
  <c r="E12" i="2" s="1"/>
  <c r="F11" i="2"/>
  <c r="E11" i="2" s="1"/>
  <c r="F10" i="2"/>
  <c r="E10" i="2" s="1"/>
  <c r="F9" i="2"/>
  <c r="E9" i="2" s="1"/>
  <c r="F8" i="2"/>
  <c r="E8" i="2" s="1"/>
  <c r="F7" i="2"/>
  <c r="E7" i="2" s="1"/>
  <c r="F6" i="2"/>
  <c r="E6" i="2" s="1"/>
  <c r="F5" i="2"/>
  <c r="E5" i="2" s="1"/>
  <c r="F4" i="2"/>
  <c r="E4" i="2" s="1"/>
  <c r="F3" i="2"/>
  <c r="E3" i="2" s="1"/>
  <c r="F2" i="2"/>
  <c r="E2" i="2" s="1"/>
  <c r="A6" i="21"/>
  <c r="K5" i="21"/>
  <c r="J5" i="21"/>
  <c r="I5" i="21"/>
  <c r="H5" i="21"/>
  <c r="G5" i="21"/>
  <c r="F5" i="21"/>
  <c r="E5" i="21"/>
  <c r="D5" i="21"/>
  <c r="C5" i="21"/>
  <c r="A5" i="21"/>
  <c r="A2" i="21"/>
  <c r="Y59" i="25" l="1"/>
  <c r="L59" i="25"/>
  <c r="M59" i="25"/>
  <c r="Q59" i="25"/>
  <c r="T59" i="25"/>
  <c r="P58" i="25"/>
  <c r="Q58" i="25"/>
  <c r="HY80" i="24"/>
  <c r="HC116" i="24"/>
  <c r="JU118" i="24"/>
  <c r="IB127" i="24"/>
  <c r="JV147" i="24"/>
  <c r="FS152" i="24"/>
  <c r="GC179" i="24"/>
  <c r="AD215" i="24"/>
  <c r="DK215" i="24"/>
  <c r="HM132" i="24"/>
  <c r="Q164" i="24"/>
  <c r="FE164" i="24"/>
  <c r="ET196" i="24"/>
  <c r="IY96" i="24"/>
  <c r="HN218" i="24"/>
  <c r="JU221" i="24"/>
  <c r="IK157" i="24"/>
  <c r="BY183" i="24"/>
  <c r="JW189" i="24"/>
  <c r="T213" i="24"/>
  <c r="ET213" i="24"/>
  <c r="T168" i="24"/>
  <c r="IN239" i="24"/>
  <c r="J57" i="25"/>
  <c r="R57" i="25"/>
  <c r="V56" i="25"/>
  <c r="N56" i="25"/>
  <c r="O56" i="25"/>
  <c r="AB55" i="25"/>
  <c r="K55" i="25"/>
  <c r="N55" i="25"/>
  <c r="V55" i="25"/>
  <c r="W55" i="25"/>
  <c r="X55" i="25"/>
  <c r="IB80" i="24"/>
  <c r="HD31" i="24"/>
  <c r="DK161" i="24"/>
  <c r="AF223" i="24"/>
  <c r="FE231" i="24"/>
  <c r="HN144" i="24"/>
  <c r="FG155" i="24"/>
  <c r="IY176" i="24"/>
  <c r="GC184" i="24"/>
  <c r="IK205" i="24"/>
  <c r="FQ25" i="24"/>
  <c r="DI54" i="24"/>
  <c r="ES74" i="24"/>
  <c r="HB153" i="24"/>
  <c r="FT245" i="24"/>
  <c r="JX123" i="24"/>
  <c r="DV137" i="24"/>
  <c r="GD145" i="24"/>
  <c r="Q153" i="24"/>
  <c r="HD153" i="24"/>
  <c r="IM191" i="24"/>
  <c r="AC215" i="24"/>
  <c r="CM219" i="24"/>
  <c r="F33" i="24"/>
  <c r="HD119" i="24"/>
  <c r="FE141" i="24"/>
  <c r="GF164" i="24"/>
  <c r="IW165" i="24"/>
  <c r="FE236" i="24"/>
  <c r="FG48" i="24"/>
  <c r="HZ66" i="24"/>
  <c r="HM130" i="24"/>
  <c r="JI132" i="24"/>
  <c r="IB136" i="24"/>
  <c r="JV137" i="24"/>
  <c r="EV156" i="24"/>
  <c r="JU160" i="24"/>
  <c r="ES163" i="24"/>
  <c r="CK170" i="24"/>
  <c r="JX171" i="24"/>
  <c r="BY173" i="24"/>
  <c r="DU181" i="24"/>
  <c r="R183" i="24"/>
  <c r="JK183" i="24"/>
  <c r="IX184" i="24"/>
  <c r="CM202" i="24"/>
  <c r="AD210" i="24"/>
  <c r="Q227" i="24"/>
  <c r="DK230" i="24"/>
  <c r="AE27" i="24"/>
  <c r="AC59" i="24"/>
  <c r="EU73" i="24"/>
  <c r="IN96" i="24"/>
  <c r="F14" i="24"/>
  <c r="EG20" i="24"/>
  <c r="DI128" i="24"/>
  <c r="AC131" i="24"/>
  <c r="DL169" i="24"/>
  <c r="DV199" i="24"/>
  <c r="HC227" i="24"/>
  <c r="JX126" i="24"/>
  <c r="HN137" i="24"/>
  <c r="FR151" i="24"/>
  <c r="G155" i="24"/>
  <c r="FG158" i="24"/>
  <c r="Q169" i="24"/>
  <c r="EJ174" i="24"/>
  <c r="FE175" i="24"/>
  <c r="CB257" i="24"/>
  <c r="HB25" i="24"/>
  <c r="HY206" i="24"/>
  <c r="IY233" i="24"/>
  <c r="IB245" i="24"/>
  <c r="IL246" i="24"/>
  <c r="IK260" i="24"/>
  <c r="FE84" i="24"/>
  <c r="JX148" i="24"/>
  <c r="DL152" i="24"/>
  <c r="FH163" i="24"/>
  <c r="CN180" i="24"/>
  <c r="EV198" i="24"/>
  <c r="GE203" i="24"/>
  <c r="JV245" i="24"/>
  <c r="DW67" i="24"/>
  <c r="DK76" i="24"/>
  <c r="FE119" i="24"/>
  <c r="IB129" i="24"/>
  <c r="EU133" i="24"/>
  <c r="IY142" i="24"/>
  <c r="GR152" i="24"/>
  <c r="Q155" i="24"/>
  <c r="FE158" i="24"/>
  <c r="DJ161" i="24"/>
  <c r="JU167" i="24"/>
  <c r="CK175" i="24"/>
  <c r="CK177" i="24"/>
  <c r="AF210" i="24"/>
  <c r="CL210" i="24"/>
  <c r="DL214" i="24"/>
  <c r="JW215" i="24"/>
  <c r="DU216" i="24"/>
  <c r="E221" i="24"/>
  <c r="DK232" i="24"/>
  <c r="IM239" i="24"/>
  <c r="S54" i="24"/>
  <c r="HN57" i="24"/>
  <c r="HA68" i="24"/>
  <c r="AD229" i="24"/>
  <c r="GD27" i="24"/>
  <c r="FE95" i="24"/>
  <c r="FG99" i="24"/>
  <c r="GE100" i="24"/>
  <c r="FE23" i="24"/>
  <c r="EG122" i="24"/>
  <c r="FG140" i="24"/>
  <c r="IM142" i="24"/>
  <c r="IW99" i="24"/>
  <c r="FE121" i="24"/>
  <c r="EJ122" i="24"/>
  <c r="IW144" i="24"/>
  <c r="Q151" i="24"/>
  <c r="Q152" i="24"/>
  <c r="IX157" i="24"/>
  <c r="ES160" i="24"/>
  <c r="EV163" i="24"/>
  <c r="GQ169" i="24"/>
  <c r="JI170" i="24"/>
  <c r="FQ171" i="24"/>
  <c r="E201" i="24"/>
  <c r="HO208" i="24"/>
  <c r="GO96" i="24"/>
  <c r="IX99" i="24"/>
  <c r="IX112" i="24"/>
  <c r="JX133" i="24"/>
  <c r="GF134" i="24"/>
  <c r="IW139" i="24"/>
  <c r="FE148" i="24"/>
  <c r="HB152" i="24"/>
  <c r="T158" i="24"/>
  <c r="HM172" i="24"/>
  <c r="EU177" i="24"/>
  <c r="HM178" i="24"/>
  <c r="DU206" i="24"/>
  <c r="IL210" i="24"/>
  <c r="EV214" i="24"/>
  <c r="HC11" i="24"/>
  <c r="AE36" i="24"/>
  <c r="IY42" i="24"/>
  <c r="FQ93" i="24"/>
  <c r="IM96" i="24"/>
  <c r="DI98" i="24"/>
  <c r="IZ99" i="24"/>
  <c r="IL102" i="24"/>
  <c r="IZ112" i="24"/>
  <c r="HM123" i="24"/>
  <c r="AC128" i="24"/>
  <c r="IB134" i="24"/>
  <c r="HY136" i="24"/>
  <c r="FE138" i="24"/>
  <c r="IW147" i="24"/>
  <c r="IZ148" i="24"/>
  <c r="JV149" i="24"/>
  <c r="HD152" i="24"/>
  <c r="G159" i="24"/>
  <c r="DI159" i="24"/>
  <c r="FS182" i="24"/>
  <c r="HY185" i="24"/>
  <c r="IK186" i="24"/>
  <c r="EG187" i="24"/>
  <c r="JK189" i="24"/>
  <c r="H223" i="24"/>
  <c r="EI224" i="24"/>
  <c r="IW252" i="24"/>
  <c r="GQ21" i="24"/>
  <c r="FQ127" i="24"/>
  <c r="FQ129" i="24"/>
  <c r="HM131" i="24"/>
  <c r="DV145" i="24"/>
  <c r="IM146" i="24"/>
  <c r="EH151" i="24"/>
  <c r="DJ152" i="24"/>
  <c r="GF154" i="24"/>
  <c r="H156" i="24"/>
  <c r="CK158" i="24"/>
  <c r="FH159" i="24"/>
  <c r="IW164" i="24"/>
  <c r="FH165" i="24"/>
  <c r="DI166" i="24"/>
  <c r="CN167" i="24"/>
  <c r="CK169" i="24"/>
  <c r="DU178" i="24"/>
  <c r="IZ187" i="24"/>
  <c r="F195" i="24"/>
  <c r="DW211" i="24"/>
  <c r="GE216" i="24"/>
  <c r="AE218" i="24"/>
  <c r="BZ220" i="24"/>
  <c r="F225" i="24"/>
  <c r="BM234" i="24"/>
  <c r="DX241" i="24"/>
  <c r="AC251" i="24"/>
  <c r="CA253" i="24"/>
  <c r="DI25" i="24"/>
  <c r="HN64" i="24"/>
  <c r="DI93" i="24"/>
  <c r="IZ96" i="24"/>
  <c r="IM113" i="24"/>
  <c r="GO193" i="24"/>
  <c r="GO204" i="24"/>
  <c r="DX206" i="24"/>
  <c r="AC242" i="24"/>
  <c r="Q243" i="24"/>
  <c r="GD244" i="24"/>
  <c r="GP248" i="24"/>
  <c r="CK250" i="24"/>
  <c r="EU31" i="24"/>
  <c r="ES33" i="24"/>
  <c r="Q42" i="24"/>
  <c r="AC57" i="24"/>
  <c r="HA156" i="24"/>
  <c r="GP193" i="24"/>
  <c r="H224" i="24"/>
  <c r="JI230" i="24"/>
  <c r="BM235" i="24"/>
  <c r="BN239" i="24"/>
  <c r="CY240" i="24"/>
  <c r="BN241" i="24"/>
  <c r="IX250" i="24"/>
  <c r="JV11" i="24"/>
  <c r="IM30" i="24"/>
  <c r="G46" i="24"/>
  <c r="AD57" i="24"/>
  <c r="AD68" i="24"/>
  <c r="GO94" i="24"/>
  <c r="E14" i="24"/>
  <c r="JI14" i="24"/>
  <c r="Y119" i="24"/>
  <c r="GR120" i="24"/>
  <c r="FG133" i="24"/>
  <c r="IY140" i="24"/>
  <c r="GR150" i="24"/>
  <c r="HA152" i="24"/>
  <c r="JJ153" i="24"/>
  <c r="HC156" i="24"/>
  <c r="Q158" i="24"/>
  <c r="Q162" i="24"/>
  <c r="FF163" i="24"/>
  <c r="IB177" i="24"/>
  <c r="FH189" i="24"/>
  <c r="GQ193" i="24"/>
  <c r="DJ201" i="24"/>
  <c r="ET209" i="24"/>
  <c r="HC214" i="24"/>
  <c r="GO219" i="24"/>
  <c r="GO226" i="24"/>
  <c r="EI245" i="24"/>
  <c r="FR249" i="24"/>
  <c r="IK254" i="24"/>
  <c r="BN256" i="24"/>
  <c r="CN185" i="24"/>
  <c r="BO218" i="24"/>
  <c r="H220" i="24"/>
  <c r="GR226" i="24"/>
  <c r="HD232" i="24"/>
  <c r="EI243" i="24"/>
  <c r="CK248" i="24"/>
  <c r="CM259" i="24"/>
  <c r="FE72" i="24"/>
  <c r="BU11" i="24"/>
  <c r="IY40" i="24"/>
  <c r="GD46" i="24"/>
  <c r="GE50" i="24"/>
  <c r="IW63" i="24"/>
  <c r="FF72" i="24"/>
  <c r="HZ78" i="24"/>
  <c r="E94" i="24"/>
  <c r="IW96" i="24"/>
  <c r="E156" i="24"/>
  <c r="CK167" i="24"/>
  <c r="E195" i="24"/>
  <c r="DU211" i="24"/>
  <c r="E225" i="24"/>
  <c r="ES227" i="24"/>
  <c r="HP229" i="24"/>
  <c r="EI254" i="24"/>
  <c r="K52" i="25"/>
  <c r="N52" i="25"/>
  <c r="S52" i="25"/>
  <c r="V52" i="25"/>
  <c r="W52" i="25"/>
  <c r="Z52" i="25"/>
  <c r="AA52" i="25"/>
  <c r="J52" i="25"/>
  <c r="O51" i="25"/>
  <c r="P51" i="25"/>
  <c r="B51" i="25"/>
  <c r="R51" i="25"/>
  <c r="V51" i="25"/>
  <c r="W51" i="25"/>
  <c r="H161" i="25"/>
  <c r="I161" i="25" s="1"/>
  <c r="H147" i="25"/>
  <c r="I147" i="25" s="1"/>
  <c r="H194" i="25"/>
  <c r="I194" i="25" s="1"/>
  <c r="H131" i="25"/>
  <c r="I131" i="25" s="1"/>
  <c r="H139" i="25"/>
  <c r="I139" i="25" s="1"/>
  <c r="H145" i="25"/>
  <c r="I145" i="25" s="1"/>
  <c r="H103" i="25"/>
  <c r="I103" i="25" s="1"/>
  <c r="H104" i="25"/>
  <c r="I104" i="25" s="1"/>
  <c r="H107" i="25"/>
  <c r="I107" i="25" s="1"/>
  <c r="H108" i="25"/>
  <c r="I108" i="25" s="1"/>
  <c r="H111" i="25"/>
  <c r="I111" i="25" s="1"/>
  <c r="H112" i="25"/>
  <c r="I112" i="25" s="1"/>
  <c r="F120" i="25"/>
  <c r="H171" i="25"/>
  <c r="I171" i="25" s="1"/>
  <c r="H182" i="25"/>
  <c r="I182" i="25" s="1"/>
  <c r="H129" i="25"/>
  <c r="I129" i="25" s="1"/>
  <c r="H175" i="25"/>
  <c r="I175" i="25" s="1"/>
  <c r="G125" i="25"/>
  <c r="G126" i="25"/>
  <c r="H159" i="25"/>
  <c r="I159" i="25" s="1"/>
  <c r="G142" i="25"/>
  <c r="H170" i="25"/>
  <c r="I170" i="25" s="1"/>
  <c r="H162" i="25"/>
  <c r="I162" i="25" s="1"/>
  <c r="H174" i="25"/>
  <c r="I174" i="25" s="1"/>
  <c r="H177" i="25"/>
  <c r="I177" i="25" s="1"/>
  <c r="H181" i="25"/>
  <c r="I181" i="25" s="1"/>
  <c r="H137" i="25"/>
  <c r="I137" i="25" s="1"/>
  <c r="H179" i="25"/>
  <c r="I179" i="25" s="1"/>
  <c r="H183" i="25"/>
  <c r="I183" i="25" s="1"/>
  <c r="H191" i="25"/>
  <c r="I191" i="25" s="1"/>
  <c r="H153" i="25"/>
  <c r="I153" i="25" s="1"/>
  <c r="H186" i="25"/>
  <c r="I186" i="25" s="1"/>
  <c r="H190" i="25"/>
  <c r="I190" i="25" s="1"/>
  <c r="H195" i="25"/>
  <c r="I195" i="25" s="1"/>
  <c r="H198" i="25"/>
  <c r="I198" i="25" s="1"/>
  <c r="H165" i="25"/>
  <c r="I165" i="25" s="1"/>
  <c r="GD149" i="24"/>
  <c r="F201" i="24"/>
  <c r="EV202" i="24"/>
  <c r="CK207" i="24"/>
  <c r="HM209" i="24"/>
  <c r="HM214" i="24"/>
  <c r="DV220" i="24"/>
  <c r="CA222" i="24"/>
  <c r="BZ222" i="24"/>
  <c r="DU227" i="24"/>
  <c r="DW227" i="24"/>
  <c r="EU11" i="24"/>
  <c r="IX11" i="24"/>
  <c r="FT30" i="24"/>
  <c r="FF36" i="24"/>
  <c r="GP40" i="24"/>
  <c r="HZ43" i="24"/>
  <c r="FE59" i="24"/>
  <c r="AE70" i="24"/>
  <c r="HM84" i="24"/>
  <c r="DV93" i="24"/>
  <c r="T94" i="24"/>
  <c r="HN94" i="24"/>
  <c r="IK96" i="24"/>
  <c r="IX96" i="24"/>
  <c r="DV97" i="24"/>
  <c r="GC98" i="24"/>
  <c r="HM99" i="24"/>
  <c r="GO102" i="24"/>
  <c r="FE21" i="24"/>
  <c r="JJ21" i="24"/>
  <c r="DI118" i="24"/>
  <c r="JX122" i="24"/>
  <c r="AC129" i="24"/>
  <c r="EJ129" i="24"/>
  <c r="FG132" i="24"/>
  <c r="IY133" i="24"/>
  <c r="GD139" i="24"/>
  <c r="AD144" i="24"/>
  <c r="JV148" i="24"/>
  <c r="GF149" i="24"/>
  <c r="FR150" i="24"/>
  <c r="GQ152" i="24"/>
  <c r="HC152" i="24"/>
  <c r="FQ154" i="24"/>
  <c r="S155" i="24"/>
  <c r="IB158" i="24"/>
  <c r="Q163" i="24"/>
  <c r="EU163" i="24"/>
  <c r="FG163" i="24"/>
  <c r="IB170" i="24"/>
  <c r="JI172" i="24"/>
  <c r="HM175" i="24"/>
  <c r="GC189" i="24"/>
  <c r="G197" i="24"/>
  <c r="IA197" i="24"/>
  <c r="JU207" i="24"/>
  <c r="DU210" i="24"/>
  <c r="HN214" i="24"/>
  <c r="JQ220" i="24"/>
  <c r="JI220" i="24"/>
  <c r="DI228" i="24"/>
  <c r="DK228" i="24"/>
  <c r="EU229" i="24"/>
  <c r="EV229" i="24"/>
  <c r="FR242" i="24"/>
  <c r="FT242" i="24"/>
  <c r="HO242" i="24"/>
  <c r="HM242" i="24"/>
  <c r="AC176" i="24"/>
  <c r="IW203" i="24"/>
  <c r="EV204" i="24"/>
  <c r="GR205" i="24"/>
  <c r="JX207" i="24"/>
  <c r="HM208" i="24"/>
  <c r="AC210" i="24"/>
  <c r="DW210" i="24"/>
  <c r="HO211" i="24"/>
  <c r="HO214" i="24"/>
  <c r="CZ217" i="24"/>
  <c r="E220" i="24"/>
  <c r="AK225" i="24"/>
  <c r="AF225" i="24"/>
  <c r="HN227" i="24"/>
  <c r="Y237" i="24"/>
  <c r="Q237" i="24"/>
  <c r="JJ244" i="24"/>
  <c r="JK244" i="24"/>
  <c r="JI244" i="24"/>
  <c r="DV255" i="24"/>
  <c r="DX255" i="24"/>
  <c r="FS50" i="24"/>
  <c r="DV68" i="24"/>
  <c r="DI84" i="24"/>
  <c r="JI20" i="24"/>
  <c r="GF21" i="24"/>
  <c r="DI154" i="24"/>
  <c r="ES159" i="24"/>
  <c r="IB163" i="24"/>
  <c r="CN168" i="24"/>
  <c r="AC169" i="24"/>
  <c r="GC182" i="24"/>
  <c r="DK224" i="24"/>
  <c r="DI224" i="24"/>
  <c r="FM237" i="24"/>
  <c r="FH237" i="24"/>
  <c r="EG240" i="24"/>
  <c r="EJ240" i="24"/>
  <c r="DI11" i="24"/>
  <c r="GP33" i="24"/>
  <c r="FG40" i="24"/>
  <c r="EU43" i="24"/>
  <c r="Q113" i="24"/>
  <c r="Q120" i="24"/>
  <c r="FG123" i="24"/>
  <c r="FE126" i="24"/>
  <c r="FG138" i="24"/>
  <c r="DV139" i="24"/>
  <c r="GD141" i="24"/>
  <c r="FG143" i="24"/>
  <c r="IW153" i="24"/>
  <c r="DK154" i="24"/>
  <c r="GD182" i="24"/>
  <c r="GC188" i="24"/>
  <c r="ES191" i="24"/>
  <c r="ET195" i="24"/>
  <c r="ES197" i="24"/>
  <c r="GO199" i="24"/>
  <c r="GQ201" i="24"/>
  <c r="JV213" i="24"/>
  <c r="BO222" i="24"/>
  <c r="BM222" i="24"/>
  <c r="CL238" i="24"/>
  <c r="CK238" i="24"/>
  <c r="JI33" i="24"/>
  <c r="FF39" i="24"/>
  <c r="GD42" i="24"/>
  <c r="Q57" i="24"/>
  <c r="GD67" i="24"/>
  <c r="JI68" i="24"/>
  <c r="E82" i="24"/>
  <c r="HB82" i="24"/>
  <c r="GR92" i="24"/>
  <c r="AD24" i="24"/>
  <c r="FR112" i="24"/>
  <c r="GR119" i="24"/>
  <c r="GF123" i="24"/>
  <c r="GF126" i="24"/>
  <c r="HY127" i="24"/>
  <c r="JX131" i="24"/>
  <c r="HM134" i="24"/>
  <c r="FQ136" i="24"/>
  <c r="IY138" i="24"/>
  <c r="HA151" i="24"/>
  <c r="GO153" i="24"/>
  <c r="IY153" i="24"/>
  <c r="GO159" i="24"/>
  <c r="GR165" i="24"/>
  <c r="CN166" i="24"/>
  <c r="AC167" i="24"/>
  <c r="HA167" i="24"/>
  <c r="GF168" i="24"/>
  <c r="HM173" i="24"/>
  <c r="GC174" i="24"/>
  <c r="DU176" i="24"/>
  <c r="FE178" i="24"/>
  <c r="IB179" i="24"/>
  <c r="JI180" i="24"/>
  <c r="FQ182" i="24"/>
  <c r="GE182" i="24"/>
  <c r="EG183" i="24"/>
  <c r="EU187" i="24"/>
  <c r="GF188" i="24"/>
  <c r="ET191" i="24"/>
  <c r="IK195" i="24"/>
  <c r="BZ200" i="24"/>
  <c r="EG205" i="24"/>
  <c r="DL208" i="24"/>
  <c r="JV209" i="24"/>
  <c r="AC211" i="24"/>
  <c r="JW213" i="24"/>
  <c r="HN221" i="24"/>
  <c r="HP221" i="24"/>
  <c r="CM229" i="24"/>
  <c r="CK229" i="24"/>
  <c r="HA229" i="24"/>
  <c r="HC229" i="24"/>
  <c r="DU230" i="24"/>
  <c r="DK242" i="24"/>
  <c r="DL242" i="24"/>
  <c r="DJ242" i="24"/>
  <c r="IX242" i="24"/>
  <c r="IZ242" i="24"/>
  <c r="CS244" i="24"/>
  <c r="CK244" i="24"/>
  <c r="CW253" i="24"/>
  <c r="CX253" i="24"/>
  <c r="GW256" i="24"/>
  <c r="GP256" i="24"/>
  <c r="GO256" i="24"/>
  <c r="FE11" i="24"/>
  <c r="HY39" i="24"/>
  <c r="ES72" i="24"/>
  <c r="E76" i="24"/>
  <c r="FT78" i="24"/>
  <c r="AD82" i="24"/>
  <c r="G84" i="24"/>
  <c r="Q92" i="24"/>
  <c r="IN92" i="24"/>
  <c r="IY94" i="24"/>
  <c r="HY97" i="24"/>
  <c r="JJ98" i="24"/>
  <c r="ES116" i="24"/>
  <c r="IW126" i="24"/>
  <c r="IG258" i="24"/>
  <c r="IB258" i="24"/>
  <c r="AD11" i="24"/>
  <c r="FG11" i="24"/>
  <c r="JL27" i="24"/>
  <c r="IA39" i="24"/>
  <c r="AK48" i="24"/>
  <c r="AC58" i="24"/>
  <c r="AE67" i="24"/>
  <c r="DV69" i="24"/>
  <c r="IW73" i="24"/>
  <c r="H76" i="24"/>
  <c r="AK93" i="24"/>
  <c r="HC93" i="24"/>
  <c r="Y95" i="24"/>
  <c r="Q98" i="24"/>
  <c r="ES14" i="24"/>
  <c r="GC113" i="24"/>
  <c r="EV116" i="24"/>
  <c r="IK119" i="24"/>
  <c r="IY123" i="24"/>
  <c r="DU127" i="24"/>
  <c r="AC134" i="24"/>
  <c r="AC136" i="24"/>
  <c r="AD140" i="24"/>
  <c r="EU143" i="24"/>
  <c r="GD148" i="24"/>
  <c r="FH149" i="24"/>
  <c r="GC155" i="24"/>
  <c r="FE163" i="24"/>
  <c r="JX167" i="24"/>
  <c r="GF171" i="24"/>
  <c r="JX174" i="24"/>
  <c r="CK180" i="24"/>
  <c r="CA183" i="24"/>
  <c r="E204" i="24"/>
  <c r="GQ206" i="24"/>
  <c r="EV209" i="24"/>
  <c r="S212" i="24"/>
  <c r="DU212" i="24"/>
  <c r="JJ218" i="24"/>
  <c r="DU220" i="24"/>
  <c r="DQ239" i="24"/>
  <c r="DL239" i="24"/>
  <c r="KC244" i="24"/>
  <c r="JX244" i="24"/>
  <c r="JW244" i="24"/>
  <c r="JU244" i="24"/>
  <c r="O8" i="25"/>
  <c r="V49" i="25"/>
  <c r="B49" i="25"/>
  <c r="N49" i="25"/>
  <c r="J49" i="25"/>
  <c r="J53" i="25"/>
  <c r="Y53" i="25"/>
  <c r="V53" i="25"/>
  <c r="B53" i="25"/>
  <c r="N67" i="25"/>
  <c r="J67" i="25"/>
  <c r="Z67" i="25"/>
  <c r="Y67" i="25"/>
  <c r="AC68" i="25"/>
  <c r="Y68" i="25"/>
  <c r="T68" i="25"/>
  <c r="AC94" i="25"/>
  <c r="W94" i="25"/>
  <c r="L94" i="25"/>
  <c r="T94" i="25"/>
  <c r="J94" i="25"/>
  <c r="S94" i="25"/>
  <c r="AA94" i="25"/>
  <c r="P94" i="25"/>
  <c r="Z94" i="25"/>
  <c r="O94" i="25"/>
  <c r="B94" i="25"/>
  <c r="X94" i="25"/>
  <c r="AC98" i="25"/>
  <c r="S98" i="25"/>
  <c r="AA98" i="25"/>
  <c r="P98" i="25"/>
  <c r="Z98" i="25"/>
  <c r="O98" i="25"/>
  <c r="B98" i="25"/>
  <c r="W98" i="25"/>
  <c r="L98" i="25"/>
  <c r="V98" i="25"/>
  <c r="K98" i="25"/>
  <c r="X98" i="25"/>
  <c r="F133" i="25"/>
  <c r="H133" i="25"/>
  <c r="I133" i="25" s="1"/>
  <c r="E223" i="24"/>
  <c r="GP226" i="24"/>
  <c r="EG254" i="24"/>
  <c r="CC11" i="5"/>
  <c r="CD11" i="5" s="1"/>
  <c r="BR27" i="5"/>
  <c r="O2" i="12"/>
  <c r="J24" i="12"/>
  <c r="K3" i="25"/>
  <c r="V3" i="25"/>
  <c r="S4" i="25"/>
  <c r="J7" i="25"/>
  <c r="T7" i="25"/>
  <c r="B8" i="25"/>
  <c r="R8" i="25"/>
  <c r="AC9" i="25"/>
  <c r="L10" i="25"/>
  <c r="W10" i="25"/>
  <c r="X13" i="25"/>
  <c r="M14" i="25"/>
  <c r="AA14" i="25"/>
  <c r="K15" i="25"/>
  <c r="V15" i="25"/>
  <c r="T17" i="25"/>
  <c r="Y18" i="25"/>
  <c r="K19" i="25"/>
  <c r="V19" i="25"/>
  <c r="S20" i="25"/>
  <c r="N23" i="25"/>
  <c r="X23" i="25"/>
  <c r="J24" i="25"/>
  <c r="V25" i="25"/>
  <c r="P27" i="25"/>
  <c r="AA27" i="25"/>
  <c r="O30" i="25"/>
  <c r="AC30" i="25"/>
  <c r="L31" i="25"/>
  <c r="W31" i="25"/>
  <c r="N33" i="25"/>
  <c r="AC33" i="25"/>
  <c r="T34" i="25"/>
  <c r="T35" i="25"/>
  <c r="S36" i="25"/>
  <c r="V39" i="25"/>
  <c r="O43" i="25"/>
  <c r="L55" i="25"/>
  <c r="AC56" i="25"/>
  <c r="R56" i="25"/>
  <c r="B56" i="25"/>
  <c r="AA56" i="25"/>
  <c r="K56" i="25"/>
  <c r="Z56" i="25"/>
  <c r="J56" i="25"/>
  <c r="W56" i="25"/>
  <c r="AC59" i="25"/>
  <c r="N59" i="25"/>
  <c r="X59" i="25"/>
  <c r="V59" i="25"/>
  <c r="R59" i="25"/>
  <c r="U60" i="25"/>
  <c r="P64" i="25"/>
  <c r="B67" i="25"/>
  <c r="X84" i="25"/>
  <c r="P84" i="25"/>
  <c r="AB85" i="25"/>
  <c r="AB94" i="25"/>
  <c r="AB98" i="25"/>
  <c r="AC100" i="25"/>
  <c r="X100" i="25"/>
  <c r="T100" i="25"/>
  <c r="R100" i="25"/>
  <c r="B100" i="25"/>
  <c r="N100" i="25"/>
  <c r="AB100" i="25"/>
  <c r="L100" i="25"/>
  <c r="G131" i="25"/>
  <c r="H143" i="25"/>
  <c r="I143" i="25" s="1"/>
  <c r="H151" i="25"/>
  <c r="I151" i="25" s="1"/>
  <c r="V4" i="25"/>
  <c r="S8" i="25"/>
  <c r="N10" i="25"/>
  <c r="X10" i="25"/>
  <c r="V17" i="25"/>
  <c r="AA18" i="25"/>
  <c r="V20" i="25"/>
  <c r="M24" i="25"/>
  <c r="R27" i="25"/>
  <c r="AB27" i="25"/>
  <c r="N31" i="25"/>
  <c r="X31" i="25"/>
  <c r="Q33" i="25"/>
  <c r="U34" i="25"/>
  <c r="J35" i="25"/>
  <c r="V35" i="25"/>
  <c r="W36" i="25"/>
  <c r="J39" i="25"/>
  <c r="W39" i="25"/>
  <c r="AC43" i="25"/>
  <c r="V43" i="25"/>
  <c r="K43" i="25"/>
  <c r="T43" i="25"/>
  <c r="J43" i="25"/>
  <c r="P43" i="25"/>
  <c r="AC44" i="25"/>
  <c r="S44" i="25"/>
  <c r="R44" i="25"/>
  <c r="B44" i="25"/>
  <c r="V44" i="25"/>
  <c r="Y57" i="25"/>
  <c r="Q57" i="25"/>
  <c r="N57" i="25"/>
  <c r="Z57" i="25"/>
  <c r="Z61" i="25"/>
  <c r="S61" i="25"/>
  <c r="B61" i="25"/>
  <c r="AB61" i="25"/>
  <c r="L61" i="25"/>
  <c r="AA61" i="25"/>
  <c r="K61" i="25"/>
  <c r="X61" i="25"/>
  <c r="G141" i="25"/>
  <c r="H141" i="25"/>
  <c r="I141" i="25" s="1"/>
  <c r="F149" i="25"/>
  <c r="H149" i="25"/>
  <c r="I149" i="25" s="1"/>
  <c r="H155" i="25"/>
  <c r="I155" i="25" s="1"/>
  <c r="CC18" i="5"/>
  <c r="CD18" i="5" s="1"/>
  <c r="CC21" i="5"/>
  <c r="CD21" i="5" s="1"/>
  <c r="CC32" i="5"/>
  <c r="CD32" i="5" s="1"/>
  <c r="W2" i="12"/>
  <c r="N3" i="25"/>
  <c r="X3" i="25"/>
  <c r="W4" i="25"/>
  <c r="J5" i="25"/>
  <c r="V8" i="25"/>
  <c r="M9" i="25"/>
  <c r="B10" i="25"/>
  <c r="O10" i="25"/>
  <c r="Z10" i="25"/>
  <c r="K11" i="25"/>
  <c r="N12" i="25"/>
  <c r="J13" i="25"/>
  <c r="AC13" i="25"/>
  <c r="N15" i="25"/>
  <c r="X15" i="25"/>
  <c r="X17" i="25"/>
  <c r="K18" i="25"/>
  <c r="N19" i="25"/>
  <c r="X19" i="25"/>
  <c r="W20" i="25"/>
  <c r="P21" i="25"/>
  <c r="O24" i="25"/>
  <c r="S27" i="25"/>
  <c r="S30" i="25"/>
  <c r="B31" i="25"/>
  <c r="O31" i="25"/>
  <c r="Z31" i="25"/>
  <c r="B33" i="25"/>
  <c r="R33" i="25"/>
  <c r="Y34" i="25"/>
  <c r="K35" i="25"/>
  <c r="X35" i="25"/>
  <c r="Y36" i="25"/>
  <c r="N37" i="25"/>
  <c r="K39" i="25"/>
  <c r="X39" i="25"/>
  <c r="B43" i="25"/>
  <c r="R43" i="25"/>
  <c r="W44" i="25"/>
  <c r="J45" i="25"/>
  <c r="B57" i="25"/>
  <c r="AC62" i="25"/>
  <c r="S62" i="25"/>
  <c r="N62" i="25"/>
  <c r="AA62" i="25"/>
  <c r="K62" i="25"/>
  <c r="V62" i="25"/>
  <c r="K66" i="25"/>
  <c r="G147" i="25"/>
  <c r="H158" i="25"/>
  <c r="I158" i="25" s="1"/>
  <c r="H163" i="25"/>
  <c r="I163" i="25" s="1"/>
  <c r="H166" i="25"/>
  <c r="I166" i="25" s="1"/>
  <c r="AC229" i="24"/>
  <c r="BN250" i="24"/>
  <c r="EI251" i="24"/>
  <c r="F256" i="24"/>
  <c r="HY257" i="24"/>
  <c r="FT258" i="24"/>
  <c r="IN259" i="24"/>
  <c r="CC14" i="5"/>
  <c r="CD14" i="5" s="1"/>
  <c r="CC15" i="5"/>
  <c r="CD15" i="5" s="1"/>
  <c r="E22" i="12"/>
  <c r="B3" i="25"/>
  <c r="O3" i="25"/>
  <c r="Z3" i="25"/>
  <c r="J4" i="25"/>
  <c r="Z4" i="25"/>
  <c r="N5" i="25"/>
  <c r="N7" i="25"/>
  <c r="X7" i="25"/>
  <c r="W8" i="25"/>
  <c r="O9" i="25"/>
  <c r="P10" i="25"/>
  <c r="AA10" i="25"/>
  <c r="R11" i="25"/>
  <c r="U12" i="25"/>
  <c r="M13" i="25"/>
  <c r="B15" i="25"/>
  <c r="O15" i="25"/>
  <c r="Z15" i="25"/>
  <c r="M16" i="25"/>
  <c r="L17" i="25"/>
  <c r="Y17" i="25"/>
  <c r="L18" i="25"/>
  <c r="B19" i="25"/>
  <c r="O19" i="25"/>
  <c r="Z19" i="25"/>
  <c r="K20" i="25"/>
  <c r="Y20" i="25"/>
  <c r="X21" i="25"/>
  <c r="R24" i="25"/>
  <c r="J27" i="25"/>
  <c r="T27" i="25"/>
  <c r="P31" i="25"/>
  <c r="AA31" i="25"/>
  <c r="T33" i="25"/>
  <c r="AA34" i="25"/>
  <c r="N35" i="25"/>
  <c r="K36" i="25"/>
  <c r="AA36" i="25"/>
  <c r="R37" i="25"/>
  <c r="L39" i="25"/>
  <c r="S43" i="25"/>
  <c r="Z44" i="25"/>
  <c r="P46" i="25"/>
  <c r="Q49" i="25"/>
  <c r="Y50" i="25"/>
  <c r="N53" i="25"/>
  <c r="AC55" i="25"/>
  <c r="T55" i="25"/>
  <c r="J55" i="25"/>
  <c r="AA55" i="25"/>
  <c r="P55" i="25"/>
  <c r="Z55" i="25"/>
  <c r="O55" i="25"/>
  <c r="B55" i="25"/>
  <c r="S55" i="25"/>
  <c r="N66" i="25"/>
  <c r="L68" i="25"/>
  <c r="K94" i="25"/>
  <c r="J98" i="25"/>
  <c r="H118" i="25"/>
  <c r="I118" i="25" s="1"/>
  <c r="H120" i="25"/>
  <c r="I120" i="25" s="1"/>
  <c r="G157" i="25"/>
  <c r="H157" i="25"/>
  <c r="I157" i="25" s="1"/>
  <c r="F169" i="25"/>
  <c r="H169" i="25"/>
  <c r="I169" i="25" s="1"/>
  <c r="J8" i="25"/>
  <c r="Z8" i="25"/>
  <c r="U16" i="25"/>
  <c r="M17" i="25"/>
  <c r="AB17" i="25"/>
  <c r="P18" i="25"/>
  <c r="M20" i="25"/>
  <c r="AA20" i="25"/>
  <c r="S24" i="25"/>
  <c r="AC35" i="25"/>
  <c r="W35" i="25"/>
  <c r="L35" i="25"/>
  <c r="O35" i="25"/>
  <c r="AA35" i="25"/>
  <c r="AC39" i="25"/>
  <c r="S39" i="25"/>
  <c r="AB39" i="25"/>
  <c r="R39" i="25"/>
  <c r="N39" i="25"/>
  <c r="AA39" i="25"/>
  <c r="Q42" i="25"/>
  <c r="P42" i="25"/>
  <c r="Y46" i="25"/>
  <c r="R49" i="25"/>
  <c r="Q53" i="25"/>
  <c r="Q67" i="25"/>
  <c r="Q68" i="25"/>
  <c r="S87" i="25"/>
  <c r="M87" i="25"/>
  <c r="N94" i="25"/>
  <c r="N98" i="25"/>
  <c r="H115" i="25"/>
  <c r="I115" i="25" s="1"/>
  <c r="H117" i="25"/>
  <c r="I117" i="25" s="1"/>
  <c r="H123" i="25"/>
  <c r="I123" i="25" s="1"/>
  <c r="H125" i="25"/>
  <c r="I125" i="25" s="1"/>
  <c r="G161" i="25"/>
  <c r="G167" i="25"/>
  <c r="H167" i="25"/>
  <c r="I167" i="25" s="1"/>
  <c r="H173" i="25"/>
  <c r="I173" i="25" s="1"/>
  <c r="H185" i="25"/>
  <c r="I185" i="25" s="1"/>
  <c r="H187" i="25"/>
  <c r="I187" i="25" s="1"/>
  <c r="FH236" i="24"/>
  <c r="GO237" i="24"/>
  <c r="HC238" i="24"/>
  <c r="DV239" i="24"/>
  <c r="JX241" i="24"/>
  <c r="GC242" i="24"/>
  <c r="HA244" i="24"/>
  <c r="HP249" i="24"/>
  <c r="GC250" i="24"/>
  <c r="JU253" i="24"/>
  <c r="FE255" i="24"/>
  <c r="IY256" i="24"/>
  <c r="CW257" i="24"/>
  <c r="CN259" i="24"/>
  <c r="CW260" i="24"/>
  <c r="N4" i="25"/>
  <c r="V5" i="25"/>
  <c r="K8" i="25"/>
  <c r="AB8" i="25"/>
  <c r="T9" i="25"/>
  <c r="S10" i="25"/>
  <c r="AA16" i="25"/>
  <c r="N17" i="25"/>
  <c r="AC17" i="25"/>
  <c r="Q18" i="25"/>
  <c r="N20" i="25"/>
  <c r="AC20" i="25"/>
  <c r="W24" i="25"/>
  <c r="L27" i="25"/>
  <c r="W27" i="25"/>
  <c r="S31" i="25"/>
  <c r="B35" i="25"/>
  <c r="P35" i="25"/>
  <c r="AB35" i="25"/>
  <c r="N36" i="25"/>
  <c r="B39" i="25"/>
  <c r="O39" i="25"/>
  <c r="X43" i="25"/>
  <c r="J44" i="25"/>
  <c r="Z45" i="25"/>
  <c r="Y45" i="25"/>
  <c r="R45" i="25"/>
  <c r="Y49" i="25"/>
  <c r="R53" i="25"/>
  <c r="O61" i="25"/>
  <c r="R67" i="25"/>
  <c r="AB68" i="25"/>
  <c r="R94" i="25"/>
  <c r="R98" i="25"/>
  <c r="G178" i="25"/>
  <c r="H178" i="25"/>
  <c r="I178" i="25" s="1"/>
  <c r="GF242" i="24"/>
  <c r="JX243" i="24"/>
  <c r="CL245" i="24"/>
  <c r="CK249" i="24"/>
  <c r="GF250" i="24"/>
  <c r="IB252" i="24"/>
  <c r="CX256" i="24"/>
  <c r="S257" i="24"/>
  <c r="ES260" i="24"/>
  <c r="F2" i="12"/>
  <c r="Q22" i="12"/>
  <c r="O4" i="25"/>
  <c r="N8" i="25"/>
  <c r="X9" i="25"/>
  <c r="N27" i="25"/>
  <c r="X27" i="25"/>
  <c r="R35" i="25"/>
  <c r="Q36" i="25"/>
  <c r="P39" i="25"/>
  <c r="Z49" i="25"/>
  <c r="Z53" i="25"/>
  <c r="AC66" i="25"/>
  <c r="Z66" i="25"/>
  <c r="J66" i="25"/>
  <c r="W66" i="25"/>
  <c r="S66" i="25"/>
  <c r="R66" i="25"/>
  <c r="B66" i="25"/>
  <c r="AA66" i="25"/>
  <c r="V67" i="25"/>
  <c r="V94" i="25"/>
  <c r="T98" i="25"/>
  <c r="G102" i="25"/>
  <c r="G103" i="25"/>
  <c r="G104" i="25"/>
  <c r="G105" i="25"/>
  <c r="G106" i="25"/>
  <c r="G107" i="25"/>
  <c r="G108" i="25"/>
  <c r="G109" i="25"/>
  <c r="G110" i="25"/>
  <c r="G111" i="25"/>
  <c r="G112" i="25"/>
  <c r="G113" i="25"/>
  <c r="G114" i="25"/>
  <c r="G115" i="25"/>
  <c r="F127" i="25"/>
  <c r="H127" i="25"/>
  <c r="I127" i="25" s="1"/>
  <c r="H135" i="25"/>
  <c r="I135" i="25" s="1"/>
  <c r="G189" i="25"/>
  <c r="H189" i="25"/>
  <c r="I189" i="25" s="1"/>
  <c r="H199" i="25"/>
  <c r="I199" i="25" s="1"/>
  <c r="R41" i="25"/>
  <c r="N47" i="25"/>
  <c r="X47" i="25"/>
  <c r="W48" i="25"/>
  <c r="S51" i="25"/>
  <c r="O52" i="25"/>
  <c r="V63" i="25"/>
  <c r="P65" i="25"/>
  <c r="L69" i="25"/>
  <c r="AB69" i="25"/>
  <c r="N70" i="25"/>
  <c r="L73" i="25"/>
  <c r="AB73" i="25"/>
  <c r="N74" i="25"/>
  <c r="R75" i="25"/>
  <c r="L76" i="25"/>
  <c r="L77" i="25"/>
  <c r="AB77" i="25"/>
  <c r="N78" i="25"/>
  <c r="N82" i="25"/>
  <c r="X82" i="25"/>
  <c r="M83" i="25"/>
  <c r="J86" i="25"/>
  <c r="T86" i="25"/>
  <c r="J90" i="25"/>
  <c r="T90" i="25"/>
  <c r="L92" i="25"/>
  <c r="S93" i="25"/>
  <c r="Q95" i="25"/>
  <c r="X96" i="25"/>
  <c r="Q97" i="25"/>
  <c r="AA99" i="25"/>
  <c r="G122" i="25"/>
  <c r="F123" i="25"/>
  <c r="G137" i="25"/>
  <c r="G138" i="25"/>
  <c r="G153" i="25"/>
  <c r="G154" i="25"/>
  <c r="G165" i="25"/>
  <c r="G175" i="25"/>
  <c r="F177" i="25"/>
  <c r="G186" i="25"/>
  <c r="G199" i="25"/>
  <c r="O40" i="25"/>
  <c r="B41" i="25"/>
  <c r="B47" i="25"/>
  <c r="O47" i="25"/>
  <c r="Z47" i="25"/>
  <c r="J48" i="25"/>
  <c r="Z48" i="25"/>
  <c r="J51" i="25"/>
  <c r="T51" i="25"/>
  <c r="B52" i="25"/>
  <c r="R52" i="25"/>
  <c r="Y63" i="25"/>
  <c r="B65" i="25"/>
  <c r="S65" i="25"/>
  <c r="O69" i="25"/>
  <c r="O70" i="25"/>
  <c r="O73" i="25"/>
  <c r="O74" i="25"/>
  <c r="B75" i="25"/>
  <c r="Q76" i="25"/>
  <c r="O77" i="25"/>
  <c r="O78" i="25"/>
  <c r="B82" i="25"/>
  <c r="O82" i="25"/>
  <c r="Z82" i="25"/>
  <c r="N83" i="25"/>
  <c r="K86" i="25"/>
  <c r="V86" i="25"/>
  <c r="K90" i="25"/>
  <c r="V90" i="25"/>
  <c r="M92" i="25"/>
  <c r="S95" i="25"/>
  <c r="J96" i="25"/>
  <c r="Z96" i="25"/>
  <c r="AC99" i="25"/>
  <c r="G123" i="25"/>
  <c r="F125" i="25"/>
  <c r="G139" i="25"/>
  <c r="F141" i="25"/>
  <c r="G155" i="25"/>
  <c r="F157" i="25"/>
  <c r="G166" i="25"/>
  <c r="G177" i="25"/>
  <c r="G187" i="25"/>
  <c r="F189" i="25"/>
  <c r="S69" i="25"/>
  <c r="S73" i="25"/>
  <c r="S77" i="25"/>
  <c r="N86" i="25"/>
  <c r="X86" i="25"/>
  <c r="P88" i="25"/>
  <c r="N90" i="25"/>
  <c r="X90" i="25"/>
  <c r="R92" i="25"/>
  <c r="AA95" i="25"/>
  <c r="M99" i="25"/>
  <c r="G127" i="25"/>
  <c r="F129" i="25"/>
  <c r="G143" i="25"/>
  <c r="F145" i="25"/>
  <c r="G158" i="25"/>
  <c r="G169" i="25"/>
  <c r="G179" i="25"/>
  <c r="F181" i="25"/>
  <c r="G190" i="25"/>
  <c r="F193" i="25"/>
  <c r="O48" i="25"/>
  <c r="N51" i="25"/>
  <c r="X51" i="25"/>
  <c r="T69" i="25"/>
  <c r="T73" i="25"/>
  <c r="T77" i="25"/>
  <c r="B86" i="25"/>
  <c r="O86" i="25"/>
  <c r="Z86" i="25"/>
  <c r="Q88" i="25"/>
  <c r="B90" i="25"/>
  <c r="O90" i="25"/>
  <c r="Z90" i="25"/>
  <c r="B92" i="25"/>
  <c r="V92" i="25"/>
  <c r="P96" i="25"/>
  <c r="Q99" i="25"/>
  <c r="G117" i="25"/>
  <c r="G129" i="25"/>
  <c r="G130" i="25"/>
  <c r="F131" i="25"/>
  <c r="G145" i="25"/>
  <c r="G146" i="25"/>
  <c r="G159" i="25"/>
  <c r="F161" i="25"/>
  <c r="G170" i="25"/>
  <c r="G181" i="25"/>
  <c r="G191" i="25"/>
  <c r="G193" i="25"/>
  <c r="G171" i="25"/>
  <c r="F173" i="25"/>
  <c r="G182" i="25"/>
  <c r="G194" i="25"/>
  <c r="F197" i="25"/>
  <c r="F118" i="25"/>
  <c r="G133" i="25"/>
  <c r="G134" i="25"/>
  <c r="F135" i="25"/>
  <c r="G149" i="25"/>
  <c r="G150" i="25"/>
  <c r="G162" i="25"/>
  <c r="G173" i="25"/>
  <c r="G183" i="25"/>
  <c r="F185" i="25"/>
  <c r="G195" i="25"/>
  <c r="G197" i="25"/>
  <c r="G135" i="25"/>
  <c r="F137" i="25"/>
  <c r="G151" i="25"/>
  <c r="F153" i="25"/>
  <c r="G163" i="25"/>
  <c r="F165" i="25"/>
  <c r="G174" i="25"/>
  <c r="G185" i="25"/>
  <c r="G198" i="25"/>
  <c r="E2" i="12"/>
  <c r="N2" i="12"/>
  <c r="V2" i="12"/>
  <c r="F22" i="12"/>
  <c r="N22" i="12"/>
  <c r="V22" i="12"/>
  <c r="E24" i="12"/>
  <c r="M24" i="12"/>
  <c r="U24" i="12"/>
  <c r="B3" i="23"/>
  <c r="F24" i="12"/>
  <c r="N24" i="12"/>
  <c r="V24" i="12"/>
  <c r="J2" i="12"/>
  <c r="R2" i="12"/>
  <c r="B22" i="12"/>
  <c r="J22" i="12"/>
  <c r="R22" i="12"/>
  <c r="Q24" i="12"/>
  <c r="Q31" i="24"/>
  <c r="AC74" i="24"/>
  <c r="FF74" i="24"/>
  <c r="GC76" i="24"/>
  <c r="GO82" i="24"/>
  <c r="Q116" i="24"/>
  <c r="FE120" i="24"/>
  <c r="R121" i="24"/>
  <c r="EG136" i="24"/>
  <c r="JV141" i="24"/>
  <c r="EU142" i="24"/>
  <c r="IM145" i="24"/>
  <c r="IY146" i="24"/>
  <c r="EU147" i="24"/>
  <c r="ES153" i="24"/>
  <c r="IW154" i="24"/>
  <c r="IK155" i="24"/>
  <c r="FE157" i="24"/>
  <c r="IZ157" i="24"/>
  <c r="CN158" i="24"/>
  <c r="HD158" i="24"/>
  <c r="Q159" i="24"/>
  <c r="EV159" i="24"/>
  <c r="HA161" i="24"/>
  <c r="DI169" i="24"/>
  <c r="GC175" i="24"/>
  <c r="IA180" i="24"/>
  <c r="IB180" i="24"/>
  <c r="BP199" i="24"/>
  <c r="BN199" i="24"/>
  <c r="Y11" i="24"/>
  <c r="AC11" i="24"/>
  <c r="DW11" i="24"/>
  <c r="GF11" i="24"/>
  <c r="JU11" i="24"/>
  <c r="GD25" i="24"/>
  <c r="EU27" i="24"/>
  <c r="HY27" i="24"/>
  <c r="F30" i="24"/>
  <c r="HY30" i="24"/>
  <c r="T31" i="24"/>
  <c r="JL31" i="24"/>
  <c r="EU33" i="24"/>
  <c r="JL33" i="24"/>
  <c r="HY36" i="24"/>
  <c r="HO39" i="24"/>
  <c r="IB39" i="24"/>
  <c r="FT40" i="24"/>
  <c r="JL40" i="24"/>
  <c r="G42" i="24"/>
  <c r="DV42" i="24"/>
  <c r="Q43" i="24"/>
  <c r="FG43" i="24"/>
  <c r="JI43" i="24"/>
  <c r="JI46" i="24"/>
  <c r="DK48" i="24"/>
  <c r="GC50" i="24"/>
  <c r="Q54" i="24"/>
  <c r="FQ54" i="24"/>
  <c r="Q58" i="24"/>
  <c r="HC63" i="24"/>
  <c r="HA64" i="24"/>
  <c r="FG66" i="24"/>
  <c r="DK67" i="24"/>
  <c r="JJ67" i="24"/>
  <c r="HN68" i="24"/>
  <c r="DU69" i="24"/>
  <c r="AC70" i="24"/>
  <c r="ES70" i="24"/>
  <c r="JI72" i="24"/>
  <c r="FH74" i="24"/>
  <c r="GD76" i="24"/>
  <c r="HY78" i="24"/>
  <c r="IN80" i="24"/>
  <c r="GR82" i="24"/>
  <c r="AK84" i="24"/>
  <c r="FG84" i="24"/>
  <c r="AD92" i="24"/>
  <c r="FQ92" i="24"/>
  <c r="Q93" i="24"/>
  <c r="DK93" i="24"/>
  <c r="GQ93" i="24"/>
  <c r="R94" i="24"/>
  <c r="HB94" i="24"/>
  <c r="E95" i="24"/>
  <c r="FF95" i="24"/>
  <c r="GR96" i="24"/>
  <c r="S97" i="24"/>
  <c r="HA97" i="24"/>
  <c r="JI98" i="24"/>
  <c r="DJ99" i="24"/>
  <c r="HN99" i="24"/>
  <c r="Q100" i="24"/>
  <c r="DU100" i="24"/>
  <c r="IK102" i="24"/>
  <c r="ET14" i="24"/>
  <c r="E20" i="24"/>
  <c r="FQ20" i="24"/>
  <c r="GR21" i="24"/>
  <c r="EI23" i="24"/>
  <c r="AF24" i="24"/>
  <c r="JU112" i="24"/>
  <c r="HD113" i="24"/>
  <c r="T116" i="24"/>
  <c r="HA116" i="24"/>
  <c r="EJ118" i="24"/>
  <c r="GC119" i="24"/>
  <c r="IY119" i="24"/>
  <c r="FF120" i="24"/>
  <c r="S121" i="24"/>
  <c r="DU123" i="24"/>
  <c r="IB123" i="24"/>
  <c r="HM126" i="24"/>
  <c r="EJ127" i="24"/>
  <c r="IW127" i="24"/>
  <c r="HC128" i="24"/>
  <c r="DU129" i="24"/>
  <c r="HY129" i="24"/>
  <c r="IM130" i="24"/>
  <c r="GF131" i="24"/>
  <c r="IB132" i="24"/>
  <c r="GF133" i="24"/>
  <c r="EU134" i="24"/>
  <c r="JI134" i="24"/>
  <c r="EJ136" i="24"/>
  <c r="JI136" i="24"/>
  <c r="GD137" i="24"/>
  <c r="JV139" i="24"/>
  <c r="IM140" i="24"/>
  <c r="DV141" i="24"/>
  <c r="AD142" i="24"/>
  <c r="HN143" i="24"/>
  <c r="GD144" i="24"/>
  <c r="IY145" i="24"/>
  <c r="FG146" i="24"/>
  <c r="AD147" i="24"/>
  <c r="HN147" i="24"/>
  <c r="HN148" i="24"/>
  <c r="DV149" i="24"/>
  <c r="IM149" i="24"/>
  <c r="JK150" i="24"/>
  <c r="JJ151" i="24"/>
  <c r="EJ152" i="24"/>
  <c r="JX152" i="24"/>
  <c r="EV153" i="24"/>
  <c r="HN153" i="24"/>
  <c r="DV154" i="24"/>
  <c r="IZ154" i="24"/>
  <c r="IN155" i="24"/>
  <c r="FF156" i="24"/>
  <c r="JU156" i="24"/>
  <c r="GF157" i="24"/>
  <c r="H158" i="24"/>
  <c r="EU158" i="24"/>
  <c r="HY158" i="24"/>
  <c r="S159" i="24"/>
  <c r="FF159" i="24"/>
  <c r="IM160" i="24"/>
  <c r="IW161" i="24"/>
  <c r="G163" i="24"/>
  <c r="HD163" i="24"/>
  <c r="DL164" i="24"/>
  <c r="JX164" i="24"/>
  <c r="FE165" i="24"/>
  <c r="FF166" i="24"/>
  <c r="HM167" i="24"/>
  <c r="GC168" i="24"/>
  <c r="AC170" i="24"/>
  <c r="JU171" i="24"/>
  <c r="DI172" i="24"/>
  <c r="AC174" i="24"/>
  <c r="JU174" i="24"/>
  <c r="GF175" i="24"/>
  <c r="DU177" i="24"/>
  <c r="AF180" i="24"/>
  <c r="AC180" i="24"/>
  <c r="EO181" i="24"/>
  <c r="EJ181" i="24"/>
  <c r="EH181" i="24"/>
  <c r="HB181" i="24"/>
  <c r="EI182" i="24"/>
  <c r="EG182" i="24"/>
  <c r="CS183" i="24"/>
  <c r="CL183" i="24"/>
  <c r="CK183" i="24"/>
  <c r="AD185" i="24"/>
  <c r="AF185" i="24"/>
  <c r="BZ187" i="24"/>
  <c r="BY187" i="24"/>
  <c r="CS187" i="24"/>
  <c r="CM187" i="24"/>
  <c r="CL187" i="24"/>
  <c r="CK187" i="24"/>
  <c r="CS188" i="24"/>
  <c r="CM188" i="24"/>
  <c r="CK188" i="24"/>
  <c r="EO189" i="24"/>
  <c r="EI189" i="24"/>
  <c r="DL197" i="24"/>
  <c r="DJ197" i="24"/>
  <c r="M199" i="24"/>
  <c r="G199" i="24"/>
  <c r="DI33" i="24"/>
  <c r="JV33" i="24"/>
  <c r="HZ36" i="24"/>
  <c r="HA43" i="24"/>
  <c r="R100" i="24"/>
  <c r="ES100" i="24"/>
  <c r="AC102" i="24"/>
  <c r="GO14" i="24"/>
  <c r="DV21" i="24"/>
  <c r="JL182" i="24"/>
  <c r="JI182" i="24"/>
  <c r="HN183" i="24"/>
  <c r="HO183" i="24"/>
  <c r="FQ27" i="24"/>
  <c r="IK27" i="24"/>
  <c r="H11" i="24"/>
  <c r="AE11" i="24"/>
  <c r="HO11" i="24"/>
  <c r="JX11" i="24"/>
  <c r="DL25" i="24"/>
  <c r="JU25" i="24"/>
  <c r="FT27" i="24"/>
  <c r="IM27" i="24"/>
  <c r="DL30" i="24"/>
  <c r="JU30" i="24"/>
  <c r="GC31" i="24"/>
  <c r="DL33" i="24"/>
  <c r="HB33" i="24"/>
  <c r="JX33" i="24"/>
  <c r="EG36" i="24"/>
  <c r="IB36" i="24"/>
  <c r="DW39" i="24"/>
  <c r="HZ39" i="24"/>
  <c r="DK40" i="24"/>
  <c r="HC40" i="24"/>
  <c r="S42" i="24"/>
  <c r="HY42" i="24"/>
  <c r="HD43" i="24"/>
  <c r="DU46" i="24"/>
  <c r="HZ50" i="24"/>
  <c r="FQ57" i="24"/>
  <c r="AE58" i="24"/>
  <c r="HC58" i="24"/>
  <c r="DK59" i="24"/>
  <c r="DU63" i="24"/>
  <c r="AC64" i="24"/>
  <c r="DK64" i="24"/>
  <c r="JU64" i="24"/>
  <c r="Q67" i="24"/>
  <c r="FR67" i="24"/>
  <c r="AK69" i="24"/>
  <c r="FG69" i="24"/>
  <c r="AF70" i="24"/>
  <c r="E72" i="24"/>
  <c r="DI73" i="24"/>
  <c r="EV74" i="24"/>
  <c r="FE76" i="24"/>
  <c r="S82" i="24"/>
  <c r="FE82" i="24"/>
  <c r="HD82" i="24"/>
  <c r="EU84" i="24"/>
  <c r="IM84" i="24"/>
  <c r="HB92" i="24"/>
  <c r="EV93" i="24"/>
  <c r="IW93" i="24"/>
  <c r="AD94" i="24"/>
  <c r="ES94" i="24"/>
  <c r="IM94" i="24"/>
  <c r="DU95" i="24"/>
  <c r="Q96" i="24"/>
  <c r="DI96" i="24"/>
  <c r="DK97" i="24"/>
  <c r="JJ97" i="24"/>
  <c r="FF98" i="24"/>
  <c r="FS99" i="24"/>
  <c r="S100" i="24"/>
  <c r="ET100" i="24"/>
  <c r="AF102" i="24"/>
  <c r="FQ102" i="24"/>
  <c r="GP14" i="24"/>
  <c r="JU20" i="24"/>
  <c r="DX21" i="24"/>
  <c r="GO21" i="24"/>
  <c r="HM23" i="24"/>
  <c r="S113" i="24"/>
  <c r="FE113" i="24"/>
  <c r="H116" i="24"/>
  <c r="G118" i="24"/>
  <c r="Q121" i="24"/>
  <c r="JI128" i="24"/>
  <c r="FG129" i="24"/>
  <c r="JI129" i="24"/>
  <c r="GF130" i="24"/>
  <c r="DU131" i="24"/>
  <c r="GF132" i="24"/>
  <c r="CS181" i="24"/>
  <c r="CK181" i="24"/>
  <c r="IY181" i="24"/>
  <c r="IZ181" i="24"/>
  <c r="IX181" i="24"/>
  <c r="DV184" i="24"/>
  <c r="DX184" i="24"/>
  <c r="DW184" i="24"/>
  <c r="GF185" i="24"/>
  <c r="GC185" i="24"/>
  <c r="DV186" i="24"/>
  <c r="DX186" i="24"/>
  <c r="IM188" i="24"/>
  <c r="IK188" i="24"/>
  <c r="M193" i="24"/>
  <c r="E193" i="24"/>
  <c r="CC17" i="5"/>
  <c r="CD17" i="5" s="1"/>
  <c r="CC27" i="5"/>
  <c r="CD27" i="5" s="1"/>
  <c r="M30" i="12"/>
  <c r="Q30" i="12"/>
  <c r="U30" i="12"/>
  <c r="B29" i="23"/>
  <c r="M2" i="25"/>
  <c r="Q2" i="25"/>
  <c r="U2" i="25"/>
  <c r="Y2" i="25"/>
  <c r="AC2" i="25"/>
  <c r="M6" i="25"/>
  <c r="Q6" i="25"/>
  <c r="U6" i="25"/>
  <c r="Y6" i="25"/>
  <c r="AC6" i="25"/>
  <c r="Z22" i="25"/>
  <c r="V22" i="25"/>
  <c r="R22" i="25"/>
  <c r="N22" i="25"/>
  <c r="J22" i="25"/>
  <c r="B22" i="25"/>
  <c r="Y22" i="25"/>
  <c r="T22" i="25"/>
  <c r="O22" i="25"/>
  <c r="M22" i="25"/>
  <c r="U22" i="25"/>
  <c r="AB22" i="25"/>
  <c r="Z26" i="25"/>
  <c r="V26" i="25"/>
  <c r="R26" i="25"/>
  <c r="N26" i="25"/>
  <c r="J26" i="25"/>
  <c r="B26" i="25"/>
  <c r="AA26" i="25"/>
  <c r="U26" i="25"/>
  <c r="P26" i="25"/>
  <c r="K26" i="25"/>
  <c r="M26" i="25"/>
  <c r="T26" i="25"/>
  <c r="AB26" i="25"/>
  <c r="AB28" i="25"/>
  <c r="X28" i="25"/>
  <c r="T28" i="25"/>
  <c r="P28" i="25"/>
  <c r="L28" i="25"/>
  <c r="AC28" i="25"/>
  <c r="W28" i="25"/>
  <c r="R28" i="25"/>
  <c r="M28" i="25"/>
  <c r="AA28" i="25"/>
  <c r="V28" i="25"/>
  <c r="Q28" i="25"/>
  <c r="K28" i="25"/>
  <c r="B28" i="25"/>
  <c r="S28" i="25"/>
  <c r="AA29" i="25"/>
  <c r="W29" i="25"/>
  <c r="S29" i="25"/>
  <c r="O29" i="25"/>
  <c r="K29" i="25"/>
  <c r="Y29" i="25"/>
  <c r="T29" i="25"/>
  <c r="N29" i="25"/>
  <c r="AC29" i="25"/>
  <c r="X29" i="25"/>
  <c r="R29" i="25"/>
  <c r="M29" i="25"/>
  <c r="P29" i="25"/>
  <c r="Z29" i="25"/>
  <c r="AB32" i="25"/>
  <c r="X32" i="25"/>
  <c r="T32" i="25"/>
  <c r="P32" i="25"/>
  <c r="L32" i="25"/>
  <c r="Y32" i="25"/>
  <c r="S32" i="25"/>
  <c r="N32" i="25"/>
  <c r="AC32" i="25"/>
  <c r="W32" i="25"/>
  <c r="R32" i="25"/>
  <c r="M32" i="25"/>
  <c r="O32" i="25"/>
  <c r="Z32" i="25"/>
  <c r="Z38" i="25"/>
  <c r="V38" i="25"/>
  <c r="R38" i="25"/>
  <c r="N38" i="25"/>
  <c r="J38" i="25"/>
  <c r="B38" i="25"/>
  <c r="Y38" i="25"/>
  <c r="T38" i="25"/>
  <c r="O38" i="25"/>
  <c r="AC38" i="25"/>
  <c r="X38" i="25"/>
  <c r="S38" i="25"/>
  <c r="M38" i="25"/>
  <c r="Q38" i="25"/>
  <c r="AB38" i="25"/>
  <c r="AA54" i="25"/>
  <c r="W54" i="25"/>
  <c r="S54" i="25"/>
  <c r="O54" i="25"/>
  <c r="K54" i="25"/>
  <c r="Z54" i="25"/>
  <c r="V54" i="25"/>
  <c r="R54" i="25"/>
  <c r="N54" i="25"/>
  <c r="J54" i="25"/>
  <c r="B54" i="25"/>
  <c r="AC54" i="25"/>
  <c r="U54" i="25"/>
  <c r="M54" i="25"/>
  <c r="AB54" i="25"/>
  <c r="T54" i="25"/>
  <c r="L54" i="25"/>
  <c r="X54" i="25"/>
  <c r="AA72" i="25"/>
  <c r="W72" i="25"/>
  <c r="S72" i="25"/>
  <c r="O72" i="25"/>
  <c r="K72" i="25"/>
  <c r="Z72" i="25"/>
  <c r="V72" i="25"/>
  <c r="R72" i="25"/>
  <c r="N72" i="25"/>
  <c r="J72" i="25"/>
  <c r="B72" i="25"/>
  <c r="AB72" i="25"/>
  <c r="T72" i="25"/>
  <c r="L72" i="25"/>
  <c r="Y72" i="25"/>
  <c r="Q72" i="25"/>
  <c r="P72" i="25"/>
  <c r="AC72" i="25"/>
  <c r="M72" i="25"/>
  <c r="Z89" i="25"/>
  <c r="V89" i="25"/>
  <c r="R89" i="25"/>
  <c r="N89" i="25"/>
  <c r="J89" i="25"/>
  <c r="B89" i="25"/>
  <c r="AA89" i="25"/>
  <c r="U89" i="25"/>
  <c r="P89" i="25"/>
  <c r="K89" i="25"/>
  <c r="Y89" i="25"/>
  <c r="S89" i="25"/>
  <c r="L89" i="25"/>
  <c r="X89" i="25"/>
  <c r="Q89" i="25"/>
  <c r="AC89" i="25"/>
  <c r="W89" i="25"/>
  <c r="O89" i="25"/>
  <c r="AB89" i="25"/>
  <c r="T89" i="25"/>
  <c r="M89" i="25"/>
  <c r="G160" i="25"/>
  <c r="H160" i="25"/>
  <c r="I160" i="25" s="1"/>
  <c r="G176" i="25"/>
  <c r="H176" i="25"/>
  <c r="I176" i="25" s="1"/>
  <c r="G192" i="25"/>
  <c r="H192" i="25"/>
  <c r="I192" i="25" s="1"/>
  <c r="G200" i="25"/>
  <c r="H200" i="25"/>
  <c r="I200" i="25" s="1"/>
  <c r="AD211" i="24"/>
  <c r="HM212" i="24"/>
  <c r="DU214" i="24"/>
  <c r="AC227" i="24"/>
  <c r="CW249" i="24"/>
  <c r="AC254" i="24"/>
  <c r="CX257" i="24"/>
  <c r="JU260" i="24"/>
  <c r="BR22" i="5"/>
  <c r="C2" i="12"/>
  <c r="G2" i="12"/>
  <c r="L2" i="12"/>
  <c r="P2" i="12"/>
  <c r="T2" i="12"/>
  <c r="B22" i="23"/>
  <c r="B2" i="25"/>
  <c r="J2" i="25"/>
  <c r="N2" i="25"/>
  <c r="R2" i="25"/>
  <c r="V2" i="25"/>
  <c r="Z2" i="25"/>
  <c r="M3" i="25"/>
  <c r="Q3" i="25"/>
  <c r="U3" i="25"/>
  <c r="Y3" i="25"/>
  <c r="L4" i="25"/>
  <c r="P4" i="25"/>
  <c r="T4" i="25"/>
  <c r="X4" i="25"/>
  <c r="AB4" i="25"/>
  <c r="K5" i="25"/>
  <c r="O5" i="25"/>
  <c r="S5" i="25"/>
  <c r="W5" i="25"/>
  <c r="AA5" i="25"/>
  <c r="B6" i="25"/>
  <c r="J6" i="25"/>
  <c r="N6" i="25"/>
  <c r="R6" i="25"/>
  <c r="V6" i="25"/>
  <c r="Z6" i="25"/>
  <c r="M7" i="25"/>
  <c r="Q7" i="25"/>
  <c r="U7" i="25"/>
  <c r="Y7" i="25"/>
  <c r="L8" i="25"/>
  <c r="P8" i="25"/>
  <c r="T8" i="25"/>
  <c r="X8" i="25"/>
  <c r="AC8" i="25"/>
  <c r="K9" i="25"/>
  <c r="P9" i="25"/>
  <c r="U9" i="25"/>
  <c r="M11" i="25"/>
  <c r="S11" i="25"/>
  <c r="Z11" i="25"/>
  <c r="O12" i="25"/>
  <c r="V12" i="25"/>
  <c r="AA13" i="25"/>
  <c r="W13" i="25"/>
  <c r="S13" i="25"/>
  <c r="O13" i="25"/>
  <c r="K13" i="25"/>
  <c r="Y13" i="25"/>
  <c r="T13" i="25"/>
  <c r="N13" i="25"/>
  <c r="L13" i="25"/>
  <c r="R13" i="25"/>
  <c r="Z13" i="25"/>
  <c r="O16" i="25"/>
  <c r="V16" i="25"/>
  <c r="AC16" i="25"/>
  <c r="Z18" i="25"/>
  <c r="V18" i="25"/>
  <c r="R18" i="25"/>
  <c r="N18" i="25"/>
  <c r="J18" i="25"/>
  <c r="B18" i="25"/>
  <c r="AC18" i="25"/>
  <c r="X18" i="25"/>
  <c r="S18" i="25"/>
  <c r="M18" i="25"/>
  <c r="O18" i="25"/>
  <c r="U18" i="25"/>
  <c r="AB18" i="25"/>
  <c r="J21" i="25"/>
  <c r="R21" i="25"/>
  <c r="Y21" i="25"/>
  <c r="P22" i="25"/>
  <c r="W22" i="25"/>
  <c r="AC22" i="25"/>
  <c r="AB24" i="25"/>
  <c r="X24" i="25"/>
  <c r="T24" i="25"/>
  <c r="P24" i="25"/>
  <c r="L24" i="25"/>
  <c r="AA24" i="25"/>
  <c r="V24" i="25"/>
  <c r="Q24" i="25"/>
  <c r="K24" i="25"/>
  <c r="B24" i="25"/>
  <c r="N24" i="25"/>
  <c r="U24" i="25"/>
  <c r="AC24" i="25"/>
  <c r="J25" i="25"/>
  <c r="Q25" i="25"/>
  <c r="O26" i="25"/>
  <c r="W26" i="25"/>
  <c r="AC26" i="25"/>
  <c r="J28" i="25"/>
  <c r="U28" i="25"/>
  <c r="B29" i="25"/>
  <c r="Q29" i="25"/>
  <c r="AB29" i="25"/>
  <c r="B32" i="25"/>
  <c r="Q32" i="25"/>
  <c r="AA32" i="25"/>
  <c r="K38" i="25"/>
  <c r="U38" i="25"/>
  <c r="AA42" i="25"/>
  <c r="W42" i="25"/>
  <c r="S42" i="25"/>
  <c r="O42" i="25"/>
  <c r="K42" i="25"/>
  <c r="Z42" i="25"/>
  <c r="V42" i="25"/>
  <c r="R42" i="25"/>
  <c r="N42" i="25"/>
  <c r="J42" i="25"/>
  <c r="B42" i="25"/>
  <c r="AC42" i="25"/>
  <c r="U42" i="25"/>
  <c r="M42" i="25"/>
  <c r="AB42" i="25"/>
  <c r="T42" i="25"/>
  <c r="L42" i="25"/>
  <c r="X42" i="25"/>
  <c r="P50" i="25"/>
  <c r="Y54" i="25"/>
  <c r="AA58" i="25"/>
  <c r="W58" i="25"/>
  <c r="S58" i="25"/>
  <c r="O58" i="25"/>
  <c r="K58" i="25"/>
  <c r="Z58" i="25"/>
  <c r="V58" i="25"/>
  <c r="R58" i="25"/>
  <c r="N58" i="25"/>
  <c r="J58" i="25"/>
  <c r="B58" i="25"/>
  <c r="AC58" i="25"/>
  <c r="U58" i="25"/>
  <c r="M58" i="25"/>
  <c r="AB58" i="25"/>
  <c r="T58" i="25"/>
  <c r="L58" i="25"/>
  <c r="X58" i="25"/>
  <c r="U72" i="25"/>
  <c r="GQ180" i="24"/>
  <c r="FT182" i="24"/>
  <c r="GF182" i="24"/>
  <c r="ET183" i="24"/>
  <c r="IZ184" i="24"/>
  <c r="JW185" i="24"/>
  <c r="CK186" i="24"/>
  <c r="IL186" i="24"/>
  <c r="DW189" i="24"/>
  <c r="GF189" i="24"/>
  <c r="T190" i="24"/>
  <c r="EV191" i="24"/>
  <c r="IN192" i="24"/>
  <c r="GR193" i="24"/>
  <c r="EU194" i="24"/>
  <c r="G195" i="24"/>
  <c r="IL195" i="24"/>
  <c r="FR196" i="24"/>
  <c r="IX197" i="24"/>
  <c r="HB198" i="24"/>
  <c r="IK199" i="24"/>
  <c r="HN200" i="24"/>
  <c r="IA201" i="24"/>
  <c r="HB202" i="24"/>
  <c r="GF203" i="24"/>
  <c r="G204" i="24"/>
  <c r="EI204" i="24"/>
  <c r="FQ205" i="24"/>
  <c r="ET206" i="24"/>
  <c r="AC208" i="24"/>
  <c r="ET208" i="24"/>
  <c r="GD209" i="24"/>
  <c r="JW209" i="24"/>
  <c r="DK210" i="24"/>
  <c r="DX210" i="24"/>
  <c r="S211" i="24"/>
  <c r="AE211" i="24"/>
  <c r="ET212" i="24"/>
  <c r="HN212" i="24"/>
  <c r="AD213" i="24"/>
  <c r="HM213" i="24"/>
  <c r="AC214" i="24"/>
  <c r="CL214" i="24"/>
  <c r="DW214" i="24"/>
  <c r="HD214" i="24"/>
  <c r="HP214" i="24"/>
  <c r="GE215" i="24"/>
  <c r="AC216" i="24"/>
  <c r="IY216" i="24"/>
  <c r="CW217" i="24"/>
  <c r="IK217" i="24"/>
  <c r="CX218" i="24"/>
  <c r="S219" i="24"/>
  <c r="GR219" i="24"/>
  <c r="AE220" i="24"/>
  <c r="H221" i="24"/>
  <c r="HC221" i="24"/>
  <c r="IK222" i="24"/>
  <c r="AC223" i="24"/>
  <c r="FQ223" i="24"/>
  <c r="AC225" i="24"/>
  <c r="E226" i="24"/>
  <c r="EG226" i="24"/>
  <c r="IN226" i="24"/>
  <c r="AD227" i="24"/>
  <c r="FQ227" i="24"/>
  <c r="F228" i="24"/>
  <c r="BY228" i="24"/>
  <c r="HM228" i="24"/>
  <c r="FQ229" i="24"/>
  <c r="IL229" i="24"/>
  <c r="BY230" i="24"/>
  <c r="DX230" i="24"/>
  <c r="IW232" i="24"/>
  <c r="Q234" i="24"/>
  <c r="HB234" i="24"/>
  <c r="CK236" i="24"/>
  <c r="BP237" i="24"/>
  <c r="JI237" i="24"/>
  <c r="DL238" i="24"/>
  <c r="HZ238" i="24"/>
  <c r="FR239" i="24"/>
  <c r="S240" i="24"/>
  <c r="HM240" i="24"/>
  <c r="CK241" i="24"/>
  <c r="HP241" i="24"/>
  <c r="AF242" i="24"/>
  <c r="BP242" i="24"/>
  <c r="FQ242" i="24"/>
  <c r="GD242" i="24"/>
  <c r="IK242" i="24"/>
  <c r="T243" i="24"/>
  <c r="BN243" i="24"/>
  <c r="HB243" i="24"/>
  <c r="EG244" i="24"/>
  <c r="HZ244" i="24"/>
  <c r="AE245" i="24"/>
  <c r="HM245" i="24"/>
  <c r="AC247" i="24"/>
  <c r="GC248" i="24"/>
  <c r="JU248" i="24"/>
  <c r="CX249" i="24"/>
  <c r="GF249" i="24"/>
  <c r="E250" i="24"/>
  <c r="DU250" i="24"/>
  <c r="GP250" i="24"/>
  <c r="HB251" i="24"/>
  <c r="EU252" i="24"/>
  <c r="IZ252" i="24"/>
  <c r="AE254" i="24"/>
  <c r="CK254" i="24"/>
  <c r="GC254" i="24"/>
  <c r="JV254" i="24"/>
  <c r="GE255" i="24"/>
  <c r="AD256" i="24"/>
  <c r="DX256" i="24"/>
  <c r="GR256" i="24"/>
  <c r="AD257" i="24"/>
  <c r="CM257" i="24"/>
  <c r="CY257" i="24"/>
  <c r="JX258" i="24"/>
  <c r="ES259" i="24"/>
  <c r="AC260" i="24"/>
  <c r="FQ260" i="24"/>
  <c r="JW260" i="24"/>
  <c r="D2" i="12"/>
  <c r="H2" i="12"/>
  <c r="C22" i="12"/>
  <c r="G22" i="12"/>
  <c r="K22" i="12"/>
  <c r="O22" i="12"/>
  <c r="S22" i="12"/>
  <c r="W22" i="12"/>
  <c r="C24" i="12"/>
  <c r="G24" i="12"/>
  <c r="K24" i="12"/>
  <c r="O24" i="12"/>
  <c r="S24" i="12"/>
  <c r="W24" i="12"/>
  <c r="B4" i="23" s="1"/>
  <c r="K2" i="25"/>
  <c r="O2" i="25"/>
  <c r="S2" i="25"/>
  <c r="W2" i="25"/>
  <c r="AA2" i="25"/>
  <c r="M4" i="25"/>
  <c r="Q4" i="25"/>
  <c r="U4" i="25"/>
  <c r="Y4" i="25"/>
  <c r="L5" i="25"/>
  <c r="P5" i="25"/>
  <c r="T5" i="25"/>
  <c r="X5" i="25"/>
  <c r="AB5" i="25"/>
  <c r="K6" i="25"/>
  <c r="O6" i="25"/>
  <c r="S6" i="25"/>
  <c r="W6" i="25"/>
  <c r="AA6" i="25"/>
  <c r="M8" i="25"/>
  <c r="Q8" i="25"/>
  <c r="U8" i="25"/>
  <c r="Y8" i="25"/>
  <c r="Z9" i="25"/>
  <c r="V9" i="25"/>
  <c r="R9" i="25"/>
  <c r="N9" i="25"/>
  <c r="J9" i="25"/>
  <c r="B9" i="25"/>
  <c r="L9" i="25"/>
  <c r="Q9" i="25"/>
  <c r="W9" i="25"/>
  <c r="AB9" i="25"/>
  <c r="N11" i="25"/>
  <c r="T11" i="25"/>
  <c r="J12" i="25"/>
  <c r="Q12" i="25"/>
  <c r="J16" i="25"/>
  <c r="Q16" i="25"/>
  <c r="M21" i="25"/>
  <c r="T21" i="25"/>
  <c r="K22" i="25"/>
  <c r="Q22" i="25"/>
  <c r="X22" i="25"/>
  <c r="AA25" i="25"/>
  <c r="W25" i="25"/>
  <c r="S25" i="25"/>
  <c r="O25" i="25"/>
  <c r="K25" i="25"/>
  <c r="AC25" i="25"/>
  <c r="X25" i="25"/>
  <c r="R25" i="25"/>
  <c r="M25" i="25"/>
  <c r="L25" i="25"/>
  <c r="T25" i="25"/>
  <c r="Z25" i="25"/>
  <c r="Q26" i="25"/>
  <c r="X26" i="25"/>
  <c r="N28" i="25"/>
  <c r="Y28" i="25"/>
  <c r="J29" i="25"/>
  <c r="U29" i="25"/>
  <c r="J32" i="25"/>
  <c r="U32" i="25"/>
  <c r="L38" i="25"/>
  <c r="W38" i="25"/>
  <c r="AA46" i="25"/>
  <c r="W46" i="25"/>
  <c r="S46" i="25"/>
  <c r="O46" i="25"/>
  <c r="K46" i="25"/>
  <c r="Z46" i="25"/>
  <c r="V46" i="25"/>
  <c r="R46" i="25"/>
  <c r="N46" i="25"/>
  <c r="J46" i="25"/>
  <c r="B46" i="25"/>
  <c r="AC46" i="25"/>
  <c r="U46" i="25"/>
  <c r="M46" i="25"/>
  <c r="AB46" i="25"/>
  <c r="T46" i="25"/>
  <c r="L46" i="25"/>
  <c r="X46" i="25"/>
  <c r="P54" i="25"/>
  <c r="X72" i="25"/>
  <c r="AB91" i="25"/>
  <c r="X91" i="25"/>
  <c r="T91" i="25"/>
  <c r="P91" i="25"/>
  <c r="L91" i="25"/>
  <c r="Y91" i="25"/>
  <c r="S91" i="25"/>
  <c r="AC91" i="25"/>
  <c r="W91" i="25"/>
  <c r="R91" i="25"/>
  <c r="M91" i="25"/>
  <c r="AA91" i="25"/>
  <c r="Q91" i="25"/>
  <c r="J91" i="25"/>
  <c r="Z91" i="25"/>
  <c r="O91" i="25"/>
  <c r="V91" i="25"/>
  <c r="N91" i="25"/>
  <c r="B91" i="25"/>
  <c r="U91" i="25"/>
  <c r="K91" i="25"/>
  <c r="IX187" i="24"/>
  <c r="ES195" i="24"/>
  <c r="E197" i="24"/>
  <c r="IM199" i="24"/>
  <c r="IK200" i="24"/>
  <c r="AD202" i="24"/>
  <c r="E203" i="24"/>
  <c r="BN203" i="24"/>
  <c r="IM203" i="24"/>
  <c r="AC204" i="24"/>
  <c r="EU204" i="24"/>
  <c r="G205" i="24"/>
  <c r="GQ205" i="24"/>
  <c r="GO206" i="24"/>
  <c r="DX207" i="24"/>
  <c r="EV208" i="24"/>
  <c r="AC209" i="24"/>
  <c r="DL209" i="24"/>
  <c r="GE209" i="24"/>
  <c r="DL210" i="24"/>
  <c r="EV210" i="24"/>
  <c r="T211" i="24"/>
  <c r="AF211" i="24"/>
  <c r="CM211" i="24"/>
  <c r="HM211" i="24"/>
  <c r="EV212" i="24"/>
  <c r="HP212" i="24"/>
  <c r="AF213" i="24"/>
  <c r="IL213" i="24"/>
  <c r="DK214" i="24"/>
  <c r="DX214" i="24"/>
  <c r="HC215" i="24"/>
  <c r="AE216" i="24"/>
  <c r="S217" i="24"/>
  <c r="CX217" i="24"/>
  <c r="EG218" i="24"/>
  <c r="CZ220" i="24"/>
  <c r="GO220" i="24"/>
  <c r="DK222" i="24"/>
  <c r="IN222" i="24"/>
  <c r="AD223" i="24"/>
  <c r="HN223" i="24"/>
  <c r="CB224" i="24"/>
  <c r="IN224" i="24"/>
  <c r="AD225" i="24"/>
  <c r="H226" i="24"/>
  <c r="H227" i="24"/>
  <c r="AE227" i="24"/>
  <c r="FR227" i="24"/>
  <c r="CB228" i="24"/>
  <c r="JK228" i="24"/>
  <c r="GR229" i="24"/>
  <c r="H230" i="24"/>
  <c r="BZ230" i="24"/>
  <c r="DL231" i="24"/>
  <c r="FF235" i="24"/>
  <c r="EU236" i="24"/>
  <c r="IW236" i="24"/>
  <c r="DU237" i="24"/>
  <c r="JV238" i="24"/>
  <c r="CK239" i="24"/>
  <c r="IB239" i="24"/>
  <c r="HP240" i="24"/>
  <c r="AF241" i="24"/>
  <c r="CN241" i="24"/>
  <c r="IX241" i="24"/>
  <c r="CY242" i="24"/>
  <c r="FS242" i="24"/>
  <c r="GE242" i="24"/>
  <c r="IM242" i="24"/>
  <c r="AF243" i="24"/>
  <c r="CX243" i="24"/>
  <c r="JU243" i="24"/>
  <c r="FT244" i="24"/>
  <c r="IX244" i="24"/>
  <c r="EG245" i="24"/>
  <c r="DU246" i="24"/>
  <c r="GF248" i="24"/>
  <c r="CZ249" i="24"/>
  <c r="HM249" i="24"/>
  <c r="H250" i="24"/>
  <c r="ES250" i="24"/>
  <c r="HM250" i="24"/>
  <c r="CK251" i="24"/>
  <c r="JJ251" i="24"/>
  <c r="HB252" i="24"/>
  <c r="JL252" i="24"/>
  <c r="HY253" i="24"/>
  <c r="AF254" i="24"/>
  <c r="DW254" i="24"/>
  <c r="CW255" i="24"/>
  <c r="IB255" i="24"/>
  <c r="FT256" i="24"/>
  <c r="IK256" i="24"/>
  <c r="AF257" i="24"/>
  <c r="CN257" i="24"/>
  <c r="CZ257" i="24"/>
  <c r="Q259" i="24"/>
  <c r="CB259" i="24"/>
  <c r="EV259" i="24"/>
  <c r="IA260" i="24"/>
  <c r="JX260" i="24"/>
  <c r="CC12" i="5"/>
  <c r="CD12" i="5" s="1"/>
  <c r="CC16" i="5"/>
  <c r="CD16" i="5" s="1"/>
  <c r="D22" i="12"/>
  <c r="H22" i="12"/>
  <c r="L22" i="12"/>
  <c r="P22" i="12"/>
  <c r="T22" i="12"/>
  <c r="D24" i="12"/>
  <c r="H24" i="12"/>
  <c r="L24" i="12"/>
  <c r="P24" i="12"/>
  <c r="T24" i="12"/>
  <c r="L2" i="25"/>
  <c r="P2" i="25"/>
  <c r="T2" i="25"/>
  <c r="X2" i="25"/>
  <c r="M5" i="25"/>
  <c r="Q5" i="25"/>
  <c r="U5" i="25"/>
  <c r="Y5" i="25"/>
  <c r="L6" i="25"/>
  <c r="P6" i="25"/>
  <c r="T6" i="25"/>
  <c r="X6" i="25"/>
  <c r="AC11" i="25"/>
  <c r="Y11" i="25"/>
  <c r="U11" i="25"/>
  <c r="Q11" i="25"/>
  <c r="AA11" i="25"/>
  <c r="V11" i="25"/>
  <c r="P11" i="25"/>
  <c r="L11" i="25"/>
  <c r="J11" i="25"/>
  <c r="O11" i="25"/>
  <c r="W11" i="25"/>
  <c r="AB12" i="25"/>
  <c r="X12" i="25"/>
  <c r="T12" i="25"/>
  <c r="P12" i="25"/>
  <c r="L12" i="25"/>
  <c r="AC12" i="25"/>
  <c r="W12" i="25"/>
  <c r="R12" i="25"/>
  <c r="M12" i="25"/>
  <c r="K12" i="25"/>
  <c r="S12" i="25"/>
  <c r="Z12" i="25"/>
  <c r="AB16" i="25"/>
  <c r="X16" i="25"/>
  <c r="T16" i="25"/>
  <c r="P16" i="25"/>
  <c r="L16" i="25"/>
  <c r="Y16" i="25"/>
  <c r="S16" i="25"/>
  <c r="N16" i="25"/>
  <c r="K16" i="25"/>
  <c r="R16" i="25"/>
  <c r="Z16" i="25"/>
  <c r="AA21" i="25"/>
  <c r="W21" i="25"/>
  <c r="S21" i="25"/>
  <c r="O21" i="25"/>
  <c r="K21" i="25"/>
  <c r="AB21" i="25"/>
  <c r="V21" i="25"/>
  <c r="Q21" i="25"/>
  <c r="L21" i="25"/>
  <c r="B21" i="25"/>
  <c r="N21" i="25"/>
  <c r="U21" i="25"/>
  <c r="AC21" i="25"/>
  <c r="L22" i="25"/>
  <c r="S22" i="25"/>
  <c r="AA22" i="25"/>
  <c r="L26" i="25"/>
  <c r="S26" i="25"/>
  <c r="Y26" i="25"/>
  <c r="O28" i="25"/>
  <c r="Z28" i="25"/>
  <c r="L29" i="25"/>
  <c r="V29" i="25"/>
  <c r="K32" i="25"/>
  <c r="V32" i="25"/>
  <c r="P38" i="25"/>
  <c r="AA38" i="25"/>
  <c r="AA50" i="25"/>
  <c r="W50" i="25"/>
  <c r="S50" i="25"/>
  <c r="O50" i="25"/>
  <c r="K50" i="25"/>
  <c r="Z50" i="25"/>
  <c r="V50" i="25"/>
  <c r="R50" i="25"/>
  <c r="N50" i="25"/>
  <c r="J50" i="25"/>
  <c r="B50" i="25"/>
  <c r="AC50" i="25"/>
  <c r="U50" i="25"/>
  <c r="M50" i="25"/>
  <c r="AB50" i="25"/>
  <c r="T50" i="25"/>
  <c r="L50" i="25"/>
  <c r="X50" i="25"/>
  <c r="Q54" i="25"/>
  <c r="Z34" i="25"/>
  <c r="V34" i="25"/>
  <c r="R34" i="25"/>
  <c r="N34" i="25"/>
  <c r="J34" i="25"/>
  <c r="B34" i="25"/>
  <c r="L34" i="25"/>
  <c r="Q34" i="25"/>
  <c r="W34" i="25"/>
  <c r="AB34" i="25"/>
  <c r="AA37" i="25"/>
  <c r="W37" i="25"/>
  <c r="S37" i="25"/>
  <c r="O37" i="25"/>
  <c r="K37" i="25"/>
  <c r="J37" i="25"/>
  <c r="P37" i="25"/>
  <c r="U37" i="25"/>
  <c r="Z37" i="25"/>
  <c r="AA60" i="25"/>
  <c r="W60" i="25"/>
  <c r="S60" i="25"/>
  <c r="O60" i="25"/>
  <c r="K60" i="25"/>
  <c r="Z60" i="25"/>
  <c r="V60" i="25"/>
  <c r="R60" i="25"/>
  <c r="N60" i="25"/>
  <c r="J60" i="25"/>
  <c r="B60" i="25"/>
  <c r="AB60" i="25"/>
  <c r="T60" i="25"/>
  <c r="L60" i="25"/>
  <c r="Y60" i="25"/>
  <c r="Q60" i="25"/>
  <c r="X60" i="25"/>
  <c r="AA64" i="25"/>
  <c r="W64" i="25"/>
  <c r="S64" i="25"/>
  <c r="O64" i="25"/>
  <c r="K64" i="25"/>
  <c r="Z64" i="25"/>
  <c r="V64" i="25"/>
  <c r="R64" i="25"/>
  <c r="N64" i="25"/>
  <c r="J64" i="25"/>
  <c r="B64" i="25"/>
  <c r="AC64" i="25"/>
  <c r="U64" i="25"/>
  <c r="M64" i="25"/>
  <c r="AB64" i="25"/>
  <c r="T64" i="25"/>
  <c r="L64" i="25"/>
  <c r="X64" i="25"/>
  <c r="AB71" i="25"/>
  <c r="X71" i="25"/>
  <c r="T71" i="25"/>
  <c r="P71" i="25"/>
  <c r="L71" i="25"/>
  <c r="AA71" i="25"/>
  <c r="W71" i="25"/>
  <c r="S71" i="25"/>
  <c r="O71" i="25"/>
  <c r="K71" i="25"/>
  <c r="Z71" i="25"/>
  <c r="R71" i="25"/>
  <c r="J71" i="25"/>
  <c r="Y71" i="25"/>
  <c r="Q71" i="25"/>
  <c r="U71" i="25"/>
  <c r="M10" i="25"/>
  <c r="Q10" i="25"/>
  <c r="U10" i="25"/>
  <c r="Y10" i="25"/>
  <c r="Z14" i="25"/>
  <c r="V14" i="25"/>
  <c r="R14" i="25"/>
  <c r="N14" i="25"/>
  <c r="J14" i="25"/>
  <c r="B14" i="25"/>
  <c r="L14" i="25"/>
  <c r="Q14" i="25"/>
  <c r="W14" i="25"/>
  <c r="AB14" i="25"/>
  <c r="AA17" i="25"/>
  <c r="W17" i="25"/>
  <c r="S17" i="25"/>
  <c r="O17" i="25"/>
  <c r="K17" i="25"/>
  <c r="J17" i="25"/>
  <c r="P17" i="25"/>
  <c r="U17" i="25"/>
  <c r="Z17" i="25"/>
  <c r="AB20" i="25"/>
  <c r="X20" i="25"/>
  <c r="T20" i="25"/>
  <c r="P20" i="25"/>
  <c r="L20" i="25"/>
  <c r="J20" i="25"/>
  <c r="O20" i="25"/>
  <c r="U20" i="25"/>
  <c r="Z20" i="25"/>
  <c r="Z30" i="25"/>
  <c r="V30" i="25"/>
  <c r="R30" i="25"/>
  <c r="N30" i="25"/>
  <c r="J30" i="25"/>
  <c r="B30" i="25"/>
  <c r="L30" i="25"/>
  <c r="Q30" i="25"/>
  <c r="W30" i="25"/>
  <c r="AB30" i="25"/>
  <c r="AA33" i="25"/>
  <c r="W33" i="25"/>
  <c r="S33" i="25"/>
  <c r="O33" i="25"/>
  <c r="K33" i="25"/>
  <c r="J33" i="25"/>
  <c r="P33" i="25"/>
  <c r="U33" i="25"/>
  <c r="Z33" i="25"/>
  <c r="M34" i="25"/>
  <c r="S34" i="25"/>
  <c r="X34" i="25"/>
  <c r="AC34" i="25"/>
  <c r="AB36" i="25"/>
  <c r="X36" i="25"/>
  <c r="T36" i="25"/>
  <c r="P36" i="25"/>
  <c r="L36" i="25"/>
  <c r="J36" i="25"/>
  <c r="O36" i="25"/>
  <c r="U36" i="25"/>
  <c r="Z36" i="25"/>
  <c r="B37" i="25"/>
  <c r="L37" i="25"/>
  <c r="Q37" i="25"/>
  <c r="V37" i="25"/>
  <c r="AB37" i="25"/>
  <c r="AB41" i="25"/>
  <c r="X41" i="25"/>
  <c r="T41" i="25"/>
  <c r="P41" i="25"/>
  <c r="L41" i="25"/>
  <c r="AA41" i="25"/>
  <c r="W41" i="25"/>
  <c r="S41" i="25"/>
  <c r="O41" i="25"/>
  <c r="K41" i="25"/>
  <c r="M41" i="25"/>
  <c r="U41" i="25"/>
  <c r="AC41" i="25"/>
  <c r="AB45" i="25"/>
  <c r="X45" i="25"/>
  <c r="T45" i="25"/>
  <c r="P45" i="25"/>
  <c r="L45" i="25"/>
  <c r="AA45" i="25"/>
  <c r="W45" i="25"/>
  <c r="S45" i="25"/>
  <c r="O45" i="25"/>
  <c r="K45" i="25"/>
  <c r="M45" i="25"/>
  <c r="U45" i="25"/>
  <c r="AC45" i="25"/>
  <c r="AB49" i="25"/>
  <c r="X49" i="25"/>
  <c r="T49" i="25"/>
  <c r="P49" i="25"/>
  <c r="L49" i="25"/>
  <c r="AA49" i="25"/>
  <c r="W49" i="25"/>
  <c r="S49" i="25"/>
  <c r="O49" i="25"/>
  <c r="K49" i="25"/>
  <c r="M49" i="25"/>
  <c r="U49" i="25"/>
  <c r="AC49" i="25"/>
  <c r="AB53" i="25"/>
  <c r="X53" i="25"/>
  <c r="T53" i="25"/>
  <c r="P53" i="25"/>
  <c r="L53" i="25"/>
  <c r="AA53" i="25"/>
  <c r="W53" i="25"/>
  <c r="S53" i="25"/>
  <c r="O53" i="25"/>
  <c r="K53" i="25"/>
  <c r="M53" i="25"/>
  <c r="U53" i="25"/>
  <c r="AC53" i="25"/>
  <c r="AB57" i="25"/>
  <c r="X57" i="25"/>
  <c r="T57" i="25"/>
  <c r="P57" i="25"/>
  <c r="L57" i="25"/>
  <c r="AA57" i="25"/>
  <c r="W57" i="25"/>
  <c r="S57" i="25"/>
  <c r="O57" i="25"/>
  <c r="K57" i="25"/>
  <c r="M57" i="25"/>
  <c r="U57" i="25"/>
  <c r="AC57" i="25"/>
  <c r="M60" i="25"/>
  <c r="AC60" i="25"/>
  <c r="Y64" i="25"/>
  <c r="B71" i="25"/>
  <c r="V71" i="25"/>
  <c r="M15" i="25"/>
  <c r="Q15" i="25"/>
  <c r="U15" i="25"/>
  <c r="Y15" i="25"/>
  <c r="M19" i="25"/>
  <c r="Q19" i="25"/>
  <c r="U19" i="25"/>
  <c r="Y19" i="25"/>
  <c r="M23" i="25"/>
  <c r="Q23" i="25"/>
  <c r="U23" i="25"/>
  <c r="Y23" i="25"/>
  <c r="M27" i="25"/>
  <c r="Q27" i="25"/>
  <c r="U27" i="25"/>
  <c r="Y27" i="25"/>
  <c r="M31" i="25"/>
  <c r="Q31" i="25"/>
  <c r="U31" i="25"/>
  <c r="Y31" i="25"/>
  <c r="M35" i="25"/>
  <c r="Q35" i="25"/>
  <c r="U35" i="25"/>
  <c r="Y35" i="25"/>
  <c r="M39" i="25"/>
  <c r="Q39" i="25"/>
  <c r="U39" i="25"/>
  <c r="Y39" i="25"/>
  <c r="L40" i="25"/>
  <c r="P40" i="25"/>
  <c r="T40" i="25"/>
  <c r="X40" i="25"/>
  <c r="AB40" i="25"/>
  <c r="M43" i="25"/>
  <c r="Q43" i="25"/>
  <c r="U43" i="25"/>
  <c r="Y43" i="25"/>
  <c r="L44" i="25"/>
  <c r="P44" i="25"/>
  <c r="T44" i="25"/>
  <c r="X44" i="25"/>
  <c r="AB44" i="25"/>
  <c r="M47" i="25"/>
  <c r="Q47" i="25"/>
  <c r="U47" i="25"/>
  <c r="Y47" i="25"/>
  <c r="L48" i="25"/>
  <c r="P48" i="25"/>
  <c r="T48" i="25"/>
  <c r="X48" i="25"/>
  <c r="AB48" i="25"/>
  <c r="M51" i="25"/>
  <c r="Q51" i="25"/>
  <c r="U51" i="25"/>
  <c r="Y51" i="25"/>
  <c r="L52" i="25"/>
  <c r="P52" i="25"/>
  <c r="T52" i="25"/>
  <c r="X52" i="25"/>
  <c r="AB52" i="25"/>
  <c r="M55" i="25"/>
  <c r="Q55" i="25"/>
  <c r="U55" i="25"/>
  <c r="Y55" i="25"/>
  <c r="L56" i="25"/>
  <c r="P56" i="25"/>
  <c r="T56" i="25"/>
  <c r="X56" i="25"/>
  <c r="AB56" i="25"/>
  <c r="AA59" i="25"/>
  <c r="W59" i="25"/>
  <c r="S59" i="25"/>
  <c r="O59" i="25"/>
  <c r="K59" i="25"/>
  <c r="J59" i="25"/>
  <c r="P59" i="25"/>
  <c r="U59" i="25"/>
  <c r="Z59" i="25"/>
  <c r="J63" i="25"/>
  <c r="R63" i="25"/>
  <c r="AB67" i="25"/>
  <c r="X67" i="25"/>
  <c r="T67" i="25"/>
  <c r="P67" i="25"/>
  <c r="L67" i="25"/>
  <c r="AA67" i="25"/>
  <c r="W67" i="25"/>
  <c r="S67" i="25"/>
  <c r="O67" i="25"/>
  <c r="K67" i="25"/>
  <c r="M67" i="25"/>
  <c r="U67" i="25"/>
  <c r="AC67" i="25"/>
  <c r="M68" i="25"/>
  <c r="U68" i="25"/>
  <c r="AB75" i="25"/>
  <c r="X75" i="25"/>
  <c r="T75" i="25"/>
  <c r="P75" i="25"/>
  <c r="L75" i="25"/>
  <c r="AA75" i="25"/>
  <c r="W75" i="25"/>
  <c r="S75" i="25"/>
  <c r="O75" i="25"/>
  <c r="K75" i="25"/>
  <c r="M75" i="25"/>
  <c r="U75" i="25"/>
  <c r="AC75" i="25"/>
  <c r="M76" i="25"/>
  <c r="Z85" i="25"/>
  <c r="V85" i="25"/>
  <c r="R85" i="25"/>
  <c r="N85" i="25"/>
  <c r="J85" i="25"/>
  <c r="B85" i="25"/>
  <c r="Y85" i="25"/>
  <c r="T85" i="25"/>
  <c r="O85" i="25"/>
  <c r="AA85" i="25"/>
  <c r="S85" i="25"/>
  <c r="L85" i="25"/>
  <c r="X85" i="25"/>
  <c r="Q85" i="25"/>
  <c r="K85" i="25"/>
  <c r="AC85" i="25"/>
  <c r="W85" i="25"/>
  <c r="P85" i="25"/>
  <c r="M40" i="25"/>
  <c r="Q40" i="25"/>
  <c r="U40" i="25"/>
  <c r="Y40" i="25"/>
  <c r="M44" i="25"/>
  <c r="Q44" i="25"/>
  <c r="U44" i="25"/>
  <c r="Y44" i="25"/>
  <c r="M48" i="25"/>
  <c r="Q48" i="25"/>
  <c r="U48" i="25"/>
  <c r="Y48" i="25"/>
  <c r="M52" i="25"/>
  <c r="Q52" i="25"/>
  <c r="U52" i="25"/>
  <c r="Y52" i="25"/>
  <c r="M56" i="25"/>
  <c r="Q56" i="25"/>
  <c r="U56" i="25"/>
  <c r="Y56" i="25"/>
  <c r="AB63" i="25"/>
  <c r="X63" i="25"/>
  <c r="T63" i="25"/>
  <c r="P63" i="25"/>
  <c r="L63" i="25"/>
  <c r="AA63" i="25"/>
  <c r="W63" i="25"/>
  <c r="S63" i="25"/>
  <c r="O63" i="25"/>
  <c r="K63" i="25"/>
  <c r="M63" i="25"/>
  <c r="U63" i="25"/>
  <c r="AC63" i="25"/>
  <c r="AA68" i="25"/>
  <c r="W68" i="25"/>
  <c r="S68" i="25"/>
  <c r="O68" i="25"/>
  <c r="K68" i="25"/>
  <c r="Z68" i="25"/>
  <c r="V68" i="25"/>
  <c r="R68" i="25"/>
  <c r="N68" i="25"/>
  <c r="J68" i="25"/>
  <c r="B68" i="25"/>
  <c r="P68" i="25"/>
  <c r="X68" i="25"/>
  <c r="AA76" i="25"/>
  <c r="W76" i="25"/>
  <c r="S76" i="25"/>
  <c r="O76" i="25"/>
  <c r="K76" i="25"/>
  <c r="Z76" i="25"/>
  <c r="V76" i="25"/>
  <c r="R76" i="25"/>
  <c r="N76" i="25"/>
  <c r="J76" i="25"/>
  <c r="B76" i="25"/>
  <c r="AC76" i="25"/>
  <c r="Y76" i="25"/>
  <c r="U76" i="25"/>
  <c r="P76" i="25"/>
  <c r="AB76" i="25"/>
  <c r="AB79" i="25"/>
  <c r="X79" i="25"/>
  <c r="T79" i="25"/>
  <c r="P79" i="25"/>
  <c r="L79" i="25"/>
  <c r="AA79" i="25"/>
  <c r="W79" i="25"/>
  <c r="S79" i="25"/>
  <c r="O79" i="25"/>
  <c r="K79" i="25"/>
  <c r="Z79" i="25"/>
  <c r="V79" i="25"/>
  <c r="R79" i="25"/>
  <c r="N79" i="25"/>
  <c r="J79" i="25"/>
  <c r="B79" i="25"/>
  <c r="Y79" i="25"/>
  <c r="M85" i="25"/>
  <c r="AA80" i="25"/>
  <c r="W80" i="25"/>
  <c r="S80" i="25"/>
  <c r="O80" i="25"/>
  <c r="K80" i="25"/>
  <c r="N80" i="25"/>
  <c r="T80" i="25"/>
  <c r="Y80" i="25"/>
  <c r="Z81" i="25"/>
  <c r="V81" i="25"/>
  <c r="R81" i="25"/>
  <c r="N81" i="25"/>
  <c r="J81" i="25"/>
  <c r="B81" i="25"/>
  <c r="L81" i="25"/>
  <c r="Q81" i="25"/>
  <c r="W81" i="25"/>
  <c r="AB81" i="25"/>
  <c r="AA84" i="25"/>
  <c r="W84" i="25"/>
  <c r="S84" i="25"/>
  <c r="O84" i="25"/>
  <c r="K84" i="25"/>
  <c r="AB84" i="25"/>
  <c r="V84" i="25"/>
  <c r="Q84" i="25"/>
  <c r="L84" i="25"/>
  <c r="J84" i="25"/>
  <c r="R84" i="25"/>
  <c r="Y84" i="25"/>
  <c r="AB87" i="25"/>
  <c r="X87" i="25"/>
  <c r="T87" i="25"/>
  <c r="P87" i="25"/>
  <c r="L87" i="25"/>
  <c r="AA87" i="25"/>
  <c r="V87" i="25"/>
  <c r="Q87" i="25"/>
  <c r="K87" i="25"/>
  <c r="B87" i="25"/>
  <c r="N87" i="25"/>
  <c r="U87" i="25"/>
  <c r="AC87" i="25"/>
  <c r="M61" i="25"/>
  <c r="Q61" i="25"/>
  <c r="U61" i="25"/>
  <c r="Y61" i="25"/>
  <c r="AC61" i="25"/>
  <c r="L62" i="25"/>
  <c r="P62" i="25"/>
  <c r="T62" i="25"/>
  <c r="X62" i="25"/>
  <c r="AB62" i="25"/>
  <c r="M65" i="25"/>
  <c r="Q65" i="25"/>
  <c r="U65" i="25"/>
  <c r="Y65" i="25"/>
  <c r="AC65" i="25"/>
  <c r="L66" i="25"/>
  <c r="P66" i="25"/>
  <c r="T66" i="25"/>
  <c r="X66" i="25"/>
  <c r="AB66" i="25"/>
  <c r="M69" i="25"/>
  <c r="Q69" i="25"/>
  <c r="U69" i="25"/>
  <c r="Y69" i="25"/>
  <c r="AC69" i="25"/>
  <c r="L70" i="25"/>
  <c r="P70" i="25"/>
  <c r="T70" i="25"/>
  <c r="X70" i="25"/>
  <c r="AB70" i="25"/>
  <c r="M73" i="25"/>
  <c r="Q73" i="25"/>
  <c r="U73" i="25"/>
  <c r="Y73" i="25"/>
  <c r="AC73" i="25"/>
  <c r="L74" i="25"/>
  <c r="P74" i="25"/>
  <c r="T74" i="25"/>
  <c r="X74" i="25"/>
  <c r="AB74" i="25"/>
  <c r="M77" i="25"/>
  <c r="Q77" i="25"/>
  <c r="U77" i="25"/>
  <c r="Y77" i="25"/>
  <c r="AC77" i="25"/>
  <c r="L78" i="25"/>
  <c r="P78" i="25"/>
  <c r="T78" i="25"/>
  <c r="X78" i="25"/>
  <c r="AB78" i="25"/>
  <c r="B80" i="25"/>
  <c r="J80" i="25"/>
  <c r="P80" i="25"/>
  <c r="U80" i="25"/>
  <c r="Z80" i="25"/>
  <c r="M81" i="25"/>
  <c r="S81" i="25"/>
  <c r="X81" i="25"/>
  <c r="AC81" i="25"/>
  <c r="AB83" i="25"/>
  <c r="X83" i="25"/>
  <c r="T83" i="25"/>
  <c r="P83" i="25"/>
  <c r="L83" i="25"/>
  <c r="J83" i="25"/>
  <c r="O83" i="25"/>
  <c r="U83" i="25"/>
  <c r="Z83" i="25"/>
  <c r="B84" i="25"/>
  <c r="M84" i="25"/>
  <c r="T84" i="25"/>
  <c r="Z84" i="25"/>
  <c r="O87" i="25"/>
  <c r="W87" i="25"/>
  <c r="AA88" i="25"/>
  <c r="W88" i="25"/>
  <c r="S88" i="25"/>
  <c r="O88" i="25"/>
  <c r="K88" i="25"/>
  <c r="AC88" i="25"/>
  <c r="X88" i="25"/>
  <c r="R88" i="25"/>
  <c r="M88" i="25"/>
  <c r="L88" i="25"/>
  <c r="T88" i="25"/>
  <c r="Z88" i="25"/>
  <c r="J61" i="25"/>
  <c r="N61" i="25"/>
  <c r="R61" i="25"/>
  <c r="V61" i="25"/>
  <c r="M62" i="25"/>
  <c r="Q62" i="25"/>
  <c r="U62" i="25"/>
  <c r="Y62" i="25"/>
  <c r="J65" i="25"/>
  <c r="N65" i="25"/>
  <c r="R65" i="25"/>
  <c r="V65" i="25"/>
  <c r="M66" i="25"/>
  <c r="Q66" i="25"/>
  <c r="U66" i="25"/>
  <c r="Y66" i="25"/>
  <c r="B69" i="25"/>
  <c r="J69" i="25"/>
  <c r="N69" i="25"/>
  <c r="R69" i="25"/>
  <c r="V69" i="25"/>
  <c r="M70" i="25"/>
  <c r="Q70" i="25"/>
  <c r="U70" i="25"/>
  <c r="Y70" i="25"/>
  <c r="B73" i="25"/>
  <c r="J73" i="25"/>
  <c r="N73" i="25"/>
  <c r="R73" i="25"/>
  <c r="V73" i="25"/>
  <c r="M74" i="25"/>
  <c r="Q74" i="25"/>
  <c r="U74" i="25"/>
  <c r="Y74" i="25"/>
  <c r="B77" i="25"/>
  <c r="J77" i="25"/>
  <c r="N77" i="25"/>
  <c r="R77" i="25"/>
  <c r="V77" i="25"/>
  <c r="M78" i="25"/>
  <c r="Q78" i="25"/>
  <c r="U78" i="25"/>
  <c r="Y78" i="25"/>
  <c r="L80" i="25"/>
  <c r="Q80" i="25"/>
  <c r="V80" i="25"/>
  <c r="AB80" i="25"/>
  <c r="O81" i="25"/>
  <c r="T81" i="25"/>
  <c r="Y81" i="25"/>
  <c r="B83" i="25"/>
  <c r="K83" i="25"/>
  <c r="Q83" i="25"/>
  <c r="V83" i="25"/>
  <c r="AA83" i="25"/>
  <c r="N84" i="25"/>
  <c r="U84" i="25"/>
  <c r="AC84" i="25"/>
  <c r="J87" i="25"/>
  <c r="R87" i="25"/>
  <c r="Y87" i="25"/>
  <c r="B88" i="25"/>
  <c r="N88" i="25"/>
  <c r="U88" i="25"/>
  <c r="AB88" i="25"/>
  <c r="AB97" i="25"/>
  <c r="X97" i="25"/>
  <c r="T97" i="25"/>
  <c r="P97" i="25"/>
  <c r="L97" i="25"/>
  <c r="Z97" i="25"/>
  <c r="V97" i="25"/>
  <c r="R97" i="25"/>
  <c r="N97" i="25"/>
  <c r="J97" i="25"/>
  <c r="B97" i="25"/>
  <c r="AC97" i="25"/>
  <c r="U97" i="25"/>
  <c r="M97" i="25"/>
  <c r="AA97" i="25"/>
  <c r="S97" i="25"/>
  <c r="K97" i="25"/>
  <c r="W97" i="25"/>
  <c r="G124" i="25"/>
  <c r="H124" i="25"/>
  <c r="I124" i="25" s="1"/>
  <c r="G132" i="25"/>
  <c r="H132" i="25"/>
  <c r="I132" i="25" s="1"/>
  <c r="G140" i="25"/>
  <c r="H140" i="25"/>
  <c r="I140" i="25" s="1"/>
  <c r="G148" i="25"/>
  <c r="H148" i="25"/>
  <c r="I148" i="25" s="1"/>
  <c r="G156" i="25"/>
  <c r="H156" i="25"/>
  <c r="I156" i="25" s="1"/>
  <c r="G172" i="25"/>
  <c r="H172" i="25"/>
  <c r="I172" i="25" s="1"/>
  <c r="G188" i="25"/>
  <c r="H188" i="25"/>
  <c r="I188" i="25" s="1"/>
  <c r="M82" i="25"/>
  <c r="Q82" i="25"/>
  <c r="U82" i="25"/>
  <c r="Y82" i="25"/>
  <c r="N92" i="25"/>
  <c r="T92" i="25"/>
  <c r="Z93" i="25"/>
  <c r="V93" i="25"/>
  <c r="R93" i="25"/>
  <c r="N93" i="25"/>
  <c r="J93" i="25"/>
  <c r="B93" i="25"/>
  <c r="L93" i="25"/>
  <c r="Q93" i="25"/>
  <c r="W93" i="25"/>
  <c r="AB93" i="25"/>
  <c r="M95" i="25"/>
  <c r="U95" i="25"/>
  <c r="Z99" i="25"/>
  <c r="V99" i="25"/>
  <c r="R99" i="25"/>
  <c r="N99" i="25"/>
  <c r="J99" i="25"/>
  <c r="B99" i="25"/>
  <c r="AB99" i="25"/>
  <c r="X99" i="25"/>
  <c r="T99" i="25"/>
  <c r="P99" i="25"/>
  <c r="L99" i="25"/>
  <c r="O99" i="25"/>
  <c r="W99" i="25"/>
  <c r="H105" i="25"/>
  <c r="I105" i="25" s="1"/>
  <c r="H109" i="25"/>
  <c r="I109" i="25" s="1"/>
  <c r="H113" i="25"/>
  <c r="I113" i="25" s="1"/>
  <c r="F119" i="25"/>
  <c r="H119" i="25"/>
  <c r="I119" i="25" s="1"/>
  <c r="G119" i="25"/>
  <c r="G168" i="25"/>
  <c r="H168" i="25"/>
  <c r="I168" i="25" s="1"/>
  <c r="G184" i="25"/>
  <c r="H184" i="25"/>
  <c r="I184" i="25" s="1"/>
  <c r="G196" i="25"/>
  <c r="H196" i="25"/>
  <c r="I196" i="25" s="1"/>
  <c r="AA92" i="25"/>
  <c r="W92" i="25"/>
  <c r="S92" i="25"/>
  <c r="O92" i="25"/>
  <c r="K92" i="25"/>
  <c r="J92" i="25"/>
  <c r="P92" i="25"/>
  <c r="U92" i="25"/>
  <c r="Z92" i="25"/>
  <c r="Z95" i="25"/>
  <c r="V95" i="25"/>
  <c r="R95" i="25"/>
  <c r="N95" i="25"/>
  <c r="J95" i="25"/>
  <c r="B95" i="25"/>
  <c r="AB95" i="25"/>
  <c r="X95" i="25"/>
  <c r="T95" i="25"/>
  <c r="P95" i="25"/>
  <c r="L95" i="25"/>
  <c r="O95" i="25"/>
  <c r="W95" i="25"/>
  <c r="AB101" i="25"/>
  <c r="X101" i="25"/>
  <c r="T101" i="25"/>
  <c r="P101" i="25"/>
  <c r="L101" i="25"/>
  <c r="AA101" i="25"/>
  <c r="W101" i="25"/>
  <c r="S101" i="25"/>
  <c r="O101" i="25"/>
  <c r="K101" i="25"/>
  <c r="Z101" i="25"/>
  <c r="V101" i="25"/>
  <c r="R101" i="25"/>
  <c r="N101" i="25"/>
  <c r="J101" i="25"/>
  <c r="B101" i="25"/>
  <c r="Y101" i="25"/>
  <c r="H102" i="25"/>
  <c r="I102" i="25" s="1"/>
  <c r="H106" i="25"/>
  <c r="I106" i="25" s="1"/>
  <c r="H110" i="25"/>
  <c r="I110" i="25" s="1"/>
  <c r="H114" i="25"/>
  <c r="I114" i="25" s="1"/>
  <c r="H116" i="25"/>
  <c r="I116" i="25" s="1"/>
  <c r="G116" i="25"/>
  <c r="F116" i="25"/>
  <c r="F117" i="25"/>
  <c r="F121" i="25"/>
  <c r="H121" i="25"/>
  <c r="I121" i="25" s="1"/>
  <c r="G121" i="25"/>
  <c r="G128" i="25"/>
  <c r="H128" i="25"/>
  <c r="I128" i="25" s="1"/>
  <c r="G136" i="25"/>
  <c r="H136" i="25"/>
  <c r="I136" i="25" s="1"/>
  <c r="G144" i="25"/>
  <c r="H144" i="25"/>
  <c r="I144" i="25" s="1"/>
  <c r="G152" i="25"/>
  <c r="H152" i="25"/>
  <c r="I152" i="25" s="1"/>
  <c r="G164" i="25"/>
  <c r="H164" i="25"/>
  <c r="I164" i="25" s="1"/>
  <c r="G180" i="25"/>
  <c r="H180" i="25"/>
  <c r="I180" i="25" s="1"/>
  <c r="M86" i="25"/>
  <c r="Q86" i="25"/>
  <c r="U86" i="25"/>
  <c r="Y86" i="25"/>
  <c r="M90" i="25"/>
  <c r="Q90" i="25"/>
  <c r="U90" i="25"/>
  <c r="Y90" i="25"/>
  <c r="M94" i="25"/>
  <c r="Q94" i="25"/>
  <c r="U94" i="25"/>
  <c r="Y94" i="25"/>
  <c r="K96" i="25"/>
  <c r="O96" i="25"/>
  <c r="S96" i="25"/>
  <c r="W96" i="25"/>
  <c r="AA96" i="25"/>
  <c r="M98" i="25"/>
  <c r="Q98" i="25"/>
  <c r="U98" i="25"/>
  <c r="Y98" i="25"/>
  <c r="K100" i="25"/>
  <c r="O100" i="25"/>
  <c r="S100" i="25"/>
  <c r="W100" i="25"/>
  <c r="AA100" i="25"/>
  <c r="F102" i="25"/>
  <c r="F103" i="25"/>
  <c r="F104" i="25"/>
  <c r="F105" i="25"/>
  <c r="F106" i="25"/>
  <c r="F107" i="25"/>
  <c r="F108" i="25"/>
  <c r="F109" i="25"/>
  <c r="F110" i="25"/>
  <c r="F111" i="25"/>
  <c r="F112" i="25"/>
  <c r="F113" i="25"/>
  <c r="F114" i="25"/>
  <c r="F115" i="25"/>
  <c r="F122" i="25"/>
  <c r="F126" i="25"/>
  <c r="F130" i="25"/>
  <c r="F134" i="25"/>
  <c r="F138" i="25"/>
  <c r="F142" i="25"/>
  <c r="F146" i="25"/>
  <c r="F150" i="25"/>
  <c r="F154" i="25"/>
  <c r="F158" i="25"/>
  <c r="F162" i="25"/>
  <c r="F166" i="25"/>
  <c r="F170" i="25"/>
  <c r="F174" i="25"/>
  <c r="F178" i="25"/>
  <c r="F182" i="25"/>
  <c r="F186" i="25"/>
  <c r="F190" i="25"/>
  <c r="F194" i="25"/>
  <c r="F198" i="25"/>
  <c r="F139" i="25"/>
  <c r="F143" i="25"/>
  <c r="F147" i="25"/>
  <c r="F151" i="25"/>
  <c r="F155" i="25"/>
  <c r="F159" i="25"/>
  <c r="F163" i="25"/>
  <c r="F167" i="25"/>
  <c r="F171" i="25"/>
  <c r="F175" i="25"/>
  <c r="F179" i="25"/>
  <c r="F183" i="25"/>
  <c r="F187" i="25"/>
  <c r="F191" i="25"/>
  <c r="H193" i="25"/>
  <c r="I193" i="25" s="1"/>
  <c r="F195" i="25"/>
  <c r="H197" i="25"/>
  <c r="I197" i="25" s="1"/>
  <c r="F199" i="25"/>
  <c r="M96" i="25"/>
  <c r="Q96" i="25"/>
  <c r="U96" i="25"/>
  <c r="Y96" i="25"/>
  <c r="M100" i="25"/>
  <c r="Q100" i="25"/>
  <c r="U100" i="25"/>
  <c r="Y100" i="25"/>
  <c r="G118" i="25"/>
  <c r="G120" i="25"/>
  <c r="H122" i="25"/>
  <c r="I122" i="25" s="1"/>
  <c r="F124" i="25"/>
  <c r="H126" i="25"/>
  <c r="I126" i="25" s="1"/>
  <c r="F128" i="25"/>
  <c r="H130" i="25"/>
  <c r="I130" i="25" s="1"/>
  <c r="F132" i="25"/>
  <c r="H134" i="25"/>
  <c r="I134" i="25" s="1"/>
  <c r="F136" i="25"/>
  <c r="H138" i="25"/>
  <c r="I138" i="25" s="1"/>
  <c r="F140" i="25"/>
  <c r="H142" i="25"/>
  <c r="I142" i="25" s="1"/>
  <c r="F144" i="25"/>
  <c r="H146" i="25"/>
  <c r="I146" i="25" s="1"/>
  <c r="F148" i="25"/>
  <c r="H150" i="25"/>
  <c r="I150" i="25" s="1"/>
  <c r="F152" i="25"/>
  <c r="H154" i="25"/>
  <c r="I154" i="25" s="1"/>
  <c r="F156" i="25"/>
  <c r="F160" i="25"/>
  <c r="F164" i="25"/>
  <c r="F168" i="25"/>
  <c r="F172" i="25"/>
  <c r="F176" i="25"/>
  <c r="F180" i="25"/>
  <c r="F184" i="25"/>
  <c r="F188" i="25"/>
  <c r="F192" i="25"/>
  <c r="F196" i="25"/>
  <c r="F200" i="25"/>
  <c r="ES25" i="24"/>
  <c r="DJ27" i="24"/>
  <c r="HA27" i="24"/>
  <c r="ET30" i="24"/>
  <c r="JK30" i="24"/>
  <c r="JW30" i="24"/>
  <c r="EG31" i="24"/>
  <c r="FS31" i="24"/>
  <c r="GE31" i="24"/>
  <c r="IL31" i="24"/>
  <c r="EG33" i="24"/>
  <c r="FT33" i="24"/>
  <c r="HY33" i="24"/>
  <c r="JU33" i="24"/>
  <c r="DI43" i="24"/>
  <c r="HN46" i="24"/>
  <c r="FR48" i="24"/>
  <c r="HM54" i="24"/>
  <c r="DV57" i="24"/>
  <c r="JI58" i="24"/>
  <c r="AD63" i="24"/>
  <c r="HM66" i="24"/>
  <c r="IW67" i="24"/>
  <c r="DI68" i="24"/>
  <c r="IK70" i="24"/>
  <c r="KC76" i="24"/>
  <c r="JU76" i="24"/>
  <c r="BZ11" i="24"/>
  <c r="ES11" i="24"/>
  <c r="FF11" i="24"/>
  <c r="GQ11" i="24"/>
  <c r="IW11" i="24"/>
  <c r="EU25" i="24"/>
  <c r="GP25" i="24"/>
  <c r="Q27" i="24"/>
  <c r="DL27" i="24"/>
  <c r="GC27" i="24"/>
  <c r="HD27" i="24"/>
  <c r="JI27" i="24"/>
  <c r="R30" i="24"/>
  <c r="EU30" i="24"/>
  <c r="IK30" i="24"/>
  <c r="JL30" i="24"/>
  <c r="JX30" i="24"/>
  <c r="ES31" i="24"/>
  <c r="FT31" i="24"/>
  <c r="GF31" i="24"/>
  <c r="IM31" i="24"/>
  <c r="GD33" i="24"/>
  <c r="IM33" i="24"/>
  <c r="GP36" i="24"/>
  <c r="JU36" i="24"/>
  <c r="GE39" i="24"/>
  <c r="ES40" i="24"/>
  <c r="GO40" i="24"/>
  <c r="IK40" i="24"/>
  <c r="DJ42" i="24"/>
  <c r="HA42" i="24"/>
  <c r="E43" i="24"/>
  <c r="DK43" i="24"/>
  <c r="FR43" i="24"/>
  <c r="HY43" i="24"/>
  <c r="JV43" i="24"/>
  <c r="ET46" i="24"/>
  <c r="HP46" i="24"/>
  <c r="DW48" i="24"/>
  <c r="FS48" i="24"/>
  <c r="GD50" i="24"/>
  <c r="IW50" i="24"/>
  <c r="AD54" i="24"/>
  <c r="DV54" i="24"/>
  <c r="HO54" i="24"/>
  <c r="DW57" i="24"/>
  <c r="JI57" i="24"/>
  <c r="GC58" i="24"/>
  <c r="JJ58" i="24"/>
  <c r="DI59" i="24"/>
  <c r="FR59" i="24"/>
  <c r="AE63" i="24"/>
  <c r="HA63" i="24"/>
  <c r="Q64" i="24"/>
  <c r="DI64" i="24"/>
  <c r="GC64" i="24"/>
  <c r="EG66" i="24"/>
  <c r="HN66" i="24"/>
  <c r="AC67" i="24"/>
  <c r="DU67" i="24"/>
  <c r="GC67" i="24"/>
  <c r="IY67" i="24"/>
  <c r="DK68" i="24"/>
  <c r="GC68" i="24"/>
  <c r="IW68" i="24"/>
  <c r="JI69" i="24"/>
  <c r="FT70" i="24"/>
  <c r="IL70" i="24"/>
  <c r="EU72" i="24"/>
  <c r="FG72" i="24"/>
  <c r="Q73" i="24"/>
  <c r="DJ73" i="24"/>
  <c r="FQ76" i="24"/>
  <c r="FT76" i="24"/>
  <c r="EV72" i="24"/>
  <c r="FH72" i="24"/>
  <c r="R73" i="24"/>
  <c r="DK73" i="24"/>
  <c r="F74" i="24"/>
  <c r="E74" i="24"/>
  <c r="R74" i="24"/>
  <c r="DU11" i="24"/>
  <c r="EV11" i="24"/>
  <c r="FH11" i="24"/>
  <c r="HN11" i="24"/>
  <c r="IZ11" i="24"/>
  <c r="AE25" i="24"/>
  <c r="EG25" i="24"/>
  <c r="FT25" i="24"/>
  <c r="IX25" i="24"/>
  <c r="DI27" i="24"/>
  <c r="GF27" i="24"/>
  <c r="JV27" i="24"/>
  <c r="ES30" i="24"/>
  <c r="GP30" i="24"/>
  <c r="JI30" i="24"/>
  <c r="JV30" i="24"/>
  <c r="FQ31" i="24"/>
  <c r="GD31" i="24"/>
  <c r="IK31" i="24"/>
  <c r="FQ33" i="24"/>
  <c r="EH39" i="24"/>
  <c r="F40" i="24"/>
  <c r="FQ40" i="24"/>
  <c r="GR40" i="24"/>
  <c r="JI40" i="24"/>
  <c r="EH42" i="24"/>
  <c r="IM42" i="24"/>
  <c r="T43" i="24"/>
  <c r="FE43" i="24"/>
  <c r="HB43" i="24"/>
  <c r="IB43" i="24"/>
  <c r="HM46" i="24"/>
  <c r="JV46" i="24"/>
  <c r="FQ48" i="24"/>
  <c r="FT50" i="24"/>
  <c r="GF50" i="24"/>
  <c r="HA54" i="24"/>
  <c r="DU57" i="24"/>
  <c r="HA57" i="24"/>
  <c r="IW58" i="24"/>
  <c r="DV59" i="24"/>
  <c r="AC63" i="24"/>
  <c r="DV63" i="24"/>
  <c r="HO63" i="24"/>
  <c r="AD64" i="24"/>
  <c r="DV64" i="24"/>
  <c r="HC64" i="24"/>
  <c r="AC66" i="24"/>
  <c r="HA66" i="24"/>
  <c r="JI66" i="24"/>
  <c r="FE67" i="24"/>
  <c r="HY67" i="24"/>
  <c r="Q68" i="24"/>
  <c r="JJ68" i="24"/>
  <c r="HA69" i="24"/>
  <c r="EG70" i="24"/>
  <c r="Q72" i="24"/>
  <c r="DI72" i="24"/>
  <c r="HA72" i="24"/>
  <c r="S73" i="24"/>
  <c r="DL73" i="24"/>
  <c r="HU73" i="24"/>
  <c r="HM73" i="24"/>
  <c r="HU74" i="24"/>
  <c r="HM74" i="24"/>
  <c r="FE74" i="24"/>
  <c r="GO80" i="24"/>
  <c r="IL80" i="24"/>
  <c r="HA82" i="24"/>
  <c r="IY82" i="24"/>
  <c r="DV84" i="24"/>
  <c r="FR84" i="24"/>
  <c r="IY84" i="24"/>
  <c r="IK92" i="24"/>
  <c r="IZ92" i="24"/>
  <c r="ES93" i="24"/>
  <c r="HA93" i="24"/>
  <c r="Q94" i="24"/>
  <c r="EV94" i="24"/>
  <c r="IK94" i="24"/>
  <c r="JJ94" i="24"/>
  <c r="H95" i="24"/>
  <c r="EV95" i="24"/>
  <c r="HA95" i="24"/>
  <c r="H96" i="24"/>
  <c r="T96" i="24"/>
  <c r="FQ96" i="24"/>
  <c r="R97" i="24"/>
  <c r="DI97" i="24"/>
  <c r="FS97" i="24"/>
  <c r="IY97" i="24"/>
  <c r="EH98" i="24"/>
  <c r="HN98" i="24"/>
  <c r="Y99" i="24"/>
  <c r="AC99" i="24"/>
  <c r="FE99" i="24"/>
  <c r="GD99" i="24"/>
  <c r="AK100" i="24"/>
  <c r="EI100" i="24"/>
  <c r="GD100" i="24"/>
  <c r="HP100" i="24"/>
  <c r="JL100" i="24"/>
  <c r="EG102" i="24"/>
  <c r="HB102" i="24"/>
  <c r="JU102" i="24"/>
  <c r="Y14" i="24"/>
  <c r="AK14" i="24"/>
  <c r="DJ14" i="24"/>
  <c r="GC14" i="24"/>
  <c r="HY14" i="24"/>
  <c r="HY20" i="24"/>
  <c r="HP21" i="24"/>
  <c r="DJ23" i="24"/>
  <c r="IK23" i="24"/>
  <c r="H113" i="24"/>
  <c r="DL113" i="24"/>
  <c r="HB113" i="24"/>
  <c r="G116" i="24"/>
  <c r="S116" i="24"/>
  <c r="FH116" i="24"/>
  <c r="EG118" i="24"/>
  <c r="IN118" i="24"/>
  <c r="DJ119" i="24"/>
  <c r="HA119" i="24"/>
  <c r="IX119" i="24"/>
  <c r="GO120" i="24"/>
  <c r="G121" i="24"/>
  <c r="ES121" i="24"/>
  <c r="HC122" i="24"/>
  <c r="EJ123" i="24"/>
  <c r="HY123" i="24"/>
  <c r="S126" i="24"/>
  <c r="EG126" i="24"/>
  <c r="IB126" i="24"/>
  <c r="AC127" i="24"/>
  <c r="DI127" i="24"/>
  <c r="HM127" i="24"/>
  <c r="JI127" i="24"/>
  <c r="GF128" i="24"/>
  <c r="IY128" i="24"/>
  <c r="EG129" i="24"/>
  <c r="HM129" i="24"/>
  <c r="IY129" i="24"/>
  <c r="FG130" i="24"/>
  <c r="JI130" i="24"/>
  <c r="EU132" i="24"/>
  <c r="HY132" i="24"/>
  <c r="AC133" i="24"/>
  <c r="IM133" i="24"/>
  <c r="FG134" i="24"/>
  <c r="IW134" i="24"/>
  <c r="DU136" i="24"/>
  <c r="HM136" i="24"/>
  <c r="FE137" i="24"/>
  <c r="AD138" i="24"/>
  <c r="EU138" i="24"/>
  <c r="IM138" i="24"/>
  <c r="HN139" i="24"/>
  <c r="EU140" i="24"/>
  <c r="IW140" i="24"/>
  <c r="HN141" i="24"/>
  <c r="FG142" i="24"/>
  <c r="AD143" i="24"/>
  <c r="JV143" i="24"/>
  <c r="DV144" i="24"/>
  <c r="JV144" i="24"/>
  <c r="FE145" i="24"/>
  <c r="EU146" i="24"/>
  <c r="IW146" i="24"/>
  <c r="FG147" i="24"/>
  <c r="AD148" i="24"/>
  <c r="DV148" i="24"/>
  <c r="IW148" i="24"/>
  <c r="AE149" i="24"/>
  <c r="FE149" i="24"/>
  <c r="HO149" i="24"/>
  <c r="FG150" i="24"/>
  <c r="HC150" i="24"/>
  <c r="H151" i="24"/>
  <c r="T151" i="24"/>
  <c r="DI151" i="24"/>
  <c r="HZ151" i="24"/>
  <c r="IL152" i="24"/>
  <c r="IN152" i="24"/>
  <c r="JJ152" i="24"/>
  <c r="Y153" i="24"/>
  <c r="S153" i="24"/>
  <c r="T153" i="24"/>
  <c r="JE155" i="24"/>
  <c r="IW155" i="24"/>
  <c r="IX155" i="24"/>
  <c r="FM152" i="24"/>
  <c r="FF152" i="24"/>
  <c r="DQ153" i="24"/>
  <c r="DK153" i="24"/>
  <c r="ET154" i="24"/>
  <c r="ES154" i="24"/>
  <c r="JI154" i="24"/>
  <c r="JJ154" i="24"/>
  <c r="HI155" i="24"/>
  <c r="HA155" i="24"/>
  <c r="DQ156" i="24"/>
  <c r="DI156" i="24"/>
  <c r="DK156" i="24"/>
  <c r="JE156" i="24"/>
  <c r="IW156" i="24"/>
  <c r="EI157" i="24"/>
  <c r="EG157" i="24"/>
  <c r="IW92" i="24"/>
  <c r="ET94" i="24"/>
  <c r="F95" i="24"/>
  <c r="E96" i="24"/>
  <c r="R96" i="24"/>
  <c r="HM100" i="24"/>
  <c r="JI100" i="24"/>
  <c r="HM21" i="24"/>
  <c r="ES112" i="24"/>
  <c r="IK112" i="24"/>
  <c r="HY120" i="24"/>
  <c r="FF121" i="24"/>
  <c r="IN149" i="24"/>
  <c r="DK150" i="24"/>
  <c r="FS150" i="24"/>
  <c r="R151" i="24"/>
  <c r="F153" i="24"/>
  <c r="G153" i="24"/>
  <c r="H153" i="24"/>
  <c r="JX153" i="24"/>
  <c r="DQ155" i="24"/>
  <c r="DJ155" i="24"/>
  <c r="DL155" i="24"/>
  <c r="EU155" i="24"/>
  <c r="Q79" i="24"/>
  <c r="IK80" i="24"/>
  <c r="IW82" i="24"/>
  <c r="IW84" i="24"/>
  <c r="IX92" i="24"/>
  <c r="EU94" i="24"/>
  <c r="JI94" i="24"/>
  <c r="ES95" i="24"/>
  <c r="FH95" i="24"/>
  <c r="G96" i="24"/>
  <c r="S96" i="24"/>
  <c r="HB96" i="24"/>
  <c r="FQ97" i="24"/>
  <c r="IW97" i="24"/>
  <c r="T98" i="24"/>
  <c r="DV98" i="24"/>
  <c r="HA98" i="24"/>
  <c r="JK98" i="24"/>
  <c r="EG99" i="24"/>
  <c r="GC99" i="24"/>
  <c r="HO99" i="24"/>
  <c r="T100" i="24"/>
  <c r="DW100" i="24"/>
  <c r="GC100" i="24"/>
  <c r="HN100" i="24"/>
  <c r="JJ100" i="24"/>
  <c r="GQ102" i="24"/>
  <c r="IN102" i="24"/>
  <c r="H14" i="24"/>
  <c r="EV14" i="24"/>
  <c r="GR14" i="24"/>
  <c r="G20" i="24"/>
  <c r="GE20" i="24"/>
  <c r="JW20" i="24"/>
  <c r="DU21" i="24"/>
  <c r="GC21" i="24"/>
  <c r="GP21" i="24"/>
  <c r="HN21" i="24"/>
  <c r="EV112" i="24"/>
  <c r="IN112" i="24"/>
  <c r="G113" i="24"/>
  <c r="T113" i="24"/>
  <c r="DJ113" i="24"/>
  <c r="HA113" i="24"/>
  <c r="E116" i="24"/>
  <c r="R116" i="24"/>
  <c r="FF116" i="24"/>
  <c r="IW116" i="24"/>
  <c r="IK118" i="24"/>
  <c r="DI119" i="24"/>
  <c r="IW119" i="24"/>
  <c r="E121" i="24"/>
  <c r="EG123" i="24"/>
  <c r="IW129" i="24"/>
  <c r="FE130" i="24"/>
  <c r="FE134" i="24"/>
  <c r="FE142" i="24"/>
  <c r="FE147" i="24"/>
  <c r="G151" i="24"/>
  <c r="S151" i="24"/>
  <c r="DQ152" i="24"/>
  <c r="DK152" i="24"/>
  <c r="IL153" i="24"/>
  <c r="IM153" i="24"/>
  <c r="HI154" i="24"/>
  <c r="HA154" i="24"/>
  <c r="GP156" i="24"/>
  <c r="GQ156" i="24"/>
  <c r="HA153" i="24"/>
  <c r="IW157" i="24"/>
  <c r="G158" i="24"/>
  <c r="S158" i="24"/>
  <c r="EG158" i="24"/>
  <c r="HA158" i="24"/>
  <c r="JU158" i="24"/>
  <c r="CK159" i="24"/>
  <c r="FE159" i="24"/>
  <c r="IW159" i="24"/>
  <c r="DK160" i="24"/>
  <c r="GQ160" i="24"/>
  <c r="IY160" i="24"/>
  <c r="HB163" i="24"/>
  <c r="IN163" i="24"/>
  <c r="DJ164" i="24"/>
  <c r="GC164" i="24"/>
  <c r="HD164" i="24"/>
  <c r="GF165" i="24"/>
  <c r="AC166" i="24"/>
  <c r="IM166" i="24"/>
  <c r="FE167" i="24"/>
  <c r="IY167" i="24"/>
  <c r="S168" i="24"/>
  <c r="BY168" i="24"/>
  <c r="FE168" i="24"/>
  <c r="IW168" i="24"/>
  <c r="GF169" i="24"/>
  <c r="JU169" i="24"/>
  <c r="Q171" i="24"/>
  <c r="DU171" i="24"/>
  <c r="JW172" i="24"/>
  <c r="JX172" i="24"/>
  <c r="AC173" i="24"/>
  <c r="CM173" i="24"/>
  <c r="CK173" i="24"/>
  <c r="DU173" i="24"/>
  <c r="IA174" i="24"/>
  <c r="IB174" i="24"/>
  <c r="JI174" i="24"/>
  <c r="JL175" i="24"/>
  <c r="JI175" i="24"/>
  <c r="JX175" i="24"/>
  <c r="CK176" i="24"/>
  <c r="IB176" i="24"/>
  <c r="FM177" i="24"/>
  <c r="FG177" i="24"/>
  <c r="GC177" i="24"/>
  <c r="FM180" i="24"/>
  <c r="FE180" i="24"/>
  <c r="GC180" i="24"/>
  <c r="Y181" i="24"/>
  <c r="Q181" i="24"/>
  <c r="T182" i="24"/>
  <c r="Q182" i="24"/>
  <c r="HZ182" i="24"/>
  <c r="HY182" i="24"/>
  <c r="HD183" i="24"/>
  <c r="EJ184" i="24"/>
  <c r="EI184" i="24"/>
  <c r="R185" i="24"/>
  <c r="BO188" i="24"/>
  <c r="BN188" i="24"/>
  <c r="HZ188" i="24"/>
  <c r="HY188" i="24"/>
  <c r="DX172" i="24"/>
  <c r="DU172" i="24"/>
  <c r="FT175" i="24"/>
  <c r="FQ175" i="24"/>
  <c r="F183" i="24"/>
  <c r="E183" i="24"/>
  <c r="JW183" i="24"/>
  <c r="JU183" i="24"/>
  <c r="FG185" i="24"/>
  <c r="FF185" i="24"/>
  <c r="DK186" i="24"/>
  <c r="DL186" i="24"/>
  <c r="DJ186" i="24"/>
  <c r="DI186" i="24"/>
  <c r="IY186" i="24"/>
  <c r="IZ186" i="24"/>
  <c r="IG187" i="24"/>
  <c r="IB187" i="24"/>
  <c r="HZ187" i="24"/>
  <c r="HY187" i="24"/>
  <c r="HA164" i="24"/>
  <c r="AF172" i="24"/>
  <c r="AC172" i="24"/>
  <c r="HC173" i="24"/>
  <c r="HA173" i="24"/>
  <c r="JW176" i="24"/>
  <c r="JU176" i="24"/>
  <c r="ET178" i="24"/>
  <c r="EU178" i="24"/>
  <c r="JE178" i="24"/>
  <c r="IW178" i="24"/>
  <c r="HI179" i="24"/>
  <c r="HA179" i="24"/>
  <c r="CB180" i="24"/>
  <c r="BY180" i="24"/>
  <c r="HI180" i="24"/>
  <c r="HC180" i="24"/>
  <c r="HA180" i="24"/>
  <c r="IA183" i="24"/>
  <c r="IB183" i="24"/>
  <c r="DL184" i="24"/>
  <c r="DI184" i="24"/>
  <c r="HC185" i="24"/>
  <c r="HD185" i="24"/>
  <c r="HB185" i="24"/>
  <c r="HA185" i="24"/>
  <c r="EJ188" i="24"/>
  <c r="EG188" i="24"/>
  <c r="IB189" i="24"/>
  <c r="HY189" i="24"/>
  <c r="GC156" i="24"/>
  <c r="IB156" i="24"/>
  <c r="JX156" i="24"/>
  <c r="E158" i="24"/>
  <c r="R158" i="24"/>
  <c r="DI160" i="24"/>
  <c r="IW160" i="24"/>
  <c r="HY162" i="24"/>
  <c r="S163" i="24"/>
  <c r="DI163" i="24"/>
  <c r="DI164" i="24"/>
  <c r="FG164" i="24"/>
  <c r="H165" i="24"/>
  <c r="GC165" i="24"/>
  <c r="JX165" i="24"/>
  <c r="HM166" i="24"/>
  <c r="DU167" i="24"/>
  <c r="IW167" i="24"/>
  <c r="HM168" i="24"/>
  <c r="CN169" i="24"/>
  <c r="FQ169" i="24"/>
  <c r="EJ170" i="24"/>
  <c r="JX170" i="24"/>
  <c r="HP171" i="24"/>
  <c r="HM171" i="24"/>
  <c r="JI171" i="24"/>
  <c r="CN173" i="24"/>
  <c r="Q175" i="24"/>
  <c r="S175" i="24"/>
  <c r="DU175" i="24"/>
  <c r="GE176" i="24"/>
  <c r="GC176" i="24"/>
  <c r="HC176" i="24"/>
  <c r="JL177" i="24"/>
  <c r="JI177" i="24"/>
  <c r="JX177" i="24"/>
  <c r="FG178" i="24"/>
  <c r="DX179" i="24"/>
  <c r="DU179" i="24"/>
  <c r="FE179" i="24"/>
  <c r="JW179" i="24"/>
  <c r="JX179" i="24"/>
  <c r="Q180" i="24"/>
  <c r="GK181" i="24"/>
  <c r="GC181" i="24"/>
  <c r="GP181" i="24"/>
  <c r="IA182" i="24"/>
  <c r="FA190" i="24"/>
  <c r="EV190" i="24"/>
  <c r="ET190" i="24"/>
  <c r="ES190" i="24"/>
  <c r="G217" i="24"/>
  <c r="F217" i="24"/>
  <c r="H218" i="24"/>
  <c r="E218" i="24"/>
  <c r="CG218" i="24"/>
  <c r="BZ218" i="24"/>
  <c r="E219" i="24"/>
  <c r="H219" i="24"/>
  <c r="IM220" i="24"/>
  <c r="IK220" i="24"/>
  <c r="AK221" i="24"/>
  <c r="AC221" i="24"/>
  <c r="JQ222" i="24"/>
  <c r="JI222" i="24"/>
  <c r="BM224" i="24"/>
  <c r="BO224" i="24"/>
  <c r="FE227" i="24"/>
  <c r="FG227" i="24"/>
  <c r="JQ227" i="24"/>
  <c r="JK227" i="24"/>
  <c r="BM230" i="24"/>
  <c r="BO230" i="24"/>
  <c r="IK190" i="24"/>
  <c r="GP199" i="24"/>
  <c r="GC204" i="24"/>
  <c r="GP204" i="24"/>
  <c r="JI204" i="24"/>
  <c r="AD208" i="24"/>
  <c r="DU208" i="24"/>
  <c r="AD209" i="24"/>
  <c r="DU209" i="24"/>
  <c r="AC212" i="24"/>
  <c r="DV212" i="24"/>
  <c r="CL213" i="24"/>
  <c r="S215" i="24"/>
  <c r="AE215" i="24"/>
  <c r="DU215" i="24"/>
  <c r="CW216" i="24"/>
  <c r="DV216" i="24"/>
  <c r="GO216" i="24"/>
  <c r="JI216" i="24"/>
  <c r="HU217" i="24"/>
  <c r="HO217" i="24"/>
  <c r="IA217" i="24"/>
  <c r="IL218" i="24"/>
  <c r="AC219" i="24"/>
  <c r="IA219" i="24"/>
  <c r="HY219" i="24"/>
  <c r="CG220" i="24"/>
  <c r="BY220" i="24"/>
  <c r="FY221" i="24"/>
  <c r="FT221" i="24"/>
  <c r="GO221" i="24"/>
  <c r="CG222" i="24"/>
  <c r="CB222" i="24"/>
  <c r="GQ222" i="24"/>
  <c r="GO222" i="24"/>
  <c r="CA223" i="24"/>
  <c r="BY223" i="24"/>
  <c r="FR223" i="24"/>
  <c r="GQ224" i="24"/>
  <c r="GO224" i="24"/>
  <c r="JI225" i="24"/>
  <c r="JK225" i="24"/>
  <c r="BO226" i="24"/>
  <c r="JQ226" i="24"/>
  <c r="JL226" i="24"/>
  <c r="JJ226" i="24"/>
  <c r="JI226" i="24"/>
  <c r="BZ231" i="24"/>
  <c r="BY231" i="24"/>
  <c r="CY232" i="24"/>
  <c r="CW232" i="24"/>
  <c r="S233" i="24"/>
  <c r="Q233" i="24"/>
  <c r="IM178" i="24"/>
  <c r="CK179" i="24"/>
  <c r="GQ179" i="24"/>
  <c r="JI179" i="24"/>
  <c r="DU180" i="24"/>
  <c r="JX180" i="24"/>
  <c r="DX181" i="24"/>
  <c r="FE181" i="24"/>
  <c r="HY181" i="24"/>
  <c r="JW181" i="24"/>
  <c r="BY182" i="24"/>
  <c r="CB183" i="24"/>
  <c r="CN183" i="24"/>
  <c r="HP183" i="24"/>
  <c r="GF184" i="24"/>
  <c r="IM186" i="24"/>
  <c r="CB187" i="24"/>
  <c r="CN187" i="24"/>
  <c r="GC187" i="24"/>
  <c r="HB188" i="24"/>
  <c r="E189" i="24"/>
  <c r="BP189" i="24"/>
  <c r="FE189" i="24"/>
  <c r="GD189" i="24"/>
  <c r="IM190" i="24"/>
  <c r="GO191" i="24"/>
  <c r="IK192" i="24"/>
  <c r="H193" i="24"/>
  <c r="H195" i="24"/>
  <c r="EV195" i="24"/>
  <c r="IN195" i="24"/>
  <c r="BZ196" i="24"/>
  <c r="HN196" i="24"/>
  <c r="FR197" i="24"/>
  <c r="AD198" i="24"/>
  <c r="JJ198" i="24"/>
  <c r="ET199" i="24"/>
  <c r="GQ199" i="24"/>
  <c r="IN199" i="24"/>
  <c r="EI200" i="24"/>
  <c r="IL200" i="24"/>
  <c r="H201" i="24"/>
  <c r="FR201" i="24"/>
  <c r="IM201" i="24"/>
  <c r="ES202" i="24"/>
  <c r="IK202" i="24"/>
  <c r="DU203" i="24"/>
  <c r="JW203" i="24"/>
  <c r="BY204" i="24"/>
  <c r="ES204" i="24"/>
  <c r="GE204" i="24"/>
  <c r="GQ204" i="24"/>
  <c r="BM205" i="24"/>
  <c r="JU205" i="24"/>
  <c r="CW206" i="24"/>
  <c r="GE206" i="24"/>
  <c r="IL206" i="24"/>
  <c r="S208" i="24"/>
  <c r="AE208" i="24"/>
  <c r="DV208" i="24"/>
  <c r="HC208" i="24"/>
  <c r="AF209" i="24"/>
  <c r="CL209" i="24"/>
  <c r="DV209" i="24"/>
  <c r="FR209" i="24"/>
  <c r="IL209" i="24"/>
  <c r="T210" i="24"/>
  <c r="DV210" i="24"/>
  <c r="GD210" i="24"/>
  <c r="JV210" i="24"/>
  <c r="DK211" i="24"/>
  <c r="GE211" i="24"/>
  <c r="AE212" i="24"/>
  <c r="DX212" i="24"/>
  <c r="HD212" i="24"/>
  <c r="IL212" i="24"/>
  <c r="AC213" i="24"/>
  <c r="CM213" i="24"/>
  <c r="GD213" i="24"/>
  <c r="DV214" i="24"/>
  <c r="GD214" i="24"/>
  <c r="IN214" i="24"/>
  <c r="T215" i="24"/>
  <c r="AF215" i="24"/>
  <c r="DW215" i="24"/>
  <c r="HM215" i="24"/>
  <c r="S216" i="24"/>
  <c r="DX216" i="24"/>
  <c r="JJ216" i="24"/>
  <c r="BY218" i="24"/>
  <c r="ET218" i="24"/>
  <c r="EV218" i="24"/>
  <c r="GO218" i="24"/>
  <c r="EV219" i="24"/>
  <c r="ES219" i="24"/>
  <c r="FQ219" i="24"/>
  <c r="DK220" i="24"/>
  <c r="EC220" i="24"/>
  <c r="DW220" i="24"/>
  <c r="FQ220" i="24"/>
  <c r="CY221" i="24"/>
  <c r="CZ221" i="24"/>
  <c r="ES221" i="24"/>
  <c r="GR221" i="24"/>
  <c r="HU221" i="24"/>
  <c r="HM221" i="24"/>
  <c r="BY222" i="24"/>
  <c r="EG222" i="24"/>
  <c r="Q223" i="24"/>
  <c r="S223" i="24"/>
  <c r="EV223" i="24"/>
  <c r="JJ224" i="24"/>
  <c r="JK224" i="24"/>
  <c r="JI224" i="24"/>
  <c r="CY227" i="24"/>
  <c r="CW227" i="24"/>
  <c r="GQ227" i="24"/>
  <c r="GP227" i="24"/>
  <c r="CY228" i="24"/>
  <c r="CZ228" i="24"/>
  <c r="CW228" i="24"/>
  <c r="G229" i="24"/>
  <c r="H229" i="24"/>
  <c r="F229" i="24"/>
  <c r="E229" i="24"/>
  <c r="CK185" i="24"/>
  <c r="JU185" i="24"/>
  <c r="FF189" i="24"/>
  <c r="GE189" i="24"/>
  <c r="R190" i="24"/>
  <c r="IN190" i="24"/>
  <c r="GR191" i="24"/>
  <c r="IL192" i="24"/>
  <c r="HB195" i="24"/>
  <c r="R196" i="24"/>
  <c r="EI196" i="24"/>
  <c r="JJ196" i="24"/>
  <c r="GO197" i="24"/>
  <c r="CM198" i="24"/>
  <c r="ES198" i="24"/>
  <c r="E199" i="24"/>
  <c r="GE199" i="24"/>
  <c r="GR199" i="24"/>
  <c r="R200" i="24"/>
  <c r="FF200" i="24"/>
  <c r="JW200" i="24"/>
  <c r="GO201" i="24"/>
  <c r="IX201" i="24"/>
  <c r="EU202" i="24"/>
  <c r="JJ202" i="24"/>
  <c r="FT203" i="24"/>
  <c r="IB203" i="24"/>
  <c r="GF204" i="24"/>
  <c r="GR204" i="24"/>
  <c r="JX204" i="24"/>
  <c r="CW205" i="24"/>
  <c r="AC206" i="24"/>
  <c r="JW206" i="24"/>
  <c r="HY207" i="24"/>
  <c r="T208" i="24"/>
  <c r="AF208" i="24"/>
  <c r="DX208" i="24"/>
  <c r="T209" i="24"/>
  <c r="CM209" i="24"/>
  <c r="DX209" i="24"/>
  <c r="HM210" i="24"/>
  <c r="HC211" i="24"/>
  <c r="JW211" i="24"/>
  <c r="DL212" i="24"/>
  <c r="IN212" i="24"/>
  <c r="DU213" i="24"/>
  <c r="GE213" i="24"/>
  <c r="JV214" i="24"/>
  <c r="CM215" i="24"/>
  <c r="HO215" i="24"/>
  <c r="DK216" i="24"/>
  <c r="FR216" i="24"/>
  <c r="IN216" i="24"/>
  <c r="JL216" i="24"/>
  <c r="CA217" i="24"/>
  <c r="BY217" i="24"/>
  <c r="FR217" i="24"/>
  <c r="FQ217" i="24"/>
  <c r="HA217" i="24"/>
  <c r="CB218" i="24"/>
  <c r="GR218" i="24"/>
  <c r="IM218" i="24"/>
  <c r="IK218" i="24"/>
  <c r="AK219" i="24"/>
  <c r="AF219" i="24"/>
  <c r="CA219" i="24"/>
  <c r="AF221" i="24"/>
  <c r="EV221" i="24"/>
  <c r="G222" i="24"/>
  <c r="H222" i="24"/>
  <c r="JL222" i="24"/>
  <c r="FE223" i="24"/>
  <c r="FY223" i="24"/>
  <c r="FT223" i="24"/>
  <c r="GP223" i="24"/>
  <c r="GR223" i="24"/>
  <c r="HC223" i="24"/>
  <c r="DW224" i="24"/>
  <c r="DU224" i="24"/>
  <c r="FG225" i="24"/>
  <c r="CG226" i="24"/>
  <c r="CB226" i="24"/>
  <c r="BZ226" i="24"/>
  <c r="DK226" i="24"/>
  <c r="EC228" i="24"/>
  <c r="DX228" i="24"/>
  <c r="DV228" i="24"/>
  <c r="DU228" i="24"/>
  <c r="JX239" i="24"/>
  <c r="JU239" i="24"/>
  <c r="H240" i="24"/>
  <c r="GR241" i="24"/>
  <c r="GP241" i="24"/>
  <c r="FF242" i="24"/>
  <c r="FE242" i="24"/>
  <c r="GO243" i="24"/>
  <c r="GP243" i="24"/>
  <c r="DK244" i="24"/>
  <c r="DL244" i="24"/>
  <c r="DI244" i="24"/>
  <c r="HN244" i="24"/>
  <c r="HO244" i="24"/>
  <c r="Q236" i="24"/>
  <c r="IX236" i="24"/>
  <c r="HN239" i="24"/>
  <c r="HM239" i="24"/>
  <c r="DQ240" i="24"/>
  <c r="DI240" i="24"/>
  <c r="DL240" i="24"/>
  <c r="IG240" i="24"/>
  <c r="IB240" i="24"/>
  <c r="HY240" i="24"/>
  <c r="IG241" i="24"/>
  <c r="IB241" i="24"/>
  <c r="CS243" i="24"/>
  <c r="CK243" i="24"/>
  <c r="JJ243" i="24"/>
  <c r="JL243" i="24"/>
  <c r="JI243" i="24"/>
  <c r="HY223" i="24"/>
  <c r="GC224" i="24"/>
  <c r="H225" i="24"/>
  <c r="CK225" i="24"/>
  <c r="IA225" i="24"/>
  <c r="IK226" i="24"/>
  <c r="AF227" i="24"/>
  <c r="EV227" i="24"/>
  <c r="FT227" i="24"/>
  <c r="IL227" i="24"/>
  <c r="IW228" i="24"/>
  <c r="AF229" i="24"/>
  <c r="CX229" i="24"/>
  <c r="FT229" i="24"/>
  <c r="HM229" i="24"/>
  <c r="JK229" i="24"/>
  <c r="CB230" i="24"/>
  <c r="DV230" i="24"/>
  <c r="HA230" i="24"/>
  <c r="FH231" i="24"/>
  <c r="BN232" i="24"/>
  <c r="FQ232" i="24"/>
  <c r="IZ232" i="24"/>
  <c r="T234" i="24"/>
  <c r="FE234" i="24"/>
  <c r="IX234" i="24"/>
  <c r="GQ235" i="24"/>
  <c r="R236" i="24"/>
  <c r="FF236" i="24"/>
  <c r="HC236" i="24"/>
  <c r="IY236" i="24"/>
  <c r="BM237" i="24"/>
  <c r="EH237" i="24"/>
  <c r="AC238" i="24"/>
  <c r="CY238" i="24"/>
  <c r="FQ238" i="24"/>
  <c r="HN238" i="24"/>
  <c r="BU239" i="24"/>
  <c r="BM239" i="24"/>
  <c r="ET239" i="24"/>
  <c r="ES239" i="24"/>
  <c r="FE239" i="24"/>
  <c r="IN240" i="24"/>
  <c r="IM240" i="24"/>
  <c r="EO241" i="24"/>
  <c r="EG241" i="24"/>
  <c r="EJ241" i="24"/>
  <c r="DW243" i="24"/>
  <c r="DU243" i="24"/>
  <c r="IL226" i="24"/>
  <c r="JI228" i="24"/>
  <c r="ES229" i="24"/>
  <c r="GO229" i="24"/>
  <c r="HN229" i="24"/>
  <c r="E230" i="24"/>
  <c r="DI230" i="24"/>
  <c r="DW230" i="24"/>
  <c r="HA232" i="24"/>
  <c r="DJ235" i="24"/>
  <c r="JI235" i="24"/>
  <c r="T236" i="24"/>
  <c r="FG236" i="24"/>
  <c r="IZ236" i="24"/>
  <c r="BO237" i="24"/>
  <c r="FE237" i="24"/>
  <c r="DI238" i="24"/>
  <c r="CX239" i="24"/>
  <c r="CY239" i="24"/>
  <c r="DI239" i="24"/>
  <c r="FG239" i="24"/>
  <c r="BU240" i="24"/>
  <c r="BM240" i="24"/>
  <c r="H241" i="24"/>
  <c r="F241" i="24"/>
  <c r="EV241" i="24"/>
  <c r="EU241" i="24"/>
  <c r="GP242" i="24"/>
  <c r="GQ242" i="24"/>
  <c r="S244" i="24"/>
  <c r="Q244" i="24"/>
  <c r="DU248" i="24"/>
  <c r="AC249" i="24"/>
  <c r="JU250" i="24"/>
  <c r="CX251" i="24"/>
  <c r="EI252" i="24"/>
  <c r="FS254" i="24"/>
  <c r="GE254" i="24"/>
  <c r="EH255" i="24"/>
  <c r="DU241" i="24"/>
  <c r="JU241" i="24"/>
  <c r="CW242" i="24"/>
  <c r="ET243" i="24"/>
  <c r="IA243" i="24"/>
  <c r="JV243" i="24"/>
  <c r="CN244" i="24"/>
  <c r="FQ244" i="24"/>
  <c r="GF244" i="24"/>
  <c r="R245" i="24"/>
  <c r="GD245" i="24"/>
  <c r="CB246" i="24"/>
  <c r="IA246" i="24"/>
  <c r="BZ248" i="24"/>
  <c r="DX248" i="24"/>
  <c r="GO248" i="24"/>
  <c r="JJ248" i="24"/>
  <c r="AF249" i="24"/>
  <c r="CN249" i="24"/>
  <c r="DU249" i="24"/>
  <c r="GC249" i="24"/>
  <c r="IK249" i="24"/>
  <c r="F250" i="24"/>
  <c r="BZ250" i="24"/>
  <c r="DX250" i="24"/>
  <c r="GO250" i="24"/>
  <c r="JX250" i="24"/>
  <c r="CZ251" i="24"/>
  <c r="IK251" i="24"/>
  <c r="BZ252" i="24"/>
  <c r="EJ252" i="24"/>
  <c r="HY252" i="24"/>
  <c r="AE253" i="24"/>
  <c r="BY253" i="24"/>
  <c r="ES253" i="24"/>
  <c r="JL253" i="24"/>
  <c r="BP254" i="24"/>
  <c r="FT254" i="24"/>
  <c r="GF254" i="24"/>
  <c r="JK254" i="24"/>
  <c r="DU255" i="24"/>
  <c r="EJ255" i="24"/>
  <c r="HC255" i="24"/>
  <c r="E256" i="24"/>
  <c r="DK256" i="24"/>
  <c r="GF256" i="24"/>
  <c r="IB256" i="24"/>
  <c r="E257" i="24"/>
  <c r="DV257" i="24"/>
  <c r="IM257" i="24"/>
  <c r="FE258" i="24"/>
  <c r="IN258" i="24"/>
  <c r="BN259" i="24"/>
  <c r="CY259" i="24"/>
  <c r="ET259" i="24"/>
  <c r="GQ259" i="24"/>
  <c r="IW259" i="24"/>
  <c r="EG260" i="24"/>
  <c r="ET260" i="24"/>
  <c r="GO260" i="24"/>
  <c r="EG259" i="24"/>
  <c r="HB259" i="24"/>
  <c r="EI260" i="24"/>
  <c r="EU260" i="24"/>
  <c r="GQ260" i="24"/>
  <c r="IM260" i="24"/>
  <c r="GC244" i="24"/>
  <c r="DI245" i="24"/>
  <c r="FE245" i="24"/>
  <c r="Q246" i="24"/>
  <c r="JL246" i="24"/>
  <c r="CY247" i="24"/>
  <c r="CN248" i="24"/>
  <c r="GR248" i="24"/>
  <c r="JX248" i="24"/>
  <c r="FF249" i="24"/>
  <c r="JX249" i="24"/>
  <c r="AC250" i="24"/>
  <c r="CN250" i="24"/>
  <c r="GR250" i="24"/>
  <c r="JJ250" i="24"/>
  <c r="AF251" i="24"/>
  <c r="CW251" i="24"/>
  <c r="EU251" i="24"/>
  <c r="R252" i="24"/>
  <c r="DK252" i="24"/>
  <c r="E253" i="24"/>
  <c r="CL253" i="24"/>
  <c r="HA253" i="24"/>
  <c r="JX253" i="24"/>
  <c r="DI254" i="24"/>
  <c r="FQ254" i="24"/>
  <c r="GD254" i="24"/>
  <c r="T255" i="24"/>
  <c r="EG255" i="24"/>
  <c r="IN255" i="24"/>
  <c r="G256" i="24"/>
  <c r="CM256" i="24"/>
  <c r="FF256" i="24"/>
  <c r="IN256" i="24"/>
  <c r="H258" i="24"/>
  <c r="HM258" i="24"/>
  <c r="H259" i="24"/>
  <c r="EJ259" i="24"/>
  <c r="GE259" i="24"/>
  <c r="IB259" i="24"/>
  <c r="EJ260" i="24"/>
  <c r="EV260" i="24"/>
  <c r="GR260" i="24"/>
  <c r="BD11" i="24"/>
  <c r="BM11" i="24"/>
  <c r="Q11" i="24"/>
  <c r="IK11" i="24"/>
  <c r="F11" i="24"/>
  <c r="S11" i="24"/>
  <c r="BA11" i="24"/>
  <c r="BP11" i="24"/>
  <c r="EH11" i="24"/>
  <c r="GC11" i="24"/>
  <c r="HM11" i="24"/>
  <c r="IN11" i="24"/>
  <c r="JJ11" i="24"/>
  <c r="Y25" i="24"/>
  <c r="AC25" i="24"/>
  <c r="DW25" i="24"/>
  <c r="ET25" i="24"/>
  <c r="GC25" i="24"/>
  <c r="HA25" i="24"/>
  <c r="IM25" i="24"/>
  <c r="JL25" i="24"/>
  <c r="JX25" i="24"/>
  <c r="ES27" i="24"/>
  <c r="FS27" i="24"/>
  <c r="GE27" i="24"/>
  <c r="HO27" i="24"/>
  <c r="IL27" i="24"/>
  <c r="JU27" i="24"/>
  <c r="Q30" i="24"/>
  <c r="DI30" i="24"/>
  <c r="EI30" i="24"/>
  <c r="FQ30" i="24"/>
  <c r="GF30" i="24"/>
  <c r="HD30" i="24"/>
  <c r="IX30" i="24"/>
  <c r="DL31" i="24"/>
  <c r="FF31" i="24"/>
  <c r="HA31" i="24"/>
  <c r="IA31" i="24"/>
  <c r="JI31" i="24"/>
  <c r="JX31" i="24"/>
  <c r="T33" i="24"/>
  <c r="DW33" i="24"/>
  <c r="ET33" i="24"/>
  <c r="GC33" i="24"/>
  <c r="HA33" i="24"/>
  <c r="IK33" i="24"/>
  <c r="JK33" i="24"/>
  <c r="JW33" i="24"/>
  <c r="DW36" i="24"/>
  <c r="EJ36" i="24"/>
  <c r="HO36" i="24"/>
  <c r="IX36" i="24"/>
  <c r="AE39" i="24"/>
  <c r="EG39" i="24"/>
  <c r="GC39" i="24"/>
  <c r="IX39" i="24"/>
  <c r="AR40" i="24"/>
  <c r="DI40" i="24"/>
  <c r="EJ40" i="24"/>
  <c r="EV40" i="24"/>
  <c r="GF40" i="24"/>
  <c r="HA40" i="24"/>
  <c r="IB40" i="24"/>
  <c r="IN40" i="24"/>
  <c r="JX40" i="24"/>
  <c r="E42" i="24"/>
  <c r="R42" i="24"/>
  <c r="DI42" i="24"/>
  <c r="EG42" i="24"/>
  <c r="FS42" i="24"/>
  <c r="GR42" i="24"/>
  <c r="HD42" i="24"/>
  <c r="IW42" i="24"/>
  <c r="JK42" i="24"/>
  <c r="R43" i="24"/>
  <c r="DJ43" i="24"/>
  <c r="EJ43" i="24"/>
  <c r="FQ43" i="24"/>
  <c r="GR43" i="24"/>
  <c r="HN43" i="24"/>
  <c r="IW43" i="24"/>
  <c r="E46" i="24"/>
  <c r="AE46" i="24"/>
  <c r="DK46" i="24"/>
  <c r="DX46" i="24"/>
  <c r="HC46" i="24"/>
  <c r="IL46" i="24"/>
  <c r="E48" i="24"/>
  <c r="DV48" i="24"/>
  <c r="HM48" i="24"/>
  <c r="AE50" i="24"/>
  <c r="ES50" i="24"/>
  <c r="HY50" i="24"/>
  <c r="JU50" i="24"/>
  <c r="AC54" i="24"/>
  <c r="DU54" i="24"/>
  <c r="GC54" i="24"/>
  <c r="HN54" i="24"/>
  <c r="JJ54" i="24"/>
  <c r="DK57" i="24"/>
  <c r="FE57" i="24"/>
  <c r="HM57" i="24"/>
  <c r="JU57" i="24"/>
  <c r="AD58" i="24"/>
  <c r="DV58" i="24"/>
  <c r="HA58" i="24"/>
  <c r="HO58" i="24"/>
  <c r="Q59" i="24"/>
  <c r="DU59" i="24"/>
  <c r="FQ59" i="24"/>
  <c r="HN59" i="24"/>
  <c r="S63" i="24"/>
  <c r="DI63" i="24"/>
  <c r="GC63" i="24"/>
  <c r="HN63" i="24"/>
  <c r="JJ63" i="24"/>
  <c r="DU64" i="24"/>
  <c r="FQ64" i="24"/>
  <c r="HM64" i="24"/>
  <c r="JI64" i="24"/>
  <c r="T66" i="24"/>
  <c r="AF66" i="24"/>
  <c r="FE66" i="24"/>
  <c r="FS66" i="24"/>
  <c r="HY66" i="24"/>
  <c r="IZ66" i="24"/>
  <c r="JL66" i="24"/>
  <c r="AD67" i="24"/>
  <c r="DI67" i="24"/>
  <c r="DV67" i="24"/>
  <c r="FQ67" i="24"/>
  <c r="HM67" i="24"/>
  <c r="JI67" i="24"/>
  <c r="AC68" i="24"/>
  <c r="EC68" i="24"/>
  <c r="DU68" i="24"/>
  <c r="HB68" i="24"/>
  <c r="HD68" i="24"/>
  <c r="HM68" i="24"/>
  <c r="DI69" i="24"/>
  <c r="EO69" i="24"/>
  <c r="EG69" i="24"/>
  <c r="F73" i="24"/>
  <c r="G73" i="24"/>
  <c r="HI73" i="24"/>
  <c r="HA73" i="24"/>
  <c r="JE73" i="24"/>
  <c r="IZ73" i="24"/>
  <c r="IX73" i="24"/>
  <c r="DQ74" i="24"/>
  <c r="DK74" i="24"/>
  <c r="IW74" i="24"/>
  <c r="IZ74" i="24"/>
  <c r="HB76" i="24"/>
  <c r="HD76" i="24"/>
  <c r="HA76" i="24"/>
  <c r="HM76" i="24"/>
  <c r="AE78" i="24"/>
  <c r="GF78" i="24"/>
  <c r="GE78" i="24"/>
  <c r="IS78" i="24"/>
  <c r="IL78" i="24"/>
  <c r="JI78" i="24"/>
  <c r="HI80" i="24"/>
  <c r="HB80" i="24"/>
  <c r="HA80" i="24"/>
  <c r="EC82" i="24"/>
  <c r="DV82" i="24"/>
  <c r="DU82" i="24"/>
  <c r="FY68" i="24"/>
  <c r="FQ68" i="24"/>
  <c r="FY69" i="24"/>
  <c r="FT69" i="24"/>
  <c r="HU69" i="24"/>
  <c r="HN69" i="24"/>
  <c r="GK70" i="24"/>
  <c r="GD70" i="24"/>
  <c r="T71" i="24"/>
  <c r="Q71" i="24"/>
  <c r="HU72" i="24"/>
  <c r="HN72" i="24"/>
  <c r="IW72" i="24"/>
  <c r="FY74" i="24"/>
  <c r="FR74" i="24"/>
  <c r="JQ74" i="24"/>
  <c r="JJ74" i="24"/>
  <c r="HO78" i="24"/>
  <c r="HM78" i="24"/>
  <c r="JW80" i="24"/>
  <c r="JU80" i="24"/>
  <c r="FY82" i="24"/>
  <c r="FR82" i="24"/>
  <c r="FQ82" i="24"/>
  <c r="EI25" i="24"/>
  <c r="GF25" i="24"/>
  <c r="HD25" i="24"/>
  <c r="JI25" i="24"/>
  <c r="JV25" i="24"/>
  <c r="T27" i="24"/>
  <c r="FF27" i="24"/>
  <c r="IA27" i="24"/>
  <c r="JX27" i="24"/>
  <c r="T30" i="24"/>
  <c r="DW30" i="24"/>
  <c r="GC30" i="24"/>
  <c r="HA30" i="24"/>
  <c r="AE31" i="24"/>
  <c r="DI31" i="24"/>
  <c r="HO31" i="24"/>
  <c r="JU31" i="24"/>
  <c r="Q33" i="24"/>
  <c r="EI33" i="24"/>
  <c r="GF33" i="24"/>
  <c r="HD33" i="24"/>
  <c r="IX33" i="24"/>
  <c r="F36" i="24"/>
  <c r="AR36" i="24"/>
  <c r="EH36" i="24"/>
  <c r="GC36" i="24"/>
  <c r="JW36" i="24"/>
  <c r="AR39" i="24"/>
  <c r="EJ39" i="24"/>
  <c r="GP39" i="24"/>
  <c r="AE40" i="24"/>
  <c r="DX40" i="24"/>
  <c r="ET40" i="24"/>
  <c r="HP40" i="24"/>
  <c r="IL40" i="24"/>
  <c r="H42" i="24"/>
  <c r="DL42" i="24"/>
  <c r="EJ42" i="24"/>
  <c r="GO42" i="24"/>
  <c r="HB42" i="24"/>
  <c r="IB42" i="24"/>
  <c r="JI42" i="24"/>
  <c r="H43" i="24"/>
  <c r="AD43" i="24"/>
  <c r="DL43" i="24"/>
  <c r="FS43" i="24"/>
  <c r="JK43" i="24"/>
  <c r="H46" i="24"/>
  <c r="DV46" i="24"/>
  <c r="FQ46" i="24"/>
  <c r="JK46" i="24"/>
  <c r="JI48" i="24"/>
  <c r="AE54" i="24"/>
  <c r="HC54" i="24"/>
  <c r="IW54" i="24"/>
  <c r="FR57" i="24"/>
  <c r="S58" i="24"/>
  <c r="DI58" i="24"/>
  <c r="FQ58" i="24"/>
  <c r="HM58" i="24"/>
  <c r="AD59" i="24"/>
  <c r="DW59" i="24"/>
  <c r="HA59" i="24"/>
  <c r="JU59" i="24"/>
  <c r="DW64" i="24"/>
  <c r="HO64" i="24"/>
  <c r="Q66" i="24"/>
  <c r="AD66" i="24"/>
  <c r="FQ66" i="24"/>
  <c r="IW66" i="24"/>
  <c r="JJ66" i="24"/>
  <c r="S67" i="24"/>
  <c r="DL67" i="24"/>
  <c r="DX67" i="24"/>
  <c r="JK67" i="24"/>
  <c r="FF69" i="24"/>
  <c r="FH69" i="24"/>
  <c r="FQ69" i="24"/>
  <c r="HC69" i="24"/>
  <c r="FR70" i="24"/>
  <c r="FQ70" i="24"/>
  <c r="GC70" i="24"/>
  <c r="GP72" i="24"/>
  <c r="GO72" i="24"/>
  <c r="IL73" i="24"/>
  <c r="IN73" i="24"/>
  <c r="IK73" i="24"/>
  <c r="GP74" i="24"/>
  <c r="GR74" i="24"/>
  <c r="HU76" i="24"/>
  <c r="HP76" i="24"/>
  <c r="HN76" i="24"/>
  <c r="EJ78" i="24"/>
  <c r="EG78" i="24"/>
  <c r="IM82" i="24"/>
  <c r="IK82" i="24"/>
  <c r="BN11" i="24"/>
  <c r="IK25" i="24"/>
  <c r="JK25" i="24"/>
  <c r="JW25" i="24"/>
  <c r="EG30" i="24"/>
  <c r="GD30" i="24"/>
  <c r="HB30" i="24"/>
  <c r="DJ31" i="24"/>
  <c r="HY31" i="24"/>
  <c r="JV31" i="24"/>
  <c r="R33" i="24"/>
  <c r="EI36" i="24"/>
  <c r="EG40" i="24"/>
  <c r="EU40" i="24"/>
  <c r="HY40" i="24"/>
  <c r="IM40" i="24"/>
  <c r="FQ42" i="24"/>
  <c r="GQ42" i="24"/>
  <c r="HC42" i="24"/>
  <c r="JJ42" i="24"/>
  <c r="EG43" i="24"/>
  <c r="GO43" i="24"/>
  <c r="AC46" i="24"/>
  <c r="DW46" i="24"/>
  <c r="DU48" i="24"/>
  <c r="FH48" i="24"/>
  <c r="FT48" i="24"/>
  <c r="JJ48" i="24"/>
  <c r="EG50" i="24"/>
  <c r="HM50" i="24"/>
  <c r="JI54" i="24"/>
  <c r="DI57" i="24"/>
  <c r="DU58" i="24"/>
  <c r="HN58" i="24"/>
  <c r="HM59" i="24"/>
  <c r="Q63" i="24"/>
  <c r="HM63" i="24"/>
  <c r="JI63" i="24"/>
  <c r="S66" i="24"/>
  <c r="AE66" i="24"/>
  <c r="FR66" i="24"/>
  <c r="IY66" i="24"/>
  <c r="JK66" i="24"/>
  <c r="HU68" i="24"/>
  <c r="HP68" i="24"/>
  <c r="KC68" i="24"/>
  <c r="JU68" i="24"/>
  <c r="FR69" i="24"/>
  <c r="HM69" i="24"/>
  <c r="KC69" i="24"/>
  <c r="JU69" i="24"/>
  <c r="GE70" i="24"/>
  <c r="IG70" i="24"/>
  <c r="HY70" i="24"/>
  <c r="EC72" i="24"/>
  <c r="DU72" i="24"/>
  <c r="HB72" i="24"/>
  <c r="E73" i="24"/>
  <c r="FM73" i="24"/>
  <c r="FE73" i="24"/>
  <c r="FG73" i="24"/>
  <c r="DI74" i="24"/>
  <c r="DW76" i="24"/>
  <c r="DV76" i="24"/>
  <c r="HC76" i="24"/>
  <c r="FA78" i="24"/>
  <c r="ET78" i="24"/>
  <c r="FM80" i="24"/>
  <c r="FF80" i="24"/>
  <c r="FE80" i="24"/>
  <c r="ES73" i="24"/>
  <c r="Q74" i="24"/>
  <c r="EU74" i="24"/>
  <c r="FG74" i="24"/>
  <c r="G76" i="24"/>
  <c r="ES80" i="24"/>
  <c r="GP80" i="24"/>
  <c r="IA80" i="24"/>
  <c r="IM80" i="24"/>
  <c r="DI82" i="24"/>
  <c r="FF82" i="24"/>
  <c r="GQ82" i="24"/>
  <c r="HC82" i="24"/>
  <c r="DU84" i="24"/>
  <c r="EV84" i="24"/>
  <c r="FH84" i="24"/>
  <c r="E92" i="24"/>
  <c r="R92" i="24"/>
  <c r="DK92" i="24"/>
  <c r="GO92" i="24"/>
  <c r="HD92" i="24"/>
  <c r="IM92" i="24"/>
  <c r="IY92" i="24"/>
  <c r="AC93" i="24"/>
  <c r="DL93" i="24"/>
  <c r="FE93" i="24"/>
  <c r="FR93" i="24"/>
  <c r="H94" i="24"/>
  <c r="FF94" i="24"/>
  <c r="HC94" i="24"/>
  <c r="IW94" i="24"/>
  <c r="R95" i="24"/>
  <c r="DV95" i="24"/>
  <c r="FR95" i="24"/>
  <c r="IM95" i="24"/>
  <c r="DK96" i="24"/>
  <c r="HD96" i="24"/>
  <c r="DL97" i="24"/>
  <c r="FR97" i="24"/>
  <c r="HC97" i="24"/>
  <c r="HZ97" i="24"/>
  <c r="IZ97" i="24"/>
  <c r="DW98" i="24"/>
  <c r="FH98" i="24"/>
  <c r="HB98" i="24"/>
  <c r="IW98" i="24"/>
  <c r="JV98" i="24"/>
  <c r="AE99" i="24"/>
  <c r="DL99" i="24"/>
  <c r="FQ99" i="24"/>
  <c r="HA99" i="24"/>
  <c r="HZ99" i="24"/>
  <c r="JU99" i="24"/>
  <c r="JV100" i="24"/>
  <c r="ES102" i="24"/>
  <c r="GC102" i="24"/>
  <c r="GR102" i="24"/>
  <c r="R14" i="24"/>
  <c r="EG14" i="24"/>
  <c r="FQ14" i="24"/>
  <c r="GQ14" i="24"/>
  <c r="IK14" i="24"/>
  <c r="JU14" i="24"/>
  <c r="H20" i="24"/>
  <c r="DI20" i="24"/>
  <c r="GC20" i="24"/>
  <c r="IK20" i="24"/>
  <c r="Q21" i="24"/>
  <c r="EI21" i="24"/>
  <c r="FG21" i="24"/>
  <c r="HB21" i="24"/>
  <c r="IK21" i="24"/>
  <c r="JU21" i="24"/>
  <c r="FQ23" i="24"/>
  <c r="FE112" i="24"/>
  <c r="ES113" i="24"/>
  <c r="FF113" i="24"/>
  <c r="GO113" i="24"/>
  <c r="IW113" i="24"/>
  <c r="GC116" i="24"/>
  <c r="Q118" i="24"/>
  <c r="DK118" i="24"/>
  <c r="FE118" i="24"/>
  <c r="HA118" i="24"/>
  <c r="IW118" i="24"/>
  <c r="JX118" i="24"/>
  <c r="EG119" i="24"/>
  <c r="GO119" i="24"/>
  <c r="HB119" i="24"/>
  <c r="IM119" i="24"/>
  <c r="JU119" i="24"/>
  <c r="EU120" i="24"/>
  <c r="FG120" i="24"/>
  <c r="HA120" i="24"/>
  <c r="IB120" i="24"/>
  <c r="H121" i="24"/>
  <c r="T121" i="24"/>
  <c r="EU121" i="24"/>
  <c r="FG121" i="24"/>
  <c r="HY121" i="24"/>
  <c r="JX121" i="24"/>
  <c r="DI122" i="24"/>
  <c r="FQ122" i="24"/>
  <c r="HM122" i="24"/>
  <c r="JI122" i="24"/>
  <c r="HA123" i="24"/>
  <c r="AR126" i="24"/>
  <c r="DU126" i="24"/>
  <c r="FQ126" i="24"/>
  <c r="HY126" i="24"/>
  <c r="JI126" i="24"/>
  <c r="EG127" i="24"/>
  <c r="GF127" i="24"/>
  <c r="JW127" i="24"/>
  <c r="JX127" i="24"/>
  <c r="DU128" i="24"/>
  <c r="IA128" i="24"/>
  <c r="IB128" i="24"/>
  <c r="AQ130" i="24"/>
  <c r="AR130" i="24"/>
  <c r="DU130" i="24"/>
  <c r="JX130" i="24"/>
  <c r="FM131" i="24"/>
  <c r="FG131" i="24"/>
  <c r="FQ131" i="24"/>
  <c r="IA131" i="24"/>
  <c r="HY131" i="24"/>
  <c r="IM131" i="24"/>
  <c r="DX133" i="24"/>
  <c r="DU133" i="24"/>
  <c r="HP133" i="24"/>
  <c r="HM133" i="24"/>
  <c r="DX134" i="24"/>
  <c r="DU134" i="24"/>
  <c r="FT134" i="24"/>
  <c r="FQ134" i="24"/>
  <c r="AF137" i="24"/>
  <c r="AD137" i="24"/>
  <c r="ET137" i="24"/>
  <c r="EU137" i="24"/>
  <c r="G92" i="24"/>
  <c r="S92" i="24"/>
  <c r="HM92" i="24"/>
  <c r="FF93" i="24"/>
  <c r="DI95" i="24"/>
  <c r="IW95" i="24"/>
  <c r="HM96" i="24"/>
  <c r="HM97" i="24"/>
  <c r="HC98" i="24"/>
  <c r="Q99" i="24"/>
  <c r="ET102" i="24"/>
  <c r="IL14" i="24"/>
  <c r="AC21" i="24"/>
  <c r="ES21" i="24"/>
  <c r="IW21" i="24"/>
  <c r="JW21" i="24"/>
  <c r="ES23" i="24"/>
  <c r="JU23" i="24"/>
  <c r="DI112" i="24"/>
  <c r="FF112" i="24"/>
  <c r="HA112" i="24"/>
  <c r="IW112" i="24"/>
  <c r="E113" i="24"/>
  <c r="DI113" i="24"/>
  <c r="EU113" i="24"/>
  <c r="FG113" i="24"/>
  <c r="GR113" i="24"/>
  <c r="HY113" i="24"/>
  <c r="IY113" i="24"/>
  <c r="DI116" i="24"/>
  <c r="FE116" i="24"/>
  <c r="GF116" i="24"/>
  <c r="JU116" i="24"/>
  <c r="S118" i="24"/>
  <c r="HC118" i="24"/>
  <c r="IX118" i="24"/>
  <c r="Q119" i="24"/>
  <c r="EJ119" i="24"/>
  <c r="GQ119" i="24"/>
  <c r="HC119" i="24"/>
  <c r="JX119" i="24"/>
  <c r="EV120" i="24"/>
  <c r="FH120" i="24"/>
  <c r="HB120" i="24"/>
  <c r="IW120" i="24"/>
  <c r="EV121" i="24"/>
  <c r="FH121" i="24"/>
  <c r="IB121" i="24"/>
  <c r="DU122" i="24"/>
  <c r="GF122" i="24"/>
  <c r="HY122" i="24"/>
  <c r="DI129" i="24"/>
  <c r="DK129" i="24"/>
  <c r="JW129" i="24"/>
  <c r="JX129" i="24"/>
  <c r="FT130" i="24"/>
  <c r="FQ130" i="24"/>
  <c r="IA130" i="24"/>
  <c r="HY130" i="24"/>
  <c r="AF132" i="24"/>
  <c r="AC132" i="24"/>
  <c r="FT132" i="24"/>
  <c r="FQ132" i="24"/>
  <c r="IL132" i="24"/>
  <c r="IM132" i="24"/>
  <c r="EI133" i="24"/>
  <c r="EJ133" i="24"/>
  <c r="IA133" i="24"/>
  <c r="IB133" i="24"/>
  <c r="EI134" i="24"/>
  <c r="EJ134" i="24"/>
  <c r="JW134" i="24"/>
  <c r="JX134" i="24"/>
  <c r="HP138" i="24"/>
  <c r="HN138" i="24"/>
  <c r="FM139" i="24"/>
  <c r="FG139" i="24"/>
  <c r="FE139" i="24"/>
  <c r="GE140" i="24"/>
  <c r="GD140" i="24"/>
  <c r="JE141" i="24"/>
  <c r="IY141" i="24"/>
  <c r="IW141" i="24"/>
  <c r="ES84" i="24"/>
  <c r="FF84" i="24"/>
  <c r="HA84" i="24"/>
  <c r="H92" i="24"/>
  <c r="FE92" i="24"/>
  <c r="HA92" i="24"/>
  <c r="HN92" i="24"/>
  <c r="JJ92" i="24"/>
  <c r="DJ93" i="24"/>
  <c r="FH93" i="24"/>
  <c r="JI93" i="24"/>
  <c r="DU94" i="24"/>
  <c r="HA94" i="24"/>
  <c r="DK95" i="24"/>
  <c r="EU95" i="24"/>
  <c r="FG95" i="24"/>
  <c r="HM95" i="24"/>
  <c r="IY95" i="24"/>
  <c r="FE96" i="24"/>
  <c r="HA96" i="24"/>
  <c r="HN96" i="24"/>
  <c r="JJ96" i="24"/>
  <c r="AD97" i="24"/>
  <c r="DJ97" i="24"/>
  <c r="FE97" i="24"/>
  <c r="GD97" i="24"/>
  <c r="HO97" i="24"/>
  <c r="IX97" i="24"/>
  <c r="DU98" i="24"/>
  <c r="FE98" i="24"/>
  <c r="HD98" i="24"/>
  <c r="S99" i="24"/>
  <c r="DI99" i="24"/>
  <c r="AD100" i="24"/>
  <c r="EG100" i="24"/>
  <c r="FQ100" i="24"/>
  <c r="GP100" i="24"/>
  <c r="IK100" i="24"/>
  <c r="JK100" i="24"/>
  <c r="DJ102" i="24"/>
  <c r="EV102" i="24"/>
  <c r="GP102" i="24"/>
  <c r="HY102" i="24"/>
  <c r="JI102" i="24"/>
  <c r="HB14" i="24"/>
  <c r="IN14" i="24"/>
  <c r="Y20" i="24"/>
  <c r="ES20" i="24"/>
  <c r="HA20" i="24"/>
  <c r="AF21" i="24"/>
  <c r="EU21" i="24"/>
  <c r="IY21" i="24"/>
  <c r="JX21" i="24"/>
  <c r="EU23" i="24"/>
  <c r="GO23" i="24"/>
  <c r="JX23" i="24"/>
  <c r="Y112" i="24"/>
  <c r="AC112" i="24"/>
  <c r="FH112" i="24"/>
  <c r="HM112" i="24"/>
  <c r="EV113" i="24"/>
  <c r="FH113" i="24"/>
  <c r="IB113" i="24"/>
  <c r="EG116" i="24"/>
  <c r="GQ116" i="24"/>
  <c r="IB116" i="24"/>
  <c r="JX116" i="24"/>
  <c r="GF118" i="24"/>
  <c r="IZ118" i="24"/>
  <c r="HD120" i="24"/>
  <c r="GF121" i="24"/>
  <c r="IW121" i="24"/>
  <c r="AC122" i="24"/>
  <c r="IB122" i="24"/>
  <c r="AC123" i="24"/>
  <c r="FQ123" i="24"/>
  <c r="JI123" i="24"/>
  <c r="AC126" i="24"/>
  <c r="EJ126" i="24"/>
  <c r="Q127" i="24"/>
  <c r="EI128" i="24"/>
  <c r="EJ128" i="24"/>
  <c r="FQ128" i="24"/>
  <c r="HM128" i="24"/>
  <c r="IL129" i="24"/>
  <c r="IM129" i="24"/>
  <c r="AC130" i="24"/>
  <c r="EI130" i="24"/>
  <c r="EJ130" i="24"/>
  <c r="EU130" i="24"/>
  <c r="EI131" i="24"/>
  <c r="EG131" i="24"/>
  <c r="EU131" i="24"/>
  <c r="JE131" i="24"/>
  <c r="IY131" i="24"/>
  <c r="JI131" i="24"/>
  <c r="DX132" i="24"/>
  <c r="DU132" i="24"/>
  <c r="JE132" i="24"/>
  <c r="IY132" i="24"/>
  <c r="FM136" i="24"/>
  <c r="FG136" i="24"/>
  <c r="FE136" i="24"/>
  <c r="JE136" i="24"/>
  <c r="IY136" i="24"/>
  <c r="IW136" i="24"/>
  <c r="AF141" i="24"/>
  <c r="AD141" i="24"/>
  <c r="ET141" i="24"/>
  <c r="EU141" i="24"/>
  <c r="ES120" i="24"/>
  <c r="JW128" i="24"/>
  <c r="JX128" i="24"/>
  <c r="GE129" i="24"/>
  <c r="GF129" i="24"/>
  <c r="JE130" i="24"/>
  <c r="IY130" i="24"/>
  <c r="EI132" i="24"/>
  <c r="EJ132" i="24"/>
  <c r="JW132" i="24"/>
  <c r="JX132" i="24"/>
  <c r="FT133" i="24"/>
  <c r="FQ133" i="24"/>
  <c r="JL133" i="24"/>
  <c r="JI133" i="24"/>
  <c r="IL134" i="24"/>
  <c r="IM134" i="24"/>
  <c r="JE137" i="24"/>
  <c r="IY137" i="24"/>
  <c r="IW137" i="24"/>
  <c r="JW138" i="24"/>
  <c r="JV138" i="24"/>
  <c r="IL139" i="24"/>
  <c r="IM139" i="24"/>
  <c r="DX140" i="24"/>
  <c r="DV140" i="24"/>
  <c r="FE132" i="24"/>
  <c r="FE133" i="24"/>
  <c r="IW133" i="24"/>
  <c r="HY134" i="24"/>
  <c r="IY134" i="24"/>
  <c r="EU136" i="24"/>
  <c r="GF136" i="24"/>
  <c r="IM136" i="24"/>
  <c r="JX136" i="24"/>
  <c r="FG137" i="24"/>
  <c r="IM137" i="24"/>
  <c r="DV138" i="24"/>
  <c r="GD138" i="24"/>
  <c r="IW138" i="24"/>
  <c r="AD139" i="24"/>
  <c r="EU139" i="24"/>
  <c r="IY139" i="24"/>
  <c r="FE140" i="24"/>
  <c r="HN140" i="24"/>
  <c r="JV140" i="24"/>
  <c r="FG141" i="24"/>
  <c r="IM141" i="24"/>
  <c r="DV142" i="24"/>
  <c r="GD142" i="24"/>
  <c r="IW142" i="24"/>
  <c r="FE143" i="24"/>
  <c r="IM143" i="24"/>
  <c r="EU144" i="24"/>
  <c r="IY144" i="24"/>
  <c r="FG145" i="24"/>
  <c r="IW145" i="24"/>
  <c r="AD146" i="24"/>
  <c r="FE146" i="24"/>
  <c r="HN146" i="24"/>
  <c r="JV146" i="24"/>
  <c r="DV147" i="24"/>
  <c r="GD147" i="24"/>
  <c r="IY147" i="24"/>
  <c r="FG148" i="24"/>
  <c r="HO148" i="24"/>
  <c r="IY148" i="24"/>
  <c r="AD149" i="24"/>
  <c r="DW149" i="24"/>
  <c r="FG149" i="24"/>
  <c r="HN149" i="24"/>
  <c r="IW149" i="24"/>
  <c r="JX149" i="24"/>
  <c r="AR150" i="24"/>
  <c r="DL150" i="24"/>
  <c r="GQ150" i="24"/>
  <c r="HD150" i="24"/>
  <c r="JJ150" i="24"/>
  <c r="DJ151" i="24"/>
  <c r="EJ151" i="24"/>
  <c r="FS151" i="24"/>
  <c r="HB151" i="24"/>
  <c r="IB151" i="24"/>
  <c r="JK151" i="24"/>
  <c r="R152" i="24"/>
  <c r="AR152" i="24"/>
  <c r="EH152" i="24"/>
  <c r="FR152" i="24"/>
  <c r="HO152" i="24"/>
  <c r="IW152" i="24"/>
  <c r="JK152" i="24"/>
  <c r="AE153" i="24"/>
  <c r="DI153" i="24"/>
  <c r="FE153" i="24"/>
  <c r="GR153" i="24"/>
  <c r="IN153" i="24"/>
  <c r="IZ153" i="24"/>
  <c r="Q154" i="24"/>
  <c r="DL154" i="24"/>
  <c r="FE154" i="24"/>
  <c r="HC154" i="24"/>
  <c r="IX154" i="24"/>
  <c r="JX154" i="24"/>
  <c r="DK155" i="24"/>
  <c r="FE155" i="24"/>
  <c r="GF155" i="24"/>
  <c r="IM155" i="24"/>
  <c r="IY155" i="24"/>
  <c r="Q156" i="24"/>
  <c r="AR156" i="24"/>
  <c r="ES156" i="24"/>
  <c r="FH156" i="24"/>
  <c r="GR156" i="24"/>
  <c r="HD156" i="24"/>
  <c r="IY156" i="24"/>
  <c r="Q157" i="24"/>
  <c r="DI157" i="24"/>
  <c r="EJ157" i="24"/>
  <c r="GQ157" i="24"/>
  <c r="IN157" i="24"/>
  <c r="JU157" i="24"/>
  <c r="AR158" i="24"/>
  <c r="DI158" i="24"/>
  <c r="EV158" i="24"/>
  <c r="FH158" i="24"/>
  <c r="HB158" i="24"/>
  <c r="IW158" i="24"/>
  <c r="H159" i="24"/>
  <c r="T159" i="24"/>
  <c r="CN159" i="24"/>
  <c r="EU159" i="24"/>
  <c r="FG159" i="24"/>
  <c r="DL160" i="24"/>
  <c r="IN160" i="24"/>
  <c r="IZ160" i="24"/>
  <c r="AR161" i="24"/>
  <c r="EJ161" i="24"/>
  <c r="GO161" i="24"/>
  <c r="HB161" i="24"/>
  <c r="FE162" i="24"/>
  <c r="IW162" i="24"/>
  <c r="H163" i="24"/>
  <c r="T163" i="24"/>
  <c r="HY163" i="24"/>
  <c r="DK164" i="24"/>
  <c r="IK164" i="24"/>
  <c r="IX164" i="24"/>
  <c r="JU165" i="24"/>
  <c r="CK166" i="24"/>
  <c r="DU166" i="24"/>
  <c r="FG166" i="24"/>
  <c r="HA166" i="24"/>
  <c r="JX166" i="24"/>
  <c r="DI167" i="24"/>
  <c r="AC168" i="24"/>
  <c r="CK168" i="24"/>
  <c r="DU168" i="24"/>
  <c r="HA168" i="24"/>
  <c r="DU169" i="24"/>
  <c r="GC169" i="24"/>
  <c r="HM169" i="24"/>
  <c r="JX169" i="24"/>
  <c r="CN170" i="24"/>
  <c r="FQ170" i="24"/>
  <c r="HM170" i="24"/>
  <c r="JU170" i="24"/>
  <c r="AC171" i="24"/>
  <c r="BY171" i="24"/>
  <c r="EJ171" i="24"/>
  <c r="GC171" i="24"/>
  <c r="IB171" i="24"/>
  <c r="BY172" i="24"/>
  <c r="FQ172" i="24"/>
  <c r="IB172" i="24"/>
  <c r="JU172" i="24"/>
  <c r="AR173" i="24"/>
  <c r="FQ173" i="24"/>
  <c r="JI173" i="24"/>
  <c r="AR174" i="24"/>
  <c r="BY174" i="24"/>
  <c r="DU174" i="24"/>
  <c r="GF174" i="24"/>
  <c r="CN175" i="24"/>
  <c r="JU175" i="24"/>
  <c r="AR176" i="24"/>
  <c r="CN176" i="24"/>
  <c r="EJ176" i="24"/>
  <c r="GF176" i="24"/>
  <c r="JX176" i="24"/>
  <c r="CN177" i="24"/>
  <c r="FE177" i="24"/>
  <c r="GF177" i="24"/>
  <c r="IM177" i="24"/>
  <c r="JU177" i="24"/>
  <c r="BY178" i="24"/>
  <c r="EJ178" i="24"/>
  <c r="FQ178" i="24"/>
  <c r="IB178" i="24"/>
  <c r="JI178" i="24"/>
  <c r="AC179" i="24"/>
  <c r="CN179" i="24"/>
  <c r="EJ179" i="24"/>
  <c r="GF179" i="24"/>
  <c r="HM179" i="24"/>
  <c r="JU179" i="24"/>
  <c r="S180" i="24"/>
  <c r="EJ180" i="24"/>
  <c r="GF180" i="24"/>
  <c r="HM180" i="24"/>
  <c r="JU180" i="24"/>
  <c r="S181" i="24"/>
  <c r="CM181" i="24"/>
  <c r="DW181" i="24"/>
  <c r="EI181" i="24"/>
  <c r="FH181" i="24"/>
  <c r="GQ181" i="24"/>
  <c r="JJ181" i="24"/>
  <c r="JK181" i="24"/>
  <c r="JU181" i="24"/>
  <c r="AQ182" i="24"/>
  <c r="EJ182" i="24"/>
  <c r="JX182" i="24"/>
  <c r="KC183" i="24"/>
  <c r="JV183" i="24"/>
  <c r="BO184" i="24"/>
  <c r="BP184" i="24"/>
  <c r="CK184" i="24"/>
  <c r="DK184" i="24"/>
  <c r="DJ184" i="24"/>
  <c r="EO184" i="24"/>
  <c r="EG184" i="24"/>
  <c r="HY184" i="24"/>
  <c r="S185" i="24"/>
  <c r="T185" i="24"/>
  <c r="AE185" i="24"/>
  <c r="AQ185" i="24"/>
  <c r="EG185" i="24"/>
  <c r="FH185" i="24"/>
  <c r="IG185" i="24"/>
  <c r="IB185" i="24"/>
  <c r="GR186" i="24"/>
  <c r="GQ186" i="24"/>
  <c r="AD187" i="24"/>
  <c r="AF187" i="24"/>
  <c r="HC187" i="24"/>
  <c r="HD187" i="24"/>
  <c r="S189" i="24"/>
  <c r="T189" i="24"/>
  <c r="R189" i="24"/>
  <c r="IW143" i="24"/>
  <c r="FE144" i="24"/>
  <c r="IM148" i="24"/>
  <c r="EU149" i="24"/>
  <c r="IY149" i="24"/>
  <c r="EH150" i="24"/>
  <c r="HZ150" i="24"/>
  <c r="DK151" i="24"/>
  <c r="FE151" i="24"/>
  <c r="GQ151" i="24"/>
  <c r="HC151" i="24"/>
  <c r="IW151" i="24"/>
  <c r="G152" i="24"/>
  <c r="S152" i="24"/>
  <c r="HZ152" i="24"/>
  <c r="IX152" i="24"/>
  <c r="FF153" i="24"/>
  <c r="FF154" i="24"/>
  <c r="IK154" i="24"/>
  <c r="R156" i="24"/>
  <c r="DJ157" i="24"/>
  <c r="HA157" i="24"/>
  <c r="GO158" i="24"/>
  <c r="HY159" i="24"/>
  <c r="GC160" i="24"/>
  <c r="ES161" i="24"/>
  <c r="GQ161" i="24"/>
  <c r="HC161" i="24"/>
  <c r="JU161" i="24"/>
  <c r="CK162" i="24"/>
  <c r="EG162" i="24"/>
  <c r="FG162" i="24"/>
  <c r="GO162" i="24"/>
  <c r="CK163" i="24"/>
  <c r="IM164" i="24"/>
  <c r="IY164" i="24"/>
  <c r="GC166" i="24"/>
  <c r="HC166" i="24"/>
  <c r="G167" i="24"/>
  <c r="GC167" i="24"/>
  <c r="JU168" i="24"/>
  <c r="ES169" i="24"/>
  <c r="GC170" i="24"/>
  <c r="CK171" i="24"/>
  <c r="FE171" i="24"/>
  <c r="CK172" i="24"/>
  <c r="GC172" i="24"/>
  <c r="IW172" i="24"/>
  <c r="GC173" i="24"/>
  <c r="JU173" i="24"/>
  <c r="CK174" i="24"/>
  <c r="DI176" i="24"/>
  <c r="IW177" i="24"/>
  <c r="CK178" i="24"/>
  <c r="GC178" i="24"/>
  <c r="JU178" i="24"/>
  <c r="DI179" i="24"/>
  <c r="DI180" i="24"/>
  <c r="AC181" i="24"/>
  <c r="IG181" i="24"/>
  <c r="IB181" i="24"/>
  <c r="DJ182" i="24"/>
  <c r="IL182" i="24"/>
  <c r="S183" i="24"/>
  <c r="Q183" i="24"/>
  <c r="EV183" i="24"/>
  <c r="ES183" i="24"/>
  <c r="JJ183" i="24"/>
  <c r="JI183" i="24"/>
  <c r="H184" i="24"/>
  <c r="G184" i="24"/>
  <c r="FS184" i="24"/>
  <c r="IK184" i="24"/>
  <c r="JX184" i="24"/>
  <c r="JU184" i="24"/>
  <c r="BY185" i="24"/>
  <c r="ES185" i="24"/>
  <c r="JI185" i="24"/>
  <c r="BO186" i="24"/>
  <c r="BP186" i="24"/>
  <c r="FR186" i="24"/>
  <c r="FQ186" i="24"/>
  <c r="FT186" i="24"/>
  <c r="GC186" i="24"/>
  <c r="HZ186" i="24"/>
  <c r="HY186" i="24"/>
  <c r="JX186" i="24"/>
  <c r="JU186" i="24"/>
  <c r="FS188" i="24"/>
  <c r="FQ188" i="24"/>
  <c r="HN142" i="24"/>
  <c r="JV142" i="24"/>
  <c r="DV143" i="24"/>
  <c r="GD143" i="24"/>
  <c r="IY143" i="24"/>
  <c r="FG144" i="24"/>
  <c r="IM144" i="24"/>
  <c r="AD145" i="24"/>
  <c r="EU145" i="24"/>
  <c r="HN145" i="24"/>
  <c r="JV145" i="24"/>
  <c r="DV146" i="24"/>
  <c r="GD146" i="24"/>
  <c r="IM147" i="24"/>
  <c r="EU148" i="24"/>
  <c r="IN148" i="24"/>
  <c r="EV149" i="24"/>
  <c r="IZ149" i="24"/>
  <c r="EJ150" i="24"/>
  <c r="HA150" i="24"/>
  <c r="IB150" i="24"/>
  <c r="DL151" i="24"/>
  <c r="FF151" i="24"/>
  <c r="GR151" i="24"/>
  <c r="HD151" i="24"/>
  <c r="IX151" i="24"/>
  <c r="H152" i="24"/>
  <c r="T152" i="24"/>
  <c r="IB152" i="24"/>
  <c r="IZ152" i="24"/>
  <c r="AR153" i="24"/>
  <c r="FH153" i="24"/>
  <c r="IK153" i="24"/>
  <c r="IX153" i="24"/>
  <c r="DJ154" i="24"/>
  <c r="FH154" i="24"/>
  <c r="GQ154" i="24"/>
  <c r="IN154" i="24"/>
  <c r="EJ155" i="24"/>
  <c r="HY155" i="24"/>
  <c r="T156" i="24"/>
  <c r="FE156" i="24"/>
  <c r="GO156" i="24"/>
  <c r="HB156" i="24"/>
  <c r="IM156" i="24"/>
  <c r="DL157" i="24"/>
  <c r="HC157" i="24"/>
  <c r="ES158" i="24"/>
  <c r="FF158" i="24"/>
  <c r="GR158" i="24"/>
  <c r="E159" i="24"/>
  <c r="R159" i="24"/>
  <c r="EG159" i="24"/>
  <c r="GF159" i="24"/>
  <c r="IB159" i="24"/>
  <c r="DJ160" i="24"/>
  <c r="GF160" i="24"/>
  <c r="IK160" i="24"/>
  <c r="IX160" i="24"/>
  <c r="Q161" i="24"/>
  <c r="GR161" i="24"/>
  <c r="HD161" i="24"/>
  <c r="JX161" i="24"/>
  <c r="CN162" i="24"/>
  <c r="EJ162" i="24"/>
  <c r="E163" i="24"/>
  <c r="R163" i="24"/>
  <c r="CN163" i="24"/>
  <c r="IN164" i="24"/>
  <c r="IZ164" i="24"/>
  <c r="HM165" i="24"/>
  <c r="Q166" i="24"/>
  <c r="GF166" i="24"/>
  <c r="JI166" i="24"/>
  <c r="GF167" i="24"/>
  <c r="JX168" i="24"/>
  <c r="JI169" i="24"/>
  <c r="AR170" i="24"/>
  <c r="BY170" i="24"/>
  <c r="DU170" i="24"/>
  <c r="GF170" i="24"/>
  <c r="CN171" i="24"/>
  <c r="AR172" i="24"/>
  <c r="CN172" i="24"/>
  <c r="EJ172" i="24"/>
  <c r="GF172" i="24"/>
  <c r="EJ173" i="24"/>
  <c r="GF173" i="24"/>
  <c r="IB173" i="24"/>
  <c r="JX173" i="24"/>
  <c r="CN174" i="24"/>
  <c r="FQ174" i="24"/>
  <c r="HM174" i="24"/>
  <c r="AC175" i="24"/>
  <c r="BY175" i="24"/>
  <c r="EJ175" i="24"/>
  <c r="IB175" i="24"/>
  <c r="BY176" i="24"/>
  <c r="FQ176" i="24"/>
  <c r="HM176" i="24"/>
  <c r="JI176" i="24"/>
  <c r="AC177" i="24"/>
  <c r="BY177" i="24"/>
  <c r="EJ177" i="24"/>
  <c r="FQ177" i="24"/>
  <c r="HM177" i="24"/>
  <c r="IY177" i="24"/>
  <c r="AC178" i="24"/>
  <c r="CN178" i="24"/>
  <c r="GF178" i="24"/>
  <c r="JX178" i="24"/>
  <c r="BY179" i="24"/>
  <c r="DK179" i="24"/>
  <c r="FQ179" i="24"/>
  <c r="IW179" i="24"/>
  <c r="G180" i="24"/>
  <c r="AR180" i="24"/>
  <c r="DK180" i="24"/>
  <c r="FQ180" i="24"/>
  <c r="IW180" i="24"/>
  <c r="G181" i="24"/>
  <c r="AF181" i="24"/>
  <c r="CA181" i="24"/>
  <c r="ET181" i="24"/>
  <c r="GO181" i="24"/>
  <c r="CN182" i="24"/>
  <c r="FE182" i="24"/>
  <c r="HD182" i="24"/>
  <c r="HA182" i="24"/>
  <c r="AD183" i="24"/>
  <c r="AF183" i="24"/>
  <c r="FG183" i="24"/>
  <c r="FH183" i="24"/>
  <c r="GC183" i="24"/>
  <c r="HC183" i="24"/>
  <c r="HB183" i="24"/>
  <c r="IG183" i="24"/>
  <c r="HY183" i="24"/>
  <c r="GK184" i="24"/>
  <c r="GD184" i="24"/>
  <c r="CS185" i="24"/>
  <c r="CM185" i="24"/>
  <c r="HN185" i="24"/>
  <c r="HO185" i="24"/>
  <c r="KC185" i="24"/>
  <c r="JX185" i="24"/>
  <c r="GO187" i="24"/>
  <c r="AE188" i="24"/>
  <c r="AC188" i="24"/>
  <c r="HN181" i="24"/>
  <c r="HM181" i="24"/>
  <c r="DK182" i="24"/>
  <c r="DI182" i="24"/>
  <c r="IN182" i="24"/>
  <c r="IK182" i="24"/>
  <c r="FR184" i="24"/>
  <c r="FQ184" i="24"/>
  <c r="GR184" i="24"/>
  <c r="GQ184" i="24"/>
  <c r="IN184" i="24"/>
  <c r="IL184" i="24"/>
  <c r="BZ185" i="24"/>
  <c r="CA185" i="24"/>
  <c r="EV185" i="24"/>
  <c r="EU185" i="24"/>
  <c r="JJ185" i="24"/>
  <c r="JL185" i="24"/>
  <c r="H186" i="24"/>
  <c r="G186" i="24"/>
  <c r="EO186" i="24"/>
  <c r="EG186" i="24"/>
  <c r="EJ186" i="24"/>
  <c r="GK186" i="24"/>
  <c r="GD186" i="24"/>
  <c r="GF186" i="24"/>
  <c r="S187" i="24"/>
  <c r="T187" i="24"/>
  <c r="Q187" i="24"/>
  <c r="JX188" i="24"/>
  <c r="JU188" i="24"/>
  <c r="DW186" i="24"/>
  <c r="IX186" i="24"/>
  <c r="IA187" i="24"/>
  <c r="AQ188" i="24"/>
  <c r="BP188" i="24"/>
  <c r="CN188" i="24"/>
  <c r="GE188" i="24"/>
  <c r="HD188" i="24"/>
  <c r="BN189" i="24"/>
  <c r="EJ189" i="24"/>
  <c r="GQ189" i="24"/>
  <c r="JX189" i="24"/>
  <c r="EU190" i="24"/>
  <c r="EU191" i="24"/>
  <c r="GP191" i="24"/>
  <c r="IM192" i="24"/>
  <c r="F193" i="24"/>
  <c r="ES193" i="24"/>
  <c r="IK194" i="24"/>
  <c r="EU195" i="24"/>
  <c r="IA195" i="24"/>
  <c r="JJ195" i="24"/>
  <c r="DJ196" i="24"/>
  <c r="EV196" i="24"/>
  <c r="IK196" i="24"/>
  <c r="JW196" i="24"/>
  <c r="H197" i="24"/>
  <c r="BN197" i="24"/>
  <c r="ET197" i="24"/>
  <c r="GP197" i="24"/>
  <c r="IK197" i="24"/>
  <c r="R198" i="24"/>
  <c r="BZ198" i="24"/>
  <c r="EU198" i="24"/>
  <c r="HN198" i="24"/>
  <c r="JW198" i="24"/>
  <c r="H199" i="24"/>
  <c r="ES199" i="24"/>
  <c r="IA199" i="24"/>
  <c r="IX199" i="24"/>
  <c r="ES200" i="24"/>
  <c r="HB200" i="24"/>
  <c r="JJ200" i="24"/>
  <c r="G201" i="24"/>
  <c r="DV201" i="24"/>
  <c r="GE201" i="24"/>
  <c r="GR201" i="24"/>
  <c r="IN201" i="24"/>
  <c r="EI202" i="24"/>
  <c r="FF202" i="24"/>
  <c r="IL202" i="24"/>
  <c r="F203" i="24"/>
  <c r="CK203" i="24"/>
  <c r="GO203" i="24"/>
  <c r="IA203" i="24"/>
  <c r="IN203" i="24"/>
  <c r="JX203" i="24"/>
  <c r="H204" i="24"/>
  <c r="EJ204" i="24"/>
  <c r="FE204" i="24"/>
  <c r="HM204" i="24"/>
  <c r="JW204" i="24"/>
  <c r="H205" i="24"/>
  <c r="CK205" i="24"/>
  <c r="CX205" i="24"/>
  <c r="ES205" i="24"/>
  <c r="FT205" i="24"/>
  <c r="HY205" i="24"/>
  <c r="IL205" i="24"/>
  <c r="AF206" i="24"/>
  <c r="ES206" i="24"/>
  <c r="GF206" i="24"/>
  <c r="GR206" i="24"/>
  <c r="IM206" i="24"/>
  <c r="E207" i="24"/>
  <c r="AQ207" i="24"/>
  <c r="DU207" i="24"/>
  <c r="IK207" i="24"/>
  <c r="JW207" i="24"/>
  <c r="BZ208" i="24"/>
  <c r="DK208" i="24"/>
  <c r="DW208" i="24"/>
  <c r="HD208" i="24"/>
  <c r="HP208" i="24"/>
  <c r="JJ208" i="24"/>
  <c r="S209" i="24"/>
  <c r="AE209" i="24"/>
  <c r="DK209" i="24"/>
  <c r="DW209" i="24"/>
  <c r="HN209" i="24"/>
  <c r="IN209" i="24"/>
  <c r="S210" i="24"/>
  <c r="AE210" i="24"/>
  <c r="CM210" i="24"/>
  <c r="ET210" i="24"/>
  <c r="GE210" i="24"/>
  <c r="HN210" i="24"/>
  <c r="IN210" i="24"/>
  <c r="JW210" i="24"/>
  <c r="CL211" i="24"/>
  <c r="DL211" i="24"/>
  <c r="DX211" i="24"/>
  <c r="GD211" i="24"/>
  <c r="HD211" i="24"/>
  <c r="HP211" i="24"/>
  <c r="JV211" i="24"/>
  <c r="T212" i="24"/>
  <c r="AF212" i="24"/>
  <c r="DK212" i="24"/>
  <c r="DW212" i="24"/>
  <c r="HC212" i="24"/>
  <c r="HO212" i="24"/>
  <c r="S213" i="24"/>
  <c r="AE213" i="24"/>
  <c r="DV213" i="24"/>
  <c r="EV213" i="24"/>
  <c r="HN213" i="24"/>
  <c r="IN213" i="24"/>
  <c r="AD214" i="24"/>
  <c r="CM214" i="24"/>
  <c r="ET214" i="24"/>
  <c r="GE214" i="24"/>
  <c r="IL214" i="24"/>
  <c r="JW214" i="24"/>
  <c r="CL215" i="24"/>
  <c r="DL215" i="24"/>
  <c r="DX215" i="24"/>
  <c r="GD215" i="24"/>
  <c r="HD215" i="24"/>
  <c r="HP215" i="24"/>
  <c r="JV215" i="24"/>
  <c r="T216" i="24"/>
  <c r="AF216" i="24"/>
  <c r="DW216" i="24"/>
  <c r="FS216" i="24"/>
  <c r="HM216" i="24"/>
  <c r="JK216" i="24"/>
  <c r="H217" i="24"/>
  <c r="CB217" i="24"/>
  <c r="ES217" i="24"/>
  <c r="HP217" i="24"/>
  <c r="JJ217" i="24"/>
  <c r="CA218" i="24"/>
  <c r="CZ218" i="24"/>
  <c r="GP218" i="24"/>
  <c r="HO218" i="24"/>
  <c r="IY218" i="24"/>
  <c r="AE219" i="24"/>
  <c r="BY219" i="24"/>
  <c r="CZ219" i="24"/>
  <c r="FR219" i="24"/>
  <c r="GP219" i="24"/>
  <c r="F220" i="24"/>
  <c r="BO220" i="24"/>
  <c r="CW220" i="24"/>
  <c r="EI220" i="24"/>
  <c r="GR220" i="24"/>
  <c r="IN220" i="24"/>
  <c r="JJ220" i="24"/>
  <c r="F221" i="24"/>
  <c r="AD221" i="24"/>
  <c r="CX221" i="24"/>
  <c r="ET221" i="24"/>
  <c r="FR221" i="24"/>
  <c r="HO221" i="24"/>
  <c r="E222" i="24"/>
  <c r="CW222" i="24"/>
  <c r="DU222" i="24"/>
  <c r="GP222" i="24"/>
  <c r="IL222" i="24"/>
  <c r="JJ222" i="24"/>
  <c r="AE223" i="24"/>
  <c r="ES223" i="24"/>
  <c r="EC224" i="24"/>
  <c r="DV224" i="24"/>
  <c r="HM224" i="24"/>
  <c r="HO224" i="24"/>
  <c r="IK224" i="24"/>
  <c r="AQ225" i="24"/>
  <c r="GQ225" i="24"/>
  <c r="GR225" i="24"/>
  <c r="HA225" i="24"/>
  <c r="CM227" i="24"/>
  <c r="CK227" i="24"/>
  <c r="GQ228" i="24"/>
  <c r="GR228" i="24"/>
  <c r="GO228" i="24"/>
  <c r="E192" i="24"/>
  <c r="ET193" i="24"/>
  <c r="GO194" i="24"/>
  <c r="IL194" i="24"/>
  <c r="IL196" i="24"/>
  <c r="GQ197" i="24"/>
  <c r="IM197" i="24"/>
  <c r="IK198" i="24"/>
  <c r="EU200" i="24"/>
  <c r="ES201" i="24"/>
  <c r="G203" i="24"/>
  <c r="CM203" i="24"/>
  <c r="GQ203" i="24"/>
  <c r="CM204" i="24"/>
  <c r="CM205" i="24"/>
  <c r="CY205" i="24"/>
  <c r="ET205" i="24"/>
  <c r="IA205" i="24"/>
  <c r="IM205" i="24"/>
  <c r="F206" i="24"/>
  <c r="AQ206" i="24"/>
  <c r="JI206" i="24"/>
  <c r="G207" i="24"/>
  <c r="GO207" i="24"/>
  <c r="IL207" i="24"/>
  <c r="CL208" i="24"/>
  <c r="GD208" i="24"/>
  <c r="IL208" i="24"/>
  <c r="JV208" i="24"/>
  <c r="HC209" i="24"/>
  <c r="HO209" i="24"/>
  <c r="HC210" i="24"/>
  <c r="HO210" i="24"/>
  <c r="ET211" i="24"/>
  <c r="IL211" i="24"/>
  <c r="CL212" i="24"/>
  <c r="GD212" i="24"/>
  <c r="JV212" i="24"/>
  <c r="DK213" i="24"/>
  <c r="DW213" i="24"/>
  <c r="HC213" i="24"/>
  <c r="HO213" i="24"/>
  <c r="S214" i="24"/>
  <c r="AE214" i="24"/>
  <c r="ET215" i="24"/>
  <c r="IL215" i="24"/>
  <c r="HO216" i="24"/>
  <c r="ET217" i="24"/>
  <c r="DU218" i="24"/>
  <c r="DU219" i="24"/>
  <c r="FE219" i="24"/>
  <c r="FS219" i="24"/>
  <c r="HM220" i="24"/>
  <c r="IW220" i="24"/>
  <c r="JK220" i="24"/>
  <c r="BY221" i="24"/>
  <c r="CX222" i="24"/>
  <c r="DV222" i="24"/>
  <c r="CW223" i="24"/>
  <c r="HU223" i="24"/>
  <c r="HM223" i="24"/>
  <c r="Q225" i="24"/>
  <c r="S225" i="24"/>
  <c r="BY225" i="24"/>
  <c r="CA225" i="24"/>
  <c r="EU225" i="24"/>
  <c r="EV225" i="24"/>
  <c r="ES225" i="24"/>
  <c r="HM225" i="24"/>
  <c r="EC226" i="24"/>
  <c r="DU226" i="24"/>
  <c r="DX226" i="24"/>
  <c r="BM188" i="24"/>
  <c r="CL188" i="24"/>
  <c r="EG189" i="24"/>
  <c r="JU189" i="24"/>
  <c r="EV193" i="24"/>
  <c r="IN194" i="24"/>
  <c r="FR195" i="24"/>
  <c r="AQ196" i="24"/>
  <c r="ES196" i="24"/>
  <c r="HB196" i="24"/>
  <c r="IM196" i="24"/>
  <c r="F197" i="24"/>
  <c r="DV197" i="24"/>
  <c r="GE197" i="24"/>
  <c r="GR197" i="24"/>
  <c r="IN197" i="24"/>
  <c r="EI198" i="24"/>
  <c r="FF198" i="24"/>
  <c r="IL198" i="24"/>
  <c r="F199" i="24"/>
  <c r="DJ199" i="24"/>
  <c r="FR199" i="24"/>
  <c r="AD200" i="24"/>
  <c r="CM200" i="24"/>
  <c r="EV200" i="24"/>
  <c r="AQ201" i="24"/>
  <c r="BN201" i="24"/>
  <c r="ET201" i="24"/>
  <c r="GP201" i="24"/>
  <c r="IK201" i="24"/>
  <c r="R202" i="24"/>
  <c r="BZ202" i="24"/>
  <c r="HN202" i="24"/>
  <c r="JW202" i="24"/>
  <c r="H203" i="24"/>
  <c r="CN203" i="24"/>
  <c r="GR203" i="24"/>
  <c r="IK203" i="24"/>
  <c r="JU203" i="24"/>
  <c r="F204" i="24"/>
  <c r="CN204" i="24"/>
  <c r="E205" i="24"/>
  <c r="CN205" i="24"/>
  <c r="CZ205" i="24"/>
  <c r="IB205" i="24"/>
  <c r="IN205" i="24"/>
  <c r="GC206" i="24"/>
  <c r="GP206" i="24"/>
  <c r="JL206" i="24"/>
  <c r="ES207" i="24"/>
  <c r="GP207" i="24"/>
  <c r="CM208" i="24"/>
  <c r="GE208" i="24"/>
  <c r="HN208" i="24"/>
  <c r="IN208" i="24"/>
  <c r="JW208" i="24"/>
  <c r="HD209" i="24"/>
  <c r="HP209" i="24"/>
  <c r="BZ210" i="24"/>
  <c r="HD210" i="24"/>
  <c r="HP210" i="24"/>
  <c r="JJ210" i="24"/>
  <c r="DV211" i="24"/>
  <c r="EV211" i="24"/>
  <c r="HN211" i="24"/>
  <c r="IN211" i="24"/>
  <c r="AD212" i="24"/>
  <c r="CM212" i="24"/>
  <c r="GE212" i="24"/>
  <c r="JW212" i="24"/>
  <c r="DL213" i="24"/>
  <c r="DX213" i="24"/>
  <c r="HD213" i="24"/>
  <c r="HP213" i="24"/>
  <c r="T214" i="24"/>
  <c r="AF214" i="24"/>
  <c r="DV215" i="24"/>
  <c r="EV215" i="24"/>
  <c r="HN215" i="24"/>
  <c r="IN215" i="24"/>
  <c r="AD216" i="24"/>
  <c r="E217" i="24"/>
  <c r="AD217" i="24"/>
  <c r="EV217" i="24"/>
  <c r="GO217" i="24"/>
  <c r="HN217" i="24"/>
  <c r="CW218" i="24"/>
  <c r="DX218" i="24"/>
  <c r="GC218" i="24"/>
  <c r="DX219" i="24"/>
  <c r="FT219" i="24"/>
  <c r="HC219" i="24"/>
  <c r="JK219" i="24"/>
  <c r="GC220" i="24"/>
  <c r="JL220" i="24"/>
  <c r="S221" i="24"/>
  <c r="DW221" i="24"/>
  <c r="FG221" i="24"/>
  <c r="IA221" i="24"/>
  <c r="AE222" i="24"/>
  <c r="CZ222" i="24"/>
  <c r="DX222" i="24"/>
  <c r="FS222" i="24"/>
  <c r="IY222" i="24"/>
  <c r="AQ223" i="24"/>
  <c r="CZ223" i="24"/>
  <c r="GQ223" i="24"/>
  <c r="GO223" i="24"/>
  <c r="G224" i="24"/>
  <c r="F224" i="24"/>
  <c r="AE224" i="24"/>
  <c r="CG224" i="24"/>
  <c r="BY224" i="24"/>
  <c r="IW224" i="24"/>
  <c r="JQ224" i="24"/>
  <c r="JL224" i="24"/>
  <c r="CY224" i="24"/>
  <c r="CZ224" i="24"/>
  <c r="CY225" i="24"/>
  <c r="CZ225" i="24"/>
  <c r="CW225" i="24"/>
  <c r="FY225" i="24"/>
  <c r="FT225" i="24"/>
  <c r="FQ225" i="24"/>
  <c r="HU225" i="24"/>
  <c r="HP225" i="24"/>
  <c r="HN225" i="24"/>
  <c r="CY226" i="24"/>
  <c r="CW226" i="24"/>
  <c r="CZ226" i="24"/>
  <c r="IA227" i="24"/>
  <c r="HY227" i="24"/>
  <c r="BM228" i="24"/>
  <c r="BO228" i="24"/>
  <c r="EG228" i="24"/>
  <c r="EI228" i="24"/>
  <c r="CA226" i="24"/>
  <c r="HO226" i="24"/>
  <c r="IY226" i="24"/>
  <c r="E227" i="24"/>
  <c r="AQ227" i="24"/>
  <c r="CZ227" i="24"/>
  <c r="FS227" i="24"/>
  <c r="GR227" i="24"/>
  <c r="HP227" i="24"/>
  <c r="JI227" i="24"/>
  <c r="H228" i="24"/>
  <c r="BZ228" i="24"/>
  <c r="DW228" i="24"/>
  <c r="GC228" i="24"/>
  <c r="HO228" i="24"/>
  <c r="JL228" i="24"/>
  <c r="S229" i="24"/>
  <c r="BY229" i="24"/>
  <c r="CZ229" i="24"/>
  <c r="ET229" i="24"/>
  <c r="FR229" i="24"/>
  <c r="HO229" i="24"/>
  <c r="JI229" i="24"/>
  <c r="AC230" i="24"/>
  <c r="CA230" i="24"/>
  <c r="HC230" i="24"/>
  <c r="AC232" i="24"/>
  <c r="BP232" i="24"/>
  <c r="HB232" i="24"/>
  <c r="IX232" i="24"/>
  <c r="DI233" i="24"/>
  <c r="FE233" i="24"/>
  <c r="IW233" i="24"/>
  <c r="R234" i="24"/>
  <c r="BN234" i="24"/>
  <c r="FG234" i="24"/>
  <c r="HD234" i="24"/>
  <c r="IZ234" i="24"/>
  <c r="BO235" i="24"/>
  <c r="DL235" i="24"/>
  <c r="FH235" i="24"/>
  <c r="HA235" i="24"/>
  <c r="S236" i="24"/>
  <c r="FR236" i="24"/>
  <c r="HD236" i="24"/>
  <c r="JV236" i="24"/>
  <c r="R237" i="24"/>
  <c r="FG237" i="24"/>
  <c r="HA237" i="24"/>
  <c r="IM237" i="24"/>
  <c r="HD238" i="24"/>
  <c r="BO239" i="24"/>
  <c r="CL239" i="24"/>
  <c r="DU239" i="24"/>
  <c r="EU239" i="24"/>
  <c r="FH239" i="24"/>
  <c r="IW239" i="24"/>
  <c r="G240" i="24"/>
  <c r="T240" i="24"/>
  <c r="BP240" i="24"/>
  <c r="CZ240" i="24"/>
  <c r="DU240" i="24"/>
  <c r="HO240" i="24"/>
  <c r="IA240" i="24"/>
  <c r="IZ240" i="24"/>
  <c r="G241" i="24"/>
  <c r="BP241" i="24"/>
  <c r="CM241" i="24"/>
  <c r="DW241" i="24"/>
  <c r="EI241" i="24"/>
  <c r="FH241" i="24"/>
  <c r="GQ241" i="24"/>
  <c r="HY241" i="24"/>
  <c r="IZ241" i="24"/>
  <c r="JW241" i="24"/>
  <c r="AE242" i="24"/>
  <c r="AQ242" i="24"/>
  <c r="CX242" i="24"/>
  <c r="DX242" i="24"/>
  <c r="IL242" i="24"/>
  <c r="R243" i="24"/>
  <c r="BY243" i="24"/>
  <c r="CL243" i="24"/>
  <c r="EU243" i="24"/>
  <c r="HD243" i="24"/>
  <c r="JK243" i="24"/>
  <c r="JW243" i="24"/>
  <c r="T244" i="24"/>
  <c r="CL244" i="24"/>
  <c r="DJ244" i="24"/>
  <c r="EI244" i="24"/>
  <c r="FS244" i="24"/>
  <c r="GE244" i="24"/>
  <c r="HB244" i="24"/>
  <c r="IG244" i="24"/>
  <c r="HY244" i="24"/>
  <c r="H245" i="24"/>
  <c r="F245" i="24"/>
  <c r="Q245" i="24"/>
  <c r="CS245" i="24"/>
  <c r="CK245" i="24"/>
  <c r="EO245" i="24"/>
  <c r="EJ245" i="24"/>
  <c r="ET245" i="24"/>
  <c r="IG245" i="24"/>
  <c r="HY245" i="24"/>
  <c r="BM246" i="24"/>
  <c r="FA247" i="24"/>
  <c r="EV247" i="24"/>
  <c r="ES247" i="24"/>
  <c r="M248" i="24"/>
  <c r="H248" i="24"/>
  <c r="E248" i="24"/>
  <c r="HD248" i="24"/>
  <c r="HB248" i="24"/>
  <c r="BP249" i="24"/>
  <c r="BO249" i="24"/>
  <c r="IK228" i="24"/>
  <c r="DU229" i="24"/>
  <c r="E231" i="24"/>
  <c r="IW231" i="24"/>
  <c r="DJ233" i="24"/>
  <c r="FF233" i="24"/>
  <c r="GC235" i="24"/>
  <c r="HB235" i="24"/>
  <c r="HY236" i="24"/>
  <c r="E237" i="24"/>
  <c r="S237" i="24"/>
  <c r="DI237" i="24"/>
  <c r="HC237" i="24"/>
  <c r="IW237" i="24"/>
  <c r="BM238" i="24"/>
  <c r="IY239" i="24"/>
  <c r="BY240" i="24"/>
  <c r="R241" i="24"/>
  <c r="CA241" i="24"/>
  <c r="HB241" i="24"/>
  <c r="JK241" i="24"/>
  <c r="EG242" i="24"/>
  <c r="HZ242" i="24"/>
  <c r="E243" i="24"/>
  <c r="CA243" i="24"/>
  <c r="CM243" i="24"/>
  <c r="FF243" i="24"/>
  <c r="HO243" i="24"/>
  <c r="IW243" i="24"/>
  <c r="BY244" i="24"/>
  <c r="ES244" i="24"/>
  <c r="IN244" i="24"/>
  <c r="IL244" i="24"/>
  <c r="GK245" i="24"/>
  <c r="GC245" i="24"/>
  <c r="EO246" i="24"/>
  <c r="EJ246" i="24"/>
  <c r="EG246" i="24"/>
  <c r="KC246" i="24"/>
  <c r="JX246" i="24"/>
  <c r="JU246" i="24"/>
  <c r="GW247" i="24"/>
  <c r="GQ247" i="24"/>
  <c r="AE248" i="24"/>
  <c r="AF248" i="24"/>
  <c r="EH248" i="24"/>
  <c r="EI248" i="24"/>
  <c r="HO248" i="24"/>
  <c r="HP248" i="24"/>
  <c r="AQ249" i="24"/>
  <c r="DL249" i="24"/>
  <c r="DJ249" i="24"/>
  <c r="GO227" i="24"/>
  <c r="HM227" i="24"/>
  <c r="E228" i="24"/>
  <c r="IN228" i="24"/>
  <c r="JJ228" i="24"/>
  <c r="CW229" i="24"/>
  <c r="DW229" i="24"/>
  <c r="FG229" i="24"/>
  <c r="IA229" i="24"/>
  <c r="H231" i="24"/>
  <c r="EG231" i="24"/>
  <c r="GO231" i="24"/>
  <c r="BM232" i="24"/>
  <c r="E233" i="24"/>
  <c r="BY233" i="24"/>
  <c r="DL233" i="24"/>
  <c r="FH233" i="24"/>
  <c r="HA234" i="24"/>
  <c r="IW234" i="24"/>
  <c r="DI235" i="24"/>
  <c r="FE235" i="24"/>
  <c r="HD235" i="24"/>
  <c r="AD236" i="24"/>
  <c r="HA236" i="24"/>
  <c r="T237" i="24"/>
  <c r="DL237" i="24"/>
  <c r="HD237" i="24"/>
  <c r="IZ237" i="24"/>
  <c r="BP238" i="24"/>
  <c r="HB238" i="24"/>
  <c r="BZ239" i="24"/>
  <c r="EH239" i="24"/>
  <c r="FF239" i="24"/>
  <c r="IZ239" i="24"/>
  <c r="Q240" i="24"/>
  <c r="GC240" i="24"/>
  <c r="E241" i="24"/>
  <c r="T241" i="24"/>
  <c r="BM241" i="24"/>
  <c r="CB241" i="24"/>
  <c r="CY241" i="24"/>
  <c r="GO241" i="24"/>
  <c r="HD241" i="24"/>
  <c r="IW241" i="24"/>
  <c r="JL241" i="24"/>
  <c r="G242" i="24"/>
  <c r="EJ242" i="24"/>
  <c r="CB243" i="24"/>
  <c r="CN243" i="24"/>
  <c r="ES243" i="24"/>
  <c r="HA243" i="24"/>
  <c r="CB244" i="24"/>
  <c r="DW244" i="24"/>
  <c r="EU244" i="24"/>
  <c r="GP244" i="24"/>
  <c r="IG246" i="24"/>
  <c r="HZ246" i="24"/>
  <c r="IB246" i="24"/>
  <c r="DE247" i="24"/>
  <c r="CZ247" i="24"/>
  <c r="CX247" i="24"/>
  <c r="FA248" i="24"/>
  <c r="EU248" i="24"/>
  <c r="KC245" i="24"/>
  <c r="JU245" i="24"/>
  <c r="AR246" i="24"/>
  <c r="CS246" i="24"/>
  <c r="CN246" i="24"/>
  <c r="CK246" i="24"/>
  <c r="GK246" i="24"/>
  <c r="GF246" i="24"/>
  <c r="GC246" i="24"/>
  <c r="IX246" i="24"/>
  <c r="IW246" i="24"/>
  <c r="BP248" i="24"/>
  <c r="BM248" i="24"/>
  <c r="BO248" i="24"/>
  <c r="DE248" i="24"/>
  <c r="CZ248" i="24"/>
  <c r="CW248" i="24"/>
  <c r="FH248" i="24"/>
  <c r="FG248" i="24"/>
  <c r="IZ248" i="24"/>
  <c r="IW248" i="24"/>
  <c r="IY248" i="24"/>
  <c r="M249" i="24"/>
  <c r="H249" i="24"/>
  <c r="E249" i="24"/>
  <c r="DV248" i="24"/>
  <c r="GE248" i="24"/>
  <c r="GQ248" i="24"/>
  <c r="AD249" i="24"/>
  <c r="CM249" i="24"/>
  <c r="CY249" i="24"/>
  <c r="DX249" i="24"/>
  <c r="FG249" i="24"/>
  <c r="GO249" i="24"/>
  <c r="HN249" i="24"/>
  <c r="IM249" i="24"/>
  <c r="JW249" i="24"/>
  <c r="G250" i="24"/>
  <c r="AF250" i="24"/>
  <c r="BO250" i="24"/>
  <c r="CW250" i="24"/>
  <c r="DV250" i="24"/>
  <c r="EU250" i="24"/>
  <c r="GE250" i="24"/>
  <c r="GQ250" i="24"/>
  <c r="HP250" i="24"/>
  <c r="IY250" i="24"/>
  <c r="E251" i="24"/>
  <c r="AD251" i="24"/>
  <c r="CM251" i="24"/>
  <c r="CY251" i="24"/>
  <c r="ES251" i="24"/>
  <c r="IA251" i="24"/>
  <c r="DJ252" i="24"/>
  <c r="ES252" i="24"/>
  <c r="FS252" i="24"/>
  <c r="GQ252" i="24"/>
  <c r="IX252" i="24"/>
  <c r="AC253" i="24"/>
  <c r="CK253" i="24"/>
  <c r="HP253" i="24"/>
  <c r="IB253" i="24"/>
  <c r="E254" i="24"/>
  <c r="CN254" i="24"/>
  <c r="DX254" i="24"/>
  <c r="EJ254" i="24"/>
  <c r="JI254" i="24"/>
  <c r="JW254" i="24"/>
  <c r="DW255" i="24"/>
  <c r="EI255" i="24"/>
  <c r="FT255" i="24"/>
  <c r="GQ255" i="24"/>
  <c r="IK255" i="24"/>
  <c r="JW255" i="24"/>
  <c r="S256" i="24"/>
  <c r="CW256" i="24"/>
  <c r="DV256" i="24"/>
  <c r="EV256" i="24"/>
  <c r="GE256" i="24"/>
  <c r="GQ256" i="24"/>
  <c r="HP256" i="24"/>
  <c r="IX256" i="24"/>
  <c r="JX256" i="24"/>
  <c r="H257" i="24"/>
  <c r="AR257" i="24"/>
  <c r="BO257" i="24"/>
  <c r="DK257" i="24"/>
  <c r="FT257" i="24"/>
  <c r="IK257" i="24"/>
  <c r="E258" i="24"/>
  <c r="AQ258" i="24"/>
  <c r="EV258" i="24"/>
  <c r="IK258" i="24"/>
  <c r="E259" i="24"/>
  <c r="CW259" i="24"/>
  <c r="EI259" i="24"/>
  <c r="EU259" i="24"/>
  <c r="GF259" i="24"/>
  <c r="GR259" i="24"/>
  <c r="IK259" i="24"/>
  <c r="JL259" i="24"/>
  <c r="AR260" i="24"/>
  <c r="CN260" i="24"/>
  <c r="DJ260" i="24"/>
  <c r="FF260" i="24"/>
  <c r="GF260" i="24"/>
  <c r="HY260" i="24"/>
  <c r="IL260" i="24"/>
  <c r="GP249" i="24"/>
  <c r="IW249" i="24"/>
  <c r="CX250" i="24"/>
  <c r="FE250" i="24"/>
  <c r="F251" i="24"/>
  <c r="BM251" i="24"/>
  <c r="FE249" i="24"/>
  <c r="GR249" i="24"/>
  <c r="IA249" i="24"/>
  <c r="IY249" i="24"/>
  <c r="R250" i="24"/>
  <c r="BM250" i="24"/>
  <c r="CZ250" i="24"/>
  <c r="EI250" i="24"/>
  <c r="FG250" i="24"/>
  <c r="HB250" i="24"/>
  <c r="IW250" i="24"/>
  <c r="H251" i="24"/>
  <c r="AQ251" i="24"/>
  <c r="BO251" i="24"/>
  <c r="DJ251" i="24"/>
  <c r="FR251" i="24"/>
  <c r="IM251" i="24"/>
  <c r="AQ252" i="24"/>
  <c r="CB252" i="24"/>
  <c r="EV252" i="24"/>
  <c r="GO252" i="24"/>
  <c r="AF253" i="24"/>
  <c r="AR253" i="24"/>
  <c r="CM253" i="24"/>
  <c r="HM253" i="24"/>
  <c r="HZ253" i="24"/>
  <c r="CB254" i="24"/>
  <c r="DU254" i="24"/>
  <c r="EH254" i="24"/>
  <c r="JU254" i="24"/>
  <c r="GO255" i="24"/>
  <c r="HN255" i="24"/>
  <c r="IX255" i="24"/>
  <c r="AR256" i="24"/>
  <c r="CB256" i="24"/>
  <c r="CY256" i="24"/>
  <c r="EJ256" i="24"/>
  <c r="FG256" i="24"/>
  <c r="HC256" i="24"/>
  <c r="JL256" i="24"/>
  <c r="F257" i="24"/>
  <c r="DX257" i="24"/>
  <c r="IN257" i="24"/>
  <c r="EJ258" i="24"/>
  <c r="AR259" i="24"/>
  <c r="CZ259" i="24"/>
  <c r="GC259" i="24"/>
  <c r="GP259" i="24"/>
  <c r="CZ260" i="24"/>
  <c r="IB260" i="24"/>
  <c r="IN260" i="24"/>
  <c r="GP252" i="24"/>
  <c r="HO253" i="24"/>
  <c r="IA253" i="24"/>
  <c r="GP255" i="24"/>
  <c r="ES256" i="24"/>
  <c r="HN256" i="24"/>
  <c r="JW256" i="24"/>
  <c r="G257" i="24"/>
  <c r="BN257" i="24"/>
  <c r="ES258" i="24"/>
  <c r="GE260" i="24"/>
  <c r="BC27" i="24"/>
  <c r="AR42" i="24"/>
  <c r="BD118" i="24"/>
  <c r="AQ70" i="24"/>
  <c r="AR133" i="24"/>
  <c r="AR70" i="24"/>
  <c r="BC72" i="24"/>
  <c r="BD112" i="24"/>
  <c r="BD119" i="24"/>
  <c r="AR127" i="24"/>
  <c r="AR128" i="24"/>
  <c r="AR129" i="24"/>
  <c r="AR132" i="24"/>
  <c r="AQ27" i="24"/>
  <c r="BC33" i="24"/>
  <c r="BC42" i="24"/>
  <c r="BD95" i="24"/>
  <c r="BD97" i="24"/>
  <c r="AR113" i="24"/>
  <c r="BD120" i="24"/>
  <c r="AR122" i="24"/>
  <c r="BC30" i="24"/>
  <c r="BC31" i="24"/>
  <c r="AR43" i="24"/>
  <c r="AQ50" i="24"/>
  <c r="BD92" i="24"/>
  <c r="AR121" i="24"/>
  <c r="AR123" i="24"/>
  <c r="BC130" i="24"/>
  <c r="AR131" i="24"/>
  <c r="BC133" i="24"/>
  <c r="HI74" i="24"/>
  <c r="HD74" i="24"/>
  <c r="IL74" i="24"/>
  <c r="IM74" i="24"/>
  <c r="AK76" i="24"/>
  <c r="AE76" i="24"/>
  <c r="JQ76" i="24"/>
  <c r="JL76" i="24"/>
  <c r="DV78" i="24"/>
  <c r="DW78" i="24"/>
  <c r="KC78" i="24"/>
  <c r="JW78" i="24"/>
  <c r="EH80" i="24"/>
  <c r="EJ80" i="24"/>
  <c r="JE80" i="24"/>
  <c r="IW80" i="24"/>
  <c r="HU82" i="24"/>
  <c r="HM82" i="24"/>
  <c r="Y84" i="24"/>
  <c r="R84" i="24"/>
  <c r="T84" i="24"/>
  <c r="Q25" i="24"/>
  <c r="JU39" i="24"/>
  <c r="AC48" i="24"/>
  <c r="FQ63" i="24"/>
  <c r="DU66" i="24"/>
  <c r="T11" i="24"/>
  <c r="AO11" i="24"/>
  <c r="BC11" i="24"/>
  <c r="BO11" i="24"/>
  <c r="CA11" i="24"/>
  <c r="CW11" i="24"/>
  <c r="DJ11" i="24"/>
  <c r="DV11" i="24"/>
  <c r="EJ11" i="24"/>
  <c r="FQ11" i="24"/>
  <c r="GD11" i="24"/>
  <c r="GR11" i="24"/>
  <c r="HD11" i="24"/>
  <c r="HY11" i="24"/>
  <c r="IM11" i="24"/>
  <c r="IY11" i="24"/>
  <c r="JK11" i="24"/>
  <c r="E25" i="24"/>
  <c r="R25" i="24"/>
  <c r="AD25" i="24"/>
  <c r="DJ25" i="24"/>
  <c r="DX25" i="24"/>
  <c r="EJ25" i="24"/>
  <c r="FE25" i="24"/>
  <c r="FS25" i="24"/>
  <c r="GE25" i="24"/>
  <c r="GQ25" i="24"/>
  <c r="HM25" i="24"/>
  <c r="HZ25" i="24"/>
  <c r="IL25" i="24"/>
  <c r="IZ25" i="24"/>
  <c r="E27" i="24"/>
  <c r="R27" i="24"/>
  <c r="AF27" i="24"/>
  <c r="AR27" i="24"/>
  <c r="DU27" i="24"/>
  <c r="EH27" i="24"/>
  <c r="ET27" i="24"/>
  <c r="FH27" i="24"/>
  <c r="GO27" i="24"/>
  <c r="HB27" i="24"/>
  <c r="HP27" i="24"/>
  <c r="IB27" i="24"/>
  <c r="IW27" i="24"/>
  <c r="JK27" i="24"/>
  <c r="JW27" i="24"/>
  <c r="G30" i="24"/>
  <c r="AC30" i="24"/>
  <c r="DJ30" i="24"/>
  <c r="DX30" i="24"/>
  <c r="EJ30" i="24"/>
  <c r="FE30" i="24"/>
  <c r="FS30" i="24"/>
  <c r="GE30" i="24"/>
  <c r="GQ30" i="24"/>
  <c r="HM30" i="24"/>
  <c r="HZ30" i="24"/>
  <c r="IL30" i="24"/>
  <c r="IZ30" i="24"/>
  <c r="E31" i="24"/>
  <c r="R31" i="24"/>
  <c r="AF31" i="24"/>
  <c r="AR31" i="24"/>
  <c r="DU31" i="24"/>
  <c r="EH31" i="24"/>
  <c r="ET31" i="24"/>
  <c r="FH31" i="24"/>
  <c r="GO31" i="24"/>
  <c r="HB31" i="24"/>
  <c r="HP31" i="24"/>
  <c r="IB31" i="24"/>
  <c r="IW31" i="24"/>
  <c r="JK31" i="24"/>
  <c r="JW31" i="24"/>
  <c r="G33" i="24"/>
  <c r="AC33" i="24"/>
  <c r="DJ33" i="24"/>
  <c r="DX33" i="24"/>
  <c r="EJ33" i="24"/>
  <c r="FE33" i="24"/>
  <c r="FS33" i="24"/>
  <c r="GE33" i="24"/>
  <c r="GQ33" i="24"/>
  <c r="HM33" i="24"/>
  <c r="HZ33" i="24"/>
  <c r="IL33" i="24"/>
  <c r="IZ33" i="24"/>
  <c r="Q35" i="24"/>
  <c r="R36" i="24"/>
  <c r="AQ36" i="24"/>
  <c r="ET36" i="24"/>
  <c r="GD36" i="24"/>
  <c r="HB36" i="24"/>
  <c r="IA36" i="24"/>
  <c r="JK36" i="24"/>
  <c r="JX36" i="24"/>
  <c r="DJ39" i="24"/>
  <c r="EI39" i="24"/>
  <c r="FS39" i="24"/>
  <c r="GF39" i="24"/>
  <c r="IL39" i="24"/>
  <c r="JV39" i="24"/>
  <c r="R40" i="24"/>
  <c r="DU40" i="24"/>
  <c r="FE40" i="24"/>
  <c r="GC40" i="24"/>
  <c r="GQ40" i="24"/>
  <c r="HM40" i="24"/>
  <c r="IW40" i="24"/>
  <c r="JU40" i="24"/>
  <c r="Y42" i="24"/>
  <c r="AC42" i="24"/>
  <c r="BD42" i="24"/>
  <c r="DK42" i="24"/>
  <c r="DW42" i="24"/>
  <c r="ES42" i="24"/>
  <c r="FF42" i="24"/>
  <c r="FR42" i="24"/>
  <c r="GF42" i="24"/>
  <c r="HM42" i="24"/>
  <c r="HZ42" i="24"/>
  <c r="IN42" i="24"/>
  <c r="IZ42" i="24"/>
  <c r="JU42" i="24"/>
  <c r="G43" i="24"/>
  <c r="S43" i="24"/>
  <c r="AE43" i="24"/>
  <c r="DU43" i="24"/>
  <c r="EH43" i="24"/>
  <c r="EV43" i="24"/>
  <c r="FH43" i="24"/>
  <c r="GC43" i="24"/>
  <c r="GQ43" i="24"/>
  <c r="HC43" i="24"/>
  <c r="HO43" i="24"/>
  <c r="IK43" i="24"/>
  <c r="IX43" i="24"/>
  <c r="JJ43" i="24"/>
  <c r="JX43" i="24"/>
  <c r="R46" i="24"/>
  <c r="AF46" i="24"/>
  <c r="EH46" i="24"/>
  <c r="FR46" i="24"/>
  <c r="GP46" i="24"/>
  <c r="HO46" i="24"/>
  <c r="IY46" i="24"/>
  <c r="JL46" i="24"/>
  <c r="H48" i="24"/>
  <c r="AD48" i="24"/>
  <c r="AQ48" i="24"/>
  <c r="DL48" i="24"/>
  <c r="DX48" i="24"/>
  <c r="HN48" i="24"/>
  <c r="IY48" i="24"/>
  <c r="JK48" i="24"/>
  <c r="AF50" i="24"/>
  <c r="AR50" i="24"/>
  <c r="DI50" i="24"/>
  <c r="EH50" i="24"/>
  <c r="GO50" i="24"/>
  <c r="HO50" i="24"/>
  <c r="IA50" i="24"/>
  <c r="JI50" i="24"/>
  <c r="JV50" i="24"/>
  <c r="T54" i="24"/>
  <c r="DK54" i="24"/>
  <c r="DW54" i="24"/>
  <c r="FE54" i="24"/>
  <c r="FR54" i="24"/>
  <c r="HD54" i="24"/>
  <c r="HP54" i="24"/>
  <c r="IY54" i="24"/>
  <c r="JK54" i="24"/>
  <c r="S57" i="24"/>
  <c r="AE57" i="24"/>
  <c r="DL57" i="24"/>
  <c r="DX57" i="24"/>
  <c r="FG57" i="24"/>
  <c r="FS57" i="24"/>
  <c r="HC57" i="24"/>
  <c r="HO57" i="24"/>
  <c r="IW57" i="24"/>
  <c r="JJ57" i="24"/>
  <c r="T58" i="24"/>
  <c r="AF58" i="24"/>
  <c r="DK58" i="24"/>
  <c r="DW58" i="24"/>
  <c r="FE58" i="24"/>
  <c r="FR58" i="24"/>
  <c r="HD58" i="24"/>
  <c r="HP58" i="24"/>
  <c r="IY58" i="24"/>
  <c r="JK58" i="24"/>
  <c r="S59" i="24"/>
  <c r="AE59" i="24"/>
  <c r="DL59" i="24"/>
  <c r="DX59" i="24"/>
  <c r="FG59" i="24"/>
  <c r="FS59" i="24"/>
  <c r="HC59" i="24"/>
  <c r="HO59" i="24"/>
  <c r="IW59" i="24"/>
  <c r="JJ59" i="24"/>
  <c r="T63" i="24"/>
  <c r="DK63" i="24"/>
  <c r="DW63" i="24"/>
  <c r="FE63" i="24"/>
  <c r="FR63" i="24"/>
  <c r="HD63" i="24"/>
  <c r="HP63" i="24"/>
  <c r="IY63" i="24"/>
  <c r="JK63" i="24"/>
  <c r="S64" i="24"/>
  <c r="AE64" i="24"/>
  <c r="DL64" i="24"/>
  <c r="DX64" i="24"/>
  <c r="FE64" i="24"/>
  <c r="FR64" i="24"/>
  <c r="GD64" i="24"/>
  <c r="HD64" i="24"/>
  <c r="HP64" i="24"/>
  <c r="IW64" i="24"/>
  <c r="JJ64" i="24"/>
  <c r="JV64" i="24"/>
  <c r="DI66" i="24"/>
  <c r="DV66" i="24"/>
  <c r="EH66" i="24"/>
  <c r="FH66" i="24"/>
  <c r="FT66" i="24"/>
  <c r="HC66" i="24"/>
  <c r="HO66" i="24"/>
  <c r="JU66" i="24"/>
  <c r="T67" i="24"/>
  <c r="EG67" i="24"/>
  <c r="FG67" i="24"/>
  <c r="FS67" i="24"/>
  <c r="HA67" i="24"/>
  <c r="HN67" i="24"/>
  <c r="HZ67" i="24"/>
  <c r="IZ67" i="24"/>
  <c r="JL67" i="24"/>
  <c r="S68" i="24"/>
  <c r="AE68" i="24"/>
  <c r="DL68" i="24"/>
  <c r="DX68" i="24"/>
  <c r="FE68" i="24"/>
  <c r="FR68" i="24"/>
  <c r="GD68" i="24"/>
  <c r="HY68" i="24"/>
  <c r="IY68" i="24"/>
  <c r="JK68" i="24"/>
  <c r="Q69" i="24"/>
  <c r="AD69" i="24"/>
  <c r="DK69" i="24"/>
  <c r="DW69" i="24"/>
  <c r="GC69" i="24"/>
  <c r="HD69" i="24"/>
  <c r="HP69" i="24"/>
  <c r="IW69" i="24"/>
  <c r="JJ69" i="24"/>
  <c r="JV69" i="24"/>
  <c r="DU70" i="24"/>
  <c r="EH70" i="24"/>
  <c r="ET70" i="24"/>
  <c r="GO70" i="24"/>
  <c r="HO70" i="24"/>
  <c r="IA70" i="24"/>
  <c r="JI70" i="24"/>
  <c r="JV70" i="24"/>
  <c r="R71" i="24"/>
  <c r="AC72" i="24"/>
  <c r="BD72" i="24"/>
  <c r="DJ72" i="24"/>
  <c r="DV72" i="24"/>
  <c r="FQ72" i="24"/>
  <c r="GQ72" i="24"/>
  <c r="HC72" i="24"/>
  <c r="IK72" i="24"/>
  <c r="IX72" i="24"/>
  <c r="JJ72" i="24"/>
  <c r="H73" i="24"/>
  <c r="BC73" i="24"/>
  <c r="DU73" i="24"/>
  <c r="EV73" i="24"/>
  <c r="FH73" i="24"/>
  <c r="GO73" i="24"/>
  <c r="HB73" i="24"/>
  <c r="HN73" i="24"/>
  <c r="JI73" i="24"/>
  <c r="G74" i="24"/>
  <c r="S74" i="24"/>
  <c r="DL74" i="24"/>
  <c r="HA74" i="24"/>
  <c r="HN74" i="24"/>
  <c r="Q76" i="24"/>
  <c r="R76" i="24"/>
  <c r="AC76" i="24"/>
  <c r="FY76" i="24"/>
  <c r="FS76" i="24"/>
  <c r="IX76" i="24"/>
  <c r="IZ76" i="24"/>
  <c r="JI76" i="24"/>
  <c r="JV76" i="24"/>
  <c r="AD78" i="24"/>
  <c r="AC78" i="24"/>
  <c r="EH78" i="24"/>
  <c r="IG78" i="24"/>
  <c r="IB78" i="24"/>
  <c r="IK78" i="24"/>
  <c r="JJ78" i="24"/>
  <c r="JK78" i="24"/>
  <c r="JU78" i="24"/>
  <c r="BC80" i="24"/>
  <c r="DQ80" i="24"/>
  <c r="DJ80" i="24"/>
  <c r="ET80" i="24"/>
  <c r="GC80" i="24"/>
  <c r="G82" i="24"/>
  <c r="Y82" i="24"/>
  <c r="R82" i="24"/>
  <c r="DJ82" i="24"/>
  <c r="ES82" i="24"/>
  <c r="JE82" i="24"/>
  <c r="IZ82" i="24"/>
  <c r="JI82" i="24"/>
  <c r="HY25" i="24"/>
  <c r="EG27" i="24"/>
  <c r="FE42" i="24"/>
  <c r="JI59" i="24"/>
  <c r="AC69" i="24"/>
  <c r="JU70" i="24"/>
  <c r="CY11" i="24"/>
  <c r="DK11" i="24"/>
  <c r="HA11" i="24"/>
  <c r="HZ11" i="24"/>
  <c r="S25" i="24"/>
  <c r="IA25" i="24"/>
  <c r="F27" i="24"/>
  <c r="EI27" i="24"/>
  <c r="AQ30" i="24"/>
  <c r="FF30" i="24"/>
  <c r="HO30" i="24"/>
  <c r="IA30" i="24"/>
  <c r="F31" i="24"/>
  <c r="DW31" i="24"/>
  <c r="EI31" i="24"/>
  <c r="GP31" i="24"/>
  <c r="IX31" i="24"/>
  <c r="AE33" i="24"/>
  <c r="AQ33" i="24"/>
  <c r="FF33" i="24"/>
  <c r="HO33" i="24"/>
  <c r="IA33" i="24"/>
  <c r="R35" i="24"/>
  <c r="GE36" i="24"/>
  <c r="JW39" i="24"/>
  <c r="AD42" i="24"/>
  <c r="EU42" i="24"/>
  <c r="FG42" i="24"/>
  <c r="HN42" i="24"/>
  <c r="JV42" i="24"/>
  <c r="BC43" i="24"/>
  <c r="DV43" i="24"/>
  <c r="GD43" i="24"/>
  <c r="IM43" i="24"/>
  <c r="IY43" i="24"/>
  <c r="FS46" i="24"/>
  <c r="Q48" i="24"/>
  <c r="AE48" i="24"/>
  <c r="HC48" i="24"/>
  <c r="HO48" i="24"/>
  <c r="IZ48" i="24"/>
  <c r="JL48" i="24"/>
  <c r="DW50" i="24"/>
  <c r="EI50" i="24"/>
  <c r="FE50" i="24"/>
  <c r="HP50" i="24"/>
  <c r="IB50" i="24"/>
  <c r="JK50" i="24"/>
  <c r="JW50" i="24"/>
  <c r="E54" i="24"/>
  <c r="AK54" i="24"/>
  <c r="DL54" i="24"/>
  <c r="DX54" i="24"/>
  <c r="FG54" i="24"/>
  <c r="FS54" i="24"/>
  <c r="GO54" i="24"/>
  <c r="IK54" i="24"/>
  <c r="IZ54" i="24"/>
  <c r="JL54" i="24"/>
  <c r="T57" i="24"/>
  <c r="ES57" i="24"/>
  <c r="FH57" i="24"/>
  <c r="FT57" i="24"/>
  <c r="HD57" i="24"/>
  <c r="HP57" i="24"/>
  <c r="IY57" i="24"/>
  <c r="JK57" i="24"/>
  <c r="E58" i="24"/>
  <c r="DL58" i="24"/>
  <c r="DX58" i="24"/>
  <c r="FG58" i="24"/>
  <c r="FS58" i="24"/>
  <c r="GO58" i="24"/>
  <c r="IK58" i="24"/>
  <c r="IZ58" i="24"/>
  <c r="JL58" i="24"/>
  <c r="T59" i="24"/>
  <c r="ES59" i="24"/>
  <c r="FH59" i="24"/>
  <c r="FT59" i="24"/>
  <c r="HD59" i="24"/>
  <c r="HP59" i="24"/>
  <c r="IY59" i="24"/>
  <c r="JK59" i="24"/>
  <c r="E63" i="24"/>
  <c r="AK63" i="24"/>
  <c r="DL63" i="24"/>
  <c r="DX63" i="24"/>
  <c r="FG63" i="24"/>
  <c r="FS63" i="24"/>
  <c r="GO63" i="24"/>
  <c r="IK63" i="24"/>
  <c r="IZ63" i="24"/>
  <c r="JL63" i="24"/>
  <c r="T64" i="24"/>
  <c r="AF64" i="24"/>
  <c r="EG64" i="24"/>
  <c r="FG64" i="24"/>
  <c r="FS64" i="24"/>
  <c r="HY64" i="24"/>
  <c r="IY64" i="24"/>
  <c r="JK64" i="24"/>
  <c r="DK66" i="24"/>
  <c r="DW66" i="24"/>
  <c r="GC66" i="24"/>
  <c r="HD66" i="24"/>
  <c r="HP66" i="24"/>
  <c r="JV66" i="24"/>
  <c r="AK67" i="24"/>
  <c r="EH67" i="24"/>
  <c r="FH67" i="24"/>
  <c r="FT67" i="24"/>
  <c r="HC67" i="24"/>
  <c r="HO67" i="24"/>
  <c r="JU67" i="24"/>
  <c r="T68" i="24"/>
  <c r="EG68" i="24"/>
  <c r="FG68" i="24"/>
  <c r="FS68" i="24"/>
  <c r="HZ68" i="24"/>
  <c r="IZ68" i="24"/>
  <c r="JL68" i="24"/>
  <c r="S69" i="24"/>
  <c r="AE69" i="24"/>
  <c r="DL69" i="24"/>
  <c r="DX69" i="24"/>
  <c r="GD69" i="24"/>
  <c r="HY69" i="24"/>
  <c r="IY69" i="24"/>
  <c r="JK69" i="24"/>
  <c r="DW70" i="24"/>
  <c r="EI70" i="24"/>
  <c r="GP70" i="24"/>
  <c r="HP70" i="24"/>
  <c r="IB70" i="24"/>
  <c r="JK70" i="24"/>
  <c r="JW70" i="24"/>
  <c r="Y72" i="24"/>
  <c r="AD72" i="24"/>
  <c r="DK72" i="24"/>
  <c r="FR72" i="24"/>
  <c r="GR72" i="24"/>
  <c r="HD72" i="24"/>
  <c r="IM72" i="24"/>
  <c r="IY72" i="24"/>
  <c r="Y73" i="24"/>
  <c r="AC73" i="24"/>
  <c r="BD73" i="24"/>
  <c r="DV73" i="24"/>
  <c r="FQ73" i="24"/>
  <c r="GQ73" i="24"/>
  <c r="HC73" i="24"/>
  <c r="JJ73" i="24"/>
  <c r="H74" i="24"/>
  <c r="T74" i="24"/>
  <c r="BC74" i="24"/>
  <c r="DU74" i="24"/>
  <c r="HB74" i="24"/>
  <c r="IK74" i="24"/>
  <c r="AD76" i="24"/>
  <c r="EC76" i="24"/>
  <c r="DX76" i="24"/>
  <c r="EG76" i="24"/>
  <c r="FF76" i="24"/>
  <c r="FG76" i="24"/>
  <c r="JJ76" i="24"/>
  <c r="AQ78" i="24"/>
  <c r="DU78" i="24"/>
  <c r="GK78" i="24"/>
  <c r="GD78" i="24"/>
  <c r="HN78" i="24"/>
  <c r="HP78" i="24"/>
  <c r="JV78" i="24"/>
  <c r="Y79" i="24"/>
  <c r="T79" i="24"/>
  <c r="E80" i="24"/>
  <c r="AQ80" i="24"/>
  <c r="EG80" i="24"/>
  <c r="GW80" i="24"/>
  <c r="GQ80" i="24"/>
  <c r="JV80" i="24"/>
  <c r="JX80" i="24"/>
  <c r="AD81" i="24"/>
  <c r="FM82" i="24"/>
  <c r="FG82" i="24"/>
  <c r="IL82" i="24"/>
  <c r="IN82" i="24"/>
  <c r="JJ82" i="24"/>
  <c r="F84" i="24"/>
  <c r="E84" i="24"/>
  <c r="Q84" i="24"/>
  <c r="AP11" i="24"/>
  <c r="FR11" i="24"/>
  <c r="G25" i="24"/>
  <c r="FF25" i="24"/>
  <c r="HO25" i="24"/>
  <c r="DW27" i="24"/>
  <c r="GP27" i="24"/>
  <c r="IX27" i="24"/>
  <c r="AE30" i="24"/>
  <c r="R11" i="24"/>
  <c r="AR11" i="24"/>
  <c r="BY11" i="24"/>
  <c r="CZ11" i="24"/>
  <c r="DL11" i="24"/>
  <c r="EG11" i="24"/>
  <c r="FS11" i="24"/>
  <c r="GO11" i="24"/>
  <c r="HB11" i="24"/>
  <c r="IB11" i="24"/>
  <c r="JI11" i="24"/>
  <c r="H25" i="24"/>
  <c r="T25" i="24"/>
  <c r="DU25" i="24"/>
  <c r="EH25" i="24"/>
  <c r="FH25" i="24"/>
  <c r="GO25" i="24"/>
  <c r="HP25" i="24"/>
  <c r="IB25" i="24"/>
  <c r="IW25" i="24"/>
  <c r="G27" i="24"/>
  <c r="AC27" i="24"/>
  <c r="DX27" i="24"/>
  <c r="EJ27" i="24"/>
  <c r="FE27" i="24"/>
  <c r="GQ27" i="24"/>
  <c r="HM27" i="24"/>
  <c r="HZ27" i="24"/>
  <c r="IZ27" i="24"/>
  <c r="E30" i="24"/>
  <c r="AF30" i="24"/>
  <c r="AR30" i="24"/>
  <c r="DU30" i="24"/>
  <c r="EH30" i="24"/>
  <c r="FH30" i="24"/>
  <c r="GO30" i="24"/>
  <c r="HP30" i="24"/>
  <c r="IB30" i="24"/>
  <c r="IW30" i="24"/>
  <c r="G31" i="24"/>
  <c r="AC31" i="24"/>
  <c r="DX31" i="24"/>
  <c r="EJ31" i="24"/>
  <c r="FE31" i="24"/>
  <c r="GQ31" i="24"/>
  <c r="HM31" i="24"/>
  <c r="HZ31" i="24"/>
  <c r="IZ31" i="24"/>
  <c r="E33" i="24"/>
  <c r="AF33" i="24"/>
  <c r="AR33" i="24"/>
  <c r="DU33" i="24"/>
  <c r="EH33" i="24"/>
  <c r="FH33" i="24"/>
  <c r="GO33" i="24"/>
  <c r="HP33" i="24"/>
  <c r="IB33" i="24"/>
  <c r="IW33" i="24"/>
  <c r="DJ36" i="24"/>
  <c r="FS36" i="24"/>
  <c r="GF36" i="24"/>
  <c r="IL36" i="24"/>
  <c r="JV36" i="24"/>
  <c r="R39" i="24"/>
  <c r="ET39" i="24"/>
  <c r="GD39" i="24"/>
  <c r="HB39" i="24"/>
  <c r="JK39" i="24"/>
  <c r="JX39" i="24"/>
  <c r="AE42" i="24"/>
  <c r="DU42" i="24"/>
  <c r="EV42" i="24"/>
  <c r="FH42" i="24"/>
  <c r="GC42" i="24"/>
  <c r="HO42" i="24"/>
  <c r="IK42" i="24"/>
  <c r="IX42" i="24"/>
  <c r="JX42" i="24"/>
  <c r="AC43" i="24"/>
  <c r="BD43" i="24"/>
  <c r="DW43" i="24"/>
  <c r="ES43" i="24"/>
  <c r="FF43" i="24"/>
  <c r="GF43" i="24"/>
  <c r="HM43" i="24"/>
  <c r="IN43" i="24"/>
  <c r="IZ43" i="24"/>
  <c r="JU43" i="24"/>
  <c r="AD46" i="24"/>
  <c r="FG46" i="24"/>
  <c r="FT46" i="24"/>
  <c r="HZ46" i="24"/>
  <c r="JJ46" i="24"/>
  <c r="R47" i="24"/>
  <c r="T48" i="24"/>
  <c r="AF48" i="24"/>
  <c r="BD48" i="24"/>
  <c r="HD48" i="24"/>
  <c r="HP48" i="24"/>
  <c r="DX50" i="24"/>
  <c r="EJ50" i="24"/>
  <c r="HA50" i="24"/>
  <c r="JL50" i="24"/>
  <c r="JX50" i="24"/>
  <c r="EG54" i="24"/>
  <c r="FH54" i="24"/>
  <c r="FT54" i="24"/>
  <c r="AK57" i="24"/>
  <c r="HY57" i="24"/>
  <c r="IZ57" i="24"/>
  <c r="JL57" i="24"/>
  <c r="EG58" i="24"/>
  <c r="FH58" i="24"/>
  <c r="FT58" i="24"/>
  <c r="AK59" i="24"/>
  <c r="HY59" i="24"/>
  <c r="IZ59" i="24"/>
  <c r="JL59" i="24"/>
  <c r="EG63" i="24"/>
  <c r="FH63" i="24"/>
  <c r="FT63" i="24"/>
  <c r="EH64" i="24"/>
  <c r="FH64" i="24"/>
  <c r="FT64" i="24"/>
  <c r="HZ64" i="24"/>
  <c r="IZ64" i="24"/>
  <c r="JL64" i="24"/>
  <c r="DL66" i="24"/>
  <c r="DX66" i="24"/>
  <c r="GD66" i="24"/>
  <c r="HD67" i="24"/>
  <c r="HP67" i="24"/>
  <c r="JV67" i="24"/>
  <c r="AK68" i="24"/>
  <c r="EH68" i="24"/>
  <c r="FH68" i="24"/>
  <c r="FT68" i="24"/>
  <c r="T69" i="24"/>
  <c r="AF69" i="24"/>
  <c r="HZ69" i="24"/>
  <c r="IZ69" i="24"/>
  <c r="JL69" i="24"/>
  <c r="DX70" i="24"/>
  <c r="EJ70" i="24"/>
  <c r="JL70" i="24"/>
  <c r="JX70" i="24"/>
  <c r="Y71" i="24"/>
  <c r="DL72" i="24"/>
  <c r="IN72" i="24"/>
  <c r="IZ72" i="24"/>
  <c r="AD73" i="24"/>
  <c r="FR73" i="24"/>
  <c r="GR73" i="24"/>
  <c r="HD73" i="24"/>
  <c r="BD74" i="24"/>
  <c r="DJ74" i="24"/>
  <c r="DV74" i="24"/>
  <c r="FQ74" i="24"/>
  <c r="GQ74" i="24"/>
  <c r="HC74" i="24"/>
  <c r="IN74" i="24"/>
  <c r="JE74" i="24"/>
  <c r="IY74" i="24"/>
  <c r="AF76" i="24"/>
  <c r="DJ76" i="24"/>
  <c r="DL76" i="24"/>
  <c r="DU76" i="24"/>
  <c r="EH76" i="24"/>
  <c r="FR76" i="24"/>
  <c r="IG76" i="24"/>
  <c r="HY76" i="24"/>
  <c r="IW76" i="24"/>
  <c r="JK76" i="24"/>
  <c r="AR78" i="24"/>
  <c r="DX78" i="24"/>
  <c r="EO78" i="24"/>
  <c r="EI78" i="24"/>
  <c r="FR78" i="24"/>
  <c r="FQ78" i="24"/>
  <c r="GC78" i="24"/>
  <c r="GW78" i="24"/>
  <c r="GP78" i="24"/>
  <c r="JX78" i="24"/>
  <c r="F80" i="24"/>
  <c r="EI80" i="24"/>
  <c r="FA80" i="24"/>
  <c r="EV80" i="24"/>
  <c r="GD80" i="24"/>
  <c r="GE80" i="24"/>
  <c r="IX80" i="24"/>
  <c r="AF81" i="24"/>
  <c r="M82" i="24"/>
  <c r="F82" i="24"/>
  <c r="DQ82" i="24"/>
  <c r="DL82" i="24"/>
  <c r="ET82" i="24"/>
  <c r="EU82" i="24"/>
  <c r="HN82" i="24"/>
  <c r="S84" i="24"/>
  <c r="GO84" i="24"/>
  <c r="HB84" i="24"/>
  <c r="HN84" i="24"/>
  <c r="IN84" i="24"/>
  <c r="IZ84" i="24"/>
  <c r="DL92" i="24"/>
  <c r="ES92" i="24"/>
  <c r="FF92" i="24"/>
  <c r="FR92" i="24"/>
  <c r="E93" i="24"/>
  <c r="R93" i="24"/>
  <c r="AD93" i="24"/>
  <c r="BD93" i="24"/>
  <c r="GR93" i="24"/>
  <c r="HD93" i="24"/>
  <c r="IK93" i="24"/>
  <c r="IX93" i="24"/>
  <c r="JJ93" i="24"/>
  <c r="DI94" i="24"/>
  <c r="DV94" i="24"/>
  <c r="FG94" i="24"/>
  <c r="GP94" i="24"/>
  <c r="IN94" i="24"/>
  <c r="S95" i="24"/>
  <c r="GO95" i="24"/>
  <c r="HB95" i="24"/>
  <c r="HN95" i="24"/>
  <c r="IN95" i="24"/>
  <c r="IZ95" i="24"/>
  <c r="AK96" i="24"/>
  <c r="DL96" i="24"/>
  <c r="ES96" i="24"/>
  <c r="FF96" i="24"/>
  <c r="FR96" i="24"/>
  <c r="E97" i="24"/>
  <c r="DW97" i="24"/>
  <c r="FF97" i="24"/>
  <c r="HD97" i="24"/>
  <c r="JK97" i="24"/>
  <c r="Y98" i="24"/>
  <c r="AC98" i="24"/>
  <c r="DJ98" i="24"/>
  <c r="FQ98" i="24"/>
  <c r="GD98" i="24"/>
  <c r="HO98" i="24"/>
  <c r="IX98" i="24"/>
  <c r="T99" i="24"/>
  <c r="DU99" i="24"/>
  <c r="EH99" i="24"/>
  <c r="FH99" i="24"/>
  <c r="HB99" i="24"/>
  <c r="JI99" i="24"/>
  <c r="JV99" i="24"/>
  <c r="AE100" i="24"/>
  <c r="DX100" i="24"/>
  <c r="FR100" i="24"/>
  <c r="HY100" i="24"/>
  <c r="IL100" i="24"/>
  <c r="JW100" i="24"/>
  <c r="AK102" i="24"/>
  <c r="DK102" i="24"/>
  <c r="FE102" i="24"/>
  <c r="FR102" i="24"/>
  <c r="HC102" i="24"/>
  <c r="IW102" i="24"/>
  <c r="JJ102" i="24"/>
  <c r="S14" i="24"/>
  <c r="DK14" i="24"/>
  <c r="FE14" i="24"/>
  <c r="FR14" i="24"/>
  <c r="HC14" i="24"/>
  <c r="IW14" i="24"/>
  <c r="JJ14" i="24"/>
  <c r="S20" i="24"/>
  <c r="DJ20" i="24"/>
  <c r="EH20" i="24"/>
  <c r="ET20" i="24"/>
  <c r="FS20" i="24"/>
  <c r="GF20" i="24"/>
  <c r="HB20" i="24"/>
  <c r="HZ20" i="24"/>
  <c r="IL20" i="24"/>
  <c r="JK20" i="24"/>
  <c r="JX20" i="24"/>
  <c r="R21" i="24"/>
  <c r="DI21" i="24"/>
  <c r="EJ21" i="24"/>
  <c r="EV21" i="24"/>
  <c r="FQ21" i="24"/>
  <c r="HC21" i="24"/>
  <c r="HY21" i="24"/>
  <c r="IL21" i="24"/>
  <c r="IX21" i="24"/>
  <c r="JL21" i="24"/>
  <c r="BD23" i="24"/>
  <c r="EJ23" i="24"/>
  <c r="EV23" i="24"/>
  <c r="GC23" i="24"/>
  <c r="GP23" i="24"/>
  <c r="HY23" i="24"/>
  <c r="IL23" i="24"/>
  <c r="JW23" i="24"/>
  <c r="E112" i="24"/>
  <c r="R112" i="24"/>
  <c r="BC112" i="24"/>
  <c r="DJ112" i="24"/>
  <c r="EU112" i="24"/>
  <c r="FG112" i="24"/>
  <c r="GO112" i="24"/>
  <c r="HB112" i="24"/>
  <c r="IM112" i="24"/>
  <c r="IY112" i="24"/>
  <c r="JX112" i="24"/>
  <c r="BD113" i="24"/>
  <c r="DK113" i="24"/>
  <c r="EJ113" i="24"/>
  <c r="GQ113" i="24"/>
  <c r="HC113" i="24"/>
  <c r="IK113" i="24"/>
  <c r="IX113" i="24"/>
  <c r="JX113" i="24"/>
  <c r="DL116" i="24"/>
  <c r="EU116" i="24"/>
  <c r="FG116" i="24"/>
  <c r="GO116" i="24"/>
  <c r="HB116" i="24"/>
  <c r="HY116" i="24"/>
  <c r="IN116" i="24"/>
  <c r="IZ116" i="24"/>
  <c r="E118" i="24"/>
  <c r="R118" i="24"/>
  <c r="AR118" i="24"/>
  <c r="DL118" i="24"/>
  <c r="ES118" i="24"/>
  <c r="FF118" i="24"/>
  <c r="GC118" i="24"/>
  <c r="GR118" i="24"/>
  <c r="HD118" i="24"/>
  <c r="IM118" i="24"/>
  <c r="IY118" i="24"/>
  <c r="E119" i="24"/>
  <c r="R119" i="24"/>
  <c r="AR119" i="24"/>
  <c r="DK119" i="24"/>
  <c r="ES119" i="24"/>
  <c r="FF119" i="24"/>
  <c r="GF119" i="24"/>
  <c r="HY119" i="24"/>
  <c r="IN119" i="24"/>
  <c r="IZ119" i="24"/>
  <c r="E120" i="24"/>
  <c r="R120" i="24"/>
  <c r="AQ120" i="24"/>
  <c r="AR120" i="24"/>
  <c r="DI120" i="24"/>
  <c r="EI121" i="24"/>
  <c r="EJ121" i="24"/>
  <c r="F122" i="24"/>
  <c r="H122" i="24"/>
  <c r="E122" i="24"/>
  <c r="Q122" i="24"/>
  <c r="HI122" i="24"/>
  <c r="HD122" i="24"/>
  <c r="HB122" i="24"/>
  <c r="IL122" i="24"/>
  <c r="IK122" i="24"/>
  <c r="IN122" i="24"/>
  <c r="IW122" i="24"/>
  <c r="DI123" i="24"/>
  <c r="FM123" i="24"/>
  <c r="FF123" i="24"/>
  <c r="FH123" i="24"/>
  <c r="Y126" i="24"/>
  <c r="T126" i="24"/>
  <c r="R126" i="24"/>
  <c r="BD126" i="24"/>
  <c r="GP126" i="24"/>
  <c r="GR126" i="24"/>
  <c r="GO126" i="24"/>
  <c r="HA126" i="24"/>
  <c r="JE126" i="24"/>
  <c r="IX126" i="24"/>
  <c r="IZ126" i="24"/>
  <c r="DQ127" i="24"/>
  <c r="DL127" i="24"/>
  <c r="DJ127" i="24"/>
  <c r="ET127" i="24"/>
  <c r="ES127" i="24"/>
  <c r="EV127" i="24"/>
  <c r="FE127" i="24"/>
  <c r="F128" i="24"/>
  <c r="H128" i="24"/>
  <c r="E128" i="24"/>
  <c r="Q128" i="24"/>
  <c r="HI128" i="24"/>
  <c r="HD128" i="24"/>
  <c r="HB128" i="24"/>
  <c r="IL128" i="24"/>
  <c r="IK128" i="24"/>
  <c r="IN128" i="24"/>
  <c r="FM129" i="24"/>
  <c r="FF129" i="24"/>
  <c r="FH129" i="24"/>
  <c r="Y130" i="24"/>
  <c r="T130" i="24"/>
  <c r="S130" i="24"/>
  <c r="R130" i="24"/>
  <c r="DQ131" i="24"/>
  <c r="DL131" i="24"/>
  <c r="DK131" i="24"/>
  <c r="DJ131" i="24"/>
  <c r="GP131" i="24"/>
  <c r="GR131" i="24"/>
  <c r="GQ131" i="24"/>
  <c r="GO131" i="24"/>
  <c r="HI132" i="24"/>
  <c r="HD132" i="24"/>
  <c r="HC132" i="24"/>
  <c r="HB132" i="24"/>
  <c r="F133" i="24"/>
  <c r="H133" i="24"/>
  <c r="G133" i="24"/>
  <c r="E133" i="24"/>
  <c r="Y134" i="24"/>
  <c r="T134" i="24"/>
  <c r="S134" i="24"/>
  <c r="R134" i="24"/>
  <c r="DQ136" i="24"/>
  <c r="DL136" i="24"/>
  <c r="DK136" i="24"/>
  <c r="DJ136" i="24"/>
  <c r="GP136" i="24"/>
  <c r="GR136" i="24"/>
  <c r="GQ136" i="24"/>
  <c r="GO136" i="24"/>
  <c r="DQ137" i="24"/>
  <c r="DL137" i="24"/>
  <c r="DK137" i="24"/>
  <c r="DJ137" i="24"/>
  <c r="FT137" i="24"/>
  <c r="FS137" i="24"/>
  <c r="FR137" i="24"/>
  <c r="Y138" i="24"/>
  <c r="T138" i="24"/>
  <c r="S138" i="24"/>
  <c r="R138" i="24"/>
  <c r="HI138" i="24"/>
  <c r="HD138" i="24"/>
  <c r="HC138" i="24"/>
  <c r="HB138" i="24"/>
  <c r="JL138" i="24"/>
  <c r="JK138" i="24"/>
  <c r="JJ138" i="24"/>
  <c r="DQ139" i="24"/>
  <c r="DL139" i="24"/>
  <c r="DK139" i="24"/>
  <c r="DJ139" i="24"/>
  <c r="FT139" i="24"/>
  <c r="FS139" i="24"/>
  <c r="FR139" i="24"/>
  <c r="Y140" i="24"/>
  <c r="T140" i="24"/>
  <c r="S140" i="24"/>
  <c r="R140" i="24"/>
  <c r="HI140" i="24"/>
  <c r="HD140" i="24"/>
  <c r="HC140" i="24"/>
  <c r="HB140" i="24"/>
  <c r="JL140" i="24"/>
  <c r="JK140" i="24"/>
  <c r="JJ140" i="24"/>
  <c r="DQ141" i="24"/>
  <c r="DL141" i="24"/>
  <c r="DK141" i="24"/>
  <c r="DJ141" i="24"/>
  <c r="FT141" i="24"/>
  <c r="FS141" i="24"/>
  <c r="FR141" i="24"/>
  <c r="Y142" i="24"/>
  <c r="T142" i="24"/>
  <c r="S142" i="24"/>
  <c r="R142" i="24"/>
  <c r="HI142" i="24"/>
  <c r="HD142" i="24"/>
  <c r="HC142" i="24"/>
  <c r="HB142" i="24"/>
  <c r="JL142" i="24"/>
  <c r="JK142" i="24"/>
  <c r="JJ142" i="24"/>
  <c r="DQ143" i="24"/>
  <c r="DL143" i="24"/>
  <c r="DK143" i="24"/>
  <c r="DJ143" i="24"/>
  <c r="FT143" i="24"/>
  <c r="FS143" i="24"/>
  <c r="FR143" i="24"/>
  <c r="Y144" i="24"/>
  <c r="T144" i="24"/>
  <c r="S144" i="24"/>
  <c r="R144" i="24"/>
  <c r="HI144" i="24"/>
  <c r="HD144" i="24"/>
  <c r="HC144" i="24"/>
  <c r="HB144" i="24"/>
  <c r="JL144" i="24"/>
  <c r="JK144" i="24"/>
  <c r="JJ144" i="24"/>
  <c r="DQ145" i="24"/>
  <c r="DL145" i="24"/>
  <c r="DK145" i="24"/>
  <c r="DJ145" i="24"/>
  <c r="FT145" i="24"/>
  <c r="FS145" i="24"/>
  <c r="FR145" i="24"/>
  <c r="Y146" i="24"/>
  <c r="T146" i="24"/>
  <c r="S146" i="24"/>
  <c r="R146" i="24"/>
  <c r="HI146" i="24"/>
  <c r="HD146" i="24"/>
  <c r="HC146" i="24"/>
  <c r="HB146" i="24"/>
  <c r="JL146" i="24"/>
  <c r="JK146" i="24"/>
  <c r="JJ146" i="24"/>
  <c r="DQ147" i="24"/>
  <c r="DL147" i="24"/>
  <c r="DK147" i="24"/>
  <c r="DJ147" i="24"/>
  <c r="FT147" i="24"/>
  <c r="FS147" i="24"/>
  <c r="FR147" i="24"/>
  <c r="Y148" i="24"/>
  <c r="T148" i="24"/>
  <c r="S148" i="24"/>
  <c r="R148" i="24"/>
  <c r="HI148" i="24"/>
  <c r="HD148" i="24"/>
  <c r="HC148" i="24"/>
  <c r="HB148" i="24"/>
  <c r="AQ149" i="24"/>
  <c r="AR149" i="24"/>
  <c r="DQ149" i="24"/>
  <c r="DL149" i="24"/>
  <c r="DK149" i="24"/>
  <c r="DJ149" i="24"/>
  <c r="IA149" i="24"/>
  <c r="IB149" i="24"/>
  <c r="HZ149" i="24"/>
  <c r="Y150" i="24"/>
  <c r="T150" i="24"/>
  <c r="S150" i="24"/>
  <c r="R150" i="24"/>
  <c r="AC84" i="24"/>
  <c r="BC84" i="24"/>
  <c r="DJ84" i="24"/>
  <c r="GQ84" i="24"/>
  <c r="HC84" i="24"/>
  <c r="JI84" i="24"/>
  <c r="DU92" i="24"/>
  <c r="EU92" i="24"/>
  <c r="FG92" i="24"/>
  <c r="G93" i="24"/>
  <c r="S93" i="24"/>
  <c r="HM93" i="24"/>
  <c r="IM93" i="24"/>
  <c r="IY93" i="24"/>
  <c r="BC94" i="24"/>
  <c r="DJ94" i="24"/>
  <c r="FQ94" i="24"/>
  <c r="GQ94" i="24"/>
  <c r="AC95" i="24"/>
  <c r="GQ95" i="24"/>
  <c r="HC95" i="24"/>
  <c r="JI95" i="24"/>
  <c r="DU96" i="24"/>
  <c r="EU96" i="24"/>
  <c r="FG96" i="24"/>
  <c r="G97" i="24"/>
  <c r="EG97" i="24"/>
  <c r="FG97" i="24"/>
  <c r="JU97" i="24"/>
  <c r="AD98" i="24"/>
  <c r="DK98" i="24"/>
  <c r="FR98" i="24"/>
  <c r="HY98" i="24"/>
  <c r="IY98" i="24"/>
  <c r="DV99" i="24"/>
  <c r="HC99" i="24"/>
  <c r="JJ99" i="24"/>
  <c r="FS100" i="24"/>
  <c r="HZ100" i="24"/>
  <c r="E102" i="24"/>
  <c r="DU102" i="24"/>
  <c r="FF102" i="24"/>
  <c r="HM102" i="24"/>
  <c r="IX102" i="24"/>
  <c r="AC14" i="24"/>
  <c r="DU14" i="24"/>
  <c r="FF14" i="24"/>
  <c r="HM14" i="24"/>
  <c r="IX14" i="24"/>
  <c r="AC20" i="24"/>
  <c r="AQ20" i="24"/>
  <c r="DU20" i="24"/>
  <c r="EI20" i="24"/>
  <c r="FE20" i="24"/>
  <c r="GO20" i="24"/>
  <c r="HM20" i="24"/>
  <c r="IA20" i="24"/>
  <c r="IW20" i="24"/>
  <c r="E21" i="24"/>
  <c r="AQ21" i="24"/>
  <c r="BC21" i="24"/>
  <c r="DJ21" i="24"/>
  <c r="FR21" i="24"/>
  <c r="IA21" i="24"/>
  <c r="IM21" i="24"/>
  <c r="GE23" i="24"/>
  <c r="GQ23" i="24"/>
  <c r="IA23" i="24"/>
  <c r="IM23" i="24"/>
  <c r="G112" i="24"/>
  <c r="S112" i="24"/>
  <c r="DK112" i="24"/>
  <c r="GQ112" i="24"/>
  <c r="HC112" i="24"/>
  <c r="HY112" i="24"/>
  <c r="EU118" i="24"/>
  <c r="FG118" i="24"/>
  <c r="HY118" i="24"/>
  <c r="G119" i="24"/>
  <c r="S119" i="24"/>
  <c r="DL119" i="24"/>
  <c r="EU119" i="24"/>
  <c r="FG119" i="24"/>
  <c r="IB119" i="24"/>
  <c r="G120" i="24"/>
  <c r="S120" i="24"/>
  <c r="JE120" i="24"/>
  <c r="IX120" i="24"/>
  <c r="IZ120" i="24"/>
  <c r="DI121" i="24"/>
  <c r="GP121" i="24"/>
  <c r="GR121" i="24"/>
  <c r="GO121" i="24"/>
  <c r="HA121" i="24"/>
  <c r="JE121" i="24"/>
  <c r="IX121" i="24"/>
  <c r="IZ121" i="24"/>
  <c r="DQ122" i="24"/>
  <c r="DL122" i="24"/>
  <c r="DJ122" i="24"/>
  <c r="ET122" i="24"/>
  <c r="ES122" i="24"/>
  <c r="EV122" i="24"/>
  <c r="FE122" i="24"/>
  <c r="F123" i="24"/>
  <c r="H123" i="24"/>
  <c r="E123" i="24"/>
  <c r="Q123" i="24"/>
  <c r="HI123" i="24"/>
  <c r="HD123" i="24"/>
  <c r="HB123" i="24"/>
  <c r="IL123" i="24"/>
  <c r="IK123" i="24"/>
  <c r="IN123" i="24"/>
  <c r="DI126" i="24"/>
  <c r="FM126" i="24"/>
  <c r="FF126" i="24"/>
  <c r="FH126" i="24"/>
  <c r="Y127" i="24"/>
  <c r="T127" i="24"/>
  <c r="R127" i="24"/>
  <c r="BD127" i="24"/>
  <c r="GP127" i="24"/>
  <c r="GR127" i="24"/>
  <c r="GO127" i="24"/>
  <c r="HA127" i="24"/>
  <c r="JE127" i="24"/>
  <c r="IX127" i="24"/>
  <c r="IZ127" i="24"/>
  <c r="DQ128" i="24"/>
  <c r="DL128" i="24"/>
  <c r="DJ128" i="24"/>
  <c r="ET128" i="24"/>
  <c r="ES128" i="24"/>
  <c r="EV128" i="24"/>
  <c r="FE128" i="24"/>
  <c r="F129" i="24"/>
  <c r="H129" i="24"/>
  <c r="E129" i="24"/>
  <c r="Q129" i="24"/>
  <c r="DQ130" i="24"/>
  <c r="DL130" i="24"/>
  <c r="DK130" i="24"/>
  <c r="DJ130" i="24"/>
  <c r="GP130" i="24"/>
  <c r="GR130" i="24"/>
  <c r="GQ130" i="24"/>
  <c r="GO130" i="24"/>
  <c r="HI131" i="24"/>
  <c r="HD131" i="24"/>
  <c r="HC131" i="24"/>
  <c r="HB131" i="24"/>
  <c r="F132" i="24"/>
  <c r="H132" i="24"/>
  <c r="G132" i="24"/>
  <c r="E132" i="24"/>
  <c r="Y133" i="24"/>
  <c r="T133" i="24"/>
  <c r="S133" i="24"/>
  <c r="R133" i="24"/>
  <c r="DQ134" i="24"/>
  <c r="DL134" i="24"/>
  <c r="DK134" i="24"/>
  <c r="DJ134" i="24"/>
  <c r="GP134" i="24"/>
  <c r="GR134" i="24"/>
  <c r="GQ134" i="24"/>
  <c r="GO134" i="24"/>
  <c r="HI136" i="24"/>
  <c r="HD136" i="24"/>
  <c r="HC136" i="24"/>
  <c r="HB136" i="24"/>
  <c r="F137" i="24"/>
  <c r="H137" i="24"/>
  <c r="G137" i="24"/>
  <c r="E137" i="24"/>
  <c r="EI137" i="24"/>
  <c r="EJ137" i="24"/>
  <c r="EH137" i="24"/>
  <c r="GP137" i="24"/>
  <c r="GR137" i="24"/>
  <c r="GQ137" i="24"/>
  <c r="AQ138" i="24"/>
  <c r="AR138" i="24"/>
  <c r="IA138" i="24"/>
  <c r="IB138" i="24"/>
  <c r="HZ138" i="24"/>
  <c r="F139" i="24"/>
  <c r="H139" i="24"/>
  <c r="G139" i="24"/>
  <c r="EI139" i="24"/>
  <c r="EJ139" i="24"/>
  <c r="EH139" i="24"/>
  <c r="GP139" i="24"/>
  <c r="GR139" i="24"/>
  <c r="GQ139" i="24"/>
  <c r="AQ140" i="24"/>
  <c r="AR140" i="24"/>
  <c r="IA140" i="24"/>
  <c r="IB140" i="24"/>
  <c r="HZ140" i="24"/>
  <c r="F141" i="24"/>
  <c r="H141" i="24"/>
  <c r="G141" i="24"/>
  <c r="EI141" i="24"/>
  <c r="EJ141" i="24"/>
  <c r="EH141" i="24"/>
  <c r="GP141" i="24"/>
  <c r="GR141" i="24"/>
  <c r="GQ141" i="24"/>
  <c r="AQ142" i="24"/>
  <c r="AR142" i="24"/>
  <c r="IA142" i="24"/>
  <c r="IB142" i="24"/>
  <c r="HZ142" i="24"/>
  <c r="F143" i="24"/>
  <c r="H143" i="24"/>
  <c r="G143" i="24"/>
  <c r="EI143" i="24"/>
  <c r="EJ143" i="24"/>
  <c r="EH143" i="24"/>
  <c r="GP143" i="24"/>
  <c r="GR143" i="24"/>
  <c r="GQ143" i="24"/>
  <c r="AQ144" i="24"/>
  <c r="AR144" i="24"/>
  <c r="IA144" i="24"/>
  <c r="IB144" i="24"/>
  <c r="HZ144" i="24"/>
  <c r="F145" i="24"/>
  <c r="H145" i="24"/>
  <c r="G145" i="24"/>
  <c r="EI145" i="24"/>
  <c r="EJ145" i="24"/>
  <c r="EH145" i="24"/>
  <c r="GP145" i="24"/>
  <c r="GR145" i="24"/>
  <c r="GQ145" i="24"/>
  <c r="AQ146" i="24"/>
  <c r="AR146" i="24"/>
  <c r="IA146" i="24"/>
  <c r="IB146" i="24"/>
  <c r="HZ146" i="24"/>
  <c r="F147" i="24"/>
  <c r="H147" i="24"/>
  <c r="G147" i="24"/>
  <c r="EI147" i="24"/>
  <c r="EJ147" i="24"/>
  <c r="EH147" i="24"/>
  <c r="GP147" i="24"/>
  <c r="GR147" i="24"/>
  <c r="GQ147" i="24"/>
  <c r="AQ148" i="24"/>
  <c r="AR148" i="24"/>
  <c r="F149" i="24"/>
  <c r="H149" i="24"/>
  <c r="G149" i="24"/>
  <c r="GP149" i="24"/>
  <c r="GR149" i="24"/>
  <c r="GQ149" i="24"/>
  <c r="JL149" i="24"/>
  <c r="JK149" i="24"/>
  <c r="JJ149" i="24"/>
  <c r="AD84" i="24"/>
  <c r="BD84" i="24"/>
  <c r="DK84" i="24"/>
  <c r="FQ84" i="24"/>
  <c r="GR84" i="24"/>
  <c r="HD84" i="24"/>
  <c r="IK84" i="24"/>
  <c r="IX84" i="24"/>
  <c r="JJ84" i="24"/>
  <c r="Y92" i="24"/>
  <c r="AC92" i="24"/>
  <c r="BC92" i="24"/>
  <c r="DJ92" i="24"/>
  <c r="DV92" i="24"/>
  <c r="EV92" i="24"/>
  <c r="FH92" i="24"/>
  <c r="GQ92" i="24"/>
  <c r="HC92" i="24"/>
  <c r="JI92" i="24"/>
  <c r="H93" i="24"/>
  <c r="T93" i="24"/>
  <c r="DU93" i="24"/>
  <c r="EU93" i="24"/>
  <c r="FG93" i="24"/>
  <c r="GO93" i="24"/>
  <c r="HB93" i="24"/>
  <c r="HN93" i="24"/>
  <c r="IN93" i="24"/>
  <c r="IZ93" i="24"/>
  <c r="G94" i="24"/>
  <c r="S94" i="24"/>
  <c r="AK94" i="24"/>
  <c r="BD94" i="24"/>
  <c r="DK94" i="24"/>
  <c r="FE94" i="24"/>
  <c r="FR94" i="24"/>
  <c r="GR94" i="24"/>
  <c r="HM94" i="24"/>
  <c r="IL94" i="24"/>
  <c r="IX94" i="24"/>
  <c r="M95" i="24"/>
  <c r="Q95" i="24"/>
  <c r="AD95" i="24"/>
  <c r="BC95" i="24"/>
  <c r="DJ95" i="24"/>
  <c r="FQ95" i="24"/>
  <c r="GR95" i="24"/>
  <c r="HD95" i="24"/>
  <c r="IK95" i="24"/>
  <c r="IX95" i="24"/>
  <c r="JJ95" i="24"/>
  <c r="AC96" i="24"/>
  <c r="BC96" i="24"/>
  <c r="DJ96" i="24"/>
  <c r="DV96" i="24"/>
  <c r="EV96" i="24"/>
  <c r="FH96" i="24"/>
  <c r="GQ96" i="24"/>
  <c r="HC96" i="24"/>
  <c r="JI96" i="24"/>
  <c r="H97" i="24"/>
  <c r="Y97" i="24"/>
  <c r="AC97" i="24"/>
  <c r="DU97" i="24"/>
  <c r="EH97" i="24"/>
  <c r="FH97" i="24"/>
  <c r="GC97" i="24"/>
  <c r="HB97" i="24"/>
  <c r="HN97" i="24"/>
  <c r="JI97" i="24"/>
  <c r="JV97" i="24"/>
  <c r="S98" i="24"/>
  <c r="AE98" i="24"/>
  <c r="DL98" i="24"/>
  <c r="EG98" i="24"/>
  <c r="FG98" i="24"/>
  <c r="FS98" i="24"/>
  <c r="HM98" i="24"/>
  <c r="HZ98" i="24"/>
  <c r="IZ98" i="24"/>
  <c r="JU98" i="24"/>
  <c r="R99" i="24"/>
  <c r="AD99" i="24"/>
  <c r="DK99" i="24"/>
  <c r="DW99" i="24"/>
  <c r="FF99" i="24"/>
  <c r="FR99" i="24"/>
  <c r="HD99" i="24"/>
  <c r="HY99" i="24"/>
  <c r="IY99" i="24"/>
  <c r="JK99" i="24"/>
  <c r="AC100" i="24"/>
  <c r="DV100" i="24"/>
  <c r="EH100" i="24"/>
  <c r="FT100" i="24"/>
  <c r="GO100" i="24"/>
  <c r="HO100" i="24"/>
  <c r="IA100" i="24"/>
  <c r="JU100" i="24"/>
  <c r="F102" i="24"/>
  <c r="AE102" i="24"/>
  <c r="DI102" i="24"/>
  <c r="DV102" i="24"/>
  <c r="EU102" i="24"/>
  <c r="FG102" i="24"/>
  <c r="HA102" i="24"/>
  <c r="HN102" i="24"/>
  <c r="IM102" i="24"/>
  <c r="IY102" i="24"/>
  <c r="M14" i="24"/>
  <c r="Q14" i="24"/>
  <c r="AD14" i="24"/>
  <c r="BC14" i="24"/>
  <c r="DI14" i="24"/>
  <c r="DV14" i="24"/>
  <c r="EU14" i="24"/>
  <c r="FG14" i="24"/>
  <c r="HA14" i="24"/>
  <c r="HN14" i="24"/>
  <c r="IM14" i="24"/>
  <c r="IY14" i="24"/>
  <c r="M20" i="24"/>
  <c r="Q20" i="24"/>
  <c r="AE20" i="24"/>
  <c r="AR20" i="24"/>
  <c r="DW20" i="24"/>
  <c r="EJ20" i="24"/>
  <c r="FF20" i="24"/>
  <c r="GD20" i="24"/>
  <c r="GP20" i="24"/>
  <c r="HO20" i="24"/>
  <c r="IB20" i="24"/>
  <c r="IX20" i="24"/>
  <c r="JV20" i="24"/>
  <c r="F21" i="24"/>
  <c r="AD21" i="24"/>
  <c r="AR21" i="24"/>
  <c r="BD21" i="24"/>
  <c r="DK21" i="24"/>
  <c r="EG21" i="24"/>
  <c r="ET21" i="24"/>
  <c r="FF21" i="24"/>
  <c r="FT21" i="24"/>
  <c r="HA21" i="24"/>
  <c r="IB21" i="24"/>
  <c r="IN21" i="24"/>
  <c r="JI21" i="24"/>
  <c r="EG23" i="24"/>
  <c r="ET23" i="24"/>
  <c r="GF23" i="24"/>
  <c r="GR23" i="24"/>
  <c r="IB23" i="24"/>
  <c r="IN23" i="24"/>
  <c r="H112" i="24"/>
  <c r="T112" i="24"/>
  <c r="DL112" i="24"/>
  <c r="GR112" i="24"/>
  <c r="HD112" i="24"/>
  <c r="IB112" i="24"/>
  <c r="GF113" i="24"/>
  <c r="IN113" i="24"/>
  <c r="IZ113" i="24"/>
  <c r="AR116" i="24"/>
  <c r="DJ116" i="24"/>
  <c r="EJ116" i="24"/>
  <c r="GR116" i="24"/>
  <c r="HD116" i="24"/>
  <c r="IK116" i="24"/>
  <c r="IX116" i="24"/>
  <c r="H118" i="24"/>
  <c r="DJ118" i="24"/>
  <c r="EV118" i="24"/>
  <c r="FH118" i="24"/>
  <c r="GO118" i="24"/>
  <c r="HB118" i="24"/>
  <c r="IB118" i="24"/>
  <c r="H119" i="24"/>
  <c r="T119" i="24"/>
  <c r="EV119" i="24"/>
  <c r="FH119" i="24"/>
  <c r="H120" i="24"/>
  <c r="T120" i="24"/>
  <c r="DQ120" i="24"/>
  <c r="DJ120" i="24"/>
  <c r="DL120" i="24"/>
  <c r="JW120" i="24"/>
  <c r="JX120" i="24"/>
  <c r="Y122" i="24"/>
  <c r="T122" i="24"/>
  <c r="R122" i="24"/>
  <c r="BD122" i="24"/>
  <c r="GP122" i="24"/>
  <c r="GR122" i="24"/>
  <c r="GO122" i="24"/>
  <c r="JE122" i="24"/>
  <c r="IX122" i="24"/>
  <c r="IZ122" i="24"/>
  <c r="DQ123" i="24"/>
  <c r="DL123" i="24"/>
  <c r="DJ123" i="24"/>
  <c r="ET123" i="24"/>
  <c r="ES123" i="24"/>
  <c r="EV123" i="24"/>
  <c r="F126" i="24"/>
  <c r="H126" i="24"/>
  <c r="E126" i="24"/>
  <c r="HI126" i="24"/>
  <c r="HD126" i="24"/>
  <c r="HB126" i="24"/>
  <c r="IL126" i="24"/>
  <c r="IK126" i="24"/>
  <c r="IN126" i="24"/>
  <c r="FM127" i="24"/>
  <c r="FF127" i="24"/>
  <c r="FH127" i="24"/>
  <c r="Y128" i="24"/>
  <c r="T128" i="24"/>
  <c r="R128" i="24"/>
  <c r="BD128" i="24"/>
  <c r="GP128" i="24"/>
  <c r="GR128" i="24"/>
  <c r="GO128" i="24"/>
  <c r="JE128" i="24"/>
  <c r="IX128" i="24"/>
  <c r="IZ128" i="24"/>
  <c r="DQ129" i="24"/>
  <c r="DL129" i="24"/>
  <c r="DJ129" i="24"/>
  <c r="ET129" i="24"/>
  <c r="ES129" i="24"/>
  <c r="EV129" i="24"/>
  <c r="GP129" i="24"/>
  <c r="GR129" i="24"/>
  <c r="GQ129" i="24"/>
  <c r="GO129" i="24"/>
  <c r="HI130" i="24"/>
  <c r="HD130" i="24"/>
  <c r="HC130" i="24"/>
  <c r="HB130" i="24"/>
  <c r="F131" i="24"/>
  <c r="H131" i="24"/>
  <c r="G131" i="24"/>
  <c r="E131" i="24"/>
  <c r="Y132" i="24"/>
  <c r="T132" i="24"/>
  <c r="S132" i="24"/>
  <c r="R132" i="24"/>
  <c r="DQ133" i="24"/>
  <c r="DL133" i="24"/>
  <c r="DK133" i="24"/>
  <c r="DJ133" i="24"/>
  <c r="GP133" i="24"/>
  <c r="GR133" i="24"/>
  <c r="GQ133" i="24"/>
  <c r="GO133" i="24"/>
  <c r="HI134" i="24"/>
  <c r="HD134" i="24"/>
  <c r="HC134" i="24"/>
  <c r="HB134" i="24"/>
  <c r="F136" i="24"/>
  <c r="H136" i="24"/>
  <c r="G136" i="24"/>
  <c r="E136" i="24"/>
  <c r="Y137" i="24"/>
  <c r="T137" i="24"/>
  <c r="S137" i="24"/>
  <c r="R137" i="24"/>
  <c r="HI137" i="24"/>
  <c r="HD137" i="24"/>
  <c r="HC137" i="24"/>
  <c r="HB137" i="24"/>
  <c r="JL137" i="24"/>
  <c r="JK137" i="24"/>
  <c r="JJ137" i="24"/>
  <c r="DQ138" i="24"/>
  <c r="DL138" i="24"/>
  <c r="DK138" i="24"/>
  <c r="DJ138" i="24"/>
  <c r="FT138" i="24"/>
  <c r="FS138" i="24"/>
  <c r="FR138" i="24"/>
  <c r="Y139" i="24"/>
  <c r="T139" i="24"/>
  <c r="S139" i="24"/>
  <c r="R139" i="24"/>
  <c r="HI139" i="24"/>
  <c r="HD139" i="24"/>
  <c r="HC139" i="24"/>
  <c r="HB139" i="24"/>
  <c r="JL139" i="24"/>
  <c r="JK139" i="24"/>
  <c r="JJ139" i="24"/>
  <c r="DQ140" i="24"/>
  <c r="DL140" i="24"/>
  <c r="DK140" i="24"/>
  <c r="DJ140" i="24"/>
  <c r="FT140" i="24"/>
  <c r="FS140" i="24"/>
  <c r="FR140" i="24"/>
  <c r="Y141" i="24"/>
  <c r="T141" i="24"/>
  <c r="S141" i="24"/>
  <c r="R141" i="24"/>
  <c r="HI141" i="24"/>
  <c r="HD141" i="24"/>
  <c r="HC141" i="24"/>
  <c r="HB141" i="24"/>
  <c r="JL141" i="24"/>
  <c r="JK141" i="24"/>
  <c r="JJ141" i="24"/>
  <c r="DQ142" i="24"/>
  <c r="DL142" i="24"/>
  <c r="DK142" i="24"/>
  <c r="DJ142" i="24"/>
  <c r="FT142" i="24"/>
  <c r="FS142" i="24"/>
  <c r="FR142" i="24"/>
  <c r="Y143" i="24"/>
  <c r="T143" i="24"/>
  <c r="S143" i="24"/>
  <c r="R143" i="24"/>
  <c r="HI143" i="24"/>
  <c r="HD143" i="24"/>
  <c r="HC143" i="24"/>
  <c r="HB143" i="24"/>
  <c r="JL143" i="24"/>
  <c r="JK143" i="24"/>
  <c r="JJ143" i="24"/>
  <c r="DQ144" i="24"/>
  <c r="DL144" i="24"/>
  <c r="DK144" i="24"/>
  <c r="DJ144" i="24"/>
  <c r="FT144" i="24"/>
  <c r="FS144" i="24"/>
  <c r="FR144" i="24"/>
  <c r="Y145" i="24"/>
  <c r="T145" i="24"/>
  <c r="S145" i="24"/>
  <c r="R145" i="24"/>
  <c r="HI145" i="24"/>
  <c r="HD145" i="24"/>
  <c r="HC145" i="24"/>
  <c r="HB145" i="24"/>
  <c r="JL145" i="24"/>
  <c r="JK145" i="24"/>
  <c r="JJ145" i="24"/>
  <c r="DQ146" i="24"/>
  <c r="DL146" i="24"/>
  <c r="DK146" i="24"/>
  <c r="DJ146" i="24"/>
  <c r="FT146" i="24"/>
  <c r="FS146" i="24"/>
  <c r="FR146" i="24"/>
  <c r="Y147" i="24"/>
  <c r="T147" i="24"/>
  <c r="S147" i="24"/>
  <c r="R147" i="24"/>
  <c r="HI147" i="24"/>
  <c r="HD147" i="24"/>
  <c r="HC147" i="24"/>
  <c r="HB147" i="24"/>
  <c r="JL147" i="24"/>
  <c r="JK147" i="24"/>
  <c r="JJ147" i="24"/>
  <c r="DQ148" i="24"/>
  <c r="DL148" i="24"/>
  <c r="DK148" i="24"/>
  <c r="DJ148" i="24"/>
  <c r="FT148" i="24"/>
  <c r="FS148" i="24"/>
  <c r="FR148" i="24"/>
  <c r="IA148" i="24"/>
  <c r="IB148" i="24"/>
  <c r="HZ148" i="24"/>
  <c r="Y149" i="24"/>
  <c r="T149" i="24"/>
  <c r="S149" i="24"/>
  <c r="R149" i="24"/>
  <c r="EI149" i="24"/>
  <c r="EJ149" i="24"/>
  <c r="EH149" i="24"/>
  <c r="HI149" i="24"/>
  <c r="HD149" i="24"/>
  <c r="HC149" i="24"/>
  <c r="HB149" i="24"/>
  <c r="DL84" i="24"/>
  <c r="BC113" i="24"/>
  <c r="EG113" i="24"/>
  <c r="JU113" i="24"/>
  <c r="DK116" i="24"/>
  <c r="IM116" i="24"/>
  <c r="IY116" i="24"/>
  <c r="EI120" i="24"/>
  <c r="EJ120" i="24"/>
  <c r="GE120" i="24"/>
  <c r="GF120" i="24"/>
  <c r="IL120" i="24"/>
  <c r="IK120" i="24"/>
  <c r="IN120" i="24"/>
  <c r="BD121" i="24"/>
  <c r="DQ121" i="24"/>
  <c r="DJ121" i="24"/>
  <c r="DL121" i="24"/>
  <c r="HI121" i="24"/>
  <c r="HD121" i="24"/>
  <c r="HB121" i="24"/>
  <c r="IL121" i="24"/>
  <c r="IK121" i="24"/>
  <c r="IN121" i="24"/>
  <c r="FM122" i="24"/>
  <c r="FF122" i="24"/>
  <c r="FH122" i="24"/>
  <c r="Y123" i="24"/>
  <c r="T123" i="24"/>
  <c r="R123" i="24"/>
  <c r="GP123" i="24"/>
  <c r="GR123" i="24"/>
  <c r="GO123" i="24"/>
  <c r="JE123" i="24"/>
  <c r="IX123" i="24"/>
  <c r="IZ123" i="24"/>
  <c r="DQ126" i="24"/>
  <c r="DL126" i="24"/>
  <c r="DJ126" i="24"/>
  <c r="ET126" i="24"/>
  <c r="ES126" i="24"/>
  <c r="EV126" i="24"/>
  <c r="F127" i="24"/>
  <c r="H127" i="24"/>
  <c r="E127" i="24"/>
  <c r="HI127" i="24"/>
  <c r="HD127" i="24"/>
  <c r="HB127" i="24"/>
  <c r="IL127" i="24"/>
  <c r="IK127" i="24"/>
  <c r="IN127" i="24"/>
  <c r="FM128" i="24"/>
  <c r="FF128" i="24"/>
  <c r="FH128" i="24"/>
  <c r="Y129" i="24"/>
  <c r="T129" i="24"/>
  <c r="R129" i="24"/>
  <c r="BD129" i="24"/>
  <c r="HI129" i="24"/>
  <c r="HD129" i="24"/>
  <c r="HC129" i="24"/>
  <c r="HB129" i="24"/>
  <c r="F130" i="24"/>
  <c r="H130" i="24"/>
  <c r="G130" i="24"/>
  <c r="E130" i="24"/>
  <c r="Y131" i="24"/>
  <c r="T131" i="24"/>
  <c r="S131" i="24"/>
  <c r="R131" i="24"/>
  <c r="DQ132" i="24"/>
  <c r="DL132" i="24"/>
  <c r="DK132" i="24"/>
  <c r="DJ132" i="24"/>
  <c r="GP132" i="24"/>
  <c r="GR132" i="24"/>
  <c r="GQ132" i="24"/>
  <c r="GO132" i="24"/>
  <c r="HI133" i="24"/>
  <c r="HD133" i="24"/>
  <c r="HC133" i="24"/>
  <c r="HB133" i="24"/>
  <c r="F134" i="24"/>
  <c r="H134" i="24"/>
  <c r="G134" i="24"/>
  <c r="E134" i="24"/>
  <c r="Y136" i="24"/>
  <c r="T136" i="24"/>
  <c r="S136" i="24"/>
  <c r="R136" i="24"/>
  <c r="AQ137" i="24"/>
  <c r="AR137" i="24"/>
  <c r="IA137" i="24"/>
  <c r="IB137" i="24"/>
  <c r="HZ137" i="24"/>
  <c r="F138" i="24"/>
  <c r="H138" i="24"/>
  <c r="G138" i="24"/>
  <c r="EI138" i="24"/>
  <c r="EJ138" i="24"/>
  <c r="EH138" i="24"/>
  <c r="GP138" i="24"/>
  <c r="GR138" i="24"/>
  <c r="GQ138" i="24"/>
  <c r="AQ139" i="24"/>
  <c r="AR139" i="24"/>
  <c r="IA139" i="24"/>
  <c r="IB139" i="24"/>
  <c r="HZ139" i="24"/>
  <c r="F140" i="24"/>
  <c r="H140" i="24"/>
  <c r="G140" i="24"/>
  <c r="EI140" i="24"/>
  <c r="EJ140" i="24"/>
  <c r="EH140" i="24"/>
  <c r="GP140" i="24"/>
  <c r="GR140" i="24"/>
  <c r="GQ140" i="24"/>
  <c r="AQ141" i="24"/>
  <c r="AR141" i="24"/>
  <c r="IA141" i="24"/>
  <c r="IB141" i="24"/>
  <c r="HZ141" i="24"/>
  <c r="F142" i="24"/>
  <c r="H142" i="24"/>
  <c r="G142" i="24"/>
  <c r="EI142" i="24"/>
  <c r="EJ142" i="24"/>
  <c r="EH142" i="24"/>
  <c r="GP142" i="24"/>
  <c r="GR142" i="24"/>
  <c r="GQ142" i="24"/>
  <c r="AQ143" i="24"/>
  <c r="AR143" i="24"/>
  <c r="IA143" i="24"/>
  <c r="IB143" i="24"/>
  <c r="HZ143" i="24"/>
  <c r="F144" i="24"/>
  <c r="H144" i="24"/>
  <c r="G144" i="24"/>
  <c r="EI144" i="24"/>
  <c r="EJ144" i="24"/>
  <c r="EH144" i="24"/>
  <c r="GP144" i="24"/>
  <c r="GR144" i="24"/>
  <c r="GQ144" i="24"/>
  <c r="AQ145" i="24"/>
  <c r="AR145" i="24"/>
  <c r="IA145" i="24"/>
  <c r="IB145" i="24"/>
  <c r="HZ145" i="24"/>
  <c r="F146" i="24"/>
  <c r="H146" i="24"/>
  <c r="G146" i="24"/>
  <c r="EI146" i="24"/>
  <c r="EJ146" i="24"/>
  <c r="EH146" i="24"/>
  <c r="GP146" i="24"/>
  <c r="GR146" i="24"/>
  <c r="GQ146" i="24"/>
  <c r="AQ147" i="24"/>
  <c r="AR147" i="24"/>
  <c r="IA147" i="24"/>
  <c r="IB147" i="24"/>
  <c r="HZ147" i="24"/>
  <c r="F148" i="24"/>
  <c r="H148" i="24"/>
  <c r="G148" i="24"/>
  <c r="EI148" i="24"/>
  <c r="EJ148" i="24"/>
  <c r="EH148" i="24"/>
  <c r="GP148" i="24"/>
  <c r="GR148" i="24"/>
  <c r="GQ148" i="24"/>
  <c r="JL148" i="24"/>
  <c r="JK148" i="24"/>
  <c r="JJ148" i="24"/>
  <c r="FT149" i="24"/>
  <c r="FS149" i="24"/>
  <c r="FR149" i="24"/>
  <c r="F150" i="24"/>
  <c r="H150" i="24"/>
  <c r="G150" i="24"/>
  <c r="BD150" i="24"/>
  <c r="BC150" i="24"/>
  <c r="DX150" i="24"/>
  <c r="DW150" i="24"/>
  <c r="GE150" i="24"/>
  <c r="GD150" i="24"/>
  <c r="GF150" i="24"/>
  <c r="IN129" i="24"/>
  <c r="IZ129" i="24"/>
  <c r="BD130" i="24"/>
  <c r="EV130" i="24"/>
  <c r="FH130" i="24"/>
  <c r="IN130" i="24"/>
  <c r="IZ130" i="24"/>
  <c r="BD131" i="24"/>
  <c r="EV131" i="24"/>
  <c r="FH131" i="24"/>
  <c r="IN131" i="24"/>
  <c r="IZ131" i="24"/>
  <c r="BD132" i="24"/>
  <c r="EV132" i="24"/>
  <c r="FH132" i="24"/>
  <c r="IN132" i="24"/>
  <c r="IZ132" i="24"/>
  <c r="BD133" i="24"/>
  <c r="EV133" i="24"/>
  <c r="FH133" i="24"/>
  <c r="IN133" i="24"/>
  <c r="IZ133" i="24"/>
  <c r="BD134" i="24"/>
  <c r="EV134" i="24"/>
  <c r="FH134" i="24"/>
  <c r="IN134" i="24"/>
  <c r="IZ134" i="24"/>
  <c r="BD136" i="24"/>
  <c r="EV136" i="24"/>
  <c r="FH136" i="24"/>
  <c r="IN136" i="24"/>
  <c r="IZ136" i="24"/>
  <c r="AE137" i="24"/>
  <c r="BD137" i="24"/>
  <c r="DW137" i="24"/>
  <c r="EV137" i="24"/>
  <c r="FH137" i="24"/>
  <c r="GF137" i="24"/>
  <c r="HO137" i="24"/>
  <c r="IN137" i="24"/>
  <c r="IZ137" i="24"/>
  <c r="JX137" i="24"/>
  <c r="AE138" i="24"/>
  <c r="BD138" i="24"/>
  <c r="DW138" i="24"/>
  <c r="EV138" i="24"/>
  <c r="FH138" i="24"/>
  <c r="GF138" i="24"/>
  <c r="HO138" i="24"/>
  <c r="IN138" i="24"/>
  <c r="IZ138" i="24"/>
  <c r="JX138" i="24"/>
  <c r="AE139" i="24"/>
  <c r="BD139" i="24"/>
  <c r="DW139" i="24"/>
  <c r="EV139" i="24"/>
  <c r="FH139" i="24"/>
  <c r="GF139" i="24"/>
  <c r="HO139" i="24"/>
  <c r="IN139" i="24"/>
  <c r="IZ139" i="24"/>
  <c r="JX139" i="24"/>
  <c r="AE140" i="24"/>
  <c r="BD140" i="24"/>
  <c r="DW140" i="24"/>
  <c r="EV140" i="24"/>
  <c r="FH140" i="24"/>
  <c r="GF140" i="24"/>
  <c r="HO140" i="24"/>
  <c r="IN140" i="24"/>
  <c r="IZ140" i="24"/>
  <c r="JX140" i="24"/>
  <c r="AE141" i="24"/>
  <c r="BD141" i="24"/>
  <c r="DW141" i="24"/>
  <c r="EV141" i="24"/>
  <c r="FH141" i="24"/>
  <c r="GF141" i="24"/>
  <c r="HO141" i="24"/>
  <c r="IN141" i="24"/>
  <c r="IZ141" i="24"/>
  <c r="JX141" i="24"/>
  <c r="AE142" i="24"/>
  <c r="BD142" i="24"/>
  <c r="DW142" i="24"/>
  <c r="EV142" i="24"/>
  <c r="FH142" i="24"/>
  <c r="GF142" i="24"/>
  <c r="HO142" i="24"/>
  <c r="IN142" i="24"/>
  <c r="IZ142" i="24"/>
  <c r="JX142" i="24"/>
  <c r="AE143" i="24"/>
  <c r="BD143" i="24"/>
  <c r="DW143" i="24"/>
  <c r="EV143" i="24"/>
  <c r="FH143" i="24"/>
  <c r="GF143" i="24"/>
  <c r="HO143" i="24"/>
  <c r="IN143" i="24"/>
  <c r="IZ143" i="24"/>
  <c r="JX143" i="24"/>
  <c r="AE144" i="24"/>
  <c r="BD144" i="24"/>
  <c r="DW144" i="24"/>
  <c r="EV144" i="24"/>
  <c r="FH144" i="24"/>
  <c r="GF144" i="24"/>
  <c r="HO144" i="24"/>
  <c r="IN144" i="24"/>
  <c r="IZ144" i="24"/>
  <c r="JX144" i="24"/>
  <c r="AE145" i="24"/>
  <c r="BD145" i="24"/>
  <c r="DW145" i="24"/>
  <c r="EV145" i="24"/>
  <c r="FH145" i="24"/>
  <c r="GF145" i="24"/>
  <c r="HO145" i="24"/>
  <c r="IN145" i="24"/>
  <c r="IZ145" i="24"/>
  <c r="JX145" i="24"/>
  <c r="AE146" i="24"/>
  <c r="BD146" i="24"/>
  <c r="DW146" i="24"/>
  <c r="EV146" i="24"/>
  <c r="FH146" i="24"/>
  <c r="GF146" i="24"/>
  <c r="HO146" i="24"/>
  <c r="IN146" i="24"/>
  <c r="IZ146" i="24"/>
  <c r="JX146" i="24"/>
  <c r="AE147" i="24"/>
  <c r="BD147" i="24"/>
  <c r="DW147" i="24"/>
  <c r="EV147" i="24"/>
  <c r="FH147" i="24"/>
  <c r="GF147" i="24"/>
  <c r="HO147" i="24"/>
  <c r="IN147" i="24"/>
  <c r="IZ147" i="24"/>
  <c r="JX147" i="24"/>
  <c r="AE148" i="24"/>
  <c r="BD148" i="24"/>
  <c r="DW148" i="24"/>
  <c r="EV148" i="24"/>
  <c r="FH148" i="24"/>
  <c r="GF148" i="24"/>
  <c r="AF150" i="24"/>
  <c r="AE150" i="24"/>
  <c r="HP150" i="24"/>
  <c r="HN150" i="24"/>
  <c r="HO150" i="24"/>
  <c r="JE150" i="24"/>
  <c r="IY150" i="24"/>
  <c r="IZ150" i="24"/>
  <c r="AF151" i="24"/>
  <c r="AD151" i="24"/>
  <c r="AE151" i="24"/>
  <c r="DX151" i="24"/>
  <c r="DV151" i="24"/>
  <c r="DW151" i="24"/>
  <c r="FM150" i="24"/>
  <c r="FH150" i="24"/>
  <c r="BC120" i="24"/>
  <c r="GQ120" i="24"/>
  <c r="HC120" i="24"/>
  <c r="GC121" i="24"/>
  <c r="JU121" i="24"/>
  <c r="GC122" i="24"/>
  <c r="JU122" i="24"/>
  <c r="GC123" i="24"/>
  <c r="JU123" i="24"/>
  <c r="GC126" i="24"/>
  <c r="JU126" i="24"/>
  <c r="GC127" i="24"/>
  <c r="JU127" i="24"/>
  <c r="GC128" i="24"/>
  <c r="JU128" i="24"/>
  <c r="GC129" i="24"/>
  <c r="IK129" i="24"/>
  <c r="IX129" i="24"/>
  <c r="JU129" i="24"/>
  <c r="ES130" i="24"/>
  <c r="FF130" i="24"/>
  <c r="GC130" i="24"/>
  <c r="IK130" i="24"/>
  <c r="IX130" i="24"/>
  <c r="JU130" i="24"/>
  <c r="ES131" i="24"/>
  <c r="FF131" i="24"/>
  <c r="GC131" i="24"/>
  <c r="IK131" i="24"/>
  <c r="IX131" i="24"/>
  <c r="JU131" i="24"/>
  <c r="ES132" i="24"/>
  <c r="FF132" i="24"/>
  <c r="GC132" i="24"/>
  <c r="IK132" i="24"/>
  <c r="IX132" i="24"/>
  <c r="JU132" i="24"/>
  <c r="ES133" i="24"/>
  <c r="FF133" i="24"/>
  <c r="GC133" i="24"/>
  <c r="IK133" i="24"/>
  <c r="IX133" i="24"/>
  <c r="JU133" i="24"/>
  <c r="ES134" i="24"/>
  <c r="FF134" i="24"/>
  <c r="GC134" i="24"/>
  <c r="IK134" i="24"/>
  <c r="IX134" i="24"/>
  <c r="JU134" i="24"/>
  <c r="ES136" i="24"/>
  <c r="FF136" i="24"/>
  <c r="GC136" i="24"/>
  <c r="IK136" i="24"/>
  <c r="IX136" i="24"/>
  <c r="JU136" i="24"/>
  <c r="FF137" i="24"/>
  <c r="IX137" i="24"/>
  <c r="FF138" i="24"/>
  <c r="IX138" i="24"/>
  <c r="FF139" i="24"/>
  <c r="IX139" i="24"/>
  <c r="FF140" i="24"/>
  <c r="IX140" i="24"/>
  <c r="FF141" i="24"/>
  <c r="IX141" i="24"/>
  <c r="FF142" i="24"/>
  <c r="IX142" i="24"/>
  <c r="FF143" i="24"/>
  <c r="IX143" i="24"/>
  <c r="FF144" i="24"/>
  <c r="IX144" i="24"/>
  <c r="FF145" i="24"/>
  <c r="IX145" i="24"/>
  <c r="FF146" i="24"/>
  <c r="IX146" i="24"/>
  <c r="FF147" i="24"/>
  <c r="IX147" i="24"/>
  <c r="FF148" i="24"/>
  <c r="IX148" i="24"/>
  <c r="FF149" i="24"/>
  <c r="IX149" i="24"/>
  <c r="DQ150" i="24"/>
  <c r="DJ150" i="24"/>
  <c r="DV150" i="24"/>
  <c r="ET150" i="24"/>
  <c r="EV150" i="24"/>
  <c r="FE150" i="24"/>
  <c r="IL150" i="24"/>
  <c r="IM150" i="24"/>
  <c r="IN150" i="24"/>
  <c r="IW150" i="24"/>
  <c r="JW150" i="24"/>
  <c r="JV150" i="24"/>
  <c r="JX150" i="24"/>
  <c r="BC151" i="24"/>
  <c r="BD151" i="24"/>
  <c r="HB150" i="24"/>
  <c r="EV151" i="24"/>
  <c r="FH151" i="24"/>
  <c r="GF151" i="24"/>
  <c r="HO151" i="24"/>
  <c r="IN151" i="24"/>
  <c r="IZ151" i="24"/>
  <c r="JX151" i="24"/>
  <c r="AE152" i="24"/>
  <c r="BD152" i="24"/>
  <c r="DW152" i="24"/>
  <c r="EV152" i="24"/>
  <c r="FH152" i="24"/>
  <c r="GF152" i="24"/>
  <c r="EG153" i="24"/>
  <c r="G154" i="24"/>
  <c r="S154" i="24"/>
  <c r="HY154" i="24"/>
  <c r="GQ155" i="24"/>
  <c r="HC155" i="24"/>
  <c r="JU155" i="24"/>
  <c r="BC156" i="24"/>
  <c r="EG156" i="24"/>
  <c r="G157" i="24"/>
  <c r="S157" i="24"/>
  <c r="CK157" i="24"/>
  <c r="EU157" i="24"/>
  <c r="FG157" i="24"/>
  <c r="HY157" i="24"/>
  <c r="DK158" i="24"/>
  <c r="GC158" i="24"/>
  <c r="IM158" i="24"/>
  <c r="IY158" i="24"/>
  <c r="DK159" i="24"/>
  <c r="HB159" i="24"/>
  <c r="IM159" i="24"/>
  <c r="Y160" i="24"/>
  <c r="T160" i="24"/>
  <c r="BC160" i="24"/>
  <c r="FF160" i="24"/>
  <c r="HC160" i="24"/>
  <c r="E161" i="24"/>
  <c r="FF161" i="24"/>
  <c r="GE161" i="24"/>
  <c r="GF161" i="24"/>
  <c r="IA161" i="24"/>
  <c r="HY161" i="24"/>
  <c r="IK161" i="24"/>
  <c r="G162" i="24"/>
  <c r="DQ162" i="24"/>
  <c r="DK162" i="24"/>
  <c r="ET162" i="24"/>
  <c r="ES162" i="24"/>
  <c r="HB162" i="24"/>
  <c r="IK162" i="24"/>
  <c r="DQ163" i="24"/>
  <c r="DJ163" i="24"/>
  <c r="GC163" i="24"/>
  <c r="GP163" i="24"/>
  <c r="GQ163" i="24"/>
  <c r="IY163" i="24"/>
  <c r="JW163" i="24"/>
  <c r="JU163" i="24"/>
  <c r="E164" i="24"/>
  <c r="ET164" i="24"/>
  <c r="EV164" i="24"/>
  <c r="GP164" i="24"/>
  <c r="GO164" i="24"/>
  <c r="IA164" i="24"/>
  <c r="IB164" i="24"/>
  <c r="R165" i="24"/>
  <c r="BC165" i="24"/>
  <c r="DQ165" i="24"/>
  <c r="DL165" i="24"/>
  <c r="EG165" i="24"/>
  <c r="ET165" i="24"/>
  <c r="EU165" i="24"/>
  <c r="HC165" i="24"/>
  <c r="IA165" i="24"/>
  <c r="HY165" i="24"/>
  <c r="IK165" i="24"/>
  <c r="G166" i="24"/>
  <c r="BY166" i="24"/>
  <c r="DQ166" i="24"/>
  <c r="DJ166" i="24"/>
  <c r="ET166" i="24"/>
  <c r="EV166" i="24"/>
  <c r="GP166" i="24"/>
  <c r="GO166" i="24"/>
  <c r="IX166" i="24"/>
  <c r="S167" i="24"/>
  <c r="AQ167" i="24"/>
  <c r="FM167" i="24"/>
  <c r="FH167" i="24"/>
  <c r="FQ167" i="24"/>
  <c r="HI167" i="24"/>
  <c r="HB167" i="24"/>
  <c r="IL167" i="24"/>
  <c r="IN167" i="24"/>
  <c r="F168" i="24"/>
  <c r="E168" i="24"/>
  <c r="DK168" i="24"/>
  <c r="EI168" i="24"/>
  <c r="EG168" i="24"/>
  <c r="ES168" i="24"/>
  <c r="GQ168" i="24"/>
  <c r="JE168" i="24"/>
  <c r="IZ168" i="24"/>
  <c r="JI168" i="24"/>
  <c r="Y169" i="24"/>
  <c r="R169" i="24"/>
  <c r="BD169" i="24"/>
  <c r="FF169" i="24"/>
  <c r="HC169" i="24"/>
  <c r="IA169" i="24"/>
  <c r="HY169" i="24"/>
  <c r="IK169" i="24"/>
  <c r="JE169" i="24"/>
  <c r="IZ169" i="24"/>
  <c r="IX169" i="24"/>
  <c r="F170" i="24"/>
  <c r="E170" i="24"/>
  <c r="H170" i="24"/>
  <c r="Q170" i="24"/>
  <c r="ET170" i="24"/>
  <c r="EV170" i="24"/>
  <c r="ES170" i="24"/>
  <c r="FE170" i="24"/>
  <c r="HI170" i="24"/>
  <c r="HB170" i="24"/>
  <c r="HD170" i="24"/>
  <c r="DI171" i="24"/>
  <c r="IL171" i="24"/>
  <c r="IN171" i="24"/>
  <c r="IK171" i="24"/>
  <c r="IW171" i="24"/>
  <c r="Y172" i="24"/>
  <c r="R172" i="24"/>
  <c r="T172" i="24"/>
  <c r="FM172" i="24"/>
  <c r="FH172" i="24"/>
  <c r="FF172" i="24"/>
  <c r="GP172" i="24"/>
  <c r="GO172" i="24"/>
  <c r="GR172" i="24"/>
  <c r="HA172" i="24"/>
  <c r="BD173" i="24"/>
  <c r="DQ173" i="24"/>
  <c r="DJ173" i="24"/>
  <c r="DL173" i="24"/>
  <c r="JE173" i="24"/>
  <c r="IZ173" i="24"/>
  <c r="IX173" i="24"/>
  <c r="F174" i="24"/>
  <c r="E174" i="24"/>
  <c r="H174" i="24"/>
  <c r="Q174" i="24"/>
  <c r="ET174" i="24"/>
  <c r="EV174" i="24"/>
  <c r="ES174" i="24"/>
  <c r="FE174" i="24"/>
  <c r="HI174" i="24"/>
  <c r="HB174" i="24"/>
  <c r="HD174" i="24"/>
  <c r="DI175" i="24"/>
  <c r="IL175" i="24"/>
  <c r="IN175" i="24"/>
  <c r="IK175" i="24"/>
  <c r="IW175" i="24"/>
  <c r="Y176" i="24"/>
  <c r="R176" i="24"/>
  <c r="T176" i="24"/>
  <c r="FM176" i="24"/>
  <c r="FH176" i="24"/>
  <c r="FF176" i="24"/>
  <c r="GP176" i="24"/>
  <c r="GO176" i="24"/>
  <c r="GR176" i="24"/>
  <c r="BD177" i="24"/>
  <c r="Y178" i="24"/>
  <c r="R178" i="24"/>
  <c r="T178" i="24"/>
  <c r="S178" i="24"/>
  <c r="DJ153" i="24"/>
  <c r="H154" i="24"/>
  <c r="T154" i="24"/>
  <c r="GO154" i="24"/>
  <c r="HB154" i="24"/>
  <c r="E155" i="24"/>
  <c r="R155" i="24"/>
  <c r="AR155" i="24"/>
  <c r="ES155" i="24"/>
  <c r="FF155" i="24"/>
  <c r="GR155" i="24"/>
  <c r="HD155" i="24"/>
  <c r="JX155" i="24"/>
  <c r="BD156" i="24"/>
  <c r="DJ156" i="24"/>
  <c r="EJ156" i="24"/>
  <c r="IK156" i="24"/>
  <c r="IX156" i="24"/>
  <c r="H157" i="24"/>
  <c r="T157" i="24"/>
  <c r="CN157" i="24"/>
  <c r="EV157" i="24"/>
  <c r="FH157" i="24"/>
  <c r="GO157" i="24"/>
  <c r="HB157" i="24"/>
  <c r="IB157" i="24"/>
  <c r="DL158" i="24"/>
  <c r="GF158" i="24"/>
  <c r="IN158" i="24"/>
  <c r="IZ158" i="24"/>
  <c r="DL159" i="24"/>
  <c r="JE159" i="24"/>
  <c r="IX159" i="24"/>
  <c r="F160" i="24"/>
  <c r="H160" i="24"/>
  <c r="Q160" i="24"/>
  <c r="AR160" i="24"/>
  <c r="CM160" i="24"/>
  <c r="CN160" i="24"/>
  <c r="EI160" i="24"/>
  <c r="EG160" i="24"/>
  <c r="Y161" i="24"/>
  <c r="S161" i="24"/>
  <c r="JE161" i="24"/>
  <c r="IZ161" i="24"/>
  <c r="Y162" i="24"/>
  <c r="R162" i="24"/>
  <c r="DI162" i="24"/>
  <c r="GE162" i="24"/>
  <c r="GC162" i="24"/>
  <c r="JE162" i="24"/>
  <c r="IY162" i="24"/>
  <c r="BD163" i="24"/>
  <c r="EI163" i="24"/>
  <c r="EJ163" i="24"/>
  <c r="GF163" i="24"/>
  <c r="Y164" i="24"/>
  <c r="T164" i="24"/>
  <c r="BC164" i="24"/>
  <c r="DI165" i="24"/>
  <c r="EJ165" i="24"/>
  <c r="JE165" i="24"/>
  <c r="IZ165" i="24"/>
  <c r="JI165" i="24"/>
  <c r="Y166" i="24"/>
  <c r="R166" i="24"/>
  <c r="BD166" i="24"/>
  <c r="IA166" i="24"/>
  <c r="HY166" i="24"/>
  <c r="BY167" i="24"/>
  <c r="DQ167" i="24"/>
  <c r="DJ167" i="24"/>
  <c r="ET167" i="24"/>
  <c r="EV167" i="24"/>
  <c r="GP167" i="24"/>
  <c r="GO167" i="24"/>
  <c r="AQ168" i="24"/>
  <c r="FM168" i="24"/>
  <c r="FH168" i="24"/>
  <c r="FQ168" i="24"/>
  <c r="HI168" i="24"/>
  <c r="HB168" i="24"/>
  <c r="IL168" i="24"/>
  <c r="IN168" i="24"/>
  <c r="F169" i="24"/>
  <c r="E169" i="24"/>
  <c r="EI169" i="24"/>
  <c r="EG169" i="24"/>
  <c r="BD170" i="24"/>
  <c r="DQ170" i="24"/>
  <c r="DJ170" i="24"/>
  <c r="DL170" i="24"/>
  <c r="JE170" i="24"/>
  <c r="IZ170" i="24"/>
  <c r="IX170" i="24"/>
  <c r="F171" i="24"/>
  <c r="E171" i="24"/>
  <c r="H171" i="24"/>
  <c r="ET171" i="24"/>
  <c r="EV171" i="24"/>
  <c r="ES171" i="24"/>
  <c r="HI171" i="24"/>
  <c r="HB171" i="24"/>
  <c r="HD171" i="24"/>
  <c r="IL172" i="24"/>
  <c r="IN172" i="24"/>
  <c r="IK172" i="24"/>
  <c r="Y173" i="24"/>
  <c r="R173" i="24"/>
  <c r="T173" i="24"/>
  <c r="FM173" i="24"/>
  <c r="FH173" i="24"/>
  <c r="FF173" i="24"/>
  <c r="GP173" i="24"/>
  <c r="GO173" i="24"/>
  <c r="GR173" i="24"/>
  <c r="BD174" i="24"/>
  <c r="DQ174" i="24"/>
  <c r="DJ174" i="24"/>
  <c r="DL174" i="24"/>
  <c r="JE174" i="24"/>
  <c r="IZ174" i="24"/>
  <c r="IX174" i="24"/>
  <c r="F175" i="24"/>
  <c r="E175" i="24"/>
  <c r="H175" i="24"/>
  <c r="ET175" i="24"/>
  <c r="EV175" i="24"/>
  <c r="ES175" i="24"/>
  <c r="HI175" i="24"/>
  <c r="HB175" i="24"/>
  <c r="HD175" i="24"/>
  <c r="IL176" i="24"/>
  <c r="IN176" i="24"/>
  <c r="IK176" i="24"/>
  <c r="Y177" i="24"/>
  <c r="R177" i="24"/>
  <c r="T177" i="24"/>
  <c r="DQ178" i="24"/>
  <c r="DJ178" i="24"/>
  <c r="DL178" i="24"/>
  <c r="DK178" i="24"/>
  <c r="GP178" i="24"/>
  <c r="GO178" i="24"/>
  <c r="GR178" i="24"/>
  <c r="GQ178" i="24"/>
  <c r="HI159" i="24"/>
  <c r="HC159" i="24"/>
  <c r="IL159" i="24"/>
  <c r="IK159" i="24"/>
  <c r="FM160" i="24"/>
  <c r="FH160" i="24"/>
  <c r="HI160" i="24"/>
  <c r="HB160" i="24"/>
  <c r="F161" i="24"/>
  <c r="G161" i="24"/>
  <c r="CM161" i="24"/>
  <c r="CK161" i="24"/>
  <c r="FM161" i="24"/>
  <c r="FG161" i="24"/>
  <c r="IL161" i="24"/>
  <c r="IN161" i="24"/>
  <c r="F162" i="24"/>
  <c r="E162" i="24"/>
  <c r="AQ162" i="24"/>
  <c r="AR162" i="24"/>
  <c r="HI162" i="24"/>
  <c r="HD162" i="24"/>
  <c r="IL162" i="24"/>
  <c r="IM162" i="24"/>
  <c r="JE163" i="24"/>
  <c r="IX163" i="24"/>
  <c r="F164" i="24"/>
  <c r="H164" i="24"/>
  <c r="CM164" i="24"/>
  <c r="CN164" i="24"/>
  <c r="EI164" i="24"/>
  <c r="EG164" i="24"/>
  <c r="Y165" i="24"/>
  <c r="S165" i="24"/>
  <c r="HI165" i="24"/>
  <c r="HB165" i="24"/>
  <c r="IL165" i="24"/>
  <c r="IN165" i="24"/>
  <c r="F166" i="24"/>
  <c r="E166" i="24"/>
  <c r="EI166" i="24"/>
  <c r="EG166" i="24"/>
  <c r="JE166" i="24"/>
  <c r="IZ166" i="24"/>
  <c r="Y167" i="24"/>
  <c r="R167" i="24"/>
  <c r="BD167" i="24"/>
  <c r="IA167" i="24"/>
  <c r="HY167" i="24"/>
  <c r="DQ168" i="24"/>
  <c r="DJ168" i="24"/>
  <c r="ET168" i="24"/>
  <c r="EV168" i="24"/>
  <c r="GP168" i="24"/>
  <c r="GO168" i="24"/>
  <c r="AQ169" i="24"/>
  <c r="FM169" i="24"/>
  <c r="FH169" i="24"/>
  <c r="HI169" i="24"/>
  <c r="HB169" i="24"/>
  <c r="IL169" i="24"/>
  <c r="IN169" i="24"/>
  <c r="Y170" i="24"/>
  <c r="R170" i="24"/>
  <c r="T170" i="24"/>
  <c r="FM170" i="24"/>
  <c r="FH170" i="24"/>
  <c r="FF170" i="24"/>
  <c r="GP170" i="24"/>
  <c r="GO170" i="24"/>
  <c r="GR170" i="24"/>
  <c r="BD171" i="24"/>
  <c r="DQ171" i="24"/>
  <c r="DJ171" i="24"/>
  <c r="DL171" i="24"/>
  <c r="JE171" i="24"/>
  <c r="IZ171" i="24"/>
  <c r="IX171" i="24"/>
  <c r="F172" i="24"/>
  <c r="E172" i="24"/>
  <c r="H172" i="24"/>
  <c r="ET172" i="24"/>
  <c r="EV172" i="24"/>
  <c r="ES172" i="24"/>
  <c r="HI172" i="24"/>
  <c r="HB172" i="24"/>
  <c r="HD172" i="24"/>
  <c r="IL173" i="24"/>
  <c r="IN173" i="24"/>
  <c r="IK173" i="24"/>
  <c r="Y174" i="24"/>
  <c r="R174" i="24"/>
  <c r="T174" i="24"/>
  <c r="FM174" i="24"/>
  <c r="FH174" i="24"/>
  <c r="FF174" i="24"/>
  <c r="GP174" i="24"/>
  <c r="GO174" i="24"/>
  <c r="GR174" i="24"/>
  <c r="BD175" i="24"/>
  <c r="DQ175" i="24"/>
  <c r="DJ175" i="24"/>
  <c r="DL175" i="24"/>
  <c r="JE175" i="24"/>
  <c r="IZ175" i="24"/>
  <c r="IX175" i="24"/>
  <c r="F176" i="24"/>
  <c r="E176" i="24"/>
  <c r="H176" i="24"/>
  <c r="ET176" i="24"/>
  <c r="EV176" i="24"/>
  <c r="ES176" i="24"/>
  <c r="HI176" i="24"/>
  <c r="HB176" i="24"/>
  <c r="HD176" i="24"/>
  <c r="DQ177" i="24"/>
  <c r="DJ177" i="24"/>
  <c r="DL177" i="24"/>
  <c r="DK177" i="24"/>
  <c r="GP177" i="24"/>
  <c r="GO177" i="24"/>
  <c r="GR177" i="24"/>
  <c r="GQ177" i="24"/>
  <c r="HI178" i="24"/>
  <c r="HB178" i="24"/>
  <c r="HD178" i="24"/>
  <c r="HC178" i="24"/>
  <c r="F179" i="24"/>
  <c r="E179" i="24"/>
  <c r="H179" i="24"/>
  <c r="G179" i="24"/>
  <c r="EU151" i="24"/>
  <c r="FG151" i="24"/>
  <c r="GD151" i="24"/>
  <c r="HN151" i="24"/>
  <c r="IM151" i="24"/>
  <c r="IY151" i="24"/>
  <c r="JV151" i="24"/>
  <c r="AD152" i="24"/>
  <c r="BC152" i="24"/>
  <c r="DV152" i="24"/>
  <c r="EU152" i="24"/>
  <c r="FG152" i="24"/>
  <c r="GD152" i="24"/>
  <c r="HN152" i="24"/>
  <c r="IM152" i="24"/>
  <c r="IY152" i="24"/>
  <c r="JV152" i="24"/>
  <c r="AD153" i="24"/>
  <c r="BC153" i="24"/>
  <c r="DL153" i="24"/>
  <c r="EU153" i="24"/>
  <c r="FG153" i="24"/>
  <c r="GQ153" i="24"/>
  <c r="HC153" i="24"/>
  <c r="E154" i="24"/>
  <c r="R154" i="24"/>
  <c r="EU154" i="24"/>
  <c r="FG154" i="24"/>
  <c r="GR154" i="24"/>
  <c r="HD154" i="24"/>
  <c r="IM154" i="24"/>
  <c r="IY154" i="24"/>
  <c r="JU154" i="24"/>
  <c r="H155" i="24"/>
  <c r="T155" i="24"/>
  <c r="BC155" i="24"/>
  <c r="EG155" i="24"/>
  <c r="EV155" i="24"/>
  <c r="FH155" i="24"/>
  <c r="GO155" i="24"/>
  <c r="HB155" i="24"/>
  <c r="IB155" i="24"/>
  <c r="G156" i="24"/>
  <c r="S156" i="24"/>
  <c r="DL156" i="24"/>
  <c r="EU156" i="24"/>
  <c r="FG156" i="24"/>
  <c r="GF156" i="24"/>
  <c r="HY156" i="24"/>
  <c r="IN156" i="24"/>
  <c r="IZ156" i="24"/>
  <c r="E157" i="24"/>
  <c r="R157" i="24"/>
  <c r="AR157" i="24"/>
  <c r="DK157" i="24"/>
  <c r="ES157" i="24"/>
  <c r="FF157" i="24"/>
  <c r="GC157" i="24"/>
  <c r="GR157" i="24"/>
  <c r="HD157" i="24"/>
  <c r="IM157" i="24"/>
  <c r="IY157" i="24"/>
  <c r="JX157" i="24"/>
  <c r="BD158" i="24"/>
  <c r="DJ158" i="24"/>
  <c r="EJ158" i="24"/>
  <c r="GQ158" i="24"/>
  <c r="HC158" i="24"/>
  <c r="IK158" i="24"/>
  <c r="IX158" i="24"/>
  <c r="JX158" i="24"/>
  <c r="BD159" i="24"/>
  <c r="DJ159" i="24"/>
  <c r="EJ159" i="24"/>
  <c r="GC159" i="24"/>
  <c r="GP159" i="24"/>
  <c r="GQ159" i="24"/>
  <c r="HA159" i="24"/>
  <c r="IY159" i="24"/>
  <c r="JW159" i="24"/>
  <c r="JU159" i="24"/>
  <c r="E160" i="24"/>
  <c r="S160" i="24"/>
  <c r="BD160" i="24"/>
  <c r="ET160" i="24"/>
  <c r="EV160" i="24"/>
  <c r="FE160" i="24"/>
  <c r="GP160" i="24"/>
  <c r="GO160" i="24"/>
  <c r="HA160" i="24"/>
  <c r="IA160" i="24"/>
  <c r="IB160" i="24"/>
  <c r="JX160" i="24"/>
  <c r="R161" i="24"/>
  <c r="BC161" i="24"/>
  <c r="DQ161" i="24"/>
  <c r="DL161" i="24"/>
  <c r="EG161" i="24"/>
  <c r="ET161" i="24"/>
  <c r="EU161" i="24"/>
  <c r="FE161" i="24"/>
  <c r="GC161" i="24"/>
  <c r="IB161" i="24"/>
  <c r="IX161" i="24"/>
  <c r="S162" i="24"/>
  <c r="DL162" i="24"/>
  <c r="EV162" i="24"/>
  <c r="FM162" i="24"/>
  <c r="FF162" i="24"/>
  <c r="GP162" i="24"/>
  <c r="GR162" i="24"/>
  <c r="HA162" i="24"/>
  <c r="IB162" i="24"/>
  <c r="IX162" i="24"/>
  <c r="JW162" i="24"/>
  <c r="JX162" i="24"/>
  <c r="AQ163" i="24"/>
  <c r="DL163" i="24"/>
  <c r="GR163" i="24"/>
  <c r="HI163" i="24"/>
  <c r="HC163" i="24"/>
  <c r="IL163" i="24"/>
  <c r="IK163" i="24"/>
  <c r="IW163" i="24"/>
  <c r="JX163" i="24"/>
  <c r="R164" i="24"/>
  <c r="EU164" i="24"/>
  <c r="FM164" i="24"/>
  <c r="FH164" i="24"/>
  <c r="GR164" i="24"/>
  <c r="HI164" i="24"/>
  <c r="HB164" i="24"/>
  <c r="HY164" i="24"/>
  <c r="JU164" i="24"/>
  <c r="F165" i="24"/>
  <c r="G165" i="24"/>
  <c r="Q165" i="24"/>
  <c r="CM165" i="24"/>
  <c r="CK165" i="24"/>
  <c r="DK165" i="24"/>
  <c r="EV165" i="24"/>
  <c r="FM165" i="24"/>
  <c r="FG165" i="24"/>
  <c r="GP165" i="24"/>
  <c r="GO165" i="24"/>
  <c r="HA165" i="24"/>
  <c r="IB165" i="24"/>
  <c r="IX165" i="24"/>
  <c r="S166" i="24"/>
  <c r="AQ166" i="24"/>
  <c r="DL166" i="24"/>
  <c r="EU166" i="24"/>
  <c r="FM166" i="24"/>
  <c r="FH166" i="24"/>
  <c r="FQ166" i="24"/>
  <c r="GR166" i="24"/>
  <c r="HI166" i="24"/>
  <c r="HB166" i="24"/>
  <c r="IL166" i="24"/>
  <c r="IN166" i="24"/>
  <c r="IW166" i="24"/>
  <c r="F167" i="24"/>
  <c r="E167" i="24"/>
  <c r="Q167" i="24"/>
  <c r="AR167" i="24"/>
  <c r="DK167" i="24"/>
  <c r="EI167" i="24"/>
  <c r="EG167" i="24"/>
  <c r="ES167" i="24"/>
  <c r="FG167" i="24"/>
  <c r="GQ167" i="24"/>
  <c r="HD167" i="24"/>
  <c r="IM167" i="24"/>
  <c r="JE167" i="24"/>
  <c r="IZ167" i="24"/>
  <c r="JI167" i="24"/>
  <c r="H168" i="24"/>
  <c r="Y168" i="24"/>
  <c r="R168" i="24"/>
  <c r="BD168" i="24"/>
  <c r="DI168" i="24"/>
  <c r="EJ168" i="24"/>
  <c r="FF168" i="24"/>
  <c r="HC168" i="24"/>
  <c r="IA168" i="24"/>
  <c r="HY168" i="24"/>
  <c r="IK168" i="24"/>
  <c r="IY168" i="24"/>
  <c r="G169" i="24"/>
  <c r="T169" i="24"/>
  <c r="BC169" i="24"/>
  <c r="BY169" i="24"/>
  <c r="DQ169" i="24"/>
  <c r="DJ169" i="24"/>
  <c r="ET169" i="24"/>
  <c r="EV169" i="24"/>
  <c r="FE169" i="24"/>
  <c r="GP169" i="24"/>
  <c r="GO169" i="24"/>
  <c r="HA169" i="24"/>
  <c r="IB169" i="24"/>
  <c r="IY169" i="24"/>
  <c r="G170" i="24"/>
  <c r="DI170" i="24"/>
  <c r="EU170" i="24"/>
  <c r="HC170" i="24"/>
  <c r="IL170" i="24"/>
  <c r="IN170" i="24"/>
  <c r="IK170" i="24"/>
  <c r="IW170" i="24"/>
  <c r="Y171" i="24"/>
  <c r="R171" i="24"/>
  <c r="T171" i="24"/>
  <c r="FM171" i="24"/>
  <c r="FH171" i="24"/>
  <c r="FF171" i="24"/>
  <c r="GP171" i="24"/>
  <c r="GO171" i="24"/>
  <c r="GR171" i="24"/>
  <c r="HA171" i="24"/>
  <c r="IM171" i="24"/>
  <c r="S172" i="24"/>
  <c r="BD172" i="24"/>
  <c r="DQ172" i="24"/>
  <c r="DJ172" i="24"/>
  <c r="DL172" i="24"/>
  <c r="FG172" i="24"/>
  <c r="GQ172" i="24"/>
  <c r="JE172" i="24"/>
  <c r="IZ172" i="24"/>
  <c r="IX172" i="24"/>
  <c r="F173" i="24"/>
  <c r="E173" i="24"/>
  <c r="H173" i="24"/>
  <c r="Q173" i="24"/>
  <c r="BC173" i="24"/>
  <c r="DK173" i="24"/>
  <c r="ET173" i="24"/>
  <c r="EV173" i="24"/>
  <c r="ES173" i="24"/>
  <c r="FE173" i="24"/>
  <c r="HI173" i="24"/>
  <c r="HB173" i="24"/>
  <c r="HD173" i="24"/>
  <c r="IY173" i="24"/>
  <c r="G174" i="24"/>
  <c r="DI174" i="24"/>
  <c r="EU174" i="24"/>
  <c r="HC174" i="24"/>
  <c r="IL174" i="24"/>
  <c r="IN174" i="24"/>
  <c r="IK174" i="24"/>
  <c r="IW174" i="24"/>
  <c r="Y175" i="24"/>
  <c r="R175" i="24"/>
  <c r="T175" i="24"/>
  <c r="FM175" i="24"/>
  <c r="FH175" i="24"/>
  <c r="FF175" i="24"/>
  <c r="GP175" i="24"/>
  <c r="GO175" i="24"/>
  <c r="GR175" i="24"/>
  <c r="HA175" i="24"/>
  <c r="IM175" i="24"/>
  <c r="S176" i="24"/>
  <c r="BD176" i="24"/>
  <c r="DQ176" i="24"/>
  <c r="DJ176" i="24"/>
  <c r="DL176" i="24"/>
  <c r="FG176" i="24"/>
  <c r="GQ176" i="24"/>
  <c r="JE176" i="24"/>
  <c r="IZ176" i="24"/>
  <c r="IX176" i="24"/>
  <c r="F177" i="24"/>
  <c r="E177" i="24"/>
  <c r="H177" i="24"/>
  <c r="Q177" i="24"/>
  <c r="BC177" i="24"/>
  <c r="HI177" i="24"/>
  <c r="HB177" i="24"/>
  <c r="HD177" i="24"/>
  <c r="HC177" i="24"/>
  <c r="F178" i="24"/>
  <c r="E178" i="24"/>
  <c r="H178" i="24"/>
  <c r="G178" i="24"/>
  <c r="Q178" i="24"/>
  <c r="Y179" i="24"/>
  <c r="R179" i="24"/>
  <c r="T179" i="24"/>
  <c r="S179" i="24"/>
  <c r="H182" i="24"/>
  <c r="E182" i="24"/>
  <c r="AD182" i="24"/>
  <c r="AF182" i="24"/>
  <c r="BO182" i="24"/>
  <c r="BM182" i="24"/>
  <c r="DV182" i="24"/>
  <c r="DU182" i="24"/>
  <c r="GR182" i="24"/>
  <c r="GO182" i="24"/>
  <c r="HN182" i="24"/>
  <c r="HP182" i="24"/>
  <c r="IY182" i="24"/>
  <c r="IW182" i="24"/>
  <c r="BD183" i="24"/>
  <c r="DV183" i="24"/>
  <c r="DX183" i="24"/>
  <c r="DW183" i="24"/>
  <c r="FR183" i="24"/>
  <c r="FS183" i="24"/>
  <c r="FQ183" i="24"/>
  <c r="IN183" i="24"/>
  <c r="IL183" i="24"/>
  <c r="IK183" i="24"/>
  <c r="AD184" i="24"/>
  <c r="AF184" i="24"/>
  <c r="AE184" i="24"/>
  <c r="BZ184" i="24"/>
  <c r="CA184" i="24"/>
  <c r="BY184" i="24"/>
  <c r="EV184" i="24"/>
  <c r="ET184" i="24"/>
  <c r="ES184" i="24"/>
  <c r="HN184" i="24"/>
  <c r="HP184" i="24"/>
  <c r="HO184" i="24"/>
  <c r="JJ184" i="24"/>
  <c r="JK184" i="24"/>
  <c r="JI184" i="24"/>
  <c r="BD185" i="24"/>
  <c r="DV185" i="24"/>
  <c r="DX185" i="24"/>
  <c r="DW185" i="24"/>
  <c r="FR185" i="24"/>
  <c r="FS185" i="24"/>
  <c r="FQ185" i="24"/>
  <c r="IN185" i="24"/>
  <c r="IL185" i="24"/>
  <c r="IK185" i="24"/>
  <c r="AD186" i="24"/>
  <c r="AF186" i="24"/>
  <c r="AE186" i="24"/>
  <c r="BZ186" i="24"/>
  <c r="CA186" i="24"/>
  <c r="BY186" i="24"/>
  <c r="EV186" i="24"/>
  <c r="ET186" i="24"/>
  <c r="ES186" i="24"/>
  <c r="HN186" i="24"/>
  <c r="HP186" i="24"/>
  <c r="HO186" i="24"/>
  <c r="JJ186" i="24"/>
  <c r="JK186" i="24"/>
  <c r="JI186" i="24"/>
  <c r="BD187" i="24"/>
  <c r="DV187" i="24"/>
  <c r="DX187" i="24"/>
  <c r="DW187" i="24"/>
  <c r="KC187" i="24"/>
  <c r="JX187" i="24"/>
  <c r="JW187" i="24"/>
  <c r="DK188" i="24"/>
  <c r="DL188" i="24"/>
  <c r="DJ188" i="24"/>
  <c r="FG188" i="24"/>
  <c r="FH188" i="24"/>
  <c r="FF188" i="24"/>
  <c r="HO188" i="24"/>
  <c r="HM188" i="24"/>
  <c r="CS189" i="24"/>
  <c r="CN189" i="24"/>
  <c r="CM189" i="24"/>
  <c r="HC189" i="24"/>
  <c r="HD189" i="24"/>
  <c r="HB189" i="24"/>
  <c r="IY189" i="24"/>
  <c r="IZ189" i="24"/>
  <c r="IX189" i="24"/>
  <c r="AE190" i="24"/>
  <c r="AC190" i="24"/>
  <c r="M191" i="24"/>
  <c r="H191" i="24"/>
  <c r="G191" i="24"/>
  <c r="R204" i="24"/>
  <c r="Q204" i="24"/>
  <c r="HZ204" i="24"/>
  <c r="IB204" i="24"/>
  <c r="IA204" i="24"/>
  <c r="HY204" i="24"/>
  <c r="CL206" i="24"/>
  <c r="CN206" i="24"/>
  <c r="CM206" i="24"/>
  <c r="CK206" i="24"/>
  <c r="HO206" i="24"/>
  <c r="HM206" i="24"/>
  <c r="HP206" i="24"/>
  <c r="EJ211" i="24"/>
  <c r="EH211" i="24"/>
  <c r="EI211" i="24"/>
  <c r="ES177" i="24"/>
  <c r="FF177" i="24"/>
  <c r="IK177" i="24"/>
  <c r="IX177" i="24"/>
  <c r="ES178" i="24"/>
  <c r="FF178" i="24"/>
  <c r="IK178" i="24"/>
  <c r="IX178" i="24"/>
  <c r="DL179" i="24"/>
  <c r="ES179" i="24"/>
  <c r="FF179" i="24"/>
  <c r="GR179" i="24"/>
  <c r="HD179" i="24"/>
  <c r="IK179" i="24"/>
  <c r="IX179" i="24"/>
  <c r="H180" i="24"/>
  <c r="T180" i="24"/>
  <c r="DL180" i="24"/>
  <c r="ES180" i="24"/>
  <c r="FF180" i="24"/>
  <c r="GR180" i="24"/>
  <c r="HD180" i="24"/>
  <c r="IK180" i="24"/>
  <c r="IX180" i="24"/>
  <c r="H181" i="24"/>
  <c r="T181" i="24"/>
  <c r="CB181" i="24"/>
  <c r="CN181" i="24"/>
  <c r="DI181" i="24"/>
  <c r="EU181" i="24"/>
  <c r="FQ181" i="24"/>
  <c r="GD181" i="24"/>
  <c r="HD181" i="24"/>
  <c r="IK181" i="24"/>
  <c r="JL181" i="24"/>
  <c r="JX181" i="24"/>
  <c r="CS182" i="24"/>
  <c r="CM182" i="24"/>
  <c r="EV182" i="24"/>
  <c r="ET182" i="24"/>
  <c r="KC182" i="24"/>
  <c r="JW182" i="24"/>
  <c r="BO183" i="24"/>
  <c r="BP183" i="24"/>
  <c r="BN183" i="24"/>
  <c r="IY183" i="24"/>
  <c r="IZ183" i="24"/>
  <c r="IX183" i="24"/>
  <c r="FG184" i="24"/>
  <c r="FH184" i="24"/>
  <c r="FF184" i="24"/>
  <c r="BO185" i="24"/>
  <c r="BP185" i="24"/>
  <c r="BN185" i="24"/>
  <c r="IY185" i="24"/>
  <c r="IZ185" i="24"/>
  <c r="IX185" i="24"/>
  <c r="FG186" i="24"/>
  <c r="FH186" i="24"/>
  <c r="FF186" i="24"/>
  <c r="BO187" i="24"/>
  <c r="BP187" i="24"/>
  <c r="BN187" i="24"/>
  <c r="FG187" i="24"/>
  <c r="FF187" i="24"/>
  <c r="FE187" i="24"/>
  <c r="IY188" i="24"/>
  <c r="IX188" i="24"/>
  <c r="IW188" i="24"/>
  <c r="BO190" i="24"/>
  <c r="BN190" i="24"/>
  <c r="BM190" i="24"/>
  <c r="GW190" i="24"/>
  <c r="GQ190" i="24"/>
  <c r="GP190" i="24"/>
  <c r="FH195" i="24"/>
  <c r="FF195" i="24"/>
  <c r="AE196" i="24"/>
  <c r="AD196" i="24"/>
  <c r="EU179" i="24"/>
  <c r="FG179" i="24"/>
  <c r="IM179" i="24"/>
  <c r="IY179" i="24"/>
  <c r="BC180" i="24"/>
  <c r="EU180" i="24"/>
  <c r="FG180" i="24"/>
  <c r="IM180" i="24"/>
  <c r="IY180" i="24"/>
  <c r="DJ181" i="24"/>
  <c r="FS181" i="24"/>
  <c r="GE181" i="24"/>
  <c r="IL181" i="24"/>
  <c r="F182" i="24"/>
  <c r="S182" i="24"/>
  <c r="R182" i="24"/>
  <c r="AC182" i="24"/>
  <c r="BN182" i="24"/>
  <c r="BZ182" i="24"/>
  <c r="CA182" i="24"/>
  <c r="DW182" i="24"/>
  <c r="GP182" i="24"/>
  <c r="HC182" i="24"/>
  <c r="HB182" i="24"/>
  <c r="HM182" i="24"/>
  <c r="IX182" i="24"/>
  <c r="JJ182" i="24"/>
  <c r="JK182" i="24"/>
  <c r="EO183" i="24"/>
  <c r="EJ183" i="24"/>
  <c r="EI183" i="24"/>
  <c r="GK183" i="24"/>
  <c r="GE183" i="24"/>
  <c r="GD183" i="24"/>
  <c r="AR184" i="24"/>
  <c r="AQ184" i="24"/>
  <c r="CS184" i="24"/>
  <c r="CM184" i="24"/>
  <c r="CL184" i="24"/>
  <c r="IG184" i="24"/>
  <c r="IB184" i="24"/>
  <c r="IA184" i="24"/>
  <c r="KC184" i="24"/>
  <c r="JW184" i="24"/>
  <c r="JV184" i="24"/>
  <c r="EO185" i="24"/>
  <c r="EJ185" i="24"/>
  <c r="EI185" i="24"/>
  <c r="GK185" i="24"/>
  <c r="GE185" i="24"/>
  <c r="GD185" i="24"/>
  <c r="AR186" i="24"/>
  <c r="AQ186" i="24"/>
  <c r="CS186" i="24"/>
  <c r="CM186" i="24"/>
  <c r="CL186" i="24"/>
  <c r="IG186" i="24"/>
  <c r="IB186" i="24"/>
  <c r="IA186" i="24"/>
  <c r="KC186" i="24"/>
  <c r="JW186" i="24"/>
  <c r="JV186" i="24"/>
  <c r="EO187" i="24"/>
  <c r="EJ187" i="24"/>
  <c r="EI187" i="24"/>
  <c r="JK187" i="24"/>
  <c r="JI187" i="24"/>
  <c r="JU187" i="24"/>
  <c r="S188" i="24"/>
  <c r="T188" i="24"/>
  <c r="R188" i="24"/>
  <c r="IG188" i="24"/>
  <c r="IB188" i="24"/>
  <c r="IA188" i="24"/>
  <c r="CA189" i="24"/>
  <c r="BY189" i="24"/>
  <c r="CK189" i="24"/>
  <c r="DK189" i="24"/>
  <c r="DL189" i="24"/>
  <c r="DJ189" i="24"/>
  <c r="AR190" i="24"/>
  <c r="AQ190" i="24"/>
  <c r="E191" i="24"/>
  <c r="IZ196" i="24"/>
  <c r="IX196" i="24"/>
  <c r="EG170" i="24"/>
  <c r="HY170" i="24"/>
  <c r="EG171" i="24"/>
  <c r="HY171" i="24"/>
  <c r="EG172" i="24"/>
  <c r="HY172" i="24"/>
  <c r="EG173" i="24"/>
  <c r="HY173" i="24"/>
  <c r="EG174" i="24"/>
  <c r="HY174" i="24"/>
  <c r="EG175" i="24"/>
  <c r="HY175" i="24"/>
  <c r="EG176" i="24"/>
  <c r="HY176" i="24"/>
  <c r="EG177" i="24"/>
  <c r="EV177" i="24"/>
  <c r="FH177" i="24"/>
  <c r="HY177" i="24"/>
  <c r="IN177" i="24"/>
  <c r="IZ177" i="24"/>
  <c r="BD178" i="24"/>
  <c r="EG178" i="24"/>
  <c r="EV178" i="24"/>
  <c r="FH178" i="24"/>
  <c r="HY178" i="24"/>
  <c r="IN178" i="24"/>
  <c r="IZ178" i="24"/>
  <c r="BD179" i="24"/>
  <c r="DJ179" i="24"/>
  <c r="EG179" i="24"/>
  <c r="EV179" i="24"/>
  <c r="FH179" i="24"/>
  <c r="GO179" i="24"/>
  <c r="HB179" i="24"/>
  <c r="HY179" i="24"/>
  <c r="IN179" i="24"/>
  <c r="IZ179" i="24"/>
  <c r="E180" i="24"/>
  <c r="R180" i="24"/>
  <c r="BD180" i="24"/>
  <c r="DJ180" i="24"/>
  <c r="EG180" i="24"/>
  <c r="EV180" i="24"/>
  <c r="FH180" i="24"/>
  <c r="GO180" i="24"/>
  <c r="HB180" i="24"/>
  <c r="HY180" i="24"/>
  <c r="IN180" i="24"/>
  <c r="IZ180" i="24"/>
  <c r="E181" i="24"/>
  <c r="R181" i="24"/>
  <c r="AE181" i="24"/>
  <c r="AQ181" i="24"/>
  <c r="BC181" i="24"/>
  <c r="BY181" i="24"/>
  <c r="CL181" i="24"/>
  <c r="DL181" i="24"/>
  <c r="ES181" i="24"/>
  <c r="FF181" i="24"/>
  <c r="FT181" i="24"/>
  <c r="GF181" i="24"/>
  <c r="HA181" i="24"/>
  <c r="HO181" i="24"/>
  <c r="IA181" i="24"/>
  <c r="IM181" i="24"/>
  <c r="JI181" i="24"/>
  <c r="JV181" i="24"/>
  <c r="G182" i="24"/>
  <c r="AE182" i="24"/>
  <c r="AR182" i="24"/>
  <c r="BP182" i="24"/>
  <c r="CL182" i="24"/>
  <c r="DX182" i="24"/>
  <c r="EO182" i="24"/>
  <c r="EH182" i="24"/>
  <c r="ES182" i="24"/>
  <c r="FG182" i="24"/>
  <c r="FH182" i="24"/>
  <c r="GQ182" i="24"/>
  <c r="HO182" i="24"/>
  <c r="IG182" i="24"/>
  <c r="IB182" i="24"/>
  <c r="IZ182" i="24"/>
  <c r="JV182" i="24"/>
  <c r="H183" i="24"/>
  <c r="G183" i="24"/>
  <c r="BC183" i="24"/>
  <c r="DK183" i="24"/>
  <c r="DJ183" i="24"/>
  <c r="DI183" i="24"/>
  <c r="DU183" i="24"/>
  <c r="FT183" i="24"/>
  <c r="GR183" i="24"/>
  <c r="GQ183" i="24"/>
  <c r="GP183" i="24"/>
  <c r="IM183" i="24"/>
  <c r="S184" i="24"/>
  <c r="R184" i="24"/>
  <c r="Q184" i="24"/>
  <c r="AC184" i="24"/>
  <c r="CB184" i="24"/>
  <c r="EU184" i="24"/>
  <c r="HC184" i="24"/>
  <c r="HB184" i="24"/>
  <c r="HA184" i="24"/>
  <c r="HM184" i="24"/>
  <c r="JL184" i="24"/>
  <c r="H185" i="24"/>
  <c r="G185" i="24"/>
  <c r="F185" i="24"/>
  <c r="BC185" i="24"/>
  <c r="DK185" i="24"/>
  <c r="DJ185" i="24"/>
  <c r="DI185" i="24"/>
  <c r="DU185" i="24"/>
  <c r="FT185" i="24"/>
  <c r="GR185" i="24"/>
  <c r="GQ185" i="24"/>
  <c r="GP185" i="24"/>
  <c r="IM185" i="24"/>
  <c r="S186" i="24"/>
  <c r="R186" i="24"/>
  <c r="Q186" i="24"/>
  <c r="AC186" i="24"/>
  <c r="CB186" i="24"/>
  <c r="EU186" i="24"/>
  <c r="HC186" i="24"/>
  <c r="HB186" i="24"/>
  <c r="HA186" i="24"/>
  <c r="HM186" i="24"/>
  <c r="JL186" i="24"/>
  <c r="H187" i="24"/>
  <c r="G187" i="24"/>
  <c r="F187" i="24"/>
  <c r="BC187" i="24"/>
  <c r="DK187" i="24"/>
  <c r="DJ187" i="24"/>
  <c r="DI187" i="24"/>
  <c r="DU187" i="24"/>
  <c r="GK187" i="24"/>
  <c r="GE187" i="24"/>
  <c r="GD187" i="24"/>
  <c r="JV187" i="24"/>
  <c r="BC188" i="24"/>
  <c r="DI188" i="24"/>
  <c r="EO188" i="24"/>
  <c r="EI188" i="24"/>
  <c r="EH188" i="24"/>
  <c r="FE188" i="24"/>
  <c r="KC188" i="24"/>
  <c r="JW188" i="24"/>
  <c r="JV188" i="24"/>
  <c r="CL189" i="24"/>
  <c r="EU189" i="24"/>
  <c r="ES189" i="24"/>
  <c r="HA189" i="24"/>
  <c r="IG189" i="24"/>
  <c r="IA189" i="24"/>
  <c r="HZ189" i="24"/>
  <c r="IW189" i="24"/>
  <c r="GO190" i="24"/>
  <c r="F191" i="24"/>
  <c r="BC191" i="24"/>
  <c r="FA192" i="24"/>
  <c r="EV192" i="24"/>
  <c r="ET192" i="24"/>
  <c r="EU192" i="24"/>
  <c r="ES192" i="24"/>
  <c r="IS193" i="24"/>
  <c r="IN193" i="24"/>
  <c r="IL193" i="24"/>
  <c r="IM193" i="24"/>
  <c r="IK193" i="24"/>
  <c r="BD195" i="24"/>
  <c r="BC195" i="24"/>
  <c r="HO195" i="24"/>
  <c r="HN195" i="24"/>
  <c r="IZ195" i="24"/>
  <c r="IX195" i="24"/>
  <c r="M192" i="24"/>
  <c r="H192" i="24"/>
  <c r="F192" i="24"/>
  <c r="GO192" i="24"/>
  <c r="E194" i="24"/>
  <c r="GW194" i="24"/>
  <c r="GR194" i="24"/>
  <c r="GP194" i="24"/>
  <c r="GD195" i="24"/>
  <c r="GE195" i="24"/>
  <c r="GO195" i="24"/>
  <c r="JV195" i="24"/>
  <c r="JW195" i="24"/>
  <c r="E196" i="24"/>
  <c r="BP196" i="24"/>
  <c r="BN196" i="24"/>
  <c r="DW196" i="24"/>
  <c r="DV196" i="24"/>
  <c r="FH196" i="24"/>
  <c r="FF196" i="24"/>
  <c r="HO197" i="24"/>
  <c r="HN197" i="24"/>
  <c r="DW198" i="24"/>
  <c r="DV198" i="24"/>
  <c r="AE199" i="24"/>
  <c r="AD199" i="24"/>
  <c r="HO199" i="24"/>
  <c r="HN199" i="24"/>
  <c r="DW200" i="24"/>
  <c r="DV200" i="24"/>
  <c r="AE201" i="24"/>
  <c r="AD201" i="24"/>
  <c r="HO201" i="24"/>
  <c r="HN201" i="24"/>
  <c r="DW202" i="24"/>
  <c r="DV202" i="24"/>
  <c r="AE203" i="24"/>
  <c r="AD203" i="24"/>
  <c r="DJ203" i="24"/>
  <c r="DI203" i="24"/>
  <c r="AR204" i="24"/>
  <c r="AQ204" i="24"/>
  <c r="IS204" i="24"/>
  <c r="IN204" i="24"/>
  <c r="IM204" i="24"/>
  <c r="IL204" i="24"/>
  <c r="FS206" i="24"/>
  <c r="FT206" i="24"/>
  <c r="FQ206" i="24"/>
  <c r="EH207" i="24"/>
  <c r="EG207" i="24"/>
  <c r="EJ207" i="24"/>
  <c r="EI207" i="24"/>
  <c r="AC183" i="24"/>
  <c r="FE183" i="24"/>
  <c r="HM183" i="24"/>
  <c r="HZ183" i="24"/>
  <c r="E184" i="24"/>
  <c r="BM184" i="24"/>
  <c r="DU184" i="24"/>
  <c r="EH184" i="24"/>
  <c r="GO184" i="24"/>
  <c r="IW184" i="24"/>
  <c r="AC185" i="24"/>
  <c r="FE185" i="24"/>
  <c r="HM185" i="24"/>
  <c r="HZ185" i="24"/>
  <c r="E186" i="24"/>
  <c r="BM186" i="24"/>
  <c r="DU186" i="24"/>
  <c r="EH186" i="24"/>
  <c r="GO186" i="24"/>
  <c r="IW186" i="24"/>
  <c r="AC187" i="24"/>
  <c r="HA187" i="24"/>
  <c r="IW187" i="24"/>
  <c r="GD188" i="24"/>
  <c r="HA188" i="24"/>
  <c r="Q189" i="24"/>
  <c r="BM189" i="24"/>
  <c r="EH189" i="24"/>
  <c r="JV189" i="24"/>
  <c r="Q190" i="24"/>
  <c r="IL190" i="24"/>
  <c r="IS191" i="24"/>
  <c r="IL191" i="24"/>
  <c r="IN191" i="24"/>
  <c r="BD193" i="24"/>
  <c r="FA194" i="24"/>
  <c r="ET194" i="24"/>
  <c r="EV194" i="24"/>
  <c r="CL196" i="24"/>
  <c r="CM196" i="24"/>
  <c r="GD196" i="24"/>
  <c r="GE196" i="24"/>
  <c r="AE197" i="24"/>
  <c r="AD197" i="24"/>
  <c r="CL197" i="24"/>
  <c r="CM197" i="24"/>
  <c r="JV197" i="24"/>
  <c r="JW197" i="24"/>
  <c r="GD198" i="24"/>
  <c r="GE198" i="24"/>
  <c r="CL199" i="24"/>
  <c r="CM199" i="24"/>
  <c r="JV199" i="24"/>
  <c r="JW199" i="24"/>
  <c r="GD200" i="24"/>
  <c r="GE200" i="24"/>
  <c r="CL201" i="24"/>
  <c r="CM201" i="24"/>
  <c r="JV201" i="24"/>
  <c r="JW201" i="24"/>
  <c r="GD202" i="24"/>
  <c r="GE202" i="24"/>
  <c r="EH203" i="24"/>
  <c r="EJ203" i="24"/>
  <c r="EI203" i="24"/>
  <c r="EG203" i="24"/>
  <c r="BD204" i="24"/>
  <c r="BC204" i="24"/>
  <c r="DW205" i="24"/>
  <c r="DX205" i="24"/>
  <c r="DU205" i="24"/>
  <c r="JK205" i="24"/>
  <c r="JL205" i="24"/>
  <c r="JI205" i="24"/>
  <c r="BD206" i="24"/>
  <c r="BC206" i="24"/>
  <c r="HO207" i="24"/>
  <c r="HP207" i="24"/>
  <c r="HM207" i="24"/>
  <c r="GW192" i="24"/>
  <c r="GP192" i="24"/>
  <c r="GR192" i="24"/>
  <c r="M194" i="24"/>
  <c r="F194" i="24"/>
  <c r="H194" i="24"/>
  <c r="GW195" i="24"/>
  <c r="GP195" i="24"/>
  <c r="GR195" i="24"/>
  <c r="M196" i="24"/>
  <c r="H196" i="24"/>
  <c r="F196" i="24"/>
  <c r="GW196" i="24"/>
  <c r="GR196" i="24"/>
  <c r="GQ196" i="24"/>
  <c r="GP196" i="24"/>
  <c r="FH197" i="24"/>
  <c r="FF197" i="24"/>
  <c r="M198" i="24"/>
  <c r="H198" i="24"/>
  <c r="G198" i="24"/>
  <c r="F198" i="24"/>
  <c r="BP198" i="24"/>
  <c r="BN198" i="24"/>
  <c r="GW198" i="24"/>
  <c r="GR198" i="24"/>
  <c r="GQ198" i="24"/>
  <c r="GP198" i="24"/>
  <c r="IZ198" i="24"/>
  <c r="IX198" i="24"/>
  <c r="FH199" i="24"/>
  <c r="FF199" i="24"/>
  <c r="M200" i="24"/>
  <c r="H200" i="24"/>
  <c r="G200" i="24"/>
  <c r="F200" i="24"/>
  <c r="BP200" i="24"/>
  <c r="BN200" i="24"/>
  <c r="GW200" i="24"/>
  <c r="GR200" i="24"/>
  <c r="GQ200" i="24"/>
  <c r="GP200" i="24"/>
  <c r="IZ200" i="24"/>
  <c r="IX200" i="24"/>
  <c r="FH201" i="24"/>
  <c r="FF201" i="24"/>
  <c r="M202" i="24"/>
  <c r="H202" i="24"/>
  <c r="G202" i="24"/>
  <c r="F202" i="24"/>
  <c r="BP202" i="24"/>
  <c r="BN202" i="24"/>
  <c r="GW202" i="24"/>
  <c r="GR202" i="24"/>
  <c r="GQ202" i="24"/>
  <c r="GP202" i="24"/>
  <c r="IZ202" i="24"/>
  <c r="IX202" i="24"/>
  <c r="FA203" i="24"/>
  <c r="EV203" i="24"/>
  <c r="EU203" i="24"/>
  <c r="ET203" i="24"/>
  <c r="HB204" i="24"/>
  <c r="HA204" i="24"/>
  <c r="DE207" i="24"/>
  <c r="CY207" i="24"/>
  <c r="CZ207" i="24"/>
  <c r="CX207" i="24"/>
  <c r="CW207" i="24"/>
  <c r="FY208" i="24"/>
  <c r="FS208" i="24"/>
  <c r="FQ208" i="24"/>
  <c r="FT208" i="24"/>
  <c r="FR208" i="24"/>
  <c r="CG209" i="24"/>
  <c r="CA209" i="24"/>
  <c r="BY209" i="24"/>
  <c r="CB209" i="24"/>
  <c r="BZ209" i="24"/>
  <c r="JQ209" i="24"/>
  <c r="JK209" i="24"/>
  <c r="JI209" i="24"/>
  <c r="JL209" i="24"/>
  <c r="JJ209" i="24"/>
  <c r="FY210" i="24"/>
  <c r="FS210" i="24"/>
  <c r="FQ210" i="24"/>
  <c r="FT210" i="24"/>
  <c r="FR210" i="24"/>
  <c r="FY211" i="24"/>
  <c r="FS211" i="24"/>
  <c r="FQ211" i="24"/>
  <c r="FT211" i="24"/>
  <c r="FR211" i="24"/>
  <c r="JQ211" i="24"/>
  <c r="JK211" i="24"/>
  <c r="JJ211" i="24"/>
  <c r="JI211" i="24"/>
  <c r="JL211" i="24"/>
  <c r="CG212" i="24"/>
  <c r="CA212" i="24"/>
  <c r="BZ212" i="24"/>
  <c r="BY212" i="24"/>
  <c r="CB212" i="24"/>
  <c r="FY212" i="24"/>
  <c r="FS212" i="24"/>
  <c r="FR212" i="24"/>
  <c r="FQ212" i="24"/>
  <c r="FT212" i="24"/>
  <c r="JQ212" i="24"/>
  <c r="JK212" i="24"/>
  <c r="JJ212" i="24"/>
  <c r="JI212" i="24"/>
  <c r="JL212" i="24"/>
  <c r="CG213" i="24"/>
  <c r="CA213" i="24"/>
  <c r="BZ213" i="24"/>
  <c r="BY213" i="24"/>
  <c r="CB213" i="24"/>
  <c r="FY213" i="24"/>
  <c r="FS213" i="24"/>
  <c r="FR213" i="24"/>
  <c r="FQ213" i="24"/>
  <c r="FT213" i="24"/>
  <c r="EU197" i="24"/>
  <c r="BC198" i="24"/>
  <c r="IM198" i="24"/>
  <c r="EU199" i="24"/>
  <c r="BC200" i="24"/>
  <c r="IM200" i="24"/>
  <c r="EU201" i="24"/>
  <c r="BC202" i="24"/>
  <c r="IM202" i="24"/>
  <c r="EI205" i="24"/>
  <c r="GE205" i="24"/>
  <c r="M206" i="24"/>
  <c r="G206" i="24"/>
  <c r="CX206" i="24"/>
  <c r="EG206" i="24"/>
  <c r="IS206" i="24"/>
  <c r="IN206" i="24"/>
  <c r="M207" i="24"/>
  <c r="F207" i="24"/>
  <c r="BY207" i="24"/>
  <c r="CL207" i="24"/>
  <c r="CM207" i="24"/>
  <c r="EU207" i="24"/>
  <c r="FS207" i="24"/>
  <c r="FQ207" i="24"/>
  <c r="GC207" i="24"/>
  <c r="IS207" i="24"/>
  <c r="IM207" i="24"/>
  <c r="AR208" i="24"/>
  <c r="AQ208" i="24"/>
  <c r="CY208" i="24"/>
  <c r="CX208" i="24"/>
  <c r="IB208" i="24"/>
  <c r="HZ208" i="24"/>
  <c r="IA208" i="24"/>
  <c r="G209" i="24"/>
  <c r="F209" i="24"/>
  <c r="EJ209" i="24"/>
  <c r="EH209" i="24"/>
  <c r="EI209" i="24"/>
  <c r="GQ209" i="24"/>
  <c r="GP209" i="24"/>
  <c r="AR210" i="24"/>
  <c r="AQ210" i="24"/>
  <c r="CY210" i="24"/>
  <c r="CX210" i="24"/>
  <c r="IB210" i="24"/>
  <c r="HZ210" i="24"/>
  <c r="IA210" i="24"/>
  <c r="G211" i="24"/>
  <c r="F211" i="24"/>
  <c r="EU216" i="24"/>
  <c r="EV216" i="24"/>
  <c r="ES216" i="24"/>
  <c r="ET216" i="24"/>
  <c r="FE217" i="24"/>
  <c r="FG217" i="24"/>
  <c r="EU220" i="24"/>
  <c r="EV220" i="24"/>
  <c r="ES220" i="24"/>
  <c r="ET220" i="24"/>
  <c r="IA196" i="24"/>
  <c r="IN196" i="24"/>
  <c r="R197" i="24"/>
  <c r="BZ197" i="24"/>
  <c r="EI197" i="24"/>
  <c r="EV197" i="24"/>
  <c r="HB197" i="24"/>
  <c r="IL197" i="24"/>
  <c r="JJ197" i="24"/>
  <c r="AQ198" i="24"/>
  <c r="BD198" i="24"/>
  <c r="DJ198" i="24"/>
  <c r="ET198" i="24"/>
  <c r="FR198" i="24"/>
  <c r="IA198" i="24"/>
  <c r="IN198" i="24"/>
  <c r="R199" i="24"/>
  <c r="BZ199" i="24"/>
  <c r="EI199" i="24"/>
  <c r="EV199" i="24"/>
  <c r="HB199" i="24"/>
  <c r="IL199" i="24"/>
  <c r="JJ199" i="24"/>
  <c r="AQ200" i="24"/>
  <c r="BD200" i="24"/>
  <c r="DJ200" i="24"/>
  <c r="ET200" i="24"/>
  <c r="FR200" i="24"/>
  <c r="IA200" i="24"/>
  <c r="IN200" i="24"/>
  <c r="R201" i="24"/>
  <c r="BZ201" i="24"/>
  <c r="EI201" i="24"/>
  <c r="EV201" i="24"/>
  <c r="HB201" i="24"/>
  <c r="IL201" i="24"/>
  <c r="JJ201" i="24"/>
  <c r="AQ202" i="24"/>
  <c r="BD202" i="24"/>
  <c r="DJ202" i="24"/>
  <c r="ET202" i="24"/>
  <c r="FR202" i="24"/>
  <c r="IA202" i="24"/>
  <c r="IN202" i="24"/>
  <c r="R203" i="24"/>
  <c r="GC203" i="24"/>
  <c r="GP203" i="24"/>
  <c r="HY203" i="24"/>
  <c r="IL203" i="24"/>
  <c r="CK204" i="24"/>
  <c r="EG204" i="24"/>
  <c r="ET204" i="24"/>
  <c r="JU204" i="24"/>
  <c r="F205" i="24"/>
  <c r="EJ205" i="24"/>
  <c r="FA205" i="24"/>
  <c r="EV205" i="24"/>
  <c r="GW205" i="24"/>
  <c r="GP205" i="24"/>
  <c r="JV205" i="24"/>
  <c r="JW205" i="24"/>
  <c r="E206" i="24"/>
  <c r="CA206" i="24"/>
  <c r="BY206" i="24"/>
  <c r="FA206" i="24"/>
  <c r="EU206" i="24"/>
  <c r="HZ206" i="24"/>
  <c r="IB206" i="24"/>
  <c r="JV206" i="24"/>
  <c r="JU206" i="24"/>
  <c r="AE207" i="24"/>
  <c r="AF207" i="24"/>
  <c r="CB207" i="24"/>
  <c r="GW207" i="24"/>
  <c r="GR207" i="24"/>
  <c r="HZ207" i="24"/>
  <c r="IA207" i="24"/>
  <c r="CG208" i="24"/>
  <c r="CA208" i="24"/>
  <c r="BY208" i="24"/>
  <c r="JQ208" i="24"/>
  <c r="JK208" i="24"/>
  <c r="JI208" i="24"/>
  <c r="FY209" i="24"/>
  <c r="FS209" i="24"/>
  <c r="FQ209" i="24"/>
  <c r="CG210" i="24"/>
  <c r="CA210" i="24"/>
  <c r="BY210" i="24"/>
  <c r="JQ210" i="24"/>
  <c r="JK210" i="24"/>
  <c r="JI210" i="24"/>
  <c r="EC217" i="24"/>
  <c r="DX217" i="24"/>
  <c r="DV217" i="24"/>
  <c r="DU217" i="24"/>
  <c r="DW217" i="24"/>
  <c r="BC218" i="24"/>
  <c r="BD218" i="24"/>
  <c r="BC223" i="24"/>
  <c r="BD223" i="24"/>
  <c r="JW223" i="24"/>
  <c r="JU223" i="24"/>
  <c r="IM225" i="24"/>
  <c r="IN225" i="24"/>
  <c r="IK225" i="24"/>
  <c r="IL225" i="24"/>
  <c r="GE226" i="24"/>
  <c r="GC226" i="24"/>
  <c r="GQ191" i="24"/>
  <c r="BC192" i="24"/>
  <c r="G193" i="24"/>
  <c r="EU193" i="24"/>
  <c r="IM194" i="24"/>
  <c r="IM195" i="24"/>
  <c r="EU196" i="24"/>
  <c r="BC197" i="24"/>
  <c r="GD205" i="24"/>
  <c r="GC205" i="24"/>
  <c r="HO205" i="24"/>
  <c r="HP205" i="24"/>
  <c r="DE206" i="24"/>
  <c r="CZ206" i="24"/>
  <c r="EH206" i="24"/>
  <c r="EI206" i="24"/>
  <c r="FA207" i="24"/>
  <c r="ET207" i="24"/>
  <c r="GD207" i="24"/>
  <c r="GF207" i="24"/>
  <c r="JK207" i="24"/>
  <c r="JL207" i="24"/>
  <c r="G208" i="24"/>
  <c r="F208" i="24"/>
  <c r="EJ208" i="24"/>
  <c r="EH208" i="24"/>
  <c r="EI208" i="24"/>
  <c r="GQ208" i="24"/>
  <c r="GP208" i="24"/>
  <c r="AR209" i="24"/>
  <c r="AQ209" i="24"/>
  <c r="CY209" i="24"/>
  <c r="CX209" i="24"/>
  <c r="IB209" i="24"/>
  <c r="HZ209" i="24"/>
  <c r="IA209" i="24"/>
  <c r="G210" i="24"/>
  <c r="F210" i="24"/>
  <c r="EJ210" i="24"/>
  <c r="EH210" i="24"/>
  <c r="EI210" i="24"/>
  <c r="GQ210" i="24"/>
  <c r="GP210" i="24"/>
  <c r="AR211" i="24"/>
  <c r="AQ211" i="24"/>
  <c r="CG211" i="24"/>
  <c r="CA211" i="24"/>
  <c r="BY211" i="24"/>
  <c r="CB211" i="24"/>
  <c r="JU217" i="24"/>
  <c r="JW217" i="24"/>
  <c r="CM221" i="24"/>
  <c r="CK221" i="24"/>
  <c r="JQ221" i="24"/>
  <c r="JL221" i="24"/>
  <c r="JJ221" i="24"/>
  <c r="JI221" i="24"/>
  <c r="JK221" i="24"/>
  <c r="FY224" i="24"/>
  <c r="FT224" i="24"/>
  <c r="FR224" i="24"/>
  <c r="FQ224" i="24"/>
  <c r="FS224" i="24"/>
  <c r="CG227" i="24"/>
  <c r="CB227" i="24"/>
  <c r="BZ227" i="24"/>
  <c r="BY227" i="24"/>
  <c r="CA227" i="24"/>
  <c r="JQ213" i="24"/>
  <c r="JK213" i="24"/>
  <c r="JJ213" i="24"/>
  <c r="JI213" i="24"/>
  <c r="JL213" i="24"/>
  <c r="CG214" i="24"/>
  <c r="CA214" i="24"/>
  <c r="BZ214" i="24"/>
  <c r="BY214" i="24"/>
  <c r="CB214" i="24"/>
  <c r="FY214" i="24"/>
  <c r="FS214" i="24"/>
  <c r="FR214" i="24"/>
  <c r="FQ214" i="24"/>
  <c r="FT214" i="24"/>
  <c r="JQ214" i="24"/>
  <c r="JK214" i="24"/>
  <c r="JJ214" i="24"/>
  <c r="JI214" i="24"/>
  <c r="JL214" i="24"/>
  <c r="CG215" i="24"/>
  <c r="CA215" i="24"/>
  <c r="BZ215" i="24"/>
  <c r="BY215" i="24"/>
  <c r="CB215" i="24"/>
  <c r="FY215" i="24"/>
  <c r="FS215" i="24"/>
  <c r="FR215" i="24"/>
  <c r="FQ215" i="24"/>
  <c r="FT215" i="24"/>
  <c r="JQ215" i="24"/>
  <c r="JK215" i="24"/>
  <c r="JJ215" i="24"/>
  <c r="JI215" i="24"/>
  <c r="JL215" i="24"/>
  <c r="CG216" i="24"/>
  <c r="CA216" i="24"/>
  <c r="BZ216" i="24"/>
  <c r="BY216" i="24"/>
  <c r="CB216" i="24"/>
  <c r="FY218" i="24"/>
  <c r="FR218" i="24"/>
  <c r="FS218" i="24"/>
  <c r="FQ218" i="24"/>
  <c r="FT218" i="24"/>
  <c r="AQ219" i="24"/>
  <c r="HU219" i="24"/>
  <c r="HO219" i="24"/>
  <c r="HN219" i="24"/>
  <c r="HM219" i="24"/>
  <c r="HP219" i="24"/>
  <c r="CY211" i="24"/>
  <c r="CX211" i="24"/>
  <c r="GQ211" i="24"/>
  <c r="GP211" i="24"/>
  <c r="G212" i="24"/>
  <c r="F212" i="24"/>
  <c r="CY212" i="24"/>
  <c r="CX212" i="24"/>
  <c r="GQ212" i="24"/>
  <c r="GP212" i="24"/>
  <c r="G213" i="24"/>
  <c r="F213" i="24"/>
  <c r="CY213" i="24"/>
  <c r="CX213" i="24"/>
  <c r="GQ213" i="24"/>
  <c r="GP213" i="24"/>
  <c r="G214" i="24"/>
  <c r="F214" i="24"/>
  <c r="CY214" i="24"/>
  <c r="CX214" i="24"/>
  <c r="GQ214" i="24"/>
  <c r="GP214" i="24"/>
  <c r="G215" i="24"/>
  <c r="F215" i="24"/>
  <c r="CY215" i="24"/>
  <c r="CX215" i="24"/>
  <c r="GQ215" i="24"/>
  <c r="GP215" i="24"/>
  <c r="G216" i="24"/>
  <c r="F216" i="24"/>
  <c r="CY216" i="24"/>
  <c r="CX216" i="24"/>
  <c r="FY216" i="24"/>
  <c r="FT216" i="24"/>
  <c r="GQ216" i="24"/>
  <c r="GP216" i="24"/>
  <c r="HU216" i="24"/>
  <c r="HN216" i="24"/>
  <c r="AC217" i="24"/>
  <c r="FY217" i="24"/>
  <c r="FS217" i="24"/>
  <c r="IM217" i="24"/>
  <c r="IN217" i="24"/>
  <c r="JI217" i="24"/>
  <c r="AC218" i="24"/>
  <c r="HU218" i="24"/>
  <c r="HP218" i="24"/>
  <c r="JI218" i="24"/>
  <c r="EU219" i="24"/>
  <c r="ET219" i="24"/>
  <c r="IM219" i="24"/>
  <c r="IK219" i="24"/>
  <c r="IN219" i="24"/>
  <c r="AK220" i="24"/>
  <c r="AF220" i="24"/>
  <c r="AD220" i="24"/>
  <c r="HU220" i="24"/>
  <c r="HN220" i="24"/>
  <c r="HP220" i="24"/>
  <c r="CG221" i="24"/>
  <c r="BZ221" i="24"/>
  <c r="CB221" i="24"/>
  <c r="EU222" i="24"/>
  <c r="ES222" i="24"/>
  <c r="EV222" i="24"/>
  <c r="HU222" i="24"/>
  <c r="HP222" i="24"/>
  <c r="HN222" i="24"/>
  <c r="EC223" i="24"/>
  <c r="DV223" i="24"/>
  <c r="DX223" i="24"/>
  <c r="JQ223" i="24"/>
  <c r="JJ223" i="24"/>
  <c r="JL223" i="24"/>
  <c r="BC225" i="24"/>
  <c r="BD225" i="24"/>
  <c r="EC225" i="24"/>
  <c r="DX225" i="24"/>
  <c r="DV225" i="24"/>
  <c r="AK226" i="24"/>
  <c r="AD226" i="24"/>
  <c r="AF226" i="24"/>
  <c r="FY226" i="24"/>
  <c r="FR226" i="24"/>
  <c r="FT226" i="24"/>
  <c r="BN208" i="24"/>
  <c r="BO208" i="24"/>
  <c r="FF208" i="24"/>
  <c r="FG208" i="24"/>
  <c r="IX208" i="24"/>
  <c r="IY208" i="24"/>
  <c r="BN209" i="24"/>
  <c r="BO209" i="24"/>
  <c r="FF209" i="24"/>
  <c r="FG209" i="24"/>
  <c r="IX209" i="24"/>
  <c r="IY209" i="24"/>
  <c r="BN210" i="24"/>
  <c r="BO210" i="24"/>
  <c r="FF210" i="24"/>
  <c r="FG210" i="24"/>
  <c r="IX210" i="24"/>
  <c r="IY210" i="24"/>
  <c r="BN211" i="24"/>
  <c r="BO211" i="24"/>
  <c r="FF211" i="24"/>
  <c r="FG211" i="24"/>
  <c r="IX211" i="24"/>
  <c r="IY211" i="24"/>
  <c r="BN212" i="24"/>
  <c r="BO212" i="24"/>
  <c r="FF212" i="24"/>
  <c r="FG212" i="24"/>
  <c r="IX212" i="24"/>
  <c r="IY212" i="24"/>
  <c r="BN213" i="24"/>
  <c r="BO213" i="24"/>
  <c r="FF213" i="24"/>
  <c r="FG213" i="24"/>
  <c r="IX213" i="24"/>
  <c r="IY213" i="24"/>
  <c r="BN214" i="24"/>
  <c r="BO214" i="24"/>
  <c r="FF214" i="24"/>
  <c r="FG214" i="24"/>
  <c r="IX214" i="24"/>
  <c r="IY214" i="24"/>
  <c r="BN215" i="24"/>
  <c r="BO215" i="24"/>
  <c r="FF215" i="24"/>
  <c r="FG215" i="24"/>
  <c r="IX215" i="24"/>
  <c r="IY215" i="24"/>
  <c r="BN216" i="24"/>
  <c r="BO216" i="24"/>
  <c r="EI216" i="24"/>
  <c r="IM216" i="24"/>
  <c r="IL216" i="24"/>
  <c r="CG217" i="24"/>
  <c r="BZ217" i="24"/>
  <c r="CK217" i="24"/>
  <c r="DK218" i="24"/>
  <c r="EC218" i="24"/>
  <c r="DW218" i="24"/>
  <c r="EU218" i="24"/>
  <c r="ES218" i="24"/>
  <c r="G219" i="24"/>
  <c r="F219" i="24"/>
  <c r="CG219" i="24"/>
  <c r="CB219" i="24"/>
  <c r="CY219" i="24"/>
  <c r="CX219" i="24"/>
  <c r="EC219" i="24"/>
  <c r="DV219" i="24"/>
  <c r="JQ219" i="24"/>
  <c r="JJ219" i="24"/>
  <c r="JL219" i="24"/>
  <c r="JU219" i="24"/>
  <c r="BC221" i="24"/>
  <c r="BD221" i="24"/>
  <c r="EC221" i="24"/>
  <c r="DX221" i="24"/>
  <c r="DV221" i="24"/>
  <c r="AK222" i="24"/>
  <c r="AD222" i="24"/>
  <c r="AF222" i="24"/>
  <c r="FY222" i="24"/>
  <c r="FR222" i="24"/>
  <c r="FT222" i="24"/>
  <c r="GC222" i="24"/>
  <c r="IM223" i="24"/>
  <c r="IK223" i="24"/>
  <c r="IN223" i="24"/>
  <c r="AK224" i="24"/>
  <c r="AF224" i="24"/>
  <c r="AD224" i="24"/>
  <c r="HU224" i="24"/>
  <c r="HN224" i="24"/>
  <c r="HP224" i="24"/>
  <c r="CG225" i="24"/>
  <c r="BZ225" i="24"/>
  <c r="CB225" i="24"/>
  <c r="EU226" i="24"/>
  <c r="ES226" i="24"/>
  <c r="EV226" i="24"/>
  <c r="HU226" i="24"/>
  <c r="HP226" i="24"/>
  <c r="HN226" i="24"/>
  <c r="EC227" i="24"/>
  <c r="DV227" i="24"/>
  <c r="DX227" i="24"/>
  <c r="JW227" i="24"/>
  <c r="JU227" i="24"/>
  <c r="AK228" i="24"/>
  <c r="AF228" i="24"/>
  <c r="AE228" i="24"/>
  <c r="AD228" i="24"/>
  <c r="EU228" i="24"/>
  <c r="EV228" i="24"/>
  <c r="ET228" i="24"/>
  <c r="ES228" i="24"/>
  <c r="IB211" i="24"/>
  <c r="HZ211" i="24"/>
  <c r="AR212" i="24"/>
  <c r="EJ212" i="24"/>
  <c r="EH212" i="24"/>
  <c r="IB212" i="24"/>
  <c r="HZ212" i="24"/>
  <c r="AR213" i="24"/>
  <c r="EJ213" i="24"/>
  <c r="EH213" i="24"/>
  <c r="IB213" i="24"/>
  <c r="HZ213" i="24"/>
  <c r="AR214" i="24"/>
  <c r="EJ214" i="24"/>
  <c r="EH214" i="24"/>
  <c r="IB214" i="24"/>
  <c r="HZ214" i="24"/>
  <c r="AR215" i="24"/>
  <c r="EJ215" i="24"/>
  <c r="EH215" i="24"/>
  <c r="IB215" i="24"/>
  <c r="HZ215" i="24"/>
  <c r="AR216" i="24"/>
  <c r="AK217" i="24"/>
  <c r="AE217" i="24"/>
  <c r="BC217" i="24"/>
  <c r="GQ217" i="24"/>
  <c r="GP217" i="24"/>
  <c r="JQ217" i="24"/>
  <c r="JL217" i="24"/>
  <c r="G218" i="24"/>
  <c r="F218" i="24"/>
  <c r="AK218" i="24"/>
  <c r="AD218" i="24"/>
  <c r="JQ218" i="24"/>
  <c r="JK218" i="24"/>
  <c r="BC219" i="24"/>
  <c r="BD219" i="24"/>
  <c r="FY220" i="24"/>
  <c r="FT220" i="24"/>
  <c r="FR220" i="24"/>
  <c r="IM221" i="24"/>
  <c r="IN221" i="24"/>
  <c r="IK221" i="24"/>
  <c r="HO222" i="24"/>
  <c r="CG223" i="24"/>
  <c r="CB223" i="24"/>
  <c r="BZ223" i="24"/>
  <c r="CK223" i="24"/>
  <c r="DW223" i="24"/>
  <c r="JK223" i="24"/>
  <c r="EU224" i="24"/>
  <c r="EV224" i="24"/>
  <c r="ES224" i="24"/>
  <c r="DW225" i="24"/>
  <c r="JQ225" i="24"/>
  <c r="JL225" i="24"/>
  <c r="JJ225" i="24"/>
  <c r="JU225" i="24"/>
  <c r="AE226" i="24"/>
  <c r="FS226" i="24"/>
  <c r="BC227" i="24"/>
  <c r="BD227" i="24"/>
  <c r="FY228" i="24"/>
  <c r="FT228" i="24"/>
  <c r="FS228" i="24"/>
  <c r="FR228" i="24"/>
  <c r="CA229" i="24"/>
  <c r="JU229" i="24"/>
  <c r="AE230" i="24"/>
  <c r="CW230" i="24"/>
  <c r="ET230" i="24"/>
  <c r="FR230" i="24"/>
  <c r="HO230" i="24"/>
  <c r="S231" i="24"/>
  <c r="BU231" i="24"/>
  <c r="BN231" i="24"/>
  <c r="HI231" i="24"/>
  <c r="HD231" i="24"/>
  <c r="R232" i="24"/>
  <c r="CL232" i="24"/>
  <c r="CK232" i="24"/>
  <c r="EU232" i="24"/>
  <c r="ES232" i="24"/>
  <c r="FE232" i="24"/>
  <c r="JV232" i="24"/>
  <c r="JU232" i="24"/>
  <c r="BC233" i="24"/>
  <c r="BM233" i="24"/>
  <c r="HI233" i="24"/>
  <c r="HD233" i="24"/>
  <c r="HC233" i="24"/>
  <c r="HB233" i="24"/>
  <c r="DQ234" i="24"/>
  <c r="DL234" i="24"/>
  <c r="DK234" i="24"/>
  <c r="DJ234" i="24"/>
  <c r="Y235" i="24"/>
  <c r="T235" i="24"/>
  <c r="S235" i="24"/>
  <c r="R235" i="24"/>
  <c r="DQ236" i="24"/>
  <c r="DL236" i="24"/>
  <c r="DK236" i="24"/>
  <c r="DJ236" i="24"/>
  <c r="HN236" i="24"/>
  <c r="HM236" i="24"/>
  <c r="EU238" i="24"/>
  <c r="ES238" i="24"/>
  <c r="JE238" i="24"/>
  <c r="IZ238" i="24"/>
  <c r="IY238" i="24"/>
  <c r="IX238" i="24"/>
  <c r="HI240" i="24"/>
  <c r="HD240" i="24"/>
  <c r="HC240" i="24"/>
  <c r="HB240" i="24"/>
  <c r="DK241" i="24"/>
  <c r="DL241" i="24"/>
  <c r="DJ241" i="24"/>
  <c r="DI241" i="24"/>
  <c r="S242" i="24"/>
  <c r="T242" i="24"/>
  <c r="R242" i="24"/>
  <c r="Q242" i="24"/>
  <c r="GK243" i="24"/>
  <c r="GE243" i="24"/>
  <c r="GF243" i="24"/>
  <c r="GD243" i="24"/>
  <c r="GC243" i="24"/>
  <c r="GW251" i="24"/>
  <c r="GR251" i="24"/>
  <c r="GQ251" i="24"/>
  <c r="GP251" i="24"/>
  <c r="GO251" i="24"/>
  <c r="IZ251" i="24"/>
  <c r="IY251" i="24"/>
  <c r="IX251" i="24"/>
  <c r="CL252" i="24"/>
  <c r="CN252" i="24"/>
  <c r="CM252" i="24"/>
  <c r="FG252" i="24"/>
  <c r="FF252" i="24"/>
  <c r="FH252" i="24"/>
  <c r="FE252" i="24"/>
  <c r="HN252" i="24"/>
  <c r="HO252" i="24"/>
  <c r="HP252" i="24"/>
  <c r="HM252" i="24"/>
  <c r="FA257" i="24"/>
  <c r="EV257" i="24"/>
  <c r="EU257" i="24"/>
  <c r="ET257" i="24"/>
  <c r="ES257" i="24"/>
  <c r="IY257" i="24"/>
  <c r="IW257" i="24"/>
  <c r="AF258" i="24"/>
  <c r="AC258" i="24"/>
  <c r="CS258" i="24"/>
  <c r="CN258" i="24"/>
  <c r="CM258" i="24"/>
  <c r="CK258" i="24"/>
  <c r="DX259" i="24"/>
  <c r="DU259" i="24"/>
  <c r="IN227" i="24"/>
  <c r="JL227" i="24"/>
  <c r="HP228" i="24"/>
  <c r="BD229" i="24"/>
  <c r="CB229" i="24"/>
  <c r="DV229" i="24"/>
  <c r="IK229" i="24"/>
  <c r="JJ229" i="24"/>
  <c r="AF230" i="24"/>
  <c r="GQ230" i="24"/>
  <c r="GR230" i="24"/>
  <c r="IM230" i="24"/>
  <c r="IK230" i="24"/>
  <c r="JW230" i="24"/>
  <c r="JX230" i="24"/>
  <c r="BM231" i="24"/>
  <c r="DQ231" i="24"/>
  <c r="DK231" i="24"/>
  <c r="DU231" i="24"/>
  <c r="HA231" i="24"/>
  <c r="IK231" i="24"/>
  <c r="JE231" i="24"/>
  <c r="IX231" i="24"/>
  <c r="JI231" i="24"/>
  <c r="IM235" i="24"/>
  <c r="IK235" i="24"/>
  <c r="BU236" i="24"/>
  <c r="BP236" i="24"/>
  <c r="BO236" i="24"/>
  <c r="BN236" i="24"/>
  <c r="GD237" i="24"/>
  <c r="GC237" i="24"/>
  <c r="Y238" i="24"/>
  <c r="T238" i="24"/>
  <c r="S238" i="24"/>
  <c r="R238" i="24"/>
  <c r="FM238" i="24"/>
  <c r="FH238" i="24"/>
  <c r="FG238" i="24"/>
  <c r="FF238" i="24"/>
  <c r="ET240" i="24"/>
  <c r="EV240" i="24"/>
  <c r="EU240" i="24"/>
  <c r="ES240" i="24"/>
  <c r="KC242" i="24"/>
  <c r="JW242" i="24"/>
  <c r="JX242" i="24"/>
  <c r="JV242" i="24"/>
  <c r="JU242" i="24"/>
  <c r="IN243" i="24"/>
  <c r="IL243" i="24"/>
  <c r="IM243" i="24"/>
  <c r="IK243" i="24"/>
  <c r="CY230" i="24"/>
  <c r="CX230" i="24"/>
  <c r="EU230" i="24"/>
  <c r="ES230" i="24"/>
  <c r="FY230" i="24"/>
  <c r="FT230" i="24"/>
  <c r="HU230" i="24"/>
  <c r="HN230" i="24"/>
  <c r="JE230" i="24"/>
  <c r="IY230" i="24"/>
  <c r="Y231" i="24"/>
  <c r="R231" i="24"/>
  <c r="Y232" i="24"/>
  <c r="S232" i="24"/>
  <c r="FM232" i="24"/>
  <c r="FF232" i="24"/>
  <c r="FH232" i="24"/>
  <c r="BU233" i="24"/>
  <c r="BN233" i="24"/>
  <c r="BP233" i="24"/>
  <c r="JE235" i="24"/>
  <c r="IZ235" i="24"/>
  <c r="IY235" i="24"/>
  <c r="IX235" i="24"/>
  <c r="G239" i="24"/>
  <c r="E239" i="24"/>
  <c r="GP239" i="24"/>
  <c r="GR239" i="24"/>
  <c r="GQ239" i="24"/>
  <c r="GO239" i="24"/>
  <c r="FM240" i="24"/>
  <c r="FH240" i="24"/>
  <c r="FG240" i="24"/>
  <c r="FF240" i="24"/>
  <c r="JJ240" i="24"/>
  <c r="JL240" i="24"/>
  <c r="JK240" i="24"/>
  <c r="JI240" i="24"/>
  <c r="FR241" i="24"/>
  <c r="FT241" i="24"/>
  <c r="FS241" i="24"/>
  <c r="FQ241" i="24"/>
  <c r="BZ242" i="24"/>
  <c r="CB242" i="24"/>
  <c r="CA242" i="24"/>
  <c r="BY242" i="24"/>
  <c r="BD243" i="24"/>
  <c r="BC243" i="24"/>
  <c r="CA220" i="24"/>
  <c r="CX220" i="24"/>
  <c r="GP220" i="24"/>
  <c r="IL220" i="24"/>
  <c r="AE221" i="24"/>
  <c r="FS221" i="24"/>
  <c r="GP221" i="24"/>
  <c r="F222" i="24"/>
  <c r="DW222" i="24"/>
  <c r="JK222" i="24"/>
  <c r="F223" i="24"/>
  <c r="CX223" i="24"/>
  <c r="ET223" i="24"/>
  <c r="HO223" i="24"/>
  <c r="CA224" i="24"/>
  <c r="CX224" i="24"/>
  <c r="GP224" i="24"/>
  <c r="IL224" i="24"/>
  <c r="AE225" i="24"/>
  <c r="FS225" i="24"/>
  <c r="GP225" i="24"/>
  <c r="F226" i="24"/>
  <c r="DW226" i="24"/>
  <c r="JK226" i="24"/>
  <c r="F227" i="24"/>
  <c r="CX227" i="24"/>
  <c r="ET227" i="24"/>
  <c r="HO227" i="24"/>
  <c r="IK227" i="24"/>
  <c r="JJ227" i="24"/>
  <c r="CA228" i="24"/>
  <c r="CX228" i="24"/>
  <c r="GP228" i="24"/>
  <c r="HN228" i="24"/>
  <c r="IL228" i="24"/>
  <c r="AE229" i="24"/>
  <c r="BZ229" i="24"/>
  <c r="DX229" i="24"/>
  <c r="FS229" i="24"/>
  <c r="GP229" i="24"/>
  <c r="IN229" i="24"/>
  <c r="JL229" i="24"/>
  <c r="F230" i="24"/>
  <c r="AD230" i="24"/>
  <c r="FF230" i="24"/>
  <c r="FG230" i="24"/>
  <c r="FQ230" i="24"/>
  <c r="GO230" i="24"/>
  <c r="HM230" i="24"/>
  <c r="IL230" i="24"/>
  <c r="JK230" i="24"/>
  <c r="Q231" i="24"/>
  <c r="AF231" i="24"/>
  <c r="AE231" i="24"/>
  <c r="BP231" i="24"/>
  <c r="DJ231" i="24"/>
  <c r="FM231" i="24"/>
  <c r="FG231" i="24"/>
  <c r="GC231" i="24"/>
  <c r="HC231" i="24"/>
  <c r="IY231" i="24"/>
  <c r="Q232" i="24"/>
  <c r="DQ232" i="24"/>
  <c r="DL232" i="24"/>
  <c r="DJ232" i="24"/>
  <c r="HN232" i="24"/>
  <c r="HM232" i="24"/>
  <c r="HY232" i="24"/>
  <c r="Y233" i="24"/>
  <c r="T233" i="24"/>
  <c r="R233" i="24"/>
  <c r="EH233" i="24"/>
  <c r="EG233" i="24"/>
  <c r="GQ233" i="24"/>
  <c r="GO233" i="24"/>
  <c r="HA233" i="24"/>
  <c r="JJ233" i="24"/>
  <c r="JI233" i="24"/>
  <c r="CY234" i="24"/>
  <c r="CW234" i="24"/>
  <c r="DI234" i="24"/>
  <c r="FR234" i="24"/>
  <c r="FQ234" i="24"/>
  <c r="HZ234" i="24"/>
  <c r="HY234" i="24"/>
  <c r="G235" i="24"/>
  <c r="E235" i="24"/>
  <c r="Q235" i="24"/>
  <c r="BZ235" i="24"/>
  <c r="BY235" i="24"/>
  <c r="EH235" i="24"/>
  <c r="EG235" i="24"/>
  <c r="CY236" i="24"/>
  <c r="CW236" i="24"/>
  <c r="DI236" i="24"/>
  <c r="BZ237" i="24"/>
  <c r="BY237" i="24"/>
  <c r="IW238" i="24"/>
  <c r="Y239" i="24"/>
  <c r="T239" i="24"/>
  <c r="S239" i="24"/>
  <c r="R239" i="24"/>
  <c r="HI239" i="24"/>
  <c r="HD239" i="24"/>
  <c r="HC239" i="24"/>
  <c r="HB239" i="24"/>
  <c r="GP240" i="24"/>
  <c r="GR240" i="24"/>
  <c r="GQ240" i="24"/>
  <c r="GO240" i="24"/>
  <c r="HA240" i="24"/>
  <c r="KC240" i="24"/>
  <c r="JX240" i="24"/>
  <c r="JW240" i="24"/>
  <c r="JV240" i="24"/>
  <c r="BD241" i="24"/>
  <c r="BC241" i="24"/>
  <c r="GK241" i="24"/>
  <c r="GF241" i="24"/>
  <c r="GE241" i="24"/>
  <c r="GD241" i="24"/>
  <c r="IN241" i="24"/>
  <c r="IM241" i="24"/>
  <c r="IL241" i="24"/>
  <c r="IK241" i="24"/>
  <c r="CS242" i="24"/>
  <c r="CN242" i="24"/>
  <c r="CM242" i="24"/>
  <c r="CL242" i="24"/>
  <c r="EV242" i="24"/>
  <c r="EU242" i="24"/>
  <c r="ET242" i="24"/>
  <c r="ES242" i="24"/>
  <c r="DU233" i="24"/>
  <c r="GC233" i="24"/>
  <c r="IK233" i="24"/>
  <c r="IZ233" i="24"/>
  <c r="AC234" i="24"/>
  <c r="CK234" i="24"/>
  <c r="ES234" i="24"/>
  <c r="FH234" i="24"/>
  <c r="HM234" i="24"/>
  <c r="JU234" i="24"/>
  <c r="BP235" i="24"/>
  <c r="DU235" i="24"/>
  <c r="HC242" i="24"/>
  <c r="HB242" i="24"/>
  <c r="JJ242" i="24"/>
  <c r="JK242" i="24"/>
  <c r="DK243" i="24"/>
  <c r="DJ243" i="24"/>
  <c r="FR243" i="24"/>
  <c r="FS243" i="24"/>
  <c r="AD244" i="24"/>
  <c r="AF244" i="24"/>
  <c r="AC244" i="24"/>
  <c r="CZ244" i="24"/>
  <c r="CY244" i="24"/>
  <c r="CW244" i="24"/>
  <c r="FG244" i="24"/>
  <c r="FH244" i="24"/>
  <c r="FF244" i="24"/>
  <c r="FE244" i="24"/>
  <c r="AR248" i="24"/>
  <c r="AQ248" i="24"/>
  <c r="HZ248" i="24"/>
  <c r="IB248" i="24"/>
  <c r="IA248" i="24"/>
  <c r="HY248" i="24"/>
  <c r="EH249" i="24"/>
  <c r="EJ249" i="24"/>
  <c r="EI249" i="24"/>
  <c r="EG249" i="24"/>
  <c r="AR250" i="24"/>
  <c r="AQ250" i="24"/>
  <c r="HZ250" i="24"/>
  <c r="IB250" i="24"/>
  <c r="IA250" i="24"/>
  <c r="HY250" i="24"/>
  <c r="HO251" i="24"/>
  <c r="HP251" i="24"/>
  <c r="HN251" i="24"/>
  <c r="JV251" i="24"/>
  <c r="JX251" i="24"/>
  <c r="JW251" i="24"/>
  <c r="DE252" i="24"/>
  <c r="CZ252" i="24"/>
  <c r="CY252" i="24"/>
  <c r="CX252" i="24"/>
  <c r="GP254" i="24"/>
  <c r="GO254" i="24"/>
  <c r="IZ254" i="24"/>
  <c r="IW254" i="24"/>
  <c r="BZ255" i="24"/>
  <c r="CB255" i="24"/>
  <c r="CA255" i="24"/>
  <c r="BY255" i="24"/>
  <c r="DJ237" i="24"/>
  <c r="IX237" i="24"/>
  <c r="BN238" i="24"/>
  <c r="DJ238" i="24"/>
  <c r="DJ239" i="24"/>
  <c r="BN240" i="24"/>
  <c r="IW240" i="24"/>
  <c r="AC241" i="24"/>
  <c r="CW241" i="24"/>
  <c r="FE241" i="24"/>
  <c r="HM241" i="24"/>
  <c r="HZ241" i="24"/>
  <c r="E242" i="24"/>
  <c r="BM242" i="24"/>
  <c r="DU242" i="24"/>
  <c r="EH242" i="24"/>
  <c r="FG242" i="24"/>
  <c r="FH242" i="24"/>
  <c r="IG242" i="24"/>
  <c r="IB242" i="24"/>
  <c r="H243" i="24"/>
  <c r="G243" i="24"/>
  <c r="BO243" i="24"/>
  <c r="BP243" i="24"/>
  <c r="EO243" i="24"/>
  <c r="EJ243" i="24"/>
  <c r="GR243" i="24"/>
  <c r="GQ243" i="24"/>
  <c r="IG243" i="24"/>
  <c r="HZ243" i="24"/>
  <c r="IY243" i="24"/>
  <c r="IZ243" i="24"/>
  <c r="H244" i="24"/>
  <c r="E244" i="24"/>
  <c r="G244" i="24"/>
  <c r="BD248" i="24"/>
  <c r="BC248" i="24"/>
  <c r="IS248" i="24"/>
  <c r="IN248" i="24"/>
  <c r="IM248" i="24"/>
  <c r="IL248" i="24"/>
  <c r="FA249" i="24"/>
  <c r="EV249" i="24"/>
  <c r="EU249" i="24"/>
  <c r="ET249" i="24"/>
  <c r="BD250" i="24"/>
  <c r="BC250" i="24"/>
  <c r="IS250" i="24"/>
  <c r="IN250" i="24"/>
  <c r="IM250" i="24"/>
  <c r="IL250" i="24"/>
  <c r="FH251" i="24"/>
  <c r="FG251" i="24"/>
  <c r="FF251" i="24"/>
  <c r="M252" i="24"/>
  <c r="H252" i="24"/>
  <c r="G252" i="24"/>
  <c r="F252" i="24"/>
  <c r="BP252" i="24"/>
  <c r="BO252" i="24"/>
  <c r="BN252" i="24"/>
  <c r="EO253" i="24"/>
  <c r="EJ253" i="24"/>
  <c r="EI253" i="24"/>
  <c r="EH253" i="24"/>
  <c r="EG253" i="24"/>
  <c r="BO232" i="24"/>
  <c r="HC232" i="24"/>
  <c r="IY232" i="24"/>
  <c r="DK233" i="24"/>
  <c r="FG233" i="24"/>
  <c r="IX233" i="24"/>
  <c r="S234" i="24"/>
  <c r="BO234" i="24"/>
  <c r="FF234" i="24"/>
  <c r="HC234" i="24"/>
  <c r="IY234" i="24"/>
  <c r="BN235" i="24"/>
  <c r="DK235" i="24"/>
  <c r="FG235" i="24"/>
  <c r="HC235" i="24"/>
  <c r="HB236" i="24"/>
  <c r="BN237" i="24"/>
  <c r="DK237" i="24"/>
  <c r="FF237" i="24"/>
  <c r="HB237" i="24"/>
  <c r="IY237" i="24"/>
  <c r="BO238" i="24"/>
  <c r="DK238" i="24"/>
  <c r="CW239" i="24"/>
  <c r="DK239" i="24"/>
  <c r="EG239" i="24"/>
  <c r="IK239" i="24"/>
  <c r="IX239" i="24"/>
  <c r="E240" i="24"/>
  <c r="R240" i="24"/>
  <c r="BC240" i="24"/>
  <c r="BO240" i="24"/>
  <c r="CW240" i="24"/>
  <c r="DJ240" i="24"/>
  <c r="IK240" i="24"/>
  <c r="IX240" i="24"/>
  <c r="Q241" i="24"/>
  <c r="AE241" i="24"/>
  <c r="AQ241" i="24"/>
  <c r="BY241" i="24"/>
  <c r="CL241" i="24"/>
  <c r="CX241" i="24"/>
  <c r="ES241" i="24"/>
  <c r="FF241" i="24"/>
  <c r="HA241" i="24"/>
  <c r="HO241" i="24"/>
  <c r="IA241" i="24"/>
  <c r="JI241" i="24"/>
  <c r="JV241" i="24"/>
  <c r="F242" i="24"/>
  <c r="BN242" i="24"/>
  <c r="DI242" i="24"/>
  <c r="DW242" i="24"/>
  <c r="EI242" i="24"/>
  <c r="GR242" i="24"/>
  <c r="GO242" i="24"/>
  <c r="HA242" i="24"/>
  <c r="HN242" i="24"/>
  <c r="HP242" i="24"/>
  <c r="HY242" i="24"/>
  <c r="IY242" i="24"/>
  <c r="IW242" i="24"/>
  <c r="JI242" i="24"/>
  <c r="AD243" i="24"/>
  <c r="AC243" i="24"/>
  <c r="CZ243" i="24"/>
  <c r="CW243" i="24"/>
  <c r="DI243" i="24"/>
  <c r="DV243" i="24"/>
  <c r="DX243" i="24"/>
  <c r="EG243" i="24"/>
  <c r="FG243" i="24"/>
  <c r="FE243" i="24"/>
  <c r="FQ243" i="24"/>
  <c r="HN243" i="24"/>
  <c r="HM243" i="24"/>
  <c r="HY243" i="24"/>
  <c r="AR244" i="24"/>
  <c r="BO244" i="24"/>
  <c r="BM244" i="24"/>
  <c r="BP244" i="24"/>
  <c r="BC245" i="24"/>
  <c r="DE245" i="24"/>
  <c r="CY245" i="24"/>
  <c r="CX245" i="24"/>
  <c r="CW245" i="24"/>
  <c r="GW245" i="24"/>
  <c r="GQ245" i="24"/>
  <c r="GP245" i="24"/>
  <c r="GO245" i="24"/>
  <c r="IS245" i="24"/>
  <c r="IM245" i="24"/>
  <c r="IL245" i="24"/>
  <c r="IK245" i="24"/>
  <c r="M246" i="24"/>
  <c r="G246" i="24"/>
  <c r="F246" i="24"/>
  <c r="E246" i="24"/>
  <c r="DE246" i="24"/>
  <c r="CY246" i="24"/>
  <c r="CX246" i="24"/>
  <c r="CW246" i="24"/>
  <c r="FA246" i="24"/>
  <c r="EU246" i="24"/>
  <c r="ET246" i="24"/>
  <c r="ES246" i="24"/>
  <c r="GW246" i="24"/>
  <c r="GQ246" i="24"/>
  <c r="GP246" i="24"/>
  <c r="GO246" i="24"/>
  <c r="M247" i="24"/>
  <c r="G247" i="24"/>
  <c r="F247" i="24"/>
  <c r="E247" i="24"/>
  <c r="IS247" i="24"/>
  <c r="IN247" i="24"/>
  <c r="IM247" i="24"/>
  <c r="IL247" i="24"/>
  <c r="DL248" i="24"/>
  <c r="DK248" i="24"/>
  <c r="DJ248" i="24"/>
  <c r="DI248" i="24"/>
  <c r="FS248" i="24"/>
  <c r="FT248" i="24"/>
  <c r="FR248" i="24"/>
  <c r="FQ248" i="24"/>
  <c r="T249" i="24"/>
  <c r="S249" i="24"/>
  <c r="R249" i="24"/>
  <c r="Q249" i="24"/>
  <c r="CA249" i="24"/>
  <c r="CB249" i="24"/>
  <c r="BZ249" i="24"/>
  <c r="BY249" i="24"/>
  <c r="HD249" i="24"/>
  <c r="HC249" i="24"/>
  <c r="HB249" i="24"/>
  <c r="HA249" i="24"/>
  <c r="JK249" i="24"/>
  <c r="JL249" i="24"/>
  <c r="JJ249" i="24"/>
  <c r="JI249" i="24"/>
  <c r="DL250" i="24"/>
  <c r="DK250" i="24"/>
  <c r="DJ250" i="24"/>
  <c r="DI250" i="24"/>
  <c r="FS250" i="24"/>
  <c r="FT250" i="24"/>
  <c r="FR250" i="24"/>
  <c r="FQ250" i="24"/>
  <c r="T251" i="24"/>
  <c r="S251" i="24"/>
  <c r="R251" i="24"/>
  <c r="Q251" i="24"/>
  <c r="CA251" i="24"/>
  <c r="CB251" i="24"/>
  <c r="BZ251" i="24"/>
  <c r="BY251" i="24"/>
  <c r="DW251" i="24"/>
  <c r="DX251" i="24"/>
  <c r="DV251" i="24"/>
  <c r="GD251" i="24"/>
  <c r="GF251" i="24"/>
  <c r="GE251" i="24"/>
  <c r="AE252" i="24"/>
  <c r="AF252" i="24"/>
  <c r="AD252" i="24"/>
  <c r="DW252" i="24"/>
  <c r="DX252" i="24"/>
  <c r="DV252" i="24"/>
  <c r="DX244" i="24"/>
  <c r="EJ244" i="24"/>
  <c r="EU245" i="24"/>
  <c r="BC246" i="24"/>
  <c r="IM246" i="24"/>
  <c r="BD247" i="24"/>
  <c r="GR247" i="24"/>
  <c r="CB248" i="24"/>
  <c r="EJ248" i="24"/>
  <c r="EV248" i="24"/>
  <c r="HC248" i="24"/>
  <c r="JL248" i="24"/>
  <c r="AR249" i="24"/>
  <c r="BD249" i="24"/>
  <c r="DK249" i="24"/>
  <c r="FT249" i="24"/>
  <c r="IB249" i="24"/>
  <c r="IN249" i="24"/>
  <c r="S250" i="24"/>
  <c r="CB250" i="24"/>
  <c r="EJ250" i="24"/>
  <c r="EV250" i="24"/>
  <c r="HC250" i="24"/>
  <c r="JL250" i="24"/>
  <c r="AR251" i="24"/>
  <c r="BD251" i="24"/>
  <c r="DK251" i="24"/>
  <c r="EJ251" i="24"/>
  <c r="EV251" i="24"/>
  <c r="FT251" i="24"/>
  <c r="HC251" i="24"/>
  <c r="IB251" i="24"/>
  <c r="IN251" i="24"/>
  <c r="JL251" i="24"/>
  <c r="S252" i="24"/>
  <c r="AR252" i="24"/>
  <c r="BD252" i="24"/>
  <c r="GK252" i="24"/>
  <c r="GF252" i="24"/>
  <c r="IN252" i="24"/>
  <c r="IM252" i="24"/>
  <c r="KC252" i="24"/>
  <c r="JV252" i="24"/>
  <c r="S253" i="24"/>
  <c r="T253" i="24"/>
  <c r="GK253" i="24"/>
  <c r="GE253" i="24"/>
  <c r="GD253" i="24"/>
  <c r="HN254" i="24"/>
  <c r="HP254" i="24"/>
  <c r="HO254" i="24"/>
  <c r="HM254" i="24"/>
  <c r="CS255" i="24"/>
  <c r="CN255" i="24"/>
  <c r="CM255" i="24"/>
  <c r="CL255" i="24"/>
  <c r="DE258" i="24"/>
  <c r="CZ258" i="24"/>
  <c r="CY258" i="24"/>
  <c r="CX258" i="24"/>
  <c r="GK258" i="24"/>
  <c r="GF258" i="24"/>
  <c r="GE258" i="24"/>
  <c r="GC258" i="24"/>
  <c r="HP260" i="24"/>
  <c r="HM260" i="24"/>
  <c r="FR252" i="24"/>
  <c r="FT252" i="24"/>
  <c r="GC252" i="24"/>
  <c r="HC252" i="24"/>
  <c r="HA252" i="24"/>
  <c r="JJ252" i="24"/>
  <c r="JI252" i="24"/>
  <c r="JU252" i="24"/>
  <c r="BD253" i="24"/>
  <c r="DV253" i="24"/>
  <c r="DX253" i="24"/>
  <c r="DW253" i="24"/>
  <c r="IG254" i="24"/>
  <c r="IB254" i="24"/>
  <c r="IA254" i="24"/>
  <c r="HZ254" i="24"/>
  <c r="AD255" i="24"/>
  <c r="AF255" i="24"/>
  <c r="AE255" i="24"/>
  <c r="AC255" i="24"/>
  <c r="ET255" i="24"/>
  <c r="ES255" i="24"/>
  <c r="GF257" i="24"/>
  <c r="GC257" i="24"/>
  <c r="GW258" i="24"/>
  <c r="GR258" i="24"/>
  <c r="GQ258" i="24"/>
  <c r="GP258" i="24"/>
  <c r="KC259" i="24"/>
  <c r="JX259" i="24"/>
  <c r="JW259" i="24"/>
  <c r="JU259" i="24"/>
  <c r="R244" i="24"/>
  <c r="CA244" i="24"/>
  <c r="CM244" i="24"/>
  <c r="DU244" i="24"/>
  <c r="EH244" i="24"/>
  <c r="ET244" i="24"/>
  <c r="GO244" i="24"/>
  <c r="HM244" i="24"/>
  <c r="IA244" i="24"/>
  <c r="IW244" i="24"/>
  <c r="E245" i="24"/>
  <c r="AC245" i="24"/>
  <c r="AQ245" i="24"/>
  <c r="CM245" i="24"/>
  <c r="ES245" i="24"/>
  <c r="GE245" i="24"/>
  <c r="IA245" i="24"/>
  <c r="JW245" i="24"/>
  <c r="CM246" i="24"/>
  <c r="EI246" i="24"/>
  <c r="GE246" i="24"/>
  <c r="IK246" i="24"/>
  <c r="JW246" i="24"/>
  <c r="EU247" i="24"/>
  <c r="GP247" i="24"/>
  <c r="G248" i="24"/>
  <c r="AD248" i="24"/>
  <c r="BY248" i="24"/>
  <c r="CM248" i="24"/>
  <c r="CY248" i="24"/>
  <c r="EG248" i="24"/>
  <c r="ET248" i="24"/>
  <c r="FF248" i="24"/>
  <c r="HA248" i="24"/>
  <c r="HN248" i="24"/>
  <c r="JI248" i="24"/>
  <c r="JW248" i="24"/>
  <c r="G249" i="24"/>
  <c r="BN249" i="24"/>
  <c r="DI249" i="24"/>
  <c r="DV249" i="24"/>
  <c r="FQ249" i="24"/>
  <c r="GE249" i="24"/>
  <c r="GQ249" i="24"/>
  <c r="HY249" i="24"/>
  <c r="IL249" i="24"/>
  <c r="IX249" i="24"/>
  <c r="Q250" i="24"/>
  <c r="AD250" i="24"/>
  <c r="BY250" i="24"/>
  <c r="CM250" i="24"/>
  <c r="CY250" i="24"/>
  <c r="EG250" i="24"/>
  <c r="ET250" i="24"/>
  <c r="FF250" i="24"/>
  <c r="HA250" i="24"/>
  <c r="HN250" i="24"/>
  <c r="JI250" i="24"/>
  <c r="JW250" i="24"/>
  <c r="G251" i="24"/>
  <c r="BN251" i="24"/>
  <c r="DI251" i="24"/>
  <c r="ET251" i="24"/>
  <c r="IL251" i="24"/>
  <c r="ET252" i="24"/>
  <c r="GD252" i="24"/>
  <c r="IG252" i="24"/>
  <c r="IA252" i="24"/>
  <c r="IK252" i="24"/>
  <c r="JW252" i="24"/>
  <c r="H253" i="24"/>
  <c r="F253" i="24"/>
  <c r="Q253" i="24"/>
  <c r="BO253" i="24"/>
  <c r="BP253" i="24"/>
  <c r="BN253" i="24"/>
  <c r="FR253" i="24"/>
  <c r="FS253" i="24"/>
  <c r="FQ253" i="24"/>
  <c r="GC253" i="24"/>
  <c r="AR255" i="24"/>
  <c r="AQ255" i="24"/>
  <c r="GW257" i="24"/>
  <c r="GR257" i="24"/>
  <c r="GQ257" i="24"/>
  <c r="GP257" i="24"/>
  <c r="M260" i="24"/>
  <c r="H260" i="24"/>
  <c r="G260" i="24"/>
  <c r="F260" i="24"/>
  <c r="CB253" i="24"/>
  <c r="CN253" i="24"/>
  <c r="JI253" i="24"/>
  <c r="JV253" i="24"/>
  <c r="BY254" i="24"/>
  <c r="CL254" i="24"/>
  <c r="JL254" i="24"/>
  <c r="JX254" i="24"/>
  <c r="FQ255" i="24"/>
  <c r="GF255" i="24"/>
  <c r="GR255" i="24"/>
  <c r="HP255" i="24"/>
  <c r="IL255" i="24"/>
  <c r="IY255" i="24"/>
  <c r="JX255" i="24"/>
  <c r="H256" i="24"/>
  <c r="AF256" i="24"/>
  <c r="BO256" i="24"/>
  <c r="CN256" i="24"/>
  <c r="CZ256" i="24"/>
  <c r="ET256" i="24"/>
  <c r="IL256" i="24"/>
  <c r="F258" i="24"/>
  <c r="EG258" i="24"/>
  <c r="ET258" i="24"/>
  <c r="HY258" i="24"/>
  <c r="IL258" i="24"/>
  <c r="JU258" i="24"/>
  <c r="F259" i="24"/>
  <c r="HY259" i="24"/>
  <c r="IL259" i="24"/>
  <c r="CK260" i="24"/>
  <c r="CX260" i="24"/>
  <c r="JK253" i="24"/>
  <c r="JW253" i="24"/>
  <c r="CA254" i="24"/>
  <c r="CM254" i="24"/>
  <c r="FS255" i="24"/>
  <c r="HB255" i="24"/>
  <c r="IA255" i="24"/>
  <c r="IM255" i="24"/>
  <c r="JJ255" i="24"/>
  <c r="R256" i="24"/>
  <c r="AQ256" i="24"/>
  <c r="BC256" i="24"/>
  <c r="BZ256" i="24"/>
  <c r="DJ256" i="24"/>
  <c r="EI256" i="24"/>
  <c r="EU256" i="24"/>
  <c r="FR256" i="24"/>
  <c r="HB256" i="24"/>
  <c r="IA256" i="24"/>
  <c r="IM256" i="24"/>
  <c r="JJ256" i="24"/>
  <c r="R257" i="24"/>
  <c r="AQ257" i="24"/>
  <c r="BC257" i="24"/>
  <c r="BZ257" i="24"/>
  <c r="DJ257" i="24"/>
  <c r="IL257" i="24"/>
  <c r="G258" i="24"/>
  <c r="EI258" i="24"/>
  <c r="EU258" i="24"/>
  <c r="IA258" i="24"/>
  <c r="IM258" i="24"/>
  <c r="JW258" i="24"/>
  <c r="G259" i="24"/>
  <c r="CK259" i="24"/>
  <c r="CX259" i="24"/>
  <c r="IA259" i="24"/>
  <c r="IM259" i="24"/>
  <c r="AQ260" i="24"/>
  <c r="BC260" i="24"/>
  <c r="CM260" i="24"/>
  <c r="CY260" i="24"/>
  <c r="GC260" i="24"/>
  <c r="GP260" i="24"/>
  <c r="IB54" i="24"/>
  <c r="IA54" i="24"/>
  <c r="G59" i="24"/>
  <c r="F59" i="24"/>
  <c r="G64" i="24"/>
  <c r="F64" i="24"/>
  <c r="GR64" i="24"/>
  <c r="GQ64" i="24"/>
  <c r="GP64" i="24"/>
  <c r="H67" i="24"/>
  <c r="G67" i="24"/>
  <c r="F67" i="24"/>
  <c r="H69" i="24"/>
  <c r="G69" i="24"/>
  <c r="F69" i="24"/>
  <c r="T83" i="24"/>
  <c r="R83" i="24"/>
  <c r="Q83" i="24"/>
  <c r="Y83" i="24"/>
  <c r="GF93" i="24"/>
  <c r="GE93" i="24"/>
  <c r="GD93" i="24"/>
  <c r="GK93" i="24"/>
  <c r="BC100" i="24"/>
  <c r="DL100" i="24"/>
  <c r="DK100" i="24"/>
  <c r="DJ100" i="24"/>
  <c r="DQ100" i="24"/>
  <c r="EO57" i="24"/>
  <c r="GQ57" i="24"/>
  <c r="GP57" i="24"/>
  <c r="GW57" i="24"/>
  <c r="AR63" i="24"/>
  <c r="AQ63" i="24"/>
  <c r="M64" i="24"/>
  <c r="AR73" i="24"/>
  <c r="AQ73" i="24"/>
  <c r="IB73" i="24"/>
  <c r="IA73" i="24"/>
  <c r="HZ73" i="24"/>
  <c r="EJ74" i="24"/>
  <c r="EI74" i="24"/>
  <c r="EH74" i="24"/>
  <c r="EV76" i="24"/>
  <c r="EU76" i="24"/>
  <c r="ET76" i="24"/>
  <c r="FH78" i="24"/>
  <c r="FG78" i="24"/>
  <c r="FF78" i="24"/>
  <c r="FM78" i="24"/>
  <c r="GF84" i="24"/>
  <c r="GE84" i="24"/>
  <c r="GD84" i="24"/>
  <c r="GK84" i="24"/>
  <c r="JX96" i="24"/>
  <c r="JW96" i="24"/>
  <c r="JV96" i="24"/>
  <c r="KC96" i="24"/>
  <c r="EV97" i="24"/>
  <c r="EU97" i="24"/>
  <c r="ET97" i="24"/>
  <c r="IN98" i="24"/>
  <c r="IM98" i="24"/>
  <c r="IL98" i="24"/>
  <c r="G36" i="24"/>
  <c r="T36" i="24"/>
  <c r="AF36" i="24"/>
  <c r="BC36" i="24"/>
  <c r="DL36" i="24"/>
  <c r="DX36" i="24"/>
  <c r="EU36" i="24"/>
  <c r="FH36" i="24"/>
  <c r="FT36" i="24"/>
  <c r="GQ36" i="24"/>
  <c r="HD36" i="24"/>
  <c r="HP36" i="24"/>
  <c r="IM36" i="24"/>
  <c r="IZ36" i="24"/>
  <c r="JL36" i="24"/>
  <c r="G39" i="24"/>
  <c r="T39" i="24"/>
  <c r="AF39" i="24"/>
  <c r="BC39" i="24"/>
  <c r="DL39" i="24"/>
  <c r="DX39" i="24"/>
  <c r="EU39" i="24"/>
  <c r="FH39" i="24"/>
  <c r="FT39" i="24"/>
  <c r="GQ39" i="24"/>
  <c r="HD39" i="24"/>
  <c r="HP39" i="24"/>
  <c r="IM39" i="24"/>
  <c r="IZ39" i="24"/>
  <c r="JL39" i="24"/>
  <c r="G40" i="24"/>
  <c r="T40" i="24"/>
  <c r="AK40" i="24"/>
  <c r="DQ40" i="24"/>
  <c r="EC40" i="24"/>
  <c r="EO40" i="24"/>
  <c r="FM40" i="24"/>
  <c r="FY40" i="24"/>
  <c r="GK40" i="24"/>
  <c r="HI40" i="24"/>
  <c r="HU40" i="24"/>
  <c r="IG40" i="24"/>
  <c r="JE40" i="24"/>
  <c r="JQ40" i="24"/>
  <c r="KC40" i="24"/>
  <c r="S46" i="24"/>
  <c r="AQ46" i="24"/>
  <c r="BD46" i="24"/>
  <c r="DL46" i="24"/>
  <c r="EI46" i="24"/>
  <c r="EV46" i="24"/>
  <c r="FH46" i="24"/>
  <c r="GE46" i="24"/>
  <c r="GR46" i="24"/>
  <c r="HD46" i="24"/>
  <c r="IA46" i="24"/>
  <c r="IN46" i="24"/>
  <c r="IZ46" i="24"/>
  <c r="JW46" i="24"/>
  <c r="Y47" i="24"/>
  <c r="M48" i="24"/>
  <c r="Y48" i="24"/>
  <c r="EJ48" i="24"/>
  <c r="EI48" i="24"/>
  <c r="EO48" i="24"/>
  <c r="GF48" i="24"/>
  <c r="GE48" i="24"/>
  <c r="GK48" i="24"/>
  <c r="IB48" i="24"/>
  <c r="IA48" i="24"/>
  <c r="IG48" i="24"/>
  <c r="JX48" i="24"/>
  <c r="JW48" i="24"/>
  <c r="KC48" i="24"/>
  <c r="H51" i="24"/>
  <c r="G51" i="24"/>
  <c r="M51" i="24"/>
  <c r="EU54" i="24"/>
  <c r="ET54" i="24"/>
  <c r="FA54" i="24"/>
  <c r="JX54" i="24"/>
  <c r="JW54" i="24"/>
  <c r="KC54" i="24"/>
  <c r="BC57" i="24"/>
  <c r="GF57" i="24"/>
  <c r="GE57" i="24"/>
  <c r="GK57" i="24"/>
  <c r="IM57" i="24"/>
  <c r="IL57" i="24"/>
  <c r="IS57" i="24"/>
  <c r="EU58" i="24"/>
  <c r="ET58" i="24"/>
  <c r="FA58" i="24"/>
  <c r="JX58" i="24"/>
  <c r="JW58" i="24"/>
  <c r="KC58" i="24"/>
  <c r="BC59" i="24"/>
  <c r="GF59" i="24"/>
  <c r="GE59" i="24"/>
  <c r="GK59" i="24"/>
  <c r="IM59" i="24"/>
  <c r="IL59" i="24"/>
  <c r="IS59" i="24"/>
  <c r="EU63" i="24"/>
  <c r="ET63" i="24"/>
  <c r="FA63" i="24"/>
  <c r="JX63" i="24"/>
  <c r="JW63" i="24"/>
  <c r="KC63" i="24"/>
  <c r="EV64" i="24"/>
  <c r="EU64" i="24"/>
  <c r="ET64" i="24"/>
  <c r="FA64" i="24"/>
  <c r="BD66" i="24"/>
  <c r="BC66" i="24"/>
  <c r="IN66" i="24"/>
  <c r="IM66" i="24"/>
  <c r="IL66" i="24"/>
  <c r="IS66" i="24"/>
  <c r="EV67" i="24"/>
  <c r="EU67" i="24"/>
  <c r="ET67" i="24"/>
  <c r="FA67" i="24"/>
  <c r="BD68" i="24"/>
  <c r="BC68" i="24"/>
  <c r="IN68" i="24"/>
  <c r="IM68" i="24"/>
  <c r="IL68" i="24"/>
  <c r="IS68" i="24"/>
  <c r="EV69" i="24"/>
  <c r="EU69" i="24"/>
  <c r="ET69" i="24"/>
  <c r="FA69" i="24"/>
  <c r="DL70" i="24"/>
  <c r="DK70" i="24"/>
  <c r="DJ70" i="24"/>
  <c r="DQ70" i="24"/>
  <c r="JX72" i="24"/>
  <c r="JW72" i="24"/>
  <c r="JV72" i="24"/>
  <c r="KC72" i="24"/>
  <c r="GF73" i="24"/>
  <c r="GE73" i="24"/>
  <c r="GD73" i="24"/>
  <c r="GK73" i="24"/>
  <c r="AK74" i="24"/>
  <c r="JX74" i="24"/>
  <c r="JW74" i="24"/>
  <c r="JV74" i="24"/>
  <c r="KC74" i="24"/>
  <c r="Y77" i="24"/>
  <c r="DL78" i="24"/>
  <c r="DK78" i="24"/>
  <c r="DJ78" i="24"/>
  <c r="DQ78" i="24"/>
  <c r="AE80" i="24"/>
  <c r="AD80" i="24"/>
  <c r="AC80" i="24"/>
  <c r="AK80" i="24"/>
  <c r="HP80" i="24"/>
  <c r="HO80" i="24"/>
  <c r="HN80" i="24"/>
  <c r="HU80" i="24"/>
  <c r="GF82" i="24"/>
  <c r="GE82" i="24"/>
  <c r="GD82" i="24"/>
  <c r="GK82" i="24"/>
  <c r="EJ84" i="24"/>
  <c r="EI84" i="24"/>
  <c r="EH84" i="24"/>
  <c r="EO84" i="24"/>
  <c r="AR92" i="24"/>
  <c r="AQ92" i="24"/>
  <c r="IB92" i="24"/>
  <c r="IA92" i="24"/>
  <c r="HZ92" i="24"/>
  <c r="IG92" i="24"/>
  <c r="EJ93" i="24"/>
  <c r="EI93" i="24"/>
  <c r="EH93" i="24"/>
  <c r="EO93" i="24"/>
  <c r="AR94" i="24"/>
  <c r="AQ94" i="24"/>
  <c r="IB94" i="24"/>
  <c r="IA94" i="24"/>
  <c r="HZ94" i="24"/>
  <c r="IG94" i="24"/>
  <c r="EJ95" i="24"/>
  <c r="EI95" i="24"/>
  <c r="EH95" i="24"/>
  <c r="EO95" i="24"/>
  <c r="AR96" i="24"/>
  <c r="AQ96" i="24"/>
  <c r="IB96" i="24"/>
  <c r="IA96" i="24"/>
  <c r="HZ96" i="24"/>
  <c r="IG96" i="24"/>
  <c r="H98" i="24"/>
  <c r="G98" i="24"/>
  <c r="F98" i="24"/>
  <c r="M98" i="24"/>
  <c r="GR98" i="24"/>
  <c r="GQ98" i="24"/>
  <c r="GP98" i="24"/>
  <c r="GW98" i="24"/>
  <c r="H100" i="24"/>
  <c r="G100" i="24"/>
  <c r="F100" i="24"/>
  <c r="M100" i="24"/>
  <c r="IZ100" i="24"/>
  <c r="IY100" i="24"/>
  <c r="IX100" i="24"/>
  <c r="JE100" i="24"/>
  <c r="GQ48" i="24"/>
  <c r="GP48" i="24"/>
  <c r="GW48" i="24"/>
  <c r="IM48" i="24"/>
  <c r="IL48" i="24"/>
  <c r="IS50" i="24"/>
  <c r="AR54" i="24"/>
  <c r="AQ54" i="24"/>
  <c r="IG54" i="24"/>
  <c r="M57" i="24"/>
  <c r="AR58" i="24"/>
  <c r="AQ58" i="24"/>
  <c r="IG58" i="24"/>
  <c r="M59" i="24"/>
  <c r="EJ59" i="24"/>
  <c r="EI59" i="24"/>
  <c r="EO59" i="24"/>
  <c r="GQ59" i="24"/>
  <c r="GP59" i="24"/>
  <c r="GW59" i="24"/>
  <c r="IB63" i="24"/>
  <c r="IA63" i="24"/>
  <c r="GR67" i="24"/>
  <c r="GQ67" i="24"/>
  <c r="GP67" i="24"/>
  <c r="M69" i="24"/>
  <c r="GR69" i="24"/>
  <c r="GQ69" i="24"/>
  <c r="GP69" i="24"/>
  <c r="FH70" i="24"/>
  <c r="FG70" i="24"/>
  <c r="FF70" i="24"/>
  <c r="FM70" i="24"/>
  <c r="EJ72" i="24"/>
  <c r="EI72" i="24"/>
  <c r="EH72" i="24"/>
  <c r="JX92" i="24"/>
  <c r="JW92" i="24"/>
  <c r="JV92" i="24"/>
  <c r="KC92" i="24"/>
  <c r="JX94" i="24"/>
  <c r="JW94" i="24"/>
  <c r="JV94" i="24"/>
  <c r="KC94" i="24"/>
  <c r="GF95" i="24"/>
  <c r="GE95" i="24"/>
  <c r="GD95" i="24"/>
  <c r="GK95" i="24"/>
  <c r="M11" i="24"/>
  <c r="AK36" i="24"/>
  <c r="EC36" i="24"/>
  <c r="FA36" i="24"/>
  <c r="FY36" i="24"/>
  <c r="GW36" i="24"/>
  <c r="HU36" i="24"/>
  <c r="IS36" i="24"/>
  <c r="JQ36" i="24"/>
  <c r="Y39" i="24"/>
  <c r="AK39" i="24"/>
  <c r="EC39" i="24"/>
  <c r="FA39" i="24"/>
  <c r="FY39" i="24"/>
  <c r="HI39" i="24"/>
  <c r="HU39" i="24"/>
  <c r="JE39" i="24"/>
  <c r="JQ39" i="24"/>
  <c r="M40" i="24"/>
  <c r="Y40" i="24"/>
  <c r="Y46" i="24"/>
  <c r="DQ46" i="24"/>
  <c r="EO46" i="24"/>
  <c r="FA46" i="24"/>
  <c r="FM46" i="24"/>
  <c r="GK46" i="24"/>
  <c r="GW46" i="24"/>
  <c r="HI46" i="24"/>
  <c r="IG46" i="24"/>
  <c r="IS46" i="24"/>
  <c r="JE46" i="24"/>
  <c r="KC46" i="24"/>
  <c r="GO48" i="24"/>
  <c r="IK48" i="24"/>
  <c r="R50" i="24"/>
  <c r="Q50" i="24"/>
  <c r="Y50" i="24"/>
  <c r="DK50" i="24"/>
  <c r="DJ50" i="24"/>
  <c r="DQ50" i="24"/>
  <c r="FG50" i="24"/>
  <c r="FF50" i="24"/>
  <c r="FM50" i="24"/>
  <c r="HC50" i="24"/>
  <c r="HB50" i="24"/>
  <c r="HI50" i="24"/>
  <c r="G54" i="24"/>
  <c r="F54" i="24"/>
  <c r="M54" i="24"/>
  <c r="EJ54" i="24"/>
  <c r="EI54" i="24"/>
  <c r="EO54" i="24"/>
  <c r="GQ54" i="24"/>
  <c r="GP54" i="24"/>
  <c r="GW54" i="24"/>
  <c r="HY54" i="24"/>
  <c r="AR57" i="24"/>
  <c r="AQ57" i="24"/>
  <c r="GO57" i="24"/>
  <c r="IB57" i="24"/>
  <c r="IA57" i="24"/>
  <c r="IG57" i="24"/>
  <c r="G58" i="24"/>
  <c r="F58" i="24"/>
  <c r="M58" i="24"/>
  <c r="EJ58" i="24"/>
  <c r="EI58" i="24"/>
  <c r="EO58" i="24"/>
  <c r="GQ58" i="24"/>
  <c r="GP58" i="24"/>
  <c r="GW58" i="24"/>
  <c r="E59" i="24"/>
  <c r="AR59" i="24"/>
  <c r="AQ59" i="24"/>
  <c r="EG59" i="24"/>
  <c r="GO59" i="24"/>
  <c r="IB59" i="24"/>
  <c r="IA59" i="24"/>
  <c r="IG59" i="24"/>
  <c r="G63" i="24"/>
  <c r="F63" i="24"/>
  <c r="M63" i="24"/>
  <c r="EJ63" i="24"/>
  <c r="EI63" i="24"/>
  <c r="EO63" i="24"/>
  <c r="GQ63" i="24"/>
  <c r="GP63" i="24"/>
  <c r="GW63" i="24"/>
  <c r="HY63" i="24"/>
  <c r="E64" i="24"/>
  <c r="H66" i="24"/>
  <c r="G66" i="24"/>
  <c r="F66" i="24"/>
  <c r="M66" i="24"/>
  <c r="GR66" i="24"/>
  <c r="GQ66" i="24"/>
  <c r="GP66" i="24"/>
  <c r="GW66" i="24"/>
  <c r="H68" i="24"/>
  <c r="G68" i="24"/>
  <c r="F68" i="24"/>
  <c r="M68" i="24"/>
  <c r="GR68" i="24"/>
  <c r="GQ68" i="24"/>
  <c r="GP68" i="24"/>
  <c r="GW68" i="24"/>
  <c r="H70" i="24"/>
  <c r="G70" i="24"/>
  <c r="F70" i="24"/>
  <c r="M70" i="24"/>
  <c r="IZ70" i="24"/>
  <c r="IY70" i="24"/>
  <c r="IX70" i="24"/>
  <c r="JE70" i="24"/>
  <c r="AR72" i="24"/>
  <c r="AQ72" i="24"/>
  <c r="IB72" i="24"/>
  <c r="IA72" i="24"/>
  <c r="HZ72" i="24"/>
  <c r="IG72" i="24"/>
  <c r="EJ73" i="24"/>
  <c r="EI73" i="24"/>
  <c r="EH73" i="24"/>
  <c r="EO73" i="24"/>
  <c r="AR74" i="24"/>
  <c r="AQ74" i="24"/>
  <c r="IB74" i="24"/>
  <c r="IA74" i="24"/>
  <c r="HZ74" i="24"/>
  <c r="IG74" i="24"/>
  <c r="BD76" i="24"/>
  <c r="BC76" i="24"/>
  <c r="IN76" i="24"/>
  <c r="IM76" i="24"/>
  <c r="IL76" i="24"/>
  <c r="IS76" i="24"/>
  <c r="H78" i="24"/>
  <c r="G78" i="24"/>
  <c r="F78" i="24"/>
  <c r="M78" i="24"/>
  <c r="IZ78" i="24"/>
  <c r="IY78" i="24"/>
  <c r="IX78" i="24"/>
  <c r="JE78" i="24"/>
  <c r="FT80" i="24"/>
  <c r="FS80" i="24"/>
  <c r="FR80" i="24"/>
  <c r="FY80" i="24"/>
  <c r="EJ82" i="24"/>
  <c r="EI82" i="24"/>
  <c r="EH82" i="24"/>
  <c r="EO82" i="24"/>
  <c r="JX84" i="24"/>
  <c r="JW84" i="24"/>
  <c r="JV84" i="24"/>
  <c r="KC84" i="24"/>
  <c r="GF92" i="24"/>
  <c r="GE92" i="24"/>
  <c r="GD92" i="24"/>
  <c r="GK92" i="24"/>
  <c r="JX93" i="24"/>
  <c r="JW93" i="24"/>
  <c r="JV93" i="24"/>
  <c r="KC93" i="24"/>
  <c r="GF94" i="24"/>
  <c r="GE94" i="24"/>
  <c r="GD94" i="24"/>
  <c r="GK94" i="24"/>
  <c r="JX95" i="24"/>
  <c r="JW95" i="24"/>
  <c r="JV95" i="24"/>
  <c r="KC95" i="24"/>
  <c r="GF96" i="24"/>
  <c r="GE96" i="24"/>
  <c r="GD96" i="24"/>
  <c r="GK96" i="24"/>
  <c r="AR97" i="24"/>
  <c r="AQ97" i="24"/>
  <c r="IN97" i="24"/>
  <c r="IM97" i="24"/>
  <c r="IL97" i="24"/>
  <c r="IS97" i="24"/>
  <c r="EV98" i="24"/>
  <c r="EU98" i="24"/>
  <c r="ET98" i="24"/>
  <c r="FA98" i="24"/>
  <c r="BD99" i="24"/>
  <c r="BC99" i="24"/>
  <c r="IN99" i="24"/>
  <c r="IM99" i="24"/>
  <c r="IL99" i="24"/>
  <c r="IS99" i="24"/>
  <c r="HD100" i="24"/>
  <c r="HC100" i="24"/>
  <c r="HB100" i="24"/>
  <c r="HI100" i="24"/>
  <c r="EU48" i="24"/>
  <c r="ET48" i="24"/>
  <c r="FA48" i="24"/>
  <c r="IS48" i="24"/>
  <c r="G50" i="24"/>
  <c r="F50" i="24"/>
  <c r="M50" i="24"/>
  <c r="IN50" i="24"/>
  <c r="IM50" i="24"/>
  <c r="G57" i="24"/>
  <c r="F57" i="24"/>
  <c r="EJ57" i="24"/>
  <c r="EI57" i="24"/>
  <c r="IB58" i="24"/>
  <c r="IA58" i="24"/>
  <c r="IG63" i="24"/>
  <c r="M67" i="24"/>
  <c r="IG73" i="24"/>
  <c r="T80" i="24"/>
  <c r="S80" i="24"/>
  <c r="R80" i="24"/>
  <c r="JL80" i="24"/>
  <c r="JK80" i="24"/>
  <c r="JJ80" i="24"/>
  <c r="AR82" i="24"/>
  <c r="AQ82" i="24"/>
  <c r="IB82" i="24"/>
  <c r="IA82" i="24"/>
  <c r="HZ82" i="24"/>
  <c r="BD98" i="24"/>
  <c r="BC98" i="24"/>
  <c r="IS98" i="24"/>
  <c r="EV99" i="24"/>
  <c r="EU99" i="24"/>
  <c r="ET99" i="24"/>
  <c r="FA99" i="24"/>
  <c r="T102" i="24"/>
  <c r="S102" i="24"/>
  <c r="R102" i="24"/>
  <c r="M36" i="24"/>
  <c r="Y36" i="24"/>
  <c r="DQ36" i="24"/>
  <c r="FM36" i="24"/>
  <c r="HI36" i="24"/>
  <c r="JE36" i="24"/>
  <c r="M39" i="24"/>
  <c r="DQ39" i="24"/>
  <c r="FM39" i="24"/>
  <c r="GW39" i="24"/>
  <c r="IS39" i="24"/>
  <c r="AD41" i="24"/>
  <c r="E11" i="24"/>
  <c r="AK11" i="24"/>
  <c r="AW11" i="24"/>
  <c r="BI11" i="24"/>
  <c r="CG11" i="24"/>
  <c r="DE11" i="24"/>
  <c r="EC11" i="24"/>
  <c r="EO11" i="24"/>
  <c r="FA11" i="24"/>
  <c r="FY11" i="24"/>
  <c r="GK11" i="24"/>
  <c r="GW11" i="24"/>
  <c r="HU11" i="24"/>
  <c r="IG11" i="24"/>
  <c r="IS11" i="24"/>
  <c r="JQ11" i="24"/>
  <c r="KC11" i="24"/>
  <c r="M25" i="24"/>
  <c r="AK25" i="24"/>
  <c r="DQ25" i="24"/>
  <c r="EC25" i="24"/>
  <c r="FA25" i="24"/>
  <c r="FM25" i="24"/>
  <c r="FY25" i="24"/>
  <c r="GW25" i="24"/>
  <c r="HI25" i="24"/>
  <c r="HU25" i="24"/>
  <c r="IS25" i="24"/>
  <c r="JE25" i="24"/>
  <c r="JQ25" i="24"/>
  <c r="M27" i="24"/>
  <c r="Y27" i="24"/>
  <c r="AK27" i="24"/>
  <c r="DQ27" i="24"/>
  <c r="EC27" i="24"/>
  <c r="FA27" i="24"/>
  <c r="FM27" i="24"/>
  <c r="FY27" i="24"/>
  <c r="GW27" i="24"/>
  <c r="HI27" i="24"/>
  <c r="HU27" i="24"/>
  <c r="IS27" i="24"/>
  <c r="JE27" i="24"/>
  <c r="JQ27" i="24"/>
  <c r="M30" i="24"/>
  <c r="Y30" i="24"/>
  <c r="AK30" i="24"/>
  <c r="DQ30" i="24"/>
  <c r="EC30" i="24"/>
  <c r="FA30" i="24"/>
  <c r="FM30" i="24"/>
  <c r="FY30" i="24"/>
  <c r="GW30" i="24"/>
  <c r="HI30" i="24"/>
  <c r="HU30" i="24"/>
  <c r="IS30" i="24"/>
  <c r="JE30" i="24"/>
  <c r="JQ30" i="24"/>
  <c r="M31" i="24"/>
  <c r="Y31" i="24"/>
  <c r="AK31" i="24"/>
  <c r="DQ31" i="24"/>
  <c r="EC31" i="24"/>
  <c r="FA31" i="24"/>
  <c r="FM31" i="24"/>
  <c r="FY31" i="24"/>
  <c r="GW31" i="24"/>
  <c r="HI31" i="24"/>
  <c r="HU31" i="24"/>
  <c r="IS31" i="24"/>
  <c r="JE31" i="24"/>
  <c r="JQ31" i="24"/>
  <c r="M33" i="24"/>
  <c r="Y33" i="24"/>
  <c r="AK33" i="24"/>
  <c r="DQ33" i="24"/>
  <c r="EC33" i="24"/>
  <c r="FA33" i="24"/>
  <c r="FM33" i="24"/>
  <c r="FY33" i="24"/>
  <c r="GW33" i="24"/>
  <c r="HI33" i="24"/>
  <c r="HU33" i="24"/>
  <c r="IS33" i="24"/>
  <c r="JE33" i="24"/>
  <c r="JQ33" i="24"/>
  <c r="Y35" i="24"/>
  <c r="E36" i="24"/>
  <c r="Q36" i="24"/>
  <c r="AC36" i="24"/>
  <c r="DI36" i="24"/>
  <c r="DU36" i="24"/>
  <c r="ES36" i="24"/>
  <c r="FE36" i="24"/>
  <c r="FQ36" i="24"/>
  <c r="GO36" i="24"/>
  <c r="HA36" i="24"/>
  <c r="HM36" i="24"/>
  <c r="IK36" i="24"/>
  <c r="IW36" i="24"/>
  <c r="JI36" i="24"/>
  <c r="E39" i="24"/>
  <c r="Q39" i="24"/>
  <c r="AC39" i="24"/>
  <c r="DI39" i="24"/>
  <c r="DU39" i="24"/>
  <c r="ES39" i="24"/>
  <c r="FE39" i="24"/>
  <c r="FQ39" i="24"/>
  <c r="GO39" i="24"/>
  <c r="HA39" i="24"/>
  <c r="HM39" i="24"/>
  <c r="IK39" i="24"/>
  <c r="IW39" i="24"/>
  <c r="JI39" i="24"/>
  <c r="E40" i="24"/>
  <c r="Q40" i="24"/>
  <c r="AC40" i="24"/>
  <c r="AQ40" i="24"/>
  <c r="DJ40" i="24"/>
  <c r="DV40" i="24"/>
  <c r="EI40" i="24"/>
  <c r="FF40" i="24"/>
  <c r="FR40" i="24"/>
  <c r="GE40" i="24"/>
  <c r="HB40" i="24"/>
  <c r="HN40" i="24"/>
  <c r="IA40" i="24"/>
  <c r="IX40" i="24"/>
  <c r="JJ40" i="24"/>
  <c r="JW40" i="24"/>
  <c r="AF41" i="24"/>
  <c r="AK41" i="24"/>
  <c r="M42" i="24"/>
  <c r="AK42" i="24"/>
  <c r="EC42" i="24"/>
  <c r="EO42" i="24"/>
  <c r="FA42" i="24"/>
  <c r="FY42" i="24"/>
  <c r="GK42" i="24"/>
  <c r="GW42" i="24"/>
  <c r="HU42" i="24"/>
  <c r="IG42" i="24"/>
  <c r="IS42" i="24"/>
  <c r="JQ42" i="24"/>
  <c r="KC42" i="24"/>
  <c r="M43" i="24"/>
  <c r="AK43" i="24"/>
  <c r="EC43" i="24"/>
  <c r="EO43" i="24"/>
  <c r="FA43" i="24"/>
  <c r="FY43" i="24"/>
  <c r="GK43" i="24"/>
  <c r="GW43" i="24"/>
  <c r="HU43" i="24"/>
  <c r="IG43" i="24"/>
  <c r="IS43" i="24"/>
  <c r="JQ43" i="24"/>
  <c r="KC43" i="24"/>
  <c r="M46" i="24"/>
  <c r="DI46" i="24"/>
  <c r="EG46" i="24"/>
  <c r="ES46" i="24"/>
  <c r="FE46" i="24"/>
  <c r="GC46" i="24"/>
  <c r="GO46" i="24"/>
  <c r="HA46" i="24"/>
  <c r="HY46" i="24"/>
  <c r="IK46" i="24"/>
  <c r="IW46" i="24"/>
  <c r="JU46" i="24"/>
  <c r="Q47" i="24"/>
  <c r="F48" i="24"/>
  <c r="S48" i="24"/>
  <c r="EG48" i="24"/>
  <c r="EV48" i="24"/>
  <c r="GC48" i="24"/>
  <c r="GR48" i="24"/>
  <c r="HY48" i="24"/>
  <c r="IN48" i="24"/>
  <c r="JU48" i="24"/>
  <c r="H50" i="24"/>
  <c r="BD50" i="24"/>
  <c r="BC50" i="24"/>
  <c r="EV50" i="24"/>
  <c r="EU50" i="24"/>
  <c r="FA50" i="24"/>
  <c r="GR50" i="24"/>
  <c r="GQ50" i="24"/>
  <c r="GW50" i="24"/>
  <c r="IL50" i="24"/>
  <c r="IY50" i="24"/>
  <c r="IX50" i="24"/>
  <c r="JE50" i="24"/>
  <c r="E51" i="24"/>
  <c r="T51" i="24"/>
  <c r="R51" i="24"/>
  <c r="Y51" i="24"/>
  <c r="BC54" i="24"/>
  <c r="ES54" i="24"/>
  <c r="GF54" i="24"/>
  <c r="GE54" i="24"/>
  <c r="GK54" i="24"/>
  <c r="HZ54" i="24"/>
  <c r="IM54" i="24"/>
  <c r="IL54" i="24"/>
  <c r="IS54" i="24"/>
  <c r="JU54" i="24"/>
  <c r="H57" i="24"/>
  <c r="EH57" i="24"/>
  <c r="EU57" i="24"/>
  <c r="ET57" i="24"/>
  <c r="FA57" i="24"/>
  <c r="GC57" i="24"/>
  <c r="GR57" i="24"/>
  <c r="IK57" i="24"/>
  <c r="JX57" i="24"/>
  <c r="JW57" i="24"/>
  <c r="KC57" i="24"/>
  <c r="BC58" i="24"/>
  <c r="ES58" i="24"/>
  <c r="GF58" i="24"/>
  <c r="GE58" i="24"/>
  <c r="GK58" i="24"/>
  <c r="HZ58" i="24"/>
  <c r="IM58" i="24"/>
  <c r="IL58" i="24"/>
  <c r="IS58" i="24"/>
  <c r="JU58" i="24"/>
  <c r="H59" i="24"/>
  <c r="EH59" i="24"/>
  <c r="EU59" i="24"/>
  <c r="ET59" i="24"/>
  <c r="FA59" i="24"/>
  <c r="GC59" i="24"/>
  <c r="GR59" i="24"/>
  <c r="IK59" i="24"/>
  <c r="JX59" i="24"/>
  <c r="JW59" i="24"/>
  <c r="KC59" i="24"/>
  <c r="BC63" i="24"/>
  <c r="ES63" i="24"/>
  <c r="GF63" i="24"/>
  <c r="GE63" i="24"/>
  <c r="GK63" i="24"/>
  <c r="HZ63" i="24"/>
  <c r="IM63" i="24"/>
  <c r="IL63" i="24"/>
  <c r="IS63" i="24"/>
  <c r="JU63" i="24"/>
  <c r="H64" i="24"/>
  <c r="BD64" i="24"/>
  <c r="BC64" i="24"/>
  <c r="GO64" i="24"/>
  <c r="IN64" i="24"/>
  <c r="IM64" i="24"/>
  <c r="IL64" i="24"/>
  <c r="IS64" i="24"/>
  <c r="EV66" i="24"/>
  <c r="EU66" i="24"/>
  <c r="ET66" i="24"/>
  <c r="FA66" i="24"/>
  <c r="E67" i="24"/>
  <c r="BD67" i="24"/>
  <c r="BC67" i="24"/>
  <c r="GO67" i="24"/>
  <c r="IN67" i="24"/>
  <c r="IM67" i="24"/>
  <c r="IL67" i="24"/>
  <c r="IS67" i="24"/>
  <c r="EV68" i="24"/>
  <c r="EU68" i="24"/>
  <c r="ET68" i="24"/>
  <c r="FA68" i="24"/>
  <c r="E69" i="24"/>
  <c r="BD69" i="24"/>
  <c r="BC69" i="24"/>
  <c r="GO69" i="24"/>
  <c r="IN69" i="24"/>
  <c r="IM69" i="24"/>
  <c r="IL69" i="24"/>
  <c r="IS69" i="24"/>
  <c r="S70" i="24"/>
  <c r="R70" i="24"/>
  <c r="Q70" i="24"/>
  <c r="Y70" i="24"/>
  <c r="FE70" i="24"/>
  <c r="HD70" i="24"/>
  <c r="HC70" i="24"/>
  <c r="HB70" i="24"/>
  <c r="HI70" i="24"/>
  <c r="M72" i="24"/>
  <c r="EG72" i="24"/>
  <c r="GF72" i="24"/>
  <c r="GE72" i="24"/>
  <c r="GD72" i="24"/>
  <c r="GK72" i="24"/>
  <c r="HY73" i="24"/>
  <c r="JX73" i="24"/>
  <c r="JW73" i="24"/>
  <c r="JV73" i="24"/>
  <c r="KC73" i="24"/>
  <c r="EG74" i="24"/>
  <c r="GF74" i="24"/>
  <c r="GE74" i="24"/>
  <c r="GD74" i="24"/>
  <c r="GK74" i="24"/>
  <c r="ES76" i="24"/>
  <c r="GR76" i="24"/>
  <c r="GQ76" i="24"/>
  <c r="GP76" i="24"/>
  <c r="GW76" i="24"/>
  <c r="S78" i="24"/>
  <c r="R78" i="24"/>
  <c r="Q78" i="24"/>
  <c r="Y78" i="24"/>
  <c r="FE78" i="24"/>
  <c r="HD78" i="24"/>
  <c r="HC78" i="24"/>
  <c r="HB78" i="24"/>
  <c r="HI78" i="24"/>
  <c r="Q80" i="24"/>
  <c r="DX80" i="24"/>
  <c r="DW80" i="24"/>
  <c r="DV80" i="24"/>
  <c r="EC80" i="24"/>
  <c r="JI80" i="24"/>
  <c r="AK82" i="24"/>
  <c r="HY82" i="24"/>
  <c r="JX82" i="24"/>
  <c r="JW82" i="24"/>
  <c r="JV82" i="24"/>
  <c r="KC82" i="24"/>
  <c r="AR84" i="24"/>
  <c r="AQ84" i="24"/>
  <c r="GC84" i="24"/>
  <c r="IB84" i="24"/>
  <c r="IA84" i="24"/>
  <c r="HZ84" i="24"/>
  <c r="IG84" i="24"/>
  <c r="EJ92" i="24"/>
  <c r="EI92" i="24"/>
  <c r="EH92" i="24"/>
  <c r="EO92" i="24"/>
  <c r="JU92" i="24"/>
  <c r="AR93" i="24"/>
  <c r="AQ93" i="24"/>
  <c r="GC93" i="24"/>
  <c r="IB93" i="24"/>
  <c r="IA93" i="24"/>
  <c r="HZ93" i="24"/>
  <c r="IG93" i="24"/>
  <c r="EJ94" i="24"/>
  <c r="EI94" i="24"/>
  <c r="EH94" i="24"/>
  <c r="EO94" i="24"/>
  <c r="JU94" i="24"/>
  <c r="AR95" i="24"/>
  <c r="AQ95" i="24"/>
  <c r="GC95" i="24"/>
  <c r="IB95" i="24"/>
  <c r="IA95" i="24"/>
  <c r="HZ95" i="24"/>
  <c r="IG95" i="24"/>
  <c r="EJ96" i="24"/>
  <c r="EI96" i="24"/>
  <c r="EH96" i="24"/>
  <c r="EO96" i="24"/>
  <c r="JU96" i="24"/>
  <c r="ES97" i="24"/>
  <c r="GR97" i="24"/>
  <c r="GQ97" i="24"/>
  <c r="GP97" i="24"/>
  <c r="GW97" i="24"/>
  <c r="IK98" i="24"/>
  <c r="H99" i="24"/>
  <c r="G99" i="24"/>
  <c r="F99" i="24"/>
  <c r="M99" i="24"/>
  <c r="ES99" i="24"/>
  <c r="GR99" i="24"/>
  <c r="GQ99" i="24"/>
  <c r="GP99" i="24"/>
  <c r="GW99" i="24"/>
  <c r="DI100" i="24"/>
  <c r="FH100" i="24"/>
  <c r="FG100" i="24"/>
  <c r="FF100" i="24"/>
  <c r="FM100" i="24"/>
  <c r="Q102" i="24"/>
  <c r="EO102" i="24"/>
  <c r="GK102" i="24"/>
  <c r="IG102" i="24"/>
  <c r="KC102" i="24"/>
  <c r="EO14" i="24"/>
  <c r="GK14" i="24"/>
  <c r="IG14" i="24"/>
  <c r="KC14" i="24"/>
  <c r="Y22" i="24"/>
  <c r="M23" i="24"/>
  <c r="Y23" i="24"/>
  <c r="DW23" i="24"/>
  <c r="DV23" i="24"/>
  <c r="EC23" i="24"/>
  <c r="IZ23" i="24"/>
  <c r="IY23" i="24"/>
  <c r="JE23" i="24"/>
  <c r="R111" i="24"/>
  <c r="Q111" i="24"/>
  <c r="Y111" i="24"/>
  <c r="DX112" i="24"/>
  <c r="DW112" i="24"/>
  <c r="EC112" i="24"/>
  <c r="GE112" i="24"/>
  <c r="GD112" i="24"/>
  <c r="GK112" i="24"/>
  <c r="AF113" i="24"/>
  <c r="AE113" i="24"/>
  <c r="AD113" i="24"/>
  <c r="AK113" i="24"/>
  <c r="HP113" i="24"/>
  <c r="HO113" i="24"/>
  <c r="HN113" i="24"/>
  <c r="HU113" i="24"/>
  <c r="DX116" i="24"/>
  <c r="DW116" i="24"/>
  <c r="DV116" i="24"/>
  <c r="EC116" i="24"/>
  <c r="AF118" i="24"/>
  <c r="AE118" i="24"/>
  <c r="AD118" i="24"/>
  <c r="AK118" i="24"/>
  <c r="HP118" i="24"/>
  <c r="HO118" i="24"/>
  <c r="HN118" i="24"/>
  <c r="HU118" i="24"/>
  <c r="DX119" i="24"/>
  <c r="DW119" i="24"/>
  <c r="DV119" i="24"/>
  <c r="EC119" i="24"/>
  <c r="AF120" i="24"/>
  <c r="AE120" i="24"/>
  <c r="AD120" i="24"/>
  <c r="AK120" i="24"/>
  <c r="HP120" i="24"/>
  <c r="HO120" i="24"/>
  <c r="HN120" i="24"/>
  <c r="HU120" i="24"/>
  <c r="DX121" i="24"/>
  <c r="DW121" i="24"/>
  <c r="DV121" i="24"/>
  <c r="EC121" i="24"/>
  <c r="FE48" i="24"/>
  <c r="HI48" i="24"/>
  <c r="AC50" i="24"/>
  <c r="AK50" i="24"/>
  <c r="DU50" i="24"/>
  <c r="HU50" i="24"/>
  <c r="JQ50" i="24"/>
  <c r="Y54" i="24"/>
  <c r="DQ54" i="24"/>
  <c r="FM54" i="24"/>
  <c r="HI54" i="24"/>
  <c r="JE54" i="24"/>
  <c r="Y57" i="24"/>
  <c r="DQ57" i="24"/>
  <c r="FM57" i="24"/>
  <c r="HI57" i="24"/>
  <c r="JE57" i="24"/>
  <c r="Y58" i="24"/>
  <c r="DQ58" i="24"/>
  <c r="FM58" i="24"/>
  <c r="HI58" i="24"/>
  <c r="JE58" i="24"/>
  <c r="Y59" i="24"/>
  <c r="DQ59" i="24"/>
  <c r="FM59" i="24"/>
  <c r="HI59" i="24"/>
  <c r="JE59" i="24"/>
  <c r="Y63" i="24"/>
  <c r="DQ63" i="24"/>
  <c r="FM63" i="24"/>
  <c r="HI63" i="24"/>
  <c r="JE63" i="24"/>
  <c r="Y64" i="24"/>
  <c r="AQ64" i="24"/>
  <c r="DQ64" i="24"/>
  <c r="EI64" i="24"/>
  <c r="FM64" i="24"/>
  <c r="GE64" i="24"/>
  <c r="HI64" i="24"/>
  <c r="IA64" i="24"/>
  <c r="JE64" i="24"/>
  <c r="JW64" i="24"/>
  <c r="Y66" i="24"/>
  <c r="AQ66" i="24"/>
  <c r="DQ66" i="24"/>
  <c r="EI66" i="24"/>
  <c r="FM66" i="24"/>
  <c r="GE66" i="24"/>
  <c r="HI66" i="24"/>
  <c r="IA66" i="24"/>
  <c r="JE66" i="24"/>
  <c r="JW66" i="24"/>
  <c r="Y67" i="24"/>
  <c r="AQ67" i="24"/>
  <c r="DQ67" i="24"/>
  <c r="EI67" i="24"/>
  <c r="FM67" i="24"/>
  <c r="GE67" i="24"/>
  <c r="HI67" i="24"/>
  <c r="IA67" i="24"/>
  <c r="JE67" i="24"/>
  <c r="JW67" i="24"/>
  <c r="Y68" i="24"/>
  <c r="AQ68" i="24"/>
  <c r="DQ68" i="24"/>
  <c r="EI68" i="24"/>
  <c r="FM68" i="24"/>
  <c r="GE68" i="24"/>
  <c r="HI68" i="24"/>
  <c r="IA68" i="24"/>
  <c r="JE68" i="24"/>
  <c r="JW68" i="24"/>
  <c r="Y69" i="24"/>
  <c r="AQ69" i="24"/>
  <c r="DQ69" i="24"/>
  <c r="EI69" i="24"/>
  <c r="FM69" i="24"/>
  <c r="GE69" i="24"/>
  <c r="HI69" i="24"/>
  <c r="IA69" i="24"/>
  <c r="JE69" i="24"/>
  <c r="JW69" i="24"/>
  <c r="AK70" i="24"/>
  <c r="BC70" i="24"/>
  <c r="EC70" i="24"/>
  <c r="EU70" i="24"/>
  <c r="FY70" i="24"/>
  <c r="GQ70" i="24"/>
  <c r="HU70" i="24"/>
  <c r="IM70" i="24"/>
  <c r="JQ70" i="24"/>
  <c r="G72" i="24"/>
  <c r="S72" i="24"/>
  <c r="AE72" i="24"/>
  <c r="DW72" i="24"/>
  <c r="FA72" i="24"/>
  <c r="FS72" i="24"/>
  <c r="GW72" i="24"/>
  <c r="HO72" i="24"/>
  <c r="IS72" i="24"/>
  <c r="JK72" i="24"/>
  <c r="M73" i="24"/>
  <c r="AE73" i="24"/>
  <c r="DW73" i="24"/>
  <c r="FA73" i="24"/>
  <c r="FS73" i="24"/>
  <c r="GW73" i="24"/>
  <c r="HO73" i="24"/>
  <c r="IS73" i="24"/>
  <c r="JK73" i="24"/>
  <c r="M74" i="24"/>
  <c r="AE74" i="24"/>
  <c r="DW74" i="24"/>
  <c r="FA74" i="24"/>
  <c r="FS74" i="24"/>
  <c r="GW74" i="24"/>
  <c r="HO74" i="24"/>
  <c r="IS74" i="24"/>
  <c r="JK74" i="24"/>
  <c r="M76" i="24"/>
  <c r="Y76" i="24"/>
  <c r="AQ76" i="24"/>
  <c r="DQ76" i="24"/>
  <c r="EI76" i="24"/>
  <c r="FM76" i="24"/>
  <c r="GE76" i="24"/>
  <c r="HI76" i="24"/>
  <c r="IA76" i="24"/>
  <c r="JE76" i="24"/>
  <c r="JW76" i="24"/>
  <c r="R77" i="24"/>
  <c r="AK78" i="24"/>
  <c r="BC78" i="24"/>
  <c r="EC78" i="24"/>
  <c r="EU78" i="24"/>
  <c r="FY78" i="24"/>
  <c r="GQ78" i="24"/>
  <c r="HU78" i="24"/>
  <c r="IM78" i="24"/>
  <c r="JQ78" i="24"/>
  <c r="G80" i="24"/>
  <c r="DK80" i="24"/>
  <c r="EO80" i="24"/>
  <c r="FG80" i="24"/>
  <c r="GK80" i="24"/>
  <c r="HC80" i="24"/>
  <c r="IG80" i="24"/>
  <c r="IY80" i="24"/>
  <c r="KC80" i="24"/>
  <c r="AK81" i="24"/>
  <c r="AE82" i="24"/>
  <c r="DW82" i="24"/>
  <c r="FA82" i="24"/>
  <c r="FS82" i="24"/>
  <c r="GW82" i="24"/>
  <c r="HO82" i="24"/>
  <c r="IS82" i="24"/>
  <c r="JK82" i="24"/>
  <c r="M84" i="24"/>
  <c r="AE84" i="24"/>
  <c r="DW84" i="24"/>
  <c r="FA84" i="24"/>
  <c r="FS84" i="24"/>
  <c r="GW84" i="24"/>
  <c r="HO84" i="24"/>
  <c r="IS84" i="24"/>
  <c r="JK84" i="24"/>
  <c r="M92" i="24"/>
  <c r="AE92" i="24"/>
  <c r="DW92" i="24"/>
  <c r="FA92" i="24"/>
  <c r="FS92" i="24"/>
  <c r="GW92" i="24"/>
  <c r="HO92" i="24"/>
  <c r="IS92" i="24"/>
  <c r="JK92" i="24"/>
  <c r="M93" i="24"/>
  <c r="AE93" i="24"/>
  <c r="DW93" i="24"/>
  <c r="FA93" i="24"/>
  <c r="FS93" i="24"/>
  <c r="GW93" i="24"/>
  <c r="HO93" i="24"/>
  <c r="IS93" i="24"/>
  <c r="JK93" i="24"/>
  <c r="M94" i="24"/>
  <c r="AE94" i="24"/>
  <c r="DL94" i="24"/>
  <c r="DW94" i="24"/>
  <c r="FH94" i="24"/>
  <c r="FS94" i="24"/>
  <c r="HD94" i="24"/>
  <c r="HO94" i="24"/>
  <c r="IZ94" i="24"/>
  <c r="JK94" i="24"/>
  <c r="T95" i="24"/>
  <c r="AE95" i="24"/>
  <c r="DL95" i="24"/>
  <c r="DW95" i="24"/>
  <c r="FA95" i="24"/>
  <c r="FS95" i="24"/>
  <c r="GW95" i="24"/>
  <c r="HO95" i="24"/>
  <c r="IS95" i="24"/>
  <c r="JK95" i="24"/>
  <c r="M96" i="24"/>
  <c r="AE96" i="24"/>
  <c r="DW96" i="24"/>
  <c r="FA96" i="24"/>
  <c r="FS96" i="24"/>
  <c r="GW96" i="24"/>
  <c r="HO96" i="24"/>
  <c r="IS96" i="24"/>
  <c r="JK96" i="24"/>
  <c r="M97" i="24"/>
  <c r="T97" i="24"/>
  <c r="AE97" i="24"/>
  <c r="DX97" i="24"/>
  <c r="EI97" i="24"/>
  <c r="FT97" i="24"/>
  <c r="GE97" i="24"/>
  <c r="HP97" i="24"/>
  <c r="IA97" i="24"/>
  <c r="JL97" i="24"/>
  <c r="JW97" i="24"/>
  <c r="AF98" i="24"/>
  <c r="AQ98" i="24"/>
  <c r="DX98" i="24"/>
  <c r="EI98" i="24"/>
  <c r="FT98" i="24"/>
  <c r="GE98" i="24"/>
  <c r="HP98" i="24"/>
  <c r="IA98" i="24"/>
  <c r="JL98" i="24"/>
  <c r="JW98" i="24"/>
  <c r="AF99" i="24"/>
  <c r="AQ99" i="24"/>
  <c r="DX99" i="24"/>
  <c r="EI99" i="24"/>
  <c r="FT99" i="24"/>
  <c r="GE99" i="24"/>
  <c r="HP99" i="24"/>
  <c r="IA99" i="24"/>
  <c r="JL99" i="24"/>
  <c r="JW99" i="24"/>
  <c r="AF100" i="24"/>
  <c r="AQ100" i="24"/>
  <c r="EJ100" i="24"/>
  <c r="EU100" i="24"/>
  <c r="GF100" i="24"/>
  <c r="GQ100" i="24"/>
  <c r="IB100" i="24"/>
  <c r="IM100" i="24"/>
  <c r="JX100" i="24"/>
  <c r="G102" i="24"/>
  <c r="DL102" i="24"/>
  <c r="DW102" i="24"/>
  <c r="EH102" i="24"/>
  <c r="FH102" i="24"/>
  <c r="FS102" i="24"/>
  <c r="GD102" i="24"/>
  <c r="HD102" i="24"/>
  <c r="HO102" i="24"/>
  <c r="HZ102" i="24"/>
  <c r="IZ102" i="24"/>
  <c r="JK102" i="24"/>
  <c r="JV102" i="24"/>
  <c r="T14" i="24"/>
  <c r="AE14" i="24"/>
  <c r="DL14" i="24"/>
  <c r="DW14" i="24"/>
  <c r="EH14" i="24"/>
  <c r="FH14" i="24"/>
  <c r="FS14" i="24"/>
  <c r="GD14" i="24"/>
  <c r="HD14" i="24"/>
  <c r="HO14" i="24"/>
  <c r="HZ14" i="24"/>
  <c r="IZ14" i="24"/>
  <c r="JK14" i="24"/>
  <c r="JV14" i="24"/>
  <c r="T20" i="24"/>
  <c r="AF20" i="24"/>
  <c r="BC20" i="24"/>
  <c r="DL20" i="24"/>
  <c r="DX20" i="24"/>
  <c r="EU20" i="24"/>
  <c r="FH20" i="24"/>
  <c r="FT20" i="24"/>
  <c r="GQ20" i="24"/>
  <c r="HD20" i="24"/>
  <c r="HP20" i="24"/>
  <c r="IM20" i="24"/>
  <c r="IZ20" i="24"/>
  <c r="JL20" i="24"/>
  <c r="G21" i="24"/>
  <c r="Y21" i="24"/>
  <c r="AK21" i="24"/>
  <c r="DQ21" i="24"/>
  <c r="EC21" i="24"/>
  <c r="EO21" i="24"/>
  <c r="FM21" i="24"/>
  <c r="FY21" i="24"/>
  <c r="GK21" i="24"/>
  <c r="HI21" i="24"/>
  <c r="HU21" i="24"/>
  <c r="IG21" i="24"/>
  <c r="JE21" i="24"/>
  <c r="JQ21" i="24"/>
  <c r="KC21" i="24"/>
  <c r="E23" i="24"/>
  <c r="Q23" i="24"/>
  <c r="AC23" i="24"/>
  <c r="AQ23" i="24"/>
  <c r="DL23" i="24"/>
  <c r="DK23" i="24"/>
  <c r="DQ23" i="24"/>
  <c r="FS23" i="24"/>
  <c r="FR23" i="24"/>
  <c r="FY23" i="24"/>
  <c r="HA23" i="24"/>
  <c r="JI23" i="24"/>
  <c r="R110" i="24"/>
  <c r="AQ112" i="24"/>
  <c r="EG112" i="24"/>
  <c r="FT112" i="24"/>
  <c r="FS112" i="24"/>
  <c r="FY112" i="24"/>
  <c r="JL112" i="24"/>
  <c r="JK112" i="24"/>
  <c r="JJ112" i="24"/>
  <c r="JQ112" i="24"/>
  <c r="FT113" i="24"/>
  <c r="FS113" i="24"/>
  <c r="FR113" i="24"/>
  <c r="FY113" i="24"/>
  <c r="JL116" i="24"/>
  <c r="JK116" i="24"/>
  <c r="JJ116" i="24"/>
  <c r="JQ116" i="24"/>
  <c r="FT118" i="24"/>
  <c r="FS118" i="24"/>
  <c r="FR118" i="24"/>
  <c r="FY118" i="24"/>
  <c r="JL119" i="24"/>
  <c r="JK119" i="24"/>
  <c r="JJ119" i="24"/>
  <c r="JQ119" i="24"/>
  <c r="FT120" i="24"/>
  <c r="FS120" i="24"/>
  <c r="FR120" i="24"/>
  <c r="FY120" i="24"/>
  <c r="JL121" i="24"/>
  <c r="JK121" i="24"/>
  <c r="JJ121" i="24"/>
  <c r="JQ121" i="24"/>
  <c r="DI48" i="24"/>
  <c r="DQ48" i="24"/>
  <c r="FM48" i="24"/>
  <c r="HA48" i="24"/>
  <c r="IW48" i="24"/>
  <c r="JE48" i="24"/>
  <c r="EC50" i="24"/>
  <c r="FQ50" i="24"/>
  <c r="FY50" i="24"/>
  <c r="AR64" i="24"/>
  <c r="EJ64" i="24"/>
  <c r="GF64" i="24"/>
  <c r="IB64" i="24"/>
  <c r="JX64" i="24"/>
  <c r="AR66" i="24"/>
  <c r="EJ66" i="24"/>
  <c r="GF66" i="24"/>
  <c r="IB66" i="24"/>
  <c r="JX66" i="24"/>
  <c r="AR67" i="24"/>
  <c r="EJ67" i="24"/>
  <c r="GF67" i="24"/>
  <c r="IB67" i="24"/>
  <c r="JX67" i="24"/>
  <c r="AR68" i="24"/>
  <c r="EJ68" i="24"/>
  <c r="GF68" i="24"/>
  <c r="IB68" i="24"/>
  <c r="JX68" i="24"/>
  <c r="AR69" i="24"/>
  <c r="EJ69" i="24"/>
  <c r="GF69" i="24"/>
  <c r="IB69" i="24"/>
  <c r="JX69" i="24"/>
  <c r="BD70" i="24"/>
  <c r="EV70" i="24"/>
  <c r="GR70" i="24"/>
  <c r="IN70" i="24"/>
  <c r="H72" i="24"/>
  <c r="T72" i="24"/>
  <c r="AF72" i="24"/>
  <c r="DX72" i="24"/>
  <c r="FT72" i="24"/>
  <c r="HP72" i="24"/>
  <c r="JL72" i="24"/>
  <c r="AF73" i="24"/>
  <c r="DX73" i="24"/>
  <c r="FT73" i="24"/>
  <c r="HP73" i="24"/>
  <c r="JL73" i="24"/>
  <c r="AF74" i="24"/>
  <c r="DX74" i="24"/>
  <c r="FT74" i="24"/>
  <c r="HP74" i="24"/>
  <c r="JL74" i="24"/>
  <c r="AR76" i="24"/>
  <c r="EJ76" i="24"/>
  <c r="GF76" i="24"/>
  <c r="IB76" i="24"/>
  <c r="JX76" i="24"/>
  <c r="T77" i="24"/>
  <c r="BD78" i="24"/>
  <c r="EV78" i="24"/>
  <c r="GR78" i="24"/>
  <c r="IN78" i="24"/>
  <c r="H80" i="24"/>
  <c r="DL80" i="24"/>
  <c r="FH80" i="24"/>
  <c r="HD80" i="24"/>
  <c r="IZ80" i="24"/>
  <c r="AF82" i="24"/>
  <c r="DX82" i="24"/>
  <c r="FT82" i="24"/>
  <c r="HP82" i="24"/>
  <c r="JL82" i="24"/>
  <c r="AF84" i="24"/>
  <c r="DX84" i="24"/>
  <c r="FT84" i="24"/>
  <c r="HP84" i="24"/>
  <c r="JL84" i="24"/>
  <c r="AF92" i="24"/>
  <c r="DX92" i="24"/>
  <c r="FT92" i="24"/>
  <c r="HP92" i="24"/>
  <c r="JL92" i="24"/>
  <c r="AF93" i="24"/>
  <c r="DX93" i="24"/>
  <c r="FT93" i="24"/>
  <c r="HP93" i="24"/>
  <c r="JL93" i="24"/>
  <c r="AF94" i="24"/>
  <c r="DX94" i="24"/>
  <c r="FT94" i="24"/>
  <c r="HP94" i="24"/>
  <c r="JL94" i="24"/>
  <c r="AF95" i="24"/>
  <c r="DX95" i="24"/>
  <c r="FT95" i="24"/>
  <c r="HP95" i="24"/>
  <c r="JL95" i="24"/>
  <c r="AF96" i="24"/>
  <c r="DX96" i="24"/>
  <c r="FT96" i="24"/>
  <c r="HP96" i="24"/>
  <c r="JL96" i="24"/>
  <c r="AF97" i="24"/>
  <c r="EJ97" i="24"/>
  <c r="GF97" i="24"/>
  <c r="IB97" i="24"/>
  <c r="JX97" i="24"/>
  <c r="AR98" i="24"/>
  <c r="EJ98" i="24"/>
  <c r="GF98" i="24"/>
  <c r="IB98" i="24"/>
  <c r="JX98" i="24"/>
  <c r="AR99" i="24"/>
  <c r="EJ99" i="24"/>
  <c r="GF99" i="24"/>
  <c r="IB99" i="24"/>
  <c r="JX99" i="24"/>
  <c r="AR100" i="24"/>
  <c r="EV100" i="24"/>
  <c r="GR100" i="24"/>
  <c r="IN100" i="24"/>
  <c r="H102" i="24"/>
  <c r="DX102" i="24"/>
  <c r="EI102" i="24"/>
  <c r="FT102" i="24"/>
  <c r="GE102" i="24"/>
  <c r="HP102" i="24"/>
  <c r="IA102" i="24"/>
  <c r="JL102" i="24"/>
  <c r="JW102" i="24"/>
  <c r="AF14" i="24"/>
  <c r="AQ14" i="24"/>
  <c r="DX14" i="24"/>
  <c r="EI14" i="24"/>
  <c r="FT14" i="24"/>
  <c r="GE14" i="24"/>
  <c r="HP14" i="24"/>
  <c r="IA14" i="24"/>
  <c r="JL14" i="24"/>
  <c r="JW14" i="24"/>
  <c r="AK20" i="24"/>
  <c r="DQ20" i="24"/>
  <c r="EC20" i="24"/>
  <c r="FA20" i="24"/>
  <c r="FM20" i="24"/>
  <c r="FY20" i="24"/>
  <c r="GW20" i="24"/>
  <c r="HI20" i="24"/>
  <c r="HU20" i="24"/>
  <c r="IS20" i="24"/>
  <c r="JE20" i="24"/>
  <c r="JQ20" i="24"/>
  <c r="M21" i="24"/>
  <c r="R22" i="24"/>
  <c r="F23" i="24"/>
  <c r="R23" i="24"/>
  <c r="AE23" i="24"/>
  <c r="AR23" i="24"/>
  <c r="DU23" i="24"/>
  <c r="FH23" i="24"/>
  <c r="FG23" i="24"/>
  <c r="FM23" i="24"/>
  <c r="HO23" i="24"/>
  <c r="HN23" i="24"/>
  <c r="HU23" i="24"/>
  <c r="IW23" i="24"/>
  <c r="Y110" i="24"/>
  <c r="AF112" i="24"/>
  <c r="AE112" i="24"/>
  <c r="AK112" i="24"/>
  <c r="DU112" i="24"/>
  <c r="GC112" i="24"/>
  <c r="HP112" i="24"/>
  <c r="HO112" i="24"/>
  <c r="HU112" i="24"/>
  <c r="DX113" i="24"/>
  <c r="DW113" i="24"/>
  <c r="DV113" i="24"/>
  <c r="EC113" i="24"/>
  <c r="AF116" i="24"/>
  <c r="AE116" i="24"/>
  <c r="AD116" i="24"/>
  <c r="AK116" i="24"/>
  <c r="HP116" i="24"/>
  <c r="HO116" i="24"/>
  <c r="HN116" i="24"/>
  <c r="HU116" i="24"/>
  <c r="DX118" i="24"/>
  <c r="DW118" i="24"/>
  <c r="DV118" i="24"/>
  <c r="EC118" i="24"/>
  <c r="AF119" i="24"/>
  <c r="AE119" i="24"/>
  <c r="AD119" i="24"/>
  <c r="AK119" i="24"/>
  <c r="HP119" i="24"/>
  <c r="HO119" i="24"/>
  <c r="HN119" i="24"/>
  <c r="HU119" i="24"/>
  <c r="DX120" i="24"/>
  <c r="DW120" i="24"/>
  <c r="DV120" i="24"/>
  <c r="EC120" i="24"/>
  <c r="AF121" i="24"/>
  <c r="AE121" i="24"/>
  <c r="AD121" i="24"/>
  <c r="AK121" i="24"/>
  <c r="HP121" i="24"/>
  <c r="HO121" i="24"/>
  <c r="HN121" i="24"/>
  <c r="HU121" i="24"/>
  <c r="T22" i="24"/>
  <c r="G23" i="24"/>
  <c r="T23" i="24"/>
  <c r="AK23" i="24"/>
  <c r="DX23" i="24"/>
  <c r="HD23" i="24"/>
  <c r="HC23" i="24"/>
  <c r="HI23" i="24"/>
  <c r="IX23" i="24"/>
  <c r="JK23" i="24"/>
  <c r="JJ23" i="24"/>
  <c r="JQ23" i="24"/>
  <c r="T111" i="24"/>
  <c r="DV112" i="24"/>
  <c r="EI112" i="24"/>
  <c r="EH112" i="24"/>
  <c r="EO112" i="24"/>
  <c r="GF112" i="24"/>
  <c r="Y113" i="24"/>
  <c r="AC113" i="24"/>
  <c r="HM113" i="24"/>
  <c r="JL113" i="24"/>
  <c r="JK113" i="24"/>
  <c r="JJ113" i="24"/>
  <c r="JQ113" i="24"/>
  <c r="DU116" i="24"/>
  <c r="FT116" i="24"/>
  <c r="FS116" i="24"/>
  <c r="FR116" i="24"/>
  <c r="FY116" i="24"/>
  <c r="Y118" i="24"/>
  <c r="AC118" i="24"/>
  <c r="HM118" i="24"/>
  <c r="JL118" i="24"/>
  <c r="JK118" i="24"/>
  <c r="JJ118" i="24"/>
  <c r="JQ118" i="24"/>
  <c r="DU119" i="24"/>
  <c r="FT119" i="24"/>
  <c r="FS119" i="24"/>
  <c r="FR119" i="24"/>
  <c r="FY119" i="24"/>
  <c r="AC120" i="24"/>
  <c r="HM120" i="24"/>
  <c r="JL120" i="24"/>
  <c r="JK120" i="24"/>
  <c r="JJ120" i="24"/>
  <c r="JQ120" i="24"/>
  <c r="DU121" i="24"/>
  <c r="FT121" i="24"/>
  <c r="FS121" i="24"/>
  <c r="FR121" i="24"/>
  <c r="FY121" i="24"/>
  <c r="AK122" i="24"/>
  <c r="EC122" i="24"/>
  <c r="FY122" i="24"/>
  <c r="HU122" i="24"/>
  <c r="JQ122" i="24"/>
  <c r="AK123" i="24"/>
  <c r="EC123" i="24"/>
  <c r="FY123" i="24"/>
  <c r="HU123" i="24"/>
  <c r="JQ123" i="24"/>
  <c r="AK126" i="24"/>
  <c r="EC126" i="24"/>
  <c r="FY126" i="24"/>
  <c r="HU126" i="24"/>
  <c r="JQ126" i="24"/>
  <c r="AK127" i="24"/>
  <c r="EC127" i="24"/>
  <c r="FY127" i="24"/>
  <c r="HU127" i="24"/>
  <c r="JQ127" i="24"/>
  <c r="AK128" i="24"/>
  <c r="EC128" i="24"/>
  <c r="FY128" i="24"/>
  <c r="HU128" i="24"/>
  <c r="JQ128" i="24"/>
  <c r="AK129" i="24"/>
  <c r="EC129" i="24"/>
  <c r="FY129" i="24"/>
  <c r="HU129" i="24"/>
  <c r="JQ129" i="24"/>
  <c r="AK130" i="24"/>
  <c r="EC130" i="24"/>
  <c r="FY130" i="24"/>
  <c r="HU130" i="24"/>
  <c r="JQ130" i="24"/>
  <c r="AK131" i="24"/>
  <c r="EC131" i="24"/>
  <c r="FY131" i="24"/>
  <c r="HU131" i="24"/>
  <c r="JQ131" i="24"/>
  <c r="AK132" i="24"/>
  <c r="EC132" i="24"/>
  <c r="FY132" i="24"/>
  <c r="HU132" i="24"/>
  <c r="JQ132" i="24"/>
  <c r="AK133" i="24"/>
  <c r="EC133" i="24"/>
  <c r="FY133" i="24"/>
  <c r="HU133" i="24"/>
  <c r="JQ133" i="24"/>
  <c r="AK134" i="24"/>
  <c r="EC134" i="24"/>
  <c r="FY134" i="24"/>
  <c r="HU134" i="24"/>
  <c r="JQ134" i="24"/>
  <c r="AK136" i="24"/>
  <c r="EC136" i="24"/>
  <c r="FY136" i="24"/>
  <c r="HU136" i="24"/>
  <c r="JQ136" i="24"/>
  <c r="DX153" i="24"/>
  <c r="DW153" i="24"/>
  <c r="EC153" i="24"/>
  <c r="GE153" i="24"/>
  <c r="GD153" i="24"/>
  <c r="GK153" i="24"/>
  <c r="AF154" i="24"/>
  <c r="AE154" i="24"/>
  <c r="AK154" i="24"/>
  <c r="HP154" i="24"/>
  <c r="HO154" i="24"/>
  <c r="HU154" i="24"/>
  <c r="AF155" i="24"/>
  <c r="AE155" i="24"/>
  <c r="AD155" i="24"/>
  <c r="AK155" i="24"/>
  <c r="HP155" i="24"/>
  <c r="HO155" i="24"/>
  <c r="HN155" i="24"/>
  <c r="HU155" i="24"/>
  <c r="DX156" i="24"/>
  <c r="DW156" i="24"/>
  <c r="DV156" i="24"/>
  <c r="EC156" i="24"/>
  <c r="AF157" i="24"/>
  <c r="AE157" i="24"/>
  <c r="AD157" i="24"/>
  <c r="AK157" i="24"/>
  <c r="HP157" i="24"/>
  <c r="HO157" i="24"/>
  <c r="HN157" i="24"/>
  <c r="HU157" i="24"/>
  <c r="DX158" i="24"/>
  <c r="DW158" i="24"/>
  <c r="DV158" i="24"/>
  <c r="EC158" i="24"/>
  <c r="AF159" i="24"/>
  <c r="AE159" i="24"/>
  <c r="AD159" i="24"/>
  <c r="AK159" i="24"/>
  <c r="HP159" i="24"/>
  <c r="HO159" i="24"/>
  <c r="HN159" i="24"/>
  <c r="HU159" i="24"/>
  <c r="DX160" i="24"/>
  <c r="DW160" i="24"/>
  <c r="DV160" i="24"/>
  <c r="EC160" i="24"/>
  <c r="AF161" i="24"/>
  <c r="AE161" i="24"/>
  <c r="AD161" i="24"/>
  <c r="AK161" i="24"/>
  <c r="HP161" i="24"/>
  <c r="HO161" i="24"/>
  <c r="HN161" i="24"/>
  <c r="HU161" i="24"/>
  <c r="DX162" i="24"/>
  <c r="DW162" i="24"/>
  <c r="DV162" i="24"/>
  <c r="EC162" i="24"/>
  <c r="AF163" i="24"/>
  <c r="AE163" i="24"/>
  <c r="AD163" i="24"/>
  <c r="AK163" i="24"/>
  <c r="HP163" i="24"/>
  <c r="HO163" i="24"/>
  <c r="HN163" i="24"/>
  <c r="HU163" i="24"/>
  <c r="DX164" i="24"/>
  <c r="DW164" i="24"/>
  <c r="DV164" i="24"/>
  <c r="EC164" i="24"/>
  <c r="AF165" i="24"/>
  <c r="AE165" i="24"/>
  <c r="AD165" i="24"/>
  <c r="AK165" i="24"/>
  <c r="IG112" i="24"/>
  <c r="KC112" i="24"/>
  <c r="EO113" i="24"/>
  <c r="GK113" i="24"/>
  <c r="IG113" i="24"/>
  <c r="KC113" i="24"/>
  <c r="EO116" i="24"/>
  <c r="GK116" i="24"/>
  <c r="IG116" i="24"/>
  <c r="KC116" i="24"/>
  <c r="EO118" i="24"/>
  <c r="GK118" i="24"/>
  <c r="IG118" i="24"/>
  <c r="KC118" i="24"/>
  <c r="EO119" i="24"/>
  <c r="GK119" i="24"/>
  <c r="IG119" i="24"/>
  <c r="KC119" i="24"/>
  <c r="EO120" i="24"/>
  <c r="GK120" i="24"/>
  <c r="IG120" i="24"/>
  <c r="KC120" i="24"/>
  <c r="EO121" i="24"/>
  <c r="GK121" i="24"/>
  <c r="IG121" i="24"/>
  <c r="KC121" i="24"/>
  <c r="AD122" i="24"/>
  <c r="DV122" i="24"/>
  <c r="EO122" i="24"/>
  <c r="FR122" i="24"/>
  <c r="GK122" i="24"/>
  <c r="HN122" i="24"/>
  <c r="IG122" i="24"/>
  <c r="JJ122" i="24"/>
  <c r="KC122" i="24"/>
  <c r="AD123" i="24"/>
  <c r="DV123" i="24"/>
  <c r="EO123" i="24"/>
  <c r="FR123" i="24"/>
  <c r="GK123" i="24"/>
  <c r="HN123" i="24"/>
  <c r="IG123" i="24"/>
  <c r="JJ123" i="24"/>
  <c r="KC123" i="24"/>
  <c r="AD126" i="24"/>
  <c r="DV126" i="24"/>
  <c r="EO126" i="24"/>
  <c r="FR126" i="24"/>
  <c r="GK126" i="24"/>
  <c r="HN126" i="24"/>
  <c r="IG126" i="24"/>
  <c r="JJ126" i="24"/>
  <c r="KC126" i="24"/>
  <c r="AD127" i="24"/>
  <c r="DV127" i="24"/>
  <c r="EO127" i="24"/>
  <c r="FR127" i="24"/>
  <c r="GK127" i="24"/>
  <c r="HN127" i="24"/>
  <c r="IG127" i="24"/>
  <c r="JJ127" i="24"/>
  <c r="KC127" i="24"/>
  <c r="AD128" i="24"/>
  <c r="DV128" i="24"/>
  <c r="EO128" i="24"/>
  <c r="FR128" i="24"/>
  <c r="GK128" i="24"/>
  <c r="HN128" i="24"/>
  <c r="IG128" i="24"/>
  <c r="JJ128" i="24"/>
  <c r="KC128" i="24"/>
  <c r="AD129" i="24"/>
  <c r="DV129" i="24"/>
  <c r="EO129" i="24"/>
  <c r="FR129" i="24"/>
  <c r="GK129" i="24"/>
  <c r="HN129" i="24"/>
  <c r="IG129" i="24"/>
  <c r="JJ129" i="24"/>
  <c r="KC129" i="24"/>
  <c r="AD130" i="24"/>
  <c r="DV130" i="24"/>
  <c r="EO130" i="24"/>
  <c r="FR130" i="24"/>
  <c r="GK130" i="24"/>
  <c r="HN130" i="24"/>
  <c r="IG130" i="24"/>
  <c r="JJ130" i="24"/>
  <c r="KC130" i="24"/>
  <c r="AD131" i="24"/>
  <c r="DV131" i="24"/>
  <c r="EO131" i="24"/>
  <c r="FR131" i="24"/>
  <c r="GK131" i="24"/>
  <c r="HN131" i="24"/>
  <c r="IG131" i="24"/>
  <c r="JJ131" i="24"/>
  <c r="KC131" i="24"/>
  <c r="AD132" i="24"/>
  <c r="DV132" i="24"/>
  <c r="EO132" i="24"/>
  <c r="FR132" i="24"/>
  <c r="GK132" i="24"/>
  <c r="HN132" i="24"/>
  <c r="IG132" i="24"/>
  <c r="JJ132" i="24"/>
  <c r="KC132" i="24"/>
  <c r="AD133" i="24"/>
  <c r="DV133" i="24"/>
  <c r="EO133" i="24"/>
  <c r="FR133" i="24"/>
  <c r="GK133" i="24"/>
  <c r="HN133" i="24"/>
  <c r="IG133" i="24"/>
  <c r="JJ133" i="24"/>
  <c r="KC133" i="24"/>
  <c r="AD134" i="24"/>
  <c r="DV134" i="24"/>
  <c r="EO134" i="24"/>
  <c r="FR134" i="24"/>
  <c r="GK134" i="24"/>
  <c r="HN134" i="24"/>
  <c r="IG134" i="24"/>
  <c r="JJ134" i="24"/>
  <c r="KC134" i="24"/>
  <c r="AD136" i="24"/>
  <c r="DV136" i="24"/>
  <c r="EO136" i="24"/>
  <c r="FR136" i="24"/>
  <c r="GK136" i="24"/>
  <c r="HN136" i="24"/>
  <c r="IG136" i="24"/>
  <c r="JJ136" i="24"/>
  <c r="KC136" i="24"/>
  <c r="FT153" i="24"/>
  <c r="FS153" i="24"/>
  <c r="FY153" i="24"/>
  <c r="IA153" i="24"/>
  <c r="HZ153" i="24"/>
  <c r="IG153" i="24"/>
  <c r="EI154" i="24"/>
  <c r="EH154" i="24"/>
  <c r="EO154" i="24"/>
  <c r="JL154" i="24"/>
  <c r="JK154" i="24"/>
  <c r="JQ154" i="24"/>
  <c r="FT155" i="24"/>
  <c r="FS155" i="24"/>
  <c r="FR155" i="24"/>
  <c r="FY155" i="24"/>
  <c r="JL156" i="24"/>
  <c r="JK156" i="24"/>
  <c r="JJ156" i="24"/>
  <c r="JQ156" i="24"/>
  <c r="FT157" i="24"/>
  <c r="FS157" i="24"/>
  <c r="FR157" i="24"/>
  <c r="FY157" i="24"/>
  <c r="JL158" i="24"/>
  <c r="JK158" i="24"/>
  <c r="JJ158" i="24"/>
  <c r="JQ158" i="24"/>
  <c r="FT159" i="24"/>
  <c r="FS159" i="24"/>
  <c r="FR159" i="24"/>
  <c r="FY159" i="24"/>
  <c r="JL160" i="24"/>
  <c r="JK160" i="24"/>
  <c r="JJ160" i="24"/>
  <c r="JQ160" i="24"/>
  <c r="FT161" i="24"/>
  <c r="FS161" i="24"/>
  <c r="FR161" i="24"/>
  <c r="FY161" i="24"/>
  <c r="CB162" i="24"/>
  <c r="CA162" i="24"/>
  <c r="BZ162" i="24"/>
  <c r="CG162" i="24"/>
  <c r="JL162" i="24"/>
  <c r="JK162" i="24"/>
  <c r="JJ162" i="24"/>
  <c r="JQ162" i="24"/>
  <c r="FT163" i="24"/>
  <c r="FS163" i="24"/>
  <c r="FR163" i="24"/>
  <c r="FY163" i="24"/>
  <c r="CB164" i="24"/>
  <c r="CA164" i="24"/>
  <c r="BZ164" i="24"/>
  <c r="CG164" i="24"/>
  <c r="JL164" i="24"/>
  <c r="JK164" i="24"/>
  <c r="JJ164" i="24"/>
  <c r="JQ164" i="24"/>
  <c r="FT165" i="24"/>
  <c r="FS165" i="24"/>
  <c r="FR165" i="24"/>
  <c r="FY165" i="24"/>
  <c r="EO23" i="24"/>
  <c r="GK23" i="24"/>
  <c r="IG23" i="24"/>
  <c r="KC23" i="24"/>
  <c r="AK24" i="24"/>
  <c r="M112" i="24"/>
  <c r="FA112" i="24"/>
  <c r="GW112" i="24"/>
  <c r="HZ112" i="24"/>
  <c r="IS112" i="24"/>
  <c r="JV112" i="24"/>
  <c r="M113" i="24"/>
  <c r="EH113" i="24"/>
  <c r="FA113" i="24"/>
  <c r="GD113" i="24"/>
  <c r="GW113" i="24"/>
  <c r="HZ113" i="24"/>
  <c r="IS113" i="24"/>
  <c r="JV113" i="24"/>
  <c r="M116" i="24"/>
  <c r="EH116" i="24"/>
  <c r="FA116" i="24"/>
  <c r="GD116" i="24"/>
  <c r="GW116" i="24"/>
  <c r="HZ116" i="24"/>
  <c r="IS116" i="24"/>
  <c r="JV116" i="24"/>
  <c r="M118" i="24"/>
  <c r="EH118" i="24"/>
  <c r="FA118" i="24"/>
  <c r="GD118" i="24"/>
  <c r="GW118" i="24"/>
  <c r="HZ118" i="24"/>
  <c r="IS118" i="24"/>
  <c r="JV118" i="24"/>
  <c r="M119" i="24"/>
  <c r="EH119" i="24"/>
  <c r="FA119" i="24"/>
  <c r="GD119" i="24"/>
  <c r="GW119" i="24"/>
  <c r="HZ119" i="24"/>
  <c r="IS119" i="24"/>
  <c r="JV119" i="24"/>
  <c r="M120" i="24"/>
  <c r="EH120" i="24"/>
  <c r="FA120" i="24"/>
  <c r="GD120" i="24"/>
  <c r="GW120" i="24"/>
  <c r="HZ120" i="24"/>
  <c r="IS120" i="24"/>
  <c r="JV120" i="24"/>
  <c r="M121" i="24"/>
  <c r="EH121" i="24"/>
  <c r="FA121" i="24"/>
  <c r="GD121" i="24"/>
  <c r="GW121" i="24"/>
  <c r="HZ121" i="24"/>
  <c r="IS121" i="24"/>
  <c r="JV121" i="24"/>
  <c r="M122" i="24"/>
  <c r="AE122" i="24"/>
  <c r="DW122" i="24"/>
  <c r="EH122" i="24"/>
  <c r="FA122" i="24"/>
  <c r="FS122" i="24"/>
  <c r="GD122" i="24"/>
  <c r="GW122" i="24"/>
  <c r="HO122" i="24"/>
  <c r="HZ122" i="24"/>
  <c r="IS122" i="24"/>
  <c r="JK122" i="24"/>
  <c r="JV122" i="24"/>
  <c r="M123" i="24"/>
  <c r="AE123" i="24"/>
  <c r="DW123" i="24"/>
  <c r="EH123" i="24"/>
  <c r="FA123" i="24"/>
  <c r="FS123" i="24"/>
  <c r="GD123" i="24"/>
  <c r="GW123" i="24"/>
  <c r="HO123" i="24"/>
  <c r="HZ123" i="24"/>
  <c r="IS123" i="24"/>
  <c r="JK123" i="24"/>
  <c r="JV123" i="24"/>
  <c r="M126" i="24"/>
  <c r="AE126" i="24"/>
  <c r="DW126" i="24"/>
  <c r="EH126" i="24"/>
  <c r="FA126" i="24"/>
  <c r="FS126" i="24"/>
  <c r="GD126" i="24"/>
  <c r="GW126" i="24"/>
  <c r="HO126" i="24"/>
  <c r="HZ126" i="24"/>
  <c r="IS126" i="24"/>
  <c r="JK126" i="24"/>
  <c r="JV126" i="24"/>
  <c r="M127" i="24"/>
  <c r="AE127" i="24"/>
  <c r="DW127" i="24"/>
  <c r="EH127" i="24"/>
  <c r="FA127" i="24"/>
  <c r="FS127" i="24"/>
  <c r="GD127" i="24"/>
  <c r="GW127" i="24"/>
  <c r="HO127" i="24"/>
  <c r="HZ127" i="24"/>
  <c r="IS127" i="24"/>
  <c r="JK127" i="24"/>
  <c r="JV127" i="24"/>
  <c r="M128" i="24"/>
  <c r="AE128" i="24"/>
  <c r="DW128" i="24"/>
  <c r="EH128" i="24"/>
  <c r="FA128" i="24"/>
  <c r="FS128" i="24"/>
  <c r="GD128" i="24"/>
  <c r="GW128" i="24"/>
  <c r="HO128" i="24"/>
  <c r="HZ128" i="24"/>
  <c r="IS128" i="24"/>
  <c r="JK128" i="24"/>
  <c r="JV128" i="24"/>
  <c r="M129" i="24"/>
  <c r="AE129" i="24"/>
  <c r="DW129" i="24"/>
  <c r="EH129" i="24"/>
  <c r="FA129" i="24"/>
  <c r="FS129" i="24"/>
  <c r="GD129" i="24"/>
  <c r="GW129" i="24"/>
  <c r="HO129" i="24"/>
  <c r="HZ129" i="24"/>
  <c r="IS129" i="24"/>
  <c r="JK129" i="24"/>
  <c r="JV129" i="24"/>
  <c r="M130" i="24"/>
  <c r="AE130" i="24"/>
  <c r="DW130" i="24"/>
  <c r="EH130" i="24"/>
  <c r="FA130" i="24"/>
  <c r="FS130" i="24"/>
  <c r="GD130" i="24"/>
  <c r="GW130" i="24"/>
  <c r="HO130" i="24"/>
  <c r="HZ130" i="24"/>
  <c r="IS130" i="24"/>
  <c r="JK130" i="24"/>
  <c r="JV130" i="24"/>
  <c r="M131" i="24"/>
  <c r="AE131" i="24"/>
  <c r="DW131" i="24"/>
  <c r="EH131" i="24"/>
  <c r="FA131" i="24"/>
  <c r="FS131" i="24"/>
  <c r="GD131" i="24"/>
  <c r="GW131" i="24"/>
  <c r="HO131" i="24"/>
  <c r="HZ131" i="24"/>
  <c r="IS131" i="24"/>
  <c r="JK131" i="24"/>
  <c r="JV131" i="24"/>
  <c r="M132" i="24"/>
  <c r="AE132" i="24"/>
  <c r="DW132" i="24"/>
  <c r="EH132" i="24"/>
  <c r="FA132" i="24"/>
  <c r="FS132" i="24"/>
  <c r="GD132" i="24"/>
  <c r="GW132" i="24"/>
  <c r="HO132" i="24"/>
  <c r="HZ132" i="24"/>
  <c r="IS132" i="24"/>
  <c r="JK132" i="24"/>
  <c r="JV132" i="24"/>
  <c r="M133" i="24"/>
  <c r="AE133" i="24"/>
  <c r="DW133" i="24"/>
  <c r="EH133" i="24"/>
  <c r="FA133" i="24"/>
  <c r="FS133" i="24"/>
  <c r="GD133" i="24"/>
  <c r="GW133" i="24"/>
  <c r="HO133" i="24"/>
  <c r="HZ133" i="24"/>
  <c r="IS133" i="24"/>
  <c r="JK133" i="24"/>
  <c r="JV133" i="24"/>
  <c r="M134" i="24"/>
  <c r="AE134" i="24"/>
  <c r="DW134" i="24"/>
  <c r="EH134" i="24"/>
  <c r="FA134" i="24"/>
  <c r="FS134" i="24"/>
  <c r="GD134" i="24"/>
  <c r="GW134" i="24"/>
  <c r="HO134" i="24"/>
  <c r="HZ134" i="24"/>
  <c r="IS134" i="24"/>
  <c r="JK134" i="24"/>
  <c r="JV134" i="24"/>
  <c r="M136" i="24"/>
  <c r="AE136" i="24"/>
  <c r="DW136" i="24"/>
  <c r="EH136" i="24"/>
  <c r="FA136" i="24"/>
  <c r="FS136" i="24"/>
  <c r="GD136" i="24"/>
  <c r="GW136" i="24"/>
  <c r="HO136" i="24"/>
  <c r="HZ136" i="24"/>
  <c r="IS136" i="24"/>
  <c r="JK136" i="24"/>
  <c r="JV136" i="24"/>
  <c r="M137" i="24"/>
  <c r="AK137" i="24"/>
  <c r="EC137" i="24"/>
  <c r="EO137" i="24"/>
  <c r="FA137" i="24"/>
  <c r="FY137" i="24"/>
  <c r="GK137" i="24"/>
  <c r="GW137" i="24"/>
  <c r="HU137" i="24"/>
  <c r="IG137" i="24"/>
  <c r="IS137" i="24"/>
  <c r="JQ137" i="24"/>
  <c r="KC137" i="24"/>
  <c r="M138" i="24"/>
  <c r="AK138" i="24"/>
  <c r="EC138" i="24"/>
  <c r="EO138" i="24"/>
  <c r="FA138" i="24"/>
  <c r="FY138" i="24"/>
  <c r="GK138" i="24"/>
  <c r="GW138" i="24"/>
  <c r="HU138" i="24"/>
  <c r="IG138" i="24"/>
  <c r="IS138" i="24"/>
  <c r="JQ138" i="24"/>
  <c r="KC138" i="24"/>
  <c r="M139" i="24"/>
  <c r="AK139" i="24"/>
  <c r="EC139" i="24"/>
  <c r="EO139" i="24"/>
  <c r="FA139" i="24"/>
  <c r="FY139" i="24"/>
  <c r="GK139" i="24"/>
  <c r="GW139" i="24"/>
  <c r="HU139" i="24"/>
  <c r="IG139" i="24"/>
  <c r="IS139" i="24"/>
  <c r="JQ139" i="24"/>
  <c r="KC139" i="24"/>
  <c r="M140" i="24"/>
  <c r="AK140" i="24"/>
  <c r="EC140" i="24"/>
  <c r="EO140" i="24"/>
  <c r="FA140" i="24"/>
  <c r="FY140" i="24"/>
  <c r="GK140" i="24"/>
  <c r="GW140" i="24"/>
  <c r="HU140" i="24"/>
  <c r="IG140" i="24"/>
  <c r="IS140" i="24"/>
  <c r="JQ140" i="24"/>
  <c r="KC140" i="24"/>
  <c r="M141" i="24"/>
  <c r="AK141" i="24"/>
  <c r="EC141" i="24"/>
  <c r="EO141" i="24"/>
  <c r="FA141" i="24"/>
  <c r="FY141" i="24"/>
  <c r="GK141" i="24"/>
  <c r="GW141" i="24"/>
  <c r="HU141" i="24"/>
  <c r="IG141" i="24"/>
  <c r="IS141" i="24"/>
  <c r="JQ141" i="24"/>
  <c r="KC141" i="24"/>
  <c r="M142" i="24"/>
  <c r="AK142" i="24"/>
  <c r="EC142" i="24"/>
  <c r="EO142" i="24"/>
  <c r="FA142" i="24"/>
  <c r="FY142" i="24"/>
  <c r="GK142" i="24"/>
  <c r="GW142" i="24"/>
  <c r="HU142" i="24"/>
  <c r="IG142" i="24"/>
  <c r="IS142" i="24"/>
  <c r="JQ142" i="24"/>
  <c r="KC142" i="24"/>
  <c r="M143" i="24"/>
  <c r="AK143" i="24"/>
  <c r="EC143" i="24"/>
  <c r="EO143" i="24"/>
  <c r="FA143" i="24"/>
  <c r="FY143" i="24"/>
  <c r="GK143" i="24"/>
  <c r="GW143" i="24"/>
  <c r="HU143" i="24"/>
  <c r="IG143" i="24"/>
  <c r="IS143" i="24"/>
  <c r="JQ143" i="24"/>
  <c r="KC143" i="24"/>
  <c r="M144" i="24"/>
  <c r="AK144" i="24"/>
  <c r="EC144" i="24"/>
  <c r="EO144" i="24"/>
  <c r="FA144" i="24"/>
  <c r="FY144" i="24"/>
  <c r="GK144" i="24"/>
  <c r="GW144" i="24"/>
  <c r="HU144" i="24"/>
  <c r="IG144" i="24"/>
  <c r="IS144" i="24"/>
  <c r="JQ144" i="24"/>
  <c r="KC144" i="24"/>
  <c r="M145" i="24"/>
  <c r="AK145" i="24"/>
  <c r="EC145" i="24"/>
  <c r="EO145" i="24"/>
  <c r="FA145" i="24"/>
  <c r="FY145" i="24"/>
  <c r="GK145" i="24"/>
  <c r="GW145" i="24"/>
  <c r="HU145" i="24"/>
  <c r="IG145" i="24"/>
  <c r="IS145" i="24"/>
  <c r="JQ145" i="24"/>
  <c r="KC145" i="24"/>
  <c r="M146" i="24"/>
  <c r="AK146" i="24"/>
  <c r="EC146" i="24"/>
  <c r="EO146" i="24"/>
  <c r="FA146" i="24"/>
  <c r="FY146" i="24"/>
  <c r="GK146" i="24"/>
  <c r="GW146" i="24"/>
  <c r="HU146" i="24"/>
  <c r="IG146" i="24"/>
  <c r="IS146" i="24"/>
  <c r="JQ146" i="24"/>
  <c r="KC146" i="24"/>
  <c r="M147" i="24"/>
  <c r="AK147" i="24"/>
  <c r="EC147" i="24"/>
  <c r="EO147" i="24"/>
  <c r="FA147" i="24"/>
  <c r="FY147" i="24"/>
  <c r="GK147" i="24"/>
  <c r="GW147" i="24"/>
  <c r="HU147" i="24"/>
  <c r="IG147" i="24"/>
  <c r="IS147" i="24"/>
  <c r="JQ147" i="24"/>
  <c r="KC147" i="24"/>
  <c r="M148" i="24"/>
  <c r="AK148" i="24"/>
  <c r="EC148" i="24"/>
  <c r="EO148" i="24"/>
  <c r="FA148" i="24"/>
  <c r="FY148" i="24"/>
  <c r="GK148" i="24"/>
  <c r="GW148" i="24"/>
  <c r="HU148" i="24"/>
  <c r="IG148" i="24"/>
  <c r="IS148" i="24"/>
  <c r="JQ148" i="24"/>
  <c r="KC148" i="24"/>
  <c r="M149" i="24"/>
  <c r="AK149" i="24"/>
  <c r="EC149" i="24"/>
  <c r="EO149" i="24"/>
  <c r="FA149" i="24"/>
  <c r="FY149" i="24"/>
  <c r="GK149" i="24"/>
  <c r="GW149" i="24"/>
  <c r="HU149" i="24"/>
  <c r="IG149" i="24"/>
  <c r="IS149" i="24"/>
  <c r="JQ149" i="24"/>
  <c r="KC149" i="24"/>
  <c r="M150" i="24"/>
  <c r="AK150" i="24"/>
  <c r="EC150" i="24"/>
  <c r="EO150" i="24"/>
  <c r="FA150" i="24"/>
  <c r="FY150" i="24"/>
  <c r="GK150" i="24"/>
  <c r="GW150" i="24"/>
  <c r="HU150" i="24"/>
  <c r="IG150" i="24"/>
  <c r="IS150" i="24"/>
  <c r="JQ150" i="24"/>
  <c r="KC150" i="24"/>
  <c r="M151" i="24"/>
  <c r="AK151" i="24"/>
  <c r="EC151" i="24"/>
  <c r="EO151" i="24"/>
  <c r="FA151" i="24"/>
  <c r="FY151" i="24"/>
  <c r="GK151" i="24"/>
  <c r="GW151" i="24"/>
  <c r="HU151" i="24"/>
  <c r="IG151" i="24"/>
  <c r="IS151" i="24"/>
  <c r="JQ151" i="24"/>
  <c r="KC151" i="24"/>
  <c r="M152" i="24"/>
  <c r="AK152" i="24"/>
  <c r="EC152" i="24"/>
  <c r="EO152" i="24"/>
  <c r="FA152" i="24"/>
  <c r="FY152" i="24"/>
  <c r="GK152" i="24"/>
  <c r="GW152" i="24"/>
  <c r="HU152" i="24"/>
  <c r="IG152" i="24"/>
  <c r="IS152" i="24"/>
  <c r="JQ152" i="24"/>
  <c r="KC152" i="24"/>
  <c r="M153" i="24"/>
  <c r="AK153" i="24"/>
  <c r="DU153" i="24"/>
  <c r="GC153" i="24"/>
  <c r="HP153" i="24"/>
  <c r="HO153" i="24"/>
  <c r="HU153" i="24"/>
  <c r="JW153" i="24"/>
  <c r="JV153" i="24"/>
  <c r="KC153" i="24"/>
  <c r="AC154" i="24"/>
  <c r="DX154" i="24"/>
  <c r="DW154" i="24"/>
  <c r="EC154" i="24"/>
  <c r="GE154" i="24"/>
  <c r="GD154" i="24"/>
  <c r="GK154" i="24"/>
  <c r="HM154" i="24"/>
  <c r="DX155" i="24"/>
  <c r="DW155" i="24"/>
  <c r="DV155" i="24"/>
  <c r="EC155" i="24"/>
  <c r="AF156" i="24"/>
  <c r="AE156" i="24"/>
  <c r="AD156" i="24"/>
  <c r="AK156" i="24"/>
  <c r="HP156" i="24"/>
  <c r="HO156" i="24"/>
  <c r="HN156" i="24"/>
  <c r="HU156" i="24"/>
  <c r="DX157" i="24"/>
  <c r="DW157" i="24"/>
  <c r="DV157" i="24"/>
  <c r="EC157" i="24"/>
  <c r="AF158" i="24"/>
  <c r="AE158" i="24"/>
  <c r="AD158" i="24"/>
  <c r="AK158" i="24"/>
  <c r="HP158" i="24"/>
  <c r="HO158" i="24"/>
  <c r="HN158" i="24"/>
  <c r="HU158" i="24"/>
  <c r="DX159" i="24"/>
  <c r="DW159" i="24"/>
  <c r="DV159" i="24"/>
  <c r="EC159" i="24"/>
  <c r="AF160" i="24"/>
  <c r="AE160" i="24"/>
  <c r="AD160" i="24"/>
  <c r="AK160" i="24"/>
  <c r="HP160" i="24"/>
  <c r="HO160" i="24"/>
  <c r="HN160" i="24"/>
  <c r="HU160" i="24"/>
  <c r="DX161" i="24"/>
  <c r="DW161" i="24"/>
  <c r="DV161" i="24"/>
  <c r="EC161" i="24"/>
  <c r="AF162" i="24"/>
  <c r="AE162" i="24"/>
  <c r="AD162" i="24"/>
  <c r="AK162" i="24"/>
  <c r="HP162" i="24"/>
  <c r="HO162" i="24"/>
  <c r="HN162" i="24"/>
  <c r="HU162" i="24"/>
  <c r="DX163" i="24"/>
  <c r="DW163" i="24"/>
  <c r="DV163" i="24"/>
  <c r="EC163" i="24"/>
  <c r="AF164" i="24"/>
  <c r="AE164" i="24"/>
  <c r="AD164" i="24"/>
  <c r="AK164" i="24"/>
  <c r="HP164" i="24"/>
  <c r="HO164" i="24"/>
  <c r="HN164" i="24"/>
  <c r="HU164" i="24"/>
  <c r="DX165" i="24"/>
  <c r="DW165" i="24"/>
  <c r="DV165" i="24"/>
  <c r="EC165" i="24"/>
  <c r="AC137" i="24"/>
  <c r="DU137" i="24"/>
  <c r="EG137" i="24"/>
  <c r="ES137" i="24"/>
  <c r="FQ137" i="24"/>
  <c r="GC137" i="24"/>
  <c r="GO137" i="24"/>
  <c r="HM137" i="24"/>
  <c r="HY137" i="24"/>
  <c r="IK137" i="24"/>
  <c r="JI137" i="24"/>
  <c r="JU137" i="24"/>
  <c r="E138" i="24"/>
  <c r="AC138" i="24"/>
  <c r="DU138" i="24"/>
  <c r="EG138" i="24"/>
  <c r="ES138" i="24"/>
  <c r="FQ138" i="24"/>
  <c r="GC138" i="24"/>
  <c r="GO138" i="24"/>
  <c r="HM138" i="24"/>
  <c r="HY138" i="24"/>
  <c r="IK138" i="24"/>
  <c r="JI138" i="24"/>
  <c r="JU138" i="24"/>
  <c r="E139" i="24"/>
  <c r="AC139" i="24"/>
  <c r="DU139" i="24"/>
  <c r="EG139" i="24"/>
  <c r="ES139" i="24"/>
  <c r="FQ139" i="24"/>
  <c r="GC139" i="24"/>
  <c r="GO139" i="24"/>
  <c r="HM139" i="24"/>
  <c r="HY139" i="24"/>
  <c r="IK139" i="24"/>
  <c r="JI139" i="24"/>
  <c r="JU139" i="24"/>
  <c r="E140" i="24"/>
  <c r="AC140" i="24"/>
  <c r="DU140" i="24"/>
  <c r="EG140" i="24"/>
  <c r="ES140" i="24"/>
  <c r="FQ140" i="24"/>
  <c r="GC140" i="24"/>
  <c r="GO140" i="24"/>
  <c r="HM140" i="24"/>
  <c r="HY140" i="24"/>
  <c r="IK140" i="24"/>
  <c r="JI140" i="24"/>
  <c r="JU140" i="24"/>
  <c r="E141" i="24"/>
  <c r="AC141" i="24"/>
  <c r="DU141" i="24"/>
  <c r="EG141" i="24"/>
  <c r="ES141" i="24"/>
  <c r="FQ141" i="24"/>
  <c r="GC141" i="24"/>
  <c r="GO141" i="24"/>
  <c r="HM141" i="24"/>
  <c r="HY141" i="24"/>
  <c r="IK141" i="24"/>
  <c r="JI141" i="24"/>
  <c r="JU141" i="24"/>
  <c r="E142" i="24"/>
  <c r="AC142" i="24"/>
  <c r="DU142" i="24"/>
  <c r="EG142" i="24"/>
  <c r="ES142" i="24"/>
  <c r="FQ142" i="24"/>
  <c r="GC142" i="24"/>
  <c r="GO142" i="24"/>
  <c r="HM142" i="24"/>
  <c r="HY142" i="24"/>
  <c r="IK142" i="24"/>
  <c r="JI142" i="24"/>
  <c r="JU142" i="24"/>
  <c r="E143" i="24"/>
  <c r="AC143" i="24"/>
  <c r="DU143" i="24"/>
  <c r="EG143" i="24"/>
  <c r="ES143" i="24"/>
  <c r="FQ143" i="24"/>
  <c r="GC143" i="24"/>
  <c r="GO143" i="24"/>
  <c r="HM143" i="24"/>
  <c r="HY143" i="24"/>
  <c r="IK143" i="24"/>
  <c r="JI143" i="24"/>
  <c r="JU143" i="24"/>
  <c r="E144" i="24"/>
  <c r="AC144" i="24"/>
  <c r="DU144" i="24"/>
  <c r="EG144" i="24"/>
  <c r="ES144" i="24"/>
  <c r="FQ144" i="24"/>
  <c r="GC144" i="24"/>
  <c r="GO144" i="24"/>
  <c r="HM144" i="24"/>
  <c r="HY144" i="24"/>
  <c r="IK144" i="24"/>
  <c r="JI144" i="24"/>
  <c r="JU144" i="24"/>
  <c r="E145" i="24"/>
  <c r="AC145" i="24"/>
  <c r="DU145" i="24"/>
  <c r="EG145" i="24"/>
  <c r="ES145" i="24"/>
  <c r="FQ145" i="24"/>
  <c r="GC145" i="24"/>
  <c r="GO145" i="24"/>
  <c r="HM145" i="24"/>
  <c r="HY145" i="24"/>
  <c r="IK145" i="24"/>
  <c r="JI145" i="24"/>
  <c r="JU145" i="24"/>
  <c r="E146" i="24"/>
  <c r="AC146" i="24"/>
  <c r="DU146" i="24"/>
  <c r="EG146" i="24"/>
  <c r="ES146" i="24"/>
  <c r="FQ146" i="24"/>
  <c r="GC146" i="24"/>
  <c r="GO146" i="24"/>
  <c r="HM146" i="24"/>
  <c r="HY146" i="24"/>
  <c r="IK146" i="24"/>
  <c r="JI146" i="24"/>
  <c r="JU146" i="24"/>
  <c r="E147" i="24"/>
  <c r="AC147" i="24"/>
  <c r="DU147" i="24"/>
  <c r="EG147" i="24"/>
  <c r="ES147" i="24"/>
  <c r="FQ147" i="24"/>
  <c r="GC147" i="24"/>
  <c r="GO147" i="24"/>
  <c r="HM147" i="24"/>
  <c r="HY147" i="24"/>
  <c r="IK147" i="24"/>
  <c r="JI147" i="24"/>
  <c r="JU147" i="24"/>
  <c r="E148" i="24"/>
  <c r="AC148" i="24"/>
  <c r="DU148" i="24"/>
  <c r="EG148" i="24"/>
  <c r="ES148" i="24"/>
  <c r="FQ148" i="24"/>
  <c r="GC148" i="24"/>
  <c r="GO148" i="24"/>
  <c r="HM148" i="24"/>
  <c r="HY148" i="24"/>
  <c r="IK148" i="24"/>
  <c r="JI148" i="24"/>
  <c r="JU148" i="24"/>
  <c r="E149" i="24"/>
  <c r="AC149" i="24"/>
  <c r="DU149" i="24"/>
  <c r="EG149" i="24"/>
  <c r="ES149" i="24"/>
  <c r="FQ149" i="24"/>
  <c r="GC149" i="24"/>
  <c r="GO149" i="24"/>
  <c r="HM149" i="24"/>
  <c r="HY149" i="24"/>
  <c r="IK149" i="24"/>
  <c r="JI149" i="24"/>
  <c r="JU149" i="24"/>
  <c r="E150" i="24"/>
  <c r="AC150" i="24"/>
  <c r="DU150" i="24"/>
  <c r="EG150" i="24"/>
  <c r="ES150" i="24"/>
  <c r="FQ150" i="24"/>
  <c r="GC150" i="24"/>
  <c r="GO150" i="24"/>
  <c r="HM150" i="24"/>
  <c r="HY150" i="24"/>
  <c r="IK150" i="24"/>
  <c r="JI150" i="24"/>
  <c r="JU150" i="24"/>
  <c r="E151" i="24"/>
  <c r="AC151" i="24"/>
  <c r="DU151" i="24"/>
  <c r="EG151" i="24"/>
  <c r="ES151" i="24"/>
  <c r="FQ151" i="24"/>
  <c r="GC151" i="24"/>
  <c r="GO151" i="24"/>
  <c r="HM151" i="24"/>
  <c r="HY151" i="24"/>
  <c r="IK151" i="24"/>
  <c r="JI151" i="24"/>
  <c r="JU151" i="24"/>
  <c r="E152" i="24"/>
  <c r="AC152" i="24"/>
  <c r="DU152" i="24"/>
  <c r="EG152" i="24"/>
  <c r="ES152" i="24"/>
  <c r="FQ152" i="24"/>
  <c r="GC152" i="24"/>
  <c r="GO152" i="24"/>
  <c r="HM152" i="24"/>
  <c r="HY152" i="24"/>
  <c r="IK152" i="24"/>
  <c r="JI152" i="24"/>
  <c r="JU152" i="24"/>
  <c r="E153" i="24"/>
  <c r="AC153" i="24"/>
  <c r="DV153" i="24"/>
  <c r="EI153" i="24"/>
  <c r="EH153" i="24"/>
  <c r="EO153" i="24"/>
  <c r="FQ153" i="24"/>
  <c r="GF153" i="24"/>
  <c r="HY153" i="24"/>
  <c r="JL153" i="24"/>
  <c r="JK153" i="24"/>
  <c r="JQ153" i="24"/>
  <c r="AD154" i="24"/>
  <c r="AQ154" i="24"/>
  <c r="EG154" i="24"/>
  <c r="FT154" i="24"/>
  <c r="FS154" i="24"/>
  <c r="FY154" i="24"/>
  <c r="HN154" i="24"/>
  <c r="IA154" i="24"/>
  <c r="HZ154" i="24"/>
  <c r="IG154" i="24"/>
  <c r="AC155" i="24"/>
  <c r="HM155" i="24"/>
  <c r="JL155" i="24"/>
  <c r="JK155" i="24"/>
  <c r="JJ155" i="24"/>
  <c r="JQ155" i="24"/>
  <c r="DU156" i="24"/>
  <c r="FT156" i="24"/>
  <c r="FS156" i="24"/>
  <c r="FR156" i="24"/>
  <c r="FY156" i="24"/>
  <c r="AC157" i="24"/>
  <c r="HM157" i="24"/>
  <c r="JL157" i="24"/>
  <c r="JK157" i="24"/>
  <c r="JJ157" i="24"/>
  <c r="JQ157" i="24"/>
  <c r="DU158" i="24"/>
  <c r="FT158" i="24"/>
  <c r="FS158" i="24"/>
  <c r="FR158" i="24"/>
  <c r="FY158" i="24"/>
  <c r="AC159" i="24"/>
  <c r="HM159" i="24"/>
  <c r="JL159" i="24"/>
  <c r="JK159" i="24"/>
  <c r="JJ159" i="24"/>
  <c r="JQ159" i="24"/>
  <c r="DU160" i="24"/>
  <c r="FT160" i="24"/>
  <c r="FS160" i="24"/>
  <c r="FR160" i="24"/>
  <c r="FY160" i="24"/>
  <c r="AC161" i="24"/>
  <c r="CB161" i="24"/>
  <c r="CA161" i="24"/>
  <c r="BZ161" i="24"/>
  <c r="CG161" i="24"/>
  <c r="HM161" i="24"/>
  <c r="JL161" i="24"/>
  <c r="JK161" i="24"/>
  <c r="JJ161" i="24"/>
  <c r="JQ161" i="24"/>
  <c r="DU162" i="24"/>
  <c r="FT162" i="24"/>
  <c r="FS162" i="24"/>
  <c r="FR162" i="24"/>
  <c r="FY162" i="24"/>
  <c r="AC163" i="24"/>
  <c r="CB163" i="24"/>
  <c r="CA163" i="24"/>
  <c r="BZ163" i="24"/>
  <c r="CG163" i="24"/>
  <c r="HM163" i="24"/>
  <c r="JL163" i="24"/>
  <c r="JK163" i="24"/>
  <c r="JJ163" i="24"/>
  <c r="JQ163" i="24"/>
  <c r="DU164" i="24"/>
  <c r="FT164" i="24"/>
  <c r="FS164" i="24"/>
  <c r="FR164" i="24"/>
  <c r="FY164" i="24"/>
  <c r="AC165" i="24"/>
  <c r="CB165" i="24"/>
  <c r="CA165" i="24"/>
  <c r="BZ165" i="24"/>
  <c r="CG165" i="24"/>
  <c r="HU165" i="24"/>
  <c r="JQ165" i="24"/>
  <c r="AK166" i="24"/>
  <c r="CG166" i="24"/>
  <c r="EC166" i="24"/>
  <c r="FY166" i="24"/>
  <c r="HU166" i="24"/>
  <c r="JQ166" i="24"/>
  <c r="AK167" i="24"/>
  <c r="CG167" i="24"/>
  <c r="EC167" i="24"/>
  <c r="FY167" i="24"/>
  <c r="HU167" i="24"/>
  <c r="JQ167" i="24"/>
  <c r="AK168" i="24"/>
  <c r="CG168" i="24"/>
  <c r="EC168" i="24"/>
  <c r="FY168" i="24"/>
  <c r="HU168" i="24"/>
  <c r="JQ168" i="24"/>
  <c r="AK169" i="24"/>
  <c r="CG169" i="24"/>
  <c r="EC169" i="24"/>
  <c r="FY169" i="24"/>
  <c r="HU169" i="24"/>
  <c r="JQ169" i="24"/>
  <c r="AK170" i="24"/>
  <c r="CG170" i="24"/>
  <c r="EC170" i="24"/>
  <c r="FY170" i="24"/>
  <c r="HU170" i="24"/>
  <c r="JQ170" i="24"/>
  <c r="AK171" i="24"/>
  <c r="CG171" i="24"/>
  <c r="EC171" i="24"/>
  <c r="FY171" i="24"/>
  <c r="HU171" i="24"/>
  <c r="JQ171" i="24"/>
  <c r="AK172" i="24"/>
  <c r="CG172" i="24"/>
  <c r="EC172" i="24"/>
  <c r="FY172" i="24"/>
  <c r="HU172" i="24"/>
  <c r="JQ172" i="24"/>
  <c r="AK173" i="24"/>
  <c r="CG173" i="24"/>
  <c r="EC173" i="24"/>
  <c r="FY173" i="24"/>
  <c r="HU173" i="24"/>
  <c r="JQ173" i="24"/>
  <c r="AK174" i="24"/>
  <c r="CG174" i="24"/>
  <c r="EC174" i="24"/>
  <c r="FY174" i="24"/>
  <c r="HU174" i="24"/>
  <c r="JQ174" i="24"/>
  <c r="AK175" i="24"/>
  <c r="CG175" i="24"/>
  <c r="EC175" i="24"/>
  <c r="FY175" i="24"/>
  <c r="HU175" i="24"/>
  <c r="JQ175" i="24"/>
  <c r="AK176" i="24"/>
  <c r="CG176" i="24"/>
  <c r="EC176" i="24"/>
  <c r="FY176" i="24"/>
  <c r="HU176" i="24"/>
  <c r="JQ176" i="24"/>
  <c r="AK177" i="24"/>
  <c r="CG177" i="24"/>
  <c r="EC177" i="24"/>
  <c r="FY177" i="24"/>
  <c r="HU177" i="24"/>
  <c r="JQ177" i="24"/>
  <c r="AK178" i="24"/>
  <c r="CG178" i="24"/>
  <c r="EC178" i="24"/>
  <c r="FY178" i="24"/>
  <c r="HU178" i="24"/>
  <c r="JQ178" i="24"/>
  <c r="AK179" i="24"/>
  <c r="CG179" i="24"/>
  <c r="EC179" i="24"/>
  <c r="FY179" i="24"/>
  <c r="HU179" i="24"/>
  <c r="JQ179" i="24"/>
  <c r="AK180" i="24"/>
  <c r="CG180" i="24"/>
  <c r="EC180" i="24"/>
  <c r="FY180" i="24"/>
  <c r="HU180" i="24"/>
  <c r="JQ180" i="24"/>
  <c r="FR187" i="24"/>
  <c r="FT187" i="24"/>
  <c r="FY187" i="24"/>
  <c r="IN187" i="24"/>
  <c r="IL187" i="24"/>
  <c r="IS187" i="24"/>
  <c r="BZ188" i="24"/>
  <c r="CB188" i="24"/>
  <c r="CG188" i="24"/>
  <c r="EV188" i="24"/>
  <c r="ET188" i="24"/>
  <c r="FA188" i="24"/>
  <c r="JJ188" i="24"/>
  <c r="JL188" i="24"/>
  <c r="JQ188" i="24"/>
  <c r="BD189" i="24"/>
  <c r="FR189" i="24"/>
  <c r="FT189" i="24"/>
  <c r="FY189" i="24"/>
  <c r="IN189" i="24"/>
  <c r="IL189" i="24"/>
  <c r="IS189" i="24"/>
  <c r="BZ190" i="24"/>
  <c r="CB190" i="24"/>
  <c r="CG190" i="24"/>
  <c r="DL190" i="24"/>
  <c r="DI190" i="24"/>
  <c r="DK190" i="24"/>
  <c r="DQ190" i="24"/>
  <c r="EH190" i="24"/>
  <c r="EG190" i="24"/>
  <c r="EJ190" i="24"/>
  <c r="EO190" i="24"/>
  <c r="FS190" i="24"/>
  <c r="FQ190" i="24"/>
  <c r="FT190" i="24"/>
  <c r="FY190" i="24"/>
  <c r="HD190" i="24"/>
  <c r="HA190" i="24"/>
  <c r="HC190" i="24"/>
  <c r="HI190" i="24"/>
  <c r="HZ190" i="24"/>
  <c r="HY190" i="24"/>
  <c r="IB190" i="24"/>
  <c r="IG190" i="24"/>
  <c r="JK190" i="24"/>
  <c r="JI190" i="24"/>
  <c r="JL190" i="24"/>
  <c r="JQ190" i="24"/>
  <c r="T191" i="24"/>
  <c r="Q191" i="24"/>
  <c r="S191" i="24"/>
  <c r="Y191" i="24"/>
  <c r="AR191" i="24"/>
  <c r="CA191" i="24"/>
  <c r="BY191" i="24"/>
  <c r="CB191" i="24"/>
  <c r="CG191" i="24"/>
  <c r="DL191" i="24"/>
  <c r="DI191" i="24"/>
  <c r="DK191" i="24"/>
  <c r="DQ191" i="24"/>
  <c r="EH191" i="24"/>
  <c r="EG191" i="24"/>
  <c r="EJ191" i="24"/>
  <c r="EO191" i="24"/>
  <c r="FS191" i="24"/>
  <c r="FQ191" i="24"/>
  <c r="FT191" i="24"/>
  <c r="FY191" i="24"/>
  <c r="HD191" i="24"/>
  <c r="HA191" i="24"/>
  <c r="HC191" i="24"/>
  <c r="HI191" i="24"/>
  <c r="HZ191" i="24"/>
  <c r="HY191" i="24"/>
  <c r="IB191" i="24"/>
  <c r="IG191" i="24"/>
  <c r="JK191" i="24"/>
  <c r="JI191" i="24"/>
  <c r="JL191" i="24"/>
  <c r="JQ191" i="24"/>
  <c r="T192" i="24"/>
  <c r="Q192" i="24"/>
  <c r="S192" i="24"/>
  <c r="Y192" i="24"/>
  <c r="AR192" i="24"/>
  <c r="CA192" i="24"/>
  <c r="BY192" i="24"/>
  <c r="CB192" i="24"/>
  <c r="CG192" i="24"/>
  <c r="DL192" i="24"/>
  <c r="DI192" i="24"/>
  <c r="DK192" i="24"/>
  <c r="DQ192" i="24"/>
  <c r="EH192" i="24"/>
  <c r="EG192" i="24"/>
  <c r="EJ192" i="24"/>
  <c r="EO192" i="24"/>
  <c r="FS192" i="24"/>
  <c r="FQ192" i="24"/>
  <c r="FT192" i="24"/>
  <c r="FY192" i="24"/>
  <c r="HD192" i="24"/>
  <c r="HA192" i="24"/>
  <c r="HC192" i="24"/>
  <c r="HI192" i="24"/>
  <c r="HZ192" i="24"/>
  <c r="HY192" i="24"/>
  <c r="IB192" i="24"/>
  <c r="IG192" i="24"/>
  <c r="JK192" i="24"/>
  <c r="JI192" i="24"/>
  <c r="JL192" i="24"/>
  <c r="JQ192" i="24"/>
  <c r="T193" i="24"/>
  <c r="Q193" i="24"/>
  <c r="S193" i="24"/>
  <c r="Y193" i="24"/>
  <c r="AR193" i="24"/>
  <c r="CA193" i="24"/>
  <c r="BY193" i="24"/>
  <c r="CB193" i="24"/>
  <c r="CG193" i="24"/>
  <c r="DL193" i="24"/>
  <c r="DI193" i="24"/>
  <c r="DK193" i="24"/>
  <c r="DQ193" i="24"/>
  <c r="EH193" i="24"/>
  <c r="EG193" i="24"/>
  <c r="EJ193" i="24"/>
  <c r="EO193" i="24"/>
  <c r="FS193" i="24"/>
  <c r="FQ193" i="24"/>
  <c r="FT193" i="24"/>
  <c r="FY193" i="24"/>
  <c r="HD193" i="24"/>
  <c r="HA193" i="24"/>
  <c r="HC193" i="24"/>
  <c r="HI193" i="24"/>
  <c r="HZ193" i="24"/>
  <c r="HY193" i="24"/>
  <c r="IB193" i="24"/>
  <c r="IG193" i="24"/>
  <c r="JK193" i="24"/>
  <c r="JI193" i="24"/>
  <c r="JL193" i="24"/>
  <c r="JQ193" i="24"/>
  <c r="T194" i="24"/>
  <c r="Q194" i="24"/>
  <c r="S194" i="24"/>
  <c r="Y194" i="24"/>
  <c r="AR194" i="24"/>
  <c r="CA194" i="24"/>
  <c r="BY194" i="24"/>
  <c r="CB194" i="24"/>
  <c r="CG194" i="24"/>
  <c r="DL194" i="24"/>
  <c r="DI194" i="24"/>
  <c r="DK194" i="24"/>
  <c r="DQ194" i="24"/>
  <c r="EH194" i="24"/>
  <c r="EG194" i="24"/>
  <c r="EJ194" i="24"/>
  <c r="EO194" i="24"/>
  <c r="FS194" i="24"/>
  <c r="FQ194" i="24"/>
  <c r="FT194" i="24"/>
  <c r="FY194" i="24"/>
  <c r="HD194" i="24"/>
  <c r="HA194" i="24"/>
  <c r="HC194" i="24"/>
  <c r="HI194" i="24"/>
  <c r="HZ194" i="24"/>
  <c r="HY194" i="24"/>
  <c r="IB194" i="24"/>
  <c r="IG194" i="24"/>
  <c r="JK194" i="24"/>
  <c r="JI194" i="24"/>
  <c r="JL194" i="24"/>
  <c r="JQ194" i="24"/>
  <c r="T195" i="24"/>
  <c r="Q195" i="24"/>
  <c r="S195" i="24"/>
  <c r="Y195" i="24"/>
  <c r="AR195" i="24"/>
  <c r="CA195" i="24"/>
  <c r="BY195" i="24"/>
  <c r="CB195" i="24"/>
  <c r="CG195" i="24"/>
  <c r="DL195" i="24"/>
  <c r="DI195" i="24"/>
  <c r="DK195" i="24"/>
  <c r="DQ195" i="24"/>
  <c r="EH195" i="24"/>
  <c r="EG195" i="24"/>
  <c r="EJ195" i="24"/>
  <c r="EO195" i="24"/>
  <c r="BP204" i="24"/>
  <c r="BO204" i="24"/>
  <c r="BN204" i="24"/>
  <c r="BM204" i="24"/>
  <c r="BU204" i="24"/>
  <c r="DL206" i="24"/>
  <c r="DK206" i="24"/>
  <c r="DJ206" i="24"/>
  <c r="DI206" i="24"/>
  <c r="DQ206" i="24"/>
  <c r="KC154" i="24"/>
  <c r="EO155" i="24"/>
  <c r="GK155" i="24"/>
  <c r="IG155" i="24"/>
  <c r="KC155" i="24"/>
  <c r="EO156" i="24"/>
  <c r="GK156" i="24"/>
  <c r="IG156" i="24"/>
  <c r="KC156" i="24"/>
  <c r="CS157" i="24"/>
  <c r="EO157" i="24"/>
  <c r="GK157" i="24"/>
  <c r="IG157" i="24"/>
  <c r="KC157" i="24"/>
  <c r="CS158" i="24"/>
  <c r="EO158" i="24"/>
  <c r="GK158" i="24"/>
  <c r="IG158" i="24"/>
  <c r="KC158" i="24"/>
  <c r="CS159" i="24"/>
  <c r="EO159" i="24"/>
  <c r="GK159" i="24"/>
  <c r="IG159" i="24"/>
  <c r="KC159" i="24"/>
  <c r="CS160" i="24"/>
  <c r="EO160" i="24"/>
  <c r="GK160" i="24"/>
  <c r="IG160" i="24"/>
  <c r="KC160" i="24"/>
  <c r="CS161" i="24"/>
  <c r="EO161" i="24"/>
  <c r="GK161" i="24"/>
  <c r="IG161" i="24"/>
  <c r="KC161" i="24"/>
  <c r="CS162" i="24"/>
  <c r="EO162" i="24"/>
  <c r="GK162" i="24"/>
  <c r="IG162" i="24"/>
  <c r="KC162" i="24"/>
  <c r="CS163" i="24"/>
  <c r="EO163" i="24"/>
  <c r="GK163" i="24"/>
  <c r="IG163" i="24"/>
  <c r="KC163" i="24"/>
  <c r="CS164" i="24"/>
  <c r="EO164" i="24"/>
  <c r="GK164" i="24"/>
  <c r="IG164" i="24"/>
  <c r="KC164" i="24"/>
  <c r="CS165" i="24"/>
  <c r="EO165" i="24"/>
  <c r="GK165" i="24"/>
  <c r="HN165" i="24"/>
  <c r="IG165" i="24"/>
  <c r="JJ165" i="24"/>
  <c r="KC165" i="24"/>
  <c r="AD166" i="24"/>
  <c r="BZ166" i="24"/>
  <c r="CS166" i="24"/>
  <c r="DV166" i="24"/>
  <c r="EO166" i="24"/>
  <c r="FR166" i="24"/>
  <c r="GK166" i="24"/>
  <c r="HN166" i="24"/>
  <c r="IG166" i="24"/>
  <c r="JJ166" i="24"/>
  <c r="KC166" i="24"/>
  <c r="AD167" i="24"/>
  <c r="BZ167" i="24"/>
  <c r="CS167" i="24"/>
  <c r="DV167" i="24"/>
  <c r="EO167" i="24"/>
  <c r="FR167" i="24"/>
  <c r="GK167" i="24"/>
  <c r="HN167" i="24"/>
  <c r="IG167" i="24"/>
  <c r="JJ167" i="24"/>
  <c r="KC167" i="24"/>
  <c r="AD168" i="24"/>
  <c r="BZ168" i="24"/>
  <c r="CS168" i="24"/>
  <c r="DV168" i="24"/>
  <c r="EO168" i="24"/>
  <c r="FR168" i="24"/>
  <c r="GK168" i="24"/>
  <c r="HN168" i="24"/>
  <c r="IG168" i="24"/>
  <c r="JJ168" i="24"/>
  <c r="KC168" i="24"/>
  <c r="AD169" i="24"/>
  <c r="BZ169" i="24"/>
  <c r="CS169" i="24"/>
  <c r="DV169" i="24"/>
  <c r="EO169" i="24"/>
  <c r="FR169" i="24"/>
  <c r="GK169" i="24"/>
  <c r="HN169" i="24"/>
  <c r="IG169" i="24"/>
  <c r="JJ169" i="24"/>
  <c r="KC169" i="24"/>
  <c r="AD170" i="24"/>
  <c r="BZ170" i="24"/>
  <c r="CS170" i="24"/>
  <c r="DV170" i="24"/>
  <c r="EO170" i="24"/>
  <c r="FR170" i="24"/>
  <c r="GK170" i="24"/>
  <c r="HN170" i="24"/>
  <c r="IG170" i="24"/>
  <c r="JJ170" i="24"/>
  <c r="KC170" i="24"/>
  <c r="AD171" i="24"/>
  <c r="BZ171" i="24"/>
  <c r="CS171" i="24"/>
  <c r="DV171" i="24"/>
  <c r="EO171" i="24"/>
  <c r="FR171" i="24"/>
  <c r="GK171" i="24"/>
  <c r="HN171" i="24"/>
  <c r="IG171" i="24"/>
  <c r="JJ171" i="24"/>
  <c r="KC171" i="24"/>
  <c r="AD172" i="24"/>
  <c r="BZ172" i="24"/>
  <c r="CS172" i="24"/>
  <c r="DV172" i="24"/>
  <c r="EO172" i="24"/>
  <c r="FR172" i="24"/>
  <c r="GK172" i="24"/>
  <c r="HN172" i="24"/>
  <c r="IG172" i="24"/>
  <c r="JJ172" i="24"/>
  <c r="KC172" i="24"/>
  <c r="AD173" i="24"/>
  <c r="BZ173" i="24"/>
  <c r="CS173" i="24"/>
  <c r="DV173" i="24"/>
  <c r="EO173" i="24"/>
  <c r="FR173" i="24"/>
  <c r="GK173" i="24"/>
  <c r="HN173" i="24"/>
  <c r="IG173" i="24"/>
  <c r="JJ173" i="24"/>
  <c r="KC173" i="24"/>
  <c r="AD174" i="24"/>
  <c r="BZ174" i="24"/>
  <c r="CS174" i="24"/>
  <c r="DV174" i="24"/>
  <c r="EO174" i="24"/>
  <c r="FR174" i="24"/>
  <c r="GK174" i="24"/>
  <c r="HN174" i="24"/>
  <c r="IG174" i="24"/>
  <c r="JJ174" i="24"/>
  <c r="KC174" i="24"/>
  <c r="AD175" i="24"/>
  <c r="BZ175" i="24"/>
  <c r="CS175" i="24"/>
  <c r="DV175" i="24"/>
  <c r="EO175" i="24"/>
  <c r="FR175" i="24"/>
  <c r="GK175" i="24"/>
  <c r="HN175" i="24"/>
  <c r="IG175" i="24"/>
  <c r="JJ175" i="24"/>
  <c r="KC175" i="24"/>
  <c r="AD176" i="24"/>
  <c r="BZ176" i="24"/>
  <c r="CS176" i="24"/>
  <c r="DV176" i="24"/>
  <c r="EO176" i="24"/>
  <c r="FR176" i="24"/>
  <c r="GK176" i="24"/>
  <c r="HN176" i="24"/>
  <c r="IG176" i="24"/>
  <c r="JJ176" i="24"/>
  <c r="KC176" i="24"/>
  <c r="AD177" i="24"/>
  <c r="BZ177" i="24"/>
  <c r="CS177" i="24"/>
  <c r="DV177" i="24"/>
  <c r="EO177" i="24"/>
  <c r="FR177" i="24"/>
  <c r="GK177" i="24"/>
  <c r="HN177" i="24"/>
  <c r="IG177" i="24"/>
  <c r="JJ177" i="24"/>
  <c r="KC177" i="24"/>
  <c r="AD178" i="24"/>
  <c r="BZ178" i="24"/>
  <c r="CS178" i="24"/>
  <c r="DV178" i="24"/>
  <c r="EO178" i="24"/>
  <c r="FR178" i="24"/>
  <c r="GK178" i="24"/>
  <c r="HN178" i="24"/>
  <c r="IG178" i="24"/>
  <c r="JJ178" i="24"/>
  <c r="KC178" i="24"/>
  <c r="AD179" i="24"/>
  <c r="BZ179" i="24"/>
  <c r="CS179" i="24"/>
  <c r="DV179" i="24"/>
  <c r="EO179" i="24"/>
  <c r="FR179" i="24"/>
  <c r="GK179" i="24"/>
  <c r="HN179" i="24"/>
  <c r="IG179" i="24"/>
  <c r="JJ179" i="24"/>
  <c r="KC179" i="24"/>
  <c r="AD180" i="24"/>
  <c r="BZ180" i="24"/>
  <c r="CS180" i="24"/>
  <c r="DV180" i="24"/>
  <c r="EO180" i="24"/>
  <c r="FR180" i="24"/>
  <c r="GK180" i="24"/>
  <c r="HN180" i="24"/>
  <c r="IG180" i="24"/>
  <c r="JJ180" i="24"/>
  <c r="KC180" i="24"/>
  <c r="HN187" i="24"/>
  <c r="HP187" i="24"/>
  <c r="HU187" i="24"/>
  <c r="H188" i="24"/>
  <c r="F188" i="24"/>
  <c r="M188" i="24"/>
  <c r="DV188" i="24"/>
  <c r="DX188" i="24"/>
  <c r="EC188" i="24"/>
  <c r="GR188" i="24"/>
  <c r="GP188" i="24"/>
  <c r="GW188" i="24"/>
  <c r="AD189" i="24"/>
  <c r="AF189" i="24"/>
  <c r="AK189" i="24"/>
  <c r="HN189" i="24"/>
  <c r="HP189" i="24"/>
  <c r="HU189" i="24"/>
  <c r="H190" i="24"/>
  <c r="F190" i="24"/>
  <c r="M190" i="24"/>
  <c r="HO203" i="24"/>
  <c r="HN203" i="24"/>
  <c r="HP203" i="24"/>
  <c r="HM203" i="24"/>
  <c r="HU203" i="24"/>
  <c r="AE205" i="24"/>
  <c r="AD205" i="24"/>
  <c r="AF205" i="24"/>
  <c r="AC205" i="24"/>
  <c r="AK205" i="24"/>
  <c r="HD205" i="24"/>
  <c r="HC205" i="24"/>
  <c r="HB205" i="24"/>
  <c r="HA205" i="24"/>
  <c r="HI205" i="24"/>
  <c r="FA153" i="24"/>
  <c r="GW153" i="24"/>
  <c r="IS153" i="24"/>
  <c r="M154" i="24"/>
  <c r="FA154" i="24"/>
  <c r="GW154" i="24"/>
  <c r="IS154" i="24"/>
  <c r="JV154" i="24"/>
  <c r="M155" i="24"/>
  <c r="EH155" i="24"/>
  <c r="FA155" i="24"/>
  <c r="GD155" i="24"/>
  <c r="GW155" i="24"/>
  <c r="HZ155" i="24"/>
  <c r="IS155" i="24"/>
  <c r="JV155" i="24"/>
  <c r="M156" i="24"/>
  <c r="EH156" i="24"/>
  <c r="FA156" i="24"/>
  <c r="GD156" i="24"/>
  <c r="GW156" i="24"/>
  <c r="HZ156" i="24"/>
  <c r="IS156" i="24"/>
  <c r="JV156" i="24"/>
  <c r="M157" i="24"/>
  <c r="CL157" i="24"/>
  <c r="EH157" i="24"/>
  <c r="FA157" i="24"/>
  <c r="GD157" i="24"/>
  <c r="GW157" i="24"/>
  <c r="HZ157" i="24"/>
  <c r="IS157" i="24"/>
  <c r="JV157" i="24"/>
  <c r="M158" i="24"/>
  <c r="CL158" i="24"/>
  <c r="EH158" i="24"/>
  <c r="FA158" i="24"/>
  <c r="GD158" i="24"/>
  <c r="GW158" i="24"/>
  <c r="HZ158" i="24"/>
  <c r="IS158" i="24"/>
  <c r="JV158" i="24"/>
  <c r="M159" i="24"/>
  <c r="CL159" i="24"/>
  <c r="EH159" i="24"/>
  <c r="FA159" i="24"/>
  <c r="GD159" i="24"/>
  <c r="GW159" i="24"/>
  <c r="HZ159" i="24"/>
  <c r="IS159" i="24"/>
  <c r="JV159" i="24"/>
  <c r="M160" i="24"/>
  <c r="CL160" i="24"/>
  <c r="EH160" i="24"/>
  <c r="FA160" i="24"/>
  <c r="GD160" i="24"/>
  <c r="GW160" i="24"/>
  <c r="HZ160" i="24"/>
  <c r="IS160" i="24"/>
  <c r="JV160" i="24"/>
  <c r="M161" i="24"/>
  <c r="CL161" i="24"/>
  <c r="EH161" i="24"/>
  <c r="FA161" i="24"/>
  <c r="GD161" i="24"/>
  <c r="GW161" i="24"/>
  <c r="HZ161" i="24"/>
  <c r="IS161" i="24"/>
  <c r="JV161" i="24"/>
  <c r="M162" i="24"/>
  <c r="CL162" i="24"/>
  <c r="EH162" i="24"/>
  <c r="FA162" i="24"/>
  <c r="GD162" i="24"/>
  <c r="GW162" i="24"/>
  <c r="HZ162" i="24"/>
  <c r="IS162" i="24"/>
  <c r="JV162" i="24"/>
  <c r="M163" i="24"/>
  <c r="CL163" i="24"/>
  <c r="EH163" i="24"/>
  <c r="FA163" i="24"/>
  <c r="GD163" i="24"/>
  <c r="GW163" i="24"/>
  <c r="HZ163" i="24"/>
  <c r="IS163" i="24"/>
  <c r="JV163" i="24"/>
  <c r="M164" i="24"/>
  <c r="CL164" i="24"/>
  <c r="EH164" i="24"/>
  <c r="FA164" i="24"/>
  <c r="GD164" i="24"/>
  <c r="GW164" i="24"/>
  <c r="HZ164" i="24"/>
  <c r="IS164" i="24"/>
  <c r="JV164" i="24"/>
  <c r="M165" i="24"/>
  <c r="CL165" i="24"/>
  <c r="EH165" i="24"/>
  <c r="FA165" i="24"/>
  <c r="GD165" i="24"/>
  <c r="GW165" i="24"/>
  <c r="HO165" i="24"/>
  <c r="HZ165" i="24"/>
  <c r="IS165" i="24"/>
  <c r="JK165" i="24"/>
  <c r="JV165" i="24"/>
  <c r="M166" i="24"/>
  <c r="AE166" i="24"/>
  <c r="CA166" i="24"/>
  <c r="CL166" i="24"/>
  <c r="DW166" i="24"/>
  <c r="EH166" i="24"/>
  <c r="FA166" i="24"/>
  <c r="FS166" i="24"/>
  <c r="GD166" i="24"/>
  <c r="GW166" i="24"/>
  <c r="HO166" i="24"/>
  <c r="HZ166" i="24"/>
  <c r="IS166" i="24"/>
  <c r="JK166" i="24"/>
  <c r="JV166" i="24"/>
  <c r="M167" i="24"/>
  <c r="AE167" i="24"/>
  <c r="CA167" i="24"/>
  <c r="CL167" i="24"/>
  <c r="DW167" i="24"/>
  <c r="EH167" i="24"/>
  <c r="FA167" i="24"/>
  <c r="FS167" i="24"/>
  <c r="GD167" i="24"/>
  <c r="GW167" i="24"/>
  <c r="HO167" i="24"/>
  <c r="HZ167" i="24"/>
  <c r="IS167" i="24"/>
  <c r="JK167" i="24"/>
  <c r="JV167" i="24"/>
  <c r="M168" i="24"/>
  <c r="AE168" i="24"/>
  <c r="CA168" i="24"/>
  <c r="CL168" i="24"/>
  <c r="DW168" i="24"/>
  <c r="EH168" i="24"/>
  <c r="FA168" i="24"/>
  <c r="FS168" i="24"/>
  <c r="GD168" i="24"/>
  <c r="GW168" i="24"/>
  <c r="HO168" i="24"/>
  <c r="HZ168" i="24"/>
  <c r="IS168" i="24"/>
  <c r="JK168" i="24"/>
  <c r="JV168" i="24"/>
  <c r="M169" i="24"/>
  <c r="AE169" i="24"/>
  <c r="CA169" i="24"/>
  <c r="CL169" i="24"/>
  <c r="DW169" i="24"/>
  <c r="EH169" i="24"/>
  <c r="FA169" i="24"/>
  <c r="FS169" i="24"/>
  <c r="GD169" i="24"/>
  <c r="GW169" i="24"/>
  <c r="HO169" i="24"/>
  <c r="HZ169" i="24"/>
  <c r="IS169" i="24"/>
  <c r="JK169" i="24"/>
  <c r="JV169" i="24"/>
  <c r="M170" i="24"/>
  <c r="AE170" i="24"/>
  <c r="CA170" i="24"/>
  <c r="CL170" i="24"/>
  <c r="DW170" i="24"/>
  <c r="EH170" i="24"/>
  <c r="FA170" i="24"/>
  <c r="FS170" i="24"/>
  <c r="GD170" i="24"/>
  <c r="GW170" i="24"/>
  <c r="HO170" i="24"/>
  <c r="HZ170" i="24"/>
  <c r="IS170" i="24"/>
  <c r="JK170" i="24"/>
  <c r="JV170" i="24"/>
  <c r="M171" i="24"/>
  <c r="AE171" i="24"/>
  <c r="CA171" i="24"/>
  <c r="CL171" i="24"/>
  <c r="DW171" i="24"/>
  <c r="EH171" i="24"/>
  <c r="FA171" i="24"/>
  <c r="FS171" i="24"/>
  <c r="GD171" i="24"/>
  <c r="GW171" i="24"/>
  <c r="HO171" i="24"/>
  <c r="HZ171" i="24"/>
  <c r="IS171" i="24"/>
  <c r="JK171" i="24"/>
  <c r="JV171" i="24"/>
  <c r="M172" i="24"/>
  <c r="AE172" i="24"/>
  <c r="CA172" i="24"/>
  <c r="CL172" i="24"/>
  <c r="DW172" i="24"/>
  <c r="EH172" i="24"/>
  <c r="FA172" i="24"/>
  <c r="FS172" i="24"/>
  <c r="GD172" i="24"/>
  <c r="GW172" i="24"/>
  <c r="HO172" i="24"/>
  <c r="HZ172" i="24"/>
  <c r="IS172" i="24"/>
  <c r="JK172" i="24"/>
  <c r="JV172" i="24"/>
  <c r="M173" i="24"/>
  <c r="AE173" i="24"/>
  <c r="CA173" i="24"/>
  <c r="CL173" i="24"/>
  <c r="DW173" i="24"/>
  <c r="EH173" i="24"/>
  <c r="FA173" i="24"/>
  <c r="FS173" i="24"/>
  <c r="GD173" i="24"/>
  <c r="GW173" i="24"/>
  <c r="HO173" i="24"/>
  <c r="HZ173" i="24"/>
  <c r="IS173" i="24"/>
  <c r="JK173" i="24"/>
  <c r="JV173" i="24"/>
  <c r="M174" i="24"/>
  <c r="AE174" i="24"/>
  <c r="CA174" i="24"/>
  <c r="CL174" i="24"/>
  <c r="DW174" i="24"/>
  <c r="EH174" i="24"/>
  <c r="FA174" i="24"/>
  <c r="FS174" i="24"/>
  <c r="GD174" i="24"/>
  <c r="GW174" i="24"/>
  <c r="HO174" i="24"/>
  <c r="HZ174" i="24"/>
  <c r="IS174" i="24"/>
  <c r="JK174" i="24"/>
  <c r="JV174" i="24"/>
  <c r="M175" i="24"/>
  <c r="AE175" i="24"/>
  <c r="CA175" i="24"/>
  <c r="CL175" i="24"/>
  <c r="DW175" i="24"/>
  <c r="EH175" i="24"/>
  <c r="FA175" i="24"/>
  <c r="FS175" i="24"/>
  <c r="GD175" i="24"/>
  <c r="GW175" i="24"/>
  <c r="HO175" i="24"/>
  <c r="HZ175" i="24"/>
  <c r="IS175" i="24"/>
  <c r="JK175" i="24"/>
  <c r="JV175" i="24"/>
  <c r="M176" i="24"/>
  <c r="AE176" i="24"/>
  <c r="CA176" i="24"/>
  <c r="CL176" i="24"/>
  <c r="DW176" i="24"/>
  <c r="EH176" i="24"/>
  <c r="FA176" i="24"/>
  <c r="FS176" i="24"/>
  <c r="GD176" i="24"/>
  <c r="GW176" i="24"/>
  <c r="HO176" i="24"/>
  <c r="HZ176" i="24"/>
  <c r="IS176" i="24"/>
  <c r="JK176" i="24"/>
  <c r="JV176" i="24"/>
  <c r="M177" i="24"/>
  <c r="AE177" i="24"/>
  <c r="CA177" i="24"/>
  <c r="CL177" i="24"/>
  <c r="DW177" i="24"/>
  <c r="EH177" i="24"/>
  <c r="FA177" i="24"/>
  <c r="FS177" i="24"/>
  <c r="GD177" i="24"/>
  <c r="GW177" i="24"/>
  <c r="HO177" i="24"/>
  <c r="HZ177" i="24"/>
  <c r="IS177" i="24"/>
  <c r="JK177" i="24"/>
  <c r="JV177" i="24"/>
  <c r="M178" i="24"/>
  <c r="AE178" i="24"/>
  <c r="CA178" i="24"/>
  <c r="CL178" i="24"/>
  <c r="DW178" i="24"/>
  <c r="EH178" i="24"/>
  <c r="FA178" i="24"/>
  <c r="FS178" i="24"/>
  <c r="GD178" i="24"/>
  <c r="GW178" i="24"/>
  <c r="HO178" i="24"/>
  <c r="HZ178" i="24"/>
  <c r="IS178" i="24"/>
  <c r="JK178" i="24"/>
  <c r="JV178" i="24"/>
  <c r="M179" i="24"/>
  <c r="AE179" i="24"/>
  <c r="CA179" i="24"/>
  <c r="CL179" i="24"/>
  <c r="DW179" i="24"/>
  <c r="EH179" i="24"/>
  <c r="FA179" i="24"/>
  <c r="FS179" i="24"/>
  <c r="GD179" i="24"/>
  <c r="GW179" i="24"/>
  <c r="HO179" i="24"/>
  <c r="HZ179" i="24"/>
  <c r="IS179" i="24"/>
  <c r="JK179" i="24"/>
  <c r="JV179" i="24"/>
  <c r="M180" i="24"/>
  <c r="AE180" i="24"/>
  <c r="CA180" i="24"/>
  <c r="CL180" i="24"/>
  <c r="DW180" i="24"/>
  <c r="EH180" i="24"/>
  <c r="FA180" i="24"/>
  <c r="FS180" i="24"/>
  <c r="GD180" i="24"/>
  <c r="GW180" i="24"/>
  <c r="HO180" i="24"/>
  <c r="HZ180" i="24"/>
  <c r="IS180" i="24"/>
  <c r="JK180" i="24"/>
  <c r="JV180" i="24"/>
  <c r="M181" i="24"/>
  <c r="EV187" i="24"/>
  <c r="ET187" i="24"/>
  <c r="FA187" i="24"/>
  <c r="FQ187" i="24"/>
  <c r="IK187" i="24"/>
  <c r="JJ187" i="24"/>
  <c r="JL187" i="24"/>
  <c r="JQ187" i="24"/>
  <c r="BD188" i="24"/>
  <c r="BY188" i="24"/>
  <c r="ES188" i="24"/>
  <c r="FR188" i="24"/>
  <c r="FT188" i="24"/>
  <c r="FY188" i="24"/>
  <c r="IN188" i="24"/>
  <c r="IL188" i="24"/>
  <c r="IS188" i="24"/>
  <c r="JI188" i="24"/>
  <c r="BZ189" i="24"/>
  <c r="CB189" i="24"/>
  <c r="CG189" i="24"/>
  <c r="EV189" i="24"/>
  <c r="ET189" i="24"/>
  <c r="FA189" i="24"/>
  <c r="FQ189" i="24"/>
  <c r="IK189" i="24"/>
  <c r="JJ189" i="24"/>
  <c r="JL189" i="24"/>
  <c r="JQ189" i="24"/>
  <c r="BD190" i="24"/>
  <c r="BY190" i="24"/>
  <c r="CL190" i="24"/>
  <c r="CK190" i="24"/>
  <c r="CN190" i="24"/>
  <c r="CS190" i="24"/>
  <c r="DW190" i="24"/>
  <c r="DU190" i="24"/>
  <c r="DX190" i="24"/>
  <c r="EC190" i="24"/>
  <c r="FH190" i="24"/>
  <c r="FE190" i="24"/>
  <c r="FG190" i="24"/>
  <c r="FM190" i="24"/>
  <c r="GD190" i="24"/>
  <c r="GC190" i="24"/>
  <c r="GF190" i="24"/>
  <c r="GK190" i="24"/>
  <c r="HO190" i="24"/>
  <c r="HM190" i="24"/>
  <c r="HP190" i="24"/>
  <c r="HU190" i="24"/>
  <c r="IZ190" i="24"/>
  <c r="IW190" i="24"/>
  <c r="IY190" i="24"/>
  <c r="JE190" i="24"/>
  <c r="JV190" i="24"/>
  <c r="JU190" i="24"/>
  <c r="JX190" i="24"/>
  <c r="KC190" i="24"/>
  <c r="AE191" i="24"/>
  <c r="AC191" i="24"/>
  <c r="AF191" i="24"/>
  <c r="AK191" i="24"/>
  <c r="BP191" i="24"/>
  <c r="BM191" i="24"/>
  <c r="BO191" i="24"/>
  <c r="BU191" i="24"/>
  <c r="CL191" i="24"/>
  <c r="CK191" i="24"/>
  <c r="CN191" i="24"/>
  <c r="CS191" i="24"/>
  <c r="DW191" i="24"/>
  <c r="DU191" i="24"/>
  <c r="DX191" i="24"/>
  <c r="EC191" i="24"/>
  <c r="FH191" i="24"/>
  <c r="FE191" i="24"/>
  <c r="FG191" i="24"/>
  <c r="FM191" i="24"/>
  <c r="GD191" i="24"/>
  <c r="GC191" i="24"/>
  <c r="GF191" i="24"/>
  <c r="GK191" i="24"/>
  <c r="HO191" i="24"/>
  <c r="HM191" i="24"/>
  <c r="HP191" i="24"/>
  <c r="HU191" i="24"/>
  <c r="IZ191" i="24"/>
  <c r="IW191" i="24"/>
  <c r="IY191" i="24"/>
  <c r="JE191" i="24"/>
  <c r="JV191" i="24"/>
  <c r="JU191" i="24"/>
  <c r="JX191" i="24"/>
  <c r="KC191" i="24"/>
  <c r="AE192" i="24"/>
  <c r="AC192" i="24"/>
  <c r="AF192" i="24"/>
  <c r="AK192" i="24"/>
  <c r="BP192" i="24"/>
  <c r="BM192" i="24"/>
  <c r="BO192" i="24"/>
  <c r="BU192" i="24"/>
  <c r="CL192" i="24"/>
  <c r="CK192" i="24"/>
  <c r="CN192" i="24"/>
  <c r="CS192" i="24"/>
  <c r="DW192" i="24"/>
  <c r="DU192" i="24"/>
  <c r="DX192" i="24"/>
  <c r="EC192" i="24"/>
  <c r="FH192" i="24"/>
  <c r="FE192" i="24"/>
  <c r="FG192" i="24"/>
  <c r="FM192" i="24"/>
  <c r="GD192" i="24"/>
  <c r="GC192" i="24"/>
  <c r="GF192" i="24"/>
  <c r="GK192" i="24"/>
  <c r="HO192" i="24"/>
  <c r="HM192" i="24"/>
  <c r="HP192" i="24"/>
  <c r="HU192" i="24"/>
  <c r="IZ192" i="24"/>
  <c r="IW192" i="24"/>
  <c r="IY192" i="24"/>
  <c r="JE192" i="24"/>
  <c r="JV192" i="24"/>
  <c r="JU192" i="24"/>
  <c r="JX192" i="24"/>
  <c r="KC192" i="24"/>
  <c r="AE193" i="24"/>
  <c r="AC193" i="24"/>
  <c r="AF193" i="24"/>
  <c r="AK193" i="24"/>
  <c r="BP193" i="24"/>
  <c r="BM193" i="24"/>
  <c r="BO193" i="24"/>
  <c r="BU193" i="24"/>
  <c r="CL193" i="24"/>
  <c r="CK193" i="24"/>
  <c r="CN193" i="24"/>
  <c r="CS193" i="24"/>
  <c r="DW193" i="24"/>
  <c r="DU193" i="24"/>
  <c r="DX193" i="24"/>
  <c r="EC193" i="24"/>
  <c r="FH193" i="24"/>
  <c r="FE193" i="24"/>
  <c r="FG193" i="24"/>
  <c r="FM193" i="24"/>
  <c r="GD193" i="24"/>
  <c r="GC193" i="24"/>
  <c r="GF193" i="24"/>
  <c r="GK193" i="24"/>
  <c r="HO193" i="24"/>
  <c r="HM193" i="24"/>
  <c r="HP193" i="24"/>
  <c r="HU193" i="24"/>
  <c r="IZ193" i="24"/>
  <c r="IW193" i="24"/>
  <c r="IY193" i="24"/>
  <c r="JE193" i="24"/>
  <c r="JV193" i="24"/>
  <c r="JU193" i="24"/>
  <c r="JX193" i="24"/>
  <c r="KC193" i="24"/>
  <c r="AE194" i="24"/>
  <c r="AC194" i="24"/>
  <c r="AF194" i="24"/>
  <c r="AK194" i="24"/>
  <c r="BP194" i="24"/>
  <c r="BM194" i="24"/>
  <c r="BO194" i="24"/>
  <c r="BU194" i="24"/>
  <c r="CL194" i="24"/>
  <c r="CK194" i="24"/>
  <c r="CN194" i="24"/>
  <c r="CS194" i="24"/>
  <c r="DW194" i="24"/>
  <c r="DU194" i="24"/>
  <c r="DX194" i="24"/>
  <c r="EC194" i="24"/>
  <c r="FH194" i="24"/>
  <c r="FE194" i="24"/>
  <c r="FG194" i="24"/>
  <c r="FM194" i="24"/>
  <c r="GD194" i="24"/>
  <c r="GC194" i="24"/>
  <c r="GF194" i="24"/>
  <c r="GK194" i="24"/>
  <c r="HO194" i="24"/>
  <c r="HM194" i="24"/>
  <c r="HP194" i="24"/>
  <c r="HU194" i="24"/>
  <c r="IZ194" i="24"/>
  <c r="IW194" i="24"/>
  <c r="IY194" i="24"/>
  <c r="JE194" i="24"/>
  <c r="JV194" i="24"/>
  <c r="JU194" i="24"/>
  <c r="JX194" i="24"/>
  <c r="KC194" i="24"/>
  <c r="AE195" i="24"/>
  <c r="AC195" i="24"/>
  <c r="AF195" i="24"/>
  <c r="AK195" i="24"/>
  <c r="BP195" i="24"/>
  <c r="BM195" i="24"/>
  <c r="BO195" i="24"/>
  <c r="BU195" i="24"/>
  <c r="CL195" i="24"/>
  <c r="CK195" i="24"/>
  <c r="CN195" i="24"/>
  <c r="CS195" i="24"/>
  <c r="DW195" i="24"/>
  <c r="DU195" i="24"/>
  <c r="DX195" i="24"/>
  <c r="EC195" i="24"/>
  <c r="FH203" i="24"/>
  <c r="FG203" i="24"/>
  <c r="FF203" i="24"/>
  <c r="FE203" i="24"/>
  <c r="FM203" i="24"/>
  <c r="IZ204" i="24"/>
  <c r="IY204" i="24"/>
  <c r="IX204" i="24"/>
  <c r="IW204" i="24"/>
  <c r="JE204" i="24"/>
  <c r="HD207" i="24"/>
  <c r="HC207" i="24"/>
  <c r="HB207" i="24"/>
  <c r="HA207" i="24"/>
  <c r="HI207" i="24"/>
  <c r="AK181" i="24"/>
  <c r="CG181" i="24"/>
  <c r="DQ181" i="24"/>
  <c r="EC181" i="24"/>
  <c r="FA181" i="24"/>
  <c r="FM181" i="24"/>
  <c r="FY181" i="24"/>
  <c r="GW181" i="24"/>
  <c r="HI181" i="24"/>
  <c r="HU181" i="24"/>
  <c r="IS181" i="24"/>
  <c r="JE181" i="24"/>
  <c r="JQ181" i="24"/>
  <c r="M182" i="24"/>
  <c r="Y182" i="24"/>
  <c r="AK182" i="24"/>
  <c r="BU182" i="24"/>
  <c r="CG182" i="24"/>
  <c r="DQ182" i="24"/>
  <c r="EC182" i="24"/>
  <c r="FA182" i="24"/>
  <c r="FM182" i="24"/>
  <c r="FY182" i="24"/>
  <c r="GW182" i="24"/>
  <c r="HI182" i="24"/>
  <c r="HU182" i="24"/>
  <c r="IS182" i="24"/>
  <c r="JE182" i="24"/>
  <c r="JQ182" i="24"/>
  <c r="M183" i="24"/>
  <c r="Y183" i="24"/>
  <c r="AK183" i="24"/>
  <c r="BU183" i="24"/>
  <c r="CG183" i="24"/>
  <c r="DQ183" i="24"/>
  <c r="EC183" i="24"/>
  <c r="FA183" i="24"/>
  <c r="FM183" i="24"/>
  <c r="FY183" i="24"/>
  <c r="GW183" i="24"/>
  <c r="HI183" i="24"/>
  <c r="HU183" i="24"/>
  <c r="IS183" i="24"/>
  <c r="JE183" i="24"/>
  <c r="JQ183" i="24"/>
  <c r="M184" i="24"/>
  <c r="Y184" i="24"/>
  <c r="AK184" i="24"/>
  <c r="BU184" i="24"/>
  <c r="CG184" i="24"/>
  <c r="DQ184" i="24"/>
  <c r="EC184" i="24"/>
  <c r="FA184" i="24"/>
  <c r="FM184" i="24"/>
  <c r="FY184" i="24"/>
  <c r="GW184" i="24"/>
  <c r="HI184" i="24"/>
  <c r="HU184" i="24"/>
  <c r="IS184" i="24"/>
  <c r="JE184" i="24"/>
  <c r="JQ184" i="24"/>
  <c r="M185" i="24"/>
  <c r="Y185" i="24"/>
  <c r="AK185" i="24"/>
  <c r="BU185" i="24"/>
  <c r="CG185" i="24"/>
  <c r="DQ185" i="24"/>
  <c r="EC185" i="24"/>
  <c r="FA185" i="24"/>
  <c r="FM185" i="24"/>
  <c r="FY185" i="24"/>
  <c r="GW185" i="24"/>
  <c r="HI185" i="24"/>
  <c r="HU185" i="24"/>
  <c r="IS185" i="24"/>
  <c r="JE185" i="24"/>
  <c r="JQ185" i="24"/>
  <c r="M186" i="24"/>
  <c r="Y186" i="24"/>
  <c r="AK186" i="24"/>
  <c r="BU186" i="24"/>
  <c r="CG186" i="24"/>
  <c r="DQ186" i="24"/>
  <c r="EC186" i="24"/>
  <c r="FA186" i="24"/>
  <c r="FM186" i="24"/>
  <c r="FY186" i="24"/>
  <c r="GW186" i="24"/>
  <c r="HI186" i="24"/>
  <c r="HU186" i="24"/>
  <c r="IS186" i="24"/>
  <c r="JE186" i="24"/>
  <c r="JQ186" i="24"/>
  <c r="M187" i="24"/>
  <c r="Y187" i="24"/>
  <c r="AK187" i="24"/>
  <c r="BU187" i="24"/>
  <c r="CG187" i="24"/>
  <c r="DQ187" i="24"/>
  <c r="EC187" i="24"/>
  <c r="FS187" i="24"/>
  <c r="GR187" i="24"/>
  <c r="GP187" i="24"/>
  <c r="GW187" i="24"/>
  <c r="HM187" i="24"/>
  <c r="IM187" i="24"/>
  <c r="E188" i="24"/>
  <c r="AD188" i="24"/>
  <c r="AF188" i="24"/>
  <c r="AK188" i="24"/>
  <c r="CA188" i="24"/>
  <c r="DU188" i="24"/>
  <c r="EU188" i="24"/>
  <c r="GO188" i="24"/>
  <c r="HN188" i="24"/>
  <c r="HP188" i="24"/>
  <c r="HU188" i="24"/>
  <c r="JK188" i="24"/>
  <c r="H189" i="24"/>
  <c r="F189" i="24"/>
  <c r="M189" i="24"/>
  <c r="AC189" i="24"/>
  <c r="BC189" i="24"/>
  <c r="DV189" i="24"/>
  <c r="DX189" i="24"/>
  <c r="EC189" i="24"/>
  <c r="FS189" i="24"/>
  <c r="GR189" i="24"/>
  <c r="GP189" i="24"/>
  <c r="GW189" i="24"/>
  <c r="HM189" i="24"/>
  <c r="IM189" i="24"/>
  <c r="E190" i="24"/>
  <c r="AD190" i="24"/>
  <c r="AF190" i="24"/>
  <c r="AK190" i="24"/>
  <c r="CA190" i="24"/>
  <c r="DJ190" i="24"/>
  <c r="EI190" i="24"/>
  <c r="FR190" i="24"/>
  <c r="HB190" i="24"/>
  <c r="IA190" i="24"/>
  <c r="JJ190" i="24"/>
  <c r="R191" i="24"/>
  <c r="AQ191" i="24"/>
  <c r="BZ191" i="24"/>
  <c r="DJ191" i="24"/>
  <c r="EI191" i="24"/>
  <c r="FR191" i="24"/>
  <c r="HB191" i="24"/>
  <c r="IA191" i="24"/>
  <c r="JJ191" i="24"/>
  <c r="R192" i="24"/>
  <c r="AQ192" i="24"/>
  <c r="BZ192" i="24"/>
  <c r="DJ192" i="24"/>
  <c r="EI192" i="24"/>
  <c r="FR192" i="24"/>
  <c r="HB192" i="24"/>
  <c r="IA192" i="24"/>
  <c r="JJ192" i="24"/>
  <c r="R193" i="24"/>
  <c r="AQ193" i="24"/>
  <c r="BZ193" i="24"/>
  <c r="DJ193" i="24"/>
  <c r="EI193" i="24"/>
  <c r="FR193" i="24"/>
  <c r="HB193" i="24"/>
  <c r="IA193" i="24"/>
  <c r="JJ193" i="24"/>
  <c r="R194" i="24"/>
  <c r="AQ194" i="24"/>
  <c r="BZ194" i="24"/>
  <c r="DJ194" i="24"/>
  <c r="EI194" i="24"/>
  <c r="FR194" i="24"/>
  <c r="HB194" i="24"/>
  <c r="IA194" i="24"/>
  <c r="JJ194" i="24"/>
  <c r="R195" i="24"/>
  <c r="AQ195" i="24"/>
  <c r="BZ195" i="24"/>
  <c r="DJ195" i="24"/>
  <c r="EI195" i="24"/>
  <c r="DW204" i="24"/>
  <c r="DV204" i="24"/>
  <c r="DX204" i="24"/>
  <c r="DU204" i="24"/>
  <c r="EC204" i="24"/>
  <c r="T207" i="24"/>
  <c r="S207" i="24"/>
  <c r="R207" i="24"/>
  <c r="Q207" i="24"/>
  <c r="Y207" i="24"/>
  <c r="EI234" i="24"/>
  <c r="EJ234" i="24"/>
  <c r="EH234" i="24"/>
  <c r="EG234" i="24"/>
  <c r="EO234" i="24"/>
  <c r="FM187" i="24"/>
  <c r="HI187" i="24"/>
  <c r="JE187" i="24"/>
  <c r="Y188" i="24"/>
  <c r="BU188" i="24"/>
  <c r="DQ188" i="24"/>
  <c r="FM188" i="24"/>
  <c r="HI188" i="24"/>
  <c r="JE188" i="24"/>
  <c r="Y189" i="24"/>
  <c r="BU189" i="24"/>
  <c r="DQ189" i="24"/>
  <c r="FM189" i="24"/>
  <c r="HI189" i="24"/>
  <c r="JE189" i="24"/>
  <c r="Y190" i="24"/>
  <c r="BU190" i="24"/>
  <c r="FG195" i="24"/>
  <c r="FT195" i="24"/>
  <c r="GF195" i="24"/>
  <c r="HC195" i="24"/>
  <c r="HP195" i="24"/>
  <c r="IB195" i="24"/>
  <c r="IY195" i="24"/>
  <c r="JL195" i="24"/>
  <c r="JX195" i="24"/>
  <c r="S196" i="24"/>
  <c r="AF196" i="24"/>
  <c r="AR196" i="24"/>
  <c r="BO196" i="24"/>
  <c r="CB196" i="24"/>
  <c r="CN196" i="24"/>
  <c r="DK196" i="24"/>
  <c r="DX196" i="24"/>
  <c r="EJ196" i="24"/>
  <c r="FG196" i="24"/>
  <c r="FT196" i="24"/>
  <c r="GF196" i="24"/>
  <c r="HC196" i="24"/>
  <c r="HP196" i="24"/>
  <c r="IB196" i="24"/>
  <c r="IY196" i="24"/>
  <c r="JL196" i="24"/>
  <c r="JX196" i="24"/>
  <c r="S197" i="24"/>
  <c r="AF197" i="24"/>
  <c r="AR197" i="24"/>
  <c r="BO197" i="24"/>
  <c r="CB197" i="24"/>
  <c r="CN197" i="24"/>
  <c r="DK197" i="24"/>
  <c r="DX197" i="24"/>
  <c r="EJ197" i="24"/>
  <c r="FG197" i="24"/>
  <c r="FT197" i="24"/>
  <c r="GF197" i="24"/>
  <c r="HC197" i="24"/>
  <c r="HP197" i="24"/>
  <c r="IB197" i="24"/>
  <c r="IY197" i="24"/>
  <c r="JL197" i="24"/>
  <c r="JX197" i="24"/>
  <c r="S198" i="24"/>
  <c r="AF198" i="24"/>
  <c r="AR198" i="24"/>
  <c r="BO198" i="24"/>
  <c r="CB198" i="24"/>
  <c r="CN198" i="24"/>
  <c r="DK198" i="24"/>
  <c r="DX198" i="24"/>
  <c r="EJ198" i="24"/>
  <c r="FG198" i="24"/>
  <c r="FT198" i="24"/>
  <c r="GF198" i="24"/>
  <c r="HC198" i="24"/>
  <c r="HP198" i="24"/>
  <c r="IB198" i="24"/>
  <c r="IY198" i="24"/>
  <c r="JL198" i="24"/>
  <c r="JX198" i="24"/>
  <c r="S199" i="24"/>
  <c r="AF199" i="24"/>
  <c r="AR199" i="24"/>
  <c r="BO199" i="24"/>
  <c r="CB199" i="24"/>
  <c r="CN199" i="24"/>
  <c r="DK199" i="24"/>
  <c r="DX199" i="24"/>
  <c r="EJ199" i="24"/>
  <c r="FG199" i="24"/>
  <c r="FT199" i="24"/>
  <c r="GF199" i="24"/>
  <c r="HC199" i="24"/>
  <c r="HP199" i="24"/>
  <c r="IB199" i="24"/>
  <c r="IY199" i="24"/>
  <c r="JL199" i="24"/>
  <c r="JX199" i="24"/>
  <c r="S200" i="24"/>
  <c r="AF200" i="24"/>
  <c r="AR200" i="24"/>
  <c r="BO200" i="24"/>
  <c r="CB200" i="24"/>
  <c r="CN200" i="24"/>
  <c r="DK200" i="24"/>
  <c r="DX200" i="24"/>
  <c r="EJ200" i="24"/>
  <c r="FG200" i="24"/>
  <c r="FT200" i="24"/>
  <c r="GF200" i="24"/>
  <c r="HC200" i="24"/>
  <c r="HP200" i="24"/>
  <c r="IB200" i="24"/>
  <c r="IY200" i="24"/>
  <c r="JL200" i="24"/>
  <c r="JX200" i="24"/>
  <c r="S201" i="24"/>
  <c r="AF201" i="24"/>
  <c r="AR201" i="24"/>
  <c r="BO201" i="24"/>
  <c r="CB201" i="24"/>
  <c r="CN201" i="24"/>
  <c r="DK201" i="24"/>
  <c r="DX201" i="24"/>
  <c r="EJ201" i="24"/>
  <c r="FG201" i="24"/>
  <c r="FT201" i="24"/>
  <c r="GF201" i="24"/>
  <c r="HC201" i="24"/>
  <c r="HP201" i="24"/>
  <c r="IB201" i="24"/>
  <c r="IY201" i="24"/>
  <c r="JL201" i="24"/>
  <c r="JX201" i="24"/>
  <c r="S202" i="24"/>
  <c r="AF202" i="24"/>
  <c r="AR202" i="24"/>
  <c r="BO202" i="24"/>
  <c r="CB202" i="24"/>
  <c r="CN202" i="24"/>
  <c r="DK202" i="24"/>
  <c r="DX202" i="24"/>
  <c r="EJ202" i="24"/>
  <c r="FG202" i="24"/>
  <c r="FT202" i="24"/>
  <c r="GF202" i="24"/>
  <c r="HC202" i="24"/>
  <c r="HP202" i="24"/>
  <c r="IB202" i="24"/>
  <c r="IY202" i="24"/>
  <c r="JL202" i="24"/>
  <c r="JX202" i="24"/>
  <c r="S203" i="24"/>
  <c r="AF203" i="24"/>
  <c r="AR203" i="24"/>
  <c r="BO203" i="24"/>
  <c r="CA203" i="24"/>
  <c r="BZ203" i="24"/>
  <c r="CG203" i="24"/>
  <c r="HD203" i="24"/>
  <c r="HC203" i="24"/>
  <c r="HI203" i="24"/>
  <c r="JK203" i="24"/>
  <c r="JJ203" i="24"/>
  <c r="JQ203" i="24"/>
  <c r="DL204" i="24"/>
  <c r="DK204" i="24"/>
  <c r="DQ204" i="24"/>
  <c r="FS204" i="24"/>
  <c r="FR204" i="24"/>
  <c r="FY204" i="24"/>
  <c r="T205" i="24"/>
  <c r="S205" i="24"/>
  <c r="Y205" i="24"/>
  <c r="CA205" i="24"/>
  <c r="BZ205" i="24"/>
  <c r="CG205" i="24"/>
  <c r="FH205" i="24"/>
  <c r="FG205" i="24"/>
  <c r="FF205" i="24"/>
  <c r="FM205" i="24"/>
  <c r="BP206" i="24"/>
  <c r="BO206" i="24"/>
  <c r="BN206" i="24"/>
  <c r="BU206" i="24"/>
  <c r="IZ206" i="24"/>
  <c r="IY206" i="24"/>
  <c r="IX206" i="24"/>
  <c r="JE206" i="24"/>
  <c r="FH207" i="24"/>
  <c r="FG207" i="24"/>
  <c r="FF207" i="24"/>
  <c r="FM207" i="24"/>
  <c r="IB216" i="24"/>
  <c r="HZ216" i="24"/>
  <c r="IA216" i="24"/>
  <c r="HY216" i="24"/>
  <c r="IG216" i="24"/>
  <c r="EJ217" i="24"/>
  <c r="EH217" i="24"/>
  <c r="EI217" i="24"/>
  <c r="EG217" i="24"/>
  <c r="EO217" i="24"/>
  <c r="AR218" i="24"/>
  <c r="AQ218" i="24"/>
  <c r="IB218" i="24"/>
  <c r="HZ218" i="24"/>
  <c r="IA218" i="24"/>
  <c r="HY218" i="24"/>
  <c r="IG218" i="24"/>
  <c r="EJ219" i="24"/>
  <c r="EH219" i="24"/>
  <c r="EI219" i="24"/>
  <c r="EG219" i="24"/>
  <c r="EO219" i="24"/>
  <c r="AR220" i="24"/>
  <c r="AQ220" i="24"/>
  <c r="IB220" i="24"/>
  <c r="HZ220" i="24"/>
  <c r="IA220" i="24"/>
  <c r="HY220" i="24"/>
  <c r="IG220" i="24"/>
  <c r="EJ221" i="24"/>
  <c r="EH221" i="24"/>
  <c r="EI221" i="24"/>
  <c r="EG221" i="24"/>
  <c r="EO221" i="24"/>
  <c r="AR222" i="24"/>
  <c r="AQ222" i="24"/>
  <c r="IB222" i="24"/>
  <c r="HZ222" i="24"/>
  <c r="IA222" i="24"/>
  <c r="HY222" i="24"/>
  <c r="IG222" i="24"/>
  <c r="EJ223" i="24"/>
  <c r="EH223" i="24"/>
  <c r="EI223" i="24"/>
  <c r="EG223" i="24"/>
  <c r="EO223" i="24"/>
  <c r="AR224" i="24"/>
  <c r="AQ224" i="24"/>
  <c r="IB224" i="24"/>
  <c r="HZ224" i="24"/>
  <c r="IA224" i="24"/>
  <c r="HY224" i="24"/>
  <c r="IG224" i="24"/>
  <c r="EJ225" i="24"/>
  <c r="EH225" i="24"/>
  <c r="EI225" i="24"/>
  <c r="EG225" i="24"/>
  <c r="EO225" i="24"/>
  <c r="AR226" i="24"/>
  <c r="AQ226" i="24"/>
  <c r="IB226" i="24"/>
  <c r="HZ226" i="24"/>
  <c r="IA226" i="24"/>
  <c r="HY226" i="24"/>
  <c r="IG226" i="24"/>
  <c r="EJ227" i="24"/>
  <c r="EH227" i="24"/>
  <c r="EI227" i="24"/>
  <c r="EG227" i="24"/>
  <c r="EO227" i="24"/>
  <c r="AR228" i="24"/>
  <c r="AQ228" i="24"/>
  <c r="IB228" i="24"/>
  <c r="HZ228" i="24"/>
  <c r="IA228" i="24"/>
  <c r="HY228" i="24"/>
  <c r="IG228" i="24"/>
  <c r="EJ229" i="24"/>
  <c r="EH229" i="24"/>
  <c r="EI229" i="24"/>
  <c r="EG229" i="24"/>
  <c r="EO229" i="24"/>
  <c r="AR230" i="24"/>
  <c r="AQ230" i="24"/>
  <c r="EJ230" i="24"/>
  <c r="EI230" i="24"/>
  <c r="EH230" i="24"/>
  <c r="EG230" i="24"/>
  <c r="EO230" i="24"/>
  <c r="IA231" i="24"/>
  <c r="IB231" i="24"/>
  <c r="HZ231" i="24"/>
  <c r="HY231" i="24"/>
  <c r="IG231" i="24"/>
  <c r="CX235" i="24"/>
  <c r="CZ235" i="24"/>
  <c r="CY235" i="24"/>
  <c r="CW235" i="24"/>
  <c r="DE235" i="24"/>
  <c r="FM195" i="24"/>
  <c r="FY195" i="24"/>
  <c r="GK195" i="24"/>
  <c r="HI195" i="24"/>
  <c r="HU195" i="24"/>
  <c r="IG195" i="24"/>
  <c r="JE195" i="24"/>
  <c r="JQ195" i="24"/>
  <c r="KC195" i="24"/>
  <c r="Y196" i="24"/>
  <c r="AK196" i="24"/>
  <c r="BU196" i="24"/>
  <c r="CG196" i="24"/>
  <c r="CS196" i="24"/>
  <c r="DQ196" i="24"/>
  <c r="EC196" i="24"/>
  <c r="EO196" i="24"/>
  <c r="FM196" i="24"/>
  <c r="FY196" i="24"/>
  <c r="GK196" i="24"/>
  <c r="HI196" i="24"/>
  <c r="HU196" i="24"/>
  <c r="IG196" i="24"/>
  <c r="JE196" i="24"/>
  <c r="JQ196" i="24"/>
  <c r="KC196" i="24"/>
  <c r="Y197" i="24"/>
  <c r="AK197" i="24"/>
  <c r="BU197" i="24"/>
  <c r="CG197" i="24"/>
  <c r="CS197" i="24"/>
  <c r="DQ197" i="24"/>
  <c r="EC197" i="24"/>
  <c r="EO197" i="24"/>
  <c r="FM197" i="24"/>
  <c r="FY197" i="24"/>
  <c r="GK197" i="24"/>
  <c r="HI197" i="24"/>
  <c r="HU197" i="24"/>
  <c r="IG197" i="24"/>
  <c r="JE197" i="24"/>
  <c r="JQ197" i="24"/>
  <c r="KC197" i="24"/>
  <c r="Y198" i="24"/>
  <c r="AK198" i="24"/>
  <c r="BU198" i="24"/>
  <c r="CG198" i="24"/>
  <c r="CS198" i="24"/>
  <c r="DQ198" i="24"/>
  <c r="EC198" i="24"/>
  <c r="EO198" i="24"/>
  <c r="FM198" i="24"/>
  <c r="FY198" i="24"/>
  <c r="GK198" i="24"/>
  <c r="HI198" i="24"/>
  <c r="HU198" i="24"/>
  <c r="IG198" i="24"/>
  <c r="JE198" i="24"/>
  <c r="JQ198" i="24"/>
  <c r="KC198" i="24"/>
  <c r="Y199" i="24"/>
  <c r="AK199" i="24"/>
  <c r="BU199" i="24"/>
  <c r="CG199" i="24"/>
  <c r="CS199" i="24"/>
  <c r="DQ199" i="24"/>
  <c r="EC199" i="24"/>
  <c r="EO199" i="24"/>
  <c r="FM199" i="24"/>
  <c r="FY199" i="24"/>
  <c r="GK199" i="24"/>
  <c r="HI199" i="24"/>
  <c r="HU199" i="24"/>
  <c r="IG199" i="24"/>
  <c r="JE199" i="24"/>
  <c r="JQ199" i="24"/>
  <c r="KC199" i="24"/>
  <c r="Y200" i="24"/>
  <c r="AK200" i="24"/>
  <c r="BU200" i="24"/>
  <c r="CG200" i="24"/>
  <c r="CS200" i="24"/>
  <c r="DQ200" i="24"/>
  <c r="EC200" i="24"/>
  <c r="EO200" i="24"/>
  <c r="FM200" i="24"/>
  <c r="FY200" i="24"/>
  <c r="GK200" i="24"/>
  <c r="HI200" i="24"/>
  <c r="HU200" i="24"/>
  <c r="IG200" i="24"/>
  <c r="JE200" i="24"/>
  <c r="JQ200" i="24"/>
  <c r="KC200" i="24"/>
  <c r="Y201" i="24"/>
  <c r="AK201" i="24"/>
  <c r="BU201" i="24"/>
  <c r="CG201" i="24"/>
  <c r="CS201" i="24"/>
  <c r="DQ201" i="24"/>
  <c r="EC201" i="24"/>
  <c r="EO201" i="24"/>
  <c r="FM201" i="24"/>
  <c r="FY201" i="24"/>
  <c r="GK201" i="24"/>
  <c r="HI201" i="24"/>
  <c r="HU201" i="24"/>
  <c r="IG201" i="24"/>
  <c r="JE201" i="24"/>
  <c r="JQ201" i="24"/>
  <c r="KC201" i="24"/>
  <c r="Y202" i="24"/>
  <c r="AK202" i="24"/>
  <c r="BU202" i="24"/>
  <c r="CG202" i="24"/>
  <c r="CS202" i="24"/>
  <c r="DQ202" i="24"/>
  <c r="EC202" i="24"/>
  <c r="EO202" i="24"/>
  <c r="FM202" i="24"/>
  <c r="FY202" i="24"/>
  <c r="GK202" i="24"/>
  <c r="HI202" i="24"/>
  <c r="HU202" i="24"/>
  <c r="IG202" i="24"/>
  <c r="JE202" i="24"/>
  <c r="JQ202" i="24"/>
  <c r="KC202" i="24"/>
  <c r="Y203" i="24"/>
  <c r="AK203" i="24"/>
  <c r="BU203" i="24"/>
  <c r="DW203" i="24"/>
  <c r="DV203" i="24"/>
  <c r="EC203" i="24"/>
  <c r="IZ203" i="24"/>
  <c r="IY203" i="24"/>
  <c r="JE203" i="24"/>
  <c r="AE204" i="24"/>
  <c r="AD204" i="24"/>
  <c r="AK204" i="24"/>
  <c r="FH204" i="24"/>
  <c r="FG204" i="24"/>
  <c r="FM204" i="24"/>
  <c r="HO204" i="24"/>
  <c r="HN204" i="24"/>
  <c r="HU204" i="24"/>
  <c r="BP205" i="24"/>
  <c r="BO205" i="24"/>
  <c r="BU205" i="24"/>
  <c r="DL205" i="24"/>
  <c r="DK205" i="24"/>
  <c r="DJ205" i="24"/>
  <c r="DQ205" i="24"/>
  <c r="T206" i="24"/>
  <c r="S206" i="24"/>
  <c r="R206" i="24"/>
  <c r="Y206" i="24"/>
  <c r="HD206" i="24"/>
  <c r="HC206" i="24"/>
  <c r="HB206" i="24"/>
  <c r="HI206" i="24"/>
  <c r="DL207" i="24"/>
  <c r="DK207" i="24"/>
  <c r="DJ207" i="24"/>
  <c r="DQ207" i="24"/>
  <c r="FF216" i="24"/>
  <c r="FH216" i="24"/>
  <c r="FG216" i="24"/>
  <c r="FE216" i="24"/>
  <c r="FM216" i="24"/>
  <c r="BN217" i="24"/>
  <c r="BP217" i="24"/>
  <c r="BO217" i="24"/>
  <c r="BM217" i="24"/>
  <c r="BU217" i="24"/>
  <c r="IX217" i="24"/>
  <c r="IZ217" i="24"/>
  <c r="IY217" i="24"/>
  <c r="IW217" i="24"/>
  <c r="JE217" i="24"/>
  <c r="FF218" i="24"/>
  <c r="FH218" i="24"/>
  <c r="FG218" i="24"/>
  <c r="FE218" i="24"/>
  <c r="FM218" i="24"/>
  <c r="BN219" i="24"/>
  <c r="BP219" i="24"/>
  <c r="BO219" i="24"/>
  <c r="BM219" i="24"/>
  <c r="BU219" i="24"/>
  <c r="IX219" i="24"/>
  <c r="IZ219" i="24"/>
  <c r="IY219" i="24"/>
  <c r="IW219" i="24"/>
  <c r="JE219" i="24"/>
  <c r="FF220" i="24"/>
  <c r="FH220" i="24"/>
  <c r="FG220" i="24"/>
  <c r="FE220" i="24"/>
  <c r="FM220" i="24"/>
  <c r="BN221" i="24"/>
  <c r="BP221" i="24"/>
  <c r="BO221" i="24"/>
  <c r="BM221" i="24"/>
  <c r="BU221" i="24"/>
  <c r="IX221" i="24"/>
  <c r="IZ221" i="24"/>
  <c r="IY221" i="24"/>
  <c r="IW221" i="24"/>
  <c r="JE221" i="24"/>
  <c r="FF222" i="24"/>
  <c r="FH222" i="24"/>
  <c r="FG222" i="24"/>
  <c r="FE222" i="24"/>
  <c r="FM222" i="24"/>
  <c r="BN223" i="24"/>
  <c r="BP223" i="24"/>
  <c r="BO223" i="24"/>
  <c r="BM223" i="24"/>
  <c r="BU223" i="24"/>
  <c r="IX223" i="24"/>
  <c r="IZ223" i="24"/>
  <c r="IY223" i="24"/>
  <c r="IW223" i="24"/>
  <c r="JE223" i="24"/>
  <c r="FF224" i="24"/>
  <c r="FH224" i="24"/>
  <c r="FG224" i="24"/>
  <c r="FE224" i="24"/>
  <c r="FM224" i="24"/>
  <c r="BN225" i="24"/>
  <c r="BP225" i="24"/>
  <c r="BO225" i="24"/>
  <c r="BM225" i="24"/>
  <c r="BU225" i="24"/>
  <c r="IX225" i="24"/>
  <c r="IZ225" i="24"/>
  <c r="IY225" i="24"/>
  <c r="IW225" i="24"/>
  <c r="JE225" i="24"/>
  <c r="FF226" i="24"/>
  <c r="FH226" i="24"/>
  <c r="FG226" i="24"/>
  <c r="FE226" i="24"/>
  <c r="FM226" i="24"/>
  <c r="BN227" i="24"/>
  <c r="BP227" i="24"/>
  <c r="BO227" i="24"/>
  <c r="BM227" i="24"/>
  <c r="BU227" i="24"/>
  <c r="IX227" i="24"/>
  <c r="IZ227" i="24"/>
  <c r="IY227" i="24"/>
  <c r="IW227" i="24"/>
  <c r="JE227" i="24"/>
  <c r="FF228" i="24"/>
  <c r="FH228" i="24"/>
  <c r="FG228" i="24"/>
  <c r="FE228" i="24"/>
  <c r="FM228" i="24"/>
  <c r="BN229" i="24"/>
  <c r="BP229" i="24"/>
  <c r="BO229" i="24"/>
  <c r="BM229" i="24"/>
  <c r="BU229" i="24"/>
  <c r="IX229" i="24"/>
  <c r="IZ229" i="24"/>
  <c r="IY229" i="24"/>
  <c r="IW229" i="24"/>
  <c r="JE229" i="24"/>
  <c r="GP232" i="24"/>
  <c r="GR232" i="24"/>
  <c r="GQ232" i="24"/>
  <c r="GO232" i="24"/>
  <c r="GW232" i="24"/>
  <c r="FE195" i="24"/>
  <c r="FQ195" i="24"/>
  <c r="GC195" i="24"/>
  <c r="HA195" i="24"/>
  <c r="HM195" i="24"/>
  <c r="HY195" i="24"/>
  <c r="IW195" i="24"/>
  <c r="JI195" i="24"/>
  <c r="JU195" i="24"/>
  <c r="Q196" i="24"/>
  <c r="AC196" i="24"/>
  <c r="BM196" i="24"/>
  <c r="BY196" i="24"/>
  <c r="CK196" i="24"/>
  <c r="DI196" i="24"/>
  <c r="DU196" i="24"/>
  <c r="EG196" i="24"/>
  <c r="FE196" i="24"/>
  <c r="FQ196" i="24"/>
  <c r="GC196" i="24"/>
  <c r="HA196" i="24"/>
  <c r="HM196" i="24"/>
  <c r="HY196" i="24"/>
  <c r="IW196" i="24"/>
  <c r="JI196" i="24"/>
  <c r="JU196" i="24"/>
  <c r="Q197" i="24"/>
  <c r="AC197" i="24"/>
  <c r="BM197" i="24"/>
  <c r="BY197" i="24"/>
  <c r="CK197" i="24"/>
  <c r="DI197" i="24"/>
  <c r="DU197" i="24"/>
  <c r="EG197" i="24"/>
  <c r="FE197" i="24"/>
  <c r="FQ197" i="24"/>
  <c r="GC197" i="24"/>
  <c r="HA197" i="24"/>
  <c r="HM197" i="24"/>
  <c r="HY197" i="24"/>
  <c r="IW197" i="24"/>
  <c r="JI197" i="24"/>
  <c r="JU197" i="24"/>
  <c r="Q198" i="24"/>
  <c r="AC198" i="24"/>
  <c r="BM198" i="24"/>
  <c r="BY198" i="24"/>
  <c r="CK198" i="24"/>
  <c r="DI198" i="24"/>
  <c r="DU198" i="24"/>
  <c r="EG198" i="24"/>
  <c r="FE198" i="24"/>
  <c r="FQ198" i="24"/>
  <c r="GC198" i="24"/>
  <c r="HA198" i="24"/>
  <c r="HM198" i="24"/>
  <c r="HY198" i="24"/>
  <c r="IW198" i="24"/>
  <c r="JI198" i="24"/>
  <c r="JU198" i="24"/>
  <c r="Q199" i="24"/>
  <c r="AC199" i="24"/>
  <c r="BM199" i="24"/>
  <c r="BY199" i="24"/>
  <c r="CK199" i="24"/>
  <c r="DI199" i="24"/>
  <c r="DU199" i="24"/>
  <c r="EG199" i="24"/>
  <c r="FE199" i="24"/>
  <c r="FQ199" i="24"/>
  <c r="GC199" i="24"/>
  <c r="HA199" i="24"/>
  <c r="HM199" i="24"/>
  <c r="HY199" i="24"/>
  <c r="IW199" i="24"/>
  <c r="JI199" i="24"/>
  <c r="JU199" i="24"/>
  <c r="Q200" i="24"/>
  <c r="AC200" i="24"/>
  <c r="BM200" i="24"/>
  <c r="BY200" i="24"/>
  <c r="CK200" i="24"/>
  <c r="DI200" i="24"/>
  <c r="DU200" i="24"/>
  <c r="EG200" i="24"/>
  <c r="FE200" i="24"/>
  <c r="FQ200" i="24"/>
  <c r="GC200" i="24"/>
  <c r="HA200" i="24"/>
  <c r="HM200" i="24"/>
  <c r="HY200" i="24"/>
  <c r="IW200" i="24"/>
  <c r="JI200" i="24"/>
  <c r="JU200" i="24"/>
  <c r="Q201" i="24"/>
  <c r="AC201" i="24"/>
  <c r="BM201" i="24"/>
  <c r="BY201" i="24"/>
  <c r="CK201" i="24"/>
  <c r="DI201" i="24"/>
  <c r="DU201" i="24"/>
  <c r="EG201" i="24"/>
  <c r="FE201" i="24"/>
  <c r="FQ201" i="24"/>
  <c r="GC201" i="24"/>
  <c r="HA201" i="24"/>
  <c r="HM201" i="24"/>
  <c r="HY201" i="24"/>
  <c r="IW201" i="24"/>
  <c r="JI201" i="24"/>
  <c r="JU201" i="24"/>
  <c r="Q202" i="24"/>
  <c r="AC202" i="24"/>
  <c r="BM202" i="24"/>
  <c r="BY202" i="24"/>
  <c r="CK202" i="24"/>
  <c r="DI202" i="24"/>
  <c r="DU202" i="24"/>
  <c r="EG202" i="24"/>
  <c r="FE202" i="24"/>
  <c r="FQ202" i="24"/>
  <c r="GC202" i="24"/>
  <c r="HA202" i="24"/>
  <c r="HM202" i="24"/>
  <c r="HY202" i="24"/>
  <c r="IW202" i="24"/>
  <c r="JI202" i="24"/>
  <c r="JU202" i="24"/>
  <c r="Q203" i="24"/>
  <c r="AC203" i="24"/>
  <c r="BM203" i="24"/>
  <c r="BY203" i="24"/>
  <c r="DL203" i="24"/>
  <c r="DK203" i="24"/>
  <c r="DQ203" i="24"/>
  <c r="FS203" i="24"/>
  <c r="FR203" i="24"/>
  <c r="FY203" i="24"/>
  <c r="HA203" i="24"/>
  <c r="JI203" i="24"/>
  <c r="T204" i="24"/>
  <c r="S204" i="24"/>
  <c r="Y204" i="24"/>
  <c r="CA204" i="24"/>
  <c r="BZ204" i="24"/>
  <c r="CG204" i="24"/>
  <c r="DI204" i="24"/>
  <c r="FQ204" i="24"/>
  <c r="HD204" i="24"/>
  <c r="HC204" i="24"/>
  <c r="HI204" i="24"/>
  <c r="JK204" i="24"/>
  <c r="JJ204" i="24"/>
  <c r="JQ204" i="24"/>
  <c r="Q205" i="24"/>
  <c r="BY205" i="24"/>
  <c r="IZ205" i="24"/>
  <c r="IY205" i="24"/>
  <c r="IX205" i="24"/>
  <c r="JE205" i="24"/>
  <c r="FH206" i="24"/>
  <c r="FG206" i="24"/>
  <c r="FF206" i="24"/>
  <c r="FM206" i="24"/>
  <c r="BP207" i="24"/>
  <c r="BO207" i="24"/>
  <c r="BN207" i="24"/>
  <c r="BU207" i="24"/>
  <c r="IZ207" i="24"/>
  <c r="IY207" i="24"/>
  <c r="IX207" i="24"/>
  <c r="JE207" i="24"/>
  <c r="AQ231" i="24"/>
  <c r="AR231" i="24"/>
  <c r="FT233" i="24"/>
  <c r="FS233" i="24"/>
  <c r="FR233" i="24"/>
  <c r="FQ233" i="24"/>
  <c r="FY233" i="24"/>
  <c r="EC205" i="24"/>
  <c r="FY205" i="24"/>
  <c r="HU205" i="24"/>
  <c r="JQ205" i="24"/>
  <c r="AK206" i="24"/>
  <c r="CG206" i="24"/>
  <c r="EC206" i="24"/>
  <c r="FY206" i="24"/>
  <c r="HU206" i="24"/>
  <c r="JQ206" i="24"/>
  <c r="AK207" i="24"/>
  <c r="CG207" i="24"/>
  <c r="EC207" i="24"/>
  <c r="FY207" i="24"/>
  <c r="HU207" i="24"/>
  <c r="JQ207" i="24"/>
  <c r="CN216" i="24"/>
  <c r="CL216" i="24"/>
  <c r="CS216" i="24"/>
  <c r="HB216" i="24"/>
  <c r="HD216" i="24"/>
  <c r="HI216" i="24"/>
  <c r="JX216" i="24"/>
  <c r="JV216" i="24"/>
  <c r="KC216" i="24"/>
  <c r="DJ217" i="24"/>
  <c r="DL217" i="24"/>
  <c r="DQ217" i="24"/>
  <c r="GF217" i="24"/>
  <c r="GD217" i="24"/>
  <c r="GK217" i="24"/>
  <c r="R218" i="24"/>
  <c r="T218" i="24"/>
  <c r="Y218" i="24"/>
  <c r="CN218" i="24"/>
  <c r="CL218" i="24"/>
  <c r="CS218" i="24"/>
  <c r="HB218" i="24"/>
  <c r="HD218" i="24"/>
  <c r="HI218" i="24"/>
  <c r="JX218" i="24"/>
  <c r="JV218" i="24"/>
  <c r="KC218" i="24"/>
  <c r="DJ219" i="24"/>
  <c r="DL219" i="24"/>
  <c r="DQ219" i="24"/>
  <c r="GF219" i="24"/>
  <c r="GD219" i="24"/>
  <c r="GK219" i="24"/>
  <c r="R220" i="24"/>
  <c r="T220" i="24"/>
  <c r="Y220" i="24"/>
  <c r="CN220" i="24"/>
  <c r="CL220" i="24"/>
  <c r="CS220" i="24"/>
  <c r="HB220" i="24"/>
  <c r="HD220" i="24"/>
  <c r="HI220" i="24"/>
  <c r="JX220" i="24"/>
  <c r="JV220" i="24"/>
  <c r="KC220" i="24"/>
  <c r="DJ221" i="24"/>
  <c r="DL221" i="24"/>
  <c r="DQ221" i="24"/>
  <c r="GF221" i="24"/>
  <c r="GD221" i="24"/>
  <c r="GK221" i="24"/>
  <c r="R222" i="24"/>
  <c r="T222" i="24"/>
  <c r="Y222" i="24"/>
  <c r="CN222" i="24"/>
  <c r="CL222" i="24"/>
  <c r="CS222" i="24"/>
  <c r="HB222" i="24"/>
  <c r="HD222" i="24"/>
  <c r="HI222" i="24"/>
  <c r="JX222" i="24"/>
  <c r="JV222" i="24"/>
  <c r="KC222" i="24"/>
  <c r="DJ223" i="24"/>
  <c r="DL223" i="24"/>
  <c r="DQ223" i="24"/>
  <c r="GF223" i="24"/>
  <c r="GD223" i="24"/>
  <c r="GK223" i="24"/>
  <c r="R224" i="24"/>
  <c r="T224" i="24"/>
  <c r="Y224" i="24"/>
  <c r="CN224" i="24"/>
  <c r="CL224" i="24"/>
  <c r="CS224" i="24"/>
  <c r="HB224" i="24"/>
  <c r="HD224" i="24"/>
  <c r="HI224" i="24"/>
  <c r="JX224" i="24"/>
  <c r="JV224" i="24"/>
  <c r="KC224" i="24"/>
  <c r="DJ225" i="24"/>
  <c r="DL225" i="24"/>
  <c r="DQ225" i="24"/>
  <c r="GF225" i="24"/>
  <c r="GD225" i="24"/>
  <c r="GK225" i="24"/>
  <c r="R226" i="24"/>
  <c r="T226" i="24"/>
  <c r="Y226" i="24"/>
  <c r="CN226" i="24"/>
  <c r="CL226" i="24"/>
  <c r="CS226" i="24"/>
  <c r="HB226" i="24"/>
  <c r="HD226" i="24"/>
  <c r="HI226" i="24"/>
  <c r="JX226" i="24"/>
  <c r="JV226" i="24"/>
  <c r="KC226" i="24"/>
  <c r="DJ227" i="24"/>
  <c r="DL227" i="24"/>
  <c r="DQ227" i="24"/>
  <c r="GF227" i="24"/>
  <c r="GD227" i="24"/>
  <c r="GK227" i="24"/>
  <c r="R228" i="24"/>
  <c r="T228" i="24"/>
  <c r="Y228" i="24"/>
  <c r="CN228" i="24"/>
  <c r="CL228" i="24"/>
  <c r="CS228" i="24"/>
  <c r="HB228" i="24"/>
  <c r="HD228" i="24"/>
  <c r="HI228" i="24"/>
  <c r="JX228" i="24"/>
  <c r="JV228" i="24"/>
  <c r="KC228" i="24"/>
  <c r="DJ229" i="24"/>
  <c r="DL229" i="24"/>
  <c r="DQ229" i="24"/>
  <c r="GF229" i="24"/>
  <c r="GD229" i="24"/>
  <c r="GK229" i="24"/>
  <c r="R230" i="24"/>
  <c r="T230" i="24"/>
  <c r="Y230" i="24"/>
  <c r="CN230" i="24"/>
  <c r="CL230" i="24"/>
  <c r="CS230" i="24"/>
  <c r="F232" i="24"/>
  <c r="H232" i="24"/>
  <c r="G232" i="24"/>
  <c r="E232" i="24"/>
  <c r="M232" i="24"/>
  <c r="JL232" i="24"/>
  <c r="JK232" i="24"/>
  <c r="JJ232" i="24"/>
  <c r="JI232" i="24"/>
  <c r="JQ232" i="24"/>
  <c r="IA233" i="24"/>
  <c r="IB233" i="24"/>
  <c r="HZ233" i="24"/>
  <c r="HY233" i="24"/>
  <c r="IG233" i="24"/>
  <c r="GP234" i="24"/>
  <c r="GR234" i="24"/>
  <c r="GQ234" i="24"/>
  <c r="GO234" i="24"/>
  <c r="GW234" i="24"/>
  <c r="FT235" i="24"/>
  <c r="FS235" i="24"/>
  <c r="FR235" i="24"/>
  <c r="FQ235" i="24"/>
  <c r="FY235" i="24"/>
  <c r="F236" i="24"/>
  <c r="H236" i="24"/>
  <c r="G236" i="24"/>
  <c r="E236" i="24"/>
  <c r="M236" i="24"/>
  <c r="EI236" i="24"/>
  <c r="EJ236" i="24"/>
  <c r="EH236" i="24"/>
  <c r="EG236" i="24"/>
  <c r="EO236" i="24"/>
  <c r="JL236" i="24"/>
  <c r="JK236" i="24"/>
  <c r="JJ236" i="24"/>
  <c r="JI236" i="24"/>
  <c r="JQ236" i="24"/>
  <c r="CX237" i="24"/>
  <c r="CZ237" i="24"/>
  <c r="CY237" i="24"/>
  <c r="CW237" i="24"/>
  <c r="DE237" i="24"/>
  <c r="CS203" i="24"/>
  <c r="EO203" i="24"/>
  <c r="GK203" i="24"/>
  <c r="IG203" i="24"/>
  <c r="KC203" i="24"/>
  <c r="CS204" i="24"/>
  <c r="EO204" i="24"/>
  <c r="GK204" i="24"/>
  <c r="IG204" i="24"/>
  <c r="KC204" i="24"/>
  <c r="CS205" i="24"/>
  <c r="DV205" i="24"/>
  <c r="EO205" i="24"/>
  <c r="FR205" i="24"/>
  <c r="GK205" i="24"/>
  <c r="HN205" i="24"/>
  <c r="IG205" i="24"/>
  <c r="JJ205" i="24"/>
  <c r="KC205" i="24"/>
  <c r="AD206" i="24"/>
  <c r="BZ206" i="24"/>
  <c r="CS206" i="24"/>
  <c r="DV206" i="24"/>
  <c r="EO206" i="24"/>
  <c r="FR206" i="24"/>
  <c r="GK206" i="24"/>
  <c r="HN206" i="24"/>
  <c r="IG206" i="24"/>
  <c r="JJ206" i="24"/>
  <c r="KC206" i="24"/>
  <c r="AD207" i="24"/>
  <c r="BZ207" i="24"/>
  <c r="CS207" i="24"/>
  <c r="DV207" i="24"/>
  <c r="EO207" i="24"/>
  <c r="FR207" i="24"/>
  <c r="GK207" i="24"/>
  <c r="HN207" i="24"/>
  <c r="IG207" i="24"/>
  <c r="JJ207" i="24"/>
  <c r="KC207" i="24"/>
  <c r="M208" i="24"/>
  <c r="Y208" i="24"/>
  <c r="BU208" i="24"/>
  <c r="CS208" i="24"/>
  <c r="DE208" i="24"/>
  <c r="DQ208" i="24"/>
  <c r="EO208" i="24"/>
  <c r="FA208" i="24"/>
  <c r="FM208" i="24"/>
  <c r="GK208" i="24"/>
  <c r="GW208" i="24"/>
  <c r="HI208" i="24"/>
  <c r="IG208" i="24"/>
  <c r="IS208" i="24"/>
  <c r="JE208" i="24"/>
  <c r="KC208" i="24"/>
  <c r="M209" i="24"/>
  <c r="Y209" i="24"/>
  <c r="BU209" i="24"/>
  <c r="CS209" i="24"/>
  <c r="DE209" i="24"/>
  <c r="DQ209" i="24"/>
  <c r="EO209" i="24"/>
  <c r="FA209" i="24"/>
  <c r="FM209" i="24"/>
  <c r="GK209" i="24"/>
  <c r="GW209" i="24"/>
  <c r="HI209" i="24"/>
  <c r="IG209" i="24"/>
  <c r="IS209" i="24"/>
  <c r="JE209" i="24"/>
  <c r="KC209" i="24"/>
  <c r="M210" i="24"/>
  <c r="Y210" i="24"/>
  <c r="BU210" i="24"/>
  <c r="CS210" i="24"/>
  <c r="DE210" i="24"/>
  <c r="DQ210" i="24"/>
  <c r="EO210" i="24"/>
  <c r="FA210" i="24"/>
  <c r="FM210" i="24"/>
  <c r="GK210" i="24"/>
  <c r="GW210" i="24"/>
  <c r="HI210" i="24"/>
  <c r="IG210" i="24"/>
  <c r="IS210" i="24"/>
  <c r="JE210" i="24"/>
  <c r="KC210" i="24"/>
  <c r="M211" i="24"/>
  <c r="Y211" i="24"/>
  <c r="BU211" i="24"/>
  <c r="CS211" i="24"/>
  <c r="DE211" i="24"/>
  <c r="DQ211" i="24"/>
  <c r="EO211" i="24"/>
  <c r="FA211" i="24"/>
  <c r="FM211" i="24"/>
  <c r="GK211" i="24"/>
  <c r="GW211" i="24"/>
  <c r="HI211" i="24"/>
  <c r="IG211" i="24"/>
  <c r="IS211" i="24"/>
  <c r="JE211" i="24"/>
  <c r="KC211" i="24"/>
  <c r="M212" i="24"/>
  <c r="Y212" i="24"/>
  <c r="BU212" i="24"/>
  <c r="CS212" i="24"/>
  <c r="DE212" i="24"/>
  <c r="DQ212" i="24"/>
  <c r="EO212" i="24"/>
  <c r="FA212" i="24"/>
  <c r="FM212" i="24"/>
  <c r="GK212" i="24"/>
  <c r="GW212" i="24"/>
  <c r="HI212" i="24"/>
  <c r="IG212" i="24"/>
  <c r="IS212" i="24"/>
  <c r="JE212" i="24"/>
  <c r="KC212" i="24"/>
  <c r="M213" i="24"/>
  <c r="Y213" i="24"/>
  <c r="BU213" i="24"/>
  <c r="CS213" i="24"/>
  <c r="DE213" i="24"/>
  <c r="DQ213" i="24"/>
  <c r="EO213" i="24"/>
  <c r="FA213" i="24"/>
  <c r="FM213" i="24"/>
  <c r="GK213" i="24"/>
  <c r="GW213" i="24"/>
  <c r="HI213" i="24"/>
  <c r="IG213" i="24"/>
  <c r="IS213" i="24"/>
  <c r="JE213" i="24"/>
  <c r="KC213" i="24"/>
  <c r="M214" i="24"/>
  <c r="Y214" i="24"/>
  <c r="BU214" i="24"/>
  <c r="CS214" i="24"/>
  <c r="DE214" i="24"/>
  <c r="DQ214" i="24"/>
  <c r="EO214" i="24"/>
  <c r="FA214" i="24"/>
  <c r="FM214" i="24"/>
  <c r="GK214" i="24"/>
  <c r="GW214" i="24"/>
  <c r="HI214" i="24"/>
  <c r="IG214" i="24"/>
  <c r="IS214" i="24"/>
  <c r="JE214" i="24"/>
  <c r="KC214" i="24"/>
  <c r="M215" i="24"/>
  <c r="Y215" i="24"/>
  <c r="BU215" i="24"/>
  <c r="CS215" i="24"/>
  <c r="DE215" i="24"/>
  <c r="DQ215" i="24"/>
  <c r="EO215" i="24"/>
  <c r="FA215" i="24"/>
  <c r="FM215" i="24"/>
  <c r="GK215" i="24"/>
  <c r="GW215" i="24"/>
  <c r="HI215" i="24"/>
  <c r="IG215" i="24"/>
  <c r="IS215" i="24"/>
  <c r="JE215" i="24"/>
  <c r="KC215" i="24"/>
  <c r="M216" i="24"/>
  <c r="Y216" i="24"/>
  <c r="BU216" i="24"/>
  <c r="EJ216" i="24"/>
  <c r="EH216" i="24"/>
  <c r="EO216" i="24"/>
  <c r="IX216" i="24"/>
  <c r="IZ216" i="24"/>
  <c r="JE216" i="24"/>
  <c r="AR217" i="24"/>
  <c r="FF217" i="24"/>
  <c r="FH217" i="24"/>
  <c r="FM217" i="24"/>
  <c r="IB217" i="24"/>
  <c r="HZ217" i="24"/>
  <c r="IG217" i="24"/>
  <c r="BN218" i="24"/>
  <c r="BP218" i="24"/>
  <c r="BU218" i="24"/>
  <c r="EJ218" i="24"/>
  <c r="EH218" i="24"/>
  <c r="EO218" i="24"/>
  <c r="IX218" i="24"/>
  <c r="IZ218" i="24"/>
  <c r="JE218" i="24"/>
  <c r="AR219" i="24"/>
  <c r="FF219" i="24"/>
  <c r="FH219" i="24"/>
  <c r="FM219" i="24"/>
  <c r="IB219" i="24"/>
  <c r="HZ219" i="24"/>
  <c r="IG219" i="24"/>
  <c r="BN220" i="24"/>
  <c r="BP220" i="24"/>
  <c r="BU220" i="24"/>
  <c r="EJ220" i="24"/>
  <c r="EH220" i="24"/>
  <c r="EO220" i="24"/>
  <c r="IX220" i="24"/>
  <c r="IZ220" i="24"/>
  <c r="JE220" i="24"/>
  <c r="AR221" i="24"/>
  <c r="FF221" i="24"/>
  <c r="FH221" i="24"/>
  <c r="FM221" i="24"/>
  <c r="IB221" i="24"/>
  <c r="HZ221" i="24"/>
  <c r="IG221" i="24"/>
  <c r="BN222" i="24"/>
  <c r="BP222" i="24"/>
  <c r="BU222" i="24"/>
  <c r="EJ222" i="24"/>
  <c r="EH222" i="24"/>
  <c r="EO222" i="24"/>
  <c r="IX222" i="24"/>
  <c r="IZ222" i="24"/>
  <c r="JE222" i="24"/>
  <c r="AR223" i="24"/>
  <c r="FF223" i="24"/>
  <c r="FH223" i="24"/>
  <c r="FM223" i="24"/>
  <c r="IB223" i="24"/>
  <c r="HZ223" i="24"/>
  <c r="IG223" i="24"/>
  <c r="BN224" i="24"/>
  <c r="BP224" i="24"/>
  <c r="BU224" i="24"/>
  <c r="EJ224" i="24"/>
  <c r="EH224" i="24"/>
  <c r="EO224" i="24"/>
  <c r="IX224" i="24"/>
  <c r="IZ224" i="24"/>
  <c r="JE224" i="24"/>
  <c r="AR225" i="24"/>
  <c r="FF225" i="24"/>
  <c r="FH225" i="24"/>
  <c r="FM225" i="24"/>
  <c r="IB225" i="24"/>
  <c r="HZ225" i="24"/>
  <c r="IG225" i="24"/>
  <c r="BN226" i="24"/>
  <c r="BP226" i="24"/>
  <c r="BU226" i="24"/>
  <c r="EJ226" i="24"/>
  <c r="EH226" i="24"/>
  <c r="EO226" i="24"/>
  <c r="IX226" i="24"/>
  <c r="IZ226" i="24"/>
  <c r="JE226" i="24"/>
  <c r="AR227" i="24"/>
  <c r="FF227" i="24"/>
  <c r="FH227" i="24"/>
  <c r="FM227" i="24"/>
  <c r="IB227" i="24"/>
  <c r="HZ227" i="24"/>
  <c r="IG227" i="24"/>
  <c r="BN228" i="24"/>
  <c r="BP228" i="24"/>
  <c r="BU228" i="24"/>
  <c r="EJ228" i="24"/>
  <c r="EH228" i="24"/>
  <c r="EO228" i="24"/>
  <c r="IX228" i="24"/>
  <c r="IZ228" i="24"/>
  <c r="JE228" i="24"/>
  <c r="AR229" i="24"/>
  <c r="FF229" i="24"/>
  <c r="FH229" i="24"/>
  <c r="FM229" i="24"/>
  <c r="IB229" i="24"/>
  <c r="HZ229" i="24"/>
  <c r="IG229" i="24"/>
  <c r="BN230" i="24"/>
  <c r="BP230" i="24"/>
  <c r="BU230" i="24"/>
  <c r="IB230" i="24"/>
  <c r="IA230" i="24"/>
  <c r="HZ230" i="24"/>
  <c r="IG230" i="24"/>
  <c r="CX231" i="24"/>
  <c r="CZ231" i="24"/>
  <c r="CY231" i="24"/>
  <c r="CW231" i="24"/>
  <c r="DE231" i="24"/>
  <c r="CB232" i="24"/>
  <c r="CA232" i="24"/>
  <c r="BZ232" i="24"/>
  <c r="BY232" i="24"/>
  <c r="CG232" i="24"/>
  <c r="AQ233" i="24"/>
  <c r="AR233" i="24"/>
  <c r="F234" i="24"/>
  <c r="H234" i="24"/>
  <c r="G234" i="24"/>
  <c r="E234" i="24"/>
  <c r="M234" i="24"/>
  <c r="JL234" i="24"/>
  <c r="JK234" i="24"/>
  <c r="JJ234" i="24"/>
  <c r="JI234" i="24"/>
  <c r="JQ234" i="24"/>
  <c r="E208" i="24"/>
  <c r="Q208" i="24"/>
  <c r="BM208" i="24"/>
  <c r="CK208" i="24"/>
  <c r="CW208" i="24"/>
  <c r="DI208" i="24"/>
  <c r="EG208" i="24"/>
  <c r="ES208" i="24"/>
  <c r="FE208" i="24"/>
  <c r="GC208" i="24"/>
  <c r="GO208" i="24"/>
  <c r="HA208" i="24"/>
  <c r="HY208" i="24"/>
  <c r="IK208" i="24"/>
  <c r="IW208" i="24"/>
  <c r="JU208" i="24"/>
  <c r="E209" i="24"/>
  <c r="Q209" i="24"/>
  <c r="BM209" i="24"/>
  <c r="CK209" i="24"/>
  <c r="CW209" i="24"/>
  <c r="DI209" i="24"/>
  <c r="EG209" i="24"/>
  <c r="ES209" i="24"/>
  <c r="FE209" i="24"/>
  <c r="GC209" i="24"/>
  <c r="GO209" i="24"/>
  <c r="HA209" i="24"/>
  <c r="HY209" i="24"/>
  <c r="IK209" i="24"/>
  <c r="IW209" i="24"/>
  <c r="JU209" i="24"/>
  <c r="E210" i="24"/>
  <c r="Q210" i="24"/>
  <c r="BM210" i="24"/>
  <c r="CK210" i="24"/>
  <c r="CW210" i="24"/>
  <c r="DI210" i="24"/>
  <c r="EG210" i="24"/>
  <c r="ES210" i="24"/>
  <c r="FE210" i="24"/>
  <c r="GC210" i="24"/>
  <c r="GO210" i="24"/>
  <c r="HA210" i="24"/>
  <c r="HY210" i="24"/>
  <c r="IK210" i="24"/>
  <c r="IW210" i="24"/>
  <c r="JU210" i="24"/>
  <c r="E211" i="24"/>
  <c r="Q211" i="24"/>
  <c r="BM211" i="24"/>
  <c r="CK211" i="24"/>
  <c r="CW211" i="24"/>
  <c r="DI211" i="24"/>
  <c r="EG211" i="24"/>
  <c r="ES211" i="24"/>
  <c r="FE211" i="24"/>
  <c r="GC211" i="24"/>
  <c r="GO211" i="24"/>
  <c r="HA211" i="24"/>
  <c r="HY211" i="24"/>
  <c r="IK211" i="24"/>
  <c r="IW211" i="24"/>
  <c r="JU211" i="24"/>
  <c r="E212" i="24"/>
  <c r="Q212" i="24"/>
  <c r="BM212" i="24"/>
  <c r="CK212" i="24"/>
  <c r="CW212" i="24"/>
  <c r="DI212" i="24"/>
  <c r="EG212" i="24"/>
  <c r="ES212" i="24"/>
  <c r="FE212" i="24"/>
  <c r="GC212" i="24"/>
  <c r="GO212" i="24"/>
  <c r="HA212" i="24"/>
  <c r="HY212" i="24"/>
  <c r="IK212" i="24"/>
  <c r="IW212" i="24"/>
  <c r="JU212" i="24"/>
  <c r="E213" i="24"/>
  <c r="Q213" i="24"/>
  <c r="BM213" i="24"/>
  <c r="CK213" i="24"/>
  <c r="CW213" i="24"/>
  <c r="DI213" i="24"/>
  <c r="EG213" i="24"/>
  <c r="ES213" i="24"/>
  <c r="FE213" i="24"/>
  <c r="GC213" i="24"/>
  <c r="GO213" i="24"/>
  <c r="HA213" i="24"/>
  <c r="HY213" i="24"/>
  <c r="IK213" i="24"/>
  <c r="IW213" i="24"/>
  <c r="JU213" i="24"/>
  <c r="E214" i="24"/>
  <c r="Q214" i="24"/>
  <c r="BM214" i="24"/>
  <c r="CK214" i="24"/>
  <c r="CW214" i="24"/>
  <c r="DI214" i="24"/>
  <c r="EG214" i="24"/>
  <c r="ES214" i="24"/>
  <c r="FE214" i="24"/>
  <c r="GC214" i="24"/>
  <c r="GO214" i="24"/>
  <c r="HA214" i="24"/>
  <c r="HY214" i="24"/>
  <c r="IK214" i="24"/>
  <c r="IW214" i="24"/>
  <c r="JU214" i="24"/>
  <c r="E215" i="24"/>
  <c r="Q215" i="24"/>
  <c r="BM215" i="24"/>
  <c r="CK215" i="24"/>
  <c r="CW215" i="24"/>
  <c r="DI215" i="24"/>
  <c r="EG215" i="24"/>
  <c r="ES215" i="24"/>
  <c r="FE215" i="24"/>
  <c r="GC215" i="24"/>
  <c r="GO215" i="24"/>
  <c r="HA215" i="24"/>
  <c r="HY215" i="24"/>
  <c r="IK215" i="24"/>
  <c r="IW215" i="24"/>
  <c r="JU215" i="24"/>
  <c r="E216" i="24"/>
  <c r="Q216" i="24"/>
  <c r="BM216" i="24"/>
  <c r="CK216" i="24"/>
  <c r="DJ216" i="24"/>
  <c r="DL216" i="24"/>
  <c r="DQ216" i="24"/>
  <c r="GF216" i="24"/>
  <c r="GD216" i="24"/>
  <c r="GK216" i="24"/>
  <c r="HA216" i="24"/>
  <c r="JU216" i="24"/>
  <c r="R217" i="24"/>
  <c r="T217" i="24"/>
  <c r="Y217" i="24"/>
  <c r="CN217" i="24"/>
  <c r="CL217" i="24"/>
  <c r="CS217" i="24"/>
  <c r="DI217" i="24"/>
  <c r="GC217" i="24"/>
  <c r="HB217" i="24"/>
  <c r="HD217" i="24"/>
  <c r="HI217" i="24"/>
  <c r="JX217" i="24"/>
  <c r="JV217" i="24"/>
  <c r="KC217" i="24"/>
  <c r="Q218" i="24"/>
  <c r="CK218" i="24"/>
  <c r="DJ218" i="24"/>
  <c r="DL218" i="24"/>
  <c r="DQ218" i="24"/>
  <c r="GF218" i="24"/>
  <c r="GD218" i="24"/>
  <c r="GK218" i="24"/>
  <c r="HA218" i="24"/>
  <c r="JU218" i="24"/>
  <c r="R219" i="24"/>
  <c r="T219" i="24"/>
  <c r="Y219" i="24"/>
  <c r="CN219" i="24"/>
  <c r="CL219" i="24"/>
  <c r="CS219" i="24"/>
  <c r="DI219" i="24"/>
  <c r="GC219" i="24"/>
  <c r="HB219" i="24"/>
  <c r="HD219" i="24"/>
  <c r="HI219" i="24"/>
  <c r="JX219" i="24"/>
  <c r="JV219" i="24"/>
  <c r="KC219" i="24"/>
  <c r="Q220" i="24"/>
  <c r="CK220" i="24"/>
  <c r="DJ220" i="24"/>
  <c r="DL220" i="24"/>
  <c r="DQ220" i="24"/>
  <c r="GF220" i="24"/>
  <c r="GD220" i="24"/>
  <c r="GK220" i="24"/>
  <c r="HA220" i="24"/>
  <c r="JU220" i="24"/>
  <c r="R221" i="24"/>
  <c r="T221" i="24"/>
  <c r="Y221" i="24"/>
  <c r="CN221" i="24"/>
  <c r="CL221" i="24"/>
  <c r="CS221" i="24"/>
  <c r="DI221" i="24"/>
  <c r="GC221" i="24"/>
  <c r="HB221" i="24"/>
  <c r="HD221" i="24"/>
  <c r="HI221" i="24"/>
  <c r="JX221" i="24"/>
  <c r="JV221" i="24"/>
  <c r="KC221" i="24"/>
  <c r="Q222" i="24"/>
  <c r="CK222" i="24"/>
  <c r="DJ222" i="24"/>
  <c r="DL222" i="24"/>
  <c r="DQ222" i="24"/>
  <c r="GF222" i="24"/>
  <c r="GD222" i="24"/>
  <c r="GK222" i="24"/>
  <c r="HA222" i="24"/>
  <c r="JU222" i="24"/>
  <c r="R223" i="24"/>
  <c r="T223" i="24"/>
  <c r="Y223" i="24"/>
  <c r="CN223" i="24"/>
  <c r="CL223" i="24"/>
  <c r="CS223" i="24"/>
  <c r="DI223" i="24"/>
  <c r="GC223" i="24"/>
  <c r="HB223" i="24"/>
  <c r="HD223" i="24"/>
  <c r="HI223" i="24"/>
  <c r="JX223" i="24"/>
  <c r="JV223" i="24"/>
  <c r="KC223" i="24"/>
  <c r="Q224" i="24"/>
  <c r="CK224" i="24"/>
  <c r="DJ224" i="24"/>
  <c r="DL224" i="24"/>
  <c r="DQ224" i="24"/>
  <c r="GF224" i="24"/>
  <c r="GD224" i="24"/>
  <c r="GK224" i="24"/>
  <c r="HA224" i="24"/>
  <c r="JU224" i="24"/>
  <c r="R225" i="24"/>
  <c r="T225" i="24"/>
  <c r="Y225" i="24"/>
  <c r="CN225" i="24"/>
  <c r="CL225" i="24"/>
  <c r="CS225" i="24"/>
  <c r="DI225" i="24"/>
  <c r="GC225" i="24"/>
  <c r="HB225" i="24"/>
  <c r="HD225" i="24"/>
  <c r="HI225" i="24"/>
  <c r="JX225" i="24"/>
  <c r="JV225" i="24"/>
  <c r="KC225" i="24"/>
  <c r="Q226" i="24"/>
  <c r="CK226" i="24"/>
  <c r="DJ226" i="24"/>
  <c r="DL226" i="24"/>
  <c r="DQ226" i="24"/>
  <c r="GF226" i="24"/>
  <c r="GD226" i="24"/>
  <c r="GK226" i="24"/>
  <c r="HA226" i="24"/>
  <c r="JU226" i="24"/>
  <c r="R227" i="24"/>
  <c r="T227" i="24"/>
  <c r="Y227" i="24"/>
  <c r="CN227" i="24"/>
  <c r="CL227" i="24"/>
  <c r="CS227" i="24"/>
  <c r="DI227" i="24"/>
  <c r="GC227" i="24"/>
  <c r="HB227" i="24"/>
  <c r="HD227" i="24"/>
  <c r="HI227" i="24"/>
  <c r="JX227" i="24"/>
  <c r="JV227" i="24"/>
  <c r="KC227" i="24"/>
  <c r="Q228" i="24"/>
  <c r="CK228" i="24"/>
  <c r="DJ228" i="24"/>
  <c r="DL228" i="24"/>
  <c r="DQ228" i="24"/>
  <c r="GF228" i="24"/>
  <c r="GD228" i="24"/>
  <c r="GK228" i="24"/>
  <c r="HA228" i="24"/>
  <c r="JU228" i="24"/>
  <c r="R229" i="24"/>
  <c r="T229" i="24"/>
  <c r="Y229" i="24"/>
  <c r="CN229" i="24"/>
  <c r="CL229" i="24"/>
  <c r="CS229" i="24"/>
  <c r="DI229" i="24"/>
  <c r="GC229" i="24"/>
  <c r="HB229" i="24"/>
  <c r="HD229" i="24"/>
  <c r="HI229" i="24"/>
  <c r="JX229" i="24"/>
  <c r="JV229" i="24"/>
  <c r="KC229" i="24"/>
  <c r="Q230" i="24"/>
  <c r="CK230" i="24"/>
  <c r="GF230" i="24"/>
  <c r="GE230" i="24"/>
  <c r="GD230" i="24"/>
  <c r="GK230" i="24"/>
  <c r="FT231" i="24"/>
  <c r="FS231" i="24"/>
  <c r="FR231" i="24"/>
  <c r="FQ231" i="24"/>
  <c r="FY231" i="24"/>
  <c r="EI232" i="24"/>
  <c r="EJ232" i="24"/>
  <c r="EH232" i="24"/>
  <c r="EG232" i="24"/>
  <c r="EO232" i="24"/>
  <c r="CX233" i="24"/>
  <c r="CZ233" i="24"/>
  <c r="CY233" i="24"/>
  <c r="CW233" i="24"/>
  <c r="DE233" i="24"/>
  <c r="CB234" i="24"/>
  <c r="CA234" i="24"/>
  <c r="BZ234" i="24"/>
  <c r="BY234" i="24"/>
  <c r="CG234" i="24"/>
  <c r="AQ235" i="24"/>
  <c r="AR235" i="24"/>
  <c r="IA235" i="24"/>
  <c r="IB235" i="24"/>
  <c r="HZ235" i="24"/>
  <c r="HY235" i="24"/>
  <c r="IG235" i="24"/>
  <c r="CB236" i="24"/>
  <c r="CA236" i="24"/>
  <c r="BZ236" i="24"/>
  <c r="BY236" i="24"/>
  <c r="CG236" i="24"/>
  <c r="GP236" i="24"/>
  <c r="GR236" i="24"/>
  <c r="GQ236" i="24"/>
  <c r="GO236" i="24"/>
  <c r="GW236" i="24"/>
  <c r="AQ237" i="24"/>
  <c r="AR237" i="24"/>
  <c r="FT237" i="24"/>
  <c r="FS237" i="24"/>
  <c r="FY237" i="24"/>
  <c r="IA237" i="24"/>
  <c r="IB237" i="24"/>
  <c r="IG237" i="24"/>
  <c r="F238" i="24"/>
  <c r="H238" i="24"/>
  <c r="M238" i="24"/>
  <c r="CB238" i="24"/>
  <c r="CA238" i="24"/>
  <c r="CG238" i="24"/>
  <c r="EI238" i="24"/>
  <c r="EJ238" i="24"/>
  <c r="EO238" i="24"/>
  <c r="GP238" i="24"/>
  <c r="GR238" i="24"/>
  <c r="GW238" i="24"/>
  <c r="JL238" i="24"/>
  <c r="JK238" i="24"/>
  <c r="JQ238" i="24"/>
  <c r="AQ239" i="24"/>
  <c r="AR239" i="24"/>
  <c r="GE239" i="24"/>
  <c r="GD239" i="24"/>
  <c r="GC239" i="24"/>
  <c r="GK239" i="24"/>
  <c r="AF240" i="24"/>
  <c r="AE240" i="24"/>
  <c r="AC240" i="24"/>
  <c r="AK240" i="24"/>
  <c r="CM240" i="24"/>
  <c r="CL240" i="24"/>
  <c r="CK240" i="24"/>
  <c r="CS240" i="24"/>
  <c r="DE216" i="24"/>
  <c r="FA216" i="24"/>
  <c r="GW216" i="24"/>
  <c r="IS216" i="24"/>
  <c r="M217" i="24"/>
  <c r="DE217" i="24"/>
  <c r="FA217" i="24"/>
  <c r="GW217" i="24"/>
  <c r="IS217" i="24"/>
  <c r="M218" i="24"/>
  <c r="DE218" i="24"/>
  <c r="FA218" i="24"/>
  <c r="GW218" i="24"/>
  <c r="IS218" i="24"/>
  <c r="M219" i="24"/>
  <c r="DE219" i="24"/>
  <c r="FA219" i="24"/>
  <c r="GW219" i="24"/>
  <c r="IS219" i="24"/>
  <c r="M220" i="24"/>
  <c r="DE220" i="24"/>
  <c r="FA220" i="24"/>
  <c r="GW220" i="24"/>
  <c r="IS220" i="24"/>
  <c r="M221" i="24"/>
  <c r="DE221" i="24"/>
  <c r="FA221" i="24"/>
  <c r="GW221" i="24"/>
  <c r="IS221" i="24"/>
  <c r="M222" i="24"/>
  <c r="DE222" i="24"/>
  <c r="FA222" i="24"/>
  <c r="GW222" i="24"/>
  <c r="IS222" i="24"/>
  <c r="M223" i="24"/>
  <c r="DE223" i="24"/>
  <c r="FA223" i="24"/>
  <c r="GW223" i="24"/>
  <c r="IS223" i="24"/>
  <c r="M224" i="24"/>
  <c r="DE224" i="24"/>
  <c r="FA224" i="24"/>
  <c r="GW224" i="24"/>
  <c r="IS224" i="24"/>
  <c r="M225" i="24"/>
  <c r="DE225" i="24"/>
  <c r="FA225" i="24"/>
  <c r="GW225" i="24"/>
  <c r="IS225" i="24"/>
  <c r="M226" i="24"/>
  <c r="DE226" i="24"/>
  <c r="FA226" i="24"/>
  <c r="GW226" i="24"/>
  <c r="IS226" i="24"/>
  <c r="M227" i="24"/>
  <c r="DE227" i="24"/>
  <c r="FA227" i="24"/>
  <c r="GW227" i="24"/>
  <c r="IS227" i="24"/>
  <c r="M228" i="24"/>
  <c r="DE228" i="24"/>
  <c r="FA228" i="24"/>
  <c r="GW228" i="24"/>
  <c r="IS228" i="24"/>
  <c r="M229" i="24"/>
  <c r="DE229" i="24"/>
  <c r="FA229" i="24"/>
  <c r="GW229" i="24"/>
  <c r="IS229" i="24"/>
  <c r="M230" i="24"/>
  <c r="DE230" i="24"/>
  <c r="DL230" i="24"/>
  <c r="FA230" i="24"/>
  <c r="FH230" i="24"/>
  <c r="GW230" i="24"/>
  <c r="HD230" i="24"/>
  <c r="IS230" i="24"/>
  <c r="IZ230" i="24"/>
  <c r="JQ230" i="24"/>
  <c r="KC230" i="24"/>
  <c r="M231" i="24"/>
  <c r="AK231" i="24"/>
  <c r="CM231" i="24"/>
  <c r="CN231" i="24"/>
  <c r="CS231" i="24"/>
  <c r="ET231" i="24"/>
  <c r="EV231" i="24"/>
  <c r="FA231" i="24"/>
  <c r="HP231" i="24"/>
  <c r="HO231" i="24"/>
  <c r="HU231" i="24"/>
  <c r="JW231" i="24"/>
  <c r="JX231" i="24"/>
  <c r="KC231" i="24"/>
  <c r="BD232" i="24"/>
  <c r="DX232" i="24"/>
  <c r="DW232" i="24"/>
  <c r="EC232" i="24"/>
  <c r="GE232" i="24"/>
  <c r="GF232" i="24"/>
  <c r="GK232" i="24"/>
  <c r="IL232" i="24"/>
  <c r="IN232" i="24"/>
  <c r="IS232" i="24"/>
  <c r="AF233" i="24"/>
  <c r="AE233" i="24"/>
  <c r="AK233" i="24"/>
  <c r="CM233" i="24"/>
  <c r="CN233" i="24"/>
  <c r="CS233" i="24"/>
  <c r="ET233" i="24"/>
  <c r="EV233" i="24"/>
  <c r="FA233" i="24"/>
  <c r="HP233" i="24"/>
  <c r="HO233" i="24"/>
  <c r="HU233" i="24"/>
  <c r="JW233" i="24"/>
  <c r="JX233" i="24"/>
  <c r="KC233" i="24"/>
  <c r="BD234" i="24"/>
  <c r="DX234" i="24"/>
  <c r="DW234" i="24"/>
  <c r="EC234" i="24"/>
  <c r="GE234" i="24"/>
  <c r="GF234" i="24"/>
  <c r="GK234" i="24"/>
  <c r="IL234" i="24"/>
  <c r="IN234" i="24"/>
  <c r="IS234" i="24"/>
  <c r="AF235" i="24"/>
  <c r="AE235" i="24"/>
  <c r="AK235" i="24"/>
  <c r="CM235" i="24"/>
  <c r="CN235" i="24"/>
  <c r="CS235" i="24"/>
  <c r="ET235" i="24"/>
  <c r="EV235" i="24"/>
  <c r="FA235" i="24"/>
  <c r="HP235" i="24"/>
  <c r="HO235" i="24"/>
  <c r="HU235" i="24"/>
  <c r="JW235" i="24"/>
  <c r="JX235" i="24"/>
  <c r="KC235" i="24"/>
  <c r="BD236" i="24"/>
  <c r="DX236" i="24"/>
  <c r="DW236" i="24"/>
  <c r="EC236" i="24"/>
  <c r="GE236" i="24"/>
  <c r="GF236" i="24"/>
  <c r="GK236" i="24"/>
  <c r="IL236" i="24"/>
  <c r="IN236" i="24"/>
  <c r="IS236" i="24"/>
  <c r="AF237" i="24"/>
  <c r="AE237" i="24"/>
  <c r="AK237" i="24"/>
  <c r="CM237" i="24"/>
  <c r="CN237" i="24"/>
  <c r="CS237" i="24"/>
  <c r="ET237" i="24"/>
  <c r="EV237" i="24"/>
  <c r="FA237" i="24"/>
  <c r="HP237" i="24"/>
  <c r="HO237" i="24"/>
  <c r="HU237" i="24"/>
  <c r="JW237" i="24"/>
  <c r="JX237" i="24"/>
  <c r="KC237" i="24"/>
  <c r="BD238" i="24"/>
  <c r="DX238" i="24"/>
  <c r="DW238" i="24"/>
  <c r="EC238" i="24"/>
  <c r="GE238" i="24"/>
  <c r="GF238" i="24"/>
  <c r="GK238" i="24"/>
  <c r="IL238" i="24"/>
  <c r="IN238" i="24"/>
  <c r="IS238" i="24"/>
  <c r="AF239" i="24"/>
  <c r="AE239" i="24"/>
  <c r="AK239" i="24"/>
  <c r="AQ240" i="24"/>
  <c r="AR240" i="24"/>
  <c r="DQ230" i="24"/>
  <c r="FM230" i="24"/>
  <c r="HI230" i="24"/>
  <c r="CB231" i="24"/>
  <c r="CA231" i="24"/>
  <c r="CG231" i="24"/>
  <c r="EI231" i="24"/>
  <c r="EJ231" i="24"/>
  <c r="EO231" i="24"/>
  <c r="GP231" i="24"/>
  <c r="GR231" i="24"/>
  <c r="GW231" i="24"/>
  <c r="JL231" i="24"/>
  <c r="JK231" i="24"/>
  <c r="JQ231" i="24"/>
  <c r="AQ232" i="24"/>
  <c r="AR232" i="24"/>
  <c r="CX232" i="24"/>
  <c r="CZ232" i="24"/>
  <c r="DE232" i="24"/>
  <c r="FT232" i="24"/>
  <c r="FS232" i="24"/>
  <c r="FY232" i="24"/>
  <c r="IA232" i="24"/>
  <c r="IB232" i="24"/>
  <c r="IG232" i="24"/>
  <c r="F233" i="24"/>
  <c r="H233" i="24"/>
  <c r="M233" i="24"/>
  <c r="CB233" i="24"/>
  <c r="CA233" i="24"/>
  <c r="CG233" i="24"/>
  <c r="EI233" i="24"/>
  <c r="EJ233" i="24"/>
  <c r="EO233" i="24"/>
  <c r="GP233" i="24"/>
  <c r="GR233" i="24"/>
  <c r="GW233" i="24"/>
  <c r="JL233" i="24"/>
  <c r="JK233" i="24"/>
  <c r="JQ233" i="24"/>
  <c r="AQ234" i="24"/>
  <c r="AR234" i="24"/>
  <c r="CX234" i="24"/>
  <c r="CZ234" i="24"/>
  <c r="DE234" i="24"/>
  <c r="FT234" i="24"/>
  <c r="FS234" i="24"/>
  <c r="FY234" i="24"/>
  <c r="IA234" i="24"/>
  <c r="IB234" i="24"/>
  <c r="IG234" i="24"/>
  <c r="F235" i="24"/>
  <c r="H235" i="24"/>
  <c r="M235" i="24"/>
  <c r="CB235" i="24"/>
  <c r="CA235" i="24"/>
  <c r="CG235" i="24"/>
  <c r="EI235" i="24"/>
  <c r="EJ235" i="24"/>
  <c r="EO235" i="24"/>
  <c r="GP235" i="24"/>
  <c r="GR235" i="24"/>
  <c r="GW235" i="24"/>
  <c r="JL235" i="24"/>
  <c r="JK235" i="24"/>
  <c r="JQ235" i="24"/>
  <c r="AQ236" i="24"/>
  <c r="AR236" i="24"/>
  <c r="CX236" i="24"/>
  <c r="CZ236" i="24"/>
  <c r="DE236" i="24"/>
  <c r="FT236" i="24"/>
  <c r="FS236" i="24"/>
  <c r="FY236" i="24"/>
  <c r="IA236" i="24"/>
  <c r="IB236" i="24"/>
  <c r="IG236" i="24"/>
  <c r="F237" i="24"/>
  <c r="H237" i="24"/>
  <c r="M237" i="24"/>
  <c r="CB237" i="24"/>
  <c r="CA237" i="24"/>
  <c r="CG237" i="24"/>
  <c r="EI237" i="24"/>
  <c r="EJ237" i="24"/>
  <c r="EO237" i="24"/>
  <c r="FQ237" i="24"/>
  <c r="GP237" i="24"/>
  <c r="GR237" i="24"/>
  <c r="GW237" i="24"/>
  <c r="HY237" i="24"/>
  <c r="JL237" i="24"/>
  <c r="JK237" i="24"/>
  <c r="JQ237" i="24"/>
  <c r="E238" i="24"/>
  <c r="AQ238" i="24"/>
  <c r="AR238" i="24"/>
  <c r="BY238" i="24"/>
  <c r="CX238" i="24"/>
  <c r="CZ238" i="24"/>
  <c r="DE238" i="24"/>
  <c r="EG238" i="24"/>
  <c r="FT238" i="24"/>
  <c r="FS238" i="24"/>
  <c r="FY238" i="24"/>
  <c r="GO238" i="24"/>
  <c r="IA238" i="24"/>
  <c r="IB238" i="24"/>
  <c r="IG238" i="24"/>
  <c r="JI238" i="24"/>
  <c r="F239" i="24"/>
  <c r="H239" i="24"/>
  <c r="M239" i="24"/>
  <c r="CB239" i="24"/>
  <c r="CA239" i="24"/>
  <c r="CG239" i="24"/>
  <c r="JL239" i="24"/>
  <c r="JK239" i="24"/>
  <c r="JJ239" i="24"/>
  <c r="JI239" i="24"/>
  <c r="JQ239" i="24"/>
  <c r="FT240" i="24"/>
  <c r="FS240" i="24"/>
  <c r="FR240" i="24"/>
  <c r="FQ240" i="24"/>
  <c r="FY240" i="24"/>
  <c r="IX230" i="24"/>
  <c r="JJ230" i="24"/>
  <c r="JV230" i="24"/>
  <c r="G231" i="24"/>
  <c r="AD231" i="24"/>
  <c r="BD231" i="24"/>
  <c r="CK231" i="24"/>
  <c r="DX231" i="24"/>
  <c r="DW231" i="24"/>
  <c r="EC231" i="24"/>
  <c r="ES231" i="24"/>
  <c r="GE231" i="24"/>
  <c r="GF231" i="24"/>
  <c r="GK231" i="24"/>
  <c r="HM231" i="24"/>
  <c r="IL231" i="24"/>
  <c r="IN231" i="24"/>
  <c r="IS231" i="24"/>
  <c r="JU231" i="24"/>
  <c r="AF232" i="24"/>
  <c r="AE232" i="24"/>
  <c r="AK232" i="24"/>
  <c r="CM232" i="24"/>
  <c r="CN232" i="24"/>
  <c r="CS232" i="24"/>
  <c r="DU232" i="24"/>
  <c r="ET232" i="24"/>
  <c r="EV232" i="24"/>
  <c r="FA232" i="24"/>
  <c r="GC232" i="24"/>
  <c r="HP232" i="24"/>
  <c r="HO232" i="24"/>
  <c r="HU232" i="24"/>
  <c r="IK232" i="24"/>
  <c r="JW232" i="24"/>
  <c r="JX232" i="24"/>
  <c r="KC232" i="24"/>
  <c r="AC233" i="24"/>
  <c r="BD233" i="24"/>
  <c r="CK233" i="24"/>
  <c r="DX233" i="24"/>
  <c r="DW233" i="24"/>
  <c r="EC233" i="24"/>
  <c r="ES233" i="24"/>
  <c r="GE233" i="24"/>
  <c r="GF233" i="24"/>
  <c r="GK233" i="24"/>
  <c r="HM233" i="24"/>
  <c r="IL233" i="24"/>
  <c r="IN233" i="24"/>
  <c r="IS233" i="24"/>
  <c r="JU233" i="24"/>
  <c r="AF234" i="24"/>
  <c r="AE234" i="24"/>
  <c r="AK234" i="24"/>
  <c r="CM234" i="24"/>
  <c r="CN234" i="24"/>
  <c r="CS234" i="24"/>
  <c r="DU234" i="24"/>
  <c r="ET234" i="24"/>
  <c r="EV234" i="24"/>
  <c r="FA234" i="24"/>
  <c r="GC234" i="24"/>
  <c r="HP234" i="24"/>
  <c r="HO234" i="24"/>
  <c r="HU234" i="24"/>
  <c r="IK234" i="24"/>
  <c r="JW234" i="24"/>
  <c r="JX234" i="24"/>
  <c r="KC234" i="24"/>
  <c r="AC235" i="24"/>
  <c r="BD235" i="24"/>
  <c r="CK235" i="24"/>
  <c r="DX235" i="24"/>
  <c r="DW235" i="24"/>
  <c r="EC235" i="24"/>
  <c r="ES235" i="24"/>
  <c r="GE235" i="24"/>
  <c r="GF235" i="24"/>
  <c r="GK235" i="24"/>
  <c r="HM235" i="24"/>
  <c r="IL235" i="24"/>
  <c r="IN235" i="24"/>
  <c r="IS235" i="24"/>
  <c r="JU235" i="24"/>
  <c r="AF236" i="24"/>
  <c r="AE236" i="24"/>
  <c r="AK236" i="24"/>
  <c r="CM236" i="24"/>
  <c r="CN236" i="24"/>
  <c r="CS236" i="24"/>
  <c r="DU236" i="24"/>
  <c r="ET236" i="24"/>
  <c r="EV236" i="24"/>
  <c r="FA236" i="24"/>
  <c r="GC236" i="24"/>
  <c r="HP236" i="24"/>
  <c r="HO236" i="24"/>
  <c r="HU236" i="24"/>
  <c r="IK236" i="24"/>
  <c r="JW236" i="24"/>
  <c r="JX236" i="24"/>
  <c r="KC236" i="24"/>
  <c r="AC237" i="24"/>
  <c r="BD237" i="24"/>
  <c r="CK237" i="24"/>
  <c r="DX237" i="24"/>
  <c r="DW237" i="24"/>
  <c r="EC237" i="24"/>
  <c r="ES237" i="24"/>
  <c r="FR237" i="24"/>
  <c r="GE237" i="24"/>
  <c r="GF237" i="24"/>
  <c r="GK237" i="24"/>
  <c r="HM237" i="24"/>
  <c r="HZ237" i="24"/>
  <c r="IL237" i="24"/>
  <c r="IN237" i="24"/>
  <c r="IS237" i="24"/>
  <c r="JU237" i="24"/>
  <c r="G238" i="24"/>
  <c r="AF238" i="24"/>
  <c r="AE238" i="24"/>
  <c r="AK238" i="24"/>
  <c r="BZ238" i="24"/>
  <c r="CM238" i="24"/>
  <c r="CN238" i="24"/>
  <c r="CS238" i="24"/>
  <c r="DU238" i="24"/>
  <c r="EH238" i="24"/>
  <c r="ET238" i="24"/>
  <c r="EV238" i="24"/>
  <c r="FA238" i="24"/>
  <c r="GC238" i="24"/>
  <c r="GQ238" i="24"/>
  <c r="HP238" i="24"/>
  <c r="HO238" i="24"/>
  <c r="HU238" i="24"/>
  <c r="IK238" i="24"/>
  <c r="JJ238" i="24"/>
  <c r="JW238" i="24"/>
  <c r="JX238" i="24"/>
  <c r="KC238" i="24"/>
  <c r="AC239" i="24"/>
  <c r="BD239" i="24"/>
  <c r="GF239" i="24"/>
  <c r="AD240" i="24"/>
  <c r="CN240" i="24"/>
  <c r="JK245" i="24"/>
  <c r="JJ245" i="24"/>
  <c r="JL245" i="24"/>
  <c r="JI245" i="24"/>
  <c r="JQ245" i="24"/>
  <c r="DL246" i="24"/>
  <c r="DK246" i="24"/>
  <c r="DJ246" i="24"/>
  <c r="DI246" i="24"/>
  <c r="DQ246" i="24"/>
  <c r="JJ260" i="24"/>
  <c r="JK260" i="24"/>
  <c r="JL260" i="24"/>
  <c r="JI260" i="24"/>
  <c r="JQ260" i="24"/>
  <c r="CN239" i="24"/>
  <c r="CZ239" i="24"/>
  <c r="DW239" i="24"/>
  <c r="EJ239" i="24"/>
  <c r="EV239" i="24"/>
  <c r="FT239" i="24"/>
  <c r="FS239" i="24"/>
  <c r="FY239" i="24"/>
  <c r="IA239" i="24"/>
  <c r="HZ239" i="24"/>
  <c r="IG239" i="24"/>
  <c r="CB240" i="24"/>
  <c r="CA240" i="24"/>
  <c r="CG240" i="24"/>
  <c r="EI240" i="24"/>
  <c r="EH240" i="24"/>
  <c r="EO240" i="24"/>
  <c r="CS239" i="24"/>
  <c r="DE239" i="24"/>
  <c r="EC239" i="24"/>
  <c r="EO239" i="24"/>
  <c r="FA239" i="24"/>
  <c r="HP239" i="24"/>
  <c r="HO239" i="24"/>
  <c r="HU239" i="24"/>
  <c r="JW239" i="24"/>
  <c r="JV239" i="24"/>
  <c r="KC239" i="24"/>
  <c r="DX240" i="24"/>
  <c r="DW240" i="24"/>
  <c r="EC240" i="24"/>
  <c r="GE240" i="24"/>
  <c r="GD240" i="24"/>
  <c r="GK240" i="24"/>
  <c r="CA245" i="24"/>
  <c r="BZ245" i="24"/>
  <c r="CB245" i="24"/>
  <c r="BY245" i="24"/>
  <c r="CG245" i="24"/>
  <c r="HD245" i="24"/>
  <c r="HC245" i="24"/>
  <c r="HB245" i="24"/>
  <c r="HA245" i="24"/>
  <c r="HI245" i="24"/>
  <c r="FS246" i="24"/>
  <c r="FR246" i="24"/>
  <c r="FT246" i="24"/>
  <c r="FQ246" i="24"/>
  <c r="FY246" i="24"/>
  <c r="T247" i="24"/>
  <c r="S247" i="24"/>
  <c r="R247" i="24"/>
  <c r="Q247" i="24"/>
  <c r="Y247" i="24"/>
  <c r="BP245" i="24"/>
  <c r="BO245" i="24"/>
  <c r="BU245" i="24"/>
  <c r="DW245" i="24"/>
  <c r="DV245" i="24"/>
  <c r="EC245" i="24"/>
  <c r="IZ245" i="24"/>
  <c r="IY245" i="24"/>
  <c r="JE245" i="24"/>
  <c r="AE246" i="24"/>
  <c r="AD246" i="24"/>
  <c r="AK246" i="24"/>
  <c r="FH246" i="24"/>
  <c r="FG246" i="24"/>
  <c r="FM246" i="24"/>
  <c r="HO246" i="24"/>
  <c r="HN246" i="24"/>
  <c r="HU246" i="24"/>
  <c r="AQ247" i="24"/>
  <c r="CA247" i="24"/>
  <c r="BZ247" i="24"/>
  <c r="BY247" i="24"/>
  <c r="CG247" i="24"/>
  <c r="DL247" i="24"/>
  <c r="DJ247" i="24"/>
  <c r="DI247" i="24"/>
  <c r="DQ247" i="24"/>
  <c r="EH247" i="24"/>
  <c r="EI247" i="24"/>
  <c r="EG247" i="24"/>
  <c r="EO247" i="24"/>
  <c r="FS247" i="24"/>
  <c r="FR247" i="24"/>
  <c r="FQ247" i="24"/>
  <c r="FY247" i="24"/>
  <c r="HD247" i="24"/>
  <c r="HB247" i="24"/>
  <c r="HA247" i="24"/>
  <c r="HI247" i="24"/>
  <c r="HZ247" i="24"/>
  <c r="IA247" i="24"/>
  <c r="HY247" i="24"/>
  <c r="IG247" i="24"/>
  <c r="JK247" i="24"/>
  <c r="JJ247" i="24"/>
  <c r="JI247" i="24"/>
  <c r="JQ247" i="24"/>
  <c r="T248" i="24"/>
  <c r="Y248" i="24"/>
  <c r="R248" i="24"/>
  <c r="Q248" i="24"/>
  <c r="GW239" i="24"/>
  <c r="IS239" i="24"/>
  <c r="M240" i="24"/>
  <c r="DE240" i="24"/>
  <c r="FA240" i="24"/>
  <c r="GW240" i="24"/>
  <c r="GQ244" i="24"/>
  <c r="HD244" i="24"/>
  <c r="HP244" i="24"/>
  <c r="IM244" i="24"/>
  <c r="IZ244" i="24"/>
  <c r="JL244" i="24"/>
  <c r="G245" i="24"/>
  <c r="T245" i="24"/>
  <c r="AF245" i="24"/>
  <c r="DL245" i="24"/>
  <c r="DK245" i="24"/>
  <c r="DQ245" i="24"/>
  <c r="FS245" i="24"/>
  <c r="FR245" i="24"/>
  <c r="FY245" i="24"/>
  <c r="T246" i="24"/>
  <c r="S246" i="24"/>
  <c r="Y246" i="24"/>
  <c r="CA246" i="24"/>
  <c r="BZ246" i="24"/>
  <c r="CG246" i="24"/>
  <c r="HD246" i="24"/>
  <c r="HC246" i="24"/>
  <c r="HI246" i="24"/>
  <c r="JK246" i="24"/>
  <c r="JJ246" i="24"/>
  <c r="JQ246" i="24"/>
  <c r="HU240" i="24"/>
  <c r="IS240" i="24"/>
  <c r="JE240" i="24"/>
  <c r="JQ240" i="24"/>
  <c r="M241" i="24"/>
  <c r="Y241" i="24"/>
  <c r="AK241" i="24"/>
  <c r="BU241" i="24"/>
  <c r="CG241" i="24"/>
  <c r="DE241" i="24"/>
  <c r="DQ241" i="24"/>
  <c r="EC241" i="24"/>
  <c r="FA241" i="24"/>
  <c r="FM241" i="24"/>
  <c r="FY241" i="24"/>
  <c r="GW241" i="24"/>
  <c r="HI241" i="24"/>
  <c r="HU241" i="24"/>
  <c r="IS241" i="24"/>
  <c r="JE241" i="24"/>
  <c r="JQ241" i="24"/>
  <c r="M242" i="24"/>
  <c r="Y242" i="24"/>
  <c r="AK242" i="24"/>
  <c r="BU242" i="24"/>
  <c r="CG242" i="24"/>
  <c r="DE242" i="24"/>
  <c r="DQ242" i="24"/>
  <c r="EC242" i="24"/>
  <c r="FA242" i="24"/>
  <c r="FM242" i="24"/>
  <c r="FY242" i="24"/>
  <c r="GW242" i="24"/>
  <c r="HI242" i="24"/>
  <c r="HU242" i="24"/>
  <c r="IS242" i="24"/>
  <c r="JE242" i="24"/>
  <c r="JQ242" i="24"/>
  <c r="M243" i="24"/>
  <c r="Y243" i="24"/>
  <c r="AK243" i="24"/>
  <c r="BU243" i="24"/>
  <c r="CG243" i="24"/>
  <c r="DE243" i="24"/>
  <c r="DQ243" i="24"/>
  <c r="EC243" i="24"/>
  <c r="FA243" i="24"/>
  <c r="FM243" i="24"/>
  <c r="FY243" i="24"/>
  <c r="GW243" i="24"/>
  <c r="HI243" i="24"/>
  <c r="HU243" i="24"/>
  <c r="IS243" i="24"/>
  <c r="JE243" i="24"/>
  <c r="JQ243" i="24"/>
  <c r="M244" i="24"/>
  <c r="Y244" i="24"/>
  <c r="AK244" i="24"/>
  <c r="BU244" i="24"/>
  <c r="CG244" i="24"/>
  <c r="DE244" i="24"/>
  <c r="DQ244" i="24"/>
  <c r="EC244" i="24"/>
  <c r="FA244" i="24"/>
  <c r="FM244" i="24"/>
  <c r="FY244" i="24"/>
  <c r="GW244" i="24"/>
  <c r="HI244" i="24"/>
  <c r="HU244" i="24"/>
  <c r="IS244" i="24"/>
  <c r="JE244" i="24"/>
  <c r="JQ244" i="24"/>
  <c r="M245" i="24"/>
  <c r="Y245" i="24"/>
  <c r="AK245" i="24"/>
  <c r="BM245" i="24"/>
  <c r="DU245" i="24"/>
  <c r="FH245" i="24"/>
  <c r="FG245" i="24"/>
  <c r="FM245" i="24"/>
  <c r="HO245" i="24"/>
  <c r="HN245" i="24"/>
  <c r="HU245" i="24"/>
  <c r="IW245" i="24"/>
  <c r="AC246" i="24"/>
  <c r="BP246" i="24"/>
  <c r="BO246" i="24"/>
  <c r="BU246" i="24"/>
  <c r="DW246" i="24"/>
  <c r="DV246" i="24"/>
  <c r="EC246" i="24"/>
  <c r="FE246" i="24"/>
  <c r="HM246" i="24"/>
  <c r="IZ246" i="24"/>
  <c r="IY246" i="24"/>
  <c r="JE246" i="24"/>
  <c r="AE247" i="24"/>
  <c r="AD247" i="24"/>
  <c r="AK247" i="24"/>
  <c r="BP247" i="24"/>
  <c r="BN247" i="24"/>
  <c r="BM247" i="24"/>
  <c r="BU247" i="24"/>
  <c r="CL247" i="24"/>
  <c r="CM247" i="24"/>
  <c r="CK247" i="24"/>
  <c r="CS247" i="24"/>
  <c r="DW247" i="24"/>
  <c r="DV247" i="24"/>
  <c r="DU247" i="24"/>
  <c r="EC247" i="24"/>
  <c r="FH247" i="24"/>
  <c r="FF247" i="24"/>
  <c r="FE247" i="24"/>
  <c r="FM247" i="24"/>
  <c r="GD247" i="24"/>
  <c r="GE247" i="24"/>
  <c r="GC247" i="24"/>
  <c r="GK247" i="24"/>
  <c r="HO247" i="24"/>
  <c r="HN247" i="24"/>
  <c r="HM247" i="24"/>
  <c r="HU247" i="24"/>
  <c r="IZ247" i="24"/>
  <c r="IX247" i="24"/>
  <c r="IW247" i="24"/>
  <c r="JE247" i="24"/>
  <c r="JV247" i="24"/>
  <c r="JW247" i="24"/>
  <c r="JU247" i="24"/>
  <c r="KC247" i="24"/>
  <c r="DK253" i="24"/>
  <c r="DJ253" i="24"/>
  <c r="DI253" i="24"/>
  <c r="DL253" i="24"/>
  <c r="DQ253" i="24"/>
  <c r="IY253" i="24"/>
  <c r="IX253" i="24"/>
  <c r="IZ253" i="24"/>
  <c r="IW253" i="24"/>
  <c r="JE253" i="24"/>
  <c r="BD245" i="24"/>
  <c r="CZ245" i="24"/>
  <c r="EV245" i="24"/>
  <c r="GR245" i="24"/>
  <c r="IN245" i="24"/>
  <c r="H246" i="24"/>
  <c r="BD246" i="24"/>
  <c r="CZ246" i="24"/>
  <c r="EV246" i="24"/>
  <c r="GR246" i="24"/>
  <c r="IN246" i="24"/>
  <c r="H247" i="24"/>
  <c r="FG253" i="24"/>
  <c r="FF253" i="24"/>
  <c r="FH253" i="24"/>
  <c r="FE253" i="24"/>
  <c r="FM253" i="24"/>
  <c r="GR253" i="24"/>
  <c r="GQ253" i="24"/>
  <c r="GP253" i="24"/>
  <c r="GO253" i="24"/>
  <c r="GW253" i="24"/>
  <c r="AK248" i="24"/>
  <c r="BU248" i="24"/>
  <c r="CG248" i="24"/>
  <c r="CS248" i="24"/>
  <c r="DQ248" i="24"/>
  <c r="EC248" i="24"/>
  <c r="EO248" i="24"/>
  <c r="FM248" i="24"/>
  <c r="FY248" i="24"/>
  <c r="GK248" i="24"/>
  <c r="HI248" i="24"/>
  <c r="HU248" i="24"/>
  <c r="IG248" i="24"/>
  <c r="JE248" i="24"/>
  <c r="JQ248" i="24"/>
  <c r="KC248" i="24"/>
  <c r="Y249" i="24"/>
  <c r="AK249" i="24"/>
  <c r="BU249" i="24"/>
  <c r="CG249" i="24"/>
  <c r="CS249" i="24"/>
  <c r="DQ249" i="24"/>
  <c r="EC249" i="24"/>
  <c r="EO249" i="24"/>
  <c r="FM249" i="24"/>
  <c r="FY249" i="24"/>
  <c r="GK249" i="24"/>
  <c r="HI249" i="24"/>
  <c r="HU249" i="24"/>
  <c r="IG249" i="24"/>
  <c r="JE249" i="24"/>
  <c r="JQ249" i="24"/>
  <c r="KC249" i="24"/>
  <c r="Y250" i="24"/>
  <c r="AK250" i="24"/>
  <c r="BU250" i="24"/>
  <c r="CG250" i="24"/>
  <c r="CS250" i="24"/>
  <c r="DQ250" i="24"/>
  <c r="EC250" i="24"/>
  <c r="EO250" i="24"/>
  <c r="FM250" i="24"/>
  <c r="FY250" i="24"/>
  <c r="GK250" i="24"/>
  <c r="HI250" i="24"/>
  <c r="HU250" i="24"/>
  <c r="IG250" i="24"/>
  <c r="JE250" i="24"/>
  <c r="JQ250" i="24"/>
  <c r="KC250" i="24"/>
  <c r="Y251" i="24"/>
  <c r="AK251" i="24"/>
  <c r="BU251" i="24"/>
  <c r="CG251" i="24"/>
  <c r="CS251" i="24"/>
  <c r="DQ251" i="24"/>
  <c r="EC251" i="24"/>
  <c r="EO251" i="24"/>
  <c r="FM251" i="24"/>
  <c r="FY251" i="24"/>
  <c r="GK251" i="24"/>
  <c r="HI251" i="24"/>
  <c r="HU251" i="24"/>
  <c r="IG251" i="24"/>
  <c r="JE251" i="24"/>
  <c r="JQ251" i="24"/>
  <c r="KC251" i="24"/>
  <c r="Y252" i="24"/>
  <c r="AK252" i="24"/>
  <c r="BU252" i="24"/>
  <c r="CG252" i="24"/>
  <c r="CS252" i="24"/>
  <c r="DQ252" i="24"/>
  <c r="EC252" i="24"/>
  <c r="EO252" i="24"/>
  <c r="FG254" i="24"/>
  <c r="FF254" i="24"/>
  <c r="FH254" i="24"/>
  <c r="FE254" i="24"/>
  <c r="FM254" i="24"/>
  <c r="BO255" i="24"/>
  <c r="BN255" i="24"/>
  <c r="BP255" i="24"/>
  <c r="BM255" i="24"/>
  <c r="BU255" i="24"/>
  <c r="HD257" i="24"/>
  <c r="HB257" i="24"/>
  <c r="HA257" i="24"/>
  <c r="HC257" i="24"/>
  <c r="HI257" i="24"/>
  <c r="DU251" i="24"/>
  <c r="EG251" i="24"/>
  <c r="FE251" i="24"/>
  <c r="FQ251" i="24"/>
  <c r="GC251" i="24"/>
  <c r="HA251" i="24"/>
  <c r="HM251" i="24"/>
  <c r="HY251" i="24"/>
  <c r="IW251" i="24"/>
  <c r="JI251" i="24"/>
  <c r="JU251" i="24"/>
  <c r="Q252" i="24"/>
  <c r="AC252" i="24"/>
  <c r="BM252" i="24"/>
  <c r="BY252" i="24"/>
  <c r="CK252" i="24"/>
  <c r="DI252" i="24"/>
  <c r="DU252" i="24"/>
  <c r="EG252" i="24"/>
  <c r="CZ253" i="24"/>
  <c r="CY253" i="24"/>
  <c r="DE253" i="24"/>
  <c r="CZ254" i="24"/>
  <c r="CY254" i="24"/>
  <c r="CX254" i="24"/>
  <c r="CW254" i="24"/>
  <c r="DE254" i="24"/>
  <c r="H255" i="24"/>
  <c r="G255" i="24"/>
  <c r="F255" i="24"/>
  <c r="E255" i="24"/>
  <c r="M255" i="24"/>
  <c r="IN253" i="24"/>
  <c r="IM253" i="24"/>
  <c r="IK253" i="24"/>
  <c r="IS253" i="24"/>
  <c r="S254" i="24"/>
  <c r="R254" i="24"/>
  <c r="Q254" i="24"/>
  <c r="Y254" i="24"/>
  <c r="JV257" i="24"/>
  <c r="JW257" i="24"/>
  <c r="JX257" i="24"/>
  <c r="JU257" i="24"/>
  <c r="KC257" i="24"/>
  <c r="HC258" i="24"/>
  <c r="HD258" i="24"/>
  <c r="HB258" i="24"/>
  <c r="HA258" i="24"/>
  <c r="HI258" i="24"/>
  <c r="EV254" i="24"/>
  <c r="EU254" i="24"/>
  <c r="FA254" i="24"/>
  <c r="HC254" i="24"/>
  <c r="HB254" i="24"/>
  <c r="HI254" i="24"/>
  <c r="BD255" i="24"/>
  <c r="BC255" i="24"/>
  <c r="DK255" i="24"/>
  <c r="DJ255" i="24"/>
  <c r="DQ255" i="24"/>
  <c r="EH257" i="24"/>
  <c r="EI257" i="24"/>
  <c r="EG257" i="24"/>
  <c r="EO257" i="24"/>
  <c r="HO257" i="24"/>
  <c r="HN257" i="24"/>
  <c r="HP257" i="24"/>
  <c r="HM257" i="24"/>
  <c r="HU257" i="24"/>
  <c r="BZ260" i="24"/>
  <c r="CA260" i="24"/>
  <c r="CB260" i="24"/>
  <c r="BY260" i="24"/>
  <c r="CG260" i="24"/>
  <c r="H254" i="24"/>
  <c r="G254" i="24"/>
  <c r="M254" i="24"/>
  <c r="BO254" i="24"/>
  <c r="BN254" i="24"/>
  <c r="BU254" i="24"/>
  <c r="GR254" i="24"/>
  <c r="GQ254" i="24"/>
  <c r="GW254" i="24"/>
  <c r="IY254" i="24"/>
  <c r="IX254" i="24"/>
  <c r="JE254" i="24"/>
  <c r="CZ255" i="24"/>
  <c r="CY255" i="24"/>
  <c r="DE255" i="24"/>
  <c r="FG255" i="24"/>
  <c r="FF255" i="24"/>
  <c r="FM255" i="24"/>
  <c r="FH257" i="24"/>
  <c r="FF257" i="24"/>
  <c r="FG257" i="24"/>
  <c r="FE257" i="24"/>
  <c r="FM257" i="24"/>
  <c r="S260" i="24"/>
  <c r="T260" i="24"/>
  <c r="R260" i="24"/>
  <c r="Q260" i="24"/>
  <c r="Y260" i="24"/>
  <c r="FM252" i="24"/>
  <c r="FY252" i="24"/>
  <c r="GW252" i="24"/>
  <c r="HI252" i="24"/>
  <c r="HU252" i="24"/>
  <c r="IS252" i="24"/>
  <c r="JE252" i="24"/>
  <c r="JQ252" i="24"/>
  <c r="M253" i="24"/>
  <c r="Y253" i="24"/>
  <c r="AK253" i="24"/>
  <c r="BU253" i="24"/>
  <c r="CG253" i="24"/>
  <c r="EV253" i="24"/>
  <c r="EU253" i="24"/>
  <c r="FA253" i="24"/>
  <c r="HC253" i="24"/>
  <c r="HB253" i="24"/>
  <c r="HI253" i="24"/>
  <c r="BD254" i="24"/>
  <c r="BC254" i="24"/>
  <c r="DK254" i="24"/>
  <c r="DJ254" i="24"/>
  <c r="DQ254" i="24"/>
  <c r="ES254" i="24"/>
  <c r="HA254" i="24"/>
  <c r="IN254" i="24"/>
  <c r="IM254" i="24"/>
  <c r="IS254" i="24"/>
  <c r="S255" i="24"/>
  <c r="R255" i="24"/>
  <c r="Y255" i="24"/>
  <c r="DI255" i="24"/>
  <c r="EV255" i="24"/>
  <c r="EU255" i="24"/>
  <c r="FA255" i="24"/>
  <c r="JK257" i="24"/>
  <c r="JJ257" i="24"/>
  <c r="JI257" i="24"/>
  <c r="JQ257" i="24"/>
  <c r="JJ258" i="24"/>
  <c r="JK258" i="24"/>
  <c r="JL258" i="24"/>
  <c r="JI258" i="24"/>
  <c r="JQ258" i="24"/>
  <c r="BO258" i="24"/>
  <c r="BP258" i="24"/>
  <c r="BM258" i="24"/>
  <c r="BU258" i="24"/>
  <c r="DK258" i="24"/>
  <c r="DL258" i="24"/>
  <c r="DQ258" i="24"/>
  <c r="FG259" i="24"/>
  <c r="FH259" i="24"/>
  <c r="FE259" i="24"/>
  <c r="FM259" i="24"/>
  <c r="HN259" i="24"/>
  <c r="HO259" i="24"/>
  <c r="HM259" i="24"/>
  <c r="HU259" i="24"/>
  <c r="HC260" i="24"/>
  <c r="HD260" i="24"/>
  <c r="HB260" i="24"/>
  <c r="HA260" i="24"/>
  <c r="HI260" i="24"/>
  <c r="EC253" i="24"/>
  <c r="FY253" i="24"/>
  <c r="HU253" i="24"/>
  <c r="JQ253" i="24"/>
  <c r="AK254" i="24"/>
  <c r="CG254" i="24"/>
  <c r="EC254" i="24"/>
  <c r="FY254" i="24"/>
  <c r="HU254" i="24"/>
  <c r="JQ254" i="24"/>
  <c r="AK255" i="24"/>
  <c r="CG255" i="24"/>
  <c r="EC255" i="24"/>
  <c r="FY255" i="24"/>
  <c r="GK255" i="24"/>
  <c r="HI255" i="24"/>
  <c r="HU255" i="24"/>
  <c r="IG255" i="24"/>
  <c r="JE255" i="24"/>
  <c r="JQ255" i="24"/>
  <c r="KC255" i="24"/>
  <c r="Y256" i="24"/>
  <c r="AK256" i="24"/>
  <c r="BU256" i="24"/>
  <c r="CG256" i="24"/>
  <c r="CS256" i="24"/>
  <c r="DQ256" i="24"/>
  <c r="EC256" i="24"/>
  <c r="EO256" i="24"/>
  <c r="FM256" i="24"/>
  <c r="FY256" i="24"/>
  <c r="GK256" i="24"/>
  <c r="HI256" i="24"/>
  <c r="HU256" i="24"/>
  <c r="IG256" i="24"/>
  <c r="JE256" i="24"/>
  <c r="JQ256" i="24"/>
  <c r="KC256" i="24"/>
  <c r="Y257" i="24"/>
  <c r="AK257" i="24"/>
  <c r="BU257" i="24"/>
  <c r="CG257" i="24"/>
  <c r="CS257" i="24"/>
  <c r="DQ257" i="24"/>
  <c r="EC257" i="24"/>
  <c r="GD257" i="24"/>
  <c r="GE257" i="24"/>
  <c r="GK257" i="24"/>
  <c r="IZ257" i="24"/>
  <c r="IX257" i="24"/>
  <c r="JE257" i="24"/>
  <c r="S258" i="24"/>
  <c r="T258" i="24"/>
  <c r="R258" i="24"/>
  <c r="Y258" i="24"/>
  <c r="DK259" i="24"/>
  <c r="DL259" i="24"/>
  <c r="DJ259" i="24"/>
  <c r="DI259" i="24"/>
  <c r="DQ259" i="24"/>
  <c r="FR259" i="24"/>
  <c r="FS259" i="24"/>
  <c r="FT259" i="24"/>
  <c r="FQ259" i="24"/>
  <c r="FY259" i="24"/>
  <c r="GC255" i="24"/>
  <c r="HA255" i="24"/>
  <c r="HM255" i="24"/>
  <c r="HY255" i="24"/>
  <c r="IW255" i="24"/>
  <c r="JI255" i="24"/>
  <c r="JU255" i="24"/>
  <c r="Q256" i="24"/>
  <c r="AC256" i="24"/>
  <c r="BM256" i="24"/>
  <c r="BY256" i="24"/>
  <c r="CK256" i="24"/>
  <c r="DI256" i="24"/>
  <c r="DU256" i="24"/>
  <c r="EG256" i="24"/>
  <c r="FE256" i="24"/>
  <c r="FQ256" i="24"/>
  <c r="GC256" i="24"/>
  <c r="HA256" i="24"/>
  <c r="HM256" i="24"/>
  <c r="HY256" i="24"/>
  <c r="IW256" i="24"/>
  <c r="JI256" i="24"/>
  <c r="JU256" i="24"/>
  <c r="Q257" i="24"/>
  <c r="AC257" i="24"/>
  <c r="BM257" i="24"/>
  <c r="BY257" i="24"/>
  <c r="CK257" i="24"/>
  <c r="DI257" i="24"/>
  <c r="DU257" i="24"/>
  <c r="FS257" i="24"/>
  <c r="FR257" i="24"/>
  <c r="FY257" i="24"/>
  <c r="HZ257" i="24"/>
  <c r="IA257" i="24"/>
  <c r="IG257" i="24"/>
  <c r="BZ258" i="24"/>
  <c r="CA258" i="24"/>
  <c r="CB258" i="24"/>
  <c r="CG258" i="24"/>
  <c r="DI258" i="24"/>
  <c r="DV258" i="24"/>
  <c r="DW258" i="24"/>
  <c r="DU258" i="24"/>
  <c r="EC258" i="24"/>
  <c r="FR258" i="24"/>
  <c r="FS258" i="24"/>
  <c r="FY258" i="24"/>
  <c r="IY258" i="24"/>
  <c r="IZ258" i="24"/>
  <c r="IW258" i="24"/>
  <c r="JE258" i="24"/>
  <c r="AD259" i="24"/>
  <c r="AE259" i="24"/>
  <c r="AC259" i="24"/>
  <c r="AK259" i="24"/>
  <c r="BO260" i="24"/>
  <c r="BP260" i="24"/>
  <c r="BM260" i="24"/>
  <c r="BU260" i="24"/>
  <c r="DV260" i="24"/>
  <c r="DW260" i="24"/>
  <c r="EC260" i="24"/>
  <c r="IY260" i="24"/>
  <c r="IZ260" i="24"/>
  <c r="JE260" i="24"/>
  <c r="S259" i="24"/>
  <c r="T259" i="24"/>
  <c r="Y259" i="24"/>
  <c r="BZ259" i="24"/>
  <c r="CA259" i="24"/>
  <c r="CG259" i="24"/>
  <c r="HC259" i="24"/>
  <c r="HD259" i="24"/>
  <c r="HI259" i="24"/>
  <c r="JJ259" i="24"/>
  <c r="JK259" i="24"/>
  <c r="JQ259" i="24"/>
  <c r="DK260" i="24"/>
  <c r="DL260" i="24"/>
  <c r="DQ260" i="24"/>
  <c r="FR260" i="24"/>
  <c r="FS260" i="24"/>
  <c r="FY260" i="24"/>
  <c r="AD258" i="24"/>
  <c r="AE258" i="24"/>
  <c r="AK258" i="24"/>
  <c r="FG258" i="24"/>
  <c r="FH258" i="24"/>
  <c r="FM258" i="24"/>
  <c r="HN258" i="24"/>
  <c r="HO258" i="24"/>
  <c r="HU258" i="24"/>
  <c r="BO259" i="24"/>
  <c r="BP259" i="24"/>
  <c r="BU259" i="24"/>
  <c r="DV259" i="24"/>
  <c r="DW259" i="24"/>
  <c r="EC259" i="24"/>
  <c r="IY259" i="24"/>
  <c r="IZ259" i="24"/>
  <c r="JE259" i="24"/>
  <c r="AD260" i="24"/>
  <c r="AE260" i="24"/>
  <c r="AK260" i="24"/>
  <c r="DU260" i="24"/>
  <c r="FG260" i="24"/>
  <c r="FH260" i="24"/>
  <c r="FM260" i="24"/>
  <c r="HN260" i="24"/>
  <c r="HO260" i="24"/>
  <c r="HU260" i="24"/>
  <c r="IW260" i="24"/>
  <c r="CL258" i="24"/>
  <c r="EH258" i="24"/>
  <c r="GD258" i="24"/>
  <c r="HZ258" i="24"/>
  <c r="JV258" i="24"/>
  <c r="CL259" i="24"/>
  <c r="EH259" i="24"/>
  <c r="GD259" i="24"/>
  <c r="HZ259" i="24"/>
  <c r="JV259" i="24"/>
  <c r="CL260" i="24"/>
  <c r="EH260" i="24"/>
  <c r="GD260" i="24"/>
  <c r="HZ260" i="24"/>
  <c r="JV260" i="24"/>
  <c r="H24" i="25" l="1"/>
  <c r="I24" i="25" s="1"/>
  <c r="G24" i="25"/>
  <c r="F13" i="25"/>
  <c r="H13" i="25"/>
  <c r="I13" i="25" s="1"/>
  <c r="F24" i="25"/>
  <c r="G96" i="25"/>
  <c r="G90" i="25"/>
  <c r="F48" i="25"/>
  <c r="H82" i="25"/>
  <c r="I82" i="25" s="1"/>
  <c r="H3" i="25"/>
  <c r="I3" i="25" s="1"/>
  <c r="H31" i="25"/>
  <c r="I31" i="25" s="1"/>
  <c r="G23" i="25"/>
  <c r="H15" i="25"/>
  <c r="I15" i="25" s="1"/>
  <c r="H88" i="25"/>
  <c r="I88" i="25" s="1"/>
  <c r="F75" i="25"/>
  <c r="H49" i="25"/>
  <c r="I49" i="25" s="1"/>
  <c r="F45" i="25"/>
  <c r="G62" i="25"/>
  <c r="H52" i="25"/>
  <c r="I52" i="25" s="1"/>
  <c r="H57" i="25"/>
  <c r="I57" i="25" s="1"/>
  <c r="H41" i="25"/>
  <c r="I41" i="25" s="1"/>
  <c r="G88" i="25"/>
  <c r="G74" i="25"/>
  <c r="F44" i="25"/>
  <c r="H10" i="25"/>
  <c r="I10" i="25" s="1"/>
  <c r="H98" i="25"/>
  <c r="I98" i="25" s="1"/>
  <c r="G55" i="25"/>
  <c r="H35" i="25"/>
  <c r="I35" i="25" s="1"/>
  <c r="G7" i="25"/>
  <c r="F4" i="25"/>
  <c r="F98" i="25"/>
  <c r="G75" i="25"/>
  <c r="F51" i="25"/>
  <c r="H86" i="25"/>
  <c r="I86" i="25" s="1"/>
  <c r="F47" i="25"/>
  <c r="G53" i="25"/>
  <c r="G66" i="25"/>
  <c r="F67" i="25"/>
  <c r="F43" i="25"/>
  <c r="G13" i="25"/>
  <c r="H101" i="25"/>
  <c r="I101" i="25" s="1"/>
  <c r="G101" i="25"/>
  <c r="F101" i="25"/>
  <c r="G98" i="25"/>
  <c r="F93" i="25"/>
  <c r="H93" i="25"/>
  <c r="I93" i="25" s="1"/>
  <c r="G93" i="25"/>
  <c r="F77" i="25"/>
  <c r="H77" i="25"/>
  <c r="I77" i="25" s="1"/>
  <c r="G77" i="25"/>
  <c r="F78" i="25"/>
  <c r="G70" i="25"/>
  <c r="F70" i="25"/>
  <c r="F90" i="25"/>
  <c r="G68" i="25"/>
  <c r="F68" i="25"/>
  <c r="H68" i="25"/>
  <c r="I68" i="25" s="1"/>
  <c r="F86" i="25"/>
  <c r="G56" i="25"/>
  <c r="G40" i="25"/>
  <c r="G39" i="25"/>
  <c r="F39" i="25"/>
  <c r="G27" i="25"/>
  <c r="H27" i="25"/>
  <c r="I27" i="25" s="1"/>
  <c r="F19" i="25"/>
  <c r="G19" i="25"/>
  <c r="H74" i="25"/>
  <c r="I74" i="25" s="1"/>
  <c r="G33" i="25"/>
  <c r="F33" i="25"/>
  <c r="H33" i="25"/>
  <c r="I33" i="25" s="1"/>
  <c r="G17" i="25"/>
  <c r="F17" i="25"/>
  <c r="H17" i="25"/>
  <c r="I17" i="25" s="1"/>
  <c r="G64" i="25"/>
  <c r="F64" i="25"/>
  <c r="H64" i="25"/>
  <c r="I64" i="25" s="1"/>
  <c r="G37" i="25"/>
  <c r="F37" i="25"/>
  <c r="H37" i="25"/>
  <c r="I37" i="25" s="1"/>
  <c r="F82" i="25"/>
  <c r="G67" i="25"/>
  <c r="H66" i="25"/>
  <c r="I66" i="25" s="1"/>
  <c r="G52" i="25"/>
  <c r="H48" i="25"/>
  <c r="I48" i="25" s="1"/>
  <c r="H91" i="25"/>
  <c r="I91" i="25" s="1"/>
  <c r="G91" i="25"/>
  <c r="F91" i="25"/>
  <c r="G51" i="25"/>
  <c r="H44" i="25"/>
  <c r="I44" i="25" s="1"/>
  <c r="H32" i="25"/>
  <c r="I32" i="25" s="1"/>
  <c r="G32" i="25"/>
  <c r="F32" i="25"/>
  <c r="G10" i="25"/>
  <c r="F56" i="25"/>
  <c r="F40" i="25"/>
  <c r="F31" i="25"/>
  <c r="G25" i="25"/>
  <c r="H25" i="25"/>
  <c r="I25" i="25" s="1"/>
  <c r="F25" i="25"/>
  <c r="H19" i="25"/>
  <c r="I19" i="25" s="1"/>
  <c r="F5" i="25"/>
  <c r="F89" i="25"/>
  <c r="H89" i="25"/>
  <c r="I89" i="25" s="1"/>
  <c r="G89" i="25"/>
  <c r="G54" i="25"/>
  <c r="F54" i="25"/>
  <c r="H54" i="25"/>
  <c r="I54" i="25" s="1"/>
  <c r="H51" i="25"/>
  <c r="I51" i="25" s="1"/>
  <c r="F38" i="25"/>
  <c r="H38" i="25"/>
  <c r="I38" i="25" s="1"/>
  <c r="G38" i="25"/>
  <c r="F26" i="25"/>
  <c r="H26" i="25"/>
  <c r="I26" i="25" s="1"/>
  <c r="G26" i="25"/>
  <c r="F22" i="25"/>
  <c r="H22" i="25"/>
  <c r="I22" i="25" s="1"/>
  <c r="G22" i="25"/>
  <c r="F35" i="25"/>
  <c r="H100" i="25"/>
  <c r="I100" i="25" s="1"/>
  <c r="F95" i="25"/>
  <c r="H95" i="25"/>
  <c r="I95" i="25" s="1"/>
  <c r="G95" i="25"/>
  <c r="G92" i="25"/>
  <c r="H92" i="25"/>
  <c r="I92" i="25" s="1"/>
  <c r="F92" i="25"/>
  <c r="G100" i="25"/>
  <c r="F88" i="25"/>
  <c r="H87" i="25"/>
  <c r="I87" i="25" s="1"/>
  <c r="F87" i="25"/>
  <c r="G87" i="25"/>
  <c r="F73" i="25"/>
  <c r="H73" i="25"/>
  <c r="I73" i="25" s="1"/>
  <c r="G73" i="25"/>
  <c r="H83" i="25"/>
  <c r="I83" i="25" s="1"/>
  <c r="F83" i="25"/>
  <c r="G83" i="25"/>
  <c r="F81" i="25"/>
  <c r="H81" i="25"/>
  <c r="I81" i="25" s="1"/>
  <c r="G81" i="25"/>
  <c r="H70" i="25"/>
  <c r="I70" i="25" s="1"/>
  <c r="G78" i="25"/>
  <c r="H75" i="25"/>
  <c r="I75" i="25" s="1"/>
  <c r="F57" i="25"/>
  <c r="F41" i="25"/>
  <c r="G60" i="25"/>
  <c r="F60" i="25"/>
  <c r="H60" i="25"/>
  <c r="I60" i="25" s="1"/>
  <c r="G45" i="25"/>
  <c r="G82" i="25"/>
  <c r="H67" i="25"/>
  <c r="I67" i="25" s="1"/>
  <c r="F62" i="25"/>
  <c r="G50" i="25"/>
  <c r="F50" i="25"/>
  <c r="H50" i="25"/>
  <c r="I50" i="25" s="1"/>
  <c r="H47" i="25"/>
  <c r="I47" i="25" s="1"/>
  <c r="G46" i="25"/>
  <c r="F46" i="25"/>
  <c r="H46" i="25"/>
  <c r="I46" i="25" s="1"/>
  <c r="H43" i="25"/>
  <c r="I43" i="25" s="1"/>
  <c r="G35" i="25"/>
  <c r="H16" i="25"/>
  <c r="I16" i="25" s="1"/>
  <c r="G16" i="25"/>
  <c r="F16" i="25"/>
  <c r="H12" i="25"/>
  <c r="I12" i="25" s="1"/>
  <c r="G12" i="25"/>
  <c r="F12" i="25"/>
  <c r="H56" i="25"/>
  <c r="I56" i="25" s="1"/>
  <c r="H40" i="25"/>
  <c r="I40" i="25" s="1"/>
  <c r="G31" i="25"/>
  <c r="F18" i="25"/>
  <c r="H18" i="25"/>
  <c r="I18" i="25" s="1"/>
  <c r="G18" i="25"/>
  <c r="F10" i="25"/>
  <c r="G8" i="25"/>
  <c r="H7" i="25"/>
  <c r="I7" i="25" s="1"/>
  <c r="G5" i="25"/>
  <c r="G15" i="25"/>
  <c r="F8" i="25"/>
  <c r="G47" i="25"/>
  <c r="F3" i="25"/>
  <c r="G48" i="25"/>
  <c r="G44" i="25"/>
  <c r="H5" i="25"/>
  <c r="I5" i="25" s="1"/>
  <c r="F96" i="25"/>
  <c r="H96" i="25"/>
  <c r="I96" i="25" s="1"/>
  <c r="F94" i="25"/>
  <c r="H90" i="25"/>
  <c r="I90" i="25" s="1"/>
  <c r="F69" i="25"/>
  <c r="G69" i="25"/>
  <c r="H69" i="25"/>
  <c r="I69" i="25" s="1"/>
  <c r="G80" i="25"/>
  <c r="F80" i="25"/>
  <c r="H80" i="25"/>
  <c r="I80" i="25" s="1"/>
  <c r="G94" i="25"/>
  <c r="G84" i="25"/>
  <c r="H84" i="25"/>
  <c r="I84" i="25" s="1"/>
  <c r="F84" i="25"/>
  <c r="G86" i="25"/>
  <c r="H79" i="25"/>
  <c r="I79" i="25" s="1"/>
  <c r="G79" i="25"/>
  <c r="F79" i="25"/>
  <c r="F85" i="25"/>
  <c r="H85" i="25"/>
  <c r="I85" i="25" s="1"/>
  <c r="G85" i="25"/>
  <c r="H63" i="25"/>
  <c r="I63" i="25" s="1"/>
  <c r="G63" i="25"/>
  <c r="F63" i="25"/>
  <c r="G59" i="25"/>
  <c r="F59" i="25"/>
  <c r="H59" i="25"/>
  <c r="I59" i="25" s="1"/>
  <c r="H78" i="25"/>
  <c r="I78" i="25" s="1"/>
  <c r="F74" i="25"/>
  <c r="F53" i="25"/>
  <c r="H53" i="25"/>
  <c r="I53" i="25" s="1"/>
  <c r="H45" i="25"/>
  <c r="I45" i="25" s="1"/>
  <c r="F66" i="25"/>
  <c r="H62" i="25"/>
  <c r="I62" i="25" s="1"/>
  <c r="G29" i="25"/>
  <c r="H29" i="25"/>
  <c r="I29" i="25" s="1"/>
  <c r="F29" i="25"/>
  <c r="F15" i="25"/>
  <c r="F9" i="25"/>
  <c r="H9" i="25"/>
  <c r="I9" i="25" s="1"/>
  <c r="G9" i="25"/>
  <c r="G58" i="25"/>
  <c r="F58" i="25"/>
  <c r="H58" i="25"/>
  <c r="I58" i="25" s="1"/>
  <c r="H55" i="25"/>
  <c r="I55" i="25" s="1"/>
  <c r="G42" i="25"/>
  <c r="F42" i="25"/>
  <c r="H42" i="25"/>
  <c r="I42" i="25" s="1"/>
  <c r="H39" i="25"/>
  <c r="I39" i="25" s="1"/>
  <c r="H28" i="25"/>
  <c r="I28" i="25" s="1"/>
  <c r="G28" i="25"/>
  <c r="F28" i="25"/>
  <c r="H6" i="25"/>
  <c r="I6" i="25" s="1"/>
  <c r="G6" i="25"/>
  <c r="F6" i="25"/>
  <c r="G4" i="25"/>
  <c r="G72" i="25"/>
  <c r="F72" i="25"/>
  <c r="H72" i="25"/>
  <c r="I72" i="25" s="1"/>
  <c r="F52" i="25"/>
  <c r="F7" i="25"/>
  <c r="F23" i="25"/>
  <c r="H23" i="25"/>
  <c r="I23" i="25" s="1"/>
  <c r="F100" i="25"/>
  <c r="F99" i="25"/>
  <c r="H99" i="25"/>
  <c r="I99" i="25" s="1"/>
  <c r="G99" i="25"/>
  <c r="H97" i="25"/>
  <c r="I97" i="25" s="1"/>
  <c r="F97" i="25"/>
  <c r="G97" i="25"/>
  <c r="F65" i="25"/>
  <c r="H65" i="25"/>
  <c r="I65" i="25" s="1"/>
  <c r="G65" i="25"/>
  <c r="F61" i="25"/>
  <c r="H61" i="25"/>
  <c r="I61" i="25" s="1"/>
  <c r="G61" i="25"/>
  <c r="H94" i="25"/>
  <c r="I94" i="25" s="1"/>
  <c r="G76" i="25"/>
  <c r="F76" i="25"/>
  <c r="H76" i="25"/>
  <c r="I76" i="25" s="1"/>
  <c r="G43" i="25"/>
  <c r="F49" i="25"/>
  <c r="H36" i="25"/>
  <c r="I36" i="25" s="1"/>
  <c r="G36" i="25"/>
  <c r="F36" i="25"/>
  <c r="F30" i="25"/>
  <c r="G30" i="25"/>
  <c r="H30" i="25"/>
  <c r="I30" i="25" s="1"/>
  <c r="H20" i="25"/>
  <c r="I20" i="25" s="1"/>
  <c r="G20" i="25"/>
  <c r="F20" i="25"/>
  <c r="F14" i="25"/>
  <c r="G14" i="25"/>
  <c r="H14" i="25"/>
  <c r="I14" i="25" s="1"/>
  <c r="H71" i="25"/>
  <c r="I71" i="25" s="1"/>
  <c r="G71" i="25"/>
  <c r="F71" i="25"/>
  <c r="G57" i="25"/>
  <c r="G49" i="25"/>
  <c r="G41" i="25"/>
  <c r="F34" i="25"/>
  <c r="H34" i="25"/>
  <c r="I34" i="25" s="1"/>
  <c r="G34" i="25"/>
  <c r="H11" i="25"/>
  <c r="I11" i="25" s="1"/>
  <c r="G11" i="25"/>
  <c r="F11" i="25"/>
  <c r="F55" i="25"/>
  <c r="F27" i="25"/>
  <c r="G21" i="25"/>
  <c r="F21" i="25"/>
  <c r="H21" i="25"/>
  <c r="I21" i="25" s="1"/>
  <c r="H2" i="25"/>
  <c r="I2" i="25" s="1"/>
  <c r="G2" i="25"/>
  <c r="F2" i="25"/>
  <c r="G3" i="25"/>
  <c r="H8" i="25"/>
  <c r="I8" i="25" s="1"/>
  <c r="H4" i="25"/>
  <c r="I4" i="25" s="1"/>
</calcChain>
</file>

<file path=xl/comments1.xml><?xml version="1.0" encoding="utf-8"?>
<comments xmlns="http://schemas.openxmlformats.org/spreadsheetml/2006/main">
  <authors>
    <author>Smith, Rachel - Oxford</author>
  </authors>
  <commentList>
    <comment ref="K30" authorId="0" shapeId="0">
      <text>
        <r>
          <rPr>
            <sz val="9"/>
            <color indexed="81"/>
            <rFont val="Tahoma"/>
            <family val="2"/>
          </rPr>
          <t xml:space="preserve">Senate group consisting of PRG and UDF-radicals. Note: Parliamentary Groups within the Senate do not follow the lines of political parties and it is difficult to distinguish within those groups which parties people belong to since most of them do not have precise labels at the election.
</t>
        </r>
      </text>
    </comment>
    <comment ref="K31" authorId="0" shapeId="0">
      <text>
        <r>
          <rPr>
            <sz val="9"/>
            <color indexed="81"/>
            <rFont val="Tahoma"/>
            <family val="2"/>
          </rPr>
          <t>Senate group consisting of DL and others.  Parliamentary Groups within the Senate do not follow the lines of political parties and it is difficult to distinguish within those groups which parties people belong to since most of them do not have precise labels at the election.</t>
        </r>
      </text>
    </comment>
    <comment ref="K32" authorId="0" shapeId="0">
      <text>
        <r>
          <rPr>
            <sz val="9"/>
            <color indexed="81"/>
            <rFont val="Tahoma"/>
            <family val="2"/>
          </rPr>
          <t>Senate group consisting of DL and others.  Parliamentary Groups within the Senate do not follow the lines of political parties and it is difficult to distinguish within those groups which parties people belong to since most of them do not have precise labels at the election.</t>
        </r>
      </text>
    </comment>
  </commentList>
</comments>
</file>

<file path=xl/comments2.xml><?xml version="1.0" encoding="utf-8"?>
<comments xmlns="http://schemas.openxmlformats.org/spreadsheetml/2006/main">
  <authors>
    <author>Kevin Deegan-Krause</author>
    <author>Smith, Rachel - Oxford</author>
  </authors>
  <commentList>
    <comment ref="BS3" authorId="0" shapeId="0">
      <text>
        <r>
          <rPr>
            <sz val="9"/>
            <color indexed="81"/>
            <rFont val="Tahoma"/>
            <family val="2"/>
          </rPr>
          <t>Reflects number actually elected and not pre-determined sum.</t>
        </r>
      </text>
    </comment>
    <comment ref="BY3" authorId="0" shapeId="0">
      <text>
        <r>
          <rPr>
            <sz val="9"/>
            <color indexed="81"/>
            <rFont val="Tahoma"/>
            <family val="2"/>
          </rPr>
          <t>Reflects number actually elected and not pre-determined sum.</t>
        </r>
      </text>
    </comment>
    <comment ref="CM3" authorId="0" shapeId="0">
      <text>
        <r>
          <rPr>
            <sz val="9"/>
            <color indexed="81"/>
            <rFont val="Tahoma"/>
            <family val="2"/>
          </rPr>
          <t>Reflects number actually elected and not pre-determined sum.</t>
        </r>
      </text>
    </comment>
    <comment ref="CS3" authorId="0" shapeId="0">
      <text>
        <r>
          <rPr>
            <sz val="9"/>
            <color indexed="81"/>
            <rFont val="Tahoma"/>
            <family val="2"/>
          </rPr>
          <t>Reflects number actually elected and not pre-determined sum.</t>
        </r>
      </text>
    </comment>
    <comment ref="BK4" authorId="0" shapeId="0">
      <text>
        <r>
          <rPr>
            <sz val="9"/>
            <color indexed="81"/>
            <rFont val="Tahoma"/>
            <family val="2"/>
          </rPr>
          <t>43,888,483 listed in original PDY.  See official results from the French Ministry of the Interior: http://www.interieur.gouv.fr/Elections/Les-resultats/Legislatives/elecresult__legislatives_2007/%28path%29/legislatives_2007/index.html</t>
        </r>
      </text>
    </comment>
    <comment ref="BY4" authorId="0" shapeId="0">
      <text>
        <r>
          <rPr>
            <sz val="9"/>
            <color indexed="81"/>
            <rFont val="Tahoma"/>
            <family val="2"/>
          </rPr>
          <t>Excluding constiuencies in which deputies were elected in the first round.</t>
        </r>
      </text>
    </comment>
    <comment ref="BK5" authorId="0" shapeId="0">
      <text>
        <r>
          <rPr>
            <sz val="9"/>
            <color indexed="81"/>
            <rFont val="Tahoma"/>
            <family val="2"/>
          </rPr>
          <t>26,525,147 listed in original PDY.  See official results from the French Ministry of the Interior: http://www.interieur.gouv.fr/Elections/Les-resultats/Legislatives/elecresult__legislatives_2007/%28path%29/legislatives_2007/index.html</t>
        </r>
      </text>
    </comment>
    <comment ref="BK7" authorId="0" shapeId="0">
      <text>
        <r>
          <rPr>
            <sz val="9"/>
            <color indexed="81"/>
            <rFont val="Tahoma"/>
            <family val="2"/>
          </rPr>
          <t>26,023,032 listed in original PDY.  See official results from the French Ministry of the Interior: http://www.interieur.gouv.fr/Elections/Les-resultats/Legislatives/elecresult__legislatives_2007/%28path%29/legislatives_2007/index.html</t>
        </r>
      </text>
    </comment>
    <comment ref="AQ8" authorId="1" shapeId="0">
      <text>
        <r>
          <rPr>
            <sz val="9"/>
            <color indexed="81"/>
            <rFont val="Tahoma"/>
            <family val="2"/>
          </rPr>
          <t>Calculated using the data. PDY give valid votes as percentage of electorate = 63.1%.</t>
        </r>
      </text>
    </comment>
    <comment ref="BM11" authorId="0" shapeId="0">
      <text>
        <r>
          <rPr>
            <sz val="9"/>
            <color indexed="81"/>
            <rFont val="Tahoma"/>
            <family val="2"/>
          </rPr>
          <t>887887 listed in original PDY.  See official results from the French Ministry of the Interior: http://www.interieur.gouv.fr/Elections/Les-resultats/Legislatives/elecresult__legislatives_2007/%28path%29/legislatives_2007/index.html</t>
        </r>
      </text>
    </comment>
    <comment ref="BN11" authorId="0" shapeId="0">
      <text>
        <r>
          <rPr>
            <sz val="9"/>
            <color indexed="81"/>
            <rFont val="Tahoma"/>
            <family val="2"/>
          </rPr>
          <t>0.034 listed in original PDY.  See official results from the French Ministry of the Interior: http://www.interieur.gouv.fr/Elections/Les-resultats/Legislatives/elecresult__legislatives_2007/%28path%29/legislatives_2007/index.html</t>
        </r>
      </text>
    </comment>
    <comment ref="BO11" authorId="0" shapeId="0">
      <text>
        <r>
          <rPr>
            <sz val="9"/>
            <color indexed="81"/>
            <rFont val="Tahoma"/>
            <family val="2"/>
          </rPr>
          <t>As listed in original PDY but may not correspond to new electoral data for 2007.  Will be revised pending revision of data for previous elections.</t>
        </r>
      </text>
    </comment>
    <comment ref="BR11" authorId="0" shapeId="0">
      <text>
        <r>
          <rPr>
            <sz val="9"/>
            <color indexed="81"/>
            <rFont val="Tahoma"/>
            <family val="2"/>
          </rPr>
          <t>Original PDY reports change in raw numbers: 0</t>
        </r>
      </text>
    </comment>
    <comment ref="BY11" authorId="0" shapeId="0">
      <text>
        <r>
          <rPr>
            <sz val="9"/>
            <color indexed="81"/>
            <rFont val="Tahoma"/>
            <family val="2"/>
          </rPr>
          <t xml:space="preserve">No candidates in second round.
</t>
        </r>
      </text>
    </comment>
    <comment ref="BZ11" authorId="0" shapeId="0">
      <text>
        <r>
          <rPr>
            <sz val="9"/>
            <color indexed="81"/>
            <rFont val="Tahoma"/>
            <family val="2"/>
          </rPr>
          <t xml:space="preserve">No candidates in second round.
</t>
        </r>
      </text>
    </comment>
    <comment ref="CO11" authorId="0" shapeId="0">
      <text>
        <r>
          <rPr>
            <sz val="9"/>
            <color indexed="81"/>
            <rFont val="Tahoma"/>
            <family val="2"/>
          </rPr>
          <t>Not listed in original PDY.  Not calculated here pending revision of worksheets.</t>
        </r>
      </text>
    </comment>
    <comment ref="CU11" authorId="0" shapeId="0">
      <text>
        <r>
          <rPr>
            <sz val="9"/>
            <color indexed="81"/>
            <rFont val="Tahoma"/>
            <family val="2"/>
          </rPr>
          <t>Not listed in original PDY.  Not calculated here pending revision of worksheets.</t>
        </r>
      </text>
    </comment>
    <comment ref="BM12" authorId="0" shapeId="0">
      <text>
        <r>
          <rPr>
            <sz val="9"/>
            <color indexed="81"/>
            <rFont val="Tahoma"/>
            <family val="2"/>
          </rPr>
          <t>1115719 listed in original PDY.  See official results from the French Ministry of the Interior: http://www.interieur.gouv.fr/Elections/Les-resultats/Legislatives/elecresult__legislatives_2007/%28path%29/legislatives_2007/index.html</t>
        </r>
      </text>
    </comment>
    <comment ref="BN12" authorId="0" shapeId="0">
      <text>
        <r>
          <rPr>
            <sz val="9"/>
            <color indexed="81"/>
            <rFont val="Tahoma"/>
            <family val="2"/>
          </rPr>
          <t>0.043 listed in original PDY.  See official results from the French Ministry of the Interior: http://www.interieur.gouv.fr/Elections/Les-resultats/Legislatives/elecresult__legislatives_2007/%28path%29/legislatives_2007/index.html</t>
        </r>
      </text>
    </comment>
    <comment ref="BO12" authorId="0" shapeId="0">
      <text>
        <r>
          <rPr>
            <sz val="9"/>
            <color indexed="81"/>
            <rFont val="Tahoma"/>
            <family val="2"/>
          </rPr>
          <t>As listed in original PDY but may not correspond to new electoral data for 2007.  Will be revised pending revision of data for previous elections.</t>
        </r>
      </text>
    </comment>
    <comment ref="BP12" authorId="0" shapeId="0">
      <text>
        <r>
          <rPr>
            <sz val="9"/>
            <color indexed="81"/>
            <rFont val="Tahoma"/>
            <family val="2"/>
          </rPr>
          <t>18 listed in original PDY.  See official results from the French Ministry of the Interior: http://www.interieur.gouv.fr/Elections/Les-resultats/Legislatives/elecresult__legislatives_2007/%28path%29/legislatives_2007/index.html</t>
        </r>
      </text>
    </comment>
    <comment ref="BQ12" authorId="0" shapeId="0">
      <text>
        <r>
          <rPr>
            <sz val="9"/>
            <color indexed="81"/>
            <rFont val="Tahoma"/>
            <family val="2"/>
          </rPr>
          <t>0.032 listed in original PDY.  See official results from the French Ministry of the Interior: http://www.interieur.gouv.fr/Elections/Les-resultats/Legislatives/elecresult__legislatives_2007/%28path%29/legislatives_2007/index.html</t>
        </r>
      </text>
    </comment>
    <comment ref="BR12" authorId="0" shapeId="0">
      <text>
        <r>
          <rPr>
            <sz val="9"/>
            <color indexed="81"/>
            <rFont val="Tahoma"/>
            <family val="2"/>
          </rPr>
          <t>Original PDY reports change in raw numbers: -3</t>
        </r>
      </text>
    </comment>
    <comment ref="CI13" authorId="0" shapeId="0">
      <text>
        <r>
          <rPr>
            <sz val="9"/>
            <color indexed="81"/>
            <rFont val="Tahoma"/>
            <family val="2"/>
          </rPr>
          <t xml:space="preserve">2.7% if compared to Communist Party (fr_pc01)
</t>
        </r>
      </text>
    </comment>
    <comment ref="CO13" authorId="0" shapeId="0">
      <text>
        <r>
          <rPr>
            <sz val="9"/>
            <color indexed="81"/>
            <rFont val="Tahoma"/>
            <family val="2"/>
          </rPr>
          <t>Not listed in original PDY.  Not calculated here pending revision of worksheets.</t>
        </r>
      </text>
    </comment>
    <comment ref="CU13" authorId="0" shapeId="0">
      <text>
        <r>
          <rPr>
            <sz val="9"/>
            <color indexed="81"/>
            <rFont val="Tahoma"/>
            <family val="2"/>
          </rPr>
          <t>Not listed in original PDY.  Not calculated here pending revision of worksheets.</t>
        </r>
      </text>
    </comment>
    <comment ref="BO14" authorId="0" shapeId="0">
      <text>
        <r>
          <rPr>
            <sz val="9"/>
            <color indexed="81"/>
            <rFont val="Tahoma"/>
            <family val="2"/>
          </rPr>
          <t>Not listed in original PDY.  Change here listed as 0 pending revision of data for previous elections.</t>
        </r>
      </text>
    </comment>
    <comment ref="BQ14" authorId="0" shapeId="0">
      <text>
        <r>
          <rPr>
            <sz val="9"/>
            <color indexed="81"/>
            <rFont val="Tahoma"/>
            <family val="2"/>
          </rPr>
          <t>0.032 listed in original PDY.  See official results from the French Ministry of the Interior: http://www.interieur.gouv.fr/Elections/Les-resultats/Legislatives/elecresult__legislatives_2007/%28path%29/legislatives_2007/index.html</t>
        </r>
      </text>
    </comment>
    <comment ref="BR14" authorId="0" shapeId="0">
      <text>
        <r>
          <rPr>
            <sz val="9"/>
            <color indexed="81"/>
            <rFont val="Tahoma"/>
            <family val="2"/>
          </rPr>
          <t>Original PDY reports change in raw numbers: -3</t>
        </r>
      </text>
    </comment>
    <comment ref="CO14" authorId="0" shapeId="0">
      <text>
        <r>
          <rPr>
            <sz val="9"/>
            <color indexed="81"/>
            <rFont val="Tahoma"/>
            <family val="2"/>
          </rPr>
          <t>Not listed in original PDY.  Not calculated here pending revision of worksheets.</t>
        </r>
      </text>
    </comment>
    <comment ref="CU14" authorId="0" shapeId="0">
      <text>
        <r>
          <rPr>
            <sz val="9"/>
            <color indexed="81"/>
            <rFont val="Tahoma"/>
            <family val="2"/>
          </rPr>
          <t>Not listed in original PDY.  Not calculated here pending revision of worksheets.</t>
        </r>
      </text>
    </comment>
    <comment ref="BM15" authorId="0" shapeId="0">
      <text>
        <r>
          <rPr>
            <sz val="9"/>
            <color indexed="81"/>
            <rFont val="Tahoma"/>
            <family val="2"/>
          </rPr>
          <t>6779716 listed in original PDY (including RdG, separated out here).  See official results from the French Ministry of the Interior: http://www.interieur.gouv.fr/Elections/Les-resultats/Legislatives/elecresult__legislatives_2007/%28path%29/legislatives_2007/index.html</t>
        </r>
      </text>
    </comment>
    <comment ref="BN15" authorId="0" shapeId="0">
      <text>
        <r>
          <rPr>
            <sz val="9"/>
            <color indexed="81"/>
            <rFont val="Tahoma"/>
            <family val="2"/>
          </rPr>
          <t>0.261 listed in original PDY.  See official results from the French Ministry of the Interior: http://www.interieur.gouv.fr/Elections/Les-resultats/Legislatives/elecresult__legislatives_2007/%28path%29/legislatives_2007/index.html</t>
        </r>
      </text>
    </comment>
    <comment ref="BO15" authorId="0" shapeId="0">
      <text>
        <r>
          <rPr>
            <sz val="9"/>
            <color indexed="81"/>
            <rFont val="Tahoma"/>
            <family val="2"/>
          </rPr>
          <t>As listed in original PDY but may not correspond to new electoral data for 2007.  Will be revised pending revision of data for previous elections.</t>
        </r>
      </text>
    </comment>
    <comment ref="BP15" authorId="0" shapeId="0">
      <text>
        <r>
          <rPr>
            <sz val="9"/>
            <color indexed="81"/>
            <rFont val="Tahoma"/>
            <family val="2"/>
          </rPr>
          <t>205 listed in original PDY.  See official results from the French Ministry of the Interior: http://www.interieur.gouv.fr/Elections/Les-resultats/Legislatives/elecresult__legislatives_2007/%28path%29/legislatives_2007/index.html</t>
        </r>
      </text>
    </comment>
    <comment ref="BQ15" authorId="0" shapeId="0">
      <text>
        <r>
          <rPr>
            <sz val="9"/>
            <color indexed="81"/>
            <rFont val="Tahoma"/>
            <family val="2"/>
          </rPr>
          <t>0.355 listed in original PDY.  See official results from the French Ministry of the Interior: http://www.interieur.gouv.fr/Elections/Les-resultats/Legislatives/elecresult__legislatives_2007/%28path%29/legislatives_2007/index.html</t>
        </r>
      </text>
    </comment>
    <comment ref="BR15" authorId="0" shapeId="0">
      <text>
        <r>
          <rPr>
            <sz val="9"/>
            <color indexed="81"/>
            <rFont val="Tahoma"/>
            <family val="2"/>
          </rPr>
          <t>Original PDY reports change in raw numbers: 64</t>
        </r>
      </text>
    </comment>
    <comment ref="CO15" authorId="0" shapeId="0">
      <text>
        <r>
          <rPr>
            <sz val="9"/>
            <color indexed="81"/>
            <rFont val="Tahoma"/>
            <family val="2"/>
          </rPr>
          <t>Not listed in original PDY.  Not calculated here pending revision of worksheets.</t>
        </r>
      </text>
    </comment>
    <comment ref="CU15" authorId="0" shapeId="0">
      <text>
        <r>
          <rPr>
            <sz val="9"/>
            <color indexed="81"/>
            <rFont val="Tahoma"/>
            <family val="2"/>
          </rPr>
          <t>Not listed in original PDY.  Not calculated here pending revision of worksheets.</t>
        </r>
      </text>
    </comment>
    <comment ref="BM16" authorId="0" shapeId="0">
      <text>
        <r>
          <rPr>
            <sz val="9"/>
            <color indexed="81"/>
            <rFont val="Tahoma"/>
            <family val="2"/>
          </rPr>
          <t>513457 listed in original PDY.  See official results from the French Ministry of the Interior: http://www.interieur.gouv.fr/Elections/Les-resultats/Legislatives/elecresult__legislatives_2007/%28path%29/legislatives_2007/index.html</t>
        </r>
      </text>
    </comment>
    <comment ref="BN16" authorId="0" shapeId="0">
      <text>
        <r>
          <rPr>
            <sz val="9"/>
            <color indexed="81"/>
            <rFont val="Tahoma"/>
            <family val="2"/>
          </rPr>
          <t>0.02 listed in original PDY.  See official results from the French Ministry of the Interior: http://www.interieur.gouv.fr/Elections/Les-resultats/Legislatives/elecresult__legislatives_2007/%28path%29/legislatives_2007/index.html</t>
        </r>
      </text>
    </comment>
    <comment ref="BO16" authorId="0" shapeId="0">
      <text>
        <r>
          <rPr>
            <sz val="9"/>
            <color indexed="81"/>
            <rFont val="Tahoma"/>
            <family val="2"/>
          </rPr>
          <t>As listed in original PDY but may not correspond to new electoral data for 2007.  Will be revised pending revision of data for previous elections.</t>
        </r>
      </text>
    </comment>
    <comment ref="BP16" authorId="0" shapeId="0">
      <text>
        <r>
          <rPr>
            <sz val="9"/>
            <color indexed="81"/>
            <rFont val="Tahoma"/>
            <family val="2"/>
          </rPr>
          <t>3 listed in original PDY.  See official results from the French Ministry of the Interior: http://www.interieur.gouv.fr/Elections/Les-resultats/Legislatives/elecresult__legislatives_2007/%28path%29/legislatives_2007/index.html</t>
        </r>
      </text>
    </comment>
    <comment ref="BQ16" authorId="0" shapeId="0">
      <text>
        <r>
          <rPr>
            <sz val="9"/>
            <color indexed="81"/>
            <rFont val="Tahoma"/>
            <family val="2"/>
          </rPr>
          <t>0.005 listed in original PDY.  See official results from the French Ministry of the Interior: http://www.interieur.gouv.fr/Elections/Les-resultats/Legislatives/elecresult__legislatives_2007/%28path%29/legislatives_2007/index.html</t>
        </r>
      </text>
    </comment>
    <comment ref="BR16" authorId="0" shapeId="0">
      <text>
        <r>
          <rPr>
            <sz val="9"/>
            <color indexed="81"/>
            <rFont val="Tahoma"/>
            <family val="2"/>
          </rPr>
          <t>Original PDY reports change in raw numbers: 3</t>
        </r>
      </text>
    </comment>
    <comment ref="CO16" authorId="0" shapeId="0">
      <text>
        <r>
          <rPr>
            <sz val="9"/>
            <color indexed="81"/>
            <rFont val="Tahoma"/>
            <family val="2"/>
          </rPr>
          <t>Not listed in original PDY.  Not calculated here pending revision of worksheets.</t>
        </r>
      </text>
    </comment>
    <comment ref="CU16" authorId="0" shapeId="0">
      <text>
        <r>
          <rPr>
            <sz val="9"/>
            <color indexed="81"/>
            <rFont val="Tahoma"/>
            <family val="2"/>
          </rPr>
          <t>Not listed in original PDY.  Not calculated here pending revision of worksheets.</t>
        </r>
      </text>
    </comment>
    <comment ref="W17" authorId="1" shapeId="0">
      <text>
        <r>
          <rPr>
            <sz val="9"/>
            <color indexed="81"/>
            <rFont val="Tahoma"/>
            <family val="2"/>
          </rPr>
          <t>Note: Including those backed by the PS</t>
        </r>
      </text>
    </comment>
    <comment ref="AQ17" authorId="1" shapeId="0">
      <text>
        <r>
          <rPr>
            <sz val="9"/>
            <color indexed="81"/>
            <rFont val="Tahoma"/>
            <family val="2"/>
          </rPr>
          <t>Note: Including those backed by the PS</t>
        </r>
      </text>
    </comment>
    <comment ref="BM17" authorId="0" shapeId="0">
      <text>
        <r>
          <rPr>
            <sz val="9"/>
            <color indexed="81"/>
            <rFont val="Tahoma"/>
            <family val="2"/>
          </rPr>
          <t>845884 listed in original PDY.  See official results from the French Ministry of the Interior: http://www.interieur.gouv.fr/Elections/Les-resultats/Legislatives/elecresult__legislatives_2007/%28path%29/legislatives_2007/index.html</t>
        </r>
      </text>
    </comment>
    <comment ref="BN17" authorId="0" shapeId="0">
      <text>
        <r>
          <rPr>
            <sz val="9"/>
            <color indexed="81"/>
            <rFont val="Tahoma"/>
            <family val="2"/>
          </rPr>
          <t>0.032 listed in original PDY.  See official results from the French Ministry of the Interior: http://www.interieur.gouv.fr/Elections/Les-resultats/Legislatives/elecresult__legislatives_2007/%28path%29/legislatives_2007/index.html</t>
        </r>
      </text>
    </comment>
    <comment ref="BO17" authorId="0" shapeId="0">
      <text>
        <r>
          <rPr>
            <sz val="9"/>
            <color indexed="81"/>
            <rFont val="Tahoma"/>
            <family val="2"/>
          </rPr>
          <t>As listed in original PDY but may not correspond to new electoral data for 2007.  Will be revised pending revision of data for previous elections.</t>
        </r>
      </text>
    </comment>
    <comment ref="BP17" authorId="0" shapeId="0">
      <text>
        <r>
          <rPr>
            <sz val="9"/>
            <color indexed="81"/>
            <rFont val="Tahoma"/>
            <family val="2"/>
          </rPr>
          <t>4 listed in original PDY.  See official results from the French Ministry of the Interior: http://www.interieur.gouv.fr/Elections/Les-resultats/Legislatives/elecresult__legislatives_2007/%28path%29/legislatives_2007/index.html</t>
        </r>
      </text>
    </comment>
    <comment ref="BQ17" authorId="0" shapeId="0">
      <text>
        <r>
          <rPr>
            <sz val="9"/>
            <color indexed="81"/>
            <rFont val="Tahoma"/>
            <family val="2"/>
          </rPr>
          <t>0.007 listed in original PDY.  See official results from the French Ministry of the Interior: http://www.interieur.gouv.fr/Elections/Les-resultats/Legislatives/elecresult__legislatives_2007/%28path%29/legislatives_2007/index.html</t>
        </r>
      </text>
    </comment>
    <comment ref="BR17" authorId="0" shapeId="0">
      <text>
        <r>
          <rPr>
            <sz val="9"/>
            <color indexed="81"/>
            <rFont val="Tahoma"/>
            <family val="2"/>
          </rPr>
          <t>Original PDY reports change in raw numbers: 1</t>
        </r>
      </text>
    </comment>
    <comment ref="CO17" authorId="0" shapeId="0">
      <text>
        <r>
          <rPr>
            <sz val="9"/>
            <color indexed="81"/>
            <rFont val="Tahoma"/>
            <family val="2"/>
          </rPr>
          <t>Not listed in original PDY.  Not calculated here pending revision of worksheets.</t>
        </r>
      </text>
    </comment>
    <comment ref="CU17" authorId="0" shapeId="0">
      <text>
        <r>
          <rPr>
            <sz val="9"/>
            <color indexed="81"/>
            <rFont val="Tahoma"/>
            <family val="2"/>
          </rPr>
          <t>Not listed in original PDY.  Not calculated here pending revision of worksheets.</t>
        </r>
      </text>
    </comment>
    <comment ref="BM18" authorId="0" shapeId="0">
      <text>
        <r>
          <rPr>
            <sz val="9"/>
            <color indexed="81"/>
            <rFont val="Tahoma"/>
            <family val="2"/>
          </rPr>
          <t>208465 listed in original PDY.  See official results from the French Ministry of the Interior: http://www.interieur.gouv.fr/Elections/Les-resultats/Legislatives/elecresult__legislatives_2007/%28path%29/legislatives_2007/index.html</t>
        </r>
      </text>
    </comment>
    <comment ref="BN18" authorId="0" shapeId="0">
      <text>
        <r>
          <rPr>
            <sz val="9"/>
            <color indexed="81"/>
            <rFont val="Tahoma"/>
            <family val="2"/>
          </rPr>
          <t>0.008 listed in original PDY.  See official results from the French Ministry of the Interior: http://www.interieur.gouv.fr/Elections/Les-resultats/Legislatives/elecresult__legislatives_2007/%28path%29/legislatives_2007/index.html</t>
        </r>
      </text>
    </comment>
    <comment ref="BO18" authorId="0" shapeId="0">
      <text>
        <r>
          <rPr>
            <sz val="9"/>
            <color indexed="81"/>
            <rFont val="Tahoma"/>
            <family val="2"/>
          </rPr>
          <t>As listed in original PDY but may not correspond to new electoral data for 2007.  Will be revised pending revision of data for previous elections.</t>
        </r>
      </text>
    </comment>
    <comment ref="BP18" authorId="0" shapeId="0">
      <text>
        <r>
          <rPr>
            <sz val="9"/>
            <color indexed="81"/>
            <rFont val="Tahoma"/>
            <family val="2"/>
          </rPr>
          <t>0 listed in original PDY.  See official results from the French Ministry of the Interior: http://www.interieur.gouv.fr/Elections/Les-resultats/Legislatives/elecresult__legislatives_2007/%28path%29/legislatives_2007/index.html</t>
        </r>
      </text>
    </comment>
    <comment ref="BQ18" authorId="0" shapeId="0">
      <text>
        <r>
          <rPr>
            <sz val="9"/>
            <color indexed="81"/>
            <rFont val="Tahoma"/>
            <family val="2"/>
          </rPr>
          <t>0 listed in original PDY.  See official results from the French Ministry of the Interior: http://www.interieur.gouv.fr/Elections/Les-resultats/Legislatives/elecresult__legislatives_2007/%28path%29/legislatives_2007/index.html</t>
        </r>
      </text>
    </comment>
    <comment ref="BR18" authorId="0" shapeId="0">
      <text>
        <r>
          <rPr>
            <sz val="9"/>
            <color indexed="81"/>
            <rFont val="Tahoma"/>
            <family val="2"/>
          </rPr>
          <t>Original PDY reports change in raw numbers: 0</t>
        </r>
      </text>
    </comment>
    <comment ref="BY18" authorId="0" shapeId="0">
      <text>
        <r>
          <rPr>
            <sz val="9"/>
            <color indexed="81"/>
            <rFont val="Tahoma"/>
            <family val="2"/>
          </rPr>
          <t xml:space="preserve">No candidates in second round.
</t>
        </r>
      </text>
    </comment>
    <comment ref="BZ18" authorId="0" shapeId="0">
      <text>
        <r>
          <rPr>
            <sz val="9"/>
            <color indexed="81"/>
            <rFont val="Tahoma"/>
            <family val="2"/>
          </rPr>
          <t xml:space="preserve">No candidates in second round.
</t>
        </r>
      </text>
    </comment>
    <comment ref="CO18" authorId="0" shapeId="0">
      <text>
        <r>
          <rPr>
            <sz val="9"/>
            <color indexed="81"/>
            <rFont val="Tahoma"/>
            <family val="2"/>
          </rPr>
          <t>Not listed in original PDY.  Not calculated here pending revision of worksheets.</t>
        </r>
      </text>
    </comment>
    <comment ref="CU18" authorId="0" shapeId="0">
      <text>
        <r>
          <rPr>
            <sz val="9"/>
            <color indexed="81"/>
            <rFont val="Tahoma"/>
            <family val="2"/>
          </rPr>
          <t>Not listed in original PDY.  Not calculated here pending revision of worksheets.</t>
        </r>
      </text>
    </comment>
    <comment ref="BM19" authorId="0" shapeId="0">
      <text>
        <r>
          <rPr>
            <sz val="9"/>
            <color indexed="81"/>
            <rFont val="Tahoma"/>
            <family val="2"/>
          </rPr>
          <t>1981121 listed in original PDY.  See official results from the French Ministry of the Interior: http://www.interieur.gouv.fr/Elections/Les-resultats/Legislatives/elecresult__legislatives_2007/%28path%29/legislatives_2007/index.html</t>
        </r>
      </text>
    </comment>
    <comment ref="BN19" authorId="0" shapeId="0">
      <text>
        <r>
          <rPr>
            <sz val="9"/>
            <color indexed="81"/>
            <rFont val="Tahoma"/>
            <family val="2"/>
          </rPr>
          <t>0.076 listed in original PDY.  See official results from the French Ministry of the Interior: http://www.interieur.gouv.fr/Elections/Les-resultats/Legislatives/elecresult__legislatives_2007/%28path%29/legislatives_2007/index.html</t>
        </r>
      </text>
    </comment>
    <comment ref="BO19" authorId="0" shapeId="0">
      <text>
        <r>
          <rPr>
            <sz val="9"/>
            <color indexed="81"/>
            <rFont val="Tahoma"/>
            <family val="2"/>
          </rPr>
          <t>As listed in original PDY but may not correspond to new electoral data for 2007.  Will be revised pending revision of data for previous elections.</t>
        </r>
      </text>
    </comment>
    <comment ref="BP19" authorId="0" shapeId="0">
      <text>
        <r>
          <rPr>
            <sz val="9"/>
            <color indexed="81"/>
            <rFont val="Tahoma"/>
            <family val="2"/>
          </rPr>
          <t>4 listed in original PDY.  See official results from the French Ministry of the Interior: http://www.interieur.gouv.fr/Elections/Les-resultats/Legislatives/elecresult__legislatives_2007/%28path%29/legislatives_2007/index.html</t>
        </r>
      </text>
    </comment>
    <comment ref="BQ19" authorId="0" shapeId="0">
      <text>
        <r>
          <rPr>
            <sz val="9"/>
            <color indexed="81"/>
            <rFont val="Tahoma"/>
            <family val="2"/>
          </rPr>
          <t>0.007 listed in original PDY.  See official results from the French Ministry of the Interior: http://www.interieur.gouv.fr/Elections/Les-resultats/Legislatives/elecresult__legislatives_2007/%28path%29/legislatives_2007/index.html</t>
        </r>
      </text>
    </comment>
    <comment ref="BR19" authorId="0" shapeId="0">
      <text>
        <r>
          <rPr>
            <sz val="9"/>
            <color indexed="81"/>
            <rFont val="Tahoma"/>
            <family val="2"/>
          </rPr>
          <t>Original PDY reports change in raw numbers: -253</t>
        </r>
      </text>
    </comment>
    <comment ref="CO19" authorId="0" shapeId="0">
      <text>
        <r>
          <rPr>
            <sz val="9"/>
            <color indexed="81"/>
            <rFont val="Tahoma"/>
            <family val="2"/>
          </rPr>
          <t>Not listed in original PDY.  Not calculated here pending revision of worksheets.</t>
        </r>
      </text>
    </comment>
    <comment ref="CU19" authorId="0" shapeId="0">
      <text>
        <r>
          <rPr>
            <sz val="9"/>
            <color indexed="81"/>
            <rFont val="Tahoma"/>
            <family val="2"/>
          </rPr>
          <t>Not listed in original PDY.  Not calculated here pending revision of worksheets.</t>
        </r>
      </text>
    </comment>
    <comment ref="BO21" authorId="0" shapeId="0">
      <text>
        <r>
          <rPr>
            <sz val="9"/>
            <color indexed="81"/>
            <rFont val="Tahoma"/>
            <family val="2"/>
          </rPr>
          <t>Not listed in original PDY.  Change here listed as 0 pending revision of data for previous elections.</t>
        </r>
      </text>
    </comment>
    <comment ref="BY21" authorId="0" shapeId="0">
      <text>
        <r>
          <rPr>
            <sz val="9"/>
            <color indexed="81"/>
            <rFont val="Tahoma"/>
            <family val="2"/>
          </rPr>
          <t xml:space="preserve">No candidates in second round.
</t>
        </r>
      </text>
    </comment>
    <comment ref="BZ21" authorId="0" shapeId="0">
      <text>
        <r>
          <rPr>
            <sz val="9"/>
            <color indexed="81"/>
            <rFont val="Tahoma"/>
            <family val="2"/>
          </rPr>
          <t xml:space="preserve">No candidates in second round.
</t>
        </r>
      </text>
    </comment>
    <comment ref="BM22" authorId="0" shapeId="0">
      <text>
        <r>
          <rPr>
            <sz val="9"/>
            <color indexed="81"/>
            <rFont val="Tahoma"/>
            <family val="2"/>
          </rPr>
          <t>954187 listed in original PDY.  See official results from the French Ministry of the Interior: http://www.interieur.gouv.fr/Elections/Les-resultats/Legislatives/elecresult__legislatives_2007/%28path%29/legislatives_2007/index.html</t>
        </r>
      </text>
    </comment>
    <comment ref="BN22" authorId="0" shapeId="0">
      <text>
        <r>
          <rPr>
            <sz val="9"/>
            <color indexed="81"/>
            <rFont val="Tahoma"/>
            <family val="2"/>
          </rPr>
          <t>0.037 listed in original PDY.  See official results from the French Ministry of the Interior: http://www.interieur.gouv.fr/Elections/Les-resultats/Legislatives/elecresult__legislatives_2007/%28path%29/legislatives_2007/index.html</t>
        </r>
      </text>
    </comment>
    <comment ref="BO22" authorId="0" shapeId="0">
      <text>
        <r>
          <rPr>
            <sz val="9"/>
            <color indexed="81"/>
            <rFont val="Tahoma"/>
            <family val="2"/>
          </rPr>
          <t>As listed in original PDY but may not correspond to new electoral data for 2007.  Will be revised pending revision of data for previous elections.</t>
        </r>
      </text>
    </comment>
    <comment ref="BP22" authorId="0" shapeId="0">
      <text>
        <r>
          <rPr>
            <sz val="9"/>
            <color indexed="81"/>
            <rFont val="Tahoma"/>
            <family val="2"/>
          </rPr>
          <t>9 listed in original PDY.  See official results from the French Ministry of the Interior: http://www.interieur.gouv.fr/Elections/Les-resultats/Legislatives/elecresult__legislatives_2007/%28path%29/legislatives_2007/index.html</t>
        </r>
      </text>
    </comment>
    <comment ref="BQ22" authorId="0" shapeId="0">
      <text>
        <r>
          <rPr>
            <sz val="9"/>
            <color indexed="81"/>
            <rFont val="Tahoma"/>
            <family val="2"/>
          </rPr>
          <t>0.015 listed in original PDY.  See official results from the French Ministry of the Interior: http://www.interieur.gouv.fr/Elections/Les-resultats/Legislatives/elecresult__legislatives_2007/%28path%29/legislatives_2007/index.html</t>
        </r>
      </text>
    </comment>
    <comment ref="BR22" authorId="0" shapeId="0">
      <text>
        <r>
          <rPr>
            <sz val="9"/>
            <color indexed="81"/>
            <rFont val="Tahoma"/>
            <family val="2"/>
          </rPr>
          <t>Original PDY reports change in raw numbers: -8</t>
        </r>
      </text>
    </comment>
    <comment ref="CO22" authorId="0" shapeId="0">
      <text>
        <r>
          <rPr>
            <sz val="9"/>
            <color indexed="81"/>
            <rFont val="Tahoma"/>
            <family val="2"/>
          </rPr>
          <t>Not listed in original PDY.  Not calculated here pending revision of worksheets.</t>
        </r>
      </text>
    </comment>
    <comment ref="CU22" authorId="0" shapeId="0">
      <text>
        <r>
          <rPr>
            <sz val="9"/>
            <color indexed="81"/>
            <rFont val="Tahoma"/>
            <family val="2"/>
          </rPr>
          <t>Not listed in original PDY.  Not calculated here pending revision of worksheets.</t>
        </r>
      </text>
    </comment>
    <comment ref="BO23" authorId="0" shapeId="0">
      <text>
        <r>
          <rPr>
            <sz val="9"/>
            <color indexed="81"/>
            <rFont val="Tahoma"/>
            <family val="2"/>
          </rPr>
          <t>Not listed in original PDY.  Change here listed as 0 pending revision of data for previous elections.</t>
        </r>
      </text>
    </comment>
    <comment ref="BR23" authorId="0" shapeId="0">
      <text>
        <r>
          <rPr>
            <sz val="9"/>
            <color indexed="81"/>
            <rFont val="Tahoma"/>
            <family val="2"/>
          </rPr>
          <t>Original PDY reports change in raw numbers: 0</t>
        </r>
      </text>
    </comment>
    <comment ref="BY23" authorId="0" shapeId="0">
      <text>
        <r>
          <rPr>
            <sz val="9"/>
            <color indexed="81"/>
            <rFont val="Tahoma"/>
            <family val="2"/>
          </rPr>
          <t xml:space="preserve">No candidates in second round.
</t>
        </r>
      </text>
    </comment>
    <comment ref="BZ23" authorId="0" shapeId="0">
      <text>
        <r>
          <rPr>
            <sz val="9"/>
            <color indexed="81"/>
            <rFont val="Tahoma"/>
            <family val="2"/>
          </rPr>
          <t xml:space="preserve">No candidates in second round.
</t>
        </r>
      </text>
    </comment>
    <comment ref="CO23" authorId="0" shapeId="0">
      <text>
        <r>
          <rPr>
            <sz val="9"/>
            <color indexed="81"/>
            <rFont val="Tahoma"/>
            <family val="2"/>
          </rPr>
          <t>Not listed in original PDY.  Not calculated here pending revision of worksheets.</t>
        </r>
      </text>
    </comment>
    <comment ref="CU23" authorId="0" shapeId="0">
      <text>
        <r>
          <rPr>
            <sz val="9"/>
            <color indexed="81"/>
            <rFont val="Tahoma"/>
            <family val="2"/>
          </rPr>
          <t>Not listed in original PDY.  Not calculated here pending revision of worksheets.</t>
        </r>
      </text>
    </comment>
    <comment ref="BM24" authorId="0" shapeId="0">
      <text>
        <r>
          <rPr>
            <sz val="9"/>
            <color indexed="81"/>
            <rFont val="Tahoma"/>
            <family val="2"/>
          </rPr>
          <t>1218105 listed in original PDY.  See official results from the French Ministry of the Interior: http://www.interieur.gouv.fr/Elections/Les-resultats/Legislatives/elecresult__legislatives_2007/%28path%29/legislatives_2007/index.html</t>
        </r>
      </text>
    </comment>
    <comment ref="BN24" authorId="0" shapeId="0">
      <text>
        <r>
          <rPr>
            <sz val="9"/>
            <color indexed="81"/>
            <rFont val="Tahoma"/>
            <family val="2"/>
          </rPr>
          <t>0.047 listed in original PDY.  See official results from the French Ministry of the Interior: http://www.interieur.gouv.fr/Elections/Les-resultats/Legislatives/elecresult__legislatives_2007/%28path%29/legislatives_2007/index.html</t>
        </r>
      </text>
    </comment>
    <comment ref="BO24" authorId="0" shapeId="0">
      <text>
        <r>
          <rPr>
            <sz val="9"/>
            <color indexed="81"/>
            <rFont val="Tahoma"/>
            <family val="2"/>
          </rPr>
          <t>As listed in original PDY but may not correspond to new electoral data for 2007.  Will be revised pending revision of data for previous elections.</t>
        </r>
      </text>
    </comment>
    <comment ref="BP24" authorId="0" shapeId="0">
      <text>
        <r>
          <rPr>
            <sz val="9"/>
            <color indexed="81"/>
            <rFont val="Tahoma"/>
            <family val="2"/>
          </rPr>
          <t>0 listed in original PDY.  See official results from the French Ministry of the Interior: http://www.interieur.gouv.fr/Elections/Les-resultats/Legislatives/elecresult__legislatives_2007/%28path%29/legislatives_2007/index.html</t>
        </r>
      </text>
    </comment>
    <comment ref="BQ24" authorId="0" shapeId="0">
      <text>
        <r>
          <rPr>
            <sz val="9"/>
            <color indexed="81"/>
            <rFont val="Tahoma"/>
            <family val="2"/>
          </rPr>
          <t>0 listed in original PDY.  See official results from the French Ministry of the Interior: http://www.interieur.gouv.fr/Elections/Les-resultats/Legislatives/elecresult__legislatives_2007/%28path%29/legislatives_2007/index.html</t>
        </r>
      </text>
    </comment>
    <comment ref="BR24" authorId="0" shapeId="0">
      <text>
        <r>
          <rPr>
            <sz val="9"/>
            <color indexed="81"/>
            <rFont val="Tahoma"/>
            <family val="2"/>
          </rPr>
          <t>Original PDY reports change in raw numbers: 0</t>
        </r>
      </text>
    </comment>
    <comment ref="CO24" authorId="0" shapeId="0">
      <text>
        <r>
          <rPr>
            <sz val="9"/>
            <color indexed="81"/>
            <rFont val="Tahoma"/>
            <family val="2"/>
          </rPr>
          <t>Not listed in original PDY.  Not calculated here pending revision of worksheets.</t>
        </r>
      </text>
    </comment>
    <comment ref="CU24" authorId="0" shapeId="0">
      <text>
        <r>
          <rPr>
            <sz val="9"/>
            <color indexed="81"/>
            <rFont val="Tahoma"/>
            <family val="2"/>
          </rPr>
          <t>Not listed in original PDY.  Not calculated here pending revision of worksheets.</t>
        </r>
      </text>
    </comment>
    <comment ref="AX25" authorId="1" shapeId="0">
      <text>
        <r>
          <rPr>
            <sz val="9"/>
            <color indexed="81"/>
            <rFont val="Tahoma"/>
            <family val="2"/>
          </rPr>
          <t xml:space="preserve">Note:  Compared to the 7 MDC deputies elected on the Socialist baneer in 1997. </t>
        </r>
      </text>
    </comment>
    <comment ref="BM26" authorId="0" shapeId="0">
      <text>
        <r>
          <rPr>
            <sz val="9"/>
            <color indexed="81"/>
            <rFont val="Tahoma"/>
            <family val="2"/>
          </rPr>
          <t>213448 listed in original PDY.  See official results from the French Ministry of the Interior: http://www.interieur.gouv.fr/Elections/Les-resultats/Legislatives/elecresult__legislatives_2007/%28path%29/legislatives_2007/index.html</t>
        </r>
      </text>
    </comment>
    <comment ref="BN26" authorId="0" shapeId="0">
      <text>
        <r>
          <rPr>
            <sz val="9"/>
            <color indexed="81"/>
            <rFont val="Tahoma"/>
            <family val="2"/>
          </rPr>
          <t>0.008 listed in original PDY.  See official results from the French Ministry of the Interior: http://www.interieur.gouv.fr/Elections/Les-resultats/Legislatives/elecresult__legislatives_2007/%28path%29/legislatives_2007/index.html</t>
        </r>
      </text>
    </comment>
    <comment ref="BO26" authorId="0" shapeId="0">
      <text>
        <r>
          <rPr>
            <sz val="9"/>
            <color indexed="81"/>
            <rFont val="Tahoma"/>
            <family val="2"/>
          </rPr>
          <t>As listed in original PDY but may not correspond to new electoral data for 2007.  Will be revised pending revision of data for previous elections.</t>
        </r>
      </text>
    </comment>
    <comment ref="BP26" authorId="0" shapeId="0">
      <text>
        <r>
          <rPr>
            <sz val="9"/>
            <color indexed="81"/>
            <rFont val="Tahoma"/>
            <family val="2"/>
          </rPr>
          <t>0 listed in original PDY.  See official results from the French Ministry of the Interior: http://www.interieur.gouv.fr/Elections/Les-resultats/Legislatives/elecresult__legislatives_2007/%28path%29/legislatives_2007/index.html</t>
        </r>
      </text>
    </comment>
    <comment ref="BQ26" authorId="0" shapeId="0">
      <text>
        <r>
          <rPr>
            <sz val="9"/>
            <color indexed="81"/>
            <rFont val="Tahoma"/>
            <family val="2"/>
          </rPr>
          <t>0 listed in original PDY.  See official results from the French Ministry of the Interior: http://www.interieur.gouv.fr/Elections/Les-resultats/Legislatives/elecresult__legislatives_2007/%28path%29/legislatives_2007/index.html</t>
        </r>
      </text>
    </comment>
    <comment ref="BR26" authorId="0" shapeId="0">
      <text>
        <r>
          <rPr>
            <sz val="9"/>
            <color indexed="81"/>
            <rFont val="Tahoma"/>
            <family val="2"/>
          </rPr>
          <t>Original PDY reports change in raw numbers: 0</t>
        </r>
      </text>
    </comment>
    <comment ref="AU27" authorId="1" shapeId="0">
      <text>
        <r>
          <rPr>
            <sz val="9"/>
            <color indexed="81"/>
            <rFont val="Tahoma"/>
            <family val="2"/>
          </rPr>
          <t>Note: Compared to the RPR in 1997</t>
        </r>
      </text>
    </comment>
    <comment ref="AX27" authorId="1" shapeId="0">
      <text>
        <r>
          <rPr>
            <sz val="9"/>
            <color indexed="81"/>
            <rFont val="Tahoma"/>
            <family val="2"/>
          </rPr>
          <t xml:space="preserve">Note: Compared to the RPR in 1997
</t>
        </r>
      </text>
    </comment>
    <comment ref="BM27" authorId="0" shapeId="0">
      <text>
        <r>
          <rPr>
            <sz val="9"/>
            <color indexed="81"/>
            <rFont val="Tahoma"/>
            <family val="2"/>
          </rPr>
          <t>10489110 listed in original PDY.  See official results from the French Ministry of the Interior: http://www.interieur.gouv.fr/Elections/Les-resultats/Legislatives/elecresult__legislatives_2007/%28path%29/legislatives_2007/index.html</t>
        </r>
      </text>
    </comment>
    <comment ref="BN27" authorId="0" shapeId="0">
      <text>
        <r>
          <rPr>
            <sz val="9"/>
            <color indexed="81"/>
            <rFont val="Tahoma"/>
            <family val="2"/>
          </rPr>
          <t>0.403 listed in original PDY.  See official results from the French Ministry of the Interior: http://www.interieur.gouv.fr/Elections/Les-resultats/Legislatives/elecresult__legislatives_2007/%28path%29/legislatives_2007/index.html</t>
        </r>
      </text>
    </comment>
    <comment ref="BO27" authorId="0" shapeId="0">
      <text>
        <r>
          <rPr>
            <sz val="9"/>
            <color indexed="81"/>
            <rFont val="Tahoma"/>
            <family val="2"/>
          </rPr>
          <t>As listed in original PDY but may not correspond to new electoral data for 2007.  Will be revised pending revision of data for previous elections.</t>
        </r>
      </text>
    </comment>
    <comment ref="BP27" authorId="0" shapeId="0">
      <text>
        <r>
          <rPr>
            <sz val="9"/>
            <color indexed="81"/>
            <rFont val="Tahoma"/>
            <family val="2"/>
          </rPr>
          <t>312 listed in original PDY.  See official results from the French Ministry of the Interior: http://www.interieur.gouv.fr/Elections/Les-resultats/Legislatives/elecresult__legislatives_2007/%28path%29/legislatives_2007/index.html</t>
        </r>
      </text>
    </comment>
    <comment ref="BQ27" authorId="0" shapeId="0">
      <text>
        <r>
          <rPr>
            <sz val="9"/>
            <color indexed="81"/>
            <rFont val="Tahoma"/>
            <family val="2"/>
          </rPr>
          <t>0.541 listed in original PDY.  See official results from the French Ministry of the Interior: http://www.interieur.gouv.fr/Elections/Les-resultats/Legislatives/elecresult__legislatives_2007/%28path%29/legislatives_2007/index.html</t>
        </r>
      </text>
    </comment>
    <comment ref="BR27" authorId="0" shapeId="0">
      <text>
        <r>
          <rPr>
            <sz val="9"/>
            <color indexed="81"/>
            <rFont val="Tahoma"/>
            <family val="2"/>
          </rPr>
          <t>Original PDY reports change in raw numbers: -53</t>
        </r>
      </text>
    </comment>
    <comment ref="CO27" authorId="0" shapeId="0">
      <text>
        <r>
          <rPr>
            <sz val="9"/>
            <color indexed="81"/>
            <rFont val="Tahoma"/>
            <family val="2"/>
          </rPr>
          <t>Not listed in original PDY.  Not calculated here pending revision of worksheets.</t>
        </r>
      </text>
    </comment>
    <comment ref="CU27" authorId="0" shapeId="0">
      <text>
        <r>
          <rPr>
            <sz val="9"/>
            <color indexed="81"/>
            <rFont val="Tahoma"/>
            <family val="2"/>
          </rPr>
          <t>Not listed in original PDY.  Not calculated here pending revision of worksheets.</t>
        </r>
      </text>
    </comment>
    <comment ref="BM29" authorId="0" shapeId="0">
      <text>
        <r>
          <rPr>
            <sz val="9"/>
            <color indexed="81"/>
            <rFont val="Tahoma"/>
            <family val="2"/>
          </rPr>
          <t>416361 listed in original PDY.  See official results from the French Ministry of the Interior: http://www.interieur.gouv.fr/Elections/Les-resultats/Legislatives/elecresult__legislatives_2007/%28path%29/legislatives_2007/index.html</t>
        </r>
      </text>
    </comment>
    <comment ref="BN29" authorId="0" shapeId="0">
      <text>
        <r>
          <rPr>
            <sz val="9"/>
            <color indexed="81"/>
            <rFont val="Tahoma"/>
            <family val="2"/>
          </rPr>
          <t>0.016 listed in original PDY.  See official results from the French Ministry of the Interior: http://www.interieur.gouv.fr/Elections/Les-resultats/Legislatives/elecresult__legislatives_2007/%28path%29/legislatives_2007/index.html</t>
        </r>
      </text>
    </comment>
    <comment ref="BO29" authorId="0" shapeId="0">
      <text>
        <r>
          <rPr>
            <sz val="9"/>
            <color indexed="81"/>
            <rFont val="Tahoma"/>
            <family val="2"/>
          </rPr>
          <t>As listed in original PDY but may not correspond to new electoral data for 2007.  Will be revised pending revision of data for previous elections.</t>
        </r>
      </text>
    </comment>
    <comment ref="BP29" authorId="0" shapeId="0">
      <text>
        <r>
          <rPr>
            <sz val="9"/>
            <color indexed="81"/>
            <rFont val="Tahoma"/>
            <family val="2"/>
          </rPr>
          <t>22 listed in original PDY.  See official results from the French Ministry of the Interior: http://www.interieur.gouv.fr/Elections/Les-resultats/Legislatives/elecresult__legislatives_2007/%28path%29/legislatives_2007/index.html</t>
        </r>
      </text>
    </comment>
    <comment ref="BQ29" authorId="0" shapeId="0">
      <text>
        <r>
          <rPr>
            <sz val="9"/>
            <color indexed="81"/>
            <rFont val="Tahoma"/>
            <family val="2"/>
          </rPr>
          <t>0.038 listed in original PDY.  See official results from the French Ministry of the Interior: http://www.interieur.gouv.fr/Elections/Les-resultats/Legislatives/elecresult__legislatives_2007/%28path%29/legislatives_2007/index.html</t>
        </r>
      </text>
    </comment>
    <comment ref="BR29" authorId="0" shapeId="0">
      <text>
        <r>
          <rPr>
            <sz val="9"/>
            <color indexed="81"/>
            <rFont val="Tahoma"/>
            <family val="2"/>
          </rPr>
          <t>Original PDY reports change in raw numbers: 22</t>
        </r>
      </text>
    </comment>
    <comment ref="CO29" authorId="0" shapeId="0">
      <text>
        <r>
          <rPr>
            <sz val="9"/>
            <color indexed="81"/>
            <rFont val="Tahoma"/>
            <family val="2"/>
          </rPr>
          <t>Not listed in original PDY.  Not calculated here pending revision of worksheets.</t>
        </r>
      </text>
    </comment>
    <comment ref="CU29" authorId="0" shapeId="0">
      <text>
        <r>
          <rPr>
            <sz val="9"/>
            <color indexed="81"/>
            <rFont val="Tahoma"/>
            <family val="2"/>
          </rPr>
          <t>Not listed in original PDY.  Not calculated here pending revision of worksheets.</t>
        </r>
      </text>
    </comment>
    <comment ref="CO30" authorId="0" shapeId="0">
      <text>
        <r>
          <rPr>
            <sz val="9"/>
            <color indexed="81"/>
            <rFont val="Tahoma"/>
            <family val="2"/>
          </rPr>
          <t>Not listed in original PDY.  Not calculated here pending revision of worksheets.</t>
        </r>
      </text>
    </comment>
    <comment ref="CU30" authorId="0" shapeId="0">
      <text>
        <r>
          <rPr>
            <sz val="9"/>
            <color indexed="81"/>
            <rFont val="Tahoma"/>
            <family val="2"/>
          </rPr>
          <t>Not listed in original PDY.  Not calculated here pending revision of worksheets.</t>
        </r>
      </text>
    </comment>
    <comment ref="CO31" authorId="0" shapeId="0">
      <text>
        <r>
          <rPr>
            <sz val="9"/>
            <color indexed="81"/>
            <rFont val="Tahoma"/>
            <family val="2"/>
          </rPr>
          <t>Not listed in original PDY.  Not calculated here pending revision of worksheets.</t>
        </r>
      </text>
    </comment>
    <comment ref="CU31" authorId="0" shapeId="0">
      <text>
        <r>
          <rPr>
            <sz val="9"/>
            <color indexed="81"/>
            <rFont val="Tahoma"/>
            <family val="2"/>
          </rPr>
          <t>Not listed in original PDY.  Not calculated here pending revision of worksheets.</t>
        </r>
      </text>
    </comment>
    <comment ref="BO32" authorId="0" shapeId="0">
      <text>
        <r>
          <rPr>
            <sz val="9"/>
            <color indexed="81"/>
            <rFont val="Tahoma"/>
            <family val="2"/>
          </rPr>
          <t>Not listed in original PDY.  Change here listed as 0 pending revision of data for previous elections.</t>
        </r>
      </text>
    </comment>
    <comment ref="BQ32" authorId="0" shapeId="0">
      <text>
        <r>
          <rPr>
            <sz val="9"/>
            <color indexed="81"/>
            <rFont val="Tahoma"/>
            <family val="2"/>
          </rPr>
          <t>0 listed in original PDY.  See official results from the French Ministry of the Interior: http://www.interieur.gouv.fr/Elections/Les-resultats/Legislatives/elecresult__legislatives_2007/%28path%29/legislatives_2007/index.html</t>
        </r>
      </text>
    </comment>
    <comment ref="CO32" authorId="0" shapeId="0">
      <text>
        <r>
          <rPr>
            <sz val="9"/>
            <color indexed="81"/>
            <rFont val="Tahoma"/>
            <family val="2"/>
          </rPr>
          <t>Not listed in original PDY.  Not calculated here pending revision of worksheets.</t>
        </r>
      </text>
    </comment>
    <comment ref="CU32" authorId="0" shapeId="0">
      <text>
        <r>
          <rPr>
            <sz val="9"/>
            <color indexed="81"/>
            <rFont val="Tahoma"/>
            <family val="2"/>
          </rPr>
          <t>Not listed in original PDY.  Not calculated here pending revision of worksheets.</t>
        </r>
      </text>
    </comment>
    <comment ref="BM33" authorId="0" shapeId="0">
      <text>
        <r>
          <rPr>
            <sz val="9"/>
            <color indexed="81"/>
            <rFont val="Tahoma"/>
            <family val="2"/>
          </rPr>
          <t>399572 listed in original PDY.  See official results from the French Ministry of the Interior: http://www.interieur.gouv.fr/Elections/Les-resultats/Legislatives/elecresult__legislatives_2007/%28path%29/legislatives_2007/index.html</t>
        </r>
      </text>
    </comment>
    <comment ref="BN33" authorId="0" shapeId="0">
      <text>
        <r>
          <rPr>
            <sz val="9"/>
            <color indexed="81"/>
            <rFont val="Tahoma"/>
            <family val="2"/>
          </rPr>
          <t>0.015 listed in original PDY.  See official results from the French Ministry of the Interior: http://www.interieur.gouv.fr/Elections/Les-resultats/Legislatives/elecresult__legislatives_2007/%28path%29/legislatives_2007/index.html</t>
        </r>
      </text>
    </comment>
    <comment ref="BO33" authorId="0" shapeId="0">
      <text>
        <r>
          <rPr>
            <sz val="9"/>
            <color indexed="81"/>
            <rFont val="Tahoma"/>
            <family val="2"/>
          </rPr>
          <t>As listed in original PDY but may not correspond to new electoral data for 2007.  Will be revised pending revision of data for previous elections.</t>
        </r>
      </text>
    </comment>
    <comment ref="BP33" authorId="0" shapeId="0">
      <text>
        <r>
          <rPr>
            <sz val="9"/>
            <color indexed="81"/>
            <rFont val="Tahoma"/>
            <family val="2"/>
          </rPr>
          <t>0 listed in original PDY.  See official results from the French Ministry of the Interior: http://www.interieur.gouv.fr/Elections/Les-resultats/Legislatives/elecresult__legislatives_2007/%28path%29/legislatives_2007/index.html</t>
        </r>
      </text>
    </comment>
    <comment ref="BQ33" authorId="0" shapeId="0">
      <text>
        <r>
          <rPr>
            <sz val="9"/>
            <color indexed="81"/>
            <rFont val="Tahoma"/>
            <family val="2"/>
          </rPr>
          <t>0 listed in original PDY.  See official results from the French Ministry of the Interior: http://www.interieur.gouv.fr/Elections/Les-resultats/Legislatives/elecresult__legislatives_2007/%28path%29/legislatives_2007/index.html</t>
        </r>
      </text>
    </comment>
    <comment ref="BR33" authorId="0" shapeId="0">
      <text>
        <r>
          <rPr>
            <sz val="9"/>
            <color indexed="81"/>
            <rFont val="Tahoma"/>
            <family val="2"/>
          </rPr>
          <t>Original PDY reports change in raw numbers: -1</t>
        </r>
      </text>
    </comment>
    <comment ref="CI33" authorId="0" shapeId="0">
      <text>
        <r>
          <rPr>
            <sz val="9"/>
            <color indexed="81"/>
            <rFont val="Tahoma"/>
            <family val="2"/>
          </rPr>
          <t>Left as 0 because composition of "Other" changes from election to election.</t>
        </r>
      </text>
    </comment>
    <comment ref="CO33" authorId="0" shapeId="0">
      <text>
        <r>
          <rPr>
            <sz val="9"/>
            <color indexed="81"/>
            <rFont val="Tahoma"/>
            <family val="2"/>
          </rPr>
          <t>Not listed in original PDY.  Not calculated here pending revision of worksheets.</t>
        </r>
      </text>
    </comment>
    <comment ref="CU33" authorId="0" shapeId="0">
      <text>
        <r>
          <rPr>
            <sz val="9"/>
            <color indexed="81"/>
            <rFont val="Tahoma"/>
            <family val="2"/>
          </rPr>
          <t>Not listed in original PDY.  Not calculated here pending revision of worksheets.</t>
        </r>
      </text>
    </comment>
  </commentList>
</comments>
</file>

<file path=xl/comments3.xml><?xml version="1.0" encoding="utf-8"?>
<comments xmlns="http://schemas.openxmlformats.org/spreadsheetml/2006/main">
  <authors>
    <author>Kevin Deegan-Krause</author>
    <author>Smith, Rachel - Oxford</author>
  </authors>
  <commentList>
    <comment ref="D11" authorId="0" shapeId="0">
      <text>
        <r>
          <rPr>
            <sz val="9"/>
            <color indexed="81"/>
            <rFont val="Tahoma"/>
            <family val="2"/>
          </rPr>
          <t>Original PDY also reports percentages: 4.4%</t>
        </r>
      </text>
    </comment>
    <comment ref="E11" authorId="0" shapeId="0">
      <text>
        <r>
          <rPr>
            <sz val="9"/>
            <color indexed="81"/>
            <rFont val="Tahoma"/>
            <family val="2"/>
          </rPr>
          <t>Original PDY also reports percentages: -0.3%</t>
        </r>
      </text>
    </comment>
    <comment ref="G11" authorId="0" shapeId="0">
      <text>
        <r>
          <rPr>
            <sz val="9"/>
            <color indexed="81"/>
            <rFont val="Tahoma"/>
            <family val="2"/>
          </rPr>
          <t>Original PDY also reports percentages: 4.4%</t>
        </r>
      </text>
    </comment>
    <comment ref="J11" authorId="0" shapeId="0">
      <text>
        <r>
          <rPr>
            <sz val="9"/>
            <color indexed="81"/>
            <rFont val="Tahoma"/>
            <family val="2"/>
          </rPr>
          <t>Original PDY also reports percentages: 5%</t>
        </r>
      </text>
    </comment>
    <comment ref="K11" authorId="0" shapeId="0">
      <text>
        <r>
          <rPr>
            <sz val="9"/>
            <color indexed="81"/>
            <rFont val="Tahoma"/>
            <family val="2"/>
          </rPr>
          <t>Original PDY also reports percentages: 0%</t>
        </r>
      </text>
    </comment>
    <comment ref="M11" authorId="0" shapeId="0">
      <text>
        <r>
          <rPr>
            <sz val="9"/>
            <color indexed="81"/>
            <rFont val="Tahoma"/>
            <family val="2"/>
          </rPr>
          <t>Original PDY also reports percentages: 7.2%</t>
        </r>
      </text>
    </comment>
    <comment ref="N11" authorId="0" shapeId="0">
      <text>
        <r>
          <rPr>
            <sz val="9"/>
            <color indexed="81"/>
            <rFont val="Tahoma"/>
            <family val="2"/>
          </rPr>
          <t>Original PDY also reports percentages: 1.6%</t>
        </r>
      </text>
    </comment>
    <comment ref="P11" authorId="0" shapeId="0">
      <text>
        <r>
          <rPr>
            <sz val="9"/>
            <color indexed="81"/>
            <rFont val="Tahoma"/>
            <family val="2"/>
          </rPr>
          <t>Original PDY also reports percentages: 6.9%</t>
        </r>
      </text>
    </comment>
    <comment ref="Q11" authorId="0" shapeId="0">
      <text>
        <r>
          <rPr>
            <sz val="9"/>
            <color indexed="81"/>
            <rFont val="Tahoma"/>
            <family val="2"/>
          </rPr>
          <t>Original PDY also reports percentages: -0.3%</t>
        </r>
      </text>
    </comment>
    <comment ref="S11" authorId="0" shapeId="0">
      <text>
        <r>
          <rPr>
            <sz val="9"/>
            <color indexed="81"/>
            <rFont val="Tahoma"/>
            <family val="2"/>
          </rPr>
          <t>Original PDY also reports percentages: 6.7%</t>
        </r>
      </text>
    </comment>
    <comment ref="T11" authorId="0" shapeId="0">
      <text>
        <r>
          <rPr>
            <sz val="9"/>
            <color indexed="81"/>
            <rFont val="Tahoma"/>
            <family val="2"/>
          </rPr>
          <t>Original PDY also reports percentages: -0.2%</t>
        </r>
      </text>
    </comment>
    <comment ref="D12" authorId="0" shapeId="0">
      <text>
        <r>
          <rPr>
            <sz val="9"/>
            <color indexed="81"/>
            <rFont val="Tahoma"/>
            <family val="2"/>
          </rPr>
          <t>Original PDY also reports percentages: 20.2%</t>
        </r>
      </text>
    </comment>
    <comment ref="E12" authorId="0" shapeId="0">
      <text>
        <r>
          <rPr>
            <sz val="9"/>
            <color indexed="81"/>
            <rFont val="Tahoma"/>
            <family val="2"/>
          </rPr>
          <t>Original PDY also reports percentages: 1.9%</t>
        </r>
      </text>
    </comment>
    <comment ref="G12" authorId="0" shapeId="0">
      <text>
        <r>
          <rPr>
            <sz val="9"/>
            <color indexed="81"/>
            <rFont val="Tahoma"/>
            <family val="2"/>
          </rPr>
          <t>Original PDY also reports percentages: 22.7%</t>
        </r>
      </text>
    </comment>
    <comment ref="H12" authorId="0" shapeId="0">
      <text>
        <r>
          <rPr>
            <sz val="9"/>
            <color indexed="81"/>
            <rFont val="Tahoma"/>
            <family val="2"/>
          </rPr>
          <t>Original PDY also reports percentages: 2.5%</t>
        </r>
      </text>
    </comment>
    <comment ref="J12" authorId="0" shapeId="0">
      <text>
        <r>
          <rPr>
            <sz val="9"/>
            <color indexed="81"/>
            <rFont val="Tahoma"/>
            <family val="2"/>
          </rPr>
          <t>Original PDY also reports percentages: 24.3%</t>
        </r>
      </text>
    </comment>
    <comment ref="K12" authorId="0" shapeId="0">
      <text>
        <r>
          <rPr>
            <sz val="9"/>
            <color indexed="81"/>
            <rFont val="Tahoma"/>
            <family val="2"/>
          </rPr>
          <t>Original PDY also reports percentages: 0.6%</t>
        </r>
      </text>
    </comment>
    <comment ref="M12" authorId="0" shapeId="0">
      <text>
        <r>
          <rPr>
            <sz val="9"/>
            <color indexed="81"/>
            <rFont val="Tahoma"/>
            <family val="2"/>
          </rPr>
          <t>Original PDY also reports percentages: 26.2%</t>
        </r>
      </text>
    </comment>
    <comment ref="N12" authorId="0" shapeId="0">
      <text>
        <r>
          <rPr>
            <sz val="9"/>
            <color indexed="81"/>
            <rFont val="Tahoma"/>
            <family val="2"/>
          </rPr>
          <t>Original PDY also reports percentages: 2.6%</t>
        </r>
      </text>
    </comment>
    <comment ref="P12" authorId="0" shapeId="0">
      <text>
        <r>
          <rPr>
            <sz val="9"/>
            <color indexed="81"/>
            <rFont val="Tahoma"/>
            <family val="2"/>
          </rPr>
          <t>Original PDY also reports percentages: 29.3%</t>
        </r>
      </text>
    </comment>
    <comment ref="Q12" authorId="0" shapeId="0">
      <text>
        <r>
          <rPr>
            <sz val="9"/>
            <color indexed="81"/>
            <rFont val="Tahoma"/>
            <family val="2"/>
          </rPr>
          <t>Original PDY also reports percentages: 3.1%</t>
        </r>
      </text>
    </comment>
    <comment ref="S12" authorId="0" shapeId="0">
      <text>
        <r>
          <rPr>
            <sz val="9"/>
            <color indexed="81"/>
            <rFont val="Tahoma"/>
            <family val="2"/>
          </rPr>
          <t>Original PDY also reports percentages: 33.8%</t>
        </r>
      </text>
    </comment>
    <comment ref="T12" authorId="0" shapeId="0">
      <text>
        <r>
          <rPr>
            <sz val="9"/>
            <color indexed="81"/>
            <rFont val="Tahoma"/>
            <family val="2"/>
          </rPr>
          <t>Original PDY also reports percentages: 4.5%</t>
        </r>
      </text>
    </comment>
    <comment ref="D13" authorId="0" shapeId="0">
      <text>
        <r>
          <rPr>
            <sz val="9"/>
            <color indexed="81"/>
            <rFont val="Tahoma"/>
            <family val="2"/>
          </rPr>
          <t>Original PDY also reports percentages: 1.6%</t>
        </r>
      </text>
    </comment>
    <comment ref="G13" authorId="0" shapeId="0">
      <text>
        <r>
          <rPr>
            <sz val="9"/>
            <color indexed="81"/>
            <rFont val="Tahoma"/>
            <family val="2"/>
          </rPr>
          <t>Original PDY also reports percentages: 1.6%</t>
        </r>
      </text>
    </comment>
    <comment ref="D14" authorId="0" shapeId="0">
      <text>
        <r>
          <rPr>
            <sz val="9"/>
            <color indexed="81"/>
            <rFont val="Tahoma"/>
            <family val="2"/>
          </rPr>
          <t>Original PDY also reports percentages: 3.4%</t>
        </r>
      </text>
    </comment>
    <comment ref="E14" authorId="0" shapeId="0">
      <text>
        <r>
          <rPr>
            <sz val="9"/>
            <color indexed="81"/>
            <rFont val="Tahoma"/>
            <family val="2"/>
          </rPr>
          <t>Original PDY also reports percentages: -0.3%</t>
        </r>
      </text>
    </comment>
    <comment ref="G14" authorId="0" shapeId="0">
      <text>
        <r>
          <rPr>
            <sz val="9"/>
            <color indexed="81"/>
            <rFont val="Tahoma"/>
            <family val="2"/>
          </rPr>
          <t>Original PDY also reports percentages: 3.4%</t>
        </r>
      </text>
    </comment>
    <comment ref="D15" authorId="0" shapeId="0">
      <text>
        <r>
          <rPr>
            <sz val="9"/>
            <color indexed="81"/>
            <rFont val="Tahoma"/>
            <family val="2"/>
          </rPr>
          <t>Original PDY also reports percentages: 36.1%</t>
        </r>
      </text>
    </comment>
    <comment ref="E15" authorId="0" shapeId="0">
      <text>
        <r>
          <rPr>
            <sz val="9"/>
            <color indexed="81"/>
            <rFont val="Tahoma"/>
            <family val="2"/>
          </rPr>
          <t>Original PDY also reports percentages: -2.2%</t>
        </r>
      </text>
    </comment>
    <comment ref="G15" authorId="0" shapeId="0">
      <text>
        <r>
          <rPr>
            <sz val="9"/>
            <color indexed="81"/>
            <rFont val="Tahoma"/>
            <family val="2"/>
          </rPr>
          <t>Original PDY also reports percentages: 33%</t>
        </r>
      </text>
    </comment>
    <comment ref="H15" authorId="0" shapeId="0">
      <text>
        <r>
          <rPr>
            <sz val="9"/>
            <color indexed="81"/>
            <rFont val="Tahoma"/>
            <family val="2"/>
          </rPr>
          <t>Original PDY also reports percentages: -3.1%</t>
        </r>
      </text>
    </comment>
    <comment ref="P16" authorId="0" shapeId="0">
      <text>
        <r>
          <rPr>
            <sz val="9"/>
            <color indexed="81"/>
            <rFont val="Tahoma"/>
            <family val="2"/>
          </rPr>
          <t>Original PDY also reports percentages: 47.1%</t>
        </r>
      </text>
    </comment>
    <comment ref="Q16" authorId="0" shapeId="0">
      <text>
        <r>
          <rPr>
            <sz val="9"/>
            <color indexed="81"/>
            <rFont val="Tahoma"/>
            <family val="2"/>
          </rPr>
          <t>Original PDY also reports percentages: -3.1%</t>
        </r>
      </text>
    </comment>
    <comment ref="S16" authorId="0" shapeId="0">
      <text>
        <r>
          <rPr>
            <sz val="9"/>
            <color indexed="81"/>
            <rFont val="Tahoma"/>
            <family val="2"/>
          </rPr>
          <t>Original PDY also reports percentages: 44%</t>
        </r>
      </text>
    </comment>
    <comment ref="T16" authorId="0" shapeId="0">
      <text>
        <r>
          <rPr>
            <sz val="9"/>
            <color indexed="81"/>
            <rFont val="Tahoma"/>
            <family val="2"/>
          </rPr>
          <t>Original PDY also reports percentages: -3.1%</t>
        </r>
      </text>
    </comment>
    <comment ref="B17" authorId="1" shapeId="0">
      <text>
        <r>
          <rPr>
            <sz val="9"/>
            <color indexed="81"/>
            <rFont val="Tahoma"/>
            <family val="2"/>
          </rPr>
          <t xml:space="preserve">Note: Parliamentary Groups within the Senate do not follow the lines of political parties and it is difficult to distinguish within those groups which parties people belong to since most of them do not have precise labels at the election.
</t>
        </r>
      </text>
    </comment>
    <comment ref="I17" authorId="1" shapeId="0">
      <text>
        <r>
          <rPr>
            <sz val="9"/>
            <color indexed="81"/>
            <rFont val="Tahoma"/>
            <family val="2"/>
          </rPr>
          <t xml:space="preserve">Note: Parliamentary Groups within the Senate do not follow the lines of political parties and it is difficult to distinguish within those groups which parties people belong to since most of them do not have precise labels at the election.
</t>
        </r>
      </text>
    </comment>
    <comment ref="J17" authorId="0" shapeId="0">
      <text>
        <r>
          <rPr>
            <sz val="9"/>
            <color indexed="81"/>
            <rFont val="Tahoma"/>
            <family val="2"/>
          </rPr>
          <t>Original PDY also reports percentages: 6.5%</t>
        </r>
      </text>
    </comment>
    <comment ref="K17" authorId="0" shapeId="0">
      <text>
        <r>
          <rPr>
            <sz val="9"/>
            <color indexed="81"/>
            <rFont val="Tahoma"/>
            <family val="2"/>
          </rPr>
          <t>Original PDY also reports percentages: -0.7%</t>
        </r>
      </text>
    </comment>
    <comment ref="L17" authorId="1" shapeId="0">
      <text>
        <r>
          <rPr>
            <sz val="9"/>
            <color indexed="81"/>
            <rFont val="Tahoma"/>
            <family val="2"/>
          </rPr>
          <t xml:space="preserve">Note: Parliamentary Groups within the Senate do not follow the lines of political parties and it is difficult to distinguish within those groups which parties people belong to since most of them do not have precise labels at the election.
</t>
        </r>
      </text>
    </comment>
    <comment ref="M17" authorId="0" shapeId="0">
      <text>
        <r>
          <rPr>
            <sz val="9"/>
            <color indexed="81"/>
            <rFont val="Tahoma"/>
            <family val="2"/>
          </rPr>
          <t>Original PDY also reports percentages: 5.6%</t>
        </r>
      </text>
    </comment>
    <comment ref="N17" authorId="0" shapeId="0">
      <text>
        <r>
          <rPr>
            <sz val="9"/>
            <color indexed="81"/>
            <rFont val="Tahoma"/>
            <family val="2"/>
          </rPr>
          <t>Original PDY also reports percentages: -1.8%</t>
        </r>
      </text>
    </comment>
    <comment ref="O17" authorId="1" shapeId="0">
      <text>
        <r>
          <rPr>
            <sz val="9"/>
            <color indexed="81"/>
            <rFont val="Tahoma"/>
            <family val="2"/>
          </rPr>
          <t>Note: Parliamentary Groups within the Senate do not follow the lines of political parties and it is difficult to distinguish within those groups which parties people belong to since most of them do not have precise labels at the election.</t>
        </r>
      </text>
    </comment>
    <comment ref="P17" authorId="0" shapeId="0">
      <text>
        <r>
          <rPr>
            <sz val="9"/>
            <color indexed="81"/>
            <rFont val="Tahoma"/>
            <family val="2"/>
          </rPr>
          <t>Original PDY also reports percentages: 5.1%</t>
        </r>
      </text>
    </comment>
    <comment ref="Q17" authorId="0" shapeId="0">
      <text>
        <r>
          <rPr>
            <sz val="9"/>
            <color indexed="81"/>
            <rFont val="Tahoma"/>
            <family val="2"/>
          </rPr>
          <t>Original PDY also reports percentages: -0.4%</t>
        </r>
      </text>
    </comment>
    <comment ref="R17" authorId="1" shapeId="0">
      <text>
        <r>
          <rPr>
            <sz val="9"/>
            <color indexed="81"/>
            <rFont val="Tahoma"/>
            <family val="2"/>
          </rPr>
          <t>Note: Parliamentary Groups within the Senate do not follow the lines of political parties and it is difficult to distinguish within those groups which parties people belong to since most of them do not have precise labels at the election.</t>
        </r>
      </text>
    </comment>
    <comment ref="S17" authorId="0" shapeId="0">
      <text>
        <r>
          <rPr>
            <sz val="9"/>
            <color indexed="81"/>
            <rFont val="Tahoma"/>
            <family val="2"/>
          </rPr>
          <t>Original PDY also reports percentages: 5%</t>
        </r>
      </text>
    </comment>
    <comment ref="T17" authorId="0" shapeId="0">
      <text>
        <r>
          <rPr>
            <sz val="9"/>
            <color indexed="81"/>
            <rFont val="Tahoma"/>
            <family val="2"/>
          </rPr>
          <t>Original PDY also reports percentages: -0.1%</t>
        </r>
      </text>
    </comment>
    <comment ref="B18" authorId="1" shapeId="0">
      <text>
        <r>
          <rPr>
            <sz val="9"/>
            <color indexed="81"/>
            <rFont val="Tahoma"/>
            <family val="2"/>
          </rPr>
          <t>Note: Parliamentary Groups within the Senate do not follow the lines of political parties and it is difficult to distinguish within those groups which parties people belong to since most of them do not have precise labels at the election.</t>
        </r>
      </text>
    </comment>
    <comment ref="I18" authorId="1" shapeId="0">
      <text>
        <r>
          <rPr>
            <sz val="9"/>
            <color indexed="81"/>
            <rFont val="Tahoma"/>
            <family val="2"/>
          </rPr>
          <t>Note: Parliamentary Groups within the Senate do not follow the lines of political parties and it is difficult to distinguish within those groups which parties people belong to since most of them do not have precise labels at the election.</t>
        </r>
      </text>
    </comment>
    <comment ref="J18" authorId="0" shapeId="0">
      <text>
        <r>
          <rPr>
            <sz val="9"/>
            <color indexed="81"/>
            <rFont val="Tahoma"/>
            <family val="2"/>
          </rPr>
          <t>Original PDY also reports percentages: 16.2%</t>
        </r>
      </text>
    </comment>
    <comment ref="K18" authorId="0" shapeId="0">
      <text>
        <r>
          <rPr>
            <sz val="9"/>
            <color indexed="81"/>
            <rFont val="Tahoma"/>
            <family val="2"/>
          </rPr>
          <t>Original PDY also reports percentages: -1.9%</t>
        </r>
      </text>
    </comment>
    <comment ref="L18" authorId="1" shapeId="0">
      <text>
        <r>
          <rPr>
            <sz val="9"/>
            <color indexed="81"/>
            <rFont val="Tahoma"/>
            <family val="2"/>
          </rPr>
          <t xml:space="preserve">Note: Parliamentary Groups within the Senate do not follow the lines of political parties and it is difficult to distinguish within those groups which parties people belong to since most of them do not have precise labels at the election.
</t>
        </r>
      </text>
    </comment>
    <comment ref="M18" authorId="0" shapeId="0">
      <text>
        <r>
          <rPr>
            <sz val="9"/>
            <color indexed="81"/>
            <rFont val="Tahoma"/>
            <family val="2"/>
          </rPr>
          <t>Original PDY also reports percentages: 16.6%</t>
        </r>
      </text>
    </comment>
    <comment ref="N18" authorId="0" shapeId="0">
      <text>
        <r>
          <rPr>
            <sz val="9"/>
            <color indexed="81"/>
            <rFont val="Tahoma"/>
            <family val="2"/>
          </rPr>
          <t>Original PDY also reports percentages: 0.4%</t>
        </r>
      </text>
    </comment>
    <comment ref="O18" authorId="1" shapeId="0">
      <text>
        <r>
          <rPr>
            <sz val="9"/>
            <color indexed="81"/>
            <rFont val="Tahoma"/>
            <family val="2"/>
          </rPr>
          <t>Note: Parliamentary Groups within the Senate do not follow the lines of political parties and it is difficult to distinguish within those groups which parties people belong to since most of them do not have precise labels at the election.</t>
        </r>
      </text>
    </comment>
    <comment ref="P18" authorId="0" shapeId="0">
      <text>
        <r>
          <rPr>
            <sz val="9"/>
            <color indexed="81"/>
            <rFont val="Tahoma"/>
            <family val="2"/>
          </rPr>
          <t>Original PDY also reports percentages: 9.7%</t>
        </r>
      </text>
    </comment>
    <comment ref="Q18" authorId="0" shapeId="0">
      <text>
        <r>
          <rPr>
            <sz val="9"/>
            <color indexed="81"/>
            <rFont val="Tahoma"/>
            <family val="2"/>
          </rPr>
          <t>Original PDY also reports percentages: 0.7%</t>
        </r>
      </text>
    </comment>
    <comment ref="R18" authorId="1" shapeId="0">
      <text>
        <r>
          <rPr>
            <sz val="9"/>
            <color indexed="81"/>
            <rFont val="Tahoma"/>
            <family val="2"/>
          </rPr>
          <t>Note: Parliamentary Groups within the Senate do not follow the lines of political parties and it is difficult to distinguish within those groups which parties people belong to since most of them do not have precise labels at the election.</t>
        </r>
      </text>
    </comment>
    <comment ref="S18" authorId="0" shapeId="0">
      <text>
        <r>
          <rPr>
            <sz val="9"/>
            <color indexed="81"/>
            <rFont val="Tahoma"/>
            <family val="2"/>
          </rPr>
          <t>Original PDY also reports percentages: 8.5%</t>
        </r>
      </text>
    </comment>
    <comment ref="T18" authorId="0" shapeId="0">
      <text>
        <r>
          <rPr>
            <sz val="9"/>
            <color indexed="81"/>
            <rFont val="Tahoma"/>
            <family val="2"/>
          </rPr>
          <t>Original PDY also reports percentages: -1.2%</t>
        </r>
      </text>
    </comment>
    <comment ref="B19" authorId="1" shapeId="0">
      <text>
        <r>
          <rPr>
            <sz val="9"/>
            <color indexed="81"/>
            <rFont val="Tahoma"/>
            <family val="2"/>
          </rPr>
          <t>Note: Parliamentary Groups within the Senate do not follow the lines of political parties and it is difficult to distinguish within those groups which parties people belong to since most of them do not have precise labels at the election.</t>
        </r>
      </text>
    </comment>
    <comment ref="I19" authorId="1" shapeId="0">
      <text>
        <r>
          <rPr>
            <sz val="9"/>
            <color indexed="81"/>
            <rFont val="Tahoma"/>
            <family val="2"/>
          </rPr>
          <t>Note: Parliamentary Groups within the Senate do not follow the lines of political parties and it is difficult to distinguish within those groups which parties people belong to since most of them do not have precise labels at the election.</t>
        </r>
      </text>
    </comment>
    <comment ref="J19" authorId="0" shapeId="0">
      <text>
        <r>
          <rPr>
            <sz val="9"/>
            <color indexed="81"/>
            <rFont val="Tahoma"/>
            <family val="2"/>
          </rPr>
          <t>Original PDY also reports percentages: 15.3%</t>
        </r>
      </text>
    </comment>
    <comment ref="K19" authorId="0" shapeId="0">
      <text>
        <r>
          <rPr>
            <sz val="9"/>
            <color indexed="81"/>
            <rFont val="Tahoma"/>
            <family val="2"/>
          </rPr>
          <t>Original PDY also reports percentages: 1%</t>
        </r>
      </text>
    </comment>
    <comment ref="L19" authorId="1" shapeId="0">
      <text>
        <r>
          <rPr>
            <sz val="9"/>
            <color indexed="81"/>
            <rFont val="Tahoma"/>
            <family val="2"/>
          </rPr>
          <t>Note: Parliamentary Groups within the Senate do not follow the lines of political parties and it is difficult to distinguish within those groups which parties people belong to since most of them do not have precise labels at the election.</t>
        </r>
      </text>
    </comment>
    <comment ref="M19" authorId="0" shapeId="0">
      <text>
        <r>
          <rPr>
            <sz val="9"/>
            <color indexed="81"/>
            <rFont val="Tahoma"/>
            <family val="2"/>
          </rPr>
          <t>Original PDY also reports percentages: 12.5%</t>
        </r>
      </text>
    </comment>
    <comment ref="N19" authorId="0" shapeId="0">
      <text>
        <r>
          <rPr>
            <sz val="9"/>
            <color indexed="81"/>
            <rFont val="Tahoma"/>
            <family val="2"/>
          </rPr>
          <t>Original PDY also reports percentages: -1.9%</t>
        </r>
      </text>
    </comment>
    <comment ref="D20" authorId="0" shapeId="0">
      <text>
        <r>
          <rPr>
            <sz val="9"/>
            <color indexed="81"/>
            <rFont val="Tahoma"/>
            <family val="2"/>
          </rPr>
          <t>Original PDY also reports percentages: 6.8%</t>
        </r>
      </text>
    </comment>
    <comment ref="E20" authorId="0" shapeId="0">
      <text>
        <r>
          <rPr>
            <sz val="9"/>
            <color indexed="81"/>
            <rFont val="Tahoma"/>
            <family val="2"/>
          </rPr>
          <t>Original PDY also reports percentages: -0.3%</t>
        </r>
      </text>
    </comment>
    <comment ref="G20" authorId="0" shapeId="0">
      <text>
        <r>
          <rPr>
            <sz val="9"/>
            <color indexed="81"/>
            <rFont val="Tahoma"/>
            <family val="2"/>
          </rPr>
          <t>Original PDY also reports percentages: 26.8%</t>
        </r>
      </text>
    </comment>
    <comment ref="J20" authorId="0" shapeId="0">
      <text>
        <r>
          <rPr>
            <sz val="9"/>
            <color indexed="81"/>
            <rFont val="Tahoma"/>
            <family val="2"/>
          </rPr>
          <t>Original PDY also reports percentages: 30.8%</t>
        </r>
      </text>
    </comment>
    <comment ref="K20" authorId="0" shapeId="0">
      <text>
        <r>
          <rPr>
            <sz val="9"/>
            <color indexed="81"/>
            <rFont val="Tahoma"/>
            <family val="2"/>
          </rPr>
          <t>Original PDY also reports percentages: 1.8%</t>
        </r>
      </text>
    </comment>
    <comment ref="M20" authorId="0" shapeId="0">
      <text>
        <r>
          <rPr>
            <sz val="9"/>
            <color indexed="81"/>
            <rFont val="Tahoma"/>
            <family val="2"/>
          </rPr>
          <t>Original PDY also reports percentages: 30%</t>
        </r>
      </text>
    </comment>
    <comment ref="N20" authorId="0" shapeId="0">
      <text>
        <r>
          <rPr>
            <sz val="9"/>
            <color indexed="81"/>
            <rFont val="Tahoma"/>
            <family val="2"/>
          </rPr>
          <t>Original PDY also reports percentages: -0.9%</t>
        </r>
      </text>
    </comment>
    <comment ref="D21" authorId="0" shapeId="0">
      <text>
        <r>
          <rPr>
            <sz val="9"/>
            <color indexed="81"/>
            <rFont val="Tahoma"/>
            <family val="2"/>
          </rPr>
          <t>Original PDY also reports percentages: 7.5%</t>
        </r>
      </text>
    </comment>
    <comment ref="E21" authorId="0" shapeId="0">
      <text>
        <r>
          <rPr>
            <sz val="9"/>
            <color indexed="81"/>
            <rFont val="Tahoma"/>
            <family val="2"/>
          </rPr>
          <t>Original PDY also reports percentages: 2.6%</t>
        </r>
      </text>
    </comment>
    <comment ref="G21" authorId="0" shapeId="0">
      <text>
        <r>
          <rPr>
            <sz val="9"/>
            <color indexed="81"/>
            <rFont val="Tahoma"/>
            <family val="2"/>
          </rPr>
          <t>Original PDY also reports percentages: 8.1%</t>
        </r>
      </text>
    </comment>
    <comment ref="H21" authorId="0" shapeId="0">
      <text>
        <r>
          <rPr>
            <sz val="9"/>
            <color indexed="81"/>
            <rFont val="Tahoma"/>
            <family val="2"/>
          </rPr>
          <t>Original PDY also reports percentages: 0.6%</t>
        </r>
      </text>
    </comment>
    <comment ref="J22" authorId="0" shapeId="0">
      <text>
        <r>
          <rPr>
            <sz val="9"/>
            <color indexed="81"/>
            <rFont val="Tahoma"/>
            <family val="2"/>
          </rPr>
          <t>Original PDY also reports percentages: 1.9%</t>
        </r>
      </text>
    </comment>
    <comment ref="K22" authorId="0" shapeId="0">
      <text>
        <r>
          <rPr>
            <sz val="9"/>
            <color indexed="81"/>
            <rFont val="Tahoma"/>
            <family val="2"/>
          </rPr>
          <t>Original PDY also reports percentages: -0.8%</t>
        </r>
      </text>
    </comment>
    <comment ref="M22" authorId="0" shapeId="0">
      <text>
        <r>
          <rPr>
            <sz val="9"/>
            <color indexed="81"/>
            <rFont val="Tahoma"/>
            <family val="2"/>
          </rPr>
          <t>Original PDY also reports percentages: 1.9%</t>
        </r>
      </text>
    </comment>
    <comment ref="N22" authorId="0" shapeId="0">
      <text>
        <r>
          <rPr>
            <sz val="9"/>
            <color indexed="81"/>
            <rFont val="Tahoma"/>
            <family val="2"/>
          </rPr>
          <t>Original PDY also reports percentages: 0%</t>
        </r>
      </text>
    </comment>
    <comment ref="P22" authorId="0" shapeId="0">
      <text>
        <r>
          <rPr>
            <sz val="9"/>
            <color indexed="81"/>
            <rFont val="Tahoma"/>
            <family val="2"/>
          </rPr>
          <t>Original PDY also reports percentages: 1.8%</t>
        </r>
      </text>
    </comment>
    <comment ref="Q22" authorId="0" shapeId="0">
      <text>
        <r>
          <rPr>
            <sz val="9"/>
            <color indexed="81"/>
            <rFont val="Tahoma"/>
            <family val="2"/>
          </rPr>
          <t>Original PDY also reports percentages: 0%</t>
        </r>
      </text>
    </comment>
    <comment ref="S22" authorId="0" shapeId="0">
      <text>
        <r>
          <rPr>
            <sz val="9"/>
            <color indexed="81"/>
            <rFont val="Tahoma"/>
            <family val="2"/>
          </rPr>
          <t>Original PDY also reports percentages: 2%</t>
        </r>
      </text>
    </comment>
    <comment ref="T22" authorId="0" shapeId="0">
      <text>
        <r>
          <rPr>
            <sz val="9"/>
            <color indexed="81"/>
            <rFont val="Tahoma"/>
            <family val="2"/>
          </rPr>
          <t>Original PDY also reports percentages: 0.1%</t>
        </r>
      </text>
    </comment>
  </commentList>
</comments>
</file>

<file path=xl/comments4.xml><?xml version="1.0" encoding="utf-8"?>
<comments xmlns="http://schemas.openxmlformats.org/spreadsheetml/2006/main">
  <authors>
    <author>Smith, Rachel - Oxford</author>
    <author>Kevin Deegan-Krause</author>
  </authors>
  <commentList>
    <comment ref="W8" authorId="0" shapeId="0">
      <text>
        <r>
          <rPr>
            <sz val="9"/>
            <color indexed="81"/>
            <rFont val="Tahoma"/>
            <family val="2"/>
          </rPr>
          <t>Calculated from data included in PDY</t>
        </r>
      </text>
    </comment>
    <comment ref="AQ8" authorId="0" shapeId="0">
      <text>
        <r>
          <rPr>
            <sz val="9"/>
            <color indexed="81"/>
            <rFont val="Tahoma"/>
            <family val="2"/>
          </rPr>
          <t>Calculated from data included in PDY</t>
        </r>
      </text>
    </comment>
    <comment ref="CL13" authorId="1" shapeId="0">
      <text>
        <r>
          <rPr>
            <sz val="9"/>
            <color indexed="81"/>
            <rFont val="Tahoma"/>
            <family val="2"/>
          </rPr>
          <t xml:space="preserve"> Seat change in raw numbers: 0 </t>
        </r>
      </text>
    </comment>
    <comment ref="AA16" authorId="0" shapeId="0">
      <text>
        <r>
          <rPr>
            <sz val="9"/>
            <color indexed="81"/>
            <rFont val="Tahoma"/>
            <family val="2"/>
          </rPr>
          <t>Note: Not present in 1994.</t>
        </r>
      </text>
    </comment>
    <comment ref="AD16" authorId="0" shapeId="0">
      <text>
        <r>
          <rPr>
            <sz val="9"/>
            <color indexed="81"/>
            <rFont val="Tahoma"/>
            <family val="2"/>
          </rPr>
          <t>Note: Compared to the 7 UDF deputies elected in 1994 on the UDF-RPR list.</t>
        </r>
      </text>
    </comment>
    <comment ref="AA17" authorId="0" shapeId="0">
      <text>
        <r>
          <rPr>
            <sz val="9"/>
            <color indexed="81"/>
            <rFont val="Tahoma"/>
            <family val="2"/>
          </rPr>
          <t>Note: Not present in 1994.</t>
        </r>
      </text>
    </comment>
    <comment ref="AD17" authorId="0" shapeId="0">
      <text>
        <r>
          <rPr>
            <sz val="9"/>
            <color indexed="81"/>
            <rFont val="Tahoma"/>
            <family val="2"/>
          </rPr>
          <t xml:space="preserve">Note: Compared to the 21 RPR and DL deputies elected in 1994 on the UDF-RPR list.
</t>
        </r>
      </text>
    </comment>
    <comment ref="AA18" authorId="0" shapeId="0">
      <text>
        <r>
          <rPr>
            <sz val="9"/>
            <color indexed="81"/>
            <rFont val="Tahoma"/>
            <family val="2"/>
          </rPr>
          <t>Note: Not present in 1994.</t>
        </r>
      </text>
    </comment>
    <comment ref="AD18" authorId="0" shapeId="0">
      <text>
        <r>
          <rPr>
            <sz val="9"/>
            <color indexed="81"/>
            <rFont val="Tahoma"/>
            <family val="2"/>
          </rPr>
          <t xml:space="preserve">Note: Compared to the 13 people elected in 1994 on the list led by P. De Villiers.
</t>
        </r>
      </text>
    </comment>
    <comment ref="CL20" authorId="1" shapeId="0">
      <text>
        <r>
          <rPr>
            <sz val="9"/>
            <color indexed="81"/>
            <rFont val="Tahoma"/>
            <family val="2"/>
          </rPr>
          <t xml:space="preserve"> Seat change in raw numbers: +21 </t>
        </r>
      </text>
    </comment>
    <comment ref="CL25" authorId="1" shapeId="0">
      <text>
        <r>
          <rPr>
            <sz val="9"/>
            <color indexed="81"/>
            <rFont val="Tahoma"/>
            <family val="2"/>
          </rPr>
          <t xml:space="preserve"> Seat change in raw numbers: 0 </t>
        </r>
      </text>
    </comment>
    <comment ref="CL26" authorId="1" shapeId="0">
      <text>
        <r>
          <rPr>
            <sz val="9"/>
            <color indexed="81"/>
            <rFont val="Tahoma"/>
            <family val="2"/>
          </rPr>
          <t xml:space="preserve"> Seat change in raw numbers: 0 </t>
        </r>
      </text>
    </comment>
    <comment ref="CL27" authorId="1" shapeId="0">
      <text>
        <r>
          <rPr>
            <sz val="9"/>
            <color indexed="81"/>
            <rFont val="Tahoma"/>
            <family val="2"/>
          </rPr>
          <t xml:space="preserve"> Seat change in raw numbers: 0 </t>
        </r>
      </text>
    </comment>
    <comment ref="B30" authorId="0" shapeId="0">
      <text>
        <r>
          <rPr>
            <b/>
            <sz val="9"/>
            <color indexed="81"/>
            <rFont val="Tahoma"/>
            <family val="2"/>
          </rPr>
          <t>1</t>
        </r>
      </text>
    </comment>
    <comment ref="CE30" authorId="1" shapeId="0">
      <text>
        <r>
          <rPr>
            <sz val="9"/>
            <color indexed="81"/>
            <rFont val="Tahoma"/>
            <family val="2"/>
          </rPr>
          <t>Consists of the French Communist Party (Parti communiste français, PCF) and the Left Party (Parti de Gauche, PG). Together they won 6.3% and three seats. The remaining 0.3% and one seat was won by the Alliance of the Overseas (Alliances des Outre-Mers), which ran together with the Left Front and which consists of the Communist Party of Réunion (PCR), the Martinican Democratic Rally (RDM), the Guianese Socialist Party (PSG) and the Kanak and Socialist National Liberation Front (FLNKS) of New Caledonia.</t>
        </r>
      </text>
    </comment>
    <comment ref="CL30" authorId="1" shapeId="0">
      <text>
        <r>
          <rPr>
            <sz val="9"/>
            <color indexed="81"/>
            <rFont val="Tahoma"/>
            <family val="2"/>
          </rPr>
          <t xml:space="preserve"> Seat change in raw numbers: -1 </t>
        </r>
      </text>
    </comment>
    <comment ref="CE31" authorId="1" shapeId="0">
      <text>
        <r>
          <rPr>
            <sz val="9"/>
            <color indexed="81"/>
            <rFont val="Tahoma"/>
            <family val="2"/>
          </rPr>
          <t>Consists of the Democratic Movement (Mouvement démocrate , MoDem) and Union of Democrats and Independents (Union des démocrates et indépendants, UDI). UDI in turn consist of nine parties of which the Radical Party (Parti radical), the Centrist Alliance (Alliance centrist, AC) and the New Centre (Nouveau Centre, NC) won one seat each. NC lost two seats compared to 2009 and AC and the Radical party did not run. MoDem won four seats, losing two. The change in % is calculated on the basis of MoDem’s votes in 2009, as NC’s votes were not reported separately as the they ran in an alliance with UMP.</t>
        </r>
      </text>
    </comment>
    <comment ref="CL31" authorId="1" shapeId="0">
      <text>
        <r>
          <rPr>
            <sz val="9"/>
            <color indexed="81"/>
            <rFont val="Tahoma"/>
            <family val="2"/>
          </rPr>
          <t xml:space="preserve"> Seat change in raw numbers: -2 </t>
        </r>
      </text>
    </comment>
    <comment ref="CL32" authorId="1" shapeId="0">
      <text>
        <r>
          <rPr>
            <sz val="9"/>
            <color indexed="81"/>
            <rFont val="Tahoma"/>
            <family val="2"/>
          </rPr>
          <t xml:space="preserve"> Seat change in raw numbers: -9 </t>
        </r>
      </text>
    </comment>
    <comment ref="CE33" authorId="1" shapeId="0">
      <text>
        <r>
          <rPr>
            <sz val="9"/>
            <color indexed="81"/>
            <rFont val="Tahoma"/>
            <family val="2"/>
          </rPr>
          <t>Consists of the Socialist Party (Parti socialiste, PS) and the Radical Party of the Left (Parti Radical de Gauche, PRG). In 2009 PS won 14 seats, whereas the PRG did not run. In 2014 PS took 12 seats and PRG 1.</t>
        </r>
      </text>
    </comment>
    <comment ref="CL33" authorId="1" shapeId="0">
      <text>
        <r>
          <rPr>
            <sz val="9"/>
            <color indexed="81"/>
            <rFont val="Tahoma"/>
            <family val="2"/>
          </rPr>
          <t xml:space="preserve"> Seat change in raw numbers: -7 </t>
        </r>
      </text>
    </comment>
    <comment ref="CL37" authorId="1" shapeId="0">
      <text>
        <r>
          <rPr>
            <sz val="9"/>
            <color indexed="81"/>
            <rFont val="Tahoma"/>
            <family val="2"/>
          </rPr>
          <t xml:space="preserve"> Seat change in raw numbers: 0 </t>
        </r>
      </text>
    </comment>
    <comment ref="CL38" authorId="1" shapeId="0">
      <text>
        <r>
          <rPr>
            <sz val="9"/>
            <color indexed="81"/>
            <rFont val="Tahoma"/>
            <family val="2"/>
          </rPr>
          <t xml:space="preserve"> Seat change in raw numbers: 0 </t>
        </r>
      </text>
    </comment>
    <comment ref="CL39" authorId="1" shapeId="0">
      <text>
        <r>
          <rPr>
            <sz val="9"/>
            <color indexed="81"/>
            <rFont val="Tahoma"/>
            <family val="2"/>
          </rPr>
          <t xml:space="preserve"> Seat change in raw numbers: 0 </t>
        </r>
      </text>
    </comment>
    <comment ref="CL40" authorId="1" shapeId="0">
      <text>
        <r>
          <rPr>
            <sz val="9"/>
            <color indexed="81"/>
            <rFont val="Tahoma"/>
            <family val="2"/>
          </rPr>
          <t xml:space="preserve"> Seat change in raw numbers: 0 </t>
        </r>
      </text>
    </comment>
    <comment ref="CL41" authorId="1" shapeId="0">
      <text>
        <r>
          <rPr>
            <sz val="9"/>
            <color indexed="81"/>
            <rFont val="Tahoma"/>
            <family val="2"/>
          </rPr>
          <t xml:space="preserve"> Seat change in raw numbers: 0 </t>
        </r>
      </text>
    </comment>
    <comment ref="CG42" authorId="1" shapeId="0">
      <text>
        <r>
          <rPr>
            <sz val="9"/>
            <color indexed="81"/>
            <rFont val="Tahoma"/>
            <family val="2"/>
          </rPr>
          <t>Others, 462780 votes, 2.4%, of which: "Nous te ferons Europe!": MBP - PB/SB - BE, 83041 votes, 0.44%; Union Populaire Républicaine (UPR), 76907 votes, 0.41%; Nouveau Parti Anticapitaliste (NPA), 74770 votes, 0.39%; Régions et Peuples Solidaires (RPS), 65054 votes, 0.34%; Parti Pirate (PP), 39338 votes, 0.21%; Europe - Démocratie - Espéranto (EDE), 33115 votes, 0.17%; Féministes pour une Europe solidaire (FPES), 27119 votes, 0.14%; Parti Fédéraliste Européen (PFE), 17812 votes, 0.09%; Cannabis sans Frontières (CSF), 7176 votes, 0.04%; Communistes, 4547 votes, 0.02%; Europe - Décroissance (ED), 4638 votes, 0.02%; Démocratie Réelle (DR), 4450 votes, 0.02%; "La France se réveille", 4444 votes, 0.02%; "Pour une Europe libre", 4334 votes, 0.02%; "Europe Solidaire", 3766 votes, 0.02%; Alliance Royale (AR), 3127 votes, 0.02%; "Ensemble pour une Europe équitable", 1400 votes, 0.01%; "Liste antiremplaciste - Non au grand remplacement", 1337 votes, 0.01%; "Radicalement citoyen", 1291 votes, 0.01%; Parti européen, 945 votes, 0%; "Occitanie, pour une génération des peuples", 877 votes, 0%; Mouvement Socialiste Alternatif (MSA), 543 votes, 0%; Mouvement pour l'Éveil National (MPEN), 382 votes, 0%; "L'Europe de Marrakech à Istambul", 234 votes, 0%; "Ultramarins et Ultramarines, merci!", 225 votes, 0%; "Mayaud hors bords", 98 votes, 0%.</t>
        </r>
      </text>
    </comment>
    <comment ref="CH42" authorId="1" shapeId="0">
      <text>
        <r>
          <rPr>
            <sz val="9"/>
            <color indexed="81"/>
            <rFont val="Tahoma"/>
            <family val="2"/>
          </rPr>
          <t>Others, 462780 votes, 2.4%, of which: "Nous te ferons Europe!": MBP - PB/SB - BE, 83041 votes, 0.44%; Union Populaire Républicaine (UPR), 76907 votes, 0.41%; Nouveau Parti Anticapitaliste (NPA), 74770 votes, 0.39%; Régions et Peuples Solidaires (RPS), 65054 votes, 0.34%; Parti Pirate (PP), 39338 votes, 0.21%; Europe - Démocratie - Espéranto (EDE), 33115 votes, 0.17%; Féministes pour une Europe solidaire (FPES), 27119 votes, 0.14%; Parti Fédéraliste Européen (PFE), 17812 votes, 0.09%; Cannabis sans Frontières (CSF), 7176 votes, 0.04%; Communistes, 4547 votes, 0.02%; Europe - Décroissance (ED), 4638 votes, 0.02%; Démocratie Réelle (DR), 4450 votes, 0.02%; "La France se réveille", 4444 votes, 0.02%; "Pour une Europe libre", 4334 votes, 0.02%; "Europe Solidaire", 3766 votes, 0.02%; Alliance Royale (AR), 3127 votes, 0.02%; "Ensemble pour une Europe équitable", 1400 votes, 0.01%; "Liste antiremplaciste - Non au grand remplacement", 1337 votes, 0.01%; "Radicalement citoyen", 1291 votes, 0.01%; Parti européen, 945 votes, 0%; "Occitanie, pour une génération des peuples", 877 votes, 0%; Mouvement Socialiste Alternatif (MSA), 543 votes, 0%; Mouvement pour l'Éveil National (MPEN), 382 votes, 0%; "L'Europe de Marrakech à Istambul", 234 votes, 0%; "Ultramarins et Ultramarines, merci!", 225 votes, 0%; "Mayaud hors bords", 98 votes, 0%.</t>
        </r>
      </text>
    </comment>
  </commentList>
</comments>
</file>

<file path=xl/comments5.xml><?xml version="1.0" encoding="utf-8"?>
<comments xmlns="http://schemas.openxmlformats.org/spreadsheetml/2006/main">
  <authors>
    <author>Smith, Rachel - Oxford</author>
  </authors>
  <commentList>
    <comment ref="D8" authorId="0" shapeId="0">
      <text>
        <r>
          <rPr>
            <sz val="9"/>
            <color indexed="81"/>
            <rFont val="Tahoma"/>
            <family val="2"/>
          </rPr>
          <t xml:space="preserve">Calculated from data. PDY gives valid votes as percentage of electorate (76.2%)
</t>
        </r>
      </text>
    </comment>
    <comment ref="F8" authorId="0" shapeId="0">
      <text>
        <r>
          <rPr>
            <sz val="9"/>
            <color indexed="81"/>
            <rFont val="Tahoma"/>
            <family val="2"/>
          </rPr>
          <t xml:space="preserve">Calculated from data. PDY gives valid votes as percentage of electorate (74.9%)
</t>
        </r>
      </text>
    </comment>
    <comment ref="I8" authorId="0" shapeId="0">
      <text>
        <r>
          <rPr>
            <sz val="9"/>
            <color indexed="81"/>
            <rFont val="Tahoma"/>
            <family val="2"/>
          </rPr>
          <t xml:space="preserve">Calculated from data. PDY gives valid votes as percentage of electorate (69.2%)
</t>
        </r>
      </text>
    </comment>
    <comment ref="K8" authorId="0" shapeId="0">
      <text>
        <r>
          <rPr>
            <sz val="9"/>
            <color indexed="81"/>
            <rFont val="Tahoma"/>
            <family val="2"/>
          </rPr>
          <t xml:space="preserve">Calculated from data. PDY gives valid votes as percentage of electorate (74.1%)
</t>
        </r>
      </text>
    </comment>
  </commentList>
</comments>
</file>

<file path=xl/comments6.xml><?xml version="1.0" encoding="utf-8"?>
<comments xmlns="http://schemas.openxmlformats.org/spreadsheetml/2006/main">
  <authors>
    <author>Kevin Deegan-Krause</author>
    <author>PDY</author>
  </authors>
  <commentList>
    <comment ref="G3" authorId="0" shapeId="0">
      <text>
        <r>
          <rPr>
            <sz val="9"/>
            <color indexed="81"/>
            <rFont val="Tahoma"/>
            <family val="2"/>
          </rPr>
          <t>39,941,192 listed in original PDY.  See: http://www.politiquemania.com/referendums-2000-france.html</t>
        </r>
      </text>
    </comment>
    <comment ref="I3" authorId="0" shapeId="0">
      <text>
        <r>
          <rPr>
            <sz val="9"/>
            <color indexed="81"/>
            <rFont val="Tahoma"/>
            <family val="2"/>
          </rPr>
          <t>41,347,483 listed in original PDY.  See: http://www.interieur.gouv.fr/Elections/Les-resultats/Referendums/elecresult__referendum_2005/%28path%29/referendum_2005/000/000.html</t>
        </r>
      </text>
    </comment>
    <comment ref="G4" authorId="0" shapeId="0">
      <text>
        <r>
          <rPr>
            <sz val="9"/>
            <color indexed="81"/>
            <rFont val="Tahoma"/>
            <family val="2"/>
          </rPr>
          <t>12,882,504 listed in original PDY.  See: http://www.politiquemania.com/referendums-2000-france.html</t>
        </r>
      </text>
    </comment>
    <comment ref="I4" authorId="0" shapeId="0">
      <text>
        <r>
          <rPr>
            <sz val="9"/>
            <color indexed="81"/>
            <rFont val="Tahoma"/>
            <family val="2"/>
          </rPr>
          <t>28,836,358  listed in original PDY.  See: http://www.interieur.gouv.fr/Elections/Les-resultats/Referendums/elecresult__referendum_2005/%28path%29/referendum_2005/000/000.html</t>
        </r>
      </text>
    </comment>
    <comment ref="I5" authorId="1" shapeId="0">
      <text>
        <r>
          <rPr>
            <sz val="9"/>
            <color indexed="81"/>
            <rFont val="Tahoma"/>
            <family val="2"/>
          </rPr>
          <t>Not contained in original PDY.  Data used here is from "Votes Cast"</t>
        </r>
      </text>
    </comment>
    <comment ref="G6" authorId="0" shapeId="0">
      <text>
        <r>
          <rPr>
            <sz val="9"/>
            <color indexed="81"/>
            <rFont val="Tahoma"/>
            <family val="2"/>
          </rPr>
          <t>12,882,504 listed in original PDY.  See: http://www.politiquemania.com/referendums-2000-france.html</t>
        </r>
      </text>
    </comment>
    <comment ref="I6" authorId="0" shapeId="0">
      <text>
        <r>
          <rPr>
            <sz val="9"/>
            <color indexed="81"/>
            <rFont val="Tahoma"/>
            <family val="2"/>
          </rPr>
          <t>28,836,358  listed in original PDY.  See: http://www.interieur.gouv.fr/Elections/Les-resultats/Referendums/elecresult__referendum_2005/%28path%29/referendum_2005/000/000.html</t>
        </r>
      </text>
    </comment>
    <comment ref="G8" authorId="0" shapeId="0">
      <text>
        <r>
          <rPr>
            <sz val="9"/>
            <color indexed="81"/>
            <rFont val="Tahoma"/>
            <family val="2"/>
          </rPr>
          <t>10118348 listed in original PDY.  See: http://www.politiquemania.com/referendums-2000-france.html.  French site lists 10118939, but reported Yes and No votes sum to only 10118936.</t>
        </r>
      </text>
    </comment>
    <comment ref="I8" authorId="0" shapeId="0">
      <text>
        <r>
          <rPr>
            <sz val="9"/>
            <color indexed="81"/>
            <rFont val="Tahoma"/>
            <family val="2"/>
          </rPr>
          <t>28,108,671 listed in original PDY.  See: http://www.interieur.gouv.fr/Elections/Les-resultats/Referendums/elecresult__referendum_2005/%28path%29/referendum_2005/000/000.html</t>
        </r>
      </text>
    </comment>
    <comment ref="G9" authorId="0" shapeId="0">
      <text>
        <r>
          <rPr>
            <sz val="9"/>
            <color indexed="81"/>
            <rFont val="Tahoma"/>
            <family val="2"/>
          </rPr>
          <t xml:space="preserve">78.5% listed in original PDY.  See: http://www.politiquemania.com/referendums-2000-france.html.  </t>
        </r>
      </text>
    </comment>
    <comment ref="I9" authorId="0" shapeId="0">
      <text>
        <r>
          <rPr>
            <sz val="9"/>
            <color indexed="81"/>
            <rFont val="Tahoma"/>
            <family val="2"/>
          </rPr>
          <t>97.5%</t>
        </r>
      </text>
    </comment>
    <comment ref="G14" authorId="0" shapeId="0">
      <text>
        <r>
          <rPr>
            <sz val="9"/>
            <color indexed="81"/>
            <rFont val="Tahoma"/>
            <family val="2"/>
          </rPr>
          <t>7407697 listed in original PDY.  See: http://www.politiquemania.com/referendums-2000-france.html</t>
        </r>
      </text>
    </comment>
    <comment ref="G15" authorId="0" shapeId="0">
      <text>
        <r>
          <rPr>
            <sz val="9"/>
            <color indexed="81"/>
            <rFont val="Tahoma"/>
            <family val="2"/>
          </rPr>
          <t>2710651 listed in original PDY.  See: http://www.politiquemania.com/referendums-2000-france.html</t>
        </r>
      </text>
    </comment>
    <comment ref="I16" authorId="0" shapeId="0">
      <text>
        <r>
          <rPr>
            <sz val="9"/>
            <color indexed="81"/>
            <rFont val="Tahoma"/>
            <family val="2"/>
          </rPr>
          <t>12686526 listed in original PDY.  See: http://www.interieur.gouv.fr/Elections/Les-resultats/Referendums/elecresult__referendum_2005/%28path%29/referendum_2005/000/000.html</t>
        </r>
      </text>
    </comment>
    <comment ref="I17" authorId="0" shapeId="0">
      <text>
        <r>
          <rPr>
            <sz val="9"/>
            <color indexed="81"/>
            <rFont val="Tahoma"/>
            <family val="2"/>
          </rPr>
          <t>15422145 listed in original PDY.  See: http://www.interieur.gouv.fr/Elections/Les-resultats/Referendums/elecresult__referendum_2005/%28path%29/referendum_2005/000/000.html</t>
        </r>
      </text>
    </comment>
  </commentList>
</comments>
</file>

<file path=xl/sharedStrings.xml><?xml version="1.0" encoding="utf-8"?>
<sst xmlns="http://schemas.openxmlformats.org/spreadsheetml/2006/main" count="3527" uniqueCount="1346">
  <si>
    <t>info_weblinks</t>
  </si>
  <si>
    <t>info_party</t>
  </si>
  <si>
    <t>info_cites</t>
  </si>
  <si>
    <t>Government Name</t>
  </si>
  <si>
    <t xml:space="preserve">Governent Start Date: </t>
  </si>
  <si>
    <t>Data Point:</t>
  </si>
  <si>
    <t>Notes</t>
  </si>
  <si>
    <t>party Name</t>
  </si>
  <si>
    <t>% of seats in parliament</t>
  </si>
  <si>
    <t>% of positions in government</t>
  </si>
  <si>
    <t>Government Name:</t>
  </si>
  <si>
    <t>Notes:</t>
  </si>
  <si>
    <t>Data Point</t>
  </si>
  <si>
    <t>Government Label</t>
  </si>
  <si>
    <t>Name</t>
  </si>
  <si>
    <t>Gender</t>
  </si>
  <si>
    <t>Party</t>
  </si>
  <si>
    <t>Incoming Reason</t>
  </si>
  <si>
    <t>Outgoing Reason</t>
  </si>
  <si>
    <t>Election Start Date:</t>
  </si>
  <si>
    <t>Total number of seats:</t>
  </si>
  <si>
    <t>Electorate:</t>
  </si>
  <si>
    <t>Total votes cast:</t>
  </si>
  <si>
    <t>Valid votes cast:</t>
  </si>
  <si>
    <t>Votes</t>
  </si>
  <si>
    <t>% of Votes</t>
  </si>
  <si>
    <t>Change since last election</t>
  </si>
  <si>
    <t>Seats</t>
  </si>
  <si>
    <t>% of Seats</t>
  </si>
  <si>
    <t>Ballot #--may not be in most countries</t>
  </si>
  <si>
    <t>Name of party (if different from column b)</t>
  </si>
  <si>
    <t>Party name</t>
  </si>
  <si>
    <t>Party Name</t>
  </si>
  <si>
    <t>#  of seats</t>
  </si>
  <si>
    <t>change in # of seats since start of term</t>
  </si>
  <si>
    <t>Type of election:</t>
  </si>
  <si>
    <t>1st round</t>
  </si>
  <si>
    <t>Candidate name</t>
  </si>
  <si>
    <t>Party endorsement</t>
  </si>
  <si>
    <t>2nd round (if none, leave columns blank)</t>
  </si>
  <si>
    <t>Abbreviation</t>
  </si>
  <si>
    <t>Wikipedia</t>
  </si>
  <si>
    <t>Parlgov</t>
  </si>
  <si>
    <t>EED</t>
  </si>
  <si>
    <t>IPU</t>
  </si>
  <si>
    <t>UN</t>
  </si>
  <si>
    <t>CIA</t>
  </si>
  <si>
    <t>More</t>
  </si>
  <si>
    <t>Full Name</t>
  </si>
  <si>
    <t>Parliament and government composition database </t>
  </si>
  <si>
    <t>European Election Database</t>
  </si>
  <si>
    <t>Inter-Parliamentary Union</t>
  </si>
  <si>
    <t>UNData Country Profile</t>
  </si>
  <si>
    <t>CIA World Factbook</t>
  </si>
  <si>
    <t>URL</t>
  </si>
  <si>
    <t>% of Votes_type2</t>
  </si>
  <si>
    <t>% of Votes_type3</t>
  </si>
  <si>
    <t>% of Votes_type1</t>
  </si>
  <si>
    <t>Votes as share of electorate:</t>
  </si>
  <si>
    <t>Valid votes as share of votes:</t>
  </si>
  <si>
    <t>Year of Journal:</t>
  </si>
  <si>
    <t>Year of Data:</t>
  </si>
  <si>
    <t>TY</t>
  </si>
  <si>
    <t>AU1</t>
  </si>
  <si>
    <t>AU2</t>
  </si>
  <si>
    <t>AU3</t>
  </si>
  <si>
    <t>AU5</t>
  </si>
  <si>
    <t>AU6</t>
  </si>
  <si>
    <t>JO</t>
  </si>
  <si>
    <t>VL</t>
  </si>
  <si>
    <t>IS</t>
  </si>
  <si>
    <t>SN</t>
  </si>
  <si>
    <t>UR</t>
  </si>
  <si>
    <t>DO</t>
  </si>
  <si>
    <t>SP</t>
  </si>
  <si>
    <t>EP</t>
  </si>
  <si>
    <t>PY</t>
  </si>
  <si>
    <t>ER</t>
  </si>
  <si>
    <t>AU4</t>
  </si>
  <si>
    <t>PB</t>
  </si>
  <si>
    <t>Please do not edit this table</t>
  </si>
  <si>
    <t>info_color</t>
  </si>
  <si>
    <t>cabinetpos</t>
  </si>
  <si>
    <t>parlvotes_lh</t>
  </si>
  <si>
    <t>parlvotes_uh</t>
  </si>
  <si>
    <t>parlseats_uh</t>
  </si>
  <si>
    <t>parlvotes_eu</t>
  </si>
  <si>
    <t>presvotes</t>
  </si>
  <si>
    <t>refvotes</t>
  </si>
  <si>
    <t>Party name (if different)</t>
  </si>
  <si>
    <t># of seats in parliament</t>
  </si>
  <si>
    <t># of positions in government</t>
  </si>
  <si>
    <t># of Votes_type1</t>
  </si>
  <si>
    <t>Change in % of Votes_type1</t>
  </si>
  <si>
    <t>Seats_type1</t>
  </si>
  <si>
    <t>% of Seats_type1</t>
  </si>
  <si>
    <t>Change in % of Seats_type1</t>
  </si>
  <si>
    <t># of Votes_type2</t>
  </si>
  <si>
    <t>Change in % of Votes_type2</t>
  </si>
  <si>
    <t>Seats_type2</t>
  </si>
  <si>
    <t>% of Seats_type2</t>
  </si>
  <si>
    <t>Change in % of Seats_type2</t>
  </si>
  <si>
    <t># of Votes_type3</t>
  </si>
  <si>
    <t>Change in % of Votes_type3</t>
  </si>
  <si>
    <t>Seats_type3</t>
  </si>
  <si>
    <t>% of Seats_type3</t>
  </si>
  <si>
    <t>This is the list of ministers, including biographical information about the minister and the minister's beginning and ending dates if they are in between the start and finish of the government and reasons for starting and finishing at non-standard times.  If there is more than one minister during a particular year period, add an additional row with the same ministry information in the first column, put in "outgoing" information for the outgoing minister and all information for the "incoming" minister.  We have automatically generated personIDs for each minister based on name and year of birth.  If there are two ministers with the same name and year of birth, let us know below.</t>
  </si>
  <si>
    <t>Votes_round1</t>
  </si>
  <si>
    <t>% of Votes_round1</t>
  </si>
  <si>
    <t>Votes_round2</t>
  </si>
  <si>
    <t>% of Votes_round2</t>
  </si>
  <si>
    <t>main party color name from color tab</t>
  </si>
  <si>
    <t>second party color name from color tab</t>
  </si>
  <si>
    <t>party color code color (generated from column b (if specified) or seeded from column a (if not specified))</t>
  </si>
  <si>
    <t xml:space="preserve"> </t>
  </si>
  <si>
    <t>ministryname_english</t>
  </si>
  <si>
    <t>ministryname_lang1</t>
  </si>
  <si>
    <t>Start Date</t>
  </si>
  <si>
    <t>End date</t>
  </si>
  <si>
    <t>Year of birth</t>
  </si>
  <si>
    <t>personID</t>
  </si>
  <si>
    <t>Party Name (if different)</t>
  </si>
  <si>
    <t>TI</t>
  </si>
  <si>
    <t>partyid (Countrycode_party01)</t>
  </si>
  <si>
    <t>Party ID</t>
  </si>
  <si>
    <t>Election Stop Date:</t>
  </si>
  <si>
    <t>"Politics of " Page</t>
  </si>
  <si>
    <t>PartyID</t>
  </si>
  <si>
    <t>Change in % of Seats_type3</t>
  </si>
  <si>
    <t>Ministry ID (Leave blank)</t>
  </si>
  <si>
    <t>PresID (countrycode_lastname01)</t>
  </si>
  <si>
    <t>Party endorsement (rest in commments if more than one)</t>
  </si>
  <si>
    <t>ministryname_lang2 (if any)</t>
  </si>
  <si>
    <t>parlseats_lh</t>
  </si>
  <si>
    <t>info_export</t>
  </si>
  <si>
    <t>Other sheets</t>
  </si>
  <si>
    <t>Notes for data users.</t>
  </si>
  <si>
    <t>This sheet contains information about political party names and abbreviations and relevant changes over time.</t>
  </si>
  <si>
    <t>This sheet contains numbers and percentages of seats in government by party (and seats in parliament held by those parties), collected at regular intervals (usually year-end).</t>
  </si>
  <si>
    <t>This sheet contains lists of ministerial-level  posts, and minister identities (including name, birth year, gender and party affiliation) along with reasons for changes in individual ministries that occur between governments.</t>
  </si>
  <si>
    <t>This sheet contains numbers and percentages for seats and votes for the lower house of parliament.  It also contains "change" figures, from the original PDY.</t>
  </si>
  <si>
    <t>This sheet contains numbers and percentages of seats for the lower house of parliament by party, collected at regular intervals (usually year-end).</t>
  </si>
  <si>
    <t>This sheet contains numbers and percentages for seats and votes for the upper house of parliament.  It also contains "change" figures, from the original PDY.</t>
  </si>
  <si>
    <t>This sheet contains numbers and percentages of seats for the upper house of parliament by party, collected at regular intervals (usually year-end).</t>
  </si>
  <si>
    <t>This sheet contains numbers and percentages for seats and votes for the European parliament.  It also contains "change" figures, from the original PDY.</t>
  </si>
  <si>
    <t>This sheet contains the number and percentages of votes for popularly-elected president for first and (where present) second rounds) with notes on party endorsements.</t>
  </si>
  <si>
    <t>This sheet contains the number and percentage of votes for each voting option in country-wide referendums.</t>
  </si>
  <si>
    <t>This sheet contains information specific to Wiley Blackwell file handling and can be used for generating citations for particular years.</t>
  </si>
  <si>
    <t>This sheet contains URLs of country-specific information online and information about the contents of this datafile used in the PDYi.</t>
  </si>
  <si>
    <t>This sheet contains a list of usable party colors.</t>
  </si>
  <si>
    <t>This sheet contains the most recent electorate size and outputs that PDYi uses to generate citations.</t>
  </si>
  <si>
    <t>Sheets with dark green tabs are unique to particular countries.  Many countries have no such sheets.</t>
  </si>
  <si>
    <t>Collected for the full period.</t>
  </si>
  <si>
    <t>Additional sheet with supporting data.</t>
  </si>
  <si>
    <t>Notes for editors/country authors</t>
  </si>
  <si>
    <t>The party unique IDs in column A are used for all other sheets.  To add a party in any of the other blue areas for other tabs, you must add it in this tab.  In the case of party name change, move former party name to rightmost unfilled columns identified as partyname(1-6) and put most new partyname and abbreviation in  colums G-H and K-L.  (Columns E and F will recalculate automatically.  Do not change partyID in Column A)</t>
  </si>
  <si>
    <t>This data is collected only for a small number of the countries in the PDY.</t>
  </si>
  <si>
    <t>Where possible be sure to include the full referendum question in both English and original language(s).</t>
  </si>
  <si>
    <t>Please do not edit this table.</t>
  </si>
  <si>
    <t>Please do not edit this table, but if a new party uses a specific color not on the list, please contact the PDY editors so that it may be added.</t>
  </si>
  <si>
    <t>Country authors may create new tabs for specific relevant data.  Before doing so, please contact the PDY editors.</t>
  </si>
  <si>
    <t>partyname_now_english</t>
  </si>
  <si>
    <t>partyname_all_aggregate</t>
  </si>
  <si>
    <t>&lt;empty&gt;</t>
  </si>
  <si>
    <t>partynamenow_lang1</t>
  </si>
  <si>
    <t>partynamenow_lang2</t>
  </si>
  <si>
    <t>partyname1st_english</t>
  </si>
  <si>
    <t>partyname1st_acronmym</t>
  </si>
  <si>
    <t>partyname1st_lang1</t>
  </si>
  <si>
    <t>partyname1st_lang2</t>
  </si>
  <si>
    <t>partyname1st_dateend</t>
  </si>
  <si>
    <t>partyname1st_dateendtext</t>
  </si>
  <si>
    <t>partyname2nd_english</t>
  </si>
  <si>
    <t>partyname2nd_acronmym</t>
  </si>
  <si>
    <t>partyname2nd_lang1</t>
  </si>
  <si>
    <t>partyname2nd_lang2</t>
  </si>
  <si>
    <t>partyname2nd_dateend</t>
  </si>
  <si>
    <t>partyname2nd_dateendtext</t>
  </si>
  <si>
    <t>partyname3rd_english</t>
  </si>
  <si>
    <t>partyname3rd_acronmym</t>
  </si>
  <si>
    <t>partyname3rd_lang1</t>
  </si>
  <si>
    <t>partyname3rd_lang2</t>
  </si>
  <si>
    <t>partyname3rd_dateend</t>
  </si>
  <si>
    <t>partyname3rd_dateendtext</t>
  </si>
  <si>
    <t>partyname4th_english</t>
  </si>
  <si>
    <t>partyname4th_acronmym</t>
  </si>
  <si>
    <t>partyname4th_lang1</t>
  </si>
  <si>
    <t>partyname4th_lang2</t>
  </si>
  <si>
    <t>partyname4th_dateend</t>
  </si>
  <si>
    <t>partyname4th_dateendtext</t>
  </si>
  <si>
    <t>partyname5th_english</t>
  </si>
  <si>
    <t>partyname5th_acronmym</t>
  </si>
  <si>
    <t>partyname5th_lang1</t>
  </si>
  <si>
    <t>partyname5th_lang2</t>
  </si>
  <si>
    <t>partyname5th_dateend</t>
  </si>
  <si>
    <t>partyname5th_dateendtext</t>
  </si>
  <si>
    <t>partyname6th_english</t>
  </si>
  <si>
    <t>partyname6th_acronmym</t>
  </si>
  <si>
    <t>partyname6th_lang1</t>
  </si>
  <si>
    <t>partyname6th_lang2</t>
  </si>
  <si>
    <t>partyname6th_dateend</t>
  </si>
  <si>
    <t>partyname6th_dateendtext</t>
  </si>
  <si>
    <t>input line 1</t>
  </si>
  <si>
    <t>Endnote output for clipboard</t>
  </si>
  <si>
    <t>Bibtex output for clipboard</t>
  </si>
  <si>
    <t>Author1 diacriticals for bibtex</t>
  </si>
  <si>
    <t>Author2 diacriticals for bibtex</t>
  </si>
  <si>
    <t>Author3 diacriticals for bibtex</t>
  </si>
  <si>
    <t>Author4 diacriticals for bibtex</t>
  </si>
  <si>
    <t>Endnote output for text file</t>
  </si>
  <si>
    <t>Bibtex output for text file</t>
  </si>
  <si>
    <t>The full data file in xlsx format contains information on referendums</t>
  </si>
  <si>
    <t>Value</t>
  </si>
  <si>
    <t>Electorate</t>
  </si>
  <si>
    <t>Endnote Output</t>
  </si>
  <si>
    <t>Bibtex Output</t>
  </si>
  <si>
    <t>This country has no additional sheets</t>
  </si>
  <si>
    <t>Blue</t>
  </si>
  <si>
    <t>#2F44FC</t>
  </si>
  <si>
    <t>Blue (dark)</t>
  </si>
  <si>
    <t>#003B94</t>
  </si>
  <si>
    <t>Blue (light)</t>
  </si>
  <si>
    <t>#50A5FA</t>
  </si>
  <si>
    <t>Blue (medium)</t>
  </si>
  <si>
    <t>#656BCF</t>
  </si>
  <si>
    <t>Brown</t>
  </si>
  <si>
    <t>#8A4816</t>
  </si>
  <si>
    <t>Gray</t>
  </si>
  <si>
    <t>#878787</t>
  </si>
  <si>
    <t>Gray (dark)</t>
  </si>
  <si>
    <t>#404040</t>
  </si>
  <si>
    <t>Gray (light)</t>
  </si>
  <si>
    <t>#D1D1D1</t>
  </si>
  <si>
    <t>Green</t>
  </si>
  <si>
    <t>#057D05</t>
  </si>
  <si>
    <t>Green (dark)</t>
  </si>
  <si>
    <t>#004D09</t>
  </si>
  <si>
    <t>Green (light)</t>
  </si>
  <si>
    <t>#85F536</t>
  </si>
  <si>
    <t>Green (medium)</t>
  </si>
  <si>
    <t>#57CF73</t>
  </si>
  <si>
    <t>Grey</t>
  </si>
  <si>
    <t>Grey (dark)</t>
  </si>
  <si>
    <t>Grey (light)</t>
  </si>
  <si>
    <t>Magenta</t>
  </si>
  <si>
    <t>#E6209A</t>
  </si>
  <si>
    <t>Mulberry</t>
  </si>
  <si>
    <t>#880044</t>
  </si>
  <si>
    <t>Olive</t>
  </si>
  <si>
    <t>#636E37</t>
  </si>
  <si>
    <t>Orange</t>
  </si>
  <si>
    <t>#FF6F00</t>
  </si>
  <si>
    <t>Orange (dark)</t>
  </si>
  <si>
    <t>#E64900</t>
  </si>
  <si>
    <t>Orange (light)</t>
  </si>
  <si>
    <t>#FFA200</t>
  </si>
  <si>
    <t>Pink</t>
  </si>
  <si>
    <t>#FD67DF</t>
  </si>
  <si>
    <t>Purple</t>
  </si>
  <si>
    <t>Purple (dark)</t>
  </si>
  <si>
    <t>Purple (light)</t>
  </si>
  <si>
    <t>Red</t>
  </si>
  <si>
    <t>#FF0000</t>
  </si>
  <si>
    <t>Red (dark)</t>
  </si>
  <si>
    <t>#910000</t>
  </si>
  <si>
    <t>Red (light)</t>
  </si>
  <si>
    <t>#FC5B5B</t>
  </si>
  <si>
    <t>Tan</t>
  </si>
  <si>
    <t>#EBC97F</t>
  </si>
  <si>
    <t>Teal</t>
  </si>
  <si>
    <t>#008B8B</t>
  </si>
  <si>
    <t>Turquoise</t>
  </si>
  <si>
    <t>#40DDE0</t>
  </si>
  <si>
    <t>Yellow</t>
  </si>
  <si>
    <t>#FFCC00</t>
  </si>
  <si>
    <t>Yellow (dark)</t>
  </si>
  <si>
    <t>#EDAE00</t>
  </si>
  <si>
    <t>Yellow (light)</t>
  </si>
  <si>
    <t>#FFF700</t>
  </si>
  <si>
    <t>#B041BA</t>
  </si>
  <si>
    <t>#7A017A</t>
  </si>
  <si>
    <t>#BC71DE</t>
  </si>
  <si>
    <t>Red (medium)</t>
  </si>
  <si>
    <t>#D66D6D</t>
  </si>
  <si>
    <t/>
  </si>
  <si>
    <t>partyname_english</t>
  </si>
  <si>
    <t>partyname_acronym</t>
  </si>
  <si>
    <t>ministers</t>
  </si>
  <si>
    <t>France</t>
  </si>
  <si>
    <t>fr_extremegauche01</t>
  </si>
  <si>
    <t>fr_diversgauche01</t>
  </si>
  <si>
    <t>fr_ecologistes01</t>
  </si>
  <si>
    <t>fr_diversdroite01</t>
  </si>
  <si>
    <t>fr_nouveaucentre01</t>
  </si>
  <si>
    <t>fr_pc01</t>
  </si>
  <si>
    <t>fr_ps01</t>
  </si>
  <si>
    <t>fr_v01</t>
  </si>
  <si>
    <t>fr_udf01</t>
  </si>
  <si>
    <t>fr_rpr01</t>
  </si>
  <si>
    <t>fr_fn01</t>
  </si>
  <si>
    <t>fr_pr01</t>
  </si>
  <si>
    <t>fr_cpnt01</t>
  </si>
  <si>
    <t>fr_ump01</t>
  </si>
  <si>
    <t>fr_mnr01</t>
  </si>
  <si>
    <t>fr_mpf01</t>
  </si>
  <si>
    <t>fr_lo01</t>
  </si>
  <si>
    <t>fr_dlr01</t>
  </si>
  <si>
    <t>fr_aei01</t>
  </si>
  <si>
    <t>fr_libertas01</t>
  </si>
  <si>
    <t>fr_npa01</t>
  </si>
  <si>
    <t>fr_fdgadom01</t>
  </si>
  <si>
    <t>fr_modem01</t>
  </si>
  <si>
    <t>fr_ee01</t>
  </si>
  <si>
    <t>fr_rpf01</t>
  </si>
  <si>
    <t>fr_mn01</t>
  </si>
  <si>
    <t>fr_ni01</t>
  </si>
  <si>
    <t>fr_rd01</t>
  </si>
  <si>
    <t>fr_uc01</t>
  </si>
  <si>
    <t>fr_ri01</t>
  </si>
  <si>
    <t>fr_lgm01</t>
  </si>
  <si>
    <t>fr_mdc01</t>
  </si>
  <si>
    <t>fr_rdg01</t>
  </si>
  <si>
    <t>fr_pr02</t>
  </si>
  <si>
    <t>fr_fd01</t>
  </si>
  <si>
    <t>fr_radical01</t>
  </si>
  <si>
    <t>extremegauche</t>
  </si>
  <si>
    <t>Communist Party</t>
  </si>
  <si>
    <t>PC</t>
  </si>
  <si>
    <t>Socialist Party</t>
  </si>
  <si>
    <t>PS</t>
  </si>
  <si>
    <t>Other Left</t>
  </si>
  <si>
    <t>Greens</t>
  </si>
  <si>
    <t>V</t>
  </si>
  <si>
    <t>Union for French Democracy</t>
  </si>
  <si>
    <t>UDF</t>
  </si>
  <si>
    <t>Rally for the Republic</t>
  </si>
  <si>
    <t>RPR</t>
  </si>
  <si>
    <t>National Front</t>
  </si>
  <si>
    <t>FN</t>
  </si>
  <si>
    <t>Others</t>
  </si>
  <si>
    <t>Republican Alliance</t>
  </si>
  <si>
    <t>PR</t>
  </si>
  <si>
    <t>Hunting, Fishing, Nature , Tradition</t>
  </si>
  <si>
    <t>CPNT</t>
  </si>
  <si>
    <t>Union for a Popular Movement</t>
  </si>
  <si>
    <t>UMP</t>
  </si>
  <si>
    <t>Republican National Movement</t>
  </si>
  <si>
    <t>MNR</t>
  </si>
  <si>
    <t>New Centre</t>
  </si>
  <si>
    <t>NC</t>
  </si>
  <si>
    <t>Movement for France</t>
  </si>
  <si>
    <t>MPF</t>
  </si>
  <si>
    <t>Workers' Stuggle</t>
  </si>
  <si>
    <t>LO</t>
  </si>
  <si>
    <t>Arise the Republic</t>
  </si>
  <si>
    <t>DLR</t>
  </si>
  <si>
    <t>Independent Ecological Alliance</t>
  </si>
  <si>
    <t>AEI</t>
  </si>
  <si>
    <t>Libertas</t>
  </si>
  <si>
    <t>New Anticapitalist Party</t>
  </si>
  <si>
    <t>NPA</t>
  </si>
  <si>
    <t>Left Front/Alliance of the Overseas</t>
  </si>
  <si>
    <t>FdG/AdOM</t>
  </si>
  <si>
    <t>Democratic Movement</t>
  </si>
  <si>
    <t>MoDem</t>
  </si>
  <si>
    <t>Europe Ecology</t>
  </si>
  <si>
    <t>EE</t>
  </si>
  <si>
    <t>Rally for France</t>
  </si>
  <si>
    <t>RPF</t>
  </si>
  <si>
    <t>National Movement</t>
  </si>
  <si>
    <t>MN</t>
  </si>
  <si>
    <t>No affiliation</t>
  </si>
  <si>
    <t>NI</t>
  </si>
  <si>
    <t>Democratic Rally</t>
  </si>
  <si>
    <t>RD</t>
  </si>
  <si>
    <t>Centrist Union</t>
  </si>
  <si>
    <t>UC</t>
  </si>
  <si>
    <t>Independent Republicans</t>
  </si>
  <si>
    <t>RI</t>
  </si>
  <si>
    <t>The Modern Left</t>
  </si>
  <si>
    <t>LGM</t>
  </si>
  <si>
    <t>Movement for Citizens</t>
  </si>
  <si>
    <t>MdC</t>
  </si>
  <si>
    <t>Left Radicals</t>
  </si>
  <si>
    <t>Republican Party</t>
  </si>
  <si>
    <t>Democratic Force</t>
  </si>
  <si>
    <t>FD</t>
  </si>
  <si>
    <t>Radical Party</t>
  </si>
  <si>
    <t>Radical</t>
  </si>
  <si>
    <t>Extrême gauche</t>
  </si>
  <si>
    <t>Parti communiste</t>
  </si>
  <si>
    <t>Parti socialiste</t>
  </si>
  <si>
    <t>Divers gauche</t>
  </si>
  <si>
    <t>Les Verts</t>
  </si>
  <si>
    <t>Autres écologistes</t>
  </si>
  <si>
    <t>Union pour la Démocratie française</t>
  </si>
  <si>
    <t>Rassemblement pour la République</t>
  </si>
  <si>
    <t>Divers droite</t>
  </si>
  <si>
    <t>Front national</t>
  </si>
  <si>
    <t>Pôle républicain</t>
  </si>
  <si>
    <t xml:space="preserve">Chasse, Pêche, Nature, Tradition </t>
  </si>
  <si>
    <t>Mouvement national républicain</t>
  </si>
  <si>
    <t>Nouveau centre</t>
  </si>
  <si>
    <t>Mouvement pour la France</t>
  </si>
  <si>
    <t>Lutte Ouvrière</t>
  </si>
  <si>
    <t>Debout la République</t>
  </si>
  <si>
    <t>Europe Écologie</t>
  </si>
  <si>
    <t xml:space="preserve">Rassemblerment pour la France </t>
  </si>
  <si>
    <t>Non-Inscrits</t>
  </si>
  <si>
    <t>La Gauche Moderne</t>
  </si>
  <si>
    <t>Parti radical</t>
  </si>
  <si>
    <t>Juppé II</t>
  </si>
  <si>
    <t>Jospin I</t>
  </si>
  <si>
    <t>Jospin II</t>
  </si>
  <si>
    <t>Raffarin I</t>
  </si>
  <si>
    <t>Raffarin II</t>
  </si>
  <si>
    <t>Raffarin III</t>
  </si>
  <si>
    <t>de Villepin I</t>
  </si>
  <si>
    <t>Fillon I</t>
  </si>
  <si>
    <t>Fillon II</t>
  </si>
  <si>
    <t>Fillon IV</t>
  </si>
  <si>
    <t>Fillon V</t>
  </si>
  <si>
    <t>Rally for the Republic/Rassemblement pour la République (RPR)</t>
  </si>
  <si>
    <t>Republican Party/Parti Républicain (PR)</t>
  </si>
  <si>
    <t>Democratic Force/Force Démocrate (FD)</t>
  </si>
  <si>
    <t>Radical Party /Parti radical</t>
  </si>
  <si>
    <t>Union for French Democracy/Union pour la Démocratie Française (UDF) *</t>
  </si>
  <si>
    <t>Communist Party/Parti communiste</t>
  </si>
  <si>
    <t>Socialist Party/Parti socialiste</t>
  </si>
  <si>
    <t>Movement for Citizens/ Mouvement des Citoyens</t>
  </si>
  <si>
    <t>Left Radicals/ Parti des Radicaux de gauche</t>
  </si>
  <si>
    <t>Greens/les Verts</t>
  </si>
  <si>
    <t>Union for the presidential majority / Union pour la majorité présidentielle (UMP) *</t>
  </si>
  <si>
    <t>Union pour une majorité populaire– Union for a popular majority</t>
  </si>
  <si>
    <t>Nouveau centre– New centre</t>
  </si>
  <si>
    <t>Union pour un mouvement populaire –Union for a Popular Movement (UMP)</t>
  </si>
  <si>
    <t>La Gauche Moderne – The Modern Left (LGM)</t>
  </si>
  <si>
    <t>Independents/No party affiliatin</t>
  </si>
  <si>
    <t>Far Left/Extrême gauche</t>
  </si>
  <si>
    <t xml:space="preserve">Socialist Party and Leftist radicals/  PS et  PRG </t>
  </si>
  <si>
    <t>Other Left/Divers gauche</t>
  </si>
  <si>
    <t>Greens/Les Verts</t>
  </si>
  <si>
    <t>Other Ecologits/Autres écologistes</t>
  </si>
  <si>
    <t>Union for French Democracy/ Union pour la Démocratie française</t>
  </si>
  <si>
    <t>Union for French Democracy/Union pour la Démocratie française</t>
  </si>
  <si>
    <t>Rally for the Republic/Rassemblement pour la République</t>
  </si>
  <si>
    <t>National Front/Front national</t>
  </si>
  <si>
    <t>Extrême droite– National Front and others</t>
  </si>
  <si>
    <t>Republican Alliance/Pôle républicain</t>
  </si>
  <si>
    <t xml:space="preserve">Hunting, Fishing, Nature , Tradition/ Chasse, Pêche, Nature, Tradition </t>
  </si>
  <si>
    <t xml:space="preserve">Union for a presidential majority / Union pour la majorité présidentielle  </t>
  </si>
  <si>
    <t>Republican National Movement/ Mouvement national républicain droite</t>
  </si>
  <si>
    <t>New Centre/Nouveau centre</t>
  </si>
  <si>
    <t>Communist Party / Parti communiste</t>
  </si>
  <si>
    <t xml:space="preserve">Socialist Party and Greens/ Parti socialiste et Verts </t>
  </si>
  <si>
    <t>Democratic Rally/ Rassemblement Démocratique (PRG and UDF radicals)*</t>
  </si>
  <si>
    <t>Centrist Union /Union centriste (UDF and others)*</t>
  </si>
  <si>
    <t xml:space="preserve">Union for a popular majority /Union pour une majorité populaire (UMP) </t>
  </si>
  <si>
    <t>Parti communiste– Communist Party (PCF)</t>
  </si>
  <si>
    <t>Parti socialiste et Verts– Socialist Party (PS) and Greens</t>
  </si>
  <si>
    <t>Rassemblement Démocratique– Democratic Rally (PRG and MOdEM Radicals)</t>
  </si>
  <si>
    <t>Union Centriste– Centrist Union (New Centre (NC) and others)</t>
  </si>
  <si>
    <t>Union pour une majorité populaire– Union for a Popular Majorité (UMP)</t>
  </si>
  <si>
    <t>Socialist Party/ Parti socialiste</t>
  </si>
  <si>
    <t>Centrist Union /Union centriste (FD and others)*</t>
  </si>
  <si>
    <t>Independent Republicans/Républicains Indépendants (DL and others) *</t>
  </si>
  <si>
    <t>Rally for the Republic/Rassemblement Pour la République</t>
  </si>
  <si>
    <t>Communist Party /Parti communiste</t>
  </si>
  <si>
    <t xml:space="preserve">Democratic Rally/ Rassemblement démocratique (PRG and UDF-radicals) * </t>
  </si>
  <si>
    <t>Centrist Union (Union centriste (FD and others) *</t>
  </si>
  <si>
    <t xml:space="preserve">Independent Republicans / Républicains Indépendants (DL and others)* </t>
  </si>
  <si>
    <t>Rally for the Republic/ Rassemblement pour la République</t>
  </si>
  <si>
    <t xml:space="preserve">No affiliation </t>
  </si>
  <si>
    <t>Other Right</t>
  </si>
  <si>
    <t>No acronym</t>
  </si>
  <si>
    <t>Parti des Radicaux de gauche</t>
  </si>
  <si>
    <t>Mouvement national</t>
  </si>
  <si>
    <t>Parti Républicain</t>
  </si>
  <si>
    <t>Force Démocrate</t>
  </si>
  <si>
    <t>Alliance écologiste independante</t>
  </si>
  <si>
    <t>Nouveau parti anticapitaliste</t>
  </si>
  <si>
    <t>Parliamentary groups within the Senate do not follow the lines of political parties and it is dif?cult to distinguish within those groups between the parties to which the different people belong since most of them do not have precise labels at the election.</t>
  </si>
  <si>
    <t>One third of the Senate is renewed every three years in indirect elections from electoral col- leges consisting of the national and local representatives of each department. Two electoral laws are used: a majority system in small departments (less than three seats) and proportional representation in the others. In 2004, the number of seats increased from 321 to 331. The 'victory' of the PS in coalition with the Greens is largely linked to the results of local elections. 2Parliamentary groups within the Senate do not follow the lines of political parties and it is dif?cult to distinguish within those groups between the parties to which the different people belong since most of them do not have precise labels at the election.</t>
  </si>
  <si>
    <t xml:space="preserve">One-third of the Senate is renewed every three years in indirect elections from electoral colleges consisting of the national and local representatives of each department. Two electoral laws are used: a majority system in small departments (less than three seats) and proportional representation in the others. In 2008, the number of seats increased from 331 to 343, mainly in urban areas, which moved from three to four seats and from a majoritarian system to a proportional kind of representation. The 'victory' of the Socialist Party is partly linked to these changes. However, it was also a consequence of the left-wing gains in the 2006 and 2008 local elections.  </t>
  </si>
  <si>
    <t>Not listed in original PDY.  Derived from: http://www.senat.fr/themas/infocompo_2011/infocompo_2011_mono.html</t>
  </si>
  <si>
    <t xml:space="preserve">Far Left/Extrême gauche </t>
  </si>
  <si>
    <t>Communist party/ Parti communiste</t>
  </si>
  <si>
    <t xml:space="preserve">Socialist Party/Parti socialiste  </t>
  </si>
  <si>
    <t>Parti socialiste– Socialist Party (PS)</t>
  </si>
  <si>
    <t xml:space="preserve">Independent Ecologists/ Mouvement écologiste indépendant </t>
  </si>
  <si>
    <t>Rally for the Republic - Liberal democracy/ Rassemblement pour la République – Démocratie Libérale</t>
  </si>
  <si>
    <t xml:space="preserve">Rally for France /Rassemblerment pour la France </t>
  </si>
  <si>
    <t xml:space="preserve">Rally for France/Movement for France/ Rassmblement  et Mouvement pour la France </t>
  </si>
  <si>
    <t>Hunting, Fishing, Nature , Tradition/ Chasse, Pêche, Nature, Tradition</t>
  </si>
  <si>
    <t>Front national– National Front (FN)</t>
  </si>
  <si>
    <t>National Movement/ Mouvement national</t>
  </si>
  <si>
    <t>National republican  Movement/ Mouvement républicain national</t>
  </si>
  <si>
    <t xml:space="preserve">Other Left/Divers gauche </t>
  </si>
  <si>
    <t xml:space="preserve">Other Left/.Divers gauche </t>
  </si>
  <si>
    <t xml:space="preserve">Union for a popular majority/ Union pour une majorité populaire </t>
  </si>
  <si>
    <t>Lutte ouvrière– Workers' Struggle (LO)</t>
  </si>
  <si>
    <t>Debout la République– Arise the Republic</t>
  </si>
  <si>
    <t>Alliance écologiste independante– Independent Ecological Alliance (AEI)</t>
  </si>
  <si>
    <t>Libertas – Libertas</t>
  </si>
  <si>
    <t>Nouveau parti anticapitaliste– New Anticapitalist Party (NPA)</t>
  </si>
  <si>
    <t>Front de gauche/Alliance des outre-mers– Left Front/Alliance of the Overseas1</t>
  </si>
  <si>
    <t>Mouvement démocrate–Democratic Movement(MoDem)</t>
  </si>
  <si>
    <t>Europe Écologie– Europe Ecology</t>
  </si>
  <si>
    <t>Union pour un mouvement populaire/Nouveau centre– Union for a Popular Movement (UMP)/New Centre (NC)</t>
  </si>
  <si>
    <t>Parti Radicals de Gauche</t>
  </si>
  <si>
    <t>Villiers List</t>
  </si>
  <si>
    <t>Generation Ecologie</t>
  </si>
  <si>
    <t>GE</t>
  </si>
  <si>
    <t>Ecology Generation</t>
  </si>
  <si>
    <t>fr_ge01</t>
  </si>
  <si>
    <t>Mouvement des Citoyens</t>
  </si>
  <si>
    <t>Mouvement des citoyens</t>
  </si>
  <si>
    <t>Laguiller, Arlette</t>
  </si>
  <si>
    <t>Besancenot, Olivier</t>
  </si>
  <si>
    <t>Gluckstein, Danie</t>
  </si>
  <si>
    <t>Hue, Robert</t>
  </si>
  <si>
    <t>Jospin, Lionel</t>
  </si>
  <si>
    <t>Mamère, Noël</t>
  </si>
  <si>
    <t>Chevènement, Jean-Pierre</t>
  </si>
  <si>
    <t>Lepage, Corinne</t>
  </si>
  <si>
    <t>Bayrou, François</t>
  </si>
  <si>
    <t>Chirac, Jacques</t>
  </si>
  <si>
    <t>Madelin, Alain</t>
  </si>
  <si>
    <t xml:space="preserve">Saint-Josse, Jean </t>
  </si>
  <si>
    <t>Mégret, Bruno</t>
  </si>
  <si>
    <t>Le Pen, Jean-Marie</t>
  </si>
  <si>
    <t>Nihous,  Frédéric</t>
  </si>
  <si>
    <t>de Villiers, Philippe</t>
  </si>
  <si>
    <t>Sarkozy, Nicolas</t>
  </si>
  <si>
    <t>Voynet, Dominique</t>
  </si>
  <si>
    <t>Royal, Ségolène</t>
  </si>
  <si>
    <t>Buffet, Marie-George</t>
  </si>
  <si>
    <t>Bové, José</t>
  </si>
  <si>
    <t>Schivardi, Gérard</t>
  </si>
  <si>
    <t>Balladur, Édouard</t>
  </si>
  <si>
    <t>Cheminade, Jacques</t>
  </si>
  <si>
    <t>Le Pen, Marine</t>
  </si>
  <si>
    <t>Mélenchon, Jean-Luc</t>
  </si>
  <si>
    <t xml:space="preserve">Joly, Eva </t>
  </si>
  <si>
    <t>Dupont-Aignan, Nicolas</t>
  </si>
  <si>
    <t>Poutou, Phillippe</t>
  </si>
  <si>
    <t>Arthaud, Nathalie</t>
  </si>
  <si>
    <t xml:space="preserve">Hollande, François </t>
  </si>
  <si>
    <t>Yes</t>
  </si>
  <si>
    <t>No</t>
  </si>
  <si>
    <t>European Constitution</t>
  </si>
  <si>
    <t>Do you approve the treaty establishing a Constitution for Europe?</t>
  </si>
  <si>
    <t>fr_ref_2000_01</t>
  </si>
  <si>
    <t>fr_ref_2005_01</t>
  </si>
  <si>
    <t>ElectionStartDate:</t>
  </si>
  <si>
    <t>ElecitonStopDate:</t>
  </si>
  <si>
    <t>Totalparticipating:</t>
  </si>
  <si>
    <t>Participatingasshareofelectorate</t>
  </si>
  <si>
    <t>Totalvotescast:</t>
  </si>
  <si>
    <t>Votesasshareofelectorate:</t>
  </si>
  <si>
    <t>Validvotescast:</t>
  </si>
  <si>
    <t>Validvotesasshareofvotes:</t>
  </si>
  <si>
    <t>Refid(sameforallanswers)</t>
  </si>
  <si>
    <t>topic(sameforallanswers)</t>
  </si>
  <si>
    <t>question(sameforalanswers)</t>
  </si>
  <si>
    <t>answer(yes,no,other)</t>
  </si>
  <si>
    <t>#ofVotes</t>
  </si>
  <si>
    <t>%ofVotes</t>
  </si>
  <si>
    <t>fr_ref_1992_01</t>
  </si>
  <si>
    <t>Maastricht Treaty</t>
  </si>
  <si>
    <t>Presidential term</t>
  </si>
  <si>
    <t>By referendum, the presidential term was shortened from seven years to five, « Approuvez-vous le projet de loi constitutionnelle fixant la durée du mandat du Président de la République à cinq ans ? »</t>
  </si>
  <si>
    <t>Do you approve the Treaty of Maastricht? « Approuvez-vous le projet de loi soumis au peuple français par le Président de la République autorisant la ratification du traité sur l'Union Européenne ? »</t>
  </si>
  <si>
    <t>Not listed in original PDY: http://www.interieur.gouv.fr/Elections/Les-resultats/Referendums/elecresult__referendum_1992/%28path%29/referendum_1992/000/000.html</t>
  </si>
  <si>
    <t>http://en.wikipedia.org/wiki/Politics_of_France</t>
  </si>
  <si>
    <t>http://parlgov.org/stable/data/fra.html</t>
  </si>
  <si>
    <t>http://www.nsd.uib.no/european_election_database/country/france</t>
  </si>
  <si>
    <t>http://www.ipu.org/parline-e/reports/2113_A.htm</t>
  </si>
  <si>
    <t>http://data.un.org/CountryProfile.aspx?crname=France</t>
  </si>
  <si>
    <t>https://www.cia.gov/library/publications/the-world-factbook/geos/fr.html</t>
  </si>
  <si>
    <t>TY  - JOUR</t>
  </si>
  <si>
    <t>AU  - Ysmal, Colette</t>
  </si>
  <si>
    <t>AU  - YSMAL, COLETTE</t>
  </si>
  <si>
    <t>AU  - Cautres, Bruno</t>
  </si>
  <si>
    <t>AU  - Drake, Helen</t>
  </si>
  <si>
    <t>TI  - France</t>
  </si>
  <si>
    <t>JO  - European Journal of Political Research</t>
  </si>
  <si>
    <t>JO  - European Journal of Political Research Political Data Yearbook</t>
  </si>
  <si>
    <t>VL  - 22</t>
  </si>
  <si>
    <t>VL  - 24</t>
  </si>
  <si>
    <t>VL  - 26</t>
  </si>
  <si>
    <t>VL  - 28</t>
  </si>
  <si>
    <t>VL  - 30</t>
  </si>
  <si>
    <t>VL  - 32</t>
  </si>
  <si>
    <t>VL  - 34</t>
  </si>
  <si>
    <t>VL  - 36</t>
  </si>
  <si>
    <t>VL  - 38</t>
  </si>
  <si>
    <t>VL  - 40</t>
  </si>
  <si>
    <t>VL  - 41</t>
  </si>
  <si>
    <t>VL  - 42</t>
  </si>
  <si>
    <t>VL  - 43</t>
  </si>
  <si>
    <t>VL  - 44</t>
  </si>
  <si>
    <t>VL  - 45</t>
  </si>
  <si>
    <t>VL  - 46</t>
  </si>
  <si>
    <t>VL  - 47</t>
  </si>
  <si>
    <t>VL  - 48</t>
  </si>
  <si>
    <t>VL  - 49</t>
  </si>
  <si>
    <t>VL  - 50</t>
  </si>
  <si>
    <t>VL  - 51</t>
  </si>
  <si>
    <t>IS  - 4</t>
  </si>
  <si>
    <t>IS  - 3-4</t>
  </si>
  <si>
    <t>IS  - 7-8</t>
  </si>
  <si>
    <t>IS  - 1</t>
  </si>
  <si>
    <t>PB  - Blackwell Publishing Ltd</t>
  </si>
  <si>
    <t>PB  - Blackwell Publishing Ltd.</t>
  </si>
  <si>
    <t>SN  - 1475-6765</t>
  </si>
  <si>
    <t>SN  - 2047-8852</t>
  </si>
  <si>
    <t>UR  - http://dx.doi.org/10.1111/j.1475-6765.1992.tb00325.x</t>
  </si>
  <si>
    <t>UR  - http://dx.doi.org/10.1111/j.1475-6765.1993.tb00393.x</t>
  </si>
  <si>
    <t>UR  - http://dx.doi.org/10.1111/j.1475-6765.1994.tb00449.x</t>
  </si>
  <si>
    <t>UR  - http://dx.doi.org/10.1111/j.1475-6765.1995.tb00498.x</t>
  </si>
  <si>
    <t>UR  - http://dx.doi.org/10.1111/j.1475-6765.1996.tb00685.x</t>
  </si>
  <si>
    <t>UR  - http://dx.doi.org/10.1111/1475-6765.00352</t>
  </si>
  <si>
    <t>UR  - http://dx.doi.org/10.1111/1475-6765.00352-i5</t>
  </si>
  <si>
    <t>UR  - http://dx.doi.org/10.1111/j.1475-6765.1999.tb00715.x</t>
  </si>
  <si>
    <t>UR  - http://dx.doi.org/10.1111/j.1475-6765.2000.tb01144.x</t>
  </si>
  <si>
    <t>UR  - http://dx.doi.org/10.1111/1475-6765.00352-i2</t>
  </si>
  <si>
    <t>UR  - http://dx.doi.org/10.1111/1475-6765.00047</t>
  </si>
  <si>
    <t>UR  - http://dx.doi.org/10.1111/j.0304-4130.2003.00118.x</t>
  </si>
  <si>
    <t>UR  - http://dx.doi.org/10.1111/j.1475-6765.2004.00191.x</t>
  </si>
  <si>
    <t>UR  - http://dx.doi.org/10.1111/j.1475-6765.2005.00263.x</t>
  </si>
  <si>
    <t>UR  - http://dx.doi.org/10.1111/j.1475-6765.2006.00663.x</t>
  </si>
  <si>
    <t>UR  - http://dx.doi.org/10.1111/j.1475-6765.2007.00738.x</t>
  </si>
  <si>
    <t>UR  - http://dx.doi.org/10.1111/j.1475-6765.2008.00823.x</t>
  </si>
  <si>
    <t>UR  - http://dx.doi.org/10.1111/j.1475-6765.2009.01857.x</t>
  </si>
  <si>
    <t>UR  - http://dx.doi.org/10.1111/j.1475-6765.2010.01952.x</t>
  </si>
  <si>
    <t>UR  - http://dx.doi.org/10.1111/j.1475-6765.2011.02021.x</t>
  </si>
  <si>
    <t>UR  - http://dx.doi.org/10.1111/j.2047-8852.2012.00011.x</t>
  </si>
  <si>
    <t>DO  - 10.1111/j.1475-6765.1992.tb00325.x</t>
  </si>
  <si>
    <t>DO  - 10.1111/j.1475-6765.1993.tb00393.x</t>
  </si>
  <si>
    <t>DO  - 10.1111/j.1475-6765.1994.tb00449.x</t>
  </si>
  <si>
    <t>DO  - 10.1111/j.1475-6765.1995.tb00498.x</t>
  </si>
  <si>
    <t>DO  - 10.1111/j.1475-6765.1996.tb00685.x</t>
  </si>
  <si>
    <t>DO  - 10.1111/1475-6765.00352</t>
  </si>
  <si>
    <t>DO  - 10.1111/1475-6765.00352-i5</t>
  </si>
  <si>
    <t>DO  - 10.1111/j.1475-6765.1999.tb00715.x</t>
  </si>
  <si>
    <t>DO  - 10.1111/j.1475-6765.2000.tb01144.x</t>
  </si>
  <si>
    <t>DO  - 10.1111/1475-6765.00352-i2</t>
  </si>
  <si>
    <t>DO  - 10.1111/1475-6765.00047</t>
  </si>
  <si>
    <t>DO  - 10.1111/j.0304-4130.2003.00118.x</t>
  </si>
  <si>
    <t>DO  - 10.1111/j.1475-6765.2004.00191.x</t>
  </si>
  <si>
    <t>DO  - 10.1111/j.1475-6765.2005.00263.x</t>
  </si>
  <si>
    <t>DO  - 10.1111/j.1475-6765.2006.00663.x</t>
  </si>
  <si>
    <t>DO  - 10.1111/j.1475-6765.2007.00738.x</t>
  </si>
  <si>
    <t>DO  - 10.1111/j.1475-6765.2008.00823.x</t>
  </si>
  <si>
    <t>DO  - 10.1111/j.1475-6765.2009.01857.x</t>
  </si>
  <si>
    <t>DO  - 10.1111/j.1475-6765.2010.01952.x</t>
  </si>
  <si>
    <t>DO  - 10.1111/j.1475-6765.2011.02021.x</t>
  </si>
  <si>
    <t>DO  - 10.1111/j.2047-8852.2012.00011.x</t>
  </si>
  <si>
    <t>SP  - 401</t>
  </si>
  <si>
    <t>SP  - 425</t>
  </si>
  <si>
    <t>SP  - 293</t>
  </si>
  <si>
    <t>SP  - 333</t>
  </si>
  <si>
    <t>SP  - 331</t>
  </si>
  <si>
    <t>SP  - 363</t>
  </si>
  <si>
    <t>SP  - 393</t>
  </si>
  <si>
    <t>SP  - 387</t>
  </si>
  <si>
    <t>SP  - 382</t>
  </si>
  <si>
    <t>SP  - 300</t>
  </si>
  <si>
    <t>SP  - 955</t>
  </si>
  <si>
    <t>SP  - 943</t>
  </si>
  <si>
    <t>SP  - 1006</t>
  </si>
  <si>
    <t>SP  - 1012</t>
  </si>
  <si>
    <t>SP  - 1104</t>
  </si>
  <si>
    <t>SP  - 953</t>
  </si>
  <si>
    <t>SP  - 976</t>
  </si>
  <si>
    <t>SP  - 959</t>
  </si>
  <si>
    <t>SP  - 970</t>
  </si>
  <si>
    <t>SP  - 103</t>
  </si>
  <si>
    <t>EP  - 407</t>
  </si>
  <si>
    <t>EP  - 434</t>
  </si>
  <si>
    <t>EP  - 304</t>
  </si>
  <si>
    <t>EP  - 339</t>
  </si>
  <si>
    <t>EP  - 345</t>
  </si>
  <si>
    <t>EP  - 366</t>
  </si>
  <si>
    <t>EP  - 401</t>
  </si>
  <si>
    <t>EP  - 393</t>
  </si>
  <si>
    <t>EP  - 389</t>
  </si>
  <si>
    <t>EP  - 306</t>
  </si>
  <si>
    <t>EP  - 958</t>
  </si>
  <si>
    <t>EP  - 956</t>
  </si>
  <si>
    <t>EP  - 1009</t>
  </si>
  <si>
    <t>EP  - 1018</t>
  </si>
  <si>
    <t>EP  - 1109</t>
  </si>
  <si>
    <t>EP  - 984</t>
  </si>
  <si>
    <t>EP  - 963</t>
  </si>
  <si>
    <t>EP  - 981</t>
  </si>
  <si>
    <t>EP  - 979</t>
  </si>
  <si>
    <t>EP  - 116</t>
  </si>
  <si>
    <t>PY  - 1992</t>
  </si>
  <si>
    <t>PY  - 1993</t>
  </si>
  <si>
    <t>PY  - 1994</t>
  </si>
  <si>
    <t>PY  - 1995</t>
  </si>
  <si>
    <t>PY  - 1996</t>
  </si>
  <si>
    <t>PY  - 1997</t>
  </si>
  <si>
    <t>PY  - 1998</t>
  </si>
  <si>
    <t>PY  - 1999</t>
  </si>
  <si>
    <t>PY  - 2000</t>
  </si>
  <si>
    <t>PY  - 2001</t>
  </si>
  <si>
    <t>PY  - 2002</t>
  </si>
  <si>
    <t>PY  - 2003</t>
  </si>
  <si>
    <t>PY  - 2004</t>
  </si>
  <si>
    <t>PY  - 2005</t>
  </si>
  <si>
    <t>PY  - 2006</t>
  </si>
  <si>
    <t>PY  - 2007</t>
  </si>
  <si>
    <t>PY  - 2008</t>
  </si>
  <si>
    <t>PY  - 2009</t>
  </si>
  <si>
    <t>PY  - 2010</t>
  </si>
  <si>
    <t>PY  - 2011</t>
  </si>
  <si>
    <t>PY  - 2012</t>
  </si>
  <si>
    <t xml:space="preserve">ER  - </t>
  </si>
  <si>
    <t>blue (dark)</t>
  </si>
  <si>
    <t>red</t>
  </si>
  <si>
    <t>blue (medium)</t>
  </si>
  <si>
    <t>orange (dark)</t>
  </si>
  <si>
    <t>brown</t>
  </si>
  <si>
    <t>green (light)</t>
  </si>
  <si>
    <t>yellow</t>
  </si>
  <si>
    <t>red (dark)</t>
  </si>
  <si>
    <t>blue (light)</t>
  </si>
  <si>
    <t>purple</t>
  </si>
  <si>
    <t>red (medium)</t>
  </si>
  <si>
    <t>mulberry</t>
  </si>
  <si>
    <t>purple (light)</t>
  </si>
  <si>
    <t>red (light)</t>
  </si>
  <si>
    <t>green (medium)</t>
  </si>
  <si>
    <t>blue</t>
  </si>
  <si>
    <t>gray (light)</t>
  </si>
  <si>
    <t>green (dark)</t>
  </si>
  <si>
    <t>Mouvement démocrate</t>
  </si>
  <si>
    <t>Républicains Indépendants</t>
  </si>
  <si>
    <t>Union centriste</t>
  </si>
  <si>
    <t>Rassemblement démocratique</t>
  </si>
  <si>
    <t>Socialiste  (Socialist Party)</t>
  </si>
  <si>
    <t xml:space="preserve">Extrême gauche  (Extreme Left)       </t>
  </si>
  <si>
    <t xml:space="preserve">Divers gauche (Diverse Left)              </t>
  </si>
  <si>
    <t xml:space="preserve">(Greens)            </t>
  </si>
  <si>
    <t xml:space="preserve">Divers droite (Diverse Right) </t>
  </si>
  <si>
    <t xml:space="preserve">Front National (Front National) </t>
  </si>
  <si>
    <t xml:space="preserve">Mouvement Populaire (UMP)     </t>
  </si>
  <si>
    <t xml:space="preserve">Nouveau Centre (New Centre) </t>
  </si>
  <si>
    <t>Other Right/ Divers droite</t>
  </si>
  <si>
    <t>Second Round</t>
  </si>
  <si>
    <t>First Round</t>
  </si>
  <si>
    <t>fr_fdg01</t>
  </si>
  <si>
    <t>Front de gauche/Alliance des outre-mers</t>
  </si>
  <si>
    <t>Union pour un mouvement populaire</t>
  </si>
  <si>
    <t>Union pour la majorité présidentielle</t>
  </si>
  <si>
    <t>Union for a Presidential Majority</t>
  </si>
  <si>
    <t>Front de gauche</t>
  </si>
  <si>
    <t>FdG</t>
  </si>
  <si>
    <t>Front de Gauche</t>
  </si>
  <si>
    <t>Autres (Others)</t>
  </si>
  <si>
    <t>Far Right/Extrême droite</t>
  </si>
  <si>
    <t>fr_extremedroite01</t>
  </si>
  <si>
    <t>Extreme Right</t>
  </si>
  <si>
    <t>Extrême droite</t>
  </si>
  <si>
    <t>Extreme Left</t>
  </si>
  <si>
    <t>Democratic Movement (Mouvement démocrate)</t>
  </si>
  <si>
    <t>Left Radical Party</t>
  </si>
  <si>
    <t>tan</t>
  </si>
  <si>
    <t>Régionaliste</t>
  </si>
  <si>
    <t>Other-Regionalists</t>
  </si>
  <si>
    <t>Other-Right</t>
  </si>
  <si>
    <t>Other-Left</t>
  </si>
  <si>
    <t>Other-Ecologists</t>
  </si>
  <si>
    <t>DVD</t>
  </si>
  <si>
    <t>DVG</t>
  </si>
  <si>
    <t>EXD</t>
  </si>
  <si>
    <t>DVE</t>
  </si>
  <si>
    <t>DREG</t>
  </si>
  <si>
    <t>fr_dreg01</t>
  </si>
  <si>
    <t>Voting figures are for first round; seat figures for summary of both rounds</t>
  </si>
  <si>
    <t>First Round; not differentiated in full manner in original PDY</t>
  </si>
  <si>
    <t>Second Round; not differentiated in full manner in original PDY</t>
  </si>
  <si>
    <t xml:space="preserve">Le Centre pour la France </t>
  </si>
  <si>
    <t xml:space="preserve">Alliance centriste </t>
  </si>
  <si>
    <t>fr_ac01</t>
  </si>
  <si>
    <t>Centrist Alliance</t>
  </si>
  <si>
    <t>AC</t>
  </si>
  <si>
    <t>Prime Minister</t>
  </si>
  <si>
    <t>Premier ministre</t>
  </si>
  <si>
    <t>Minister for Justice and Freedoms and Keeper of the Seals</t>
  </si>
  <si>
    <t>Ministre d’Etat, garde des sceaux, ministre de la justice et des libertés</t>
  </si>
  <si>
    <t>Minister for Agriculture, Food, Fisheries, Rural Affairs and Territorial Planning</t>
  </si>
  <si>
    <t>Ministre de l’Agriculture, de l’Alimentation, de la Pêche, de la Ruralité et de l’Aménagement du territoire</t>
  </si>
  <si>
    <t>Ministre délégué à l'Agroalimentaire</t>
  </si>
  <si>
    <t>Ministre de la Défense et aux anciens combattants</t>
  </si>
  <si>
    <t>Junior Minister for Veterans</t>
  </si>
  <si>
    <t>Ministre délégué aux Anciens combattants</t>
  </si>
  <si>
    <t>Minister for Ecology, Sustainable Development, Transport and Housing</t>
  </si>
  <si>
    <t>Ministre d’Etat de l’écologie, du développement durable, des Transportset de l’Aménagement du territoire</t>
  </si>
  <si>
    <t>Secretary of State for Housing attached to the Minister for Ecology, Sustainable Development and Housing</t>
  </si>
  <si>
    <t>Ministre d’Etat auprès de la ministre de l’écologie, du développement durable et de l’Aménagement du territoire</t>
  </si>
  <si>
    <t>Minister of Territorial Equality and Housing</t>
  </si>
  <si>
    <t>Ministre de l'Égalité des Territoires et du Logement</t>
  </si>
  <si>
    <t>Secretary of State for Transport attached to the Minister for Ecology, Sustainable Development, Transport and Housing</t>
  </si>
  <si>
    <t>Secrétaire d’Etat auprès de la Ministre de l’Ecologie, du Développement durable des transports et de l’Aménagement du territoire, chargé des Transports</t>
  </si>
  <si>
    <t>Ministre des Transports et de l'Économie maritime</t>
  </si>
  <si>
    <t>Minister for Higher Education and Research</t>
  </si>
  <si>
    <t>Ministre de l’Enseignement supérieur et de la Recherche</t>
  </si>
  <si>
    <t>Minister for National Education, Youth and Associations</t>
  </si>
  <si>
    <t>Ministre de l’Éducation nationale, de la jeunesse et de la vie associative</t>
  </si>
  <si>
    <t>Junior Minister for Educational success</t>
  </si>
  <si>
    <t>Secretary of State for Youth and Associations attached to the Minister for National Education,Youth and Associations</t>
  </si>
  <si>
    <t>Secrétaire d’État aupres du ministre de l’Éducation nationale, de la jeunesse et de la vie associative, chargée de la jeunesse et de la vie associative</t>
  </si>
  <si>
    <t>Minister for Youth Affairs and Sport</t>
  </si>
  <si>
    <t>Ministre de la Jeunesse et des Sports</t>
  </si>
  <si>
    <t>Minister for Sport</t>
  </si>
  <si>
    <t>Ministre des Sports</t>
  </si>
  <si>
    <t>Minister for Industry, Energy and the Digital Economy attached to the Minister for Economy, Finance and Industry</t>
  </si>
  <si>
    <t>Ministre auprès de la ministre de l’économie, des finances et de l’industrie, chargé de l’industrie, de l’énergie et de l’économie numérique</t>
  </si>
  <si>
    <t>Minister for Relations with Parliament</t>
  </si>
  <si>
    <t>Ministre auprès du Premier ministre, chargé des relations avec le Parlement, attached to the Prime Minister/Premier ministre</t>
  </si>
  <si>
    <t>Junior Minister for Parliamentary Relations</t>
  </si>
  <si>
    <t>Ministre auprès du Premier ministre, chargé des relations avec le Parlement</t>
  </si>
  <si>
    <t>Minister for Solidarity and Social Cohesion</t>
  </si>
  <si>
    <t>Ministre des Solidarités et de la cohésion sociale</t>
  </si>
  <si>
    <t>Secretary of State without portfolio attached to the Minister for Solidarity and Social Cohesion</t>
  </si>
  <si>
    <t>Junior Minister for Social Economy, Solidarity and Consumption</t>
  </si>
  <si>
    <t>Ministre délégué à l'Économie sociale et solidaire</t>
  </si>
  <si>
    <t>Minister for the Budget, Public Accounts, Civil Service and State Reform</t>
  </si>
  <si>
    <t>Ministre du budget, des comptes publics, de la fonction publique et de la réforme de l’Etat, and government spokesperson/porte-parole du Gouvernement</t>
  </si>
  <si>
    <t>Secretary of State for Public Services attached to the Minister for Budget, Public Accounts, Civil Service and State Reform</t>
  </si>
  <si>
    <t>Secrétaire d’État auprès du Ministre du budget, des comptes publics, de la fonction publique et de la réforme de l’Etat, chargé de la fonction publique</t>
  </si>
  <si>
    <t>Junior Minister for the Budget</t>
  </si>
  <si>
    <t>Ministre du budget</t>
  </si>
  <si>
    <t>Minister for the Economy, Finance and Industry</t>
  </si>
  <si>
    <t>Ministre de l’Économie, des Finances et de l’Industrie</t>
  </si>
  <si>
    <t>Secretary of State for Trade, Artisanship, Small and Medium-sized Enterprise, Services, Liberal Professions and Consumers attached to the Minister for the Economy, Finance and Industry</t>
  </si>
  <si>
    <t>Secrétaire d’État auprès de la ministre de l’Économie, des Finances et de l’Industrie, chargé du commerce, de l’artisanat, des petites et moyennes entreprises, du tourisme, des services, des professions libérales et de la consommation</t>
  </si>
  <si>
    <t>Minister for Urban Affairs</t>
  </si>
  <si>
    <t>Ministre de la Politique de la ville</t>
  </si>
  <si>
    <t>Junior Minister for Urban Affairs</t>
  </si>
  <si>
    <t>Ministre délégué chargé de la Ville </t>
  </si>
  <si>
    <t>Minister for Work, Employment and Health</t>
  </si>
  <si>
    <t>Ministre du Travail, de l’Emploi et de la Santé</t>
  </si>
  <si>
    <t>Secretary of State for Health attached to the Minister for Work, Employment and Health</t>
  </si>
  <si>
    <t>Ministre auprès du Ministre du travail, de l’emploi et de la santé, chargée de la santé</t>
  </si>
  <si>
    <t>Minister for Apprenticeships and Professional Training attached to the Minister for Work, Employment and Health</t>
  </si>
  <si>
    <t>Ministre auprès du Ministre du travail, de l’emploi et de la santé, chargée de l’apprentissage et de la formation professionelle</t>
  </si>
  <si>
    <t>Minister for Social Affairs and Health</t>
  </si>
  <si>
    <t>Minister of State for Foreign and European Affairs</t>
  </si>
  <si>
    <t>Ministre des Affaires étrangères et européennes</t>
  </si>
  <si>
    <t>Minister for Cooperation attached to the Minister for Foreign and European Affairs</t>
  </si>
  <si>
    <t xml:space="preserve"> Ministre auprès de la ministre d’État, ministre des affaires étrangères et européeennes, chargé de la coopération</t>
  </si>
  <si>
    <t>Minister for European Affairs, attached to the Minister of State for Foreign and European Affairs</t>
  </si>
  <si>
    <t>Ministre auprès de la Ministre des Affaires européennes, Ministre des Affaires étrangères et européennes, chargé des affaires européennes</t>
  </si>
  <si>
    <t>Junior Minister for European Affairs</t>
  </si>
  <si>
    <t>Ministre des Affaires étrangères, chargé des Affaires européennes</t>
  </si>
  <si>
    <t>Minister for the Interior, Overseas France, Overseas Local Authorities and Immigration</t>
  </si>
  <si>
    <t>Ministre de l’Intérieur, de l’outre-mer, des collectivités territoriales et de l’immigration</t>
  </si>
  <si>
    <t>Minister for Overseas France attached to the Minister for the Interior, Overseas France, Overseas Local Authorities and Immigration</t>
  </si>
  <si>
    <t>Ministre auprès du Ministre de l’Intérieur, de l’outre-mer, des collectivités territoriales et de l’immigration, chargé de l’outre-mer</t>
  </si>
  <si>
    <t>Ministre des Outre-mer</t>
  </si>
  <si>
    <t>Minister for Overseas Local Authorities attached to the Minister of the Interior, Overseas France, Overseas Local Authorities and Immigration</t>
  </si>
  <si>
    <t>Ministre auprès du Ministre de l’Intérieur, de l’outre-mer, des collectivités territoriales et de l’immigration, chargé des collectivités territoriales</t>
  </si>
  <si>
    <t>Secretary of State for Overseas Trade, attached to the Minister for the Economy, Finance and Industry</t>
  </si>
  <si>
    <t>Secrétaire d’État auprès de la ministre de l’économie, des finances et de l’industrie, chargé du commerce extérieur</t>
  </si>
  <si>
    <t>Minister for Foreign Trade</t>
  </si>
  <si>
    <t>Ministre du Commerce extérieur</t>
  </si>
  <si>
    <t>Junior Minister for Francophones</t>
  </si>
  <si>
    <t>Ministre déléguée en charge des Français de l'étranger et de la Francophonie</t>
  </si>
  <si>
    <t>Junior Minister for French Expatriates</t>
  </si>
  <si>
    <t>Ministre déléguée chargée des Français de l'étranger</t>
  </si>
  <si>
    <t>Ministre de la Réforme de l'État, de la Décentralisation et de la Fonction publique</t>
  </si>
  <si>
    <t>Minister for Women’s Rights</t>
  </si>
  <si>
    <t>Ministre des Droits des femmes</t>
  </si>
  <si>
    <t>Minister of Commerce and Tourism</t>
  </si>
  <si>
    <t>Ministre de l'Artisanat, du Commerce et du Tourisme</t>
  </si>
  <si>
    <t>Minister of Productive Recovery</t>
  </si>
  <si>
    <t>Ministre du Redressement productif</t>
  </si>
  <si>
    <t>Junior Minister for the Family</t>
  </si>
  <si>
    <t>Ministre déléguée à la Famille</t>
  </si>
  <si>
    <t>Junior Minister for the Disabled and Social Exclusion</t>
  </si>
  <si>
    <t>Ministre déléguée aux Personnes handicapées et à la Lutte contre l'exclusion</t>
  </si>
  <si>
    <t>Junior Minister for Business, Innovation and the Digital Economy</t>
  </si>
  <si>
    <t>Ministre de l'Innovation et de l'Économie numérique</t>
  </si>
  <si>
    <t>Junior Minister for Decentralisation</t>
  </si>
  <si>
    <t>Ministre de la Réforme de l’État, de la Décentralisation et de la Fonction publique, chargée de la Décentralisation</t>
  </si>
  <si>
    <t>Junior Minister for Development</t>
  </si>
  <si>
    <t>Ministre du Développement</t>
  </si>
  <si>
    <t>Porte-parole du gouvernement</t>
  </si>
  <si>
    <t>Jean-Marc Ayrault (1950 male, fr_ps01)</t>
  </si>
  <si>
    <t>Stéphane Le Foll (1960 male, fr_ps01)</t>
  </si>
  <si>
    <t>Guillaume Garot (1966 male, fr_ps01)</t>
  </si>
  <si>
    <t>Aurélie Filippetti (1973 female, fr_ps01)</t>
  </si>
  <si>
    <t>Jean-Yves Le Drian (1947 male, fr_ps01)</t>
  </si>
  <si>
    <t>Kader Arif (1959 male, fr_ps01)</t>
  </si>
  <si>
    <t>Delphine Batho (1973 female, fr_ps01)</t>
  </si>
  <si>
    <t>Frédéric Cuvillier (1968 male, fr_ps01)</t>
  </si>
  <si>
    <t>Geneviève Fioraso (1954 female, fr_ps01)</t>
  </si>
  <si>
    <t>Vincent Peillon (1960 male, fr_ps01)</t>
  </si>
  <si>
    <t>George Pau-Langevin (1948 female, fr_ps01)</t>
  </si>
  <si>
    <t>Valérie Fourneyron (1959 female, fr_ps01)</t>
  </si>
  <si>
    <t>Alain Vidalies (1951 male, fr_ps01)</t>
  </si>
  <si>
    <t>Benoît Hamon (1967 male, fr_ps01)</t>
  </si>
  <si>
    <t>Jérôme Cahuzac (1952 male, fr_ps01)</t>
  </si>
  <si>
    <t>Pierre Moscovici (1957 male, fr_ps01)</t>
  </si>
  <si>
    <t>François Lamy (1959 male, fr_ps01)</t>
  </si>
  <si>
    <t xml:space="preserve">Michel Sapin (1952 male, fr_ps01)  </t>
  </si>
  <si>
    <t>Marisol Touraine (1959, female, fr_ps01)</t>
  </si>
  <si>
    <t>Laurent Fabius (1946 male, fr_ps01)</t>
  </si>
  <si>
    <t>Bernard Cazeneuve (1963 male, fr_ps01)</t>
  </si>
  <si>
    <t>Manuel Valls (1962 male, fr_ps01)</t>
  </si>
  <si>
    <t>Victorin Lurel (1951 male, fr_ps01)</t>
  </si>
  <si>
    <t>Nicole Bricq (1947 female, fr_ps01)</t>
  </si>
  <si>
    <t>Yamina Benguigui (1957 female, fr_ps01)</t>
  </si>
  <si>
    <t>Hélène Conway-Mouret (1960 female, fr_ps01)</t>
  </si>
  <si>
    <t xml:space="preserve">Marylise Lebranchu (1947 female, fr_ps01) </t>
  </si>
  <si>
    <t>Najat Vallaud-Belkacem (1977 female, fr_ps01)</t>
  </si>
  <si>
    <t>Arnaud Montebourg (1962 male, fr_ps01)</t>
  </si>
  <si>
    <t>Dominique Bertinotti (1954 female, fr_ps01)</t>
  </si>
  <si>
    <t>Marie-Arlette Carlotti (1952 female, fr_ps01)</t>
  </si>
  <si>
    <t>Fleur Pellerin (1973 female, fr_ps01)</t>
  </si>
  <si>
    <t>Cécile Duflot (1975 female, fr_v01)</t>
  </si>
  <si>
    <t>Pascal Canfin (1974 male, fr_v01)</t>
  </si>
  <si>
    <t>Christine Taubira (1952 female, fr_rdg01)</t>
  </si>
  <si>
    <t>Sylvia Pinel (1977 female, fr_rdg01)</t>
  </si>
  <si>
    <t>Anne-Marie Escoffier (1942 female, fr_rdg01)</t>
  </si>
  <si>
    <t>François Fillon (1954 male, fr_ump01)</t>
  </si>
  <si>
    <t>Michel Mercier (1947 male, fr_ump01)</t>
  </si>
  <si>
    <t>Bruno Le Maire (1969 male, fr_ump01)</t>
  </si>
  <si>
    <t>Alain Juppé (1945 male, fr_ump01)</t>
  </si>
  <si>
    <t>Gérard Longuet (1946 male, fr_ump01)</t>
  </si>
  <si>
    <t>Nathalie Kosciusko-Morizet (1973 female, fr_ump01)</t>
  </si>
  <si>
    <t>Benoît Apparu (1969 male, fr_ump01)</t>
  </si>
  <si>
    <t>Thierry Mariani (1958 male, fr_ump01)</t>
  </si>
  <si>
    <t>Valérie Pécresse (1967 female, fr_ump01)</t>
  </si>
  <si>
    <t>Luc Chatel (1964 male, fr_ump01)</t>
  </si>
  <si>
    <t>Jeannette Bougrab (1973 female, fr_ump01)</t>
  </si>
  <si>
    <t>Chantal Jouanno (1969 female, fr_ump01)</t>
  </si>
  <si>
    <t>Eric Besson (1958 male, allied to fr_ump01)</t>
  </si>
  <si>
    <t>Patrick Ollier (1944 male, fr_ump01)</t>
  </si>
  <si>
    <t>Roselyne Bachelot (1946 female, fr_ump01)</t>
  </si>
  <si>
    <t>Marie-Anne Montchamp (1957 female, fr_ump01)</t>
  </si>
  <si>
    <t>François Baroin (1965 male, fr_ump01)</t>
  </si>
  <si>
    <t>Georges Tron (1957 male, fr_ump01)</t>
  </si>
  <si>
    <t>Christine Lagarde (1956 female, fr_ump01)</t>
  </si>
  <si>
    <t>Frédéric Lefèbvre (1963 male, fr_ump01)</t>
  </si>
  <si>
    <t>Maurice Leroy (1959 male, fr_ump01)</t>
  </si>
  <si>
    <t>Xavier Bertrand (1965 male, fr_ump01)</t>
  </si>
  <si>
    <t>Nora Berra (1963 female, fr_ump01)</t>
  </si>
  <si>
    <t>Nadine Morano (1963 female, fr_ump01)</t>
  </si>
  <si>
    <t>Michèle Alliot-Marie (1946 female, fr_ump01)</t>
  </si>
  <si>
    <t>Henri de Raincourt (1948 male, fr_ump01)</t>
  </si>
  <si>
    <t>Laurent Wauquiez (1975 male, fr_ump01)</t>
  </si>
  <si>
    <t>Brice Hortefeux (1958 male, fr_ump01)</t>
  </si>
  <si>
    <t>Marie-Luce Penchard (1959 female, fr_ump01)</t>
  </si>
  <si>
    <t>Philippe Richert (1953 male, fr_ump01)</t>
  </si>
  <si>
    <t>Pierre Lellouche (1951 male, fr_ump01)</t>
  </si>
  <si>
    <t>Claude Guéant (1945 male, fr_ump01)</t>
  </si>
  <si>
    <t>fr_independent01</t>
  </si>
  <si>
    <t>Frédéric Mitterrand (1947 male, fr_independent01)</t>
  </si>
  <si>
    <t>Eric Besson (1958 male, progressistes allied to UMP, fr_ump01)</t>
  </si>
  <si>
    <t>The terminology used in this table is consistent with that employed in Drake (2011: 970). The February 2011 reshuffle was minimal in terms of the overall number of changes made, but saw the notable departure of Michelle Alliot-Marie (‘MAM’) from the Foreign and European Affairs Ministry following her association with France’s false start at the beginning of the Arab Spring in Tunisia; and the appointment, as Minister of the Interior, of the Secretary-General of the Elysée (i.e., President Sarkozy’s Chief of Staff), Claude Guéant. The new government now comprised only one Minister of State (Alain Juppé at Foreign and European Affairs), 22 ministers and eight secretaries of state and, with the departure of Alliot-Marie, lost a very senior female ministerial figure.</t>
  </si>
  <si>
    <t>Fillon VII</t>
  </si>
  <si>
    <t>Ayrault I</t>
  </si>
  <si>
    <t>Fillon VI</t>
  </si>
  <si>
    <t xml:space="preserve">Valérie Pécresse (1967 female, fr_ump01) </t>
  </si>
  <si>
    <t>Minister for the Budget, Public Accounts, and State Reform</t>
  </si>
  <si>
    <t>François Sauvadet (1953 male, fr_nc01)</t>
  </si>
  <si>
    <t>Minister for Transport attached to the Minister for Ecology, Sustainable Development, Transport and Housing</t>
  </si>
  <si>
    <t>Ministre des Transports auprès de la Ministre de l’Ecologie, du Développement durable des transports et de l’Aménagement du territoire, chargé des Transports</t>
  </si>
  <si>
    <t>upgraded to minister status</t>
  </si>
  <si>
    <t>Secretary of State for the Family attached to the Minister for Solidarity and Social Cohesion</t>
  </si>
  <si>
    <t>Secrétaire d’État à la famille auprès de la Ministre des Solidarités et de la cohésion sociale</t>
  </si>
  <si>
    <t>Secretary of State for the French Abroad attached to the Minister of State for Foreign and European Affairs</t>
  </si>
  <si>
    <t>Secrétaire d’État auprès du Ministre des Affaires étrangères et européennes, chargé des Français de l’étranger</t>
  </si>
  <si>
    <t>David Douillet (1969 male, fr_ump01)</t>
  </si>
  <si>
    <t>Secretary of State (no portfolio) attached to the Minister for Defence and Veterans</t>
  </si>
  <si>
    <t>Secrétaire d’Etat auprès de la Ministre de la Défense et aux anciens combattants</t>
  </si>
  <si>
    <t>Marc Laffineur (1945 male, fr_ump01)</t>
  </si>
  <si>
    <t>Minister for Public Services</t>
  </si>
  <si>
    <t>Ministre de la fonction publique</t>
  </si>
  <si>
    <t>Spokesperson for the Government</t>
  </si>
  <si>
    <t>Édouard Courtial (1973 male, fr_ump01)</t>
  </si>
  <si>
    <t>Nouveau Centre</t>
  </si>
  <si>
    <t>fr_nc01</t>
  </si>
  <si>
    <t>orange</t>
  </si>
  <si>
    <t>fr_other01</t>
  </si>
  <si>
    <t>Other</t>
  </si>
  <si>
    <t>-</t>
  </si>
  <si>
    <t>gray (dark)</t>
  </si>
  <si>
    <t>Jean Leonetti (1948 male, fr_ump01)</t>
  </si>
  <si>
    <t>Sources: www.france-politique.fr/elections-europeennes-2014.htm &amp; http://en.wikipedia.org/wiki/European_Parliament_election,_2014_(France)</t>
  </si>
  <si>
    <t xml:space="preserve">National Front; Front National (FN) </t>
  </si>
  <si>
    <t>Union pour un Mouvement Populaire; Union for a Popular Movement (UMP)</t>
  </si>
  <si>
    <t xml:space="preserve">Union of the Left; Union de la Gauche* </t>
  </si>
  <si>
    <t>Centre Union; Union du Centre</t>
  </si>
  <si>
    <t>Europe Ecology – The Greens; Europe-Ecologie-Les Verts (EELV)</t>
  </si>
  <si>
    <t>Left Front; Front de Gauche (FG)</t>
  </si>
  <si>
    <t>Arise the Republic; Debout la République (DLR)</t>
  </si>
  <si>
    <t>New Deal; Nouvelle Donne (ND)</t>
  </si>
  <si>
    <t>We Citizens; Nous Citoyens (NC)</t>
  </si>
  <si>
    <t>Workers' Struggle; Lutte Ouvrière (LO)</t>
  </si>
  <si>
    <t>Independent Ecological Alliance; Alliance Écologiste Indépendante (AEI)</t>
  </si>
  <si>
    <t>Life Force ;Force Vie (FV)</t>
  </si>
  <si>
    <t>Citizen of Europe; Europe Citoyenne (EC)</t>
  </si>
  <si>
    <t>Blank Voting Citizens; Citoyens du Vote Blanc (CVB)</t>
  </si>
  <si>
    <t>ND</t>
  </si>
  <si>
    <t>FV</t>
  </si>
  <si>
    <t>EC</t>
  </si>
  <si>
    <t>CVB</t>
  </si>
  <si>
    <t>Nouvelle Donne</t>
  </si>
  <si>
    <t>Nous Citoyens</t>
  </si>
  <si>
    <t>Force Vie</t>
  </si>
  <si>
    <t>Europe Citoyenne</t>
  </si>
  <si>
    <t>Citoyens du Vote Blanc</t>
  </si>
  <si>
    <t>New Deal</t>
  </si>
  <si>
    <t>We Citizens</t>
  </si>
  <si>
    <t xml:space="preserve">Life Force </t>
  </si>
  <si>
    <t>Citizen of Europe</t>
  </si>
  <si>
    <t>Blank Voting Citizens</t>
  </si>
  <si>
    <t>fr_nd01</t>
  </si>
  <si>
    <t>fr_fv01</t>
  </si>
  <si>
    <t>fr_ec01</t>
  </si>
  <si>
    <t>fr_cvb01</t>
  </si>
  <si>
    <t>fr_nc02</t>
  </si>
  <si>
    <t>VL  - 52</t>
  </si>
  <si>
    <t>UR  - http://dx.doi.org/10.1111/j.2047-8852.12010</t>
  </si>
  <si>
    <t>DO  - 10.1111/j.2047-8852.12010</t>
  </si>
  <si>
    <t>SP  - 70</t>
  </si>
  <si>
    <t>EP  - 82</t>
  </si>
  <si>
    <t>PY  - 2013</t>
  </si>
  <si>
    <t>AU  - Startin, Nick</t>
  </si>
  <si>
    <t>Philippe Martin (1953 male, PS)</t>
  </si>
  <si>
    <t xml:space="preserve">Thierry Repentin (1963 male, fr_ps01) </t>
  </si>
  <si>
    <t>Calculations for integration with other databases</t>
  </si>
  <si>
    <t>Country</t>
  </si>
  <si>
    <t>Name_english</t>
  </si>
  <si>
    <t>Name_short</t>
  </si>
  <si>
    <t>First_PDY_Year</t>
  </si>
  <si>
    <t>Last_PDY_Year</t>
  </si>
  <si>
    <t>Max_Vote</t>
  </si>
  <si>
    <t>Year_of_max_vote</t>
  </si>
  <si>
    <t>Last Updated:</t>
  </si>
  <si>
    <t>Update Notes:</t>
  </si>
  <si>
    <t>Info_parties2</t>
  </si>
  <si>
    <t>This sheet contains calculations for integrating databases.</t>
  </si>
  <si>
    <t>New Data: ministers after 2014, parlseats_lh after 2013
Legacy Data: ministers before 2010
Format: Needs new parlseats_lh and parlseats_uh formats, new info_parties 
Additional data: Could use party logo, party website, party founding, name, merge/split, leader data+M4</t>
  </si>
  <si>
    <t>Valls I</t>
  </si>
  <si>
    <t>Minister of Finance and Public Accounts</t>
  </si>
  <si>
    <t>Minister of Economy, Recovery of Productivity and Digital Affairs</t>
  </si>
  <si>
    <t>Minister of Foreign Affairs and International Development</t>
  </si>
  <si>
    <t>Valls II</t>
  </si>
  <si>
    <t>Ministère des Affaires étrangères et du Développement international</t>
  </si>
  <si>
    <t>Ministère de l’Écologie, du Développement durable et de l’Énergie</t>
  </si>
  <si>
    <t>Ministère de l'Éducation nationale, de l'Enseignement supérieur et de la Recherche</t>
  </si>
  <si>
    <t>Ministre de l'Éducation nationale, chargée de la Réussite éducative ministre de l'Éducation nationale, chargée de la Réussite éducative</t>
  </si>
  <si>
    <t>Minister of National Education, Higher Education and Research</t>
  </si>
  <si>
    <t>Garde des Sceaux, ministre de la Justice</t>
  </si>
  <si>
    <t>Keeper of the Seals and Minister of Justice</t>
  </si>
  <si>
    <t>Ministère des Finances et des Comptes publics</t>
  </si>
  <si>
    <t>Ministère de la Défense</t>
  </si>
  <si>
    <t>Ministère des Affaires sociales, de la Santé et des Droits des femmes</t>
  </si>
  <si>
    <t>Ministre du Travail, de l’Emploi, de la Formation professionnelle et du Dialogue social</t>
  </si>
  <si>
    <t>Ministère de l'Économie, de l'Industrie et du Numérique</t>
  </si>
  <si>
    <t>Ministère du Logement, de l'Egalité des territoires et de la Ruralité</t>
  </si>
  <si>
    <t>Ministère de la Culture et de la Communication</t>
  </si>
  <si>
    <t>Ministère de la Ville, de la Jeunesse et des Sports</t>
  </si>
  <si>
    <t>Ministère du Travail, de l’Emploi et du Dialogue social</t>
  </si>
  <si>
    <t>Ministre de l’Intérieur</t>
  </si>
  <si>
    <t>Ministre de l'Economie, du Redressement productif et du Numérique</t>
  </si>
  <si>
    <t>Ministère de l’Agriculture, de l’Agroalimentaire et de la Forêt</t>
  </si>
  <si>
    <t>Minister of the Rights of Women, Urban Affairs, Youth Affairs and Sport</t>
  </si>
  <si>
    <t>Ministre des Droits des femmes, de la Ville, de la Jeunesse et des Sports</t>
  </si>
  <si>
    <t>Secrétaire d'État chargé des Transports, de la Mer et de la Pêche, auprès de la ministre de l'Écologie, du Développement durable et de l'Énergie</t>
  </si>
  <si>
    <t>Secrétaire d’État à la Réforme territoriale, auprès de la ministre de la Décentralisation et de la Fonction publique</t>
  </si>
  <si>
    <t>Secrétaire d'État au Développement et à la Francophonie, auprès du ministre des Affaires étrangères et du Développement international</t>
  </si>
  <si>
    <t>Secrétaire d'État chargée du Numérique, auprès du ministre de l'Économie, de l'Industrie et du Numérique</t>
  </si>
  <si>
    <t>Secrétaire d’État au Budget, auprès du ministre des Finances et des Comptes publics</t>
  </si>
  <si>
    <t>Secrétaire d’État aux Affaires européennes, auprès du ministre des Affaires étrangères et du Développement international</t>
  </si>
  <si>
    <t>Secrétaire d’État chargé des Anciens Combattants et de la Mémoire, auprès du ministre de la Défense</t>
  </si>
  <si>
    <t>Secretary of State for Parliamentary Relations</t>
  </si>
  <si>
    <t>Secrétaire d'État aux Relations avec le Parlement, auprès du Premier ministre</t>
  </si>
  <si>
    <t>Secrétaire d’État chargée de la Famille, de l’Enfance, des Personnes âgées, et de l’Autonomie, auprès de la ministre des Affaires sociales, de la Santé et des Droits des femmes</t>
  </si>
  <si>
    <t>Secrétaire d'État chargé du Commerce extérieur, de la Promotion du tourisme et des Français de l'étranger, auprès du ministre des Affaires étrangères et du Développement international</t>
  </si>
  <si>
    <t>Secrétaire d'État chargée des Droits des femmes, auprès de la ministre des Affaires sociales, de la Santé et des Droits des femmes</t>
  </si>
  <si>
    <t>Secrétaire d'État chargée des Personnes handicapées et de la Lutte contre l'exclusion, auprès de la ministre des Affaires sociales, de la Santé et des Droits des femmes</t>
  </si>
  <si>
    <t>Secrétaire d'État aux Sports, auprès du ministre de la Ville, de la Jeunesse et des Sports</t>
  </si>
  <si>
    <t>Secrétaire d’État chargée du Commerce, de l'Artisanat, de la Consommation et de l'Economie sociale et solidaire, auprès du ministre de l'Économie, de l'Industrie et du Numérique</t>
  </si>
  <si>
    <t>Secrétaire d’État chargé de l’Enseignement supérieur et de la Recherche, auprès de la ministre de l’Éducation nationale, de l’Enseignement supérieur et de la Recherche</t>
  </si>
  <si>
    <t>Secretary of State for State Reform and Simplification</t>
  </si>
  <si>
    <t>Secrétaire d’État chargée de la Réforme de l’État et de la Simplification auprès du Premier ministre</t>
  </si>
  <si>
    <r>
      <t xml:space="preserve">The terminology of ‘Fillon V’ and ‘Fillon VI’ (in Table 2) has been used to maintain coherence with that adopted by Cautrès (2010). The government appointed in November 2010, however, is more accurately Fillon II. Fillon I was appointed after the presidential election of 6 May 2007 and Fillon II after the legislative elections of 18 June 2007, when Fillon resigned and was immediately reappointed. There had been six reshuffles by the end of 2010, including those of March and November of that year (see </t>
    </r>
    <r>
      <rPr>
        <i/>
        <sz val="8"/>
        <rFont val="Calibri"/>
        <family val="2"/>
        <scheme val="minor"/>
      </rPr>
      <t>le Monde</t>
    </r>
    <r>
      <rPr>
        <sz val="8"/>
        <rFont val="Calibri"/>
        <family val="2"/>
        <scheme val="minor"/>
      </rPr>
      <t>, 24 March 2010). Elsewhere, the government appointed in November 2010 is referred to as ‘Fillon 4’ (</t>
    </r>
    <r>
      <rPr>
        <i/>
        <sz val="8"/>
        <rFont val="Calibri"/>
        <family val="2"/>
        <scheme val="minor"/>
      </rPr>
      <t>Vie publique</t>
    </r>
    <r>
      <rPr>
        <sz val="8"/>
        <rFont val="Calibri"/>
        <family val="2"/>
        <scheme val="minor"/>
      </rPr>
      <t>, 2011); there is, in other words, no consistent terminology.</t>
    </r>
  </si>
  <si>
    <t>Thierry Mandon (1957 male, fr_ps01)</t>
  </si>
  <si>
    <t>Clotilde Valter (1962 female, fr_ps01)</t>
  </si>
  <si>
    <t>Harlem Désir (1959 male, fr_ps01)</t>
  </si>
  <si>
    <t>Thomas Thévenoud (1974 male, fr_ps01)</t>
  </si>
  <si>
    <t>Matthias Fekl (1977 male, fr_ps01)</t>
  </si>
  <si>
    <t>Stephane Le Foll (1960 male, fr_ps01)</t>
  </si>
  <si>
    <t>Jean-Marc Todeschini (1952 male, fr_ps01)</t>
  </si>
  <si>
    <t>Ségolène Royal (1953 female, fr_ps01)</t>
  </si>
  <si>
    <t>Najat Valaud-Belkacem (1977 female, fr_ps01)</t>
  </si>
  <si>
    <t>Patrick Kanner (1957 male, fr_ps01)</t>
  </si>
  <si>
    <t>Jean-Marie Le Guen (1953 male, fr_ps01)</t>
  </si>
  <si>
    <t xml:space="preserve">Emmanuel Macron (1977 male, fr_ps01) </t>
  </si>
  <si>
    <t>Axelle Lemaire (1974 female, fr_ps01)</t>
  </si>
  <si>
    <t>Carole Delga (1971 female, fr_ps01)</t>
  </si>
  <si>
    <t>Martine Pinville (1958 female, fr_ps01)</t>
  </si>
  <si>
    <t xml:space="preserve">Michel Sapin (1952 male, fr_ps01)                     </t>
  </si>
  <si>
    <t>Christian Eckert (1956 male, fr_ps01)</t>
  </si>
  <si>
    <t>François Rebsamen (1951 male, fr_ps01)</t>
  </si>
  <si>
    <t>Myriam El Khomri (1973 female, fr_ps01)</t>
  </si>
  <si>
    <t>Marisol Tourraine (1959 female, fr_ps01)</t>
  </si>
  <si>
    <t>Laurence Rossignol (1957 female, fr_ps01)</t>
  </si>
  <si>
    <t>Pascale Boistard (1971 female, fr_ps01)</t>
  </si>
  <si>
    <t>Ségolène Neuville (1971 female, fr_ps01)</t>
  </si>
  <si>
    <t>Marylise Lebranchu (1947 female, fr_ps01)</t>
  </si>
  <si>
    <t>André Vallini (1956 male, fr_ps01)</t>
  </si>
  <si>
    <t>Aurèlie Flippetti (1973 female, fr_ps01)</t>
  </si>
  <si>
    <t>Benoit Hamon (1967 male, fr_ps01)</t>
  </si>
  <si>
    <t xml:space="preserve">Arnaud Montebourg (1962 male, fr_ps01) </t>
  </si>
  <si>
    <t>Junior Minister for Transport, Marine Affairs and Fisheries</t>
  </si>
  <si>
    <t>Minister of State for Development and Francophony, attached to the Minister of Foreign Affairs and International Development</t>
  </si>
  <si>
    <t>Minister of State for European Affairs, attached to the Minister of Foreign Affairs and International Development</t>
  </si>
  <si>
    <t>Minister of State for Foreign Trade, the Promotion of Tourism and French Nationals Abroad, attached to the Minister of Foreign Affairs and International Development</t>
  </si>
  <si>
    <t>Ministry of Agriculture, Agrifood and Forestry</t>
  </si>
  <si>
    <t>Junior Minister for Agrifood</t>
  </si>
  <si>
    <t>Ministry of Defence</t>
  </si>
  <si>
    <t>Minister of Defence and Veterans</t>
  </si>
  <si>
    <t>Minister of State for Veterans and Remembrance, attached to the Minister of Defence</t>
  </si>
  <si>
    <t>Minister of Ecology, Sustainable Development and Energy</t>
  </si>
  <si>
    <t>Minister of Housing, Regional Equality and Rural Affairs</t>
  </si>
  <si>
    <t>Minister of State for Transport, Marine Affairs and Fisheries, attached to the Minister of Ecology, Sustainable Development and Energy</t>
  </si>
  <si>
    <t>Minister of State for Higher Education and Research, attached to the Minister of National Education, Higher Education and Research</t>
  </si>
  <si>
    <t>Minister of Urban Affairs, Youth and Sport</t>
  </si>
  <si>
    <t>Minister of State for Sport, attached to the Minister of Urban Affairs, Youth and Sport</t>
  </si>
  <si>
    <t>Minister of the Economy, Industry and the Digital Sector</t>
  </si>
  <si>
    <t>Minister of State for the Digital Sector, attached to the Minister of the Economy, Industry and the Digital Sector</t>
  </si>
  <si>
    <t>Minister of State for Commerce, Small-Scale Industry, Consumer Affairs and the Social and Solidarity Economy, attached to the Minister of the Economy, Industry and the Digital Sector</t>
  </si>
  <si>
    <t>Minister of State for the Budget, attached to the Minister of Finance and Public Accounts</t>
  </si>
  <si>
    <t>Minister of Labour, Employment, Vocational Training and Social Dialogue</t>
  </si>
  <si>
    <t>Minister of Labour, Employment, Social Dialogue</t>
  </si>
  <si>
    <t>Minister of Social Affairs, Health and Women’s Rights</t>
  </si>
  <si>
    <t>Minister of State for the Family, Elderly People and Adult Care, attached to the Minister of Social Affairs, Health and Women's Rights</t>
  </si>
  <si>
    <t>Minister of State for Disabled People and the Fight against Exclusion, attached to the Minister of Social Affairs, Health and Women's Rights</t>
  </si>
  <si>
    <t>Minister of State for Women’s Rights, attached to the Minister of Social Affairs, Health and Women’s Rights</t>
  </si>
  <si>
    <t>Minister of the Interior</t>
  </si>
  <si>
    <t>Minister for Overseas France</t>
  </si>
  <si>
    <t>Minister of Culture and Communication</t>
  </si>
  <si>
    <t>Minister of State for Regional Reform, attached to the Minister for Decentralization and the Civil Service</t>
  </si>
  <si>
    <t>Minister for Decentralization and the Civil Service</t>
  </si>
  <si>
    <t>Minister for State Reform, Decentralization and the Civil Service</t>
  </si>
  <si>
    <t>Ministre de la Décentralisation et de la Fonction publique</t>
  </si>
  <si>
    <t>Ministère des Affaires sociales et de la Santé</t>
  </si>
  <si>
    <t>Secrétaire d’État chargée de la Famille, de l’Enfance, des Personnes âgées, et de l’Autonomie, auprès de la ministre des Affaires socialeset de la Santé</t>
  </si>
  <si>
    <t>Secrétaire d'État chargée des Personnes handicapées et de la Lutte contre l'exclusion, auprès de la ministre des Affaires socialeset de la Santé</t>
  </si>
  <si>
    <t>Minister of State for the Family, Elderly People and Adult Care, attached to the Minister of Social Affairs and Health</t>
  </si>
  <si>
    <t>Minister of State for Disabled People and the Fight against Exclusion, attached to the Minister of Social Affairs and Health</t>
  </si>
  <si>
    <t>Some sources list start dates for ministers as 9 April 2014; Ministers of State for Digital Sector and Commerce, Small Scale Enterprise (etc.) listed in some sources as part of Ministry of Budget</t>
  </si>
  <si>
    <t>Annick Girardin (1964 female, fr_rdg01)</t>
  </si>
  <si>
    <t>Thierry Braillard (1964 male, fr_rdg01)</t>
  </si>
  <si>
    <t>Ericka Bareigts (1967 female, fr_ps01)</t>
  </si>
  <si>
    <t>Ministry of Housing and Sustainable Homes</t>
  </si>
  <si>
    <t>Emmanuelle Cosse (1974 female, fr_ecologistes01)</t>
  </si>
  <si>
    <t>Ministre du Logement et de l'Habitat durable</t>
  </si>
  <si>
    <t>VL  - 56</t>
  </si>
  <si>
    <t>PY  - 2017</t>
  </si>
  <si>
    <t>AU  - FAUCHER, FLORENCE</t>
  </si>
  <si>
    <t>AU  - GARCIA, NÚRIA</t>
  </si>
  <si>
    <t>PB  - John Wiley &amp; Sons Ltd</t>
  </si>
  <si>
    <t>UR  - http://dx.doi.org/10.1111/2047-8852.12181</t>
  </si>
  <si>
    <t>DO  - 10.1111/2047-8852.12181</t>
  </si>
  <si>
    <t>SP  - 99</t>
  </si>
  <si>
    <t>EP  - 106</t>
  </si>
  <si>
    <t>ER  -</t>
  </si>
  <si>
    <t>Cazenueve I</t>
  </si>
  <si>
    <t>Minister for Environment, Energy, Sea, and Climate</t>
  </si>
  <si>
    <t>Michel Sapin (1952 male, fr_ps01)</t>
  </si>
  <si>
    <t>Marisol Touraine (1959 female, fr_ps01)</t>
  </si>
  <si>
    <t>Minister of Justice</t>
  </si>
  <si>
    <t>Jean-Jacques Urvoas (1959 male, fr_ps01)</t>
  </si>
  <si>
    <t>Myriam El Khomri (1978 female, fr_ps01)</t>
  </si>
  <si>
    <t>Jean-Michel Baylet (1946 male, fr_rdg01)</t>
  </si>
  <si>
    <t>Bruno Le Roux (1965 male, fr_ps01)</t>
  </si>
  <si>
    <t>Audrey Azoulay (1972 female, fr_ps01)</t>
  </si>
  <si>
    <t>Minister for Families, Childhood, and Women's Rights</t>
  </si>
  <si>
    <t>Minister of Territorial Development, Rural Affairs, and Local Government
and Local Government</t>
  </si>
  <si>
    <t>Minister for Civil and Public Service</t>
  </si>
  <si>
    <t>fr_macron01</t>
  </si>
  <si>
    <t>Macron, Emmanuel</t>
  </si>
  <si>
    <t>fr_fillon01</t>
  </si>
  <si>
    <t>Fillon, Francois</t>
  </si>
  <si>
    <t>fr_laguiller01</t>
  </si>
  <si>
    <t>fr_besancenot01</t>
  </si>
  <si>
    <t>fr_gluckstein01</t>
  </si>
  <si>
    <t>fr_hue01</t>
  </si>
  <si>
    <t>fr_jospin01</t>
  </si>
  <si>
    <t>fr_taubira01</t>
  </si>
  <si>
    <t>Taubira, Cfristiane</t>
  </si>
  <si>
    <t>fr_mamere01</t>
  </si>
  <si>
    <t>fr_chevenement01</t>
  </si>
  <si>
    <t>fr_lepage01</t>
  </si>
  <si>
    <t>fr_bayrou01</t>
  </si>
  <si>
    <t>fr_chirac01</t>
  </si>
  <si>
    <t>fr_madelin01</t>
  </si>
  <si>
    <t>fr_boutin01</t>
  </si>
  <si>
    <t>Boutin, Cfristine</t>
  </si>
  <si>
    <t>fr_saint-josse01</t>
  </si>
  <si>
    <t>fr_megret01</t>
  </si>
  <si>
    <t>fr_lepen01</t>
  </si>
  <si>
    <t>fr_nihous01</t>
  </si>
  <si>
    <t>fr_devilliers01</t>
  </si>
  <si>
    <t>fr_sarkozy01</t>
  </si>
  <si>
    <t>fr_voynet01</t>
  </si>
  <si>
    <t>fr_royal01</t>
  </si>
  <si>
    <t>fr_buffet01</t>
  </si>
  <si>
    <t>fr_bove01</t>
  </si>
  <si>
    <t>fr_schivardi01</t>
  </si>
  <si>
    <t>fr_balladur01</t>
  </si>
  <si>
    <t>fr_cheminade01</t>
  </si>
  <si>
    <t>fr_hollande01</t>
  </si>
  <si>
    <t>fr_lepen02</t>
  </si>
  <si>
    <t>fr_melenchon01</t>
  </si>
  <si>
    <t>fr_joly01</t>
  </si>
  <si>
    <t>fr_dupont-aignan01</t>
  </si>
  <si>
    <t>fr_poutou01</t>
  </si>
  <si>
    <t>fr_arthaud01</t>
  </si>
  <si>
    <t>fr_hamon01</t>
  </si>
  <si>
    <t>Hamon, Benoit</t>
  </si>
  <si>
    <t>fr_lassalle01</t>
  </si>
  <si>
    <t>Lassalle, Jean</t>
  </si>
  <si>
    <t>fr_asselineau01</t>
  </si>
  <si>
    <t>Asselineau, Francois</t>
  </si>
  <si>
    <t>fr_upr01</t>
  </si>
  <si>
    <t>Popular Republican Union</t>
  </si>
  <si>
    <t>UPR</t>
  </si>
  <si>
    <t>fr_lrm01</t>
  </si>
  <si>
    <t>Forward</t>
  </si>
  <si>
    <t>La Republique en marche</t>
  </si>
  <si>
    <t>LRM</t>
  </si>
  <si>
    <t>Forward/La Republique en Marche</t>
  </si>
  <si>
    <t>NC, UDI</t>
  </si>
  <si>
    <t>New Centre, Union of Democrats and Independents</t>
  </si>
  <si>
    <t>fr_fi01</t>
  </si>
  <si>
    <t>Unsubmissive France</t>
  </si>
  <si>
    <t>La France Insoumise</t>
  </si>
  <si>
    <t>FI</t>
  </si>
  <si>
    <t>fr_d01</t>
  </si>
  <si>
    <t>Diverse</t>
  </si>
  <si>
    <t>D</t>
  </si>
  <si>
    <t>Divers</t>
  </si>
  <si>
    <t>Diverse/Divers</t>
  </si>
  <si>
    <t>fr_dlf01</t>
  </si>
  <si>
    <t>Debout la France</t>
  </si>
  <si>
    <t>DLF</t>
  </si>
  <si>
    <t>France Arise</t>
  </si>
  <si>
    <t>Philippe I</t>
  </si>
  <si>
    <t>UMP, LR</t>
  </si>
  <si>
    <t>Edouard Philippe (1970 male, fr_ump01)</t>
  </si>
  <si>
    <t>Gérard Collomb (1947 male, fr_ps01)</t>
  </si>
  <si>
    <t>Nicolas Hulot (1955 male, fr_independent01)</t>
  </si>
  <si>
    <t>François Bayrou (1951 male, fr_modem01)</t>
  </si>
  <si>
    <t>Sylvie Goulard (1964 female, fr_modem01)</t>
  </si>
  <si>
    <t>Minister of Territorial Cohesion</t>
  </si>
  <si>
    <t>Richard Ferrand (1962 male, fr_lrm01)</t>
  </si>
  <si>
    <t>Agnès Buzyn (1962 female, fr_independent01)</t>
  </si>
  <si>
    <t>Françoise Nyssen (1951 female, fr_independent01)</t>
  </si>
  <si>
    <t>Muriel Pénicaud (1955 female, fr_independent01)</t>
  </si>
  <si>
    <t>Jean-Michel Blanquer (1964 male, fr_independent01)</t>
  </si>
  <si>
    <t>Frédérique Vidal (1964 female, fr_independent01)</t>
  </si>
  <si>
    <t>Jacques Mézard (1947 male, fr_rdg01)</t>
  </si>
  <si>
    <t>RdG, PRG</t>
  </si>
  <si>
    <t>Minister of Public Action and Accounts</t>
  </si>
  <si>
    <t>Gérald Darmanin (1982 male, fr_ump01)</t>
  </si>
  <si>
    <t>Laura Flessel (1971 female, fr_independent01)</t>
  </si>
  <si>
    <t>Minister of Transport</t>
  </si>
  <si>
    <t>Elisabeth Borne (1961 female, fr_independent01)</t>
  </si>
  <si>
    <t>Marielle de Sarnez (1951 female, fr_modem01)</t>
  </si>
  <si>
    <t>Philippe II</t>
  </si>
  <si>
    <t>Nathalie Loiseau (1964 female, fr_independent01)</t>
  </si>
  <si>
    <t>Stéphane Travert (1969 male, fr_ps01)</t>
  </si>
  <si>
    <t>Florence Parly (1963 female, fr_ps01)</t>
  </si>
  <si>
    <t>Nicole Belloubet (1955 female, fr_ps01)</t>
  </si>
  <si>
    <t>Minister Attached to Minister of Interior</t>
  </si>
  <si>
    <t>Jacqueline Gourault (1950 female, fr_modem01)</t>
  </si>
  <si>
    <t>fr_ref_2018_01</t>
  </si>
  <si>
    <t>Do you want New Caledonia to access full sovereignty and become independent?</t>
  </si>
  <si>
    <t>Voters in New Caledonia only</t>
  </si>
  <si>
    <t>François de Rugy (1973 male, fr_lrm01)</t>
  </si>
  <si>
    <t>Franck Riester (1974 male, fr_ump01)</t>
  </si>
  <si>
    <t>Roxana Maracineanu (1975 female, fr_independent01)</t>
  </si>
  <si>
    <t>Christophe Castaner (1966 male, fr_lrm01)</t>
  </si>
  <si>
    <t>Didier Guillaume (1959 male, fr_ps01)</t>
  </si>
  <si>
    <t>Minister for the Ecological and Inclusive Transition</t>
  </si>
  <si>
    <t>Sébastien Lecornu (1986 male, fr_lrm01)</t>
  </si>
  <si>
    <t>Minister of Housing and Urban Development</t>
  </si>
  <si>
    <t>Julien Denormandie (1980 male, fr_lrm01)</t>
  </si>
  <si>
    <t>Elisabeth Borne (1961 female, fr_lrm01)</t>
  </si>
  <si>
    <t>National Rally</t>
  </si>
  <si>
    <t>La Republique en Marche</t>
  </si>
  <si>
    <t>France Insoumise</t>
  </si>
  <si>
    <t>Union of Independents</t>
  </si>
  <si>
    <t>fr_pa01</t>
  </si>
  <si>
    <t>Animalist Party</t>
  </si>
  <si>
    <t>PA</t>
  </si>
  <si>
    <t>Parti Animaliste</t>
  </si>
  <si>
    <t>fr_g01</t>
  </si>
  <si>
    <t>Generation.s</t>
  </si>
  <si>
    <t>fr_patriotes01</t>
  </si>
  <si>
    <t>Patriots!</t>
  </si>
  <si>
    <t>Patriotes!</t>
  </si>
  <si>
    <t>Non-affiliated</t>
  </si>
  <si>
    <t>Olivier Veran (1980 male, fr_tdp01)</t>
  </si>
  <si>
    <t>fr_tdp01</t>
  </si>
  <si>
    <t>Territories of Progress</t>
  </si>
  <si>
    <t>TDP</t>
  </si>
  <si>
    <t>Territoires de Progres</t>
  </si>
  <si>
    <t>Castex I</t>
  </si>
  <si>
    <t>Jean Castex (1965 male, fr_lrm01)</t>
  </si>
  <si>
    <t>Jean-Yves Le Drian (1947 male, fr_tdp01)</t>
  </si>
  <si>
    <t>Jean-Michel Blanquer (1964 male, fr_lrm01)</t>
  </si>
  <si>
    <t>Bruno Le Maire (1969 male, fr_lrm01)</t>
  </si>
  <si>
    <t>Florence Parly (1963 female, fr_tdp01)</t>
  </si>
  <si>
    <t>Gérald Darmanin (1982 male, fr_lrm01)</t>
  </si>
  <si>
    <t>Elisabeth Borne (1961 female, fr_tdp01)</t>
  </si>
  <si>
    <t>Sebastien Lecornu (1986 male, fr_lrm01)</t>
  </si>
  <si>
    <t>In Common</t>
  </si>
  <si>
    <t>En Commun</t>
  </si>
  <si>
    <t>Eric Dupond-Moretti (1961 male, fr_independent01)</t>
  </si>
  <si>
    <t>Roselyne Bachelot (1946 female, fr_independent01)</t>
  </si>
  <si>
    <t>Minister of the Sea</t>
  </si>
  <si>
    <t>Minister of Transformation and Civil Service</t>
  </si>
  <si>
    <t>Amelie De Montchalin (1985 female, fr_lrm01)</t>
  </si>
  <si>
    <t>Matthias Felk (1977 male, fr_ps01)</t>
  </si>
  <si>
    <t>New Caledonia autonomy</t>
  </si>
  <si>
    <t>fr_ec02</t>
  </si>
  <si>
    <t>Barbara Pompili (1975 female, fr_ec02)</t>
  </si>
  <si>
    <t>Génération.s</t>
  </si>
  <si>
    <t>Patriotes</t>
  </si>
  <si>
    <t>fr_res01</t>
  </si>
  <si>
    <t>Resistence</t>
  </si>
  <si>
    <t>RES</t>
  </si>
  <si>
    <t>Résistons!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</si>
</sst>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2">
    <numFmt numFmtId="43" formatCode="_(* #,##0.00_);_(* \(#,##0.00\);_(* &quot;-&quot;??_);_(@_)"/>
    <numFmt numFmtId="164" formatCode="dd\-mm\-yyyy"/>
    <numFmt numFmtId="165" formatCode="[$-409]d\-mmm\-yy;@"/>
    <numFmt numFmtId="166" formatCode="0.0%"/>
    <numFmt numFmtId="167" formatCode="0.00000000"/>
    <numFmt numFmtId="168" formatCode="General_)"/>
    <numFmt numFmtId="169" formatCode="#,##0.000"/>
    <numFmt numFmtId="170" formatCode="_(* #,##0_);_(* \(#,##0\);_(* &quot;-&quot;??_);_(@_)"/>
    <numFmt numFmtId="171" formatCode="yyyy"/>
    <numFmt numFmtId="172" formatCode="0.000%"/>
    <numFmt numFmtId="173" formatCode="yyyy\-mm\-dd"/>
    <numFmt numFmtId="174" formatCode="[$-409]d\-mmm\-yyyy;@"/>
  </numFmts>
  <fonts count="44" x14ac:knownFonts="1">
    <font>
      <sz val="10"/>
      <name val="Arial"/>
    </font>
    <font>
      <u/>
      <sz val="10"/>
      <color indexed="12"/>
      <name val="Arial"/>
      <family val="2"/>
    </font>
    <font>
      <sz val="8"/>
      <name val="Calibri"/>
      <family val="2"/>
    </font>
    <font>
      <sz val="10"/>
      <name val="Arial"/>
      <family val="2"/>
    </font>
    <font>
      <sz val="11"/>
      <color indexed="8"/>
      <name val="Calibri"/>
      <family val="2"/>
    </font>
    <font>
      <sz val="10"/>
      <name val="Calibri"/>
      <family val="2"/>
      <scheme val="minor"/>
    </font>
    <font>
      <sz val="8"/>
      <name val="Calibri"/>
      <family val="2"/>
      <scheme val="minor"/>
    </font>
    <font>
      <sz val="8"/>
      <color indexed="8"/>
      <name val="Calibri"/>
      <family val="2"/>
      <scheme val="minor"/>
    </font>
    <font>
      <i/>
      <sz val="8"/>
      <name val="Calibri"/>
      <family val="2"/>
      <scheme val="minor"/>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Arial"/>
      <family val="2"/>
    </font>
    <font>
      <sz val="8"/>
      <color theme="1"/>
      <name val="Calibri"/>
      <family val="2"/>
      <scheme val="minor"/>
    </font>
    <font>
      <u/>
      <sz val="8"/>
      <color indexed="12"/>
      <name val="Calibri"/>
      <family val="2"/>
      <scheme val="minor"/>
    </font>
    <font>
      <b/>
      <sz val="20"/>
      <name val="Calibri"/>
      <family val="2"/>
      <scheme val="minor"/>
    </font>
    <font>
      <sz val="8"/>
      <color theme="1" tint="0.499984740745262"/>
      <name val="Calibri"/>
      <family val="2"/>
      <scheme val="minor"/>
    </font>
    <font>
      <sz val="8"/>
      <color theme="0"/>
      <name val="Calibri"/>
      <family val="2"/>
      <scheme val="minor"/>
    </font>
    <font>
      <sz val="8"/>
      <color theme="0" tint="-0.14999847407452621"/>
      <name val="Calibri"/>
      <family val="2"/>
      <scheme val="minor"/>
    </font>
    <font>
      <i/>
      <sz val="8"/>
      <color theme="1"/>
      <name val="Calibri"/>
      <family val="2"/>
      <scheme val="minor"/>
    </font>
    <font>
      <sz val="10"/>
      <name val="Calibri"/>
      <family val="2"/>
    </font>
    <font>
      <u/>
      <sz val="8"/>
      <name val="Calibri"/>
      <family val="2"/>
      <scheme val="minor"/>
    </font>
    <font>
      <u/>
      <sz val="8"/>
      <name val="Calibri"/>
      <family val="2"/>
    </font>
    <font>
      <b/>
      <sz val="8"/>
      <name val="Calibri"/>
      <family val="2"/>
      <scheme val="minor"/>
    </font>
    <font>
      <sz val="10"/>
      <name val="Arial"/>
      <family val="2"/>
    </font>
    <font>
      <sz val="9"/>
      <color indexed="81"/>
      <name val="Tahoma"/>
      <family val="2"/>
    </font>
    <font>
      <b/>
      <sz val="9"/>
      <color indexed="81"/>
      <name val="Tahoma"/>
      <family val="2"/>
    </font>
    <font>
      <i/>
      <sz val="10"/>
      <name val="Arial"/>
      <family val="2"/>
    </font>
    <font>
      <sz val="8"/>
      <color rgb="FF333333"/>
      <name val="Verdana"/>
      <family val="2"/>
    </font>
    <font>
      <sz val="8"/>
      <color rgb="FF222222"/>
      <name val="Consolas"/>
      <family val="3"/>
    </font>
    <font>
      <sz val="8"/>
      <color rgb="FF000000"/>
      <name val="Calibri"/>
      <family val="2"/>
      <scheme val="minor"/>
    </font>
  </fonts>
  <fills count="41">
    <fill>
      <patternFill patternType="none"/>
    </fill>
    <fill>
      <patternFill patternType="gray125"/>
    </fill>
    <fill>
      <patternFill patternType="solid">
        <fgColor theme="4" tint="0.79998168889431442"/>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rgb="FFDCA0C8"/>
        <bgColor indexed="64"/>
      </patternFill>
    </fill>
    <fill>
      <patternFill patternType="solid">
        <fgColor rgb="FFBEBEBE"/>
        <bgColor indexed="64"/>
      </patternFill>
    </fill>
    <fill>
      <patternFill patternType="solid">
        <fgColor rgb="FFCF73AA"/>
        <bgColor indexed="64"/>
      </patternFill>
    </fill>
    <fill>
      <patternFill patternType="solid">
        <fgColor rgb="FFC55798"/>
        <bgColor indexed="64"/>
      </patternFill>
    </fill>
    <fill>
      <patternFill patternType="solid">
        <fgColor rgb="FFDCDCF0"/>
        <bgColor indexed="64"/>
      </patternFill>
    </fill>
    <fill>
      <patternFill patternType="solid">
        <fgColor indexed="22"/>
        <bgColor indexed="64"/>
      </patternFill>
    </fill>
    <fill>
      <patternFill patternType="solid">
        <fgColor rgb="FFBED6C2"/>
        <bgColor indexed="64"/>
      </patternFill>
    </fill>
    <fill>
      <patternFill patternType="solid">
        <fgColor rgb="FFDCDCDC"/>
        <bgColor indexed="64"/>
      </patternFill>
    </fill>
    <fill>
      <patternFill patternType="solid">
        <fgColor theme="1" tint="0.34998626667073579"/>
        <bgColor indexed="64"/>
      </patternFill>
    </fill>
    <fill>
      <patternFill patternType="solid">
        <fgColor rgb="FF5A6E5A"/>
        <bgColor indexed="64"/>
      </patternFill>
    </fill>
    <fill>
      <patternFill patternType="solid">
        <fgColor rgb="FFF5D7EB"/>
        <bgColor indexed="64"/>
      </patternFill>
    </fill>
    <fill>
      <patternFill patternType="solid">
        <fgColor theme="0" tint="-0.34998626667073579"/>
        <bgColor indexed="64"/>
      </patternFill>
    </fill>
    <fill>
      <patternFill patternType="solid">
        <fgColor theme="0" tint="-4.9989318521683403E-2"/>
        <bgColor indexed="64"/>
      </patternFill>
    </fill>
    <fill>
      <patternFill patternType="solid">
        <fgColor rgb="FFB9B9E1"/>
        <bgColor indexed="64"/>
      </patternFill>
    </fill>
    <fill>
      <patternFill patternType="solid">
        <fgColor theme="0" tint="-0.249977111117893"/>
        <bgColor indexed="64"/>
      </patternFill>
    </fill>
    <fill>
      <patternFill patternType="solid">
        <fgColor theme="0" tint="-0.14999847407452621"/>
        <bgColor indexed="64"/>
      </patternFill>
    </fill>
  </fills>
  <borders count="21">
    <border>
      <left/>
      <right/>
      <top/>
      <bottom/>
      <diagonal/>
    </border>
    <border>
      <left style="hair">
        <color indexed="10"/>
      </left>
      <right/>
      <top/>
      <bottom/>
      <diagonal/>
    </border>
    <border>
      <left style="thin">
        <color indexed="64"/>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theme="1" tint="0.499984740745262"/>
      </left>
      <right/>
      <top/>
      <bottom/>
      <diagonal/>
    </border>
    <border>
      <left/>
      <right style="thin">
        <color theme="1" tint="0.499984740745262"/>
      </right>
      <top/>
      <bottom/>
      <diagonal/>
    </border>
    <border>
      <left/>
      <right style="thin">
        <color auto="1"/>
      </right>
      <top/>
      <bottom/>
      <diagonal/>
    </border>
    <border>
      <left style="thin">
        <color indexed="64"/>
      </left>
      <right style="thin">
        <color theme="0" tint="-4.9989318521683403E-2"/>
      </right>
      <top/>
      <bottom style="thin">
        <color theme="0" tint="-4.9989318521683403E-2"/>
      </bottom>
      <diagonal/>
    </border>
    <border>
      <left style="thin">
        <color theme="0" tint="-4.9989318521683403E-2"/>
      </left>
      <right/>
      <top/>
      <bottom style="thin">
        <color theme="0" tint="-4.9989318521683403E-2"/>
      </bottom>
      <diagonal/>
    </border>
    <border>
      <left/>
      <right style="thin">
        <color theme="0" tint="-4.9989318521683403E-2"/>
      </right>
      <top/>
      <bottom style="thin">
        <color theme="0" tint="-4.9989318521683403E-2"/>
      </bottom>
      <diagonal/>
    </border>
    <border>
      <left style="thin">
        <color theme="0" tint="-4.9989318521683403E-2"/>
      </left>
      <right style="thin">
        <color theme="0" tint="-4.9989318521683403E-2"/>
      </right>
      <top/>
      <bottom style="thin">
        <color theme="0" tint="-4.9989318521683403E-2"/>
      </bottom>
      <diagonal/>
    </border>
    <border>
      <left/>
      <right/>
      <top style="thin">
        <color theme="0" tint="-4.9989318521683403E-2"/>
      </top>
      <bottom style="thin">
        <color theme="0" tint="-4.9989318521683403E-2"/>
      </bottom>
      <diagonal/>
    </border>
    <border>
      <left/>
      <right/>
      <top/>
      <bottom style="thin">
        <color theme="0" tint="-4.9989318521683403E-2"/>
      </bottom>
      <diagonal/>
    </border>
  </borders>
  <cellStyleXfs count="50">
    <xf numFmtId="0" fontId="0" fillId="0" borderId="0">
      <alignment horizontal="left" vertical="top"/>
    </xf>
    <xf numFmtId="0" fontId="1" fillId="0" borderId="0" applyNumberFormat="0" applyFill="0" applyBorder="0" applyProtection="0">
      <alignment horizontal="left" vertical="top"/>
    </xf>
    <xf numFmtId="0" fontId="3" fillId="0" borderId="0"/>
    <xf numFmtId="0" fontId="4" fillId="0" borderId="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6" borderId="0" applyNumberFormat="0" applyBorder="0" applyAlignment="0" applyProtection="0"/>
    <xf numFmtId="0" fontId="4" fillId="9" borderId="0" applyNumberFormat="0" applyBorder="0" applyAlignment="0" applyProtection="0"/>
    <xf numFmtId="0" fontId="4" fillId="12" borderId="0" applyNumberFormat="0" applyBorder="0" applyAlignment="0" applyProtection="0"/>
    <xf numFmtId="0" fontId="9" fillId="13"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20" borderId="0" applyNumberFormat="0" applyBorder="0" applyAlignment="0" applyProtection="0"/>
    <xf numFmtId="0" fontId="10" fillId="4" borderId="0" applyNumberFormat="0" applyBorder="0" applyAlignment="0" applyProtection="0"/>
    <xf numFmtId="0" fontId="11" fillId="21" borderId="3" applyNumberFormat="0" applyAlignment="0" applyProtection="0"/>
    <xf numFmtId="0" fontId="12" fillId="22" borderId="4" applyNumberFormat="0" applyAlignment="0" applyProtection="0"/>
    <xf numFmtId="0" fontId="13" fillId="0" borderId="0" applyNumberFormat="0" applyFill="0" applyBorder="0" applyAlignment="0" applyProtection="0"/>
    <xf numFmtId="0" fontId="14" fillId="5" borderId="0" applyNumberFormat="0" applyBorder="0" applyAlignment="0" applyProtection="0"/>
    <xf numFmtId="0" fontId="15" fillId="0" borderId="5" applyNumberFormat="0" applyFill="0" applyAlignment="0" applyProtection="0"/>
    <xf numFmtId="0" fontId="16" fillId="0" borderId="6" applyNumberFormat="0" applyFill="0" applyAlignment="0" applyProtection="0"/>
    <xf numFmtId="0" fontId="17" fillId="0" borderId="7" applyNumberFormat="0" applyFill="0" applyAlignment="0" applyProtection="0"/>
    <xf numFmtId="0" fontId="17" fillId="0" borderId="0" applyNumberFormat="0" applyFill="0" applyBorder="0" applyAlignment="0" applyProtection="0"/>
    <xf numFmtId="0" fontId="18" fillId="8" borderId="3" applyNumberFormat="0" applyAlignment="0" applyProtection="0"/>
    <xf numFmtId="0" fontId="19" fillId="0" borderId="8" applyNumberFormat="0" applyFill="0" applyAlignment="0" applyProtection="0"/>
    <xf numFmtId="0" fontId="20" fillId="23" borderId="0" applyNumberFormat="0" applyBorder="0" applyAlignment="0" applyProtection="0"/>
    <xf numFmtId="0" fontId="4" fillId="24" borderId="9" applyNumberFormat="0" applyFont="0" applyAlignment="0" applyProtection="0"/>
    <xf numFmtId="0" fontId="21" fillId="21" borderId="10" applyNumberFormat="0" applyAlignment="0" applyProtection="0"/>
    <xf numFmtId="0" fontId="22" fillId="0" borderId="0" applyNumberFormat="0" applyFill="0" applyBorder="0" applyAlignment="0" applyProtection="0"/>
    <xf numFmtId="0" fontId="23" fillId="0" borderId="11" applyNumberFormat="0" applyFill="0" applyAlignment="0" applyProtection="0"/>
    <xf numFmtId="0" fontId="24" fillId="0" borderId="0" applyNumberFormat="0" applyFill="0" applyBorder="0" applyAlignment="0" applyProtection="0"/>
    <xf numFmtId="9" fontId="25" fillId="0" borderId="0" applyFont="0" applyFill="0" applyBorder="0" applyAlignment="0" applyProtection="0"/>
    <xf numFmtId="0" fontId="3" fillId="0" borderId="0">
      <alignment horizontal="left" vertical="top"/>
    </xf>
    <xf numFmtId="0" fontId="33" fillId="0" borderId="0"/>
    <xf numFmtId="43" fontId="37" fillId="0" borderId="0" applyFont="0" applyFill="0" applyBorder="0" applyAlignment="0" applyProtection="0"/>
    <xf numFmtId="43" fontId="3" fillId="0" borderId="0" applyFont="0" applyFill="0" applyBorder="0" applyAlignment="0" applyProtection="0"/>
  </cellStyleXfs>
  <cellXfs count="332">
    <xf numFmtId="0" fontId="0" fillId="0" borderId="0" xfId="0">
      <alignment horizontal="left" vertical="top"/>
    </xf>
    <xf numFmtId="0" fontId="5" fillId="0" borderId="0" xfId="0" applyFont="1">
      <alignment horizontal="left" vertical="top"/>
    </xf>
    <xf numFmtId="0" fontId="6" fillId="0" borderId="0" xfId="0" applyFont="1" applyAlignment="1">
      <alignment horizontal="left" vertical="top"/>
    </xf>
    <xf numFmtId="0" fontId="0" fillId="0" borderId="0" xfId="0" applyAlignment="1"/>
    <xf numFmtId="0" fontId="0" fillId="0" borderId="0" xfId="0" applyFill="1" applyAlignment="1"/>
    <xf numFmtId="0" fontId="6" fillId="0" borderId="0" xfId="0" applyFont="1" applyFill="1" applyAlignment="1" applyProtection="1">
      <alignment horizontal="left" vertical="top"/>
      <protection locked="0"/>
    </xf>
    <xf numFmtId="0" fontId="6" fillId="0" borderId="2" xfId="0" applyFont="1" applyFill="1" applyBorder="1" applyAlignment="1" applyProtection="1">
      <alignment horizontal="left" vertical="top" wrapText="1"/>
      <protection locked="0"/>
    </xf>
    <xf numFmtId="0" fontId="6" fillId="0" borderId="0" xfId="0" applyFont="1" applyFill="1" applyBorder="1" applyAlignment="1" applyProtection="1">
      <alignment horizontal="left" vertical="top" wrapText="1"/>
      <protection locked="0"/>
    </xf>
    <xf numFmtId="0" fontId="6" fillId="0" borderId="2" xfId="0" applyFont="1" applyFill="1" applyBorder="1" applyAlignment="1" applyProtection="1">
      <alignment horizontal="left" vertical="top"/>
      <protection locked="0"/>
    </xf>
    <xf numFmtId="0" fontId="6" fillId="0" borderId="0" xfId="0" applyFont="1" applyFill="1" applyBorder="1" applyAlignment="1" applyProtection="1">
      <alignment horizontal="left" vertical="top"/>
      <protection locked="0"/>
    </xf>
    <xf numFmtId="15" fontId="6" fillId="0" borderId="2" xfId="0" applyNumberFormat="1" applyFont="1" applyFill="1" applyBorder="1" applyAlignment="1" applyProtection="1">
      <alignment horizontal="left" vertical="top"/>
      <protection locked="0"/>
    </xf>
    <xf numFmtId="0" fontId="6" fillId="0" borderId="2" xfId="0" applyFont="1" applyBorder="1" applyAlignment="1" applyProtection="1">
      <alignment horizontal="left" vertical="top"/>
      <protection locked="0"/>
    </xf>
    <xf numFmtId="3" fontId="6" fillId="0" borderId="2" xfId="0" applyNumberFormat="1" applyFont="1" applyFill="1" applyBorder="1" applyAlignment="1" applyProtection="1">
      <alignment horizontal="left" vertical="top" wrapText="1"/>
      <protection locked="0"/>
    </xf>
    <xf numFmtId="10" fontId="6" fillId="0" borderId="2" xfId="0" applyNumberFormat="1" applyFont="1" applyFill="1" applyBorder="1" applyAlignment="1" applyProtection="1">
      <alignment horizontal="left" vertical="top" wrapText="1"/>
      <protection locked="0"/>
    </xf>
    <xf numFmtId="3" fontId="6" fillId="0" borderId="0" xfId="0" applyNumberFormat="1" applyFont="1" applyFill="1" applyBorder="1" applyAlignment="1" applyProtection="1">
      <alignment horizontal="left" vertical="top"/>
      <protection locked="0"/>
    </xf>
    <xf numFmtId="0" fontId="6" fillId="0" borderId="0" xfId="0" applyFont="1">
      <alignment horizontal="left" vertical="top"/>
    </xf>
    <xf numFmtId="0" fontId="6" fillId="0" borderId="0" xfId="0" applyFont="1" applyAlignment="1">
      <alignment horizontal="left" vertical="top" wrapText="1"/>
    </xf>
    <xf numFmtId="165" fontId="6" fillId="25" borderId="0" xfId="0" applyNumberFormat="1" applyFont="1" applyFill="1" applyBorder="1" applyAlignment="1">
      <alignment horizontal="left" vertical="top"/>
    </xf>
    <xf numFmtId="165" fontId="6" fillId="0" borderId="2" xfId="0" applyNumberFormat="1" applyFont="1" applyFill="1" applyBorder="1" applyAlignment="1">
      <alignment horizontal="left" vertical="top"/>
    </xf>
    <xf numFmtId="165" fontId="6" fillId="26" borderId="0" xfId="0" applyNumberFormat="1" applyFont="1" applyFill="1" applyBorder="1" applyAlignment="1">
      <alignment horizontal="left" vertical="top"/>
    </xf>
    <xf numFmtId="165" fontId="6" fillId="26" borderId="12" xfId="0" applyNumberFormat="1" applyFont="1" applyFill="1" applyBorder="1" applyAlignment="1">
      <alignment horizontal="left" vertical="top"/>
    </xf>
    <xf numFmtId="165" fontId="6" fillId="26" borderId="13" xfId="0" applyNumberFormat="1" applyFont="1" applyFill="1" applyBorder="1" applyAlignment="1">
      <alignment horizontal="left" vertical="top"/>
    </xf>
    <xf numFmtId="165" fontId="6" fillId="0" borderId="0" xfId="0" applyNumberFormat="1" applyFont="1" applyAlignment="1">
      <alignment horizontal="left" vertical="top"/>
    </xf>
    <xf numFmtId="0" fontId="6" fillId="25" borderId="0" xfId="0" applyFont="1" applyFill="1" applyBorder="1" applyAlignment="1">
      <alignment horizontal="left" vertical="top"/>
    </xf>
    <xf numFmtId="0" fontId="6" fillId="0" borderId="2" xfId="0" applyFont="1" applyBorder="1" applyAlignment="1">
      <alignment horizontal="left" vertical="top"/>
    </xf>
    <xf numFmtId="0" fontId="6" fillId="26" borderId="0" xfId="0" applyFont="1" applyFill="1" applyBorder="1" applyAlignment="1">
      <alignment horizontal="left" vertical="top"/>
    </xf>
    <xf numFmtId="0" fontId="6" fillId="26" borderId="12" xfId="0" applyFont="1" applyFill="1" applyBorder="1" applyAlignment="1">
      <alignment horizontal="left" vertical="top"/>
    </xf>
    <xf numFmtId="0" fontId="6" fillId="26" borderId="13" xfId="0" applyFont="1" applyFill="1" applyBorder="1" applyAlignment="1">
      <alignment horizontal="left" vertical="top"/>
    </xf>
    <xf numFmtId="3" fontId="6" fillId="25" borderId="0" xfId="2" applyNumberFormat="1" applyFont="1" applyFill="1" applyBorder="1" applyAlignment="1">
      <alignment horizontal="left" vertical="top"/>
    </xf>
    <xf numFmtId="3" fontId="6" fillId="25" borderId="0" xfId="0" applyNumberFormat="1" applyFont="1" applyFill="1" applyBorder="1" applyAlignment="1">
      <alignment horizontal="left" vertical="top"/>
    </xf>
    <xf numFmtId="3" fontId="6" fillId="0" borderId="2" xfId="0" applyNumberFormat="1" applyFont="1" applyBorder="1" applyAlignment="1">
      <alignment horizontal="left" vertical="top"/>
    </xf>
    <xf numFmtId="3" fontId="6" fillId="26" borderId="0" xfId="0" applyNumberFormat="1" applyFont="1" applyFill="1" applyBorder="1" applyAlignment="1">
      <alignment horizontal="left" vertical="top"/>
    </xf>
    <xf numFmtId="3" fontId="6" fillId="26" borderId="12" xfId="0" applyNumberFormat="1" applyFont="1" applyFill="1" applyBorder="1" applyAlignment="1">
      <alignment horizontal="left" vertical="top"/>
    </xf>
    <xf numFmtId="3" fontId="6" fillId="26" borderId="13" xfId="0" applyNumberFormat="1" applyFont="1" applyFill="1" applyBorder="1" applyAlignment="1">
      <alignment horizontal="left" vertical="top"/>
    </xf>
    <xf numFmtId="3" fontId="6" fillId="0" borderId="0" xfId="0" applyNumberFormat="1" applyFont="1" applyAlignment="1">
      <alignment horizontal="left" vertical="top"/>
    </xf>
    <xf numFmtId="166" fontId="6" fillId="25" borderId="0" xfId="2" applyNumberFormat="1" applyFont="1" applyFill="1" applyBorder="1" applyAlignment="1">
      <alignment horizontal="left" vertical="top"/>
    </xf>
    <xf numFmtId="166" fontId="6" fillId="25" borderId="0" xfId="0" applyNumberFormat="1" applyFont="1" applyFill="1" applyBorder="1" applyAlignment="1">
      <alignment horizontal="left" vertical="top"/>
    </xf>
    <xf numFmtId="166" fontId="6" fillId="0" borderId="2" xfId="0" applyNumberFormat="1" applyFont="1" applyBorder="1" applyAlignment="1">
      <alignment horizontal="left" vertical="top"/>
    </xf>
    <xf numFmtId="166" fontId="6" fillId="26" borderId="0" xfId="0" applyNumberFormat="1" applyFont="1" applyFill="1" applyBorder="1" applyAlignment="1">
      <alignment horizontal="left" vertical="top"/>
    </xf>
    <xf numFmtId="166" fontId="6" fillId="26" borderId="12" xfId="0" applyNumberFormat="1" applyFont="1" applyFill="1" applyBorder="1" applyAlignment="1">
      <alignment horizontal="left" vertical="top"/>
    </xf>
    <xf numFmtId="166" fontId="6" fillId="26" borderId="13" xfId="0" applyNumberFormat="1" applyFont="1" applyFill="1" applyBorder="1" applyAlignment="1">
      <alignment horizontal="left" vertical="top"/>
    </xf>
    <xf numFmtId="166" fontId="6" fillId="0" borderId="2" xfId="45" applyNumberFormat="1" applyFont="1" applyFill="1" applyBorder="1" applyAlignment="1" applyProtection="1">
      <alignment horizontal="left" vertical="top"/>
      <protection locked="0"/>
    </xf>
    <xf numFmtId="166" fontId="6" fillId="0" borderId="2" xfId="0" applyNumberFormat="1" applyFont="1" applyFill="1" applyBorder="1" applyAlignment="1" applyProtection="1">
      <alignment horizontal="left" vertical="top"/>
      <protection locked="0"/>
    </xf>
    <xf numFmtId="166" fontId="6" fillId="0" borderId="0" xfId="0" applyNumberFormat="1" applyFont="1" applyAlignment="1">
      <alignment horizontal="left" vertical="top"/>
    </xf>
    <xf numFmtId="9" fontId="6" fillId="0" borderId="2" xfId="0" applyNumberFormat="1" applyFont="1" applyFill="1" applyBorder="1" applyAlignment="1" applyProtection="1">
      <alignment horizontal="left" vertical="top"/>
      <protection locked="0"/>
    </xf>
    <xf numFmtId="0" fontId="6" fillId="25" borderId="0" xfId="0" applyFont="1" applyFill="1" applyBorder="1" applyAlignment="1">
      <alignment horizontal="left" vertical="top" wrapText="1"/>
    </xf>
    <xf numFmtId="0" fontId="6" fillId="25" borderId="2" xfId="0" applyFont="1" applyFill="1" applyBorder="1" applyAlignment="1">
      <alignment horizontal="left" vertical="top" wrapText="1"/>
    </xf>
    <xf numFmtId="0" fontId="6" fillId="27" borderId="12" xfId="0" applyFont="1" applyFill="1" applyBorder="1" applyAlignment="1">
      <alignment horizontal="left" vertical="top" wrapText="1"/>
    </xf>
    <xf numFmtId="0" fontId="6" fillId="27" borderId="0" xfId="0" applyFont="1" applyFill="1" applyBorder="1" applyAlignment="1">
      <alignment horizontal="left" vertical="top" wrapText="1"/>
    </xf>
    <xf numFmtId="0" fontId="6" fillId="27" borderId="13" xfId="0" applyFont="1" applyFill="1" applyBorder="1" applyAlignment="1">
      <alignment horizontal="left" vertical="top" wrapText="1"/>
    </xf>
    <xf numFmtId="0" fontId="6" fillId="28" borderId="0" xfId="0" applyFont="1" applyFill="1" applyBorder="1" applyAlignment="1">
      <alignment horizontal="left" vertical="top" wrapText="1"/>
    </xf>
    <xf numFmtId="0" fontId="6" fillId="29" borderId="0" xfId="0" applyFont="1" applyFill="1" applyBorder="1" applyAlignment="1" applyProtection="1">
      <alignment horizontal="left" vertical="top"/>
      <protection locked="0"/>
    </xf>
    <xf numFmtId="0" fontId="6" fillId="0" borderId="0" xfId="0" applyFont="1" applyFill="1" applyBorder="1" applyAlignment="1">
      <alignment horizontal="left" vertical="top"/>
    </xf>
    <xf numFmtId="3" fontId="6" fillId="0" borderId="0" xfId="0" applyNumberFormat="1" applyFont="1" applyFill="1" applyBorder="1" applyAlignment="1">
      <alignment horizontal="left" vertical="top"/>
    </xf>
    <xf numFmtId="166" fontId="6" fillId="0" borderId="0" xfId="45" applyNumberFormat="1" applyFont="1" applyFill="1" applyBorder="1" applyAlignment="1">
      <alignment horizontal="left" vertical="top"/>
    </xf>
    <xf numFmtId="166" fontId="6" fillId="0" borderId="0" xfId="45" applyNumberFormat="1" applyFont="1" applyFill="1" applyBorder="1" applyAlignment="1" applyProtection="1">
      <alignment horizontal="left" vertical="top"/>
      <protection locked="0"/>
    </xf>
    <xf numFmtId="0" fontId="6" fillId="0" borderId="13" xfId="0" applyFont="1" applyFill="1" applyBorder="1" applyAlignment="1" applyProtection="1">
      <alignment horizontal="left" vertical="top"/>
      <protection locked="0"/>
    </xf>
    <xf numFmtId="167" fontId="6" fillId="0" borderId="0" xfId="0" applyNumberFormat="1" applyFont="1" applyFill="1" applyBorder="1" applyAlignment="1" applyProtection="1">
      <alignment horizontal="left" vertical="top"/>
      <protection locked="0"/>
    </xf>
    <xf numFmtId="0" fontId="6" fillId="0" borderId="12" xfId="0" applyFont="1" applyFill="1" applyBorder="1" applyAlignment="1" applyProtection="1">
      <alignment horizontal="left" vertical="top"/>
      <protection locked="0"/>
    </xf>
    <xf numFmtId="0" fontId="26" fillId="29" borderId="0" xfId="0" applyFont="1" applyFill="1" applyBorder="1" applyAlignment="1" applyProtection="1">
      <protection locked="0"/>
    </xf>
    <xf numFmtId="0" fontId="7" fillId="0" borderId="0" xfId="0" applyNumberFormat="1" applyFont="1" applyFill="1" applyBorder="1" applyAlignment="1">
      <alignment horizontal="left" vertical="top"/>
    </xf>
    <xf numFmtId="166" fontId="7" fillId="0" borderId="0" xfId="45" applyNumberFormat="1" applyFont="1" applyFill="1" applyBorder="1" applyAlignment="1">
      <alignment horizontal="left" vertical="top"/>
    </xf>
    <xf numFmtId="168" fontId="7" fillId="0" borderId="0" xfId="0" applyNumberFormat="1" applyFont="1" applyFill="1" applyBorder="1" applyAlignment="1">
      <alignment horizontal="left" vertical="top"/>
    </xf>
    <xf numFmtId="0" fontId="6" fillId="0" borderId="12" xfId="0" applyFont="1" applyFill="1" applyBorder="1" applyAlignment="1">
      <alignment horizontal="left" vertical="top"/>
    </xf>
    <xf numFmtId="0" fontId="6" fillId="0" borderId="13" xfId="0" applyFont="1" applyFill="1" applyBorder="1" applyAlignment="1">
      <alignment horizontal="left" vertical="top"/>
    </xf>
    <xf numFmtId="49" fontId="6" fillId="0" borderId="0" xfId="0" applyNumberFormat="1" applyFont="1" applyFill="1" applyBorder="1" applyAlignment="1">
      <alignment horizontal="left" vertical="top"/>
    </xf>
    <xf numFmtId="0" fontId="6" fillId="0" borderId="2" xfId="0" applyFont="1" applyFill="1" applyBorder="1" applyAlignment="1">
      <alignment horizontal="left" vertical="top"/>
    </xf>
    <xf numFmtId="166" fontId="7" fillId="0" borderId="0" xfId="0" applyNumberFormat="1" applyFont="1" applyFill="1" applyBorder="1" applyAlignment="1">
      <alignment horizontal="left" vertical="top"/>
    </xf>
    <xf numFmtId="0" fontId="7" fillId="0" borderId="2" xfId="0" applyNumberFormat="1" applyFont="1" applyFill="1" applyBorder="1" applyAlignment="1">
      <alignment horizontal="left" vertical="top"/>
    </xf>
    <xf numFmtId="168" fontId="7" fillId="0" borderId="12" xfId="0" applyNumberFormat="1" applyFont="1" applyFill="1" applyBorder="1" applyAlignment="1">
      <alignment horizontal="left" vertical="top"/>
    </xf>
    <xf numFmtId="0" fontId="6" fillId="2" borderId="0" xfId="0" applyFont="1" applyFill="1" applyBorder="1" applyAlignment="1" applyProtection="1">
      <alignment horizontal="left" vertical="top"/>
      <protection locked="0"/>
    </xf>
    <xf numFmtId="0" fontId="6" fillId="0" borderId="0" xfId="0" applyFont="1" applyBorder="1" applyAlignment="1">
      <alignment horizontal="left" vertical="top"/>
    </xf>
    <xf numFmtId="9" fontId="6" fillId="0" borderId="0" xfId="45" applyFont="1" applyFill="1" applyBorder="1" applyAlignment="1">
      <alignment horizontal="left" vertical="top"/>
    </xf>
    <xf numFmtId="3" fontId="6" fillId="0" borderId="2" xfId="0" applyNumberFormat="1" applyFont="1" applyFill="1" applyBorder="1" applyAlignment="1">
      <alignment horizontal="left" vertical="top"/>
    </xf>
    <xf numFmtId="0" fontId="6" fillId="25" borderId="0" xfId="0" applyFont="1" applyFill="1" applyAlignment="1" applyProtection="1">
      <alignment horizontal="left" vertical="top"/>
    </xf>
    <xf numFmtId="0" fontId="6" fillId="26" borderId="0" xfId="0" applyFont="1" applyFill="1" applyAlignment="1" applyProtection="1">
      <alignment horizontal="left" vertical="top"/>
    </xf>
    <xf numFmtId="15" fontId="6" fillId="0" borderId="0" xfId="0" applyNumberFormat="1" applyFont="1" applyFill="1" applyAlignment="1">
      <alignment horizontal="left" vertical="top"/>
    </xf>
    <xf numFmtId="164" fontId="6" fillId="26" borderId="0" xfId="0" applyNumberFormat="1" applyFont="1" applyFill="1" applyAlignment="1" applyProtection="1">
      <alignment horizontal="left" vertical="top"/>
    </xf>
    <xf numFmtId="164" fontId="6" fillId="26" borderId="0" xfId="0" applyNumberFormat="1" applyFont="1" applyFill="1" applyBorder="1" applyAlignment="1" applyProtection="1">
      <alignment horizontal="left" vertical="top"/>
    </xf>
    <xf numFmtId="15" fontId="6" fillId="0" borderId="2" xfId="0" applyNumberFormat="1" applyFont="1" applyFill="1" applyBorder="1" applyAlignment="1">
      <alignment horizontal="left" vertical="top"/>
    </xf>
    <xf numFmtId="164" fontId="6" fillId="26" borderId="14" xfId="0" applyNumberFormat="1" applyFont="1" applyFill="1" applyBorder="1" applyAlignment="1" applyProtection="1">
      <alignment horizontal="left" vertical="top"/>
    </xf>
    <xf numFmtId="15" fontId="6" fillId="26" borderId="2" xfId="0" applyNumberFormat="1" applyFont="1" applyFill="1" applyBorder="1" applyAlignment="1" applyProtection="1">
      <alignment horizontal="left" vertical="top"/>
    </xf>
    <xf numFmtId="15" fontId="6" fillId="26" borderId="0" xfId="0" applyNumberFormat="1" applyFont="1" applyFill="1" applyBorder="1" applyAlignment="1" applyProtection="1">
      <alignment horizontal="left" vertical="top"/>
    </xf>
    <xf numFmtId="0" fontId="6" fillId="25" borderId="0" xfId="0" applyFont="1" applyFill="1" applyAlignment="1">
      <alignment horizontal="left" vertical="top" wrapText="1"/>
    </xf>
    <xf numFmtId="0" fontId="6" fillId="25" borderId="0" xfId="0" applyFont="1" applyFill="1" applyAlignment="1" applyProtection="1">
      <alignment horizontal="left" vertical="top" wrapText="1"/>
    </xf>
    <xf numFmtId="0" fontId="6" fillId="25" borderId="2" xfId="0" applyFont="1" applyFill="1" applyBorder="1" applyAlignment="1" applyProtection="1">
      <alignment horizontal="left" vertical="top" wrapText="1"/>
    </xf>
    <xf numFmtId="0" fontId="6" fillId="25" borderId="0" xfId="0" applyFont="1" applyFill="1" applyBorder="1" applyAlignment="1" applyProtection="1">
      <alignment horizontal="left" vertical="top" wrapText="1"/>
    </xf>
    <xf numFmtId="0" fontId="6" fillId="25" borderId="14" xfId="0" applyFont="1" applyFill="1" applyBorder="1" applyAlignment="1" applyProtection="1">
      <alignment horizontal="left" vertical="top" wrapText="1"/>
    </xf>
    <xf numFmtId="0" fontId="6" fillId="29" borderId="0" xfId="0" applyFont="1" applyFill="1" applyAlignment="1">
      <alignment horizontal="left" vertical="top"/>
    </xf>
    <xf numFmtId="0" fontId="6" fillId="0" borderId="0" xfId="0" applyFont="1" applyFill="1" applyAlignment="1">
      <alignment horizontal="left" vertical="top"/>
    </xf>
    <xf numFmtId="0" fontId="6" fillId="0" borderId="14" xfId="0" applyFont="1" applyFill="1" applyBorder="1" applyAlignment="1">
      <alignment horizontal="left" vertical="top"/>
    </xf>
    <xf numFmtId="0" fontId="26" fillId="29" borderId="0" xfId="0" applyFont="1" applyFill="1" applyAlignment="1"/>
    <xf numFmtId="49" fontId="6" fillId="0" borderId="0" xfId="0" applyNumberFormat="1" applyFont="1" applyAlignment="1">
      <alignment horizontal="left" vertical="top"/>
    </xf>
    <xf numFmtId="0" fontId="6" fillId="0" borderId="0" xfId="0" applyFont="1" applyBorder="1" applyAlignment="1" applyProtection="1">
      <alignment horizontal="left" vertical="top"/>
      <protection locked="0"/>
    </xf>
    <xf numFmtId="0" fontId="6" fillId="0" borderId="14" xfId="0" applyFont="1" applyFill="1" applyBorder="1" applyAlignment="1" applyProtection="1">
      <alignment horizontal="left" vertical="top"/>
      <protection locked="0"/>
    </xf>
    <xf numFmtId="0" fontId="6" fillId="0" borderId="1" xfId="0" applyFont="1" applyBorder="1" applyAlignment="1">
      <alignment horizontal="left" vertical="top"/>
    </xf>
    <xf numFmtId="0" fontId="6" fillId="26" borderId="2" xfId="0" applyFont="1" applyFill="1" applyBorder="1" applyAlignment="1">
      <alignment horizontal="left" vertical="top"/>
    </xf>
    <xf numFmtId="3" fontId="6" fillId="25" borderId="0" xfId="0" applyNumberFormat="1" applyFont="1" applyFill="1" applyBorder="1" applyAlignment="1">
      <alignment horizontal="left" vertical="top" wrapText="1"/>
    </xf>
    <xf numFmtId="0" fontId="6" fillId="25" borderId="0" xfId="0" applyFont="1" applyFill="1" applyAlignment="1">
      <alignment horizontal="left" vertical="top"/>
    </xf>
    <xf numFmtId="165" fontId="6" fillId="0" borderId="0" xfId="0" applyNumberFormat="1" applyFont="1" applyFill="1" applyBorder="1" applyAlignment="1" applyProtection="1">
      <alignment horizontal="left" vertical="top"/>
      <protection locked="0"/>
    </xf>
    <xf numFmtId="0" fontId="6" fillId="26" borderId="0" xfId="0" applyFont="1" applyFill="1" applyAlignment="1">
      <alignment horizontal="left" vertical="top"/>
    </xf>
    <xf numFmtId="0" fontId="6" fillId="25" borderId="0" xfId="2" applyFont="1" applyFill="1" applyAlignment="1">
      <alignment horizontal="left" vertical="top"/>
    </xf>
    <xf numFmtId="3" fontId="6" fillId="0" borderId="0" xfId="0" applyNumberFormat="1" applyFont="1" applyBorder="1" applyAlignment="1" applyProtection="1">
      <alignment horizontal="left" vertical="top"/>
      <protection locked="0"/>
    </xf>
    <xf numFmtId="166" fontId="6" fillId="0" borderId="0" xfId="0" applyNumberFormat="1" applyFont="1" applyFill="1" applyBorder="1" applyAlignment="1" applyProtection="1">
      <alignment horizontal="left" vertical="top"/>
      <protection locked="0"/>
    </xf>
    <xf numFmtId="4" fontId="6" fillId="0" borderId="0" xfId="0" applyNumberFormat="1" applyFont="1" applyFill="1" applyBorder="1" applyAlignment="1" applyProtection="1">
      <alignment horizontal="left" vertical="top"/>
      <protection locked="0"/>
    </xf>
    <xf numFmtId="4" fontId="6" fillId="25" borderId="0" xfId="0" applyNumberFormat="1" applyFont="1" applyFill="1" applyBorder="1" applyAlignment="1">
      <alignment horizontal="left" vertical="top" wrapText="1"/>
    </xf>
    <xf numFmtId="3" fontId="6" fillId="29" borderId="2" xfId="0" applyNumberFormat="1" applyFont="1" applyFill="1" applyBorder="1" applyAlignment="1">
      <alignment horizontal="left" vertical="top"/>
    </xf>
    <xf numFmtId="3" fontId="6" fillId="0" borderId="0" xfId="0" applyNumberFormat="1" applyFont="1" applyFill="1" applyBorder="1" applyAlignment="1">
      <alignment horizontal="left" vertical="top" wrapText="1"/>
    </xf>
    <xf numFmtId="166" fontId="6" fillId="0" borderId="0" xfId="0" applyNumberFormat="1" applyFont="1" applyFill="1" applyBorder="1" applyAlignment="1">
      <alignment horizontal="left" vertical="top" wrapText="1"/>
    </xf>
    <xf numFmtId="0" fontId="26" fillId="0" borderId="0" xfId="0" applyFont="1" applyAlignment="1"/>
    <xf numFmtId="166" fontId="6" fillId="0" borderId="0" xfId="0" applyNumberFormat="1" applyFont="1" applyFill="1" applyAlignment="1">
      <alignment horizontal="left" vertical="top"/>
    </xf>
    <xf numFmtId="0" fontId="6" fillId="29" borderId="2" xfId="0" applyFont="1" applyFill="1" applyBorder="1" applyAlignment="1">
      <alignment horizontal="left" vertical="top"/>
    </xf>
    <xf numFmtId="0" fontId="6" fillId="29" borderId="2" xfId="3" applyFont="1" applyFill="1" applyBorder="1" applyAlignment="1">
      <alignment horizontal="left" vertical="top"/>
    </xf>
    <xf numFmtId="166" fontId="6" fillId="0" borderId="0" xfId="3" applyNumberFormat="1" applyFont="1" applyFill="1" applyAlignment="1">
      <alignment horizontal="left" vertical="top"/>
    </xf>
    <xf numFmtId="3" fontId="6" fillId="29" borderId="2" xfId="3" applyNumberFormat="1" applyFont="1" applyFill="1" applyBorder="1" applyAlignment="1">
      <alignment horizontal="left" vertical="top"/>
    </xf>
    <xf numFmtId="166" fontId="6" fillId="0" borderId="0" xfId="0" applyNumberFormat="1" applyFont="1" applyFill="1" applyBorder="1" applyAlignment="1">
      <alignment horizontal="left" vertical="top"/>
    </xf>
    <xf numFmtId="0" fontId="6" fillId="26" borderId="0" xfId="2" applyFont="1" applyFill="1" applyAlignment="1">
      <alignment horizontal="left" vertical="top"/>
    </xf>
    <xf numFmtId="3" fontId="6" fillId="0" borderId="2" xfId="0" applyNumberFormat="1" applyFont="1" applyFill="1" applyBorder="1" applyAlignment="1" applyProtection="1">
      <alignment horizontal="left" vertical="top"/>
      <protection locked="0"/>
    </xf>
    <xf numFmtId="0" fontId="6" fillId="26" borderId="0" xfId="0" applyFont="1" applyFill="1" applyAlignment="1">
      <alignment horizontal="left" vertical="top" wrapText="1"/>
    </xf>
    <xf numFmtId="0" fontId="6" fillId="30" borderId="2" xfId="0" applyFont="1" applyFill="1" applyBorder="1" applyAlignment="1">
      <alignment horizontal="left" vertical="top"/>
    </xf>
    <xf numFmtId="3" fontId="6" fillId="25" borderId="2" xfId="0" applyNumberFormat="1" applyFont="1" applyFill="1" applyBorder="1" applyAlignment="1">
      <alignment horizontal="left" vertical="top" wrapText="1"/>
    </xf>
    <xf numFmtId="10" fontId="6" fillId="25" borderId="0" xfId="0" applyNumberFormat="1" applyFont="1" applyFill="1" applyAlignment="1">
      <alignment horizontal="left" vertical="top" wrapText="1"/>
    </xf>
    <xf numFmtId="3" fontId="6" fillId="25" borderId="0" xfId="0" applyNumberFormat="1" applyFont="1" applyFill="1" applyAlignment="1">
      <alignment horizontal="left" vertical="top" wrapText="1"/>
    </xf>
    <xf numFmtId="0" fontId="6" fillId="0" borderId="0" xfId="0" applyFont="1" applyFill="1" applyAlignment="1">
      <alignment horizontal="left" vertical="top" wrapText="1"/>
    </xf>
    <xf numFmtId="0" fontId="6" fillId="0" borderId="0" xfId="45" applyNumberFormat="1" applyFont="1" applyFill="1" applyBorder="1" applyAlignment="1">
      <alignment horizontal="left" vertical="top"/>
    </xf>
    <xf numFmtId="0" fontId="6" fillId="0" borderId="0" xfId="0" applyNumberFormat="1" applyFont="1" applyFill="1" applyBorder="1" applyAlignment="1">
      <alignment horizontal="left" vertical="top"/>
    </xf>
    <xf numFmtId="3" fontId="6" fillId="0" borderId="0" xfId="0" applyNumberFormat="1" applyFont="1">
      <alignment horizontal="left" vertical="top"/>
    </xf>
    <xf numFmtId="0" fontId="7" fillId="26" borderId="0" xfId="0" applyFont="1" applyFill="1" applyAlignment="1" applyProtection="1">
      <alignment horizontal="left" vertical="top"/>
      <protection locked="0"/>
    </xf>
    <xf numFmtId="0" fontId="7" fillId="26" borderId="0" xfId="0" applyFont="1" applyFill="1" applyAlignment="1" applyProtection="1">
      <alignment horizontal="left" vertical="top"/>
    </xf>
    <xf numFmtId="0" fontId="6" fillId="0" borderId="2" xfId="46" applyFont="1" applyFill="1" applyBorder="1" applyAlignment="1">
      <alignment horizontal="left" vertical="top"/>
    </xf>
    <xf numFmtId="164" fontId="7" fillId="25" borderId="0" xfId="0" applyNumberFormat="1" applyFont="1" applyFill="1" applyAlignment="1" applyProtection="1">
      <alignment horizontal="left" vertical="top"/>
    </xf>
    <xf numFmtId="164" fontId="7" fillId="26" borderId="0" xfId="0" applyNumberFormat="1" applyFont="1" applyFill="1" applyAlignment="1" applyProtection="1">
      <alignment horizontal="left" vertical="top"/>
      <protection locked="0"/>
    </xf>
    <xf numFmtId="164" fontId="7" fillId="26" borderId="0" xfId="0" applyNumberFormat="1" applyFont="1" applyFill="1" applyAlignment="1" applyProtection="1">
      <alignment horizontal="left" vertical="top"/>
    </xf>
    <xf numFmtId="15" fontId="6" fillId="0" borderId="2" xfId="46" applyNumberFormat="1" applyFont="1" applyFill="1" applyBorder="1" applyAlignment="1">
      <alignment horizontal="left" vertical="top"/>
    </xf>
    <xf numFmtId="164" fontId="27" fillId="26" borderId="0" xfId="0" applyNumberFormat="1" applyFont="1" applyFill="1" applyAlignment="1" applyProtection="1">
      <alignment horizontal="left" vertical="top"/>
      <protection locked="0"/>
    </xf>
    <xf numFmtId="0" fontId="7" fillId="25" borderId="0" xfId="0" applyFont="1" applyFill="1" applyAlignment="1" applyProtection="1">
      <alignment horizontal="left" vertical="top"/>
    </xf>
    <xf numFmtId="0" fontId="7" fillId="0" borderId="2" xfId="0" applyFont="1" applyFill="1" applyBorder="1" applyAlignment="1" applyProtection="1">
      <alignment horizontal="left" vertical="top"/>
      <protection locked="0"/>
    </xf>
    <xf numFmtId="0" fontId="7" fillId="25" borderId="0" xfId="0" applyFont="1" applyFill="1" applyAlignment="1" applyProtection="1">
      <alignment horizontal="left" vertical="top" wrapText="1"/>
    </xf>
    <xf numFmtId="0" fontId="7" fillId="25" borderId="0" xfId="0" applyFont="1" applyFill="1" applyAlignment="1">
      <alignment horizontal="left" vertical="top" wrapText="1"/>
    </xf>
    <xf numFmtId="0" fontId="7" fillId="25" borderId="2" xfId="0" applyFont="1" applyFill="1" applyBorder="1" applyAlignment="1" applyProtection="1">
      <alignment horizontal="left" vertical="top" wrapText="1"/>
    </xf>
    <xf numFmtId="165" fontId="7" fillId="25" borderId="0" xfId="0" applyNumberFormat="1" applyFont="1" applyFill="1" applyAlignment="1" applyProtection="1">
      <alignment horizontal="left" vertical="top" wrapText="1"/>
    </xf>
    <xf numFmtId="0" fontId="7" fillId="25" borderId="0" xfId="2" applyFont="1" applyFill="1" applyAlignment="1" applyProtection="1">
      <alignment horizontal="left" vertical="top" wrapText="1"/>
    </xf>
    <xf numFmtId="0" fontId="6" fillId="0" borderId="0" xfId="46" applyFont="1" applyFill="1" applyAlignment="1">
      <alignment horizontal="left" vertical="top"/>
    </xf>
    <xf numFmtId="15" fontId="6" fillId="26" borderId="15" xfId="0" applyNumberFormat="1" applyFont="1" applyFill="1" applyBorder="1" applyAlignment="1" applyProtection="1">
      <alignment horizontal="left" vertical="top"/>
    </xf>
    <xf numFmtId="15" fontId="6" fillId="26" borderId="16" xfId="0" applyNumberFormat="1" applyFont="1" applyFill="1" applyBorder="1" applyAlignment="1" applyProtection="1">
      <alignment horizontal="left" vertical="top"/>
    </xf>
    <xf numFmtId="15" fontId="6" fillId="0" borderId="0" xfId="0" applyNumberFormat="1" applyFont="1" applyAlignment="1" applyProtection="1">
      <alignment horizontal="left" vertical="top"/>
      <protection locked="0"/>
    </xf>
    <xf numFmtId="0" fontId="26" fillId="26" borderId="17" xfId="0" applyFont="1" applyFill="1" applyBorder="1" applyAlignment="1">
      <alignment horizontal="left" vertical="top" wrapText="1"/>
    </xf>
    <xf numFmtId="0" fontId="26" fillId="26" borderId="18" xfId="0" applyFont="1" applyFill="1" applyBorder="1" applyAlignment="1">
      <alignment horizontal="left" vertical="top" wrapText="1"/>
    </xf>
    <xf numFmtId="0" fontId="26" fillId="26" borderId="16" xfId="0" applyFont="1" applyFill="1" applyBorder="1" applyAlignment="1">
      <alignment horizontal="left" vertical="top" wrapText="1"/>
    </xf>
    <xf numFmtId="0" fontId="6" fillId="29" borderId="19" xfId="0" applyFont="1" applyFill="1" applyBorder="1" applyAlignment="1" applyProtection="1">
      <alignment horizontal="left" vertical="top"/>
      <protection locked="0"/>
    </xf>
    <xf numFmtId="0" fontId="6" fillId="26" borderId="20" xfId="0" applyFont="1" applyFill="1" applyBorder="1" applyAlignment="1">
      <alignment horizontal="left" vertical="top"/>
    </xf>
    <xf numFmtId="0" fontId="26" fillId="26" borderId="0" xfId="0" applyFont="1" applyFill="1" applyAlignment="1"/>
    <xf numFmtId="0" fontId="27" fillId="0" borderId="0" xfId="1" applyFont="1" applyFill="1" applyAlignment="1">
      <alignment horizontal="left" vertical="top"/>
    </xf>
    <xf numFmtId="0" fontId="8" fillId="0" borderId="0" xfId="0" applyFont="1" applyFill="1" applyAlignment="1">
      <alignment horizontal="left" vertical="top"/>
    </xf>
    <xf numFmtId="0" fontId="6" fillId="0" borderId="0" xfId="46" quotePrefix="1" applyFont="1" applyFill="1" applyAlignment="1">
      <alignment horizontal="left" vertical="top"/>
    </xf>
    <xf numFmtId="0" fontId="6" fillId="0" borderId="0" xfId="0" applyNumberFormat="1" applyFont="1" applyFill="1" applyAlignment="1">
      <alignment horizontal="left" vertical="top"/>
    </xf>
    <xf numFmtId="0" fontId="6" fillId="0" borderId="1" xfId="0" applyFont="1" applyFill="1" applyBorder="1" applyAlignment="1">
      <alignment horizontal="left" vertical="top"/>
    </xf>
    <xf numFmtId="0" fontId="6" fillId="26" borderId="0" xfId="0" applyFont="1" applyFill="1" applyBorder="1" applyAlignment="1" applyProtection="1">
      <alignment horizontal="left" vertical="top"/>
    </xf>
    <xf numFmtId="0" fontId="6" fillId="26" borderId="14" xfId="0" applyFont="1" applyFill="1" applyBorder="1" applyAlignment="1" applyProtection="1">
      <alignment horizontal="left" vertical="top"/>
    </xf>
    <xf numFmtId="15" fontId="6" fillId="0" borderId="2" xfId="0" applyNumberFormat="1" applyFont="1" applyBorder="1" applyAlignment="1">
      <alignment horizontal="left" vertical="top"/>
    </xf>
    <xf numFmtId="0" fontId="6" fillId="26" borderId="2" xfId="0" applyFont="1" applyFill="1" applyBorder="1" applyAlignment="1" applyProtection="1">
      <alignment horizontal="left" vertical="top"/>
    </xf>
    <xf numFmtId="0" fontId="6" fillId="29" borderId="0" xfId="0" applyFont="1" applyFill="1" applyBorder="1" applyAlignment="1">
      <alignment horizontal="left" vertical="top"/>
    </xf>
    <xf numFmtId="166" fontId="6" fillId="0" borderId="0" xfId="45" applyNumberFormat="1" applyFont="1" applyAlignment="1">
      <alignment horizontal="left" vertical="top"/>
    </xf>
    <xf numFmtId="166" fontId="6" fillId="0" borderId="2" xfId="45" applyNumberFormat="1" applyFont="1" applyFill="1" applyBorder="1" applyAlignment="1" applyProtection="1">
      <alignment horizontal="left" vertical="top" wrapText="1"/>
      <protection locked="0"/>
    </xf>
    <xf numFmtId="0" fontId="6" fillId="0" borderId="0" xfId="46" applyFont="1" applyAlignment="1">
      <alignment horizontal="left" vertical="top"/>
    </xf>
    <xf numFmtId="0" fontId="6" fillId="25" borderId="0" xfId="46" applyFont="1" applyFill="1" applyAlignment="1">
      <alignment horizontal="left" vertical="top"/>
    </xf>
    <xf numFmtId="0" fontId="6" fillId="29" borderId="0" xfId="46" applyFont="1" applyFill="1" applyAlignment="1">
      <alignment horizontal="left" vertical="top" wrapText="1"/>
    </xf>
    <xf numFmtId="0" fontId="6" fillId="31" borderId="0" xfId="46" applyFont="1" applyFill="1" applyAlignment="1">
      <alignment horizontal="left" vertical="top" wrapText="1"/>
    </xf>
    <xf numFmtId="0" fontId="29" fillId="32" borderId="0" xfId="46" applyFont="1" applyFill="1" applyAlignment="1">
      <alignment horizontal="left" vertical="top" wrapText="1"/>
    </xf>
    <xf numFmtId="0" fontId="30" fillId="33" borderId="0" xfId="46" applyFont="1" applyFill="1" applyAlignment="1">
      <alignment horizontal="left" vertical="top" wrapText="1"/>
    </xf>
    <xf numFmtId="0" fontId="30" fillId="33" borderId="0" xfId="46" applyFont="1" applyFill="1" applyAlignment="1">
      <alignment horizontal="left" vertical="top"/>
    </xf>
    <xf numFmtId="0" fontId="6" fillId="0" borderId="0" xfId="46" applyFont="1" applyAlignment="1">
      <alignment horizontal="left" vertical="top" wrapText="1"/>
    </xf>
    <xf numFmtId="0" fontId="29" fillId="0" borderId="0" xfId="46" applyFont="1" applyAlignment="1">
      <alignment horizontal="left" vertical="top" wrapText="1"/>
    </xf>
    <xf numFmtId="0" fontId="6" fillId="32" borderId="0" xfId="46" applyFont="1" applyFill="1" applyAlignment="1">
      <alignment horizontal="left" vertical="top" wrapText="1"/>
    </xf>
    <xf numFmtId="0" fontId="26" fillId="0" borderId="0" xfId="46" applyFont="1" applyAlignment="1"/>
    <xf numFmtId="0" fontId="6" fillId="26" borderId="0" xfId="2" applyFont="1" applyFill="1" applyAlignment="1">
      <alignment horizontal="left" vertical="top" wrapText="1"/>
    </xf>
    <xf numFmtId="0" fontId="6" fillId="35" borderId="0" xfId="0" applyFont="1" applyFill="1" applyAlignment="1">
      <alignment horizontal="left" vertical="top" wrapText="1"/>
    </xf>
    <xf numFmtId="0" fontId="26" fillId="29" borderId="0" xfId="0" applyFont="1" applyFill="1" applyAlignment="1">
      <alignment horizontal="left" vertical="top"/>
    </xf>
    <xf numFmtId="0" fontId="26" fillId="0" borderId="0" xfId="0" applyFont="1" applyAlignment="1">
      <alignment horizontal="left" vertical="top"/>
    </xf>
    <xf numFmtId="0" fontId="32" fillId="0" borderId="0" xfId="0" applyFont="1" applyAlignment="1">
      <alignment horizontal="left" vertical="top" wrapText="1"/>
    </xf>
    <xf numFmtId="0" fontId="7" fillId="0" borderId="0" xfId="0" applyNumberFormat="1" applyFont="1" applyBorder="1" applyAlignment="1">
      <alignment horizontal="left" vertical="top"/>
    </xf>
    <xf numFmtId="0" fontId="32" fillId="0" borderId="0" xfId="0" applyFont="1" applyFill="1" applyBorder="1" applyAlignment="1">
      <alignment horizontal="left" vertical="top" wrapText="1"/>
    </xf>
    <xf numFmtId="0" fontId="3" fillId="0" borderId="0" xfId="46">
      <alignment horizontal="left" vertical="top"/>
    </xf>
    <xf numFmtId="0" fontId="6" fillId="25" borderId="0" xfId="2" applyFont="1" applyFill="1" applyBorder="1" applyAlignment="1">
      <alignment horizontal="left" vertical="top"/>
    </xf>
    <xf numFmtId="0" fontId="6" fillId="26" borderId="0" xfId="2" applyFont="1" applyFill="1" applyBorder="1" applyAlignment="1">
      <alignment horizontal="left" vertical="top"/>
    </xf>
    <xf numFmtId="0" fontId="6" fillId="0" borderId="0" xfId="47" applyFont="1" applyAlignment="1">
      <alignment horizontal="left" vertical="top"/>
    </xf>
    <xf numFmtId="0" fontId="6" fillId="25" borderId="0" xfId="2" applyFont="1" applyFill="1" applyBorder="1" applyAlignment="1">
      <alignment horizontal="left" vertical="top" wrapText="1"/>
    </xf>
    <xf numFmtId="0" fontId="26" fillId="25" borderId="0" xfId="2" applyFont="1" applyFill="1" applyBorder="1" applyAlignment="1"/>
    <xf numFmtId="0" fontId="6" fillId="32" borderId="0" xfId="0" applyFont="1" applyFill="1" applyBorder="1" applyAlignment="1">
      <alignment horizontal="left" vertical="top" wrapText="1"/>
    </xf>
    <xf numFmtId="0" fontId="6" fillId="32" borderId="0" xfId="0" applyFont="1" applyFill="1" applyBorder="1" applyAlignment="1">
      <alignment horizontal="left" vertical="top"/>
    </xf>
    <xf numFmtId="0" fontId="34" fillId="32" borderId="0" xfId="1" applyFont="1" applyFill="1" applyAlignment="1" applyProtection="1">
      <alignment horizontal="left" vertical="top"/>
    </xf>
    <xf numFmtId="0" fontId="2" fillId="0" borderId="0" xfId="46" applyFont="1">
      <alignment horizontal="left" vertical="top"/>
    </xf>
    <xf numFmtId="0" fontId="6" fillId="32" borderId="0" xfId="46" applyFont="1" applyFill="1" applyAlignment="1">
      <alignment horizontal="left" vertical="top"/>
    </xf>
    <xf numFmtId="0" fontId="35" fillId="0" borderId="0" xfId="46" applyFont="1">
      <alignment horizontal="left" vertical="top"/>
    </xf>
    <xf numFmtId="0" fontId="2" fillId="0" borderId="0" xfId="0" applyFont="1">
      <alignment horizontal="left" vertical="top"/>
    </xf>
    <xf numFmtId="0" fontId="6" fillId="0" borderId="2" xfId="0" applyNumberFormat="1" applyFont="1" applyBorder="1" applyAlignment="1">
      <alignment horizontal="left" vertical="top"/>
    </xf>
    <xf numFmtId="169" fontId="6" fillId="26" borderId="0" xfId="0" applyNumberFormat="1" applyFont="1" applyFill="1" applyBorder="1" applyAlignment="1">
      <alignment horizontal="left" vertical="top"/>
    </xf>
    <xf numFmtId="166" fontId="36" fillId="0" borderId="0" xfId="45" applyNumberFormat="1" applyFont="1" applyFill="1" applyBorder="1" applyAlignment="1">
      <alignment horizontal="left" vertical="top"/>
    </xf>
    <xf numFmtId="0" fontId="6" fillId="26" borderId="0" xfId="0" applyNumberFormat="1" applyFont="1" applyFill="1" applyBorder="1" applyAlignment="1">
      <alignment horizontal="left" vertical="top"/>
    </xf>
    <xf numFmtId="0" fontId="6" fillId="32" borderId="0" xfId="0" applyFont="1" applyFill="1" applyAlignment="1">
      <alignment horizontal="left" vertical="top"/>
    </xf>
    <xf numFmtId="0" fontId="6" fillId="0" borderId="0" xfId="46" applyFont="1">
      <alignment horizontal="left" vertical="top"/>
    </xf>
    <xf numFmtId="0" fontId="26" fillId="29" borderId="0" xfId="0" applyFont="1" applyFill="1" applyBorder="1" applyAlignment="1">
      <alignment vertical="center"/>
    </xf>
    <xf numFmtId="0" fontId="36" fillId="0" borderId="0" xfId="45" applyNumberFormat="1" applyFont="1" applyFill="1" applyBorder="1" applyAlignment="1" applyProtection="1">
      <alignment horizontal="left" vertical="top"/>
      <protection locked="0"/>
    </xf>
    <xf numFmtId="0" fontId="6" fillId="0" borderId="0" xfId="45" applyNumberFormat="1" applyFont="1" applyFill="1" applyBorder="1" applyAlignment="1" applyProtection="1">
      <alignment horizontal="left" vertical="top"/>
      <protection locked="0"/>
    </xf>
    <xf numFmtId="10" fontId="6" fillId="0" borderId="0" xfId="0" applyNumberFormat="1" applyFont="1" applyFill="1" applyBorder="1" applyAlignment="1">
      <alignment horizontal="left" vertical="top"/>
    </xf>
    <xf numFmtId="0" fontId="28" fillId="0" borderId="0" xfId="46" applyFont="1" applyAlignment="1">
      <alignment vertical="top"/>
    </xf>
    <xf numFmtId="0" fontId="6" fillId="25" borderId="0" xfId="2" applyFont="1" applyFill="1" applyAlignment="1">
      <alignment horizontal="left" vertical="top" wrapText="1"/>
    </xf>
    <xf numFmtId="0" fontId="31" fillId="36" borderId="0" xfId="2" applyFont="1" applyFill="1" applyAlignment="1">
      <alignment horizontal="left" vertical="top"/>
    </xf>
    <xf numFmtId="0" fontId="31" fillId="36" borderId="0" xfId="0" applyFont="1" applyFill="1" applyAlignment="1">
      <alignment horizontal="left" vertical="top"/>
    </xf>
    <xf numFmtId="14" fontId="31" fillId="36" borderId="0" xfId="0" applyNumberFormat="1" applyFont="1" applyFill="1" applyAlignment="1">
      <alignment horizontal="left" vertical="top"/>
    </xf>
    <xf numFmtId="0" fontId="2" fillId="0" borderId="0" xfId="0" applyFont="1" applyAlignment="1"/>
    <xf numFmtId="0" fontId="6" fillId="0" borderId="0" xfId="0" applyFont="1" applyAlignment="1"/>
    <xf numFmtId="10" fontId="6" fillId="0" borderId="0" xfId="45" applyNumberFormat="1" applyFont="1" applyAlignment="1">
      <alignment horizontal="left" vertical="top"/>
    </xf>
    <xf numFmtId="10" fontId="6" fillId="0" borderId="0" xfId="45" applyNumberFormat="1" applyFont="1" applyFill="1" applyBorder="1" applyAlignment="1">
      <alignment horizontal="left" vertical="top"/>
    </xf>
    <xf numFmtId="10" fontId="6" fillId="0" borderId="0" xfId="45" applyNumberFormat="1" applyFont="1" applyFill="1" applyBorder="1" applyAlignment="1" applyProtection="1">
      <alignment horizontal="left" vertical="top"/>
      <protection locked="0"/>
    </xf>
    <xf numFmtId="15" fontId="2" fillId="0" borderId="0" xfId="0" applyNumberFormat="1" applyFont="1" applyAlignment="1"/>
    <xf numFmtId="15" fontId="6" fillId="0" borderId="2" xfId="0" applyNumberFormat="1" applyFont="1" applyFill="1" applyBorder="1" applyAlignment="1" applyProtection="1">
      <protection locked="0"/>
    </xf>
    <xf numFmtId="170" fontId="6" fillId="0" borderId="0" xfId="48" applyNumberFormat="1" applyFont="1" applyFill="1" applyBorder="1" applyAlignment="1">
      <alignment horizontal="left" vertical="top"/>
    </xf>
    <xf numFmtId="0" fontId="6" fillId="0" borderId="0" xfId="48" applyNumberFormat="1" applyFont="1" applyFill="1" applyBorder="1" applyAlignment="1">
      <alignment horizontal="left" vertical="top"/>
    </xf>
    <xf numFmtId="0" fontId="40" fillId="0" borderId="0" xfId="0" applyFont="1">
      <alignment horizontal="left" vertical="top"/>
    </xf>
    <xf numFmtId="10" fontId="6" fillId="0" borderId="2" xfId="45" applyNumberFormat="1" applyFont="1" applyFill="1" applyBorder="1" applyAlignment="1" applyProtection="1">
      <alignment horizontal="left" vertical="top"/>
      <protection locked="0"/>
    </xf>
    <xf numFmtId="10" fontId="6" fillId="0" borderId="2" xfId="0" applyNumberFormat="1" applyFont="1" applyFill="1" applyBorder="1" applyAlignment="1" applyProtection="1">
      <alignment horizontal="left" vertical="top"/>
      <protection locked="0"/>
    </xf>
    <xf numFmtId="10" fontId="6" fillId="0" borderId="0" xfId="3" applyNumberFormat="1" applyFont="1" applyFill="1" applyAlignment="1">
      <alignment horizontal="left" vertical="top"/>
    </xf>
    <xf numFmtId="10" fontId="6" fillId="0" borderId="0" xfId="0" applyNumberFormat="1" applyFont="1" applyFill="1" applyAlignment="1">
      <alignment horizontal="left" vertical="top"/>
    </xf>
    <xf numFmtId="10" fontId="6" fillId="0" borderId="0" xfId="0" applyNumberFormat="1" applyFont="1" applyFill="1" applyBorder="1" applyAlignment="1">
      <alignment horizontal="left" vertical="top" wrapText="1"/>
    </xf>
    <xf numFmtId="10" fontId="6" fillId="0" borderId="0" xfId="0" applyNumberFormat="1" applyFont="1">
      <alignment horizontal="left" vertical="top"/>
    </xf>
    <xf numFmtId="166" fontId="6" fillId="0" borderId="0" xfId="45" applyNumberFormat="1" applyFont="1" applyFill="1" applyAlignment="1" applyProtection="1">
      <alignment horizontal="left" vertical="top"/>
      <protection locked="0"/>
    </xf>
    <xf numFmtId="10" fontId="6" fillId="0" borderId="0" xfId="0" applyNumberFormat="1" applyFont="1" applyFill="1" applyBorder="1" applyAlignment="1" applyProtection="1">
      <alignment horizontal="left" vertical="top" wrapText="1"/>
      <protection locked="0"/>
    </xf>
    <xf numFmtId="0" fontId="1" fillId="0" borderId="0" xfId="1" applyProtection="1">
      <alignment horizontal="left" vertical="top"/>
    </xf>
    <xf numFmtId="0" fontId="1" fillId="0" borderId="0" xfId="1">
      <alignment horizontal="left" vertical="top"/>
    </xf>
    <xf numFmtId="3" fontId="26" fillId="0" borderId="0" xfId="0" applyNumberFormat="1" applyFont="1" applyFill="1" applyBorder="1" applyAlignment="1">
      <alignment horizontal="left" vertical="top"/>
    </xf>
    <xf numFmtId="10" fontId="26" fillId="0" borderId="0" xfId="45" applyNumberFormat="1" applyFont="1" applyFill="1" applyBorder="1" applyAlignment="1">
      <alignment horizontal="left" vertical="top"/>
    </xf>
    <xf numFmtId="166" fontId="26" fillId="0" borderId="0" xfId="45" applyNumberFormat="1" applyFont="1" applyFill="1" applyBorder="1" applyAlignment="1">
      <alignment horizontal="left" vertical="top"/>
    </xf>
    <xf numFmtId="3" fontId="6" fillId="0" borderId="12" xfId="0" applyNumberFormat="1" applyFont="1" applyFill="1" applyBorder="1" applyAlignment="1">
      <alignment horizontal="left" vertical="top"/>
    </xf>
    <xf numFmtId="166" fontId="6" fillId="0" borderId="12" xfId="0" applyNumberFormat="1" applyFont="1" applyFill="1" applyBorder="1" applyAlignment="1">
      <alignment horizontal="left" vertical="top"/>
    </xf>
    <xf numFmtId="166" fontId="6" fillId="0" borderId="2" xfId="0" applyNumberFormat="1" applyFont="1" applyFill="1" applyBorder="1" applyAlignment="1">
      <alignment horizontal="left" vertical="top"/>
    </xf>
    <xf numFmtId="10" fontId="6" fillId="0" borderId="2" xfId="0" applyNumberFormat="1" applyFont="1" applyBorder="1" applyAlignment="1">
      <alignment horizontal="left" vertical="top"/>
    </xf>
    <xf numFmtId="10" fontId="6" fillId="0" borderId="2" xfId="0" applyNumberFormat="1" applyFont="1" applyFill="1" applyBorder="1" applyAlignment="1">
      <alignment horizontal="left" vertical="top"/>
    </xf>
    <xf numFmtId="10" fontId="6" fillId="0" borderId="0" xfId="0" applyNumberFormat="1" applyFont="1" applyFill="1" applyBorder="1" applyAlignment="1" applyProtection="1">
      <alignment horizontal="left" vertical="top"/>
      <protection locked="0"/>
    </xf>
    <xf numFmtId="0" fontId="6" fillId="38" borderId="0" xfId="46" applyFont="1" applyFill="1" applyAlignment="1">
      <alignment horizontal="left" vertical="top" wrapText="1"/>
    </xf>
    <xf numFmtId="0" fontId="6" fillId="25" borderId="0" xfId="46" applyFont="1" applyFill="1" applyAlignment="1">
      <alignment horizontal="left" vertical="top" wrapText="1"/>
    </xf>
    <xf numFmtId="171" fontId="6" fillId="39" borderId="0" xfId="46" applyNumberFormat="1" applyFont="1" applyFill="1" applyAlignment="1">
      <alignment horizontal="left" vertical="top"/>
    </xf>
    <xf numFmtId="0" fontId="26" fillId="29" borderId="0" xfId="46" applyFont="1" applyFill="1" applyAlignment="1">
      <alignment horizontal="left" vertical="top"/>
    </xf>
    <xf numFmtId="171" fontId="41" fillId="0" borderId="0" xfId="46" applyNumberFormat="1" applyFont="1">
      <alignment horizontal="left" vertical="top"/>
    </xf>
    <xf numFmtId="171" fontId="42" fillId="0" borderId="0" xfId="46" applyNumberFormat="1" applyFont="1">
      <alignment horizontal="left" vertical="top"/>
    </xf>
    <xf numFmtId="166" fontId="6" fillId="0" borderId="0" xfId="46" applyNumberFormat="1" applyFont="1" applyFill="1" applyAlignment="1">
      <alignment horizontal="left" vertical="top"/>
    </xf>
    <xf numFmtId="171" fontId="6" fillId="0" borderId="0" xfId="49" applyNumberFormat="1" applyFont="1" applyFill="1" applyAlignment="1">
      <alignment horizontal="left" vertical="top"/>
    </xf>
    <xf numFmtId="166" fontId="6" fillId="37" borderId="0" xfId="46" applyNumberFormat="1" applyFont="1" applyFill="1" applyAlignment="1">
      <alignment horizontal="left" vertical="top"/>
    </xf>
    <xf numFmtId="172" fontId="6" fillId="37" borderId="0" xfId="46" applyNumberFormat="1" applyFont="1" applyFill="1" applyAlignment="1">
      <alignment horizontal="left" vertical="top"/>
    </xf>
    <xf numFmtId="0" fontId="3" fillId="0" borderId="0" xfId="46" applyFont="1">
      <alignment horizontal="left" vertical="top"/>
    </xf>
    <xf numFmtId="173" fontId="6" fillId="0" borderId="0" xfId="46" applyNumberFormat="1" applyFont="1" applyFill="1" applyAlignment="1">
      <alignment horizontal="left" vertical="top"/>
    </xf>
    <xf numFmtId="165" fontId="6" fillId="39" borderId="0" xfId="0" applyNumberFormat="1" applyFont="1" applyFill="1" applyBorder="1" applyAlignment="1">
      <alignment horizontal="left" vertical="top"/>
    </xf>
    <xf numFmtId="165" fontId="6" fillId="39" borderId="2" xfId="0" applyNumberFormat="1" applyFont="1" applyFill="1" applyBorder="1" applyAlignment="1">
      <alignment horizontal="left" vertical="top"/>
    </xf>
    <xf numFmtId="165" fontId="6" fillId="39" borderId="12" xfId="0" applyNumberFormat="1" applyFont="1" applyFill="1" applyBorder="1" applyAlignment="1">
      <alignment horizontal="left" vertical="top"/>
    </xf>
    <xf numFmtId="165" fontId="6" fillId="39" borderId="13" xfId="0" applyNumberFormat="1" applyFont="1" applyFill="1" applyBorder="1" applyAlignment="1">
      <alignment horizontal="left" vertical="top"/>
    </xf>
    <xf numFmtId="165" fontId="6" fillId="39" borderId="0" xfId="0" applyNumberFormat="1" applyFont="1" applyFill="1" applyAlignment="1">
      <alignment horizontal="left" vertical="top"/>
    </xf>
    <xf numFmtId="0" fontId="6" fillId="39" borderId="0" xfId="0" applyFont="1" applyFill="1" applyBorder="1" applyAlignment="1">
      <alignment horizontal="left" vertical="top"/>
    </xf>
    <xf numFmtId="0" fontId="6" fillId="39" borderId="2" xfId="0" applyFont="1" applyFill="1" applyBorder="1" applyAlignment="1">
      <alignment horizontal="left" vertical="top"/>
    </xf>
    <xf numFmtId="0" fontId="6" fillId="39" borderId="12" xfId="0" applyFont="1" applyFill="1" applyBorder="1" applyAlignment="1">
      <alignment horizontal="left" vertical="top"/>
    </xf>
    <xf numFmtId="0" fontId="6" fillId="39" borderId="13" xfId="0" applyFont="1" applyFill="1" applyBorder="1" applyAlignment="1">
      <alignment horizontal="left" vertical="top"/>
    </xf>
    <xf numFmtId="0" fontId="6" fillId="39" borderId="0" xfId="0" applyFont="1" applyFill="1" applyAlignment="1">
      <alignment horizontal="left" vertical="top"/>
    </xf>
    <xf numFmtId="3" fontId="6" fillId="39" borderId="0" xfId="2" applyNumberFormat="1" applyFont="1" applyFill="1" applyBorder="1" applyAlignment="1">
      <alignment horizontal="left" vertical="top"/>
    </xf>
    <xf numFmtId="3" fontId="6" fillId="39" borderId="0" xfId="0" applyNumberFormat="1" applyFont="1" applyFill="1" applyBorder="1" applyAlignment="1">
      <alignment horizontal="left" vertical="top"/>
    </xf>
    <xf numFmtId="3" fontId="6" fillId="39" borderId="2" xfId="0" applyNumberFormat="1" applyFont="1" applyFill="1" applyBorder="1" applyAlignment="1">
      <alignment horizontal="left" vertical="top"/>
    </xf>
    <xf numFmtId="3" fontId="6" fillId="39" borderId="12" xfId="0" applyNumberFormat="1" applyFont="1" applyFill="1" applyBorder="1" applyAlignment="1">
      <alignment horizontal="left" vertical="top"/>
    </xf>
    <xf numFmtId="3" fontId="6" fillId="39" borderId="13" xfId="0" applyNumberFormat="1" applyFont="1" applyFill="1" applyBorder="1" applyAlignment="1">
      <alignment horizontal="left" vertical="top"/>
    </xf>
    <xf numFmtId="3" fontId="6" fillId="39" borderId="0" xfId="0" applyNumberFormat="1" applyFont="1" applyFill="1" applyAlignment="1">
      <alignment horizontal="left" vertical="top"/>
    </xf>
    <xf numFmtId="166" fontId="6" fillId="39" borderId="0" xfId="2" applyNumberFormat="1" applyFont="1" applyFill="1" applyBorder="1" applyAlignment="1">
      <alignment horizontal="left" vertical="top"/>
    </xf>
    <xf numFmtId="166" fontId="6" fillId="39" borderId="0" xfId="0" applyNumberFormat="1" applyFont="1" applyFill="1" applyBorder="1" applyAlignment="1">
      <alignment horizontal="left" vertical="top"/>
    </xf>
    <xf numFmtId="166" fontId="6" fillId="39" borderId="2" xfId="0" applyNumberFormat="1" applyFont="1" applyFill="1" applyBorder="1" applyAlignment="1">
      <alignment horizontal="left" vertical="top"/>
    </xf>
    <xf numFmtId="166" fontId="6" fillId="39" borderId="12" xfId="0" applyNumberFormat="1" applyFont="1" applyFill="1" applyBorder="1" applyAlignment="1">
      <alignment horizontal="left" vertical="top"/>
    </xf>
    <xf numFmtId="166" fontId="6" fillId="39" borderId="13" xfId="0" applyNumberFormat="1" applyFont="1" applyFill="1" applyBorder="1" applyAlignment="1">
      <alignment horizontal="left" vertical="top"/>
    </xf>
    <xf numFmtId="166" fontId="6" fillId="39" borderId="2" xfId="45" applyNumberFormat="1" applyFont="1" applyFill="1" applyBorder="1" applyAlignment="1" applyProtection="1">
      <alignment horizontal="left" vertical="top"/>
      <protection locked="0"/>
    </xf>
    <xf numFmtId="166" fontId="6" fillId="39" borderId="2" xfId="0" applyNumberFormat="1" applyFont="1" applyFill="1" applyBorder="1" applyAlignment="1" applyProtection="1">
      <alignment horizontal="left" vertical="top"/>
      <protection locked="0"/>
    </xf>
    <xf numFmtId="166" fontId="6" fillId="39" borderId="0" xfId="0" applyNumberFormat="1" applyFont="1" applyFill="1" applyAlignment="1">
      <alignment horizontal="left" vertical="top"/>
    </xf>
    <xf numFmtId="0" fontId="6" fillId="39" borderId="2" xfId="0" applyFont="1" applyFill="1" applyBorder="1" applyAlignment="1" applyProtection="1">
      <alignment horizontal="left" vertical="top"/>
      <protection locked="0"/>
    </xf>
    <xf numFmtId="9" fontId="6" fillId="39" borderId="2" xfId="0" applyNumberFormat="1" applyFont="1" applyFill="1" applyBorder="1" applyAlignment="1" applyProtection="1">
      <alignment horizontal="left" vertical="top"/>
      <protection locked="0"/>
    </xf>
    <xf numFmtId="0" fontId="6" fillId="39" borderId="0" xfId="0" applyFont="1" applyFill="1" applyBorder="1" applyAlignment="1">
      <alignment horizontal="left" vertical="top" wrapText="1"/>
    </xf>
    <xf numFmtId="0" fontId="6" fillId="39" borderId="2" xfId="0" applyFont="1" applyFill="1" applyBorder="1" applyAlignment="1">
      <alignment horizontal="left" vertical="top" wrapText="1"/>
    </xf>
    <xf numFmtId="0" fontId="6" fillId="39" borderId="12" xfId="0" applyFont="1" applyFill="1" applyBorder="1" applyAlignment="1">
      <alignment horizontal="left" vertical="top" wrapText="1"/>
    </xf>
    <xf numFmtId="0" fontId="6" fillId="39" borderId="13" xfId="0" applyFont="1" applyFill="1" applyBorder="1" applyAlignment="1">
      <alignment horizontal="left" vertical="top" wrapText="1"/>
    </xf>
    <xf numFmtId="0" fontId="6" fillId="39" borderId="0" xfId="0" applyFont="1" applyFill="1" applyBorder="1" applyAlignment="1" applyProtection="1">
      <alignment horizontal="left" vertical="top"/>
      <protection locked="0"/>
    </xf>
    <xf numFmtId="166" fontId="6" fillId="39" borderId="0" xfId="45" applyNumberFormat="1" applyFont="1" applyFill="1" applyBorder="1" applyAlignment="1">
      <alignment horizontal="left" vertical="top"/>
    </xf>
    <xf numFmtId="166" fontId="6" fillId="39" borderId="0" xfId="45" applyNumberFormat="1" applyFont="1" applyFill="1" applyBorder="1" applyAlignment="1" applyProtection="1">
      <alignment horizontal="left" vertical="top"/>
      <protection locked="0"/>
    </xf>
    <xf numFmtId="0" fontId="6" fillId="39" borderId="13" xfId="0" applyFont="1" applyFill="1" applyBorder="1" applyAlignment="1" applyProtection="1">
      <alignment horizontal="left" vertical="top"/>
      <protection locked="0"/>
    </xf>
    <xf numFmtId="167" fontId="6" fillId="39" borderId="0" xfId="0" applyNumberFormat="1" applyFont="1" applyFill="1" applyBorder="1" applyAlignment="1" applyProtection="1">
      <alignment horizontal="left" vertical="top"/>
      <protection locked="0"/>
    </xf>
    <xf numFmtId="0" fontId="6" fillId="39" borderId="12" xfId="0" applyFont="1" applyFill="1" applyBorder="1" applyAlignment="1" applyProtection="1">
      <alignment horizontal="left" vertical="top"/>
      <protection locked="0"/>
    </xf>
    <xf numFmtId="0" fontId="26" fillId="39" borderId="0" xfId="0" applyFont="1" applyFill="1" applyBorder="1" applyAlignment="1" applyProtection="1">
      <protection locked="0"/>
    </xf>
    <xf numFmtId="0" fontId="7" fillId="39" borderId="0" xfId="0" applyNumberFormat="1" applyFont="1" applyFill="1" applyBorder="1" applyAlignment="1">
      <alignment horizontal="left" vertical="top"/>
    </xf>
    <xf numFmtId="166" fontId="7" fillId="39" borderId="0" xfId="45" applyNumberFormat="1" applyFont="1" applyFill="1" applyBorder="1" applyAlignment="1">
      <alignment horizontal="left" vertical="top"/>
    </xf>
    <xf numFmtId="168" fontId="7" fillId="39" borderId="0" xfId="0" applyNumberFormat="1" applyFont="1" applyFill="1" applyBorder="1" applyAlignment="1">
      <alignment horizontal="left" vertical="top"/>
    </xf>
    <xf numFmtId="49" fontId="6" fillId="39" borderId="0" xfId="0" applyNumberFormat="1" applyFont="1" applyFill="1" applyBorder="1" applyAlignment="1">
      <alignment horizontal="left" vertical="top"/>
    </xf>
    <xf numFmtId="166" fontId="7" fillId="39" borderId="0" xfId="0" applyNumberFormat="1" applyFont="1" applyFill="1" applyBorder="1" applyAlignment="1">
      <alignment horizontal="left" vertical="top"/>
    </xf>
    <xf numFmtId="0" fontId="7" fillId="39" borderId="2" xfId="0" applyNumberFormat="1" applyFont="1" applyFill="1" applyBorder="1" applyAlignment="1">
      <alignment horizontal="left" vertical="top"/>
    </xf>
    <xf numFmtId="168" fontId="7" fillId="39" borderId="12" xfId="0" applyNumberFormat="1" applyFont="1" applyFill="1" applyBorder="1" applyAlignment="1">
      <alignment horizontal="left" vertical="top"/>
    </xf>
    <xf numFmtId="0" fontId="6" fillId="39" borderId="0" xfId="0" applyFont="1" applyFill="1" applyAlignment="1" applyProtection="1">
      <alignment horizontal="left" vertical="top"/>
    </xf>
    <xf numFmtId="15" fontId="6" fillId="39" borderId="0" xfId="0" applyNumberFormat="1" applyFont="1" applyFill="1" applyAlignment="1">
      <alignment horizontal="left" vertical="top"/>
    </xf>
    <xf numFmtId="164" fontId="6" fillId="39" borderId="0" xfId="0" applyNumberFormat="1" applyFont="1" applyFill="1" applyAlignment="1" applyProtection="1">
      <alignment horizontal="left" vertical="top"/>
    </xf>
    <xf numFmtId="164" fontId="6" fillId="39" borderId="0" xfId="0" applyNumberFormat="1" applyFont="1" applyFill="1" applyBorder="1" applyAlignment="1" applyProtection="1">
      <alignment horizontal="left" vertical="top"/>
    </xf>
    <xf numFmtId="15" fontId="6" fillId="39" borderId="2" xfId="0" applyNumberFormat="1" applyFont="1" applyFill="1" applyBorder="1" applyAlignment="1">
      <alignment horizontal="left" vertical="top"/>
    </xf>
    <xf numFmtId="164" fontId="6" fillId="39" borderId="14" xfId="0" applyNumberFormat="1" applyFont="1" applyFill="1" applyBorder="1" applyAlignment="1" applyProtection="1">
      <alignment horizontal="left" vertical="top"/>
    </xf>
    <xf numFmtId="15" fontId="6" fillId="39" borderId="2" xfId="0" applyNumberFormat="1" applyFont="1" applyFill="1" applyBorder="1" applyAlignment="1" applyProtection="1">
      <alignment horizontal="left" vertical="top"/>
    </xf>
    <xf numFmtId="15" fontId="6" fillId="39" borderId="0" xfId="0" applyNumberFormat="1" applyFont="1" applyFill="1" applyBorder="1" applyAlignment="1" applyProtection="1">
      <alignment horizontal="left" vertical="top"/>
    </xf>
    <xf numFmtId="0" fontId="6" fillId="39" borderId="0" xfId="0" applyFont="1" applyFill="1" applyAlignment="1">
      <alignment horizontal="left" vertical="top" wrapText="1"/>
    </xf>
    <xf numFmtId="0" fontId="6" fillId="39" borderId="0" xfId="0" applyFont="1" applyFill="1" applyAlignment="1" applyProtection="1">
      <alignment horizontal="left" vertical="top" wrapText="1"/>
    </xf>
    <xf numFmtId="0" fontId="6" fillId="39" borderId="2" xfId="0" applyFont="1" applyFill="1" applyBorder="1" applyAlignment="1" applyProtection="1">
      <alignment horizontal="left" vertical="top" wrapText="1"/>
    </xf>
    <xf numFmtId="0" fontId="6" fillId="39" borderId="0" xfId="0" applyFont="1" applyFill="1" applyBorder="1" applyAlignment="1" applyProtection="1">
      <alignment horizontal="left" vertical="top" wrapText="1"/>
    </xf>
    <xf numFmtId="0" fontId="6" fillId="39" borderId="14" xfId="0" applyFont="1" applyFill="1" applyBorder="1" applyAlignment="1" applyProtection="1">
      <alignment horizontal="left" vertical="top" wrapText="1"/>
    </xf>
    <xf numFmtId="0" fontId="6" fillId="39" borderId="14" xfId="0" applyFont="1" applyFill="1" applyBorder="1" applyAlignment="1">
      <alignment horizontal="left" vertical="top"/>
    </xf>
    <xf numFmtId="0" fontId="26" fillId="39" borderId="0" xfId="0" applyFont="1" applyFill="1" applyAlignment="1"/>
    <xf numFmtId="49" fontId="6" fillId="39" borderId="0" xfId="0" applyNumberFormat="1" applyFont="1" applyFill="1" applyAlignment="1">
      <alignment horizontal="left" vertical="top"/>
    </xf>
    <xf numFmtId="0" fontId="6" fillId="39" borderId="14" xfId="0" applyFont="1" applyFill="1" applyBorder="1" applyAlignment="1" applyProtection="1">
      <alignment horizontal="left" vertical="top"/>
      <protection locked="0"/>
    </xf>
    <xf numFmtId="0" fontId="6" fillId="39" borderId="1" xfId="0" applyFont="1" applyFill="1" applyBorder="1" applyAlignment="1">
      <alignment horizontal="left" vertical="top"/>
    </xf>
    <xf numFmtId="174" fontId="6" fillId="40" borderId="0" xfId="46" applyNumberFormat="1" applyFont="1" applyFill="1" applyAlignment="1">
      <alignment vertical="top"/>
    </xf>
    <xf numFmtId="174" fontId="6" fillId="37" borderId="0" xfId="46" applyNumberFormat="1" applyFont="1" applyFill="1" applyAlignment="1">
      <alignment horizontal="left" vertical="top"/>
    </xf>
    <xf numFmtId="174" fontId="6" fillId="37" borderId="0" xfId="46" applyNumberFormat="1" applyFont="1" applyFill="1" applyAlignment="1">
      <alignment vertical="top"/>
    </xf>
    <xf numFmtId="0" fontId="6" fillId="40" borderId="0" xfId="46" applyFont="1" applyFill="1" applyAlignment="1">
      <alignment vertical="top" wrapText="1"/>
    </xf>
    <xf numFmtId="0" fontId="30" fillId="34" borderId="0" xfId="46" applyFont="1" applyFill="1" applyAlignment="1">
      <alignment horizontal="left" vertical="top" wrapText="1"/>
    </xf>
    <xf numFmtId="0" fontId="43" fillId="0" borderId="0" xfId="0" applyFont="1">
      <alignment horizontal="left" vertical="top"/>
    </xf>
    <xf numFmtId="49" fontId="6" fillId="0" borderId="0" xfId="0" applyNumberFormat="1" applyFont="1" applyAlignment="1">
      <alignment vertical="center"/>
    </xf>
    <xf numFmtId="0" fontId="6" fillId="0" borderId="0" xfId="0" applyFont="1" applyAlignment="1">
      <alignment vertical="center"/>
    </xf>
    <xf numFmtId="0" fontId="36" fillId="0" borderId="0" xfId="0" applyFont="1" applyAlignment="1">
      <alignment vertical="center"/>
    </xf>
    <xf numFmtId="0" fontId="6" fillId="0" borderId="0" xfId="46" applyFont="1" applyFill="1" applyAlignment="1">
      <alignment horizontal="left" vertical="top" wrapText="1"/>
    </xf>
    <xf numFmtId="15" fontId="6" fillId="0" borderId="0" xfId="0" applyNumberFormat="1" applyFont="1" applyAlignment="1">
      <alignment horizontal="left" vertical="top"/>
    </xf>
    <xf numFmtId="165" fontId="6" fillId="0" borderId="0" xfId="0" applyNumberFormat="1" applyFont="1" applyFill="1" applyBorder="1" applyAlignment="1">
      <alignment horizontal="left" vertical="top"/>
    </xf>
    <xf numFmtId="10" fontId="6" fillId="0" borderId="0" xfId="0" applyNumberFormat="1" applyFont="1" applyAlignment="1">
      <alignment horizontal="left" vertical="top"/>
    </xf>
    <xf numFmtId="9" fontId="6" fillId="0" borderId="0" xfId="0" applyNumberFormat="1" applyFont="1" applyAlignment="1">
      <alignment horizontal="left" vertical="top"/>
    </xf>
    <xf numFmtId="10" fontId="6" fillId="0" borderId="0" xfId="0" applyNumberFormat="1" applyFont="1" applyFill="1" applyAlignment="1" applyProtection="1">
      <alignment horizontal="left" vertical="top"/>
      <protection locked="0"/>
    </xf>
    <xf numFmtId="0" fontId="8" fillId="0" borderId="0" xfId="46" applyFont="1" applyAlignment="1">
      <alignment horizontal="left" vertical="top" wrapText="1"/>
    </xf>
    <xf numFmtId="0" fontId="28" fillId="0" borderId="0" xfId="46" applyFont="1" applyAlignment="1">
      <alignment horizontal="left" vertical="top"/>
    </xf>
    <xf numFmtId="0" fontId="6" fillId="37" borderId="0" xfId="46" applyFont="1" applyFill="1" applyAlignment="1">
      <alignment vertical="top" wrapText="1"/>
    </xf>
    <xf numFmtId="0" fontId="6" fillId="0" borderId="0" xfId="0" applyFont="1" applyAlignment="1">
      <alignment horizontal="left" vertical="top" wrapText="1"/>
    </xf>
  </cellXfs>
  <cellStyles count="50">
    <cellStyle name="20% - Accent1 2" xfId="4"/>
    <cellStyle name="20% - Accent2 2" xfId="5"/>
    <cellStyle name="20% - Accent3 2" xfId="6"/>
    <cellStyle name="20% - Accent4 2" xfId="7"/>
    <cellStyle name="20% - Accent5 2" xfId="8"/>
    <cellStyle name="20% - Accent6 2" xfId="9"/>
    <cellStyle name="40% - Accent1 2" xfId="10"/>
    <cellStyle name="40% - Accent2 2" xfId="11"/>
    <cellStyle name="40% - Accent3 2" xfId="12"/>
    <cellStyle name="40% - Accent4 2" xfId="13"/>
    <cellStyle name="40% - Accent5 2" xfId="14"/>
    <cellStyle name="40% - Accent6 2" xfId="15"/>
    <cellStyle name="60% - Accent1 2" xfId="16"/>
    <cellStyle name="60% - Accent2 2" xfId="17"/>
    <cellStyle name="60% - Accent3 2" xfId="18"/>
    <cellStyle name="60% - Accent4 2" xfId="19"/>
    <cellStyle name="60% - Accent5 2" xfId="20"/>
    <cellStyle name="60% - Accent6 2" xfId="21"/>
    <cellStyle name="Accent1 2" xfId="22"/>
    <cellStyle name="Accent2 2" xfId="23"/>
    <cellStyle name="Accent3 2" xfId="24"/>
    <cellStyle name="Accent4 2" xfId="25"/>
    <cellStyle name="Accent5 2" xfId="26"/>
    <cellStyle name="Accent6 2" xfId="27"/>
    <cellStyle name="Bad 2" xfId="28"/>
    <cellStyle name="Calculation 2" xfId="29"/>
    <cellStyle name="Check Cell 2" xfId="30"/>
    <cellStyle name="Comma" xfId="48" builtinId="3"/>
    <cellStyle name="Comma 2" xfId="49"/>
    <cellStyle name="Explanatory Text 2" xfId="31"/>
    <cellStyle name="Good 2" xfId="32"/>
    <cellStyle name="Heading 1 2" xfId="33"/>
    <cellStyle name="Heading 2 2" xfId="34"/>
    <cellStyle name="Heading 3 2" xfId="35"/>
    <cellStyle name="Heading 4 2" xfId="36"/>
    <cellStyle name="Hyperlink" xfId="1" builtinId="8"/>
    <cellStyle name="Input 2" xfId="37"/>
    <cellStyle name="Linked Cell 2" xfId="38"/>
    <cellStyle name="Neutral 2" xfId="39"/>
    <cellStyle name="Normal" xfId="0" builtinId="0"/>
    <cellStyle name="Normal 2" xfId="2"/>
    <cellStyle name="Normal 3" xfId="47"/>
    <cellStyle name="Normal 4" xfId="46"/>
    <cellStyle name="Normal_euro parl elect" xfId="3"/>
    <cellStyle name="Note 2" xfId="40"/>
    <cellStyle name="Output 2" xfId="41"/>
    <cellStyle name="Percent" xfId="45" builtinId="5"/>
    <cellStyle name="Title 2" xfId="42"/>
    <cellStyle name="Total 2" xfId="43"/>
    <cellStyle name="Warning Text 2" xfId="44"/>
  </cellStyles>
  <dxfs count="37">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tint="-0.14996795556505021"/>
      </font>
    </dxf>
  </dxfs>
  <tableStyles count="0" defaultTableStyle="TableStyleMedium9" defaultPivotStyle="PivotStyleMedium4"/>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F8F8F8"/>
      <rgbColor rgb="00C0C0C0"/>
      <rgbColor rgb="008DA0CB"/>
      <rgbColor rgb="00E78AC3"/>
      <rgbColor rgb="0066C2A5"/>
      <rgbColor rgb="00FC8D62"/>
      <rgbColor rgb="00A6D854"/>
      <rgbColor rgb="00FFD92F"/>
      <rgbColor rgb="00D8A75E"/>
      <rgbColor rgb="00A0A0A0"/>
      <rgbColor rgb="007570B3"/>
      <rgbColor rgb="00E7298A"/>
      <rgbColor rgb="001B9E77"/>
      <rgbColor rgb="00D95F02"/>
      <rgbColor rgb="0066A61E"/>
      <rgbColor rgb="00E6AB02"/>
      <rgbColor rgb="00A6761D"/>
      <rgbColor rgb="00666666"/>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EAEAEA"/>
      <rgbColor rgb="00003366"/>
      <rgbColor rgb="0033CC33"/>
      <rgbColor rgb="00003300"/>
      <rgbColor rgb="00333300"/>
      <rgbColor rgb="00993300"/>
      <rgbColor rgb="00993366"/>
      <rgbColor rgb="00333399"/>
      <rgbColor rgb="00292929"/>
    </indexedColors>
    <mruColors>
      <color rgb="FFBED2BE"/>
      <color rgb="FFDCDCDC"/>
      <color rgb="FF5A6E5A"/>
      <color rgb="FFC8DCC8"/>
      <color rgb="FF5A5A5A"/>
      <color rgb="FFDCDCF0"/>
      <color rgb="FFFF3399"/>
      <color rgb="FFF13B62"/>
      <color rgb="FFFDF9F9"/>
      <color rgb="FFEBC9C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5.xml"/></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hyperlink" Target="https://www.cia.gov/library/publications/the-world-factbook/geos/fr.html" TargetMode="External"/><Relationship Id="rId2" Type="http://schemas.openxmlformats.org/officeDocument/2006/relationships/hyperlink" Target="http://parlgov.org/stable/data/fra.html" TargetMode="External"/><Relationship Id="rId1" Type="http://schemas.openxmlformats.org/officeDocument/2006/relationships/hyperlink" Target="http://data.un.org/CountryProfile.aspx?crname=France" TargetMode="External"/><Relationship Id="rId5" Type="http://schemas.openxmlformats.org/officeDocument/2006/relationships/hyperlink" Target="http://www.nsd.uib.no/european_election_database/country/france" TargetMode="External"/><Relationship Id="rId4" Type="http://schemas.openxmlformats.org/officeDocument/2006/relationships/hyperlink" Target="http://www.ipu.org/parline-e/reports/2113_A.htm" TargetMode="External"/></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DCA0C8"/>
  </sheetPr>
  <dimension ref="A1:Q13"/>
  <sheetViews>
    <sheetView zoomScaleNormal="100" workbookViewId="0">
      <pane ySplit="3" topLeftCell="A4" activePane="bottomLeft" state="frozen"/>
      <selection activeCell="B9" sqref="B9"/>
      <selection pane="bottomLeft" sqref="A1:D1"/>
    </sheetView>
  </sheetViews>
  <sheetFormatPr defaultColWidth="9.109375" defaultRowHeight="10.199999999999999" x14ac:dyDescent="0.25"/>
  <cols>
    <col min="1" max="1" width="11.88671875" style="164" customWidth="1"/>
    <col min="2" max="3" width="16.109375" style="164" customWidth="1"/>
    <col min="4" max="4" width="17.33203125" style="164" customWidth="1"/>
    <col min="5" max="11" width="16.109375" style="164" customWidth="1"/>
    <col min="12" max="16" width="13.5546875" style="164" customWidth="1"/>
    <col min="17" max="17" width="27.33203125" style="164" customWidth="1"/>
    <col min="18" max="16384" width="9.109375" style="164"/>
  </cols>
  <sheetData>
    <row r="1" spans="1:17" ht="25.8" x14ac:dyDescent="0.25">
      <c r="A1" s="329" t="s">
        <v>288</v>
      </c>
      <c r="B1" s="329"/>
      <c r="C1" s="329"/>
      <c r="D1" s="329"/>
      <c r="E1" s="205"/>
      <c r="F1" s="205"/>
      <c r="G1" s="205"/>
      <c r="H1" s="205"/>
      <c r="I1" s="205"/>
      <c r="J1" s="205"/>
      <c r="K1" s="205"/>
      <c r="L1" s="313" t="s">
        <v>1046</v>
      </c>
      <c r="M1" s="314">
        <v>42253</v>
      </c>
      <c r="N1" s="315"/>
      <c r="O1" s="315"/>
      <c r="P1" s="315"/>
      <c r="Q1" s="315"/>
    </row>
    <row r="2" spans="1:17" ht="69" customHeight="1" x14ac:dyDescent="0.25">
      <c r="A2" s="328" t="str">
        <f>"Welcome to the Political Data Yearbook dataset for "&amp;A1&amp;".  The tabs on this sheet contain data derived from the European Journal of Political Research Political Data Yearbook and supplemented with other content.  "&amp;"Because of the need to create a uniform format for more than 30 countries over more than 20 years, the format used here may be more elaborate and/or cumbersome than if the dataset were created only for "&amp;A1&amp;", but the unified format allows for easier comparison across countries and over time.  In cases where the format is insufficiently elaborate to allow the display of all gathered data "&amp;"or the datafile reflects significant changes from the original PDY, relevant cells contain notes, represented (on appropriately configured versions of Excel) as red triangles"&amp;" in the upper-right corners of affected cells.  Where the original PDY contains additional data types, these are available in additional worksheets colored in dark green."&amp;"  The cells below explain the various types of data collected for the Political Data Yearbook, specifies which data types were collected for "&amp;A1&amp;" and during which periods, and provides additional information and information for editors and country authors.  If you have any questions, please email the PDY editors.  "&amp;"Contact information can be found at http://www.politicaldatayearbook.com/AboutUs.aspx"</f>
        <v>Welcome to the Political Data Yearbook dataset for France.  The tabs on this sheet contain data derived from the European Journal of Political Research Political Data Yearbook and supplemented with other content.  Because of the need to create a uniform format for more than 30 countries over more than 20 years, the format used here may be more elaborate and/or cumbersome than if the dataset were created only for France, but the unified format allows for easier comparison across countries and over time.  In cases where the format is insufficiently elaborate to allow the display of all gathered data or the datafile reflects significant changes from the original PDY, relevant cells contain notes, represented (on appropriately configured versions of Excel) as red triangles in the upper-right corners of affected cells.  Where the original PDY contains additional data types, these are available in additional worksheets colored in dark green.  The cells below explain the various types of data collected for the Political Data Yearbook, specifies which data types were collected for France and during which periods, and provides additional information and information for editors and country authors.  If you have any questions, please email the PDY editors.  Contact information can be found at http://www.politicaldatayearbook.com/AboutUs.aspx</v>
      </c>
      <c r="B2" s="328"/>
      <c r="C2" s="328"/>
      <c r="D2" s="328"/>
      <c r="E2" s="328"/>
      <c r="F2" s="328"/>
      <c r="G2" s="328"/>
      <c r="H2" s="328"/>
      <c r="I2" s="328"/>
      <c r="J2" s="328"/>
      <c r="K2" s="328"/>
      <c r="L2" s="316" t="s">
        <v>1047</v>
      </c>
      <c r="M2" s="330" t="s">
        <v>1050</v>
      </c>
      <c r="N2" s="330"/>
      <c r="O2" s="330"/>
      <c r="P2" s="330"/>
      <c r="Q2" s="330"/>
    </row>
    <row r="3" spans="1:17" x14ac:dyDescent="0.25">
      <c r="A3" s="165" t="s">
        <v>6</v>
      </c>
      <c r="B3" s="166" t="s">
        <v>1</v>
      </c>
      <c r="C3" s="167" t="s">
        <v>82</v>
      </c>
      <c r="D3" s="167" t="s">
        <v>287</v>
      </c>
      <c r="E3" s="167" t="s">
        <v>83</v>
      </c>
      <c r="F3" s="168" t="s">
        <v>133</v>
      </c>
      <c r="G3" s="168" t="s">
        <v>84</v>
      </c>
      <c r="H3" s="167" t="s">
        <v>85</v>
      </c>
      <c r="I3" s="167" t="s">
        <v>86</v>
      </c>
      <c r="J3" s="167" t="s">
        <v>87</v>
      </c>
      <c r="K3" s="167" t="s">
        <v>88</v>
      </c>
      <c r="L3" s="169" t="s">
        <v>2</v>
      </c>
      <c r="M3" s="170" t="s">
        <v>0</v>
      </c>
      <c r="N3" s="170" t="s">
        <v>81</v>
      </c>
      <c r="O3" s="169" t="s">
        <v>134</v>
      </c>
      <c r="P3" s="169" t="s">
        <v>1048</v>
      </c>
      <c r="Q3" s="317" t="s">
        <v>135</v>
      </c>
    </row>
    <row r="4" spans="1:17" ht="102" x14ac:dyDescent="0.25">
      <c r="A4" s="171" t="s">
        <v>136</v>
      </c>
      <c r="B4" s="171" t="s">
        <v>137</v>
      </c>
      <c r="C4" s="171" t="s">
        <v>138</v>
      </c>
      <c r="D4" s="171" t="s">
        <v>139</v>
      </c>
      <c r="E4" s="171" t="s">
        <v>140</v>
      </c>
      <c r="F4" s="172" t="s">
        <v>141</v>
      </c>
      <c r="G4" s="172" t="s">
        <v>142</v>
      </c>
      <c r="H4" s="171" t="s">
        <v>143</v>
      </c>
      <c r="I4" s="171" t="s">
        <v>144</v>
      </c>
      <c r="J4" s="171" t="s">
        <v>145</v>
      </c>
      <c r="K4" s="171" t="s">
        <v>146</v>
      </c>
      <c r="L4" s="171" t="s">
        <v>147</v>
      </c>
      <c r="M4" s="171" t="s">
        <v>148</v>
      </c>
      <c r="N4" s="171" t="s">
        <v>149</v>
      </c>
      <c r="O4" s="171" t="s">
        <v>150</v>
      </c>
      <c r="P4" s="171" t="s">
        <v>1049</v>
      </c>
      <c r="Q4" s="171" t="s">
        <v>151</v>
      </c>
    </row>
    <row r="5" spans="1:17" ht="30.6" x14ac:dyDescent="0.25">
      <c r="A5" s="171" t="str">
        <f>"Status for "&amp;A1</f>
        <v>Status for France</v>
      </c>
      <c r="B5" s="171" t="s">
        <v>152</v>
      </c>
      <c r="C5" s="171" t="str">
        <f>IF(MAX(cabinetpos!$A$3:$YL$3)&lt;1,"Tab is grey to indicate that this information is not collected for "&amp;$A$1,IF(MAX(cabinetpos!$A$3:$YL$3)=MIN(cabinetpos!$A$3:$YL$3),"Dataset includes only "&amp;YEAR(MAX(cabinetpos!$A$3:$YL$3)),"Dataset includes years "&amp;YEAR(MIN(cabinetpos!$A$3:$YL$3))&amp;"-"&amp;YEAR(MAX(cabinetpos!$A$3:$YL$3))))</f>
        <v>Dataset includes years 1905-2009</v>
      </c>
      <c r="D5" s="171" t="str">
        <f>IF(MAX(ministers!$A$3:$ZZ$3)&lt;1,"Tab is grey to indicate that this information is not collected for "&amp;$A$1,IF(MAX(ministers!$A$3:$ZZ$3)=MIN(ministers!$A$3:$ZZ$3),"Dataset includes only "&amp;YEAR(MAX(ministers!$A$3:$ZZ$3)),"Dataset includes years "&amp;YEAR(MIN(ministers!$A$3:$ZZ$3))&amp;"-"&amp;YEAR(MAX(ministers!$A$3:$ZZ$3))))</f>
        <v>Dataset includes years 2011-2020</v>
      </c>
      <c r="E5" s="171" t="str">
        <f>IF(MAX(parlvotes_lh!$A$2:$JB$2)&lt;1,"Tab is grey to indicate that this information is not collected for "&amp;$A$1,IF(MAX(parlvotes_lh!$A$2:$JB$2)=MIN(parlvotes_lh!$A$2:$JB$2),"Dataset includes only "&amp;YEAR(MAX(parlvotes_lh!$A$2:$JB$2)),"Dataset includes years "&amp;YEAR(MIN(parlvotes_lh!$A$2:$JB$2))&amp;"-"&amp;YEAR(MAX(parlvotes_lh!$A$2:$JB$2))))</f>
        <v>Dataset includes years 1993-2017</v>
      </c>
      <c r="F5" s="172" t="str">
        <f>IF(MAX(parlseats_lh!$A$1:$ZZ$1)&lt;1,"Tab is grey to indicate that this information is not collected for "&amp;$A$1,IF(MAX(parlseats_lh!$A$1:$ZZ$1)=MIN(parlseats_lh!$A$1:$ZZ$1),"Dataset includes only "&amp;YEAR(MAX(parlseats_lh!$A$1:$ZZ$1)),"Dataset includes years "&amp;YEAR(MIN(parlseats_lh!$A$1:$ZZ$1))&amp;"-"&amp;YEAR(MAX(parlseats_lh!$A$1:$ZZ$1))))</f>
        <v>Tab is grey to indicate that this information is not collected for France</v>
      </c>
      <c r="G5" s="172" t="str">
        <f>IF(MAX(parlvotes_uh!$A$2:$ZZ$2)&lt;1,"Tab is grey to indicate that this information is not collected for "&amp;$A$1,IF(MAX(parlvotes_uh!$A$2:$ZZ$2)=MIN(parlvotes_uh!$A$2:$ZZ$2),"Dataset includes only "&amp;YEAR(MAX(parlvotes_uh!$A$2:$ZZ$2)),"Dataset includes years "&amp;YEAR(MIN(parlvotes_uh!$A$2:$ZZ$2))&amp;"-"&amp;YEAR(MAX(parlvotes_uh!$A$2:$ZZ$2))))</f>
        <v>Tab is grey to indicate that this information is not collected for France</v>
      </c>
      <c r="H5" s="171" t="str">
        <f>IF(MAX(parlseats_uh!$A$1:$AAF$1)&lt;1,"Tab is grey to indicate that this information is not collected for "&amp;$A$1,IF(MAX(parlseats_uh!$A$1:$AAF$1)=MIN(parlseats_uh!$A$1:$AAF$1),"Dataset includes only "&amp;YEAR(MAX(parlseats_uh!$A$1:$AAF$1)),"Dataset includes years "&amp;YEAR(MIN(parlseats_uh!$A$1:$AAF$1))&amp;"-"&amp;YEAR(MAX(parlseats_uh!$A$1:$AAF$1))))</f>
        <v>Dataset includes years 1992-2011</v>
      </c>
      <c r="I5" s="171" t="str">
        <f>IF(MAX(parlvotes_eu!$A$2:$ZZ$2)&lt;1,"Tab is grey to indicate that this information is not collected for "&amp;$A$1,IF(MAX(parlvotes_eu!$A$2:$ZZ$2)=MIN(parlvotes_eu!$A$2:$ZZ$2),"Dataset includes only "&amp;YEAR(MAX(parlvotes_eu!$A$2:$ZZ$2)),"Dataset includes years "&amp;YEAR(MIN(parlvotes_eu!$A$2:$ZZ$2))&amp;"-"&amp;YEAR(MAX(parlvotes_eu!$A$2:$ZZ$2))))</f>
        <v>Dataset includes years 1994-2019</v>
      </c>
      <c r="J5" s="171" t="str">
        <f>IF(MAX(presvotes!$A$2:$ZZ$2)&lt;1,"Tab is grey to indicate that this information is not collected for "&amp;$A$1,IF(MAX(presvotes!$A$2:$ZZ$2)=MIN(presvotes!$A$2:$ZZ$2),"Dataset includes only "&amp;YEAR(MAX(presvotes!$A$2:$ZZ$2)),"Dataset includes years "&amp;YEAR(MIN(presvotes!$A$2:$ZZ$2))&amp;"-"&amp;YEAR(MAX(presvotes!$A$2:$ZZ$2))))</f>
        <v>Dataset includes years 1995-2017</v>
      </c>
      <c r="K5" s="171" t="str">
        <f>IF(MAX(refvotes!$A$2:$ZZ$2)&lt;1,"Tab is grey to indicate that this information is not collected for "&amp;$A$1,IF(MAX(refvotes!$A$2:$ZZ$2)=MIN(refvotes!$A$2:$ZZ$2),"Dataset includes only "&amp;YEAR(MAX(refvotes!$A$2:$ZZ$2)),"Dataset includes years "&amp;YEAR(MIN(refvotes!$A$2:$ZZ$2))&amp;"-"&amp;YEAR(MAX(refvotes!$A$2:$ZZ$2))))</f>
        <v>Dataset includes years 1992-2018</v>
      </c>
      <c r="L5" s="171" t="s">
        <v>152</v>
      </c>
      <c r="M5" s="171" t="s">
        <v>152</v>
      </c>
      <c r="N5" s="171" t="s">
        <v>152</v>
      </c>
      <c r="O5" s="171" t="s">
        <v>152</v>
      </c>
      <c r="P5" s="171" t="s">
        <v>152</v>
      </c>
      <c r="Q5" s="171" t="s">
        <v>153</v>
      </c>
    </row>
    <row r="6" spans="1:17" ht="20.399999999999999" x14ac:dyDescent="0.25">
      <c r="A6" s="171" t="str">
        <f>"Special notes for "&amp;A1</f>
        <v>Special notes for France</v>
      </c>
      <c r="B6" s="171"/>
      <c r="C6" s="171"/>
      <c r="D6" s="171"/>
      <c r="E6" s="171"/>
      <c r="F6" s="171"/>
      <c r="G6" s="171"/>
      <c r="H6" s="171"/>
      <c r="I6" s="171"/>
      <c r="J6" s="171"/>
      <c r="K6" s="171"/>
      <c r="L6" s="171"/>
      <c r="M6" s="171"/>
      <c r="N6" s="171"/>
      <c r="Q6" s="171"/>
    </row>
    <row r="7" spans="1:17" ht="295.8" x14ac:dyDescent="0.25">
      <c r="A7" s="173" t="s">
        <v>154</v>
      </c>
      <c r="B7" s="173" t="s">
        <v>155</v>
      </c>
      <c r="C7" s="173"/>
      <c r="D7" s="173" t="s">
        <v>106</v>
      </c>
      <c r="E7" s="173"/>
      <c r="F7" s="173" t="s">
        <v>156</v>
      </c>
      <c r="G7" s="173"/>
      <c r="H7" s="173" t="s">
        <v>156</v>
      </c>
      <c r="I7" s="173"/>
      <c r="J7" s="173"/>
      <c r="K7" s="173" t="s">
        <v>157</v>
      </c>
      <c r="L7" s="173" t="s">
        <v>80</v>
      </c>
      <c r="M7" s="173" t="s">
        <v>158</v>
      </c>
      <c r="N7" s="173" t="s">
        <v>159</v>
      </c>
      <c r="O7" s="173" t="s">
        <v>158</v>
      </c>
      <c r="P7" s="173" t="s">
        <v>158</v>
      </c>
      <c r="Q7" s="173" t="s">
        <v>160</v>
      </c>
    </row>
    <row r="8" spans="1:17" x14ac:dyDescent="0.25">
      <c r="A8" s="171"/>
      <c r="B8" s="171"/>
      <c r="C8" s="171"/>
      <c r="D8" s="171"/>
      <c r="E8" s="171"/>
      <c r="F8" s="171"/>
      <c r="G8" s="171"/>
      <c r="H8" s="171"/>
      <c r="I8" s="171"/>
      <c r="J8" s="171"/>
      <c r="K8" s="171"/>
      <c r="L8" s="171"/>
      <c r="M8" s="171"/>
      <c r="N8" s="171"/>
    </row>
    <row r="13" spans="1:17" x14ac:dyDescent="0.2">
      <c r="A13" s="174"/>
    </row>
  </sheetData>
  <mergeCells count="3">
    <mergeCell ref="A2:K2"/>
    <mergeCell ref="A1:D1"/>
    <mergeCell ref="M2:Q2"/>
  </mergeCells>
  <conditionalFormatting sqref="C4:C5">
    <cfRule type="expression" dxfId="36" priority="1">
      <formula>"(MAX(cabinetpos!$A$3:$YL$3)&lt;1"</formula>
    </cfRule>
  </conditionalFormatting>
  <pageMargins left="0.7" right="0.7" top="0.75" bottom="0.75" header="0.3" footer="0.3"/>
  <pageSetup orientation="portrait" horizontalDpi="0" verticalDpi="0"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BED2BE"/>
  </sheetPr>
  <dimension ref="A1:BY100"/>
  <sheetViews>
    <sheetView tabSelected="1" zoomScaleNormal="100" workbookViewId="0">
      <pane xSplit="2" ySplit="10" topLeftCell="O29" activePane="bottomRight" state="frozen"/>
      <selection activeCell="I6" sqref="I6"/>
      <selection pane="topRight" activeCell="I6" sqref="I6"/>
      <selection pane="bottomLeft" activeCell="I6" sqref="I6"/>
      <selection pane="bottomRight" activeCell="Z4" sqref="Z4"/>
    </sheetView>
  </sheetViews>
  <sheetFormatPr defaultColWidth="9.109375" defaultRowHeight="13.5" customHeight="1" x14ac:dyDescent="0.25"/>
  <cols>
    <col min="1" max="1" width="9.109375" style="2"/>
    <col min="2" max="2" width="11" style="2" customWidth="1"/>
    <col min="3" max="3" width="16.88671875" style="2" customWidth="1"/>
    <col min="4" max="4" width="10.33203125" style="2" customWidth="1"/>
    <col min="5" max="5" width="8.88671875" style="2" customWidth="1"/>
    <col min="6" max="25" width="9.109375" style="2"/>
    <col min="26" max="26" width="10.21875" style="2" bestFit="1" customWidth="1"/>
    <col min="27" max="16384" width="9.109375" style="2"/>
  </cols>
  <sheetData>
    <row r="1" spans="1:77" ht="46.5" customHeight="1" x14ac:dyDescent="0.25">
      <c r="A1" s="23" t="s">
        <v>35</v>
      </c>
      <c r="B1" s="25"/>
      <c r="C1" s="96"/>
      <c r="D1" s="97" t="s">
        <v>36</v>
      </c>
      <c r="E1" s="25"/>
      <c r="F1" s="97" t="s">
        <v>39</v>
      </c>
      <c r="G1" s="25"/>
      <c r="H1" s="96"/>
      <c r="I1" s="97" t="s">
        <v>36</v>
      </c>
      <c r="J1" s="25"/>
      <c r="K1" s="97" t="s">
        <v>39</v>
      </c>
      <c r="L1" s="25"/>
      <c r="M1" s="96"/>
      <c r="N1" s="97" t="s">
        <v>36</v>
      </c>
      <c r="O1" s="25"/>
      <c r="P1" s="97" t="s">
        <v>39</v>
      </c>
      <c r="Q1" s="25"/>
      <c r="R1" s="96"/>
      <c r="S1" s="97" t="s">
        <v>36</v>
      </c>
      <c r="T1" s="25"/>
      <c r="U1" s="97" t="s">
        <v>39</v>
      </c>
      <c r="V1" s="25"/>
      <c r="W1" s="96"/>
      <c r="X1" s="97" t="s">
        <v>36</v>
      </c>
      <c r="Y1" s="25"/>
      <c r="Z1" s="97" t="s">
        <v>39</v>
      </c>
      <c r="AA1" s="25"/>
      <c r="AB1" s="96"/>
      <c r="AC1" s="97" t="s">
        <v>36</v>
      </c>
      <c r="AD1" s="25"/>
      <c r="AE1" s="97" t="s">
        <v>39</v>
      </c>
      <c r="AF1" s="25"/>
      <c r="AG1" s="96"/>
      <c r="AH1" s="97" t="s">
        <v>36</v>
      </c>
      <c r="AI1" s="25"/>
      <c r="AJ1" s="97" t="s">
        <v>39</v>
      </c>
      <c r="AK1" s="25"/>
      <c r="AL1" s="96"/>
      <c r="AM1" s="97" t="s">
        <v>36</v>
      </c>
      <c r="AN1" s="25"/>
      <c r="AO1" s="97" t="s">
        <v>39</v>
      </c>
      <c r="AP1" s="25"/>
      <c r="AQ1" s="96"/>
      <c r="AR1" s="97" t="s">
        <v>36</v>
      </c>
      <c r="AS1" s="25"/>
      <c r="AT1" s="97" t="s">
        <v>39</v>
      </c>
      <c r="AU1" s="25"/>
      <c r="AV1" s="96"/>
      <c r="AW1" s="97" t="s">
        <v>36</v>
      </c>
      <c r="AX1" s="25"/>
      <c r="AY1" s="97" t="s">
        <v>39</v>
      </c>
      <c r="AZ1" s="25"/>
      <c r="BA1" s="96"/>
      <c r="BB1" s="97" t="s">
        <v>36</v>
      </c>
      <c r="BC1" s="25"/>
      <c r="BD1" s="97" t="s">
        <v>39</v>
      </c>
      <c r="BE1" s="25"/>
      <c r="BF1" s="96"/>
      <c r="BG1" s="97" t="s">
        <v>36</v>
      </c>
      <c r="BH1" s="25"/>
      <c r="BI1" s="97" t="s">
        <v>39</v>
      </c>
      <c r="BJ1" s="25"/>
      <c r="BK1" s="96"/>
      <c r="BL1" s="97" t="s">
        <v>36</v>
      </c>
      <c r="BM1" s="25"/>
      <c r="BN1" s="97" t="s">
        <v>39</v>
      </c>
      <c r="BO1" s="25"/>
      <c r="BP1" s="96"/>
      <c r="BQ1" s="97" t="s">
        <v>36</v>
      </c>
      <c r="BR1" s="25"/>
      <c r="BS1" s="97" t="s">
        <v>39</v>
      </c>
      <c r="BT1" s="25"/>
      <c r="BU1" s="96"/>
      <c r="BV1" s="97" t="s">
        <v>36</v>
      </c>
      <c r="BW1" s="25"/>
      <c r="BX1" s="97" t="s">
        <v>39</v>
      </c>
      <c r="BY1" s="25"/>
    </row>
    <row r="2" spans="1:77" ht="13.5" customHeight="1" x14ac:dyDescent="0.25">
      <c r="A2" s="98" t="s">
        <v>19</v>
      </c>
      <c r="B2" s="25"/>
      <c r="C2" s="96"/>
      <c r="D2" s="99">
        <v>34812</v>
      </c>
      <c r="E2" s="25"/>
      <c r="F2" s="99">
        <v>34826</v>
      </c>
      <c r="G2" s="25"/>
      <c r="H2" s="96"/>
      <c r="I2" s="99">
        <v>37367</v>
      </c>
      <c r="J2" s="25"/>
      <c r="K2" s="99">
        <v>37381</v>
      </c>
      <c r="L2" s="25"/>
      <c r="M2" s="96"/>
      <c r="N2" s="99">
        <v>39194</v>
      </c>
      <c r="O2" s="25"/>
      <c r="P2" s="99">
        <v>39208</v>
      </c>
      <c r="Q2" s="25"/>
      <c r="R2" s="96"/>
      <c r="S2" s="99">
        <v>41021</v>
      </c>
      <c r="T2" s="25"/>
      <c r="U2" s="99">
        <v>41035</v>
      </c>
      <c r="V2" s="25"/>
      <c r="W2" s="96"/>
      <c r="X2" s="99">
        <v>42848</v>
      </c>
      <c r="Y2" s="25"/>
      <c r="Z2" s="323">
        <v>42862</v>
      </c>
      <c r="AA2" s="25"/>
      <c r="AB2" s="96"/>
      <c r="AC2" s="99"/>
      <c r="AD2" s="25"/>
      <c r="AE2" s="99"/>
      <c r="AF2" s="25"/>
      <c r="AG2" s="96"/>
      <c r="AH2" s="99"/>
      <c r="AI2" s="25"/>
      <c r="AJ2" s="99"/>
      <c r="AK2" s="25"/>
      <c r="AL2" s="96"/>
      <c r="AM2" s="99"/>
      <c r="AN2" s="25"/>
      <c r="AO2" s="99"/>
      <c r="AP2" s="25"/>
      <c r="AQ2" s="96"/>
      <c r="AR2" s="99"/>
      <c r="AS2" s="25"/>
      <c r="AT2" s="99"/>
      <c r="AU2" s="25"/>
      <c r="AV2" s="96"/>
      <c r="AW2" s="99"/>
      <c r="AX2" s="25"/>
      <c r="AY2" s="99"/>
      <c r="AZ2" s="25"/>
      <c r="BA2" s="96"/>
      <c r="BB2" s="99"/>
      <c r="BC2" s="25"/>
      <c r="BD2" s="99"/>
      <c r="BE2" s="25"/>
      <c r="BF2" s="96"/>
      <c r="BG2" s="99"/>
      <c r="BH2" s="25"/>
      <c r="BI2" s="99"/>
      <c r="BJ2" s="25"/>
      <c r="BK2" s="96"/>
      <c r="BL2" s="99"/>
      <c r="BM2" s="25"/>
      <c r="BN2" s="99"/>
      <c r="BO2" s="25"/>
      <c r="BP2" s="96"/>
      <c r="BQ2" s="99"/>
      <c r="BR2" s="25"/>
      <c r="BS2" s="99"/>
      <c r="BT2" s="25"/>
      <c r="BU2" s="96"/>
      <c r="BV2" s="99"/>
      <c r="BW2" s="25"/>
      <c r="BX2" s="99"/>
      <c r="BY2" s="25"/>
    </row>
    <row r="3" spans="1:77" ht="13.5" customHeight="1" x14ac:dyDescent="0.25">
      <c r="A3" s="98" t="s">
        <v>125</v>
      </c>
      <c r="B3" s="100"/>
      <c r="C3" s="96"/>
      <c r="D3" s="99">
        <v>34812</v>
      </c>
      <c r="E3" s="25"/>
      <c r="F3" s="99">
        <v>34826</v>
      </c>
      <c r="G3" s="100"/>
      <c r="H3" s="96"/>
      <c r="I3" s="99">
        <v>37367</v>
      </c>
      <c r="J3" s="25"/>
      <c r="K3" s="99">
        <v>37381</v>
      </c>
      <c r="L3" s="100"/>
      <c r="M3" s="96"/>
      <c r="N3" s="99">
        <v>39194</v>
      </c>
      <c r="O3" s="25"/>
      <c r="P3" s="99">
        <v>39208</v>
      </c>
      <c r="Q3" s="100"/>
      <c r="R3" s="96"/>
      <c r="S3" s="99">
        <v>41021</v>
      </c>
      <c r="T3" s="25"/>
      <c r="U3" s="99">
        <v>41035</v>
      </c>
      <c r="V3" s="100"/>
      <c r="W3" s="96"/>
      <c r="X3" s="99">
        <v>42848</v>
      </c>
      <c r="Y3" s="25"/>
      <c r="Z3" s="99">
        <v>42862</v>
      </c>
      <c r="AA3" s="100"/>
      <c r="AB3" s="96"/>
      <c r="AC3" s="99"/>
      <c r="AD3" s="25"/>
      <c r="AE3" s="99"/>
      <c r="AF3" s="100"/>
      <c r="AG3" s="96"/>
      <c r="AH3" s="99"/>
      <c r="AI3" s="25"/>
      <c r="AJ3" s="99"/>
      <c r="AK3" s="100"/>
      <c r="AL3" s="96"/>
      <c r="AM3" s="99"/>
      <c r="AN3" s="25"/>
      <c r="AO3" s="99"/>
      <c r="AP3" s="100"/>
      <c r="AQ3" s="96"/>
      <c r="AR3" s="99"/>
      <c r="AS3" s="25"/>
      <c r="AT3" s="99"/>
      <c r="AU3" s="100"/>
      <c r="AV3" s="96"/>
      <c r="AW3" s="99"/>
      <c r="AX3" s="25"/>
      <c r="AY3" s="99"/>
      <c r="AZ3" s="100"/>
      <c r="BA3" s="96"/>
      <c r="BB3" s="99"/>
      <c r="BC3" s="25"/>
      <c r="BD3" s="99"/>
      <c r="BE3" s="100"/>
      <c r="BF3" s="96"/>
      <c r="BG3" s="99"/>
      <c r="BH3" s="25"/>
      <c r="BI3" s="99"/>
      <c r="BJ3" s="100"/>
      <c r="BK3" s="96"/>
      <c r="BL3" s="99"/>
      <c r="BM3" s="25"/>
      <c r="BN3" s="99"/>
      <c r="BO3" s="100"/>
      <c r="BP3" s="96"/>
      <c r="BQ3" s="99"/>
      <c r="BR3" s="25"/>
      <c r="BS3" s="99"/>
      <c r="BT3" s="100"/>
      <c r="BU3" s="96"/>
      <c r="BV3" s="99"/>
      <c r="BW3" s="25"/>
      <c r="BX3" s="99"/>
      <c r="BY3" s="100"/>
    </row>
    <row r="4" spans="1:77" ht="13.5" customHeight="1" x14ac:dyDescent="0.25">
      <c r="A4" s="101" t="s">
        <v>21</v>
      </c>
      <c r="B4" s="25"/>
      <c r="C4" s="96"/>
      <c r="D4" s="102">
        <v>39993954</v>
      </c>
      <c r="E4" s="31"/>
      <c r="F4" s="102">
        <v>39976944</v>
      </c>
      <c r="G4" s="25"/>
      <c r="H4" s="96"/>
      <c r="I4" s="15">
        <v>41194689</v>
      </c>
      <c r="J4" s="31"/>
      <c r="K4" s="102">
        <v>41191169</v>
      </c>
      <c r="L4" s="25"/>
      <c r="M4" s="96"/>
      <c r="N4" s="102">
        <v>44472834</v>
      </c>
      <c r="O4" s="31"/>
      <c r="P4" s="102">
        <v>44472733</v>
      </c>
      <c r="Q4" s="25"/>
      <c r="R4" s="96"/>
      <c r="S4" s="102">
        <v>46028542</v>
      </c>
      <c r="T4" s="31"/>
      <c r="U4" s="102">
        <v>46066307</v>
      </c>
      <c r="V4" s="25"/>
      <c r="W4" s="96"/>
      <c r="X4" s="126">
        <v>47582183</v>
      </c>
      <c r="Y4" s="31"/>
      <c r="Z4" s="126">
        <v>47568693</v>
      </c>
      <c r="AA4" s="25"/>
      <c r="AB4" s="96"/>
      <c r="AC4" s="102"/>
      <c r="AD4" s="31"/>
      <c r="AE4" s="102"/>
      <c r="AF4" s="25"/>
      <c r="AG4" s="96"/>
      <c r="AH4" s="102"/>
      <c r="AI4" s="31"/>
      <c r="AJ4" s="102"/>
      <c r="AK4" s="25"/>
      <c r="AL4" s="96"/>
      <c r="AM4" s="102"/>
      <c r="AN4" s="31"/>
      <c r="AO4" s="102"/>
      <c r="AP4" s="25"/>
      <c r="AQ4" s="96"/>
      <c r="AR4" s="102"/>
      <c r="AS4" s="31"/>
      <c r="AT4" s="102"/>
      <c r="AU4" s="25"/>
      <c r="AV4" s="96"/>
      <c r="AW4" s="102"/>
      <c r="AX4" s="31"/>
      <c r="AY4" s="102"/>
      <c r="AZ4" s="25"/>
      <c r="BA4" s="96"/>
      <c r="BB4" s="102"/>
      <c r="BC4" s="31"/>
      <c r="BD4" s="102"/>
      <c r="BE4" s="25"/>
      <c r="BF4" s="96"/>
      <c r="BG4" s="102"/>
      <c r="BH4" s="31"/>
      <c r="BI4" s="102"/>
      <c r="BJ4" s="25"/>
      <c r="BK4" s="96"/>
      <c r="BL4" s="102"/>
      <c r="BM4" s="31"/>
      <c r="BN4" s="102"/>
      <c r="BO4" s="25"/>
      <c r="BP4" s="96"/>
      <c r="BQ4" s="102"/>
      <c r="BR4" s="31"/>
      <c r="BS4" s="102"/>
      <c r="BT4" s="25"/>
      <c r="BU4" s="96"/>
      <c r="BV4" s="102"/>
      <c r="BW4" s="31"/>
      <c r="BX4" s="102"/>
      <c r="BY4" s="25"/>
    </row>
    <row r="5" spans="1:77" ht="13.5" customHeight="1" x14ac:dyDescent="0.25">
      <c r="A5" s="101" t="s">
        <v>22</v>
      </c>
      <c r="B5" s="25"/>
      <c r="C5" s="96"/>
      <c r="D5" s="102">
        <v>31346960</v>
      </c>
      <c r="E5" s="31"/>
      <c r="F5" s="102">
        <v>31845819</v>
      </c>
      <c r="G5" s="25"/>
      <c r="H5" s="96"/>
      <c r="I5" s="15">
        <v>29495733</v>
      </c>
      <c r="J5" s="31"/>
      <c r="K5" s="102">
        <v>32832295</v>
      </c>
      <c r="L5" s="25"/>
      <c r="M5" s="96"/>
      <c r="N5" s="102">
        <v>37254242</v>
      </c>
      <c r="O5" s="31"/>
      <c r="P5" s="102">
        <v>37342004</v>
      </c>
      <c r="Q5" s="25"/>
      <c r="R5" s="96"/>
      <c r="S5" s="102">
        <v>36584399</v>
      </c>
      <c r="T5" s="31"/>
      <c r="U5" s="102">
        <v>37016309</v>
      </c>
      <c r="V5" s="25"/>
      <c r="W5" s="96"/>
      <c r="X5" s="126">
        <v>37003728</v>
      </c>
      <c r="Y5" s="31"/>
      <c r="Z5" s="102">
        <v>35467327</v>
      </c>
      <c r="AA5" s="25"/>
      <c r="AB5" s="96"/>
      <c r="AC5" s="102"/>
      <c r="AD5" s="31"/>
      <c r="AE5" s="102"/>
      <c r="AF5" s="25"/>
      <c r="AG5" s="96"/>
      <c r="AH5" s="102"/>
      <c r="AI5" s="31"/>
      <c r="AJ5" s="102"/>
      <c r="AK5" s="25"/>
      <c r="AL5" s="96"/>
      <c r="AM5" s="102"/>
      <c r="AN5" s="31"/>
      <c r="AO5" s="102"/>
      <c r="AP5" s="25"/>
      <c r="AQ5" s="96"/>
      <c r="AR5" s="102"/>
      <c r="AS5" s="31"/>
      <c r="AT5" s="102"/>
      <c r="AU5" s="25"/>
      <c r="AV5" s="96"/>
      <c r="AW5" s="102"/>
      <c r="AX5" s="31"/>
      <c r="AY5" s="102"/>
      <c r="AZ5" s="25"/>
      <c r="BA5" s="96"/>
      <c r="BB5" s="102"/>
      <c r="BC5" s="31"/>
      <c r="BD5" s="102"/>
      <c r="BE5" s="25"/>
      <c r="BF5" s="96"/>
      <c r="BG5" s="102"/>
      <c r="BH5" s="31"/>
      <c r="BI5" s="102"/>
      <c r="BJ5" s="25"/>
      <c r="BK5" s="96"/>
      <c r="BL5" s="102"/>
      <c r="BM5" s="31"/>
      <c r="BN5" s="102"/>
      <c r="BO5" s="25"/>
      <c r="BP5" s="96"/>
      <c r="BQ5" s="102"/>
      <c r="BR5" s="31"/>
      <c r="BS5" s="102"/>
      <c r="BT5" s="25"/>
      <c r="BU5" s="96"/>
      <c r="BV5" s="102"/>
      <c r="BW5" s="31"/>
      <c r="BX5" s="102"/>
      <c r="BY5" s="25"/>
    </row>
    <row r="6" spans="1:77" ht="13.5" customHeight="1" x14ac:dyDescent="0.25">
      <c r="A6" s="101" t="s">
        <v>58</v>
      </c>
      <c r="B6" s="25"/>
      <c r="C6" s="96"/>
      <c r="D6" s="103">
        <v>0.78400000000000003</v>
      </c>
      <c r="E6" s="38"/>
      <c r="F6" s="103">
        <v>0.79700000000000004</v>
      </c>
      <c r="G6" s="25"/>
      <c r="H6" s="96"/>
      <c r="I6" s="103">
        <v>0.71599999999999997</v>
      </c>
      <c r="J6" s="38"/>
      <c r="K6" s="103">
        <v>0.78700000000000003</v>
      </c>
      <c r="L6" s="25"/>
      <c r="M6" s="96"/>
      <c r="N6" s="103">
        <v>0.83799999999999997</v>
      </c>
      <c r="O6" s="38"/>
      <c r="P6" s="103">
        <v>0.84</v>
      </c>
      <c r="Q6" s="25"/>
      <c r="R6" s="96"/>
      <c r="S6" s="103">
        <v>0.79480000000000006</v>
      </c>
      <c r="T6" s="38"/>
      <c r="U6" s="103">
        <v>0.80349999999999999</v>
      </c>
      <c r="V6" s="25"/>
      <c r="W6" s="96"/>
      <c r="X6" s="103">
        <v>0.77800000000000002</v>
      </c>
      <c r="Y6" s="38"/>
      <c r="Z6" s="103">
        <f>Z5/Z4</f>
        <v>0.74560230191735555</v>
      </c>
      <c r="AA6" s="25"/>
      <c r="AB6" s="96"/>
      <c r="AC6" s="103"/>
      <c r="AD6" s="38"/>
      <c r="AE6" s="103"/>
      <c r="AF6" s="25"/>
      <c r="AG6" s="96"/>
      <c r="AH6" s="103"/>
      <c r="AI6" s="38"/>
      <c r="AJ6" s="103"/>
      <c r="AK6" s="25"/>
      <c r="AL6" s="96"/>
      <c r="AM6" s="103"/>
      <c r="AN6" s="38"/>
      <c r="AO6" s="103"/>
      <c r="AP6" s="25"/>
      <c r="AQ6" s="96"/>
      <c r="AR6" s="103"/>
      <c r="AS6" s="38"/>
      <c r="AT6" s="103"/>
      <c r="AU6" s="25"/>
      <c r="AV6" s="96"/>
      <c r="AW6" s="103"/>
      <c r="AX6" s="38"/>
      <c r="AY6" s="103"/>
      <c r="AZ6" s="25"/>
      <c r="BA6" s="96"/>
      <c r="BB6" s="103"/>
      <c r="BC6" s="38"/>
      <c r="BD6" s="103"/>
      <c r="BE6" s="25"/>
      <c r="BF6" s="96"/>
      <c r="BG6" s="103"/>
      <c r="BH6" s="38"/>
      <c r="BI6" s="103"/>
      <c r="BJ6" s="25"/>
      <c r="BK6" s="96"/>
      <c r="BL6" s="103"/>
      <c r="BM6" s="38"/>
      <c r="BN6" s="103"/>
      <c r="BO6" s="25"/>
      <c r="BP6" s="96"/>
      <c r="BQ6" s="103"/>
      <c r="BR6" s="38"/>
      <c r="BS6" s="103"/>
      <c r="BT6" s="25"/>
      <c r="BU6" s="96"/>
      <c r="BV6" s="103"/>
      <c r="BW6" s="38"/>
      <c r="BX6" s="103"/>
      <c r="BY6" s="25"/>
    </row>
    <row r="7" spans="1:77" ht="13.5" customHeight="1" x14ac:dyDescent="0.25">
      <c r="A7" s="101" t="s">
        <v>23</v>
      </c>
      <c r="B7" s="25"/>
      <c r="C7" s="96"/>
      <c r="D7" s="102">
        <v>30464552</v>
      </c>
      <c r="E7" s="31"/>
      <c r="F7" s="102">
        <v>29943671</v>
      </c>
      <c r="G7" s="25"/>
      <c r="H7" s="96"/>
      <c r="I7" s="102">
        <v>28498471</v>
      </c>
      <c r="J7" s="31"/>
      <c r="K7" s="102">
        <v>31062988</v>
      </c>
      <c r="L7" s="25"/>
      <c r="M7" s="96"/>
      <c r="N7" s="102">
        <v>36719396</v>
      </c>
      <c r="O7" s="31"/>
      <c r="P7" s="102">
        <v>35773578</v>
      </c>
      <c r="Q7" s="25"/>
      <c r="R7" s="96"/>
      <c r="S7" s="102">
        <v>35883209</v>
      </c>
      <c r="T7" s="31"/>
      <c r="U7" s="102">
        <v>34861353</v>
      </c>
      <c r="V7" s="25"/>
      <c r="W7" s="96"/>
      <c r="X7" s="126">
        <v>36054394</v>
      </c>
      <c r="Y7" s="31"/>
      <c r="Z7" s="102">
        <v>31381603</v>
      </c>
      <c r="AA7" s="25"/>
      <c r="AB7" s="96"/>
      <c r="AC7" s="102"/>
      <c r="AD7" s="31"/>
      <c r="AE7" s="102"/>
      <c r="AF7" s="25"/>
      <c r="AG7" s="96"/>
      <c r="AH7" s="102"/>
      <c r="AI7" s="31"/>
      <c r="AJ7" s="102"/>
      <c r="AK7" s="25"/>
      <c r="AL7" s="96"/>
      <c r="AM7" s="102"/>
      <c r="AN7" s="31"/>
      <c r="AO7" s="102"/>
      <c r="AP7" s="25"/>
      <c r="AQ7" s="96"/>
      <c r="AR7" s="102"/>
      <c r="AS7" s="31"/>
      <c r="AT7" s="102"/>
      <c r="AU7" s="25"/>
      <c r="AV7" s="96"/>
      <c r="AW7" s="102"/>
      <c r="AX7" s="31"/>
      <c r="AY7" s="102"/>
      <c r="AZ7" s="25"/>
      <c r="BA7" s="96"/>
      <c r="BB7" s="102"/>
      <c r="BC7" s="31"/>
      <c r="BD7" s="102"/>
      <c r="BE7" s="25"/>
      <c r="BF7" s="96"/>
      <c r="BG7" s="102"/>
      <c r="BH7" s="31"/>
      <c r="BI7" s="102"/>
      <c r="BJ7" s="25"/>
      <c r="BK7" s="96"/>
      <c r="BL7" s="102"/>
      <c r="BM7" s="31"/>
      <c r="BN7" s="102"/>
      <c r="BO7" s="25"/>
      <c r="BP7" s="96"/>
      <c r="BQ7" s="102"/>
      <c r="BR7" s="31"/>
      <c r="BS7" s="102"/>
      <c r="BT7" s="25"/>
      <c r="BU7" s="96"/>
      <c r="BV7" s="102"/>
      <c r="BW7" s="31"/>
      <c r="BX7" s="102"/>
      <c r="BY7" s="25"/>
    </row>
    <row r="8" spans="1:77" ht="13.5" customHeight="1" x14ac:dyDescent="0.25">
      <c r="A8" s="101" t="s">
        <v>59</v>
      </c>
      <c r="B8" s="25"/>
      <c r="C8" s="96"/>
      <c r="D8" s="238">
        <v>0.97185028468470314</v>
      </c>
      <c r="E8" s="38"/>
      <c r="F8" s="103">
        <v>0.94027008694610748</v>
      </c>
      <c r="G8" s="25"/>
      <c r="H8" s="96"/>
      <c r="I8" s="238">
        <v>0.96618961800339054</v>
      </c>
      <c r="J8" s="38"/>
      <c r="K8" s="103">
        <v>0.94611077294474843</v>
      </c>
      <c r="L8" s="25"/>
      <c r="M8" s="96"/>
      <c r="N8" s="103">
        <v>0.98599999999999999</v>
      </c>
      <c r="O8" s="38"/>
      <c r="P8" s="103">
        <v>0.95799999999999996</v>
      </c>
      <c r="Q8" s="25"/>
      <c r="R8" s="96"/>
      <c r="S8" s="103">
        <v>0.98089999999999999</v>
      </c>
      <c r="T8" s="38"/>
      <c r="U8" s="103">
        <v>0.94189999999999996</v>
      </c>
      <c r="V8" s="25"/>
      <c r="W8" s="96"/>
      <c r="X8" s="103">
        <f>X7/X5</f>
        <v>0.97434490924806283</v>
      </c>
      <c r="Y8" s="38"/>
      <c r="Z8" s="103">
        <f>Z7/Z5</f>
        <v>0.88480315982086832</v>
      </c>
      <c r="AA8" s="25"/>
      <c r="AB8" s="96"/>
      <c r="AC8" s="103"/>
      <c r="AD8" s="38"/>
      <c r="AE8" s="103"/>
      <c r="AF8" s="25"/>
      <c r="AG8" s="96"/>
      <c r="AH8" s="103"/>
      <c r="AI8" s="38"/>
      <c r="AJ8" s="103"/>
      <c r="AK8" s="25"/>
      <c r="AL8" s="96"/>
      <c r="AM8" s="103"/>
      <c r="AN8" s="38"/>
      <c r="AO8" s="103"/>
      <c r="AP8" s="25"/>
      <c r="AQ8" s="96"/>
      <c r="AR8" s="103"/>
      <c r="AS8" s="38"/>
      <c r="AT8" s="103"/>
      <c r="AU8" s="25"/>
      <c r="AV8" s="96"/>
      <c r="AW8" s="103"/>
      <c r="AX8" s="38"/>
      <c r="AY8" s="103"/>
      <c r="AZ8" s="25"/>
      <c r="BA8" s="96"/>
      <c r="BB8" s="103"/>
      <c r="BC8" s="38"/>
      <c r="BD8" s="103"/>
      <c r="BE8" s="25"/>
      <c r="BF8" s="96"/>
      <c r="BG8" s="103"/>
      <c r="BH8" s="38"/>
      <c r="BI8" s="103"/>
      <c r="BJ8" s="25"/>
      <c r="BK8" s="96"/>
      <c r="BL8" s="103"/>
      <c r="BM8" s="38"/>
      <c r="BN8" s="103"/>
      <c r="BO8" s="25"/>
      <c r="BP8" s="96"/>
      <c r="BQ8" s="103"/>
      <c r="BR8" s="38"/>
      <c r="BS8" s="103"/>
      <c r="BT8" s="25"/>
      <c r="BU8" s="96"/>
      <c r="BV8" s="103"/>
      <c r="BW8" s="38"/>
      <c r="BX8" s="103"/>
      <c r="BY8" s="25"/>
    </row>
    <row r="9" spans="1:77" ht="13.5" customHeight="1" x14ac:dyDescent="0.25">
      <c r="A9" s="23" t="s">
        <v>6</v>
      </c>
      <c r="B9" s="25"/>
      <c r="C9" s="96"/>
      <c r="D9" s="104"/>
      <c r="E9" s="38"/>
      <c r="F9" s="14"/>
      <c r="G9" s="25"/>
      <c r="H9" s="96"/>
      <c r="I9" s="103"/>
      <c r="J9" s="38"/>
      <c r="K9" s="14"/>
      <c r="L9" s="25"/>
      <c r="M9" s="96"/>
      <c r="N9" s="103"/>
      <c r="O9" s="38"/>
      <c r="P9" s="14"/>
      <c r="Q9" s="25"/>
      <c r="R9" s="96"/>
      <c r="S9" s="103"/>
      <c r="T9" s="38"/>
      <c r="U9" s="14"/>
      <c r="V9" s="25"/>
      <c r="W9" s="96"/>
      <c r="X9" s="104"/>
      <c r="Y9" s="38"/>
      <c r="Z9" s="14"/>
      <c r="AA9" s="25"/>
      <c r="AB9" s="96"/>
      <c r="AC9" s="104"/>
      <c r="AD9" s="25"/>
      <c r="AE9" s="14"/>
      <c r="AF9" s="25"/>
      <c r="AG9" s="96"/>
      <c r="AH9" s="104"/>
      <c r="AI9" s="25"/>
      <c r="AJ9" s="14"/>
      <c r="AK9" s="25"/>
      <c r="AL9" s="96"/>
      <c r="AM9" s="104"/>
      <c r="AN9" s="25"/>
      <c r="AO9" s="14"/>
      <c r="AP9" s="25"/>
      <c r="AQ9" s="96"/>
      <c r="AR9" s="104"/>
      <c r="AS9" s="25"/>
      <c r="AT9" s="14"/>
      <c r="AU9" s="25"/>
      <c r="AV9" s="96"/>
      <c r="AW9" s="104"/>
      <c r="AX9" s="25"/>
      <c r="AY9" s="14"/>
      <c r="AZ9" s="25"/>
      <c r="BA9" s="96"/>
      <c r="BB9" s="104"/>
      <c r="BC9" s="25"/>
      <c r="BD9" s="14"/>
      <c r="BE9" s="25"/>
      <c r="BF9" s="96"/>
      <c r="BG9" s="104"/>
      <c r="BH9" s="25"/>
      <c r="BI9" s="14"/>
      <c r="BJ9" s="25"/>
      <c r="BK9" s="96"/>
      <c r="BL9" s="104"/>
      <c r="BM9" s="25"/>
      <c r="BN9" s="14"/>
      <c r="BO9" s="25"/>
      <c r="BP9" s="96"/>
      <c r="BQ9" s="104"/>
      <c r="BR9" s="25"/>
      <c r="BS9" s="14"/>
      <c r="BT9" s="25"/>
      <c r="BU9" s="96"/>
      <c r="BV9" s="104"/>
      <c r="BW9" s="25"/>
      <c r="BX9" s="14"/>
      <c r="BY9" s="25"/>
    </row>
    <row r="10" spans="1:77" ht="31.5" customHeight="1" x14ac:dyDescent="0.25">
      <c r="A10" s="45" t="s">
        <v>130</v>
      </c>
      <c r="B10" s="45" t="s">
        <v>37</v>
      </c>
      <c r="C10" s="46" t="s">
        <v>131</v>
      </c>
      <c r="D10" s="97" t="s">
        <v>107</v>
      </c>
      <c r="E10" s="105" t="s">
        <v>108</v>
      </c>
      <c r="F10" s="97" t="s">
        <v>109</v>
      </c>
      <c r="G10" s="105" t="s">
        <v>110</v>
      </c>
      <c r="H10" s="46" t="s">
        <v>38</v>
      </c>
      <c r="I10" s="97" t="s">
        <v>107</v>
      </c>
      <c r="J10" s="105" t="s">
        <v>108</v>
      </c>
      <c r="K10" s="97" t="s">
        <v>109</v>
      </c>
      <c r="L10" s="105" t="s">
        <v>110</v>
      </c>
      <c r="M10" s="46" t="s">
        <v>38</v>
      </c>
      <c r="N10" s="97" t="s">
        <v>107</v>
      </c>
      <c r="O10" s="105" t="s">
        <v>108</v>
      </c>
      <c r="P10" s="97" t="s">
        <v>109</v>
      </c>
      <c r="Q10" s="105" t="s">
        <v>110</v>
      </c>
      <c r="R10" s="46" t="s">
        <v>38</v>
      </c>
      <c r="S10" s="97" t="s">
        <v>107</v>
      </c>
      <c r="T10" s="105" t="s">
        <v>108</v>
      </c>
      <c r="U10" s="97" t="s">
        <v>109</v>
      </c>
      <c r="V10" s="105" t="s">
        <v>110</v>
      </c>
      <c r="W10" s="46" t="s">
        <v>38</v>
      </c>
      <c r="X10" s="97" t="s">
        <v>107</v>
      </c>
      <c r="Y10" s="105" t="s">
        <v>108</v>
      </c>
      <c r="Z10" s="97" t="s">
        <v>109</v>
      </c>
      <c r="AA10" s="105" t="s">
        <v>110</v>
      </c>
      <c r="AB10" s="46" t="s">
        <v>38</v>
      </c>
      <c r="AC10" s="97" t="s">
        <v>107</v>
      </c>
      <c r="AD10" s="105" t="s">
        <v>108</v>
      </c>
      <c r="AE10" s="97" t="s">
        <v>109</v>
      </c>
      <c r="AF10" s="105" t="s">
        <v>110</v>
      </c>
      <c r="AG10" s="46" t="s">
        <v>38</v>
      </c>
      <c r="AH10" s="97" t="s">
        <v>107</v>
      </c>
      <c r="AI10" s="105" t="s">
        <v>108</v>
      </c>
      <c r="AJ10" s="97" t="s">
        <v>109</v>
      </c>
      <c r="AK10" s="105" t="s">
        <v>110</v>
      </c>
      <c r="AL10" s="46" t="s">
        <v>38</v>
      </c>
      <c r="AM10" s="97" t="s">
        <v>107</v>
      </c>
      <c r="AN10" s="105" t="s">
        <v>108</v>
      </c>
      <c r="AO10" s="97" t="s">
        <v>109</v>
      </c>
      <c r="AP10" s="105" t="s">
        <v>110</v>
      </c>
      <c r="AQ10" s="46" t="s">
        <v>38</v>
      </c>
      <c r="AR10" s="97" t="s">
        <v>107</v>
      </c>
      <c r="AS10" s="105" t="s">
        <v>108</v>
      </c>
      <c r="AT10" s="97" t="s">
        <v>109</v>
      </c>
      <c r="AU10" s="105" t="s">
        <v>110</v>
      </c>
      <c r="AV10" s="46" t="s">
        <v>38</v>
      </c>
      <c r="AW10" s="97" t="s">
        <v>107</v>
      </c>
      <c r="AX10" s="105" t="s">
        <v>108</v>
      </c>
      <c r="AY10" s="97" t="s">
        <v>109</v>
      </c>
      <c r="AZ10" s="105" t="s">
        <v>110</v>
      </c>
      <c r="BA10" s="46" t="s">
        <v>38</v>
      </c>
      <c r="BB10" s="97" t="s">
        <v>107</v>
      </c>
      <c r="BC10" s="105" t="s">
        <v>108</v>
      </c>
      <c r="BD10" s="97" t="s">
        <v>109</v>
      </c>
      <c r="BE10" s="105" t="s">
        <v>110</v>
      </c>
      <c r="BF10" s="46" t="s">
        <v>38</v>
      </c>
      <c r="BG10" s="97" t="s">
        <v>107</v>
      </c>
      <c r="BH10" s="105" t="s">
        <v>108</v>
      </c>
      <c r="BI10" s="97" t="s">
        <v>109</v>
      </c>
      <c r="BJ10" s="105" t="s">
        <v>110</v>
      </c>
      <c r="BK10" s="46" t="s">
        <v>38</v>
      </c>
      <c r="BL10" s="97" t="s">
        <v>107</v>
      </c>
      <c r="BM10" s="105" t="s">
        <v>108</v>
      </c>
      <c r="BN10" s="97" t="s">
        <v>109</v>
      </c>
      <c r="BO10" s="105" t="s">
        <v>110</v>
      </c>
      <c r="BP10" s="46" t="s">
        <v>38</v>
      </c>
      <c r="BQ10" s="97" t="s">
        <v>107</v>
      </c>
      <c r="BR10" s="105" t="s">
        <v>108</v>
      </c>
      <c r="BS10" s="97" t="s">
        <v>109</v>
      </c>
      <c r="BT10" s="105" t="s">
        <v>110</v>
      </c>
      <c r="BU10" s="46" t="s">
        <v>38</v>
      </c>
      <c r="BV10" s="97" t="s">
        <v>107</v>
      </c>
      <c r="BW10" s="105" t="s">
        <v>108</v>
      </c>
      <c r="BX10" s="97" t="s">
        <v>109</v>
      </c>
      <c r="BY10" s="105" t="s">
        <v>110</v>
      </c>
    </row>
    <row r="11" spans="1:77" ht="13.5" customHeight="1" x14ac:dyDescent="0.25">
      <c r="A11" s="52" t="s">
        <v>1195</v>
      </c>
      <c r="B11" s="52" t="s">
        <v>517</v>
      </c>
      <c r="C11" s="106" t="s">
        <v>289</v>
      </c>
      <c r="D11" s="107">
        <v>1615653</v>
      </c>
      <c r="E11" s="222">
        <v>5.2999999999999999E-2</v>
      </c>
      <c r="F11" s="107"/>
      <c r="G11" s="222"/>
      <c r="H11" s="106" t="s">
        <v>289</v>
      </c>
      <c r="I11" s="107">
        <v>1630045</v>
      </c>
      <c r="J11" s="224">
        <v>5.7000000000000002E-2</v>
      </c>
      <c r="K11" s="107"/>
      <c r="L11" s="224"/>
      <c r="M11" s="106" t="s">
        <v>289</v>
      </c>
      <c r="N11" s="107">
        <v>487857</v>
      </c>
      <c r="O11" s="224">
        <v>1.3000000000000001E-2</v>
      </c>
      <c r="P11" s="107"/>
      <c r="Q11" s="108"/>
      <c r="R11" s="106"/>
      <c r="S11" s="107"/>
      <c r="T11" s="108"/>
      <c r="U11" s="107"/>
      <c r="V11" s="108"/>
      <c r="W11" s="106"/>
      <c r="X11" s="107"/>
      <c r="Y11" s="108"/>
      <c r="Z11" s="107"/>
      <c r="AA11" s="108"/>
      <c r="AB11" s="106"/>
      <c r="AC11" s="107"/>
      <c r="AD11" s="108"/>
      <c r="AE11" s="107"/>
      <c r="AF11" s="108"/>
      <c r="AG11" s="106"/>
      <c r="AH11" s="107"/>
      <c r="AI11" s="108"/>
      <c r="AJ11" s="107"/>
      <c r="AK11" s="108"/>
      <c r="AL11" s="106"/>
      <c r="AM11" s="107"/>
      <c r="AN11" s="108"/>
      <c r="AO11" s="107"/>
      <c r="AP11" s="108"/>
      <c r="AQ11" s="106"/>
      <c r="AR11" s="107"/>
      <c r="AS11" s="108"/>
      <c r="AT11" s="107"/>
      <c r="AU11" s="108"/>
      <c r="AV11" s="106"/>
      <c r="AW11" s="107"/>
      <c r="AX11" s="108"/>
      <c r="AY11" s="107"/>
      <c r="AZ11" s="108"/>
      <c r="BA11" s="106"/>
      <c r="BB11" s="107"/>
      <c r="BC11" s="108"/>
      <c r="BD11" s="107"/>
      <c r="BE11" s="108"/>
      <c r="BF11" s="106"/>
      <c r="BG11" s="107"/>
      <c r="BH11" s="108"/>
      <c r="BI11" s="107"/>
      <c r="BJ11" s="108"/>
      <c r="BK11" s="106"/>
      <c r="BL11" s="107"/>
      <c r="BM11" s="108"/>
      <c r="BN11" s="107"/>
      <c r="BO11" s="108"/>
      <c r="BP11" s="106"/>
      <c r="BQ11" s="107"/>
      <c r="BR11" s="108"/>
      <c r="BS11" s="107"/>
      <c r="BT11" s="108"/>
      <c r="BU11" s="106"/>
      <c r="BV11" s="107"/>
      <c r="BW11" s="108"/>
      <c r="BX11" s="107"/>
      <c r="BY11" s="108"/>
    </row>
    <row r="12" spans="1:77" ht="13.5" customHeight="1" x14ac:dyDescent="0.25">
      <c r="A12" s="52" t="s">
        <v>1196</v>
      </c>
      <c r="B12" s="52" t="s">
        <v>518</v>
      </c>
      <c r="C12" s="106"/>
      <c r="D12" s="107"/>
      <c r="E12" s="222"/>
      <c r="F12" s="107"/>
      <c r="G12" s="222"/>
      <c r="H12" s="112" t="s">
        <v>289</v>
      </c>
      <c r="I12" s="107">
        <v>1210562</v>
      </c>
      <c r="J12" s="224">
        <v>4.2000000000000003E-2</v>
      </c>
      <c r="K12" s="107"/>
      <c r="L12" s="224"/>
      <c r="M12" s="106" t="s">
        <v>289</v>
      </c>
      <c r="N12" s="107">
        <v>1498581</v>
      </c>
      <c r="O12" s="224">
        <v>4.0999999999999995E-2</v>
      </c>
      <c r="P12" s="107"/>
      <c r="Q12" s="108"/>
      <c r="R12" s="106"/>
      <c r="S12" s="107"/>
      <c r="T12" s="108"/>
      <c r="U12" s="107"/>
      <c r="V12" s="108"/>
      <c r="W12" s="106"/>
      <c r="X12" s="107"/>
      <c r="Y12" s="108"/>
      <c r="Z12" s="107"/>
      <c r="AA12" s="108"/>
      <c r="AB12" s="106"/>
      <c r="AC12" s="107"/>
      <c r="AD12" s="108"/>
      <c r="AE12" s="107"/>
      <c r="AF12" s="108"/>
      <c r="AG12" s="106"/>
      <c r="AH12" s="107"/>
      <c r="AI12" s="108"/>
      <c r="AJ12" s="107"/>
      <c r="AK12" s="108"/>
      <c r="AL12" s="106"/>
      <c r="AM12" s="107"/>
      <c r="AN12" s="108"/>
      <c r="AO12" s="107"/>
      <c r="AP12" s="108"/>
      <c r="AQ12" s="106"/>
      <c r="AR12" s="107"/>
      <c r="AS12" s="108"/>
      <c r="AT12" s="107"/>
      <c r="AU12" s="108"/>
      <c r="AV12" s="106"/>
      <c r="AW12" s="107"/>
      <c r="AX12" s="108"/>
      <c r="AY12" s="107"/>
      <c r="AZ12" s="108"/>
      <c r="BA12" s="106"/>
      <c r="BB12" s="107"/>
      <c r="BC12" s="108"/>
      <c r="BD12" s="107"/>
      <c r="BE12" s="108"/>
      <c r="BF12" s="106"/>
      <c r="BG12" s="107"/>
      <c r="BH12" s="108"/>
      <c r="BI12" s="107"/>
      <c r="BJ12" s="108"/>
      <c r="BK12" s="106"/>
      <c r="BL12" s="107"/>
      <c r="BM12" s="108"/>
      <c r="BN12" s="107"/>
      <c r="BO12" s="108"/>
      <c r="BP12" s="106"/>
      <c r="BQ12" s="107"/>
      <c r="BR12" s="108"/>
      <c r="BS12" s="107"/>
      <c r="BT12" s="108"/>
      <c r="BU12" s="106"/>
      <c r="BV12" s="107"/>
      <c r="BW12" s="108"/>
      <c r="BX12" s="107"/>
      <c r="BY12" s="108"/>
    </row>
    <row r="13" spans="1:77" ht="13.5" customHeight="1" x14ac:dyDescent="0.25">
      <c r="A13" s="52" t="s">
        <v>1197</v>
      </c>
      <c r="B13" s="52" t="s">
        <v>519</v>
      </c>
      <c r="C13" s="106"/>
      <c r="D13" s="107"/>
      <c r="E13" s="222"/>
      <c r="F13" s="107"/>
      <c r="G13" s="223"/>
      <c r="H13" s="106" t="s">
        <v>289</v>
      </c>
      <c r="I13" s="107">
        <v>132686</v>
      </c>
      <c r="J13" s="224">
        <v>5.0000000000000001E-3</v>
      </c>
      <c r="K13" s="107"/>
      <c r="L13" s="223"/>
      <c r="M13" s="106"/>
      <c r="N13" s="107"/>
      <c r="O13" s="223"/>
      <c r="P13" s="107"/>
      <c r="Q13" s="110"/>
      <c r="R13" s="106"/>
      <c r="S13" s="107"/>
      <c r="T13" s="110"/>
      <c r="U13" s="107"/>
      <c r="V13" s="110"/>
      <c r="W13" s="106"/>
      <c r="X13" s="107"/>
      <c r="Y13" s="110"/>
      <c r="Z13" s="107"/>
      <c r="AA13" s="110"/>
      <c r="AB13" s="106"/>
      <c r="AC13" s="107"/>
      <c r="AD13" s="110"/>
      <c r="AE13" s="107"/>
      <c r="AF13" s="110"/>
      <c r="AG13" s="106"/>
      <c r="AH13" s="107"/>
      <c r="AI13" s="110"/>
      <c r="AJ13" s="107"/>
      <c r="AK13" s="110"/>
      <c r="AL13" s="106"/>
      <c r="AM13" s="107"/>
      <c r="AN13" s="110"/>
      <c r="AO13" s="107"/>
      <c r="AP13" s="110"/>
      <c r="AQ13" s="106"/>
      <c r="AR13" s="107"/>
      <c r="AS13" s="110"/>
      <c r="AT13" s="107"/>
      <c r="AU13" s="110"/>
      <c r="AV13" s="106"/>
      <c r="AW13" s="107"/>
      <c r="AX13" s="110"/>
      <c r="AY13" s="107"/>
      <c r="AZ13" s="110"/>
      <c r="BA13" s="106"/>
      <c r="BB13" s="107"/>
      <c r="BC13" s="110"/>
      <c r="BD13" s="107"/>
      <c r="BE13" s="110"/>
      <c r="BF13" s="106"/>
      <c r="BG13" s="107"/>
      <c r="BH13" s="110"/>
      <c r="BI13" s="107"/>
      <c r="BJ13" s="110"/>
      <c r="BK13" s="106"/>
      <c r="BL13" s="107"/>
      <c r="BM13" s="110"/>
      <c r="BN13" s="107"/>
      <c r="BO13" s="110"/>
      <c r="BP13" s="106"/>
      <c r="BQ13" s="107"/>
      <c r="BR13" s="110"/>
      <c r="BS13" s="107"/>
      <c r="BT13" s="110"/>
      <c r="BU13" s="106"/>
      <c r="BV13" s="107"/>
      <c r="BW13" s="110"/>
      <c r="BX13" s="107"/>
      <c r="BY13" s="110"/>
    </row>
    <row r="14" spans="1:77" ht="13.5" customHeight="1" x14ac:dyDescent="0.25">
      <c r="A14" s="52" t="s">
        <v>1198</v>
      </c>
      <c r="B14" s="52" t="s">
        <v>520</v>
      </c>
      <c r="C14" s="111" t="s">
        <v>294</v>
      </c>
      <c r="D14" s="107">
        <v>2632936</v>
      </c>
      <c r="E14" s="222">
        <v>8.5999999999999993E-2</v>
      </c>
      <c r="F14" s="107"/>
      <c r="G14" s="223"/>
      <c r="H14" s="111" t="s">
        <v>294</v>
      </c>
      <c r="I14" s="107">
        <v>960480</v>
      </c>
      <c r="J14" s="224">
        <v>3.4000000000000002E-2</v>
      </c>
      <c r="K14" s="107"/>
      <c r="L14" s="223"/>
      <c r="M14" s="112"/>
      <c r="N14" s="107"/>
      <c r="O14" s="223"/>
      <c r="P14" s="107"/>
      <c r="Q14" s="110"/>
      <c r="R14" s="111"/>
      <c r="S14" s="107"/>
      <c r="T14" s="110"/>
      <c r="U14" s="107"/>
      <c r="V14" s="110"/>
      <c r="W14" s="111"/>
      <c r="X14" s="107"/>
      <c r="Y14" s="110"/>
      <c r="Z14" s="107"/>
      <c r="AA14" s="110"/>
      <c r="AB14" s="111"/>
      <c r="AC14" s="107"/>
      <c r="AD14" s="110"/>
      <c r="AE14" s="107"/>
      <c r="AF14" s="110"/>
      <c r="AG14" s="111"/>
      <c r="AH14" s="107"/>
      <c r="AI14" s="110"/>
      <c r="AJ14" s="107"/>
      <c r="AK14" s="110"/>
      <c r="AL14" s="111"/>
      <c r="AM14" s="107"/>
      <c r="AN14" s="110"/>
      <c r="AO14" s="107"/>
      <c r="AP14" s="110"/>
      <c r="AQ14" s="111"/>
      <c r="AR14" s="107"/>
      <c r="AS14" s="110"/>
      <c r="AT14" s="107"/>
      <c r="AU14" s="110"/>
      <c r="AV14" s="111"/>
      <c r="AW14" s="107"/>
      <c r="AX14" s="110"/>
      <c r="AY14" s="107"/>
      <c r="AZ14" s="110"/>
      <c r="BA14" s="111"/>
      <c r="BB14" s="107"/>
      <c r="BC14" s="110"/>
      <c r="BD14" s="107"/>
      <c r="BE14" s="110"/>
      <c r="BF14" s="111"/>
      <c r="BG14" s="107"/>
      <c r="BH14" s="110"/>
      <c r="BI14" s="107"/>
      <c r="BJ14" s="110"/>
      <c r="BK14" s="111"/>
      <c r="BL14" s="107"/>
      <c r="BM14" s="110"/>
      <c r="BN14" s="107"/>
      <c r="BO14" s="110"/>
      <c r="BP14" s="111"/>
      <c r="BQ14" s="107"/>
      <c r="BR14" s="110"/>
      <c r="BS14" s="107"/>
      <c r="BT14" s="110"/>
      <c r="BU14" s="111"/>
      <c r="BV14" s="107"/>
      <c r="BW14" s="110"/>
      <c r="BX14" s="107"/>
      <c r="BY14" s="110"/>
    </row>
    <row r="15" spans="1:77" ht="13.5" customHeight="1" x14ac:dyDescent="0.25">
      <c r="A15" s="52" t="s">
        <v>1199</v>
      </c>
      <c r="B15" s="52" t="s">
        <v>521</v>
      </c>
      <c r="C15" s="112" t="s">
        <v>295</v>
      </c>
      <c r="D15" s="107">
        <v>7098191</v>
      </c>
      <c r="E15" s="222">
        <v>0.23300000000000001</v>
      </c>
      <c r="F15" s="107">
        <v>14180644</v>
      </c>
      <c r="G15" s="222">
        <v>0.47399999999999998</v>
      </c>
      <c r="H15" s="112" t="s">
        <v>295</v>
      </c>
      <c r="I15" s="107">
        <v>4610113</v>
      </c>
      <c r="J15" s="224">
        <v>0.16200000000000001</v>
      </c>
      <c r="K15" s="107"/>
      <c r="L15" s="222"/>
      <c r="M15" s="112"/>
      <c r="N15" s="107"/>
      <c r="O15" s="222"/>
      <c r="P15" s="107"/>
      <c r="Q15" s="113"/>
      <c r="R15" s="112"/>
      <c r="S15" s="107"/>
      <c r="T15" s="113"/>
      <c r="U15" s="107"/>
      <c r="V15" s="113"/>
      <c r="W15" s="112"/>
      <c r="X15" s="107"/>
      <c r="Y15" s="113"/>
      <c r="Z15" s="107"/>
      <c r="AA15" s="113"/>
      <c r="AB15" s="112"/>
      <c r="AC15" s="107"/>
      <c r="AD15" s="113"/>
      <c r="AE15" s="107"/>
      <c r="AF15" s="113"/>
      <c r="AG15" s="112"/>
      <c r="AH15" s="107"/>
      <c r="AI15" s="113"/>
      <c r="AJ15" s="107"/>
      <c r="AK15" s="113"/>
      <c r="AL15" s="112"/>
      <c r="AM15" s="107"/>
      <c r="AN15" s="113"/>
      <c r="AO15" s="107"/>
      <c r="AP15" s="113"/>
      <c r="AQ15" s="112"/>
      <c r="AR15" s="107"/>
      <c r="AS15" s="113"/>
      <c r="AT15" s="107"/>
      <c r="AU15" s="113"/>
      <c r="AV15" s="112"/>
      <c r="AW15" s="107"/>
      <c r="AX15" s="113"/>
      <c r="AY15" s="107"/>
      <c r="AZ15" s="113"/>
      <c r="BA15" s="112"/>
      <c r="BB15" s="107"/>
      <c r="BC15" s="113"/>
      <c r="BD15" s="107"/>
      <c r="BE15" s="113"/>
      <c r="BF15" s="112"/>
      <c r="BG15" s="107"/>
      <c r="BH15" s="113"/>
      <c r="BI15" s="107"/>
      <c r="BJ15" s="113"/>
      <c r="BK15" s="112"/>
      <c r="BL15" s="107"/>
      <c r="BM15" s="113"/>
      <c r="BN15" s="107"/>
      <c r="BO15" s="113"/>
      <c r="BP15" s="112"/>
      <c r="BQ15" s="107"/>
      <c r="BR15" s="113"/>
      <c r="BS15" s="107"/>
      <c r="BT15" s="113"/>
      <c r="BU15" s="112"/>
      <c r="BV15" s="107"/>
      <c r="BW15" s="113"/>
      <c r="BX15" s="107"/>
      <c r="BY15" s="113"/>
    </row>
    <row r="16" spans="1:77" ht="13.5" customHeight="1" x14ac:dyDescent="0.25">
      <c r="A16" s="52" t="s">
        <v>1200</v>
      </c>
      <c r="B16" s="52" t="s">
        <v>1201</v>
      </c>
      <c r="C16" s="114"/>
      <c r="D16" s="107"/>
      <c r="E16" s="222"/>
      <c r="F16" s="107"/>
      <c r="G16" s="222"/>
      <c r="H16" s="114" t="s">
        <v>290</v>
      </c>
      <c r="I16" s="107">
        <v>660447</v>
      </c>
      <c r="J16" s="224">
        <v>2.3E-2</v>
      </c>
      <c r="K16" s="107"/>
      <c r="L16" s="222"/>
      <c r="M16" s="114"/>
      <c r="N16" s="107"/>
      <c r="O16" s="222"/>
      <c r="P16" s="107"/>
      <c r="Q16" s="113"/>
      <c r="R16" s="114"/>
      <c r="S16" s="107"/>
      <c r="T16" s="113"/>
      <c r="U16" s="107"/>
      <c r="V16" s="113"/>
      <c r="W16" s="114"/>
      <c r="X16" s="107"/>
      <c r="Y16" s="113"/>
      <c r="Z16" s="107"/>
      <c r="AA16" s="113"/>
      <c r="AB16" s="114"/>
      <c r="AC16" s="107"/>
      <c r="AD16" s="113"/>
      <c r="AE16" s="107"/>
      <c r="AF16" s="113"/>
      <c r="AG16" s="114"/>
      <c r="AH16" s="107"/>
      <c r="AI16" s="113"/>
      <c r="AJ16" s="107"/>
      <c r="AK16" s="113"/>
      <c r="AL16" s="114"/>
      <c r="AM16" s="107"/>
      <c r="AN16" s="113"/>
      <c r="AO16" s="107"/>
      <c r="AP16" s="113"/>
      <c r="AQ16" s="114"/>
      <c r="AR16" s="107"/>
      <c r="AS16" s="113"/>
      <c r="AT16" s="107"/>
      <c r="AU16" s="113"/>
      <c r="AV16" s="114"/>
      <c r="AW16" s="107"/>
      <c r="AX16" s="113"/>
      <c r="AY16" s="107"/>
      <c r="AZ16" s="113"/>
      <c r="BA16" s="114"/>
      <c r="BB16" s="107"/>
      <c r="BC16" s="113"/>
      <c r="BD16" s="107"/>
      <c r="BE16" s="113"/>
      <c r="BF16" s="114"/>
      <c r="BG16" s="107"/>
      <c r="BH16" s="113"/>
      <c r="BI16" s="107"/>
      <c r="BJ16" s="113"/>
      <c r="BK16" s="114"/>
      <c r="BL16" s="107"/>
      <c r="BM16" s="113"/>
      <c r="BN16" s="107"/>
      <c r="BO16" s="113"/>
      <c r="BP16" s="114"/>
      <c r="BQ16" s="107"/>
      <c r="BR16" s="113"/>
      <c r="BS16" s="107"/>
      <c r="BT16" s="113"/>
      <c r="BU16" s="114"/>
      <c r="BV16" s="107"/>
      <c r="BW16" s="113"/>
      <c r="BX16" s="107"/>
      <c r="BY16" s="113"/>
    </row>
    <row r="17" spans="1:77" ht="13.5" customHeight="1" x14ac:dyDescent="0.25">
      <c r="A17" s="52" t="s">
        <v>1202</v>
      </c>
      <c r="B17" s="52" t="s">
        <v>522</v>
      </c>
      <c r="C17" s="112"/>
      <c r="D17" s="107"/>
      <c r="E17" s="222"/>
      <c r="F17" s="107"/>
      <c r="G17" s="222"/>
      <c r="H17" s="112" t="s">
        <v>296</v>
      </c>
      <c r="I17" s="107">
        <v>1495724</v>
      </c>
      <c r="J17" s="224">
        <v>5.2999999999999999E-2</v>
      </c>
      <c r="K17" s="107"/>
      <c r="L17" s="222"/>
      <c r="M17" s="112"/>
      <c r="N17" s="107"/>
      <c r="O17" s="222"/>
      <c r="P17" s="107"/>
      <c r="Q17" s="113"/>
      <c r="R17" s="112"/>
      <c r="S17" s="107"/>
      <c r="T17" s="113"/>
      <c r="U17" s="107"/>
      <c r="V17" s="113"/>
      <c r="W17" s="112"/>
      <c r="X17" s="107"/>
      <c r="Y17" s="113"/>
      <c r="Z17" s="107"/>
      <c r="AA17" s="113"/>
      <c r="AB17" s="112"/>
      <c r="AC17" s="107"/>
      <c r="AD17" s="113"/>
      <c r="AE17" s="107"/>
      <c r="AF17" s="113"/>
      <c r="AG17" s="112"/>
      <c r="AH17" s="107"/>
      <c r="AI17" s="113"/>
      <c r="AJ17" s="107"/>
      <c r="AK17" s="113"/>
      <c r="AL17" s="112"/>
      <c r="AM17" s="107"/>
      <c r="AN17" s="113"/>
      <c r="AO17" s="107"/>
      <c r="AP17" s="113"/>
      <c r="AQ17" s="112"/>
      <c r="AR17" s="107"/>
      <c r="AS17" s="113"/>
      <c r="AT17" s="107"/>
      <c r="AU17" s="113"/>
      <c r="AV17" s="112"/>
      <c r="AW17" s="107"/>
      <c r="AX17" s="113"/>
      <c r="AY17" s="107"/>
      <c r="AZ17" s="113"/>
      <c r="BA17" s="112"/>
      <c r="BB17" s="107"/>
      <c r="BC17" s="113"/>
      <c r="BD17" s="107"/>
      <c r="BE17" s="113"/>
      <c r="BF17" s="112"/>
      <c r="BG17" s="107"/>
      <c r="BH17" s="113"/>
      <c r="BI17" s="107"/>
      <c r="BJ17" s="113"/>
      <c r="BK17" s="112"/>
      <c r="BL17" s="107"/>
      <c r="BM17" s="113"/>
      <c r="BN17" s="107"/>
      <c r="BO17" s="113"/>
      <c r="BP17" s="112"/>
      <c r="BQ17" s="107"/>
      <c r="BR17" s="113"/>
      <c r="BS17" s="107"/>
      <c r="BT17" s="113"/>
      <c r="BU17" s="112"/>
      <c r="BV17" s="107"/>
      <c r="BW17" s="113"/>
      <c r="BX17" s="107"/>
      <c r="BY17" s="113"/>
    </row>
    <row r="18" spans="1:77" ht="13.5" customHeight="1" x14ac:dyDescent="0.25">
      <c r="A18" s="52" t="s">
        <v>1203</v>
      </c>
      <c r="B18" s="52" t="s">
        <v>523</v>
      </c>
      <c r="C18" s="111"/>
      <c r="D18" s="107"/>
      <c r="E18" s="222"/>
      <c r="F18" s="107"/>
      <c r="G18" s="222"/>
      <c r="H18" s="111" t="s">
        <v>300</v>
      </c>
      <c r="I18" s="107">
        <v>1518528</v>
      </c>
      <c r="J18" s="222">
        <v>5.2999999999999999E-2</v>
      </c>
      <c r="K18" s="107"/>
      <c r="L18" s="222"/>
      <c r="M18" s="112"/>
      <c r="N18" s="107"/>
      <c r="O18" s="222"/>
      <c r="P18" s="107"/>
      <c r="Q18" s="113"/>
      <c r="R18" s="112"/>
      <c r="S18" s="107"/>
      <c r="T18" s="113"/>
      <c r="U18" s="107"/>
      <c r="V18" s="113"/>
      <c r="W18" s="111"/>
      <c r="X18" s="107"/>
      <c r="Y18" s="113"/>
      <c r="Z18" s="107"/>
      <c r="AA18" s="113"/>
      <c r="AB18" s="111"/>
      <c r="AC18" s="107"/>
      <c r="AD18" s="113"/>
      <c r="AE18" s="107"/>
      <c r="AF18" s="113"/>
      <c r="AG18" s="111"/>
      <c r="AH18" s="107"/>
      <c r="AI18" s="113"/>
      <c r="AJ18" s="107"/>
      <c r="AK18" s="113"/>
      <c r="AL18" s="111"/>
      <c r="AM18" s="107"/>
      <c r="AN18" s="113"/>
      <c r="AO18" s="107"/>
      <c r="AP18" s="113"/>
      <c r="AQ18" s="111"/>
      <c r="AR18" s="107"/>
      <c r="AS18" s="113"/>
      <c r="AT18" s="107"/>
      <c r="AU18" s="113"/>
      <c r="AV18" s="111"/>
      <c r="AW18" s="107"/>
      <c r="AX18" s="113"/>
      <c r="AY18" s="107"/>
      <c r="AZ18" s="113"/>
      <c r="BA18" s="111"/>
      <c r="BB18" s="107"/>
      <c r="BC18" s="113"/>
      <c r="BD18" s="107"/>
      <c r="BE18" s="113"/>
      <c r="BF18" s="111"/>
      <c r="BG18" s="107"/>
      <c r="BH18" s="113"/>
      <c r="BI18" s="107"/>
      <c r="BJ18" s="113"/>
      <c r="BK18" s="111"/>
      <c r="BL18" s="107"/>
      <c r="BM18" s="113"/>
      <c r="BN18" s="107"/>
      <c r="BO18" s="113"/>
      <c r="BP18" s="111"/>
      <c r="BQ18" s="107"/>
      <c r="BR18" s="113"/>
      <c r="BS18" s="107"/>
      <c r="BT18" s="113"/>
      <c r="BU18" s="111"/>
      <c r="BV18" s="107"/>
      <c r="BW18" s="113"/>
      <c r="BX18" s="107"/>
      <c r="BY18" s="113"/>
    </row>
    <row r="19" spans="1:77" ht="13.5" customHeight="1" x14ac:dyDescent="0.25">
      <c r="A19" s="52" t="s">
        <v>1204</v>
      </c>
      <c r="B19" s="52" t="s">
        <v>524</v>
      </c>
      <c r="C19" s="112"/>
      <c r="D19" s="107"/>
      <c r="E19" s="222"/>
      <c r="F19" s="107"/>
      <c r="G19" s="222"/>
      <c r="H19" s="112" t="s">
        <v>291</v>
      </c>
      <c r="I19" s="107">
        <v>535837</v>
      </c>
      <c r="J19" s="222">
        <v>1.9E-2</v>
      </c>
      <c r="K19" s="107"/>
      <c r="L19" s="222"/>
      <c r="M19" s="112"/>
      <c r="N19" s="107"/>
      <c r="O19" s="222"/>
      <c r="P19" s="107"/>
      <c r="Q19" s="113"/>
      <c r="R19" s="112"/>
      <c r="S19" s="107"/>
      <c r="T19" s="113"/>
      <c r="U19" s="107"/>
      <c r="V19" s="113"/>
      <c r="W19" s="112"/>
      <c r="X19" s="107"/>
      <c r="Y19" s="113"/>
      <c r="Z19" s="107"/>
      <c r="AA19" s="113"/>
      <c r="AB19" s="112"/>
      <c r="AC19" s="107"/>
      <c r="AD19" s="113"/>
      <c r="AE19" s="107"/>
      <c r="AF19" s="113"/>
      <c r="AG19" s="112"/>
      <c r="AH19" s="107"/>
      <c r="AI19" s="113"/>
      <c r="AJ19" s="107"/>
      <c r="AK19" s="113"/>
      <c r="AL19" s="112"/>
      <c r="AM19" s="107"/>
      <c r="AN19" s="113"/>
      <c r="AO19" s="107"/>
      <c r="AP19" s="113"/>
      <c r="AQ19" s="112"/>
      <c r="AR19" s="107"/>
      <c r="AS19" s="113"/>
      <c r="AT19" s="107"/>
      <c r="AU19" s="113"/>
      <c r="AV19" s="112"/>
      <c r="AW19" s="107"/>
      <c r="AX19" s="113"/>
      <c r="AY19" s="107"/>
      <c r="AZ19" s="113"/>
      <c r="BA19" s="112"/>
      <c r="BB19" s="107"/>
      <c r="BC19" s="113"/>
      <c r="BD19" s="107"/>
      <c r="BE19" s="113"/>
      <c r="BF19" s="112"/>
      <c r="BG19" s="107"/>
      <c r="BH19" s="113"/>
      <c r="BI19" s="107"/>
      <c r="BJ19" s="113"/>
      <c r="BK19" s="112"/>
      <c r="BL19" s="107"/>
      <c r="BM19" s="113"/>
      <c r="BN19" s="107"/>
      <c r="BO19" s="113"/>
      <c r="BP19" s="112"/>
      <c r="BQ19" s="107"/>
      <c r="BR19" s="113"/>
      <c r="BS19" s="107"/>
      <c r="BT19" s="113"/>
      <c r="BU19" s="112"/>
      <c r="BV19" s="107"/>
      <c r="BW19" s="113"/>
      <c r="BX19" s="107"/>
      <c r="BY19" s="113"/>
    </row>
    <row r="20" spans="1:77" ht="13.5" customHeight="1" x14ac:dyDescent="0.25">
      <c r="A20" s="52" t="s">
        <v>1205</v>
      </c>
      <c r="B20" s="52" t="s">
        <v>525</v>
      </c>
      <c r="C20" s="112"/>
      <c r="D20" s="107"/>
      <c r="E20" s="222"/>
      <c r="F20" s="107"/>
      <c r="G20" s="222"/>
      <c r="H20" s="112" t="s">
        <v>297</v>
      </c>
      <c r="I20" s="107">
        <v>1949170</v>
      </c>
      <c r="J20" s="222">
        <v>6.8000000000000005E-2</v>
      </c>
      <c r="K20" s="107"/>
      <c r="L20" s="222"/>
      <c r="M20" s="112" t="s">
        <v>297</v>
      </c>
      <c r="N20" s="107">
        <v>6820119</v>
      </c>
      <c r="O20" s="222">
        <v>0.18600000000000003</v>
      </c>
      <c r="P20" s="107"/>
      <c r="Q20" s="113"/>
      <c r="R20" s="112" t="s">
        <v>311</v>
      </c>
      <c r="S20" s="107">
        <v>3275122</v>
      </c>
      <c r="T20" s="113">
        <v>9.0999999999999998E-2</v>
      </c>
      <c r="U20" s="107"/>
      <c r="V20" s="113"/>
      <c r="W20" s="112"/>
      <c r="X20" s="107"/>
      <c r="Y20" s="113"/>
      <c r="Z20" s="107"/>
      <c r="AA20" s="113"/>
      <c r="AB20" s="112"/>
      <c r="AC20" s="107"/>
      <c r="AD20" s="113"/>
      <c r="AE20" s="107"/>
      <c r="AF20" s="113"/>
      <c r="AG20" s="112"/>
      <c r="AH20" s="107"/>
      <c r="AI20" s="113"/>
      <c r="AJ20" s="107"/>
      <c r="AK20" s="113"/>
      <c r="AL20" s="112"/>
      <c r="AM20" s="107"/>
      <c r="AN20" s="113"/>
      <c r="AO20" s="107"/>
      <c r="AP20" s="113"/>
      <c r="AQ20" s="112"/>
      <c r="AR20" s="107"/>
      <c r="AS20" s="113"/>
      <c r="AT20" s="107"/>
      <c r="AU20" s="113"/>
      <c r="AV20" s="112"/>
      <c r="AW20" s="107"/>
      <c r="AX20" s="113"/>
      <c r="AY20" s="107"/>
      <c r="AZ20" s="113"/>
      <c r="BA20" s="112"/>
      <c r="BB20" s="107"/>
      <c r="BC20" s="113"/>
      <c r="BD20" s="107"/>
      <c r="BE20" s="113"/>
      <c r="BF20" s="112"/>
      <c r="BG20" s="107"/>
      <c r="BH20" s="113"/>
      <c r="BI20" s="107"/>
      <c r="BJ20" s="113"/>
      <c r="BK20" s="112"/>
      <c r="BL20" s="107"/>
      <c r="BM20" s="113"/>
      <c r="BN20" s="107"/>
      <c r="BO20" s="113"/>
      <c r="BP20" s="112"/>
      <c r="BQ20" s="107"/>
      <c r="BR20" s="113"/>
      <c r="BS20" s="107"/>
      <c r="BT20" s="113"/>
      <c r="BU20" s="112"/>
      <c r="BV20" s="107"/>
      <c r="BW20" s="113"/>
      <c r="BX20" s="107"/>
      <c r="BY20" s="113"/>
    </row>
    <row r="21" spans="1:77" ht="13.5" customHeight="1" x14ac:dyDescent="0.25">
      <c r="A21" s="52" t="s">
        <v>1206</v>
      </c>
      <c r="B21" s="52" t="s">
        <v>526</v>
      </c>
      <c r="C21" s="111" t="s">
        <v>298</v>
      </c>
      <c r="D21" s="107">
        <v>6348696</v>
      </c>
      <c r="E21" s="223">
        <v>0.20899999999999999</v>
      </c>
      <c r="F21" s="107">
        <v>15763027</v>
      </c>
      <c r="G21" s="223">
        <v>0.52600000000000002</v>
      </c>
      <c r="H21" s="111" t="s">
        <v>298</v>
      </c>
      <c r="I21" s="107">
        <v>5665855</v>
      </c>
      <c r="J21" s="223">
        <v>0.19899999999999998</v>
      </c>
      <c r="K21" s="107">
        <v>25537956</v>
      </c>
      <c r="L21" s="223">
        <v>0.82200000000000006</v>
      </c>
      <c r="M21" s="111"/>
      <c r="N21" s="107"/>
      <c r="O21" s="223"/>
      <c r="P21" s="107"/>
      <c r="Q21" s="110"/>
      <c r="R21" s="111"/>
      <c r="S21" s="107"/>
      <c r="T21" s="110"/>
      <c r="U21" s="107"/>
      <c r="V21" s="110"/>
      <c r="W21" s="111"/>
      <c r="X21" s="107"/>
      <c r="Y21" s="110"/>
      <c r="Z21" s="107"/>
      <c r="AA21" s="110"/>
      <c r="AB21" s="111"/>
      <c r="AC21" s="107"/>
      <c r="AD21" s="110"/>
      <c r="AE21" s="107"/>
      <c r="AF21" s="110"/>
      <c r="AG21" s="111"/>
      <c r="AH21" s="107"/>
      <c r="AI21" s="110"/>
      <c r="AJ21" s="107"/>
      <c r="AK21" s="110"/>
      <c r="AL21" s="111"/>
      <c r="AM21" s="107"/>
      <c r="AN21" s="110"/>
      <c r="AO21" s="107"/>
      <c r="AP21" s="110"/>
      <c r="AQ21" s="111"/>
      <c r="AR21" s="107"/>
      <c r="AS21" s="110"/>
      <c r="AT21" s="107"/>
      <c r="AU21" s="110"/>
      <c r="AV21" s="111"/>
      <c r="AW21" s="107"/>
      <c r="AX21" s="110"/>
      <c r="AY21" s="107"/>
      <c r="AZ21" s="110"/>
      <c r="BA21" s="111"/>
      <c r="BB21" s="107"/>
      <c r="BC21" s="110"/>
      <c r="BD21" s="107"/>
      <c r="BE21" s="110"/>
      <c r="BF21" s="111"/>
      <c r="BG21" s="107"/>
      <c r="BH21" s="110"/>
      <c r="BI21" s="107"/>
      <c r="BJ21" s="110"/>
      <c r="BK21" s="111"/>
      <c r="BL21" s="107"/>
      <c r="BM21" s="110"/>
      <c r="BN21" s="107"/>
      <c r="BO21" s="110"/>
      <c r="BP21" s="111"/>
      <c r="BQ21" s="107"/>
      <c r="BR21" s="110"/>
      <c r="BS21" s="107"/>
      <c r="BT21" s="110"/>
      <c r="BU21" s="111"/>
      <c r="BV21" s="107"/>
      <c r="BW21" s="110"/>
      <c r="BX21" s="107"/>
      <c r="BY21" s="110"/>
    </row>
    <row r="22" spans="1:77" ht="13.5" customHeight="1" x14ac:dyDescent="0.25">
      <c r="A22" s="52" t="s">
        <v>1207</v>
      </c>
      <c r="B22" s="2" t="s">
        <v>527</v>
      </c>
      <c r="C22" s="111"/>
      <c r="D22" s="107"/>
      <c r="E22" s="223"/>
      <c r="F22" s="107"/>
      <c r="G22" s="223"/>
      <c r="H22" s="111" t="s">
        <v>292</v>
      </c>
      <c r="I22" s="107">
        <v>1113484</v>
      </c>
      <c r="J22" s="223">
        <v>3.9E-2</v>
      </c>
      <c r="K22" s="107"/>
      <c r="L22" s="223"/>
      <c r="M22" s="111"/>
      <c r="N22" s="107"/>
      <c r="O22" s="223"/>
      <c r="P22" s="107"/>
      <c r="Q22" s="110"/>
      <c r="R22" s="111"/>
      <c r="S22" s="107"/>
      <c r="T22" s="110"/>
      <c r="U22" s="107"/>
      <c r="V22" s="110"/>
      <c r="W22" s="111"/>
      <c r="X22" s="107"/>
      <c r="Y22" s="110"/>
      <c r="Z22" s="107"/>
      <c r="AA22" s="110"/>
      <c r="AB22" s="111"/>
      <c r="AC22" s="107"/>
      <c r="AD22" s="110"/>
      <c r="AE22" s="107"/>
      <c r="AF22" s="110"/>
      <c r="AG22" s="111"/>
      <c r="AH22" s="107"/>
      <c r="AI22" s="110"/>
      <c r="AJ22" s="107"/>
      <c r="AK22" s="110"/>
      <c r="AL22" s="111"/>
      <c r="AM22" s="107"/>
      <c r="AN22" s="110"/>
      <c r="AO22" s="107"/>
      <c r="AP22" s="110"/>
      <c r="AQ22" s="111"/>
      <c r="AR22" s="107"/>
      <c r="AS22" s="110"/>
      <c r="AT22" s="107"/>
      <c r="AU22" s="110"/>
      <c r="AV22" s="111"/>
      <c r="AW22" s="107"/>
      <c r="AX22" s="110"/>
      <c r="AY22" s="107"/>
      <c r="AZ22" s="110"/>
      <c r="BA22" s="111"/>
      <c r="BB22" s="107"/>
      <c r="BC22" s="110"/>
      <c r="BD22" s="107"/>
      <c r="BE22" s="110"/>
      <c r="BF22" s="111"/>
      <c r="BG22" s="107"/>
      <c r="BH22" s="110"/>
      <c r="BI22" s="107"/>
      <c r="BJ22" s="110"/>
      <c r="BK22" s="111"/>
      <c r="BL22" s="107"/>
      <c r="BM22" s="110"/>
      <c r="BN22" s="107"/>
      <c r="BO22" s="110"/>
      <c r="BP22" s="111"/>
      <c r="BQ22" s="107"/>
      <c r="BR22" s="110"/>
      <c r="BS22" s="107"/>
      <c r="BT22" s="110"/>
      <c r="BU22" s="111"/>
      <c r="BV22" s="107"/>
      <c r="BW22" s="110"/>
      <c r="BX22" s="107"/>
      <c r="BY22" s="110"/>
    </row>
    <row r="23" spans="1:77" ht="13.5" customHeight="1" x14ac:dyDescent="0.25">
      <c r="A23" s="52" t="s">
        <v>1208</v>
      </c>
      <c r="B23" s="2" t="s">
        <v>1209</v>
      </c>
      <c r="C23" s="111"/>
      <c r="D23" s="53"/>
      <c r="E23" s="204"/>
      <c r="F23" s="53"/>
      <c r="G23" s="204"/>
      <c r="H23" s="111" t="s">
        <v>292</v>
      </c>
      <c r="I23" s="53">
        <v>339112</v>
      </c>
      <c r="J23" s="204">
        <v>1.2E-2</v>
      </c>
      <c r="K23" s="53"/>
      <c r="L23" s="204"/>
      <c r="M23" s="111"/>
      <c r="N23" s="53"/>
      <c r="O23" s="204"/>
      <c r="P23" s="53"/>
      <c r="Q23" s="115"/>
      <c r="R23" s="111"/>
      <c r="S23" s="53"/>
      <c r="T23" s="115"/>
      <c r="U23" s="53"/>
      <c r="V23" s="115"/>
      <c r="W23" s="111"/>
      <c r="X23" s="53"/>
      <c r="Y23" s="115"/>
      <c r="Z23" s="53"/>
      <c r="AA23" s="115"/>
      <c r="AB23" s="111"/>
      <c r="AC23" s="53"/>
      <c r="AD23" s="115"/>
      <c r="AE23" s="53"/>
      <c r="AF23" s="115"/>
      <c r="AG23" s="111"/>
      <c r="AH23" s="53"/>
      <c r="AI23" s="115"/>
      <c r="AJ23" s="53"/>
      <c r="AK23" s="115"/>
      <c r="AL23" s="111"/>
      <c r="AM23" s="53"/>
      <c r="AN23" s="115"/>
      <c r="AO23" s="53"/>
      <c r="AP23" s="115"/>
      <c r="AQ23" s="111"/>
      <c r="AR23" s="53"/>
      <c r="AS23" s="115"/>
      <c r="AT23" s="53"/>
      <c r="AU23" s="115"/>
      <c r="AV23" s="111"/>
      <c r="AW23" s="53"/>
      <c r="AX23" s="115"/>
      <c r="AY23" s="53"/>
      <c r="AZ23" s="115"/>
      <c r="BA23" s="111"/>
      <c r="BB23" s="53"/>
      <c r="BC23" s="115"/>
      <c r="BD23" s="53"/>
      <c r="BE23" s="115"/>
      <c r="BF23" s="111"/>
      <c r="BG23" s="53"/>
      <c r="BH23" s="115"/>
      <c r="BI23" s="53"/>
      <c r="BJ23" s="115"/>
      <c r="BK23" s="111"/>
      <c r="BL23" s="53"/>
      <c r="BM23" s="115"/>
      <c r="BN23" s="53"/>
      <c r="BO23" s="115"/>
      <c r="BP23" s="111"/>
      <c r="BQ23" s="53"/>
      <c r="BR23" s="115"/>
      <c r="BS23" s="53"/>
      <c r="BT23" s="115"/>
      <c r="BU23" s="111"/>
      <c r="BV23" s="53"/>
      <c r="BW23" s="115"/>
      <c r="BX23" s="53"/>
      <c r="BY23" s="115"/>
    </row>
    <row r="24" spans="1:77" ht="13.5" customHeight="1" x14ac:dyDescent="0.25">
      <c r="A24" s="52" t="s">
        <v>1210</v>
      </c>
      <c r="B24" s="2" t="s">
        <v>528</v>
      </c>
      <c r="C24" s="111"/>
      <c r="D24" s="53"/>
      <c r="E24" s="204"/>
      <c r="F24" s="53"/>
      <c r="G24" s="204"/>
      <c r="H24" s="111" t="s">
        <v>301</v>
      </c>
      <c r="I24" s="53">
        <v>1204689</v>
      </c>
      <c r="J24" s="204">
        <v>4.2000000000000003E-2</v>
      </c>
      <c r="K24" s="53"/>
      <c r="L24" s="204"/>
      <c r="M24" s="111"/>
      <c r="N24" s="53"/>
      <c r="O24" s="204"/>
      <c r="P24" s="53"/>
      <c r="Q24" s="115"/>
      <c r="R24" s="111"/>
      <c r="S24" s="53"/>
      <c r="T24" s="115"/>
      <c r="U24" s="53"/>
      <c r="V24" s="115"/>
      <c r="W24" s="111"/>
      <c r="X24" s="53"/>
      <c r="Y24" s="115"/>
      <c r="Z24" s="53"/>
      <c r="AA24" s="115"/>
      <c r="AB24" s="111"/>
      <c r="AC24" s="53"/>
      <c r="AD24" s="115"/>
      <c r="AE24" s="53"/>
      <c r="AF24" s="115"/>
      <c r="AG24" s="111"/>
      <c r="AH24" s="53"/>
      <c r="AI24" s="115"/>
      <c r="AJ24" s="53"/>
      <c r="AK24" s="115"/>
      <c r="AL24" s="111"/>
      <c r="AM24" s="53"/>
      <c r="AN24" s="115"/>
      <c r="AO24" s="53"/>
      <c r="AP24" s="115"/>
      <c r="AQ24" s="111"/>
      <c r="AR24" s="53"/>
      <c r="AS24" s="115"/>
      <c r="AT24" s="53"/>
      <c r="AU24" s="115"/>
      <c r="AV24" s="111"/>
      <c r="AW24" s="53"/>
      <c r="AX24" s="115"/>
      <c r="AY24" s="53"/>
      <c r="AZ24" s="115"/>
      <c r="BA24" s="111"/>
      <c r="BB24" s="53"/>
      <c r="BC24" s="115"/>
      <c r="BD24" s="53"/>
      <c r="BE24" s="115"/>
      <c r="BF24" s="111"/>
      <c r="BG24" s="53"/>
      <c r="BH24" s="115"/>
      <c r="BI24" s="53"/>
      <c r="BJ24" s="115"/>
      <c r="BK24" s="111"/>
      <c r="BL24" s="53"/>
      <c r="BM24" s="115"/>
      <c r="BN24" s="53"/>
      <c r="BO24" s="115"/>
      <c r="BP24" s="111"/>
      <c r="BQ24" s="53"/>
      <c r="BR24" s="115"/>
      <c r="BS24" s="53"/>
      <c r="BT24" s="115"/>
      <c r="BU24" s="111"/>
      <c r="BV24" s="53"/>
      <c r="BW24" s="115"/>
      <c r="BX24" s="53"/>
      <c r="BY24" s="115"/>
    </row>
    <row r="25" spans="1:77" ht="13.5" customHeight="1" x14ac:dyDescent="0.25">
      <c r="A25" s="52" t="s">
        <v>1211</v>
      </c>
      <c r="B25" s="15" t="s">
        <v>529</v>
      </c>
      <c r="C25" s="111"/>
      <c r="D25" s="53"/>
      <c r="E25" s="204"/>
      <c r="F25" s="53"/>
      <c r="G25" s="204"/>
      <c r="H25" s="111" t="s">
        <v>303</v>
      </c>
      <c r="I25" s="53">
        <v>667026</v>
      </c>
      <c r="J25" s="204">
        <v>2.3E-2</v>
      </c>
      <c r="K25" s="53"/>
      <c r="L25" s="204"/>
      <c r="M25" s="111"/>
      <c r="N25" s="53"/>
      <c r="O25" s="204"/>
      <c r="P25" s="53"/>
      <c r="Q25" s="115"/>
      <c r="R25" s="111"/>
      <c r="S25" s="53"/>
      <c r="T25" s="115"/>
      <c r="U25" s="53"/>
      <c r="V25" s="115"/>
      <c r="W25" s="111"/>
      <c r="X25" s="53"/>
      <c r="Y25" s="115"/>
      <c r="Z25" s="53"/>
      <c r="AA25" s="115"/>
      <c r="AB25" s="111"/>
      <c r="AC25" s="53"/>
      <c r="AD25" s="115"/>
      <c r="AE25" s="53"/>
      <c r="AF25" s="115"/>
      <c r="AG25" s="111"/>
      <c r="AH25" s="53"/>
      <c r="AI25" s="115"/>
      <c r="AJ25" s="53"/>
      <c r="AK25" s="115"/>
      <c r="AL25" s="111"/>
      <c r="AM25" s="53"/>
      <c r="AN25" s="115"/>
      <c r="AO25" s="53"/>
      <c r="AP25" s="115"/>
      <c r="AQ25" s="111"/>
      <c r="AR25" s="53"/>
      <c r="AS25" s="115"/>
      <c r="AT25" s="53"/>
      <c r="AU25" s="115"/>
      <c r="AV25" s="111"/>
      <c r="AW25" s="53"/>
      <c r="AX25" s="115"/>
      <c r="AY25" s="53"/>
      <c r="AZ25" s="115"/>
      <c r="BA25" s="111"/>
      <c r="BB25" s="53"/>
      <c r="BC25" s="115"/>
      <c r="BD25" s="53"/>
      <c r="BE25" s="115"/>
      <c r="BF25" s="111"/>
      <c r="BG25" s="53"/>
      <c r="BH25" s="115"/>
      <c r="BI25" s="53"/>
      <c r="BJ25" s="115"/>
      <c r="BK25" s="111"/>
      <c r="BL25" s="53"/>
      <c r="BM25" s="115"/>
      <c r="BN25" s="53"/>
      <c r="BO25" s="115"/>
      <c r="BP25" s="111"/>
      <c r="BQ25" s="53"/>
      <c r="BR25" s="115"/>
      <c r="BS25" s="53"/>
      <c r="BT25" s="115"/>
      <c r="BU25" s="111"/>
      <c r="BV25" s="53"/>
      <c r="BW25" s="115"/>
      <c r="BX25" s="53"/>
      <c r="BY25" s="115"/>
    </row>
    <row r="26" spans="1:77" ht="13.5" customHeight="1" x14ac:dyDescent="0.25">
      <c r="A26" s="52" t="s">
        <v>1212</v>
      </c>
      <c r="B26" s="15" t="s">
        <v>530</v>
      </c>
      <c r="C26" s="111" t="s">
        <v>299</v>
      </c>
      <c r="D26" s="53">
        <v>4571138</v>
      </c>
      <c r="E26" s="204">
        <v>0.15</v>
      </c>
      <c r="F26" s="53"/>
      <c r="G26" s="204"/>
      <c r="H26" s="111" t="s">
        <v>299</v>
      </c>
      <c r="I26" s="53">
        <v>4804713</v>
      </c>
      <c r="J26" s="204">
        <v>0.16899999999999998</v>
      </c>
      <c r="K26" s="53">
        <v>5525032</v>
      </c>
      <c r="L26" s="204">
        <v>0.17800000000000002</v>
      </c>
      <c r="M26" s="111" t="s">
        <v>299</v>
      </c>
      <c r="N26" s="53">
        <v>3834530</v>
      </c>
      <c r="O26" s="204">
        <v>0.10400000000000001</v>
      </c>
      <c r="P26" s="53"/>
      <c r="Q26" s="204"/>
      <c r="R26" s="111"/>
      <c r="S26" s="53"/>
      <c r="T26" s="115"/>
      <c r="U26" s="53"/>
      <c r="V26" s="115"/>
      <c r="W26" s="111"/>
      <c r="X26" s="53"/>
      <c r="Y26" s="115"/>
      <c r="Z26" s="53"/>
      <c r="AA26" s="115"/>
      <c r="AB26" s="111"/>
      <c r="AC26" s="53"/>
      <c r="AD26" s="115"/>
      <c r="AE26" s="53"/>
      <c r="AF26" s="115"/>
      <c r="AG26" s="111"/>
      <c r="AH26" s="53"/>
      <c r="AI26" s="115"/>
      <c r="AJ26" s="53"/>
      <c r="AK26" s="115"/>
      <c r="AL26" s="111"/>
      <c r="AM26" s="53"/>
      <c r="AN26" s="115"/>
      <c r="AO26" s="53"/>
      <c r="AP26" s="115"/>
      <c r="AQ26" s="111"/>
      <c r="AR26" s="53"/>
      <c r="AS26" s="115"/>
      <c r="AT26" s="53"/>
      <c r="AU26" s="115"/>
      <c r="AV26" s="111"/>
      <c r="AW26" s="53"/>
      <c r="AX26" s="115"/>
      <c r="AY26" s="53"/>
      <c r="AZ26" s="115"/>
      <c r="BA26" s="111"/>
      <c r="BB26" s="53"/>
      <c r="BC26" s="115"/>
      <c r="BD26" s="53"/>
      <c r="BE26" s="115"/>
      <c r="BF26" s="111"/>
      <c r="BG26" s="53"/>
      <c r="BH26" s="115"/>
      <c r="BI26" s="53"/>
      <c r="BJ26" s="115"/>
      <c r="BK26" s="111"/>
      <c r="BL26" s="53"/>
      <c r="BM26" s="115"/>
      <c r="BN26" s="53"/>
      <c r="BO26" s="115"/>
      <c r="BP26" s="111"/>
      <c r="BQ26" s="53"/>
      <c r="BR26" s="115"/>
      <c r="BS26" s="53"/>
      <c r="BT26" s="115"/>
      <c r="BU26" s="111"/>
      <c r="BV26" s="53"/>
      <c r="BW26" s="115"/>
      <c r="BX26" s="53"/>
      <c r="BY26" s="115"/>
    </row>
    <row r="27" spans="1:77" ht="13.5" customHeight="1" x14ac:dyDescent="0.25">
      <c r="A27" s="52" t="s">
        <v>1213</v>
      </c>
      <c r="B27" s="15" t="s">
        <v>531</v>
      </c>
      <c r="C27" s="111"/>
      <c r="D27" s="53"/>
      <c r="E27" s="204"/>
      <c r="F27" s="53"/>
      <c r="G27" s="204"/>
      <c r="H27" s="111"/>
      <c r="I27" s="53"/>
      <c r="J27" s="204"/>
      <c r="K27" s="53"/>
      <c r="L27" s="204"/>
      <c r="M27" s="111" t="s">
        <v>301</v>
      </c>
      <c r="N27" s="53">
        <v>420645</v>
      </c>
      <c r="O27" s="204">
        <v>1.2E-2</v>
      </c>
      <c r="P27" s="53"/>
      <c r="Q27" s="204"/>
      <c r="R27" s="111"/>
      <c r="S27" s="53"/>
      <c r="T27" s="115"/>
      <c r="U27" s="53"/>
      <c r="V27" s="115"/>
      <c r="W27" s="111"/>
      <c r="X27" s="53"/>
      <c r="Y27" s="115"/>
      <c r="Z27" s="53"/>
      <c r="AA27" s="115"/>
      <c r="AB27" s="111"/>
      <c r="AC27" s="53"/>
      <c r="AD27" s="115"/>
      <c r="AE27" s="53"/>
      <c r="AF27" s="115"/>
      <c r="AG27" s="111"/>
      <c r="AH27" s="53"/>
      <c r="AI27" s="115"/>
      <c r="AJ27" s="53"/>
      <c r="AK27" s="115"/>
      <c r="AL27" s="111"/>
      <c r="AM27" s="53"/>
      <c r="AN27" s="115"/>
      <c r="AO27" s="53"/>
      <c r="AP27" s="115"/>
      <c r="AQ27" s="111"/>
      <c r="AR27" s="53"/>
      <c r="AS27" s="115"/>
      <c r="AT27" s="53"/>
      <c r="AU27" s="115"/>
      <c r="AV27" s="111"/>
      <c r="AW27" s="53"/>
      <c r="AX27" s="115"/>
      <c r="AY27" s="53"/>
      <c r="AZ27" s="115"/>
      <c r="BA27" s="111"/>
      <c r="BB27" s="53"/>
      <c r="BC27" s="115"/>
      <c r="BD27" s="53"/>
      <c r="BE27" s="115"/>
      <c r="BF27" s="111"/>
      <c r="BG27" s="53"/>
      <c r="BH27" s="115"/>
      <c r="BI27" s="53"/>
      <c r="BJ27" s="115"/>
      <c r="BK27" s="111"/>
      <c r="BL27" s="53"/>
      <c r="BM27" s="115"/>
      <c r="BN27" s="53"/>
      <c r="BO27" s="115"/>
      <c r="BP27" s="111"/>
      <c r="BQ27" s="53"/>
      <c r="BR27" s="115"/>
      <c r="BS27" s="53"/>
      <c r="BT27" s="115"/>
      <c r="BU27" s="111"/>
      <c r="BV27" s="53"/>
      <c r="BW27" s="115"/>
      <c r="BX27" s="53"/>
      <c r="BY27" s="115"/>
    </row>
    <row r="28" spans="1:77" ht="13.5" customHeight="1" x14ac:dyDescent="0.25">
      <c r="A28" s="52" t="s">
        <v>1214</v>
      </c>
      <c r="B28" s="15" t="s">
        <v>532</v>
      </c>
      <c r="C28" s="111" t="s">
        <v>304</v>
      </c>
      <c r="D28" s="53">
        <v>1443235</v>
      </c>
      <c r="E28" s="204">
        <v>4.7E-2</v>
      </c>
      <c r="F28" s="53"/>
      <c r="G28" s="204"/>
      <c r="H28" s="111"/>
      <c r="I28" s="53"/>
      <c r="J28" s="204"/>
      <c r="K28" s="53"/>
      <c r="L28" s="204"/>
      <c r="M28" s="111" t="s">
        <v>304</v>
      </c>
      <c r="N28" s="53">
        <v>818407</v>
      </c>
      <c r="O28" s="204">
        <v>2.2000000000000002E-2</v>
      </c>
      <c r="P28" s="53"/>
      <c r="Q28" s="204"/>
      <c r="R28" s="111"/>
      <c r="S28" s="53"/>
      <c r="T28" s="115"/>
      <c r="U28" s="53"/>
      <c r="V28" s="115"/>
      <c r="W28" s="111"/>
      <c r="X28" s="53"/>
      <c r="Y28" s="115"/>
      <c r="Z28" s="53"/>
      <c r="AA28" s="115"/>
      <c r="AB28" s="111"/>
      <c r="AC28" s="53"/>
      <c r="AD28" s="115"/>
      <c r="AE28" s="53"/>
      <c r="AF28" s="115"/>
      <c r="AG28" s="111"/>
      <c r="AH28" s="53"/>
      <c r="AI28" s="115"/>
      <c r="AJ28" s="53"/>
      <c r="AK28" s="115"/>
      <c r="AL28" s="111"/>
      <c r="AM28" s="53"/>
      <c r="AN28" s="115"/>
      <c r="AO28" s="53"/>
      <c r="AP28" s="115"/>
      <c r="AQ28" s="111"/>
      <c r="AR28" s="53"/>
      <c r="AS28" s="115"/>
      <c r="AT28" s="53"/>
      <c r="AU28" s="115"/>
      <c r="AV28" s="111"/>
      <c r="AW28" s="53"/>
      <c r="AX28" s="115"/>
      <c r="AY28" s="53"/>
      <c r="AZ28" s="115"/>
      <c r="BA28" s="111"/>
      <c r="BB28" s="53"/>
      <c r="BC28" s="115"/>
      <c r="BD28" s="53"/>
      <c r="BE28" s="115"/>
      <c r="BF28" s="111"/>
      <c r="BG28" s="53"/>
      <c r="BH28" s="115"/>
      <c r="BI28" s="53"/>
      <c r="BJ28" s="115"/>
      <c r="BK28" s="111"/>
      <c r="BL28" s="53"/>
      <c r="BM28" s="115"/>
      <c r="BN28" s="53"/>
      <c r="BO28" s="115"/>
      <c r="BP28" s="111"/>
      <c r="BQ28" s="53"/>
      <c r="BR28" s="115"/>
      <c r="BS28" s="53"/>
      <c r="BT28" s="115"/>
      <c r="BU28" s="111"/>
      <c r="BV28" s="53"/>
      <c r="BW28" s="115"/>
      <c r="BX28" s="53"/>
      <c r="BY28" s="115"/>
    </row>
    <row r="29" spans="1:77" ht="13.5" customHeight="1" x14ac:dyDescent="0.25">
      <c r="A29" s="52" t="s">
        <v>1215</v>
      </c>
      <c r="B29" s="15" t="s">
        <v>533</v>
      </c>
      <c r="C29" s="111"/>
      <c r="D29" s="53"/>
      <c r="E29" s="204"/>
      <c r="F29" s="53"/>
      <c r="G29" s="204"/>
      <c r="H29" s="111"/>
      <c r="I29" s="53"/>
      <c r="J29" s="204"/>
      <c r="K29" s="53"/>
      <c r="L29" s="204"/>
      <c r="M29" s="111" t="s">
        <v>302</v>
      </c>
      <c r="N29" s="53">
        <v>11448663</v>
      </c>
      <c r="O29" s="204">
        <v>0.312</v>
      </c>
      <c r="P29" s="53">
        <v>18983138</v>
      </c>
      <c r="Q29" s="204">
        <v>0.53100000000000003</v>
      </c>
      <c r="R29" s="111" t="s">
        <v>302</v>
      </c>
      <c r="S29" s="53">
        <v>9753629</v>
      </c>
      <c r="T29" s="115">
        <v>0.27100000000000002</v>
      </c>
      <c r="U29" s="53">
        <v>16860685</v>
      </c>
      <c r="V29" s="115">
        <v>0.48299999999999998</v>
      </c>
      <c r="W29" s="111"/>
      <c r="X29" s="53"/>
      <c r="Y29" s="115"/>
      <c r="Z29" s="53"/>
      <c r="AA29" s="115"/>
      <c r="AB29" s="111"/>
      <c r="AC29" s="53"/>
      <c r="AD29" s="115"/>
      <c r="AE29" s="53"/>
      <c r="AF29" s="115"/>
      <c r="AG29" s="111"/>
      <c r="AH29" s="53"/>
      <c r="AI29" s="115"/>
      <c r="AJ29" s="53"/>
      <c r="AK29" s="115"/>
      <c r="AL29" s="111"/>
      <c r="AM29" s="53"/>
      <c r="AN29" s="115"/>
      <c r="AO29" s="53"/>
      <c r="AP29" s="115"/>
      <c r="AQ29" s="111"/>
      <c r="AR29" s="53"/>
      <c r="AS29" s="115"/>
      <c r="AT29" s="53"/>
      <c r="AU29" s="115"/>
      <c r="AV29" s="111"/>
      <c r="AW29" s="53"/>
      <c r="AX29" s="115"/>
      <c r="AY29" s="53"/>
      <c r="AZ29" s="115"/>
      <c r="BA29" s="111"/>
      <c r="BB29" s="53"/>
      <c r="BC29" s="115"/>
      <c r="BD29" s="53"/>
      <c r="BE29" s="115"/>
      <c r="BF29" s="111"/>
      <c r="BG29" s="53"/>
      <c r="BH29" s="115"/>
      <c r="BI29" s="53"/>
      <c r="BJ29" s="115"/>
      <c r="BK29" s="111"/>
      <c r="BL29" s="53"/>
      <c r="BM29" s="115"/>
      <c r="BN29" s="53"/>
      <c r="BO29" s="115"/>
      <c r="BP29" s="111"/>
      <c r="BQ29" s="53"/>
      <c r="BR29" s="115"/>
      <c r="BS29" s="53"/>
      <c r="BT29" s="115"/>
      <c r="BU29" s="111"/>
      <c r="BV29" s="53"/>
      <c r="BW29" s="115"/>
      <c r="BX29" s="53"/>
      <c r="BY29" s="115"/>
    </row>
    <row r="30" spans="1:77" ht="13.5" customHeight="1" x14ac:dyDescent="0.25">
      <c r="A30" s="52" t="s">
        <v>1216</v>
      </c>
      <c r="B30" s="2" t="s">
        <v>534</v>
      </c>
      <c r="C30" s="111" t="s">
        <v>296</v>
      </c>
      <c r="D30" s="53">
        <v>1010738</v>
      </c>
      <c r="E30" s="204">
        <v>3.3000000000000002E-2</v>
      </c>
      <c r="F30" s="53"/>
      <c r="G30" s="204"/>
      <c r="H30" s="111"/>
      <c r="I30" s="53"/>
      <c r="J30" s="204"/>
      <c r="K30" s="53"/>
      <c r="L30" s="204"/>
      <c r="M30" s="111" t="s">
        <v>296</v>
      </c>
      <c r="N30" s="53">
        <v>576666</v>
      </c>
      <c r="O30" s="204">
        <v>1.6E-2</v>
      </c>
      <c r="P30" s="53"/>
      <c r="Q30" s="204"/>
      <c r="R30" s="111"/>
      <c r="S30" s="53"/>
      <c r="T30" s="115"/>
      <c r="U30" s="53"/>
      <c r="V30" s="115"/>
      <c r="W30" s="111"/>
      <c r="X30" s="53"/>
      <c r="Y30" s="115"/>
      <c r="Z30" s="53"/>
      <c r="AA30" s="115"/>
      <c r="AB30" s="111"/>
      <c r="AC30" s="53"/>
      <c r="AD30" s="115"/>
      <c r="AE30" s="53"/>
      <c r="AF30" s="115"/>
      <c r="AG30" s="111"/>
      <c r="AH30" s="53"/>
      <c r="AI30" s="115"/>
      <c r="AJ30" s="53"/>
      <c r="AK30" s="115"/>
      <c r="AL30" s="111"/>
      <c r="AM30" s="53"/>
      <c r="AN30" s="115"/>
      <c r="AO30" s="53"/>
      <c r="AP30" s="115"/>
      <c r="AQ30" s="111"/>
      <c r="AR30" s="53"/>
      <c r="AS30" s="115"/>
      <c r="AT30" s="53"/>
      <c r="AU30" s="115"/>
      <c r="AV30" s="111"/>
      <c r="AW30" s="53"/>
      <c r="AX30" s="115"/>
      <c r="AY30" s="53"/>
      <c r="AZ30" s="115"/>
      <c r="BA30" s="111"/>
      <c r="BB30" s="53"/>
      <c r="BC30" s="115"/>
      <c r="BD30" s="53"/>
      <c r="BE30" s="115"/>
      <c r="BF30" s="111"/>
      <c r="BG30" s="53"/>
      <c r="BH30" s="115"/>
      <c r="BI30" s="53"/>
      <c r="BJ30" s="115"/>
      <c r="BK30" s="111"/>
      <c r="BL30" s="53"/>
      <c r="BM30" s="115"/>
      <c r="BN30" s="53"/>
      <c r="BO30" s="115"/>
      <c r="BP30" s="111"/>
      <c r="BQ30" s="53"/>
      <c r="BR30" s="115"/>
      <c r="BS30" s="53"/>
      <c r="BT30" s="115"/>
      <c r="BU30" s="111"/>
      <c r="BV30" s="53"/>
      <c r="BW30" s="115"/>
      <c r="BX30" s="53"/>
      <c r="BY30" s="115"/>
    </row>
    <row r="31" spans="1:77" ht="13.5" customHeight="1" x14ac:dyDescent="0.25">
      <c r="A31" s="52" t="s">
        <v>1217</v>
      </c>
      <c r="B31" s="2" t="s">
        <v>535</v>
      </c>
      <c r="C31" s="111"/>
      <c r="D31" s="53"/>
      <c r="E31" s="204"/>
      <c r="F31" s="53"/>
      <c r="G31" s="204"/>
      <c r="H31" s="111"/>
      <c r="I31" s="53"/>
      <c r="J31" s="204"/>
      <c r="K31" s="53"/>
      <c r="L31" s="204"/>
      <c r="M31" s="111" t="s">
        <v>295</v>
      </c>
      <c r="N31" s="53">
        <v>9500112</v>
      </c>
      <c r="O31" s="204">
        <v>0.25900000000000001</v>
      </c>
      <c r="P31" s="53">
        <v>16790440</v>
      </c>
      <c r="Q31" s="204">
        <v>0.46899999999999997</v>
      </c>
      <c r="R31" s="111"/>
      <c r="S31" s="53"/>
      <c r="T31" s="115"/>
      <c r="U31" s="53"/>
      <c r="V31" s="115"/>
      <c r="W31" s="111"/>
      <c r="X31" s="53"/>
      <c r="Y31" s="115"/>
      <c r="Z31" s="53"/>
      <c r="AA31" s="115"/>
      <c r="AB31" s="111"/>
      <c r="AC31" s="53"/>
      <c r="AD31" s="115"/>
      <c r="AE31" s="53"/>
      <c r="AF31" s="115"/>
      <c r="AG31" s="111"/>
      <c r="AH31" s="53"/>
      <c r="AI31" s="115"/>
      <c r="AJ31" s="53"/>
      <c r="AK31" s="115"/>
      <c r="AL31" s="111"/>
      <c r="AM31" s="53"/>
      <c r="AN31" s="115"/>
      <c r="AO31" s="53"/>
      <c r="AP31" s="115"/>
      <c r="AQ31" s="111"/>
      <c r="AR31" s="53"/>
      <c r="AS31" s="115"/>
      <c r="AT31" s="53"/>
      <c r="AU31" s="115"/>
      <c r="AV31" s="111"/>
      <c r="AW31" s="53"/>
      <c r="AX31" s="115"/>
      <c r="AY31" s="53"/>
      <c r="AZ31" s="115"/>
      <c r="BA31" s="111"/>
      <c r="BB31" s="53"/>
      <c r="BC31" s="115"/>
      <c r="BD31" s="53"/>
      <c r="BE31" s="115"/>
      <c r="BF31" s="111"/>
      <c r="BG31" s="53"/>
      <c r="BH31" s="115"/>
      <c r="BI31" s="53"/>
      <c r="BJ31" s="115"/>
      <c r="BK31" s="111"/>
      <c r="BL31" s="53"/>
      <c r="BM31" s="115"/>
      <c r="BN31" s="53"/>
      <c r="BO31" s="115"/>
      <c r="BP31" s="111"/>
      <c r="BQ31" s="53"/>
      <c r="BR31" s="115"/>
      <c r="BS31" s="53"/>
      <c r="BT31" s="115"/>
      <c r="BU31" s="111"/>
      <c r="BV31" s="53"/>
      <c r="BW31" s="115"/>
      <c r="BX31" s="53"/>
      <c r="BY31" s="115"/>
    </row>
    <row r="32" spans="1:77" ht="13.5" customHeight="1" x14ac:dyDescent="0.25">
      <c r="A32" s="52" t="s">
        <v>1218</v>
      </c>
      <c r="B32" s="2" t="s">
        <v>536</v>
      </c>
      <c r="C32" s="111"/>
      <c r="D32" s="53"/>
      <c r="E32" s="204"/>
      <c r="F32" s="53"/>
      <c r="G32" s="204"/>
      <c r="H32" s="111"/>
      <c r="I32" s="53"/>
      <c r="J32" s="204"/>
      <c r="K32" s="53"/>
      <c r="L32" s="204"/>
      <c r="M32" s="111" t="s">
        <v>294</v>
      </c>
      <c r="N32" s="53">
        <v>707268</v>
      </c>
      <c r="O32" s="204">
        <v>1.9E-2</v>
      </c>
      <c r="P32" s="53"/>
      <c r="Q32" s="204"/>
      <c r="R32" s="111"/>
      <c r="S32" s="53"/>
      <c r="T32" s="115"/>
      <c r="U32" s="53"/>
      <c r="V32" s="115"/>
      <c r="W32" s="111"/>
      <c r="X32" s="53"/>
      <c r="Y32" s="115"/>
      <c r="Z32" s="53"/>
      <c r="AA32" s="115"/>
      <c r="AB32" s="111"/>
      <c r="AC32" s="53"/>
      <c r="AD32" s="115"/>
      <c r="AE32" s="53"/>
      <c r="AF32" s="115"/>
      <c r="AG32" s="111"/>
      <c r="AH32" s="53"/>
      <c r="AI32" s="115"/>
      <c r="AJ32" s="53"/>
      <c r="AK32" s="115"/>
      <c r="AL32" s="111"/>
      <c r="AM32" s="53"/>
      <c r="AN32" s="115"/>
      <c r="AO32" s="53"/>
      <c r="AP32" s="115"/>
      <c r="AQ32" s="111"/>
      <c r="AR32" s="53"/>
      <c r="AS32" s="115"/>
      <c r="AT32" s="53"/>
      <c r="AU32" s="115"/>
      <c r="AV32" s="111"/>
      <c r="AW32" s="53"/>
      <c r="AX32" s="115"/>
      <c r="AY32" s="53"/>
      <c r="AZ32" s="115"/>
      <c r="BA32" s="111"/>
      <c r="BB32" s="53"/>
      <c r="BC32" s="115"/>
      <c r="BD32" s="53"/>
      <c r="BE32" s="115"/>
      <c r="BF32" s="111"/>
      <c r="BG32" s="53"/>
      <c r="BH32" s="115"/>
      <c r="BI32" s="53"/>
      <c r="BJ32" s="115"/>
      <c r="BK32" s="111"/>
      <c r="BL32" s="53"/>
      <c r="BM32" s="115"/>
      <c r="BN32" s="53"/>
      <c r="BO32" s="115"/>
      <c r="BP32" s="111"/>
      <c r="BQ32" s="53"/>
      <c r="BR32" s="115"/>
      <c r="BS32" s="53"/>
      <c r="BT32" s="115"/>
      <c r="BU32" s="111"/>
      <c r="BV32" s="53"/>
      <c r="BW32" s="115"/>
      <c r="BX32" s="53"/>
      <c r="BY32" s="115"/>
    </row>
    <row r="33" spans="1:77" ht="13.5" customHeight="1" x14ac:dyDescent="0.25">
      <c r="A33" s="52" t="s">
        <v>1219</v>
      </c>
      <c r="B33" s="2" t="s">
        <v>537</v>
      </c>
      <c r="C33" s="111"/>
      <c r="D33" s="53"/>
      <c r="E33" s="204"/>
      <c r="F33" s="53"/>
      <c r="G33" s="204"/>
      <c r="H33" s="111"/>
      <c r="I33" s="53"/>
      <c r="J33" s="204"/>
      <c r="K33" s="53"/>
      <c r="L33" s="204"/>
      <c r="M33" s="111" t="s">
        <v>289</v>
      </c>
      <c r="N33" s="53">
        <v>483008</v>
      </c>
      <c r="O33" s="204">
        <v>1.3000000000000001E-2</v>
      </c>
      <c r="P33" s="53"/>
      <c r="Q33" s="204"/>
      <c r="R33" s="111"/>
      <c r="S33" s="53"/>
      <c r="T33" s="115"/>
      <c r="U33" s="53"/>
      <c r="V33" s="115"/>
      <c r="W33" s="111"/>
      <c r="X33" s="53"/>
      <c r="Y33" s="115"/>
      <c r="Z33" s="53"/>
      <c r="AA33" s="115"/>
      <c r="AB33" s="111"/>
      <c r="AC33" s="53"/>
      <c r="AD33" s="115"/>
      <c r="AE33" s="53"/>
      <c r="AF33" s="115"/>
      <c r="AG33" s="111"/>
      <c r="AH33" s="53"/>
      <c r="AI33" s="115"/>
      <c r="AJ33" s="53"/>
      <c r="AK33" s="115"/>
      <c r="AL33" s="111"/>
      <c r="AM33" s="53"/>
      <c r="AN33" s="115"/>
      <c r="AO33" s="53"/>
      <c r="AP33" s="115"/>
      <c r="AQ33" s="111"/>
      <c r="AR33" s="53"/>
      <c r="AS33" s="115"/>
      <c r="AT33" s="53"/>
      <c r="AU33" s="115"/>
      <c r="AV33" s="111"/>
      <c r="AW33" s="53"/>
      <c r="AX33" s="115"/>
      <c r="AY33" s="53"/>
      <c r="AZ33" s="115"/>
      <c r="BA33" s="111"/>
      <c r="BB33" s="53"/>
      <c r="BC33" s="115"/>
      <c r="BD33" s="53"/>
      <c r="BE33" s="115"/>
      <c r="BF33" s="111"/>
      <c r="BG33" s="53"/>
      <c r="BH33" s="115"/>
      <c r="BI33" s="53"/>
      <c r="BJ33" s="115"/>
      <c r="BK33" s="111"/>
      <c r="BL33" s="53"/>
      <c r="BM33" s="115"/>
      <c r="BN33" s="53"/>
      <c r="BO33" s="115"/>
      <c r="BP33" s="111"/>
      <c r="BQ33" s="53"/>
      <c r="BR33" s="115"/>
      <c r="BS33" s="53"/>
      <c r="BT33" s="115"/>
      <c r="BU33" s="111"/>
      <c r="BV33" s="53"/>
      <c r="BW33" s="115"/>
      <c r="BX33" s="53"/>
      <c r="BY33" s="115"/>
    </row>
    <row r="34" spans="1:77" ht="13.5" customHeight="1" x14ac:dyDescent="0.25">
      <c r="A34" s="52" t="s">
        <v>1220</v>
      </c>
      <c r="B34" s="2" t="s">
        <v>538</v>
      </c>
      <c r="C34" s="111"/>
      <c r="D34" s="53"/>
      <c r="E34" s="204"/>
      <c r="F34" s="53"/>
      <c r="G34" s="204"/>
      <c r="H34" s="111"/>
      <c r="I34" s="53"/>
      <c r="J34" s="204"/>
      <c r="K34" s="53"/>
      <c r="L34" s="204"/>
      <c r="M34" s="111" t="s">
        <v>289</v>
      </c>
      <c r="N34" s="53">
        <v>123540</v>
      </c>
      <c r="O34" s="204">
        <v>3.0000000000000001E-3</v>
      </c>
      <c r="P34" s="53"/>
      <c r="Q34" s="115"/>
      <c r="R34" s="111"/>
      <c r="S34" s="53"/>
      <c r="T34" s="115"/>
      <c r="U34" s="53"/>
      <c r="V34" s="115"/>
      <c r="W34" s="111"/>
      <c r="X34" s="53"/>
      <c r="Y34" s="115"/>
      <c r="Z34" s="53"/>
      <c r="AA34" s="115"/>
      <c r="AB34" s="111"/>
      <c r="AC34" s="53"/>
      <c r="AD34" s="115"/>
      <c r="AE34" s="53"/>
      <c r="AF34" s="115"/>
      <c r="AG34" s="111"/>
      <c r="AH34" s="53"/>
      <c r="AI34" s="115"/>
      <c r="AJ34" s="53"/>
      <c r="AK34" s="115"/>
      <c r="AL34" s="111"/>
      <c r="AM34" s="53"/>
      <c r="AN34" s="115"/>
      <c r="AO34" s="53"/>
      <c r="AP34" s="115"/>
      <c r="AQ34" s="111"/>
      <c r="AR34" s="53"/>
      <c r="AS34" s="115"/>
      <c r="AT34" s="53"/>
      <c r="AU34" s="115"/>
      <c r="AV34" s="111"/>
      <c r="AW34" s="53"/>
      <c r="AX34" s="115"/>
      <c r="AY34" s="53"/>
      <c r="AZ34" s="115"/>
      <c r="BA34" s="111"/>
      <c r="BB34" s="53"/>
      <c r="BC34" s="115"/>
      <c r="BD34" s="53"/>
      <c r="BE34" s="115"/>
      <c r="BF34" s="111"/>
      <c r="BG34" s="53"/>
      <c r="BH34" s="115"/>
      <c r="BI34" s="53"/>
      <c r="BJ34" s="115"/>
      <c r="BK34" s="111"/>
      <c r="BL34" s="53"/>
      <c r="BM34" s="115"/>
      <c r="BN34" s="53"/>
      <c r="BO34" s="115"/>
      <c r="BP34" s="111"/>
      <c r="BQ34" s="53"/>
      <c r="BR34" s="115"/>
      <c r="BS34" s="53"/>
      <c r="BT34" s="115"/>
      <c r="BU34" s="111"/>
      <c r="BV34" s="53"/>
      <c r="BW34" s="115"/>
      <c r="BX34" s="53"/>
      <c r="BY34" s="115"/>
    </row>
    <row r="35" spans="1:77" ht="13.5" customHeight="1" x14ac:dyDescent="0.25">
      <c r="A35" s="52" t="s">
        <v>1221</v>
      </c>
      <c r="B35" s="2" t="s">
        <v>539</v>
      </c>
      <c r="C35" s="111" t="s">
        <v>298</v>
      </c>
      <c r="D35" s="53">
        <v>5658996</v>
      </c>
      <c r="E35" s="223">
        <v>0.18600000000000003</v>
      </c>
      <c r="F35" s="53"/>
      <c r="G35" s="223"/>
      <c r="H35" s="111"/>
      <c r="I35" s="53"/>
      <c r="J35" s="223"/>
      <c r="K35" s="53"/>
      <c r="L35" s="223"/>
      <c r="M35" s="111"/>
      <c r="N35" s="53"/>
      <c r="O35" s="223"/>
      <c r="P35" s="53"/>
      <c r="Q35" s="110"/>
      <c r="R35" s="111"/>
      <c r="S35" s="53"/>
      <c r="T35" s="110"/>
      <c r="U35" s="53"/>
      <c r="V35" s="110"/>
      <c r="W35" s="111"/>
      <c r="X35" s="53"/>
      <c r="Y35" s="110"/>
      <c r="Z35" s="53"/>
      <c r="AA35" s="110"/>
      <c r="AB35" s="111"/>
      <c r="AC35" s="53"/>
      <c r="AD35" s="110"/>
      <c r="AE35" s="53"/>
      <c r="AF35" s="110"/>
      <c r="AG35" s="111"/>
      <c r="AH35" s="53"/>
      <c r="AI35" s="110"/>
      <c r="AJ35" s="53"/>
      <c r="AK35" s="110"/>
      <c r="AL35" s="111"/>
      <c r="AM35" s="53"/>
      <c r="AN35" s="110"/>
      <c r="AO35" s="53"/>
      <c r="AP35" s="110"/>
      <c r="AQ35" s="111"/>
      <c r="AR35" s="53"/>
      <c r="AS35" s="110"/>
      <c r="AT35" s="53"/>
      <c r="AU35" s="110"/>
      <c r="AV35" s="111"/>
      <c r="AW35" s="53"/>
      <c r="AX35" s="110"/>
      <c r="AY35" s="53"/>
      <c r="AZ35" s="110"/>
      <c r="BA35" s="111"/>
      <c r="BB35" s="53"/>
      <c r="BC35" s="110"/>
      <c r="BD35" s="53"/>
      <c r="BE35" s="110"/>
      <c r="BF35" s="111"/>
      <c r="BG35" s="53"/>
      <c r="BH35" s="110"/>
      <c r="BI35" s="53"/>
      <c r="BJ35" s="110"/>
      <c r="BK35" s="111"/>
      <c r="BL35" s="53"/>
      <c r="BM35" s="110"/>
      <c r="BN35" s="53"/>
      <c r="BO35" s="110"/>
      <c r="BP35" s="111"/>
      <c r="BQ35" s="53"/>
      <c r="BR35" s="110"/>
      <c r="BS35" s="53"/>
      <c r="BT35" s="110"/>
      <c r="BU35" s="111"/>
      <c r="BV35" s="53"/>
      <c r="BW35" s="110"/>
      <c r="BX35" s="53"/>
      <c r="BY35" s="110"/>
    </row>
    <row r="36" spans="1:77" ht="13.5" customHeight="1" x14ac:dyDescent="0.25">
      <c r="A36" s="52" t="s">
        <v>1222</v>
      </c>
      <c r="B36" s="2" t="s">
        <v>540</v>
      </c>
      <c r="C36" s="111" t="s">
        <v>990</v>
      </c>
      <c r="D36" s="53">
        <v>84969</v>
      </c>
      <c r="E36" s="223">
        <v>3.0000000000000001E-3</v>
      </c>
      <c r="F36" s="53"/>
      <c r="G36" s="223"/>
      <c r="H36" s="111"/>
      <c r="I36" s="53"/>
      <c r="J36" s="223"/>
      <c r="K36" s="53"/>
      <c r="L36" s="223"/>
      <c r="M36" s="111"/>
      <c r="N36" s="53"/>
      <c r="O36" s="223"/>
      <c r="P36" s="53"/>
      <c r="Q36" s="110"/>
      <c r="R36" s="111" t="s">
        <v>990</v>
      </c>
      <c r="S36" s="53">
        <v>89545</v>
      </c>
      <c r="T36" s="110">
        <v>2E-3</v>
      </c>
      <c r="U36" s="53"/>
      <c r="V36" s="110"/>
      <c r="W36" s="111" t="s">
        <v>990</v>
      </c>
      <c r="X36" s="53">
        <v>65586</v>
      </c>
      <c r="Y36" s="110">
        <v>2E-3</v>
      </c>
      <c r="Z36" s="53"/>
      <c r="AA36" s="110"/>
      <c r="AB36" s="111"/>
      <c r="AC36" s="53"/>
      <c r="AD36" s="110"/>
      <c r="AE36" s="53"/>
      <c r="AF36" s="110"/>
      <c r="AG36" s="111"/>
      <c r="AH36" s="53"/>
      <c r="AI36" s="110"/>
      <c r="AJ36" s="53"/>
      <c r="AK36" s="110"/>
      <c r="AL36" s="111"/>
      <c r="AM36" s="53"/>
      <c r="AN36" s="110"/>
      <c r="AO36" s="53"/>
      <c r="AP36" s="110"/>
      <c r="AQ36" s="111"/>
      <c r="AR36" s="53"/>
      <c r="AS36" s="110"/>
      <c r="AT36" s="53"/>
      <c r="AU36" s="110"/>
      <c r="AV36" s="111"/>
      <c r="AW36" s="53"/>
      <c r="AX36" s="110"/>
      <c r="AY36" s="53"/>
      <c r="AZ36" s="110"/>
      <c r="BA36" s="111"/>
      <c r="BB36" s="53"/>
      <c r="BC36" s="110"/>
      <c r="BD36" s="53"/>
      <c r="BE36" s="110"/>
      <c r="BF36" s="111"/>
      <c r="BG36" s="53"/>
      <c r="BH36" s="110"/>
      <c r="BI36" s="53"/>
      <c r="BJ36" s="110"/>
      <c r="BK36" s="111"/>
      <c r="BL36" s="53"/>
      <c r="BM36" s="110"/>
      <c r="BN36" s="53"/>
      <c r="BO36" s="110"/>
      <c r="BP36" s="111"/>
      <c r="BQ36" s="53"/>
      <c r="BR36" s="110"/>
      <c r="BS36" s="53"/>
      <c r="BT36" s="110"/>
      <c r="BU36" s="111"/>
      <c r="BV36" s="53"/>
      <c r="BW36" s="110"/>
      <c r="BX36" s="53"/>
      <c r="BY36" s="110"/>
    </row>
    <row r="37" spans="1:77" ht="13.5" customHeight="1" x14ac:dyDescent="0.25">
      <c r="A37" s="52" t="s">
        <v>1223</v>
      </c>
      <c r="B37" s="2" t="s">
        <v>547</v>
      </c>
      <c r="C37" s="111"/>
      <c r="D37" s="53"/>
      <c r="E37" s="223"/>
      <c r="F37" s="53"/>
      <c r="G37" s="223"/>
      <c r="H37" s="111"/>
      <c r="I37" s="53"/>
      <c r="J37" s="223"/>
      <c r="K37" s="53"/>
      <c r="L37" s="223"/>
      <c r="M37" s="111"/>
      <c r="N37" s="53"/>
      <c r="O37" s="223"/>
      <c r="P37" s="53"/>
      <c r="Q37" s="110"/>
      <c r="R37" s="111" t="s">
        <v>295</v>
      </c>
      <c r="S37" s="53">
        <v>18000668</v>
      </c>
      <c r="T37" s="110">
        <v>0.51600000000000001</v>
      </c>
      <c r="U37" s="53">
        <v>18000668</v>
      </c>
      <c r="V37" s="110">
        <v>0.51600000000000001</v>
      </c>
      <c r="W37" s="111"/>
      <c r="X37" s="53"/>
      <c r="Y37" s="110"/>
      <c r="Z37" s="53"/>
      <c r="AA37" s="110"/>
      <c r="AB37" s="111"/>
      <c r="AC37" s="53"/>
      <c r="AD37" s="110"/>
      <c r="AE37" s="53"/>
      <c r="AF37" s="110"/>
      <c r="AG37" s="111"/>
      <c r="AH37" s="53"/>
      <c r="AI37" s="110"/>
      <c r="AJ37" s="53"/>
      <c r="AK37" s="110"/>
      <c r="AL37" s="111"/>
      <c r="AM37" s="53"/>
      <c r="AN37" s="110"/>
      <c r="AO37" s="53"/>
      <c r="AP37" s="110"/>
      <c r="AQ37" s="111"/>
      <c r="AR37" s="53"/>
      <c r="AS37" s="110"/>
      <c r="AT37" s="53"/>
      <c r="AU37" s="110"/>
      <c r="AV37" s="111"/>
      <c r="AW37" s="53"/>
      <c r="AX37" s="110"/>
      <c r="AY37" s="53"/>
      <c r="AZ37" s="110"/>
      <c r="BA37" s="111"/>
      <c r="BB37" s="53"/>
      <c r="BC37" s="110"/>
      <c r="BD37" s="53"/>
      <c r="BE37" s="110"/>
      <c r="BF37" s="111"/>
      <c r="BG37" s="53"/>
      <c r="BH37" s="110"/>
      <c r="BI37" s="53"/>
      <c r="BJ37" s="110"/>
      <c r="BK37" s="111"/>
      <c r="BL37" s="53"/>
      <c r="BM37" s="110"/>
      <c r="BN37" s="53"/>
      <c r="BO37" s="110"/>
      <c r="BP37" s="111"/>
      <c r="BQ37" s="53"/>
      <c r="BR37" s="110"/>
      <c r="BS37" s="53"/>
      <c r="BT37" s="110"/>
      <c r="BU37" s="111"/>
      <c r="BV37" s="53"/>
      <c r="BW37" s="110"/>
      <c r="BX37" s="53"/>
      <c r="BY37" s="110"/>
    </row>
    <row r="38" spans="1:77" ht="13.5" customHeight="1" x14ac:dyDescent="0.25">
      <c r="A38" s="52" t="s">
        <v>1224</v>
      </c>
      <c r="B38" s="2" t="s">
        <v>541</v>
      </c>
      <c r="C38" s="111"/>
      <c r="D38" s="53"/>
      <c r="E38" s="223"/>
      <c r="F38" s="53"/>
      <c r="G38" s="223"/>
      <c r="H38" s="111"/>
      <c r="I38" s="53"/>
      <c r="J38" s="223"/>
      <c r="K38" s="53"/>
      <c r="L38" s="223"/>
      <c r="M38" s="111"/>
      <c r="N38" s="53"/>
      <c r="O38" s="223"/>
      <c r="P38" s="53"/>
      <c r="Q38" s="110"/>
      <c r="R38" s="111" t="s">
        <v>299</v>
      </c>
      <c r="S38" s="53">
        <v>6421426</v>
      </c>
      <c r="T38" s="110">
        <v>0.17899999999999999</v>
      </c>
      <c r="U38" s="53"/>
      <c r="V38" s="110"/>
      <c r="W38" s="111" t="s">
        <v>299</v>
      </c>
      <c r="X38" s="53">
        <v>7678491</v>
      </c>
      <c r="Y38" s="110">
        <v>0.21299999999999999</v>
      </c>
      <c r="Z38" s="53">
        <v>10638475</v>
      </c>
      <c r="AA38" s="110">
        <v>0.33900000000000002</v>
      </c>
      <c r="AB38" s="111"/>
      <c r="AC38" s="53"/>
      <c r="AD38" s="110"/>
      <c r="AE38" s="53"/>
      <c r="AF38" s="110"/>
      <c r="AG38" s="111"/>
      <c r="AH38" s="53"/>
      <c r="AI38" s="110"/>
      <c r="AJ38" s="53"/>
      <c r="AK38" s="110"/>
      <c r="AL38" s="111"/>
      <c r="AM38" s="53"/>
      <c r="AN38" s="110"/>
      <c r="AO38" s="53"/>
      <c r="AP38" s="110"/>
      <c r="AQ38" s="111"/>
      <c r="AR38" s="53"/>
      <c r="AS38" s="110"/>
      <c r="AT38" s="53"/>
      <c r="AU38" s="110"/>
      <c r="AV38" s="111"/>
      <c r="AW38" s="53"/>
      <c r="AX38" s="110"/>
      <c r="AY38" s="53"/>
      <c r="AZ38" s="110"/>
      <c r="BA38" s="111"/>
      <c r="BB38" s="53"/>
      <c r="BC38" s="110"/>
      <c r="BD38" s="53"/>
      <c r="BE38" s="110"/>
      <c r="BF38" s="111"/>
      <c r="BG38" s="53"/>
      <c r="BH38" s="110"/>
      <c r="BI38" s="53"/>
      <c r="BJ38" s="110"/>
      <c r="BK38" s="111"/>
      <c r="BL38" s="53"/>
      <c r="BM38" s="110"/>
      <c r="BN38" s="53"/>
      <c r="BO38" s="110"/>
      <c r="BP38" s="111"/>
      <c r="BQ38" s="53"/>
      <c r="BR38" s="110"/>
      <c r="BS38" s="53"/>
      <c r="BT38" s="110"/>
      <c r="BU38" s="111"/>
      <c r="BV38" s="53"/>
      <c r="BW38" s="110"/>
      <c r="BX38" s="53"/>
      <c r="BY38" s="110"/>
    </row>
    <row r="39" spans="1:77" ht="13.5" customHeight="1" x14ac:dyDescent="0.25">
      <c r="A39" s="52" t="s">
        <v>1225</v>
      </c>
      <c r="B39" s="2" t="s">
        <v>542</v>
      </c>
      <c r="C39" s="111"/>
      <c r="D39" s="53"/>
      <c r="E39" s="223"/>
      <c r="F39" s="53"/>
      <c r="G39" s="223"/>
      <c r="H39" s="111"/>
      <c r="I39" s="53"/>
      <c r="J39" s="223"/>
      <c r="K39" s="53"/>
      <c r="L39" s="223"/>
      <c r="M39" s="111"/>
      <c r="N39" s="53"/>
      <c r="O39" s="223"/>
      <c r="P39" s="53"/>
      <c r="Q39" s="110"/>
      <c r="R39" s="111" t="s">
        <v>310</v>
      </c>
      <c r="S39" s="53">
        <v>3984822</v>
      </c>
      <c r="T39" s="110">
        <v>0.111</v>
      </c>
      <c r="U39" s="53"/>
      <c r="V39" s="110"/>
      <c r="W39" s="111" t="s">
        <v>310</v>
      </c>
      <c r="X39" s="53">
        <v>7059591</v>
      </c>
      <c r="Y39" s="110">
        <v>0.19600000000000001</v>
      </c>
      <c r="Z39" s="53"/>
      <c r="AA39" s="110"/>
      <c r="AB39" s="111"/>
      <c r="AC39" s="53"/>
      <c r="AD39" s="110"/>
      <c r="AE39" s="53"/>
      <c r="AF39" s="110"/>
      <c r="AG39" s="111"/>
      <c r="AH39" s="53"/>
      <c r="AI39" s="110"/>
      <c r="AJ39" s="53"/>
      <c r="AK39" s="110"/>
      <c r="AL39" s="111"/>
      <c r="AM39" s="53"/>
      <c r="AN39" s="110"/>
      <c r="AO39" s="53"/>
      <c r="AP39" s="110"/>
      <c r="AQ39" s="111"/>
      <c r="AR39" s="53"/>
      <c r="AS39" s="110"/>
      <c r="AT39" s="53"/>
      <c r="AU39" s="110"/>
      <c r="AV39" s="111"/>
      <c r="AW39" s="53"/>
      <c r="AX39" s="110"/>
      <c r="AY39" s="53"/>
      <c r="AZ39" s="110"/>
      <c r="BA39" s="111"/>
      <c r="BB39" s="53"/>
      <c r="BC39" s="110"/>
      <c r="BD39" s="53"/>
      <c r="BE39" s="110"/>
      <c r="BF39" s="111"/>
      <c r="BG39" s="53"/>
      <c r="BH39" s="110"/>
      <c r="BI39" s="53"/>
      <c r="BJ39" s="110"/>
      <c r="BK39" s="111"/>
      <c r="BL39" s="53"/>
      <c r="BM39" s="110"/>
      <c r="BN39" s="53"/>
      <c r="BO39" s="110"/>
      <c r="BP39" s="111"/>
      <c r="BQ39" s="53"/>
      <c r="BR39" s="110"/>
      <c r="BS39" s="53"/>
      <c r="BT39" s="110"/>
      <c r="BU39" s="111"/>
      <c r="BV39" s="53"/>
      <c r="BW39" s="110"/>
      <c r="BX39" s="53"/>
      <c r="BY39" s="110"/>
    </row>
    <row r="40" spans="1:77" ht="13.5" customHeight="1" x14ac:dyDescent="0.25">
      <c r="A40" s="52" t="s">
        <v>1226</v>
      </c>
      <c r="B40" s="2" t="s">
        <v>543</v>
      </c>
      <c r="C40" s="111"/>
      <c r="D40" s="53"/>
      <c r="E40" s="223"/>
      <c r="F40" s="53"/>
      <c r="G40" s="223"/>
      <c r="H40" s="111"/>
      <c r="I40" s="53"/>
      <c r="J40" s="223"/>
      <c r="K40" s="53"/>
      <c r="L40" s="223"/>
      <c r="M40" s="111"/>
      <c r="N40" s="53"/>
      <c r="O40" s="223"/>
      <c r="P40" s="53"/>
      <c r="Q40" s="110"/>
      <c r="R40" s="111" t="s">
        <v>296</v>
      </c>
      <c r="S40" s="53">
        <v>828345</v>
      </c>
      <c r="T40" s="110">
        <v>2.3E-2</v>
      </c>
      <c r="U40" s="53"/>
      <c r="V40" s="110"/>
      <c r="W40" s="111"/>
      <c r="X40" s="53"/>
      <c r="Y40" s="110"/>
      <c r="Z40" s="53"/>
      <c r="AA40" s="110"/>
      <c r="AB40" s="111"/>
      <c r="AC40" s="53"/>
      <c r="AD40" s="110"/>
      <c r="AE40" s="53"/>
      <c r="AF40" s="110"/>
      <c r="AG40" s="111"/>
      <c r="AH40" s="53"/>
      <c r="AI40" s="110"/>
      <c r="AJ40" s="53"/>
      <c r="AK40" s="110"/>
      <c r="AL40" s="111"/>
      <c r="AM40" s="53"/>
      <c r="AN40" s="110"/>
      <c r="AO40" s="53"/>
      <c r="AP40" s="110"/>
      <c r="AQ40" s="111"/>
      <c r="AR40" s="53"/>
      <c r="AS40" s="110"/>
      <c r="AT40" s="53"/>
      <c r="AU40" s="110"/>
      <c r="AV40" s="111"/>
      <c r="AW40" s="53"/>
      <c r="AX40" s="110"/>
      <c r="AY40" s="53"/>
      <c r="AZ40" s="110"/>
      <c r="BA40" s="111"/>
      <c r="BB40" s="53"/>
      <c r="BC40" s="110"/>
      <c r="BD40" s="53"/>
      <c r="BE40" s="110"/>
      <c r="BF40" s="111"/>
      <c r="BG40" s="53"/>
      <c r="BH40" s="110"/>
      <c r="BI40" s="53"/>
      <c r="BJ40" s="110"/>
      <c r="BK40" s="111"/>
      <c r="BL40" s="53"/>
      <c r="BM40" s="110"/>
      <c r="BN40" s="53"/>
      <c r="BO40" s="110"/>
      <c r="BP40" s="111"/>
      <c r="BQ40" s="53"/>
      <c r="BR40" s="110"/>
      <c r="BS40" s="53"/>
      <c r="BT40" s="110"/>
      <c r="BU40" s="111"/>
      <c r="BV40" s="53"/>
      <c r="BW40" s="110"/>
      <c r="BX40" s="53"/>
      <c r="BY40" s="110"/>
    </row>
    <row r="41" spans="1:77" ht="13.5" customHeight="1" x14ac:dyDescent="0.25">
      <c r="A41" s="52" t="s">
        <v>1227</v>
      </c>
      <c r="B41" s="2" t="s">
        <v>544</v>
      </c>
      <c r="C41" s="111"/>
      <c r="D41" s="53"/>
      <c r="E41" s="223"/>
      <c r="F41" s="53"/>
      <c r="G41" s="223"/>
      <c r="H41" s="111"/>
      <c r="I41" s="53"/>
      <c r="J41" s="223"/>
      <c r="K41" s="53"/>
      <c r="L41" s="223"/>
      <c r="M41" s="111"/>
      <c r="N41" s="53"/>
      <c r="O41" s="223"/>
      <c r="P41" s="53"/>
      <c r="Q41" s="110"/>
      <c r="R41" s="111" t="s">
        <v>306</v>
      </c>
      <c r="S41" s="53">
        <v>643907</v>
      </c>
      <c r="T41" s="110">
        <v>1.7000000000000001E-2</v>
      </c>
      <c r="U41" s="53"/>
      <c r="V41" s="110"/>
      <c r="W41" s="111" t="s">
        <v>306</v>
      </c>
      <c r="X41" s="53">
        <v>1695000</v>
      </c>
      <c r="Y41" s="110">
        <v>4.7E-2</v>
      </c>
      <c r="Z41" s="53"/>
      <c r="AA41" s="110"/>
      <c r="AB41" s="111"/>
      <c r="AC41" s="53"/>
      <c r="AD41" s="110"/>
      <c r="AE41" s="53"/>
      <c r="AF41" s="110"/>
      <c r="AG41" s="111"/>
      <c r="AH41" s="53"/>
      <c r="AI41" s="110"/>
      <c r="AJ41" s="53"/>
      <c r="AK41" s="110"/>
      <c r="AL41" s="111"/>
      <c r="AM41" s="53"/>
      <c r="AN41" s="110"/>
      <c r="AO41" s="53"/>
      <c r="AP41" s="110"/>
      <c r="AQ41" s="111"/>
      <c r="AR41" s="53"/>
      <c r="AS41" s="110"/>
      <c r="AT41" s="53"/>
      <c r="AU41" s="110"/>
      <c r="AV41" s="111"/>
      <c r="AW41" s="53"/>
      <c r="AX41" s="110"/>
      <c r="AY41" s="53"/>
      <c r="AZ41" s="110"/>
      <c r="BA41" s="111"/>
      <c r="BB41" s="53"/>
      <c r="BC41" s="110"/>
      <c r="BD41" s="53"/>
      <c r="BE41" s="110"/>
      <c r="BF41" s="111"/>
      <c r="BG41" s="53"/>
      <c r="BH41" s="110"/>
      <c r="BI41" s="53"/>
      <c r="BJ41" s="110"/>
      <c r="BK41" s="111"/>
      <c r="BL41" s="53"/>
      <c r="BM41" s="110"/>
      <c r="BN41" s="53"/>
      <c r="BO41" s="110"/>
      <c r="BP41" s="111"/>
      <c r="BQ41" s="53"/>
      <c r="BR41" s="110"/>
      <c r="BS41" s="53"/>
      <c r="BT41" s="110"/>
      <c r="BU41" s="111"/>
      <c r="BV41" s="53"/>
      <c r="BW41" s="110"/>
      <c r="BX41" s="53"/>
      <c r="BY41" s="110"/>
    </row>
    <row r="42" spans="1:77" ht="13.5" customHeight="1" x14ac:dyDescent="0.25">
      <c r="A42" s="52" t="s">
        <v>1228</v>
      </c>
      <c r="B42" s="2" t="s">
        <v>545</v>
      </c>
      <c r="C42" s="111"/>
      <c r="D42" s="53"/>
      <c r="E42" s="223"/>
      <c r="F42" s="53"/>
      <c r="G42" s="110"/>
      <c r="H42" s="111"/>
      <c r="I42" s="53"/>
      <c r="J42" s="110"/>
      <c r="K42" s="53"/>
      <c r="L42" s="110"/>
      <c r="M42" s="111"/>
      <c r="N42" s="53"/>
      <c r="O42" s="110"/>
      <c r="P42" s="53"/>
      <c r="Q42" s="110"/>
      <c r="R42" s="111" t="s">
        <v>309</v>
      </c>
      <c r="S42" s="53">
        <v>411160</v>
      </c>
      <c r="T42" s="110">
        <v>1.1000000000000001E-2</v>
      </c>
      <c r="U42" s="53"/>
      <c r="V42" s="110"/>
      <c r="W42" s="111" t="s">
        <v>309</v>
      </c>
      <c r="X42" s="53">
        <v>394505</v>
      </c>
      <c r="Y42" s="110">
        <v>1.0999999999999999E-2</v>
      </c>
      <c r="Z42" s="53"/>
      <c r="AA42" s="110"/>
      <c r="AB42" s="111"/>
      <c r="AC42" s="53"/>
      <c r="AD42" s="110"/>
      <c r="AE42" s="53"/>
      <c r="AF42" s="110"/>
      <c r="AG42" s="111"/>
      <c r="AH42" s="53"/>
      <c r="AI42" s="110"/>
      <c r="AJ42" s="53"/>
      <c r="AK42" s="110"/>
      <c r="AL42" s="111"/>
      <c r="AM42" s="53"/>
      <c r="AN42" s="110"/>
      <c r="AO42" s="53"/>
      <c r="AP42" s="110"/>
      <c r="AQ42" s="111"/>
      <c r="AR42" s="53"/>
      <c r="AS42" s="110"/>
      <c r="AT42" s="53"/>
      <c r="AU42" s="110"/>
      <c r="AV42" s="111"/>
      <c r="AW42" s="53"/>
      <c r="AX42" s="110"/>
      <c r="AY42" s="53"/>
      <c r="AZ42" s="110"/>
      <c r="BA42" s="111"/>
      <c r="BB42" s="53"/>
      <c r="BC42" s="110"/>
      <c r="BD42" s="53"/>
      <c r="BE42" s="110"/>
      <c r="BF42" s="111"/>
      <c r="BG42" s="53"/>
      <c r="BH42" s="110"/>
      <c r="BI42" s="53"/>
      <c r="BJ42" s="110"/>
      <c r="BK42" s="111"/>
      <c r="BL42" s="53"/>
      <c r="BM42" s="110"/>
      <c r="BN42" s="53"/>
      <c r="BO42" s="110"/>
      <c r="BP42" s="111"/>
      <c r="BQ42" s="53"/>
      <c r="BR42" s="110"/>
      <c r="BS42" s="53"/>
      <c r="BT42" s="110"/>
      <c r="BU42" s="111"/>
      <c r="BV42" s="53"/>
      <c r="BW42" s="110"/>
      <c r="BX42" s="53"/>
      <c r="BY42" s="110"/>
    </row>
    <row r="43" spans="1:77" ht="13.5" customHeight="1" x14ac:dyDescent="0.25">
      <c r="A43" s="52" t="s">
        <v>1229</v>
      </c>
      <c r="B43" s="2" t="s">
        <v>546</v>
      </c>
      <c r="C43" s="111"/>
      <c r="D43" s="53"/>
      <c r="E43" s="223"/>
      <c r="F43" s="53"/>
      <c r="G43" s="110"/>
      <c r="H43" s="111"/>
      <c r="I43" s="53"/>
      <c r="J43" s="110"/>
      <c r="K43" s="53"/>
      <c r="L43" s="110"/>
      <c r="M43" s="111"/>
      <c r="N43" s="53"/>
      <c r="O43" s="110"/>
      <c r="P43" s="53"/>
      <c r="Q43" s="110"/>
      <c r="R43" s="111" t="s">
        <v>305</v>
      </c>
      <c r="S43" s="53">
        <v>202548</v>
      </c>
      <c r="T43" s="110">
        <v>5.0000000000000001E-3</v>
      </c>
      <c r="U43" s="53"/>
      <c r="V43" s="110"/>
      <c r="W43" s="111" t="s">
        <v>305</v>
      </c>
      <c r="X43" s="53">
        <v>232384</v>
      </c>
      <c r="Y43" s="110">
        <v>6.0000000000000001E-3</v>
      </c>
      <c r="Z43" s="53"/>
      <c r="AA43" s="110"/>
      <c r="AB43" s="111"/>
      <c r="AC43" s="53"/>
      <c r="AD43" s="110"/>
      <c r="AE43" s="53"/>
      <c r="AF43" s="110"/>
      <c r="AG43" s="111"/>
      <c r="AH43" s="53"/>
      <c r="AI43" s="110"/>
      <c r="AJ43" s="53"/>
      <c r="AK43" s="110"/>
      <c r="AL43" s="111"/>
      <c r="AM43" s="53"/>
      <c r="AN43" s="110"/>
      <c r="AO43" s="53"/>
      <c r="AP43" s="110"/>
      <c r="AQ43" s="111"/>
      <c r="AR43" s="53"/>
      <c r="AS43" s="110"/>
      <c r="AT43" s="53"/>
      <c r="AU43" s="110"/>
      <c r="AV43" s="111"/>
      <c r="AW43" s="53"/>
      <c r="AX43" s="110"/>
      <c r="AY43" s="53"/>
      <c r="AZ43" s="110"/>
      <c r="BA43" s="111"/>
      <c r="BB43" s="53"/>
      <c r="BC43" s="110"/>
      <c r="BD43" s="53"/>
      <c r="BE43" s="110"/>
      <c r="BF43" s="111"/>
      <c r="BG43" s="53"/>
      <c r="BH43" s="110"/>
      <c r="BI43" s="53"/>
      <c r="BJ43" s="110"/>
      <c r="BK43" s="111"/>
      <c r="BL43" s="53"/>
      <c r="BM43" s="110"/>
      <c r="BN43" s="53"/>
      <c r="BO43" s="110"/>
      <c r="BP43" s="111"/>
      <c r="BQ43" s="53"/>
      <c r="BR43" s="110"/>
      <c r="BS43" s="53"/>
      <c r="BT43" s="110"/>
      <c r="BU43" s="111"/>
      <c r="BV43" s="53"/>
      <c r="BW43" s="110"/>
      <c r="BX43" s="53"/>
      <c r="BY43" s="110"/>
    </row>
    <row r="44" spans="1:77" ht="13.5" customHeight="1" x14ac:dyDescent="0.25">
      <c r="A44" s="2" t="s">
        <v>1191</v>
      </c>
      <c r="B44" s="2" t="s">
        <v>1192</v>
      </c>
      <c r="C44" s="111"/>
      <c r="D44" s="53"/>
      <c r="E44" s="223"/>
      <c r="F44" s="53"/>
      <c r="G44" s="110"/>
      <c r="H44" s="111"/>
      <c r="I44" s="53"/>
      <c r="J44" s="110"/>
      <c r="K44" s="53"/>
      <c r="L44" s="110"/>
      <c r="M44" s="111"/>
      <c r="N44" s="53"/>
      <c r="O44" s="110"/>
      <c r="P44" s="53"/>
      <c r="Q44" s="110"/>
      <c r="R44" s="111"/>
      <c r="S44" s="53"/>
      <c r="T44" s="110"/>
      <c r="U44" s="53"/>
      <c r="V44" s="110"/>
      <c r="W44" s="111" t="s">
        <v>311</v>
      </c>
      <c r="X44" s="53">
        <v>8656346</v>
      </c>
      <c r="Y44" s="110">
        <v>0.24</v>
      </c>
      <c r="Z44" s="53">
        <v>20743128</v>
      </c>
      <c r="AA44" s="110">
        <v>0.66100000000000003</v>
      </c>
      <c r="AB44" s="111"/>
      <c r="AC44" s="53"/>
      <c r="AD44" s="110"/>
      <c r="AE44" s="53"/>
      <c r="AF44" s="110"/>
      <c r="AG44" s="111"/>
      <c r="AH44" s="53"/>
      <c r="AI44" s="110"/>
      <c r="AJ44" s="53"/>
      <c r="AK44" s="110"/>
      <c r="AL44" s="111"/>
      <c r="AM44" s="53"/>
      <c r="AN44" s="110"/>
      <c r="AO44" s="53"/>
      <c r="AP44" s="110"/>
      <c r="AQ44" s="111"/>
      <c r="AR44" s="53"/>
      <c r="AS44" s="110"/>
      <c r="AT44" s="53"/>
      <c r="AU44" s="110"/>
      <c r="AV44" s="111"/>
      <c r="AW44" s="53"/>
      <c r="AX44" s="110"/>
      <c r="AY44" s="53"/>
      <c r="AZ44" s="110"/>
      <c r="BA44" s="111"/>
      <c r="BB44" s="53"/>
      <c r="BC44" s="110"/>
      <c r="BD44" s="53"/>
      <c r="BE44" s="110"/>
      <c r="BF44" s="111"/>
      <c r="BG44" s="53"/>
      <c r="BH44" s="110"/>
      <c r="BI44" s="53"/>
      <c r="BJ44" s="110"/>
      <c r="BK44" s="111"/>
      <c r="BL44" s="53"/>
      <c r="BM44" s="110"/>
      <c r="BN44" s="53"/>
      <c r="BO44" s="110"/>
      <c r="BP44" s="111"/>
      <c r="BQ44" s="53"/>
      <c r="BR44" s="110"/>
      <c r="BS44" s="53"/>
      <c r="BT44" s="110"/>
      <c r="BU44" s="111"/>
      <c r="BV44" s="53"/>
      <c r="BW44" s="110"/>
      <c r="BX44" s="53"/>
      <c r="BY44" s="110"/>
    </row>
    <row r="45" spans="1:77" ht="13.5" customHeight="1" x14ac:dyDescent="0.25">
      <c r="A45" s="2" t="s">
        <v>1193</v>
      </c>
      <c r="B45" s="2" t="s">
        <v>1194</v>
      </c>
      <c r="C45" s="111"/>
      <c r="D45" s="53"/>
      <c r="E45" s="223"/>
      <c r="F45" s="53"/>
      <c r="G45" s="110"/>
      <c r="H45" s="111"/>
      <c r="I45" s="53"/>
      <c r="J45" s="110"/>
      <c r="K45" s="53"/>
      <c r="L45" s="110"/>
      <c r="M45" s="111"/>
      <c r="N45" s="53"/>
      <c r="O45" s="110"/>
      <c r="P45" s="53"/>
      <c r="Q45" s="110"/>
      <c r="R45" s="111"/>
      <c r="S45" s="53"/>
      <c r="T45" s="110"/>
      <c r="U45" s="53"/>
      <c r="V45" s="110"/>
      <c r="W45" s="111" t="s">
        <v>300</v>
      </c>
      <c r="X45" s="53">
        <v>7212995</v>
      </c>
      <c r="Y45" s="110">
        <v>0.2</v>
      </c>
      <c r="Z45" s="53"/>
      <c r="AA45" s="110"/>
      <c r="AB45" s="111"/>
      <c r="AC45" s="53"/>
      <c r="AD45" s="110"/>
      <c r="AE45" s="53"/>
      <c r="AF45" s="110"/>
      <c r="AG45" s="111"/>
      <c r="AH45" s="53"/>
      <c r="AI45" s="110"/>
      <c r="AJ45" s="53"/>
      <c r="AK45" s="110"/>
      <c r="AL45" s="111"/>
      <c r="AM45" s="53"/>
      <c r="AN45" s="110"/>
      <c r="AO45" s="53"/>
      <c r="AP45" s="110"/>
      <c r="AQ45" s="111"/>
      <c r="AR45" s="53"/>
      <c r="AS45" s="110"/>
      <c r="AT45" s="53"/>
      <c r="AU45" s="110"/>
      <c r="AV45" s="111"/>
      <c r="AW45" s="53"/>
      <c r="AX45" s="110"/>
      <c r="AY45" s="53"/>
      <c r="AZ45" s="110"/>
      <c r="BA45" s="111"/>
      <c r="BB45" s="53"/>
      <c r="BC45" s="110"/>
      <c r="BD45" s="53"/>
      <c r="BE45" s="110"/>
      <c r="BF45" s="111"/>
      <c r="BG45" s="53"/>
      <c r="BH45" s="110"/>
      <c r="BI45" s="53"/>
      <c r="BJ45" s="110"/>
      <c r="BK45" s="111"/>
      <c r="BL45" s="53"/>
      <c r="BM45" s="110"/>
      <c r="BN45" s="53"/>
      <c r="BO45" s="110"/>
      <c r="BP45" s="111"/>
      <c r="BQ45" s="53"/>
      <c r="BR45" s="110"/>
      <c r="BS45" s="53"/>
      <c r="BT45" s="110"/>
      <c r="BU45" s="111"/>
      <c r="BV45" s="53"/>
      <c r="BW45" s="110"/>
      <c r="BX45" s="53"/>
      <c r="BY45" s="110"/>
    </row>
    <row r="46" spans="1:77" ht="13.5" customHeight="1" x14ac:dyDescent="0.25">
      <c r="A46" s="2" t="s">
        <v>1230</v>
      </c>
      <c r="B46" s="2" t="s">
        <v>1231</v>
      </c>
      <c r="C46" s="111"/>
      <c r="D46" s="53"/>
      <c r="E46" s="223"/>
      <c r="F46" s="53"/>
      <c r="G46" s="110"/>
      <c r="H46" s="111"/>
      <c r="I46" s="53"/>
      <c r="J46" s="110"/>
      <c r="K46" s="53"/>
      <c r="L46" s="110"/>
      <c r="M46" s="111"/>
      <c r="N46" s="53"/>
      <c r="O46" s="110"/>
      <c r="P46" s="53"/>
      <c r="Q46" s="110"/>
      <c r="R46" s="111"/>
      <c r="S46" s="53"/>
      <c r="T46" s="110"/>
      <c r="U46" s="53"/>
      <c r="V46" s="110"/>
      <c r="W46" s="111" t="s">
        <v>295</v>
      </c>
      <c r="X46" s="53">
        <v>2291288</v>
      </c>
      <c r="Y46" s="110">
        <v>6.4000000000000001E-2</v>
      </c>
      <c r="Z46" s="53"/>
      <c r="AA46" s="110"/>
      <c r="AB46" s="111"/>
      <c r="AC46" s="53"/>
      <c r="AD46" s="110"/>
      <c r="AE46" s="53"/>
      <c r="AF46" s="110"/>
      <c r="AG46" s="111"/>
      <c r="AH46" s="53"/>
      <c r="AI46" s="110"/>
      <c r="AJ46" s="53"/>
      <c r="AK46" s="110"/>
      <c r="AL46" s="111"/>
      <c r="AM46" s="53"/>
      <c r="AN46" s="110"/>
      <c r="AO46" s="53"/>
      <c r="AP46" s="110"/>
      <c r="AQ46" s="111"/>
      <c r="AR46" s="53"/>
      <c r="AS46" s="110"/>
      <c r="AT46" s="53"/>
      <c r="AU46" s="110"/>
      <c r="AV46" s="111"/>
      <c r="AW46" s="53"/>
      <c r="AX46" s="110"/>
      <c r="AY46" s="53"/>
      <c r="AZ46" s="110"/>
      <c r="BA46" s="111"/>
      <c r="BB46" s="53"/>
      <c r="BC46" s="110"/>
      <c r="BD46" s="53"/>
      <c r="BE46" s="110"/>
      <c r="BF46" s="111"/>
      <c r="BG46" s="53"/>
      <c r="BH46" s="110"/>
      <c r="BI46" s="53"/>
      <c r="BJ46" s="110"/>
      <c r="BK46" s="111"/>
      <c r="BL46" s="53"/>
      <c r="BM46" s="110"/>
      <c r="BN46" s="53"/>
      <c r="BO46" s="110"/>
      <c r="BP46" s="111"/>
      <c r="BQ46" s="53"/>
      <c r="BR46" s="110"/>
      <c r="BS46" s="53"/>
      <c r="BT46" s="110"/>
      <c r="BU46" s="111"/>
      <c r="BV46" s="53"/>
      <c r="BW46" s="110"/>
      <c r="BX46" s="53"/>
      <c r="BY46" s="110"/>
    </row>
    <row r="47" spans="1:77" ht="13.5" customHeight="1" x14ac:dyDescent="0.25">
      <c r="A47" s="2" t="s">
        <v>1232</v>
      </c>
      <c r="B47" s="2" t="s">
        <v>1233</v>
      </c>
      <c r="C47" s="111"/>
      <c r="D47" s="53"/>
      <c r="E47" s="223"/>
      <c r="F47" s="53"/>
      <c r="G47" s="110"/>
      <c r="H47" s="111"/>
      <c r="I47" s="53"/>
      <c r="J47" s="110"/>
      <c r="K47" s="53"/>
      <c r="L47" s="110"/>
      <c r="M47" s="111"/>
      <c r="N47" s="53"/>
      <c r="O47" s="110"/>
      <c r="P47" s="53"/>
      <c r="Q47" s="110"/>
      <c r="R47" s="111"/>
      <c r="S47" s="53"/>
      <c r="T47" s="110"/>
      <c r="U47" s="53"/>
      <c r="V47" s="110"/>
      <c r="W47" s="111" t="s">
        <v>1342</v>
      </c>
      <c r="X47" s="53">
        <v>435301</v>
      </c>
      <c r="Y47" s="110">
        <v>1.2E-2</v>
      </c>
      <c r="Z47" s="53"/>
      <c r="AA47" s="110"/>
      <c r="AB47" s="111"/>
      <c r="AC47" s="53"/>
      <c r="AD47" s="110"/>
      <c r="AE47" s="53"/>
      <c r="AF47" s="110"/>
      <c r="AG47" s="111"/>
      <c r="AH47" s="53"/>
      <c r="AI47" s="110"/>
      <c r="AJ47" s="53"/>
      <c r="AK47" s="110"/>
      <c r="AL47" s="111"/>
      <c r="AM47" s="53"/>
      <c r="AN47" s="110"/>
      <c r="AO47" s="53"/>
      <c r="AP47" s="110"/>
      <c r="AQ47" s="111"/>
      <c r="AR47" s="53"/>
      <c r="AS47" s="110"/>
      <c r="AT47" s="53"/>
      <c r="AU47" s="110"/>
      <c r="AV47" s="111"/>
      <c r="AW47" s="53"/>
      <c r="AX47" s="110"/>
      <c r="AY47" s="53"/>
      <c r="AZ47" s="110"/>
      <c r="BA47" s="111"/>
      <c r="BB47" s="53"/>
      <c r="BC47" s="110"/>
      <c r="BD47" s="53"/>
      <c r="BE47" s="110"/>
      <c r="BF47" s="111"/>
      <c r="BG47" s="53"/>
      <c r="BH47" s="110"/>
      <c r="BI47" s="53"/>
      <c r="BJ47" s="110"/>
      <c r="BK47" s="111"/>
      <c r="BL47" s="53"/>
      <c r="BM47" s="110"/>
      <c r="BN47" s="53"/>
      <c r="BO47" s="110"/>
      <c r="BP47" s="111"/>
      <c r="BQ47" s="53"/>
      <c r="BR47" s="110"/>
      <c r="BS47" s="53"/>
      <c r="BT47" s="110"/>
      <c r="BU47" s="111"/>
      <c r="BV47" s="53"/>
      <c r="BW47" s="110"/>
      <c r="BX47" s="53"/>
      <c r="BY47" s="110"/>
    </row>
    <row r="48" spans="1:77" ht="13.5" customHeight="1" x14ac:dyDescent="0.25">
      <c r="A48" s="2" t="s">
        <v>1234</v>
      </c>
      <c r="B48" s="2" t="s">
        <v>1235</v>
      </c>
      <c r="C48" s="111"/>
      <c r="D48" s="53"/>
      <c r="E48" s="223"/>
      <c r="F48" s="53"/>
      <c r="G48" s="110"/>
      <c r="H48" s="111"/>
      <c r="I48" s="53"/>
      <c r="J48" s="110"/>
      <c r="K48" s="53"/>
      <c r="L48" s="110"/>
      <c r="M48" s="111"/>
      <c r="N48" s="53"/>
      <c r="O48" s="110"/>
      <c r="P48" s="53"/>
      <c r="Q48" s="110"/>
      <c r="R48" s="111"/>
      <c r="S48" s="53"/>
      <c r="T48" s="110"/>
      <c r="U48" s="53"/>
      <c r="V48" s="110"/>
      <c r="W48" s="111" t="s">
        <v>1236</v>
      </c>
      <c r="X48" s="53">
        <v>332547</v>
      </c>
      <c r="Y48" s="110">
        <v>8.9999999999999993E-3</v>
      </c>
      <c r="Z48" s="53"/>
      <c r="AA48" s="110"/>
      <c r="AB48" s="111"/>
      <c r="AC48" s="53"/>
      <c r="AD48" s="110"/>
      <c r="AE48" s="53"/>
      <c r="AF48" s="110"/>
      <c r="AG48" s="111"/>
      <c r="AH48" s="53"/>
      <c r="AI48" s="110"/>
      <c r="AJ48" s="53"/>
      <c r="AK48" s="110"/>
      <c r="AL48" s="111"/>
      <c r="AM48" s="53"/>
      <c r="AN48" s="110"/>
      <c r="AO48" s="53"/>
      <c r="AP48" s="110"/>
      <c r="AQ48" s="111"/>
      <c r="AR48" s="53"/>
      <c r="AS48" s="110"/>
      <c r="AT48" s="53"/>
      <c r="AU48" s="110"/>
      <c r="AV48" s="111"/>
      <c r="AW48" s="53"/>
      <c r="AX48" s="110"/>
      <c r="AY48" s="53"/>
      <c r="AZ48" s="110"/>
      <c r="BA48" s="111"/>
      <c r="BB48" s="53"/>
      <c r="BC48" s="110"/>
      <c r="BD48" s="53"/>
      <c r="BE48" s="110"/>
      <c r="BF48" s="111"/>
      <c r="BG48" s="53"/>
      <c r="BH48" s="110"/>
      <c r="BI48" s="53"/>
      <c r="BJ48" s="110"/>
      <c r="BK48" s="111"/>
      <c r="BL48" s="53"/>
      <c r="BM48" s="110"/>
      <c r="BN48" s="53"/>
      <c r="BO48" s="110"/>
      <c r="BP48" s="111"/>
      <c r="BQ48" s="53"/>
      <c r="BR48" s="110"/>
      <c r="BS48" s="53"/>
      <c r="BT48" s="110"/>
      <c r="BU48" s="111"/>
      <c r="BV48" s="53"/>
      <c r="BW48" s="110"/>
      <c r="BX48" s="53"/>
      <c r="BY48" s="110"/>
    </row>
    <row r="49" spans="3:77" ht="13.5" customHeight="1" x14ac:dyDescent="0.25">
      <c r="C49" s="111"/>
      <c r="D49" s="53"/>
      <c r="E49" s="223"/>
      <c r="F49" s="53"/>
      <c r="G49" s="110"/>
      <c r="H49" s="111"/>
      <c r="I49" s="53"/>
      <c r="J49" s="110"/>
      <c r="K49" s="53"/>
      <c r="L49" s="110"/>
      <c r="M49" s="111"/>
      <c r="N49" s="53"/>
      <c r="O49" s="110"/>
      <c r="P49" s="53"/>
      <c r="Q49" s="110"/>
      <c r="R49" s="111"/>
      <c r="S49" s="53"/>
      <c r="T49" s="110"/>
      <c r="U49" s="53"/>
      <c r="V49" s="110"/>
      <c r="W49" s="111"/>
      <c r="X49" s="53"/>
      <c r="Y49" s="110"/>
      <c r="Z49" s="53"/>
      <c r="AA49" s="110"/>
      <c r="AB49" s="111"/>
      <c r="AC49" s="53"/>
      <c r="AD49" s="110"/>
      <c r="AE49" s="53"/>
      <c r="AF49" s="110"/>
      <c r="AG49" s="111"/>
      <c r="AH49" s="53"/>
      <c r="AI49" s="110"/>
      <c r="AJ49" s="53"/>
      <c r="AK49" s="110"/>
      <c r="AL49" s="111"/>
      <c r="AM49" s="53"/>
      <c r="AN49" s="110"/>
      <c r="AO49" s="53"/>
      <c r="AP49" s="110"/>
      <c r="AQ49" s="111"/>
      <c r="AR49" s="53"/>
      <c r="AS49" s="110"/>
      <c r="AT49" s="53"/>
      <c r="AU49" s="110"/>
      <c r="AV49" s="111"/>
      <c r="AW49" s="53"/>
      <c r="AX49" s="110"/>
      <c r="AY49" s="53"/>
      <c r="AZ49" s="110"/>
      <c r="BA49" s="111"/>
      <c r="BB49" s="53"/>
      <c r="BC49" s="110"/>
      <c r="BD49" s="53"/>
      <c r="BE49" s="110"/>
      <c r="BF49" s="111"/>
      <c r="BG49" s="53"/>
      <c r="BH49" s="110"/>
      <c r="BI49" s="53"/>
      <c r="BJ49" s="110"/>
      <c r="BK49" s="111"/>
      <c r="BL49" s="53"/>
      <c r="BM49" s="110"/>
      <c r="BN49" s="53"/>
      <c r="BO49" s="110"/>
      <c r="BP49" s="111"/>
      <c r="BQ49" s="53"/>
      <c r="BR49" s="110"/>
      <c r="BS49" s="53"/>
      <c r="BT49" s="110"/>
      <c r="BU49" s="111"/>
      <c r="BV49" s="53"/>
      <c r="BW49" s="110"/>
      <c r="BX49" s="53"/>
      <c r="BY49" s="110"/>
    </row>
    <row r="50" spans="3:77" ht="13.5" customHeight="1" x14ac:dyDescent="0.25">
      <c r="C50" s="111"/>
      <c r="D50" s="53"/>
      <c r="E50" s="223"/>
      <c r="F50" s="53"/>
      <c r="G50" s="110"/>
      <c r="H50" s="111"/>
      <c r="I50" s="53"/>
      <c r="J50" s="110"/>
      <c r="K50" s="53"/>
      <c r="L50" s="110"/>
      <c r="M50" s="111"/>
      <c r="N50" s="53"/>
      <c r="O50" s="110"/>
      <c r="P50" s="53"/>
      <c r="Q50" s="110"/>
      <c r="R50" s="111"/>
      <c r="S50" s="53"/>
      <c r="T50" s="110"/>
      <c r="U50" s="53"/>
      <c r="V50" s="110"/>
      <c r="W50" s="111"/>
      <c r="X50" s="53"/>
      <c r="Y50" s="110"/>
      <c r="Z50" s="53"/>
      <c r="AA50" s="110"/>
      <c r="AB50" s="111"/>
      <c r="AC50" s="53"/>
      <c r="AD50" s="110"/>
      <c r="AE50" s="53"/>
      <c r="AF50" s="110"/>
      <c r="AG50" s="111"/>
      <c r="AH50" s="53"/>
      <c r="AI50" s="110"/>
      <c r="AJ50" s="53"/>
      <c r="AK50" s="110"/>
      <c r="AL50" s="111"/>
      <c r="AM50" s="53"/>
      <c r="AN50" s="110"/>
      <c r="AO50" s="53"/>
      <c r="AP50" s="110"/>
      <c r="AQ50" s="111"/>
      <c r="AR50" s="53"/>
      <c r="AS50" s="110"/>
      <c r="AT50" s="53"/>
      <c r="AU50" s="110"/>
      <c r="AV50" s="111"/>
      <c r="AW50" s="53"/>
      <c r="AX50" s="110"/>
      <c r="AY50" s="53"/>
      <c r="AZ50" s="110"/>
      <c r="BA50" s="111"/>
      <c r="BB50" s="53"/>
      <c r="BC50" s="110"/>
      <c r="BD50" s="53"/>
      <c r="BE50" s="110"/>
      <c r="BF50" s="111"/>
      <c r="BG50" s="53"/>
      <c r="BH50" s="110"/>
      <c r="BI50" s="53"/>
      <c r="BJ50" s="110"/>
      <c r="BK50" s="111"/>
      <c r="BL50" s="53"/>
      <c r="BM50" s="110"/>
      <c r="BN50" s="53"/>
      <c r="BO50" s="110"/>
      <c r="BP50" s="111"/>
      <c r="BQ50" s="53"/>
      <c r="BR50" s="110"/>
      <c r="BS50" s="53"/>
      <c r="BT50" s="110"/>
      <c r="BU50" s="111"/>
      <c r="BV50" s="53"/>
      <c r="BW50" s="110"/>
      <c r="BX50" s="53"/>
      <c r="BY50" s="110"/>
    </row>
    <row r="51" spans="3:77" ht="13.5" customHeight="1" x14ac:dyDescent="0.25">
      <c r="C51" s="111"/>
      <c r="D51" s="53"/>
      <c r="E51" s="223"/>
      <c r="F51" s="53"/>
      <c r="G51" s="110"/>
      <c r="H51" s="111"/>
      <c r="I51" s="53"/>
      <c r="J51" s="110"/>
      <c r="K51" s="53"/>
      <c r="L51" s="110"/>
      <c r="M51" s="111"/>
      <c r="N51" s="53"/>
      <c r="O51" s="110"/>
      <c r="P51" s="53"/>
      <c r="Q51" s="110"/>
      <c r="R51" s="111"/>
      <c r="S51" s="53"/>
      <c r="T51" s="110"/>
      <c r="U51" s="53"/>
      <c r="V51" s="110"/>
      <c r="W51" s="111"/>
      <c r="X51" s="53"/>
      <c r="Y51" s="110"/>
      <c r="Z51" s="53"/>
      <c r="AA51" s="110"/>
      <c r="AB51" s="111"/>
      <c r="AC51" s="53"/>
      <c r="AD51" s="110"/>
      <c r="AE51" s="53"/>
      <c r="AF51" s="110"/>
      <c r="AG51" s="111"/>
      <c r="AH51" s="53"/>
      <c r="AI51" s="110"/>
      <c r="AJ51" s="53"/>
      <c r="AK51" s="110"/>
      <c r="AL51" s="111"/>
      <c r="AM51" s="53"/>
      <c r="AN51" s="110"/>
      <c r="AO51" s="53"/>
      <c r="AP51" s="110"/>
      <c r="AQ51" s="111"/>
      <c r="AR51" s="53"/>
      <c r="AS51" s="110"/>
      <c r="AT51" s="53"/>
      <c r="AU51" s="110"/>
      <c r="AV51" s="111"/>
      <c r="AW51" s="53"/>
      <c r="AX51" s="110"/>
      <c r="AY51" s="53"/>
      <c r="AZ51" s="110"/>
      <c r="BA51" s="111"/>
      <c r="BB51" s="53"/>
      <c r="BC51" s="110"/>
      <c r="BD51" s="53"/>
      <c r="BE51" s="110"/>
      <c r="BF51" s="111"/>
      <c r="BG51" s="53"/>
      <c r="BH51" s="110"/>
      <c r="BI51" s="53"/>
      <c r="BJ51" s="110"/>
      <c r="BK51" s="111"/>
      <c r="BL51" s="53"/>
      <c r="BM51" s="110"/>
      <c r="BN51" s="53"/>
      <c r="BO51" s="110"/>
      <c r="BP51" s="111"/>
      <c r="BQ51" s="53"/>
      <c r="BR51" s="110"/>
      <c r="BS51" s="53"/>
      <c r="BT51" s="110"/>
      <c r="BU51" s="111"/>
      <c r="BV51" s="53"/>
      <c r="BW51" s="110"/>
      <c r="BX51" s="53"/>
      <c r="BY51" s="110"/>
    </row>
    <row r="52" spans="3:77" ht="13.5" customHeight="1" x14ac:dyDescent="0.25">
      <c r="C52" s="111"/>
      <c r="D52" s="53"/>
      <c r="E52" s="223"/>
      <c r="F52" s="53"/>
      <c r="G52" s="110"/>
      <c r="H52" s="111"/>
      <c r="I52" s="53"/>
      <c r="J52" s="110"/>
      <c r="K52" s="53"/>
      <c r="L52" s="110"/>
      <c r="M52" s="111"/>
      <c r="N52" s="53"/>
      <c r="O52" s="110"/>
      <c r="P52" s="53"/>
      <c r="Q52" s="110"/>
      <c r="R52" s="111"/>
      <c r="S52" s="53"/>
      <c r="T52" s="110"/>
      <c r="U52" s="53"/>
      <c r="V52" s="110"/>
      <c r="W52" s="111"/>
      <c r="X52" s="53"/>
      <c r="Y52" s="110"/>
      <c r="Z52" s="53"/>
      <c r="AA52" s="110"/>
      <c r="AB52" s="111"/>
      <c r="AC52" s="53"/>
      <c r="AD52" s="110"/>
      <c r="AE52" s="53"/>
      <c r="AF52" s="110"/>
      <c r="AG52" s="111"/>
      <c r="AH52" s="53"/>
      <c r="AI52" s="110"/>
      <c r="AJ52" s="53"/>
      <c r="AK52" s="110"/>
      <c r="AL52" s="111"/>
      <c r="AM52" s="53"/>
      <c r="AN52" s="110"/>
      <c r="AO52" s="53"/>
      <c r="AP52" s="110"/>
      <c r="AQ52" s="111"/>
      <c r="AR52" s="53"/>
      <c r="AS52" s="110"/>
      <c r="AT52" s="53"/>
      <c r="AU52" s="110"/>
      <c r="AV52" s="111"/>
      <c r="AW52" s="53"/>
      <c r="AX52" s="110"/>
      <c r="AY52" s="53"/>
      <c r="AZ52" s="110"/>
      <c r="BA52" s="111"/>
      <c r="BB52" s="53"/>
      <c r="BC52" s="110"/>
      <c r="BD52" s="53"/>
      <c r="BE52" s="110"/>
      <c r="BF52" s="111"/>
      <c r="BG52" s="53"/>
      <c r="BH52" s="110"/>
      <c r="BI52" s="53"/>
      <c r="BJ52" s="110"/>
      <c r="BK52" s="111"/>
      <c r="BL52" s="53"/>
      <c r="BM52" s="110"/>
      <c r="BN52" s="53"/>
      <c r="BO52" s="110"/>
      <c r="BP52" s="111"/>
      <c r="BQ52" s="53"/>
      <c r="BR52" s="110"/>
      <c r="BS52" s="53"/>
      <c r="BT52" s="110"/>
      <c r="BU52" s="111"/>
      <c r="BV52" s="53"/>
      <c r="BW52" s="110"/>
      <c r="BX52" s="53"/>
      <c r="BY52" s="110"/>
    </row>
    <row r="53" spans="3:77" ht="13.5" customHeight="1" x14ac:dyDescent="0.25">
      <c r="C53" s="111"/>
      <c r="D53" s="53"/>
      <c r="E53" s="223"/>
      <c r="F53" s="53"/>
      <c r="G53" s="110"/>
      <c r="H53" s="111"/>
      <c r="I53" s="53"/>
      <c r="J53" s="110"/>
      <c r="K53" s="53"/>
      <c r="L53" s="110"/>
      <c r="M53" s="111"/>
      <c r="N53" s="53"/>
      <c r="O53" s="110"/>
      <c r="P53" s="53"/>
      <c r="Q53" s="110"/>
      <c r="R53" s="111"/>
      <c r="S53" s="53"/>
      <c r="T53" s="110"/>
      <c r="U53" s="53"/>
      <c r="V53" s="110"/>
      <c r="W53" s="111"/>
      <c r="X53" s="53"/>
      <c r="Y53" s="110"/>
      <c r="Z53" s="53"/>
      <c r="AA53" s="110"/>
      <c r="AB53" s="111"/>
      <c r="AC53" s="53"/>
      <c r="AD53" s="110"/>
      <c r="AE53" s="53"/>
      <c r="AF53" s="110"/>
      <c r="AG53" s="111"/>
      <c r="AH53" s="53"/>
      <c r="AI53" s="110"/>
      <c r="AJ53" s="53"/>
      <c r="AK53" s="110"/>
      <c r="AL53" s="111"/>
      <c r="AM53" s="53"/>
      <c r="AN53" s="110"/>
      <c r="AO53" s="53"/>
      <c r="AP53" s="110"/>
      <c r="AQ53" s="111"/>
      <c r="AR53" s="53"/>
      <c r="AS53" s="110"/>
      <c r="AT53" s="53"/>
      <c r="AU53" s="110"/>
      <c r="AV53" s="111"/>
      <c r="AW53" s="53"/>
      <c r="AX53" s="110"/>
      <c r="AY53" s="53"/>
      <c r="AZ53" s="110"/>
      <c r="BA53" s="111"/>
      <c r="BB53" s="53"/>
      <c r="BC53" s="110"/>
      <c r="BD53" s="53"/>
      <c r="BE53" s="110"/>
      <c r="BF53" s="111"/>
      <c r="BG53" s="53"/>
      <c r="BH53" s="110"/>
      <c r="BI53" s="53"/>
      <c r="BJ53" s="110"/>
      <c r="BK53" s="111"/>
      <c r="BL53" s="53"/>
      <c r="BM53" s="110"/>
      <c r="BN53" s="53"/>
      <c r="BO53" s="110"/>
      <c r="BP53" s="111"/>
      <c r="BQ53" s="53"/>
      <c r="BR53" s="110"/>
      <c r="BS53" s="53"/>
      <c r="BT53" s="110"/>
      <c r="BU53" s="111"/>
      <c r="BV53" s="53"/>
      <c r="BW53" s="110"/>
      <c r="BX53" s="53"/>
      <c r="BY53" s="110"/>
    </row>
    <row r="54" spans="3:77" ht="13.5" customHeight="1" x14ac:dyDescent="0.25">
      <c r="C54" s="111"/>
      <c r="D54" s="53"/>
      <c r="E54" s="223"/>
      <c r="F54" s="53"/>
      <c r="G54" s="110"/>
      <c r="H54" s="111"/>
      <c r="I54" s="53"/>
      <c r="J54" s="110"/>
      <c r="K54" s="53"/>
      <c r="L54" s="110"/>
      <c r="M54" s="111"/>
      <c r="N54" s="53"/>
      <c r="O54" s="110"/>
      <c r="P54" s="53"/>
      <c r="Q54" s="110"/>
      <c r="R54" s="111"/>
      <c r="S54" s="53"/>
      <c r="T54" s="110"/>
      <c r="U54" s="53"/>
      <c r="V54" s="110"/>
      <c r="W54" s="111"/>
      <c r="X54" s="53"/>
      <c r="Y54" s="110"/>
      <c r="Z54" s="53"/>
      <c r="AA54" s="110"/>
      <c r="AB54" s="111"/>
      <c r="AC54" s="53"/>
      <c r="AD54" s="110"/>
      <c r="AE54" s="53"/>
      <c r="AF54" s="110"/>
      <c r="AG54" s="111"/>
      <c r="AH54" s="53"/>
      <c r="AI54" s="110"/>
      <c r="AJ54" s="53"/>
      <c r="AK54" s="110"/>
      <c r="AL54" s="111"/>
      <c r="AM54" s="53"/>
      <c r="AN54" s="110"/>
      <c r="AO54" s="53"/>
      <c r="AP54" s="110"/>
      <c r="AQ54" s="111"/>
      <c r="AR54" s="53"/>
      <c r="AS54" s="110"/>
      <c r="AT54" s="53"/>
      <c r="AU54" s="110"/>
      <c r="AV54" s="111"/>
      <c r="AW54" s="53"/>
      <c r="AX54" s="110"/>
      <c r="AY54" s="53"/>
      <c r="AZ54" s="110"/>
      <c r="BA54" s="111"/>
      <c r="BB54" s="53"/>
      <c r="BC54" s="110"/>
      <c r="BD54" s="53"/>
      <c r="BE54" s="110"/>
      <c r="BF54" s="111"/>
      <c r="BG54" s="53"/>
      <c r="BH54" s="110"/>
      <c r="BI54" s="53"/>
      <c r="BJ54" s="110"/>
      <c r="BK54" s="111"/>
      <c r="BL54" s="53"/>
      <c r="BM54" s="110"/>
      <c r="BN54" s="53"/>
      <c r="BO54" s="110"/>
      <c r="BP54" s="111"/>
      <c r="BQ54" s="53"/>
      <c r="BR54" s="110"/>
      <c r="BS54" s="53"/>
      <c r="BT54" s="110"/>
      <c r="BU54" s="111"/>
      <c r="BV54" s="53"/>
      <c r="BW54" s="110"/>
      <c r="BX54" s="53"/>
      <c r="BY54" s="110"/>
    </row>
    <row r="55" spans="3:77" ht="13.5" customHeight="1" x14ac:dyDescent="0.25">
      <c r="C55" s="111"/>
      <c r="D55" s="53"/>
      <c r="E55" s="223"/>
      <c r="F55" s="53"/>
      <c r="G55" s="110"/>
      <c r="H55" s="111"/>
      <c r="I55" s="53"/>
      <c r="J55" s="110"/>
      <c r="K55" s="53"/>
      <c r="L55" s="110"/>
      <c r="M55" s="111"/>
      <c r="N55" s="53"/>
      <c r="O55" s="110"/>
      <c r="P55" s="53"/>
      <c r="Q55" s="110"/>
      <c r="R55" s="111"/>
      <c r="S55" s="53"/>
      <c r="T55" s="110"/>
      <c r="U55" s="53"/>
      <c r="V55" s="110"/>
      <c r="W55" s="111"/>
      <c r="X55" s="53"/>
      <c r="Y55" s="110"/>
      <c r="Z55" s="53"/>
      <c r="AA55" s="110"/>
      <c r="AB55" s="111"/>
      <c r="AC55" s="53"/>
      <c r="AD55" s="110"/>
      <c r="AE55" s="53"/>
      <c r="AF55" s="110"/>
      <c r="AG55" s="111"/>
      <c r="AH55" s="53"/>
      <c r="AI55" s="110"/>
      <c r="AJ55" s="53"/>
      <c r="AK55" s="110"/>
      <c r="AL55" s="111"/>
      <c r="AM55" s="53"/>
      <c r="AN55" s="110"/>
      <c r="AO55" s="53"/>
      <c r="AP55" s="110"/>
      <c r="AQ55" s="111"/>
      <c r="AR55" s="53"/>
      <c r="AS55" s="110"/>
      <c r="AT55" s="53"/>
      <c r="AU55" s="110"/>
      <c r="AV55" s="111"/>
      <c r="AW55" s="53"/>
      <c r="AX55" s="110"/>
      <c r="AY55" s="53"/>
      <c r="AZ55" s="110"/>
      <c r="BA55" s="111"/>
      <c r="BB55" s="53"/>
      <c r="BC55" s="110"/>
      <c r="BD55" s="53"/>
      <c r="BE55" s="110"/>
      <c r="BF55" s="111"/>
      <c r="BG55" s="53"/>
      <c r="BH55" s="110"/>
      <c r="BI55" s="53"/>
      <c r="BJ55" s="110"/>
      <c r="BK55" s="111"/>
      <c r="BL55" s="53"/>
      <c r="BM55" s="110"/>
      <c r="BN55" s="53"/>
      <c r="BO55" s="110"/>
      <c r="BP55" s="111"/>
      <c r="BQ55" s="53"/>
      <c r="BR55" s="110"/>
      <c r="BS55" s="53"/>
      <c r="BT55" s="110"/>
      <c r="BU55" s="111"/>
      <c r="BV55" s="53"/>
      <c r="BW55" s="110"/>
      <c r="BX55" s="53"/>
      <c r="BY55" s="110"/>
    </row>
    <row r="56" spans="3:77" ht="13.5" customHeight="1" x14ac:dyDescent="0.25">
      <c r="C56" s="111"/>
      <c r="D56" s="53"/>
      <c r="E56" s="223"/>
      <c r="F56" s="53"/>
      <c r="G56" s="110"/>
      <c r="H56" s="111"/>
      <c r="I56" s="53"/>
      <c r="J56" s="110"/>
      <c r="K56" s="53"/>
      <c r="L56" s="110"/>
      <c r="M56" s="111"/>
      <c r="N56" s="53"/>
      <c r="O56" s="110"/>
      <c r="P56" s="53"/>
      <c r="Q56" s="110"/>
      <c r="R56" s="111"/>
      <c r="S56" s="53"/>
      <c r="T56" s="110"/>
      <c r="U56" s="53"/>
      <c r="V56" s="110"/>
      <c r="W56" s="111"/>
      <c r="X56" s="53"/>
      <c r="Y56" s="110"/>
      <c r="Z56" s="53"/>
      <c r="AA56" s="110"/>
      <c r="AB56" s="111"/>
      <c r="AC56" s="53"/>
      <c r="AD56" s="110"/>
      <c r="AE56" s="53"/>
      <c r="AF56" s="110"/>
      <c r="AG56" s="111"/>
      <c r="AH56" s="53"/>
      <c r="AI56" s="110"/>
      <c r="AJ56" s="53"/>
      <c r="AK56" s="110"/>
      <c r="AL56" s="111"/>
      <c r="AM56" s="53"/>
      <c r="AN56" s="110"/>
      <c r="AO56" s="53"/>
      <c r="AP56" s="110"/>
      <c r="AQ56" s="111"/>
      <c r="AR56" s="53"/>
      <c r="AS56" s="110"/>
      <c r="AT56" s="53"/>
      <c r="AU56" s="110"/>
      <c r="AV56" s="111"/>
      <c r="AW56" s="53"/>
      <c r="AX56" s="110"/>
      <c r="AY56" s="53"/>
      <c r="AZ56" s="110"/>
      <c r="BA56" s="111"/>
      <c r="BB56" s="53"/>
      <c r="BC56" s="110"/>
      <c r="BD56" s="53"/>
      <c r="BE56" s="110"/>
      <c r="BF56" s="111"/>
      <c r="BG56" s="53"/>
      <c r="BH56" s="110"/>
      <c r="BI56" s="53"/>
      <c r="BJ56" s="110"/>
      <c r="BK56" s="111"/>
      <c r="BL56" s="53"/>
      <c r="BM56" s="110"/>
      <c r="BN56" s="53"/>
      <c r="BO56" s="110"/>
      <c r="BP56" s="111"/>
      <c r="BQ56" s="53"/>
      <c r="BR56" s="110"/>
      <c r="BS56" s="53"/>
      <c r="BT56" s="110"/>
      <c r="BU56" s="111"/>
      <c r="BV56" s="53"/>
      <c r="BW56" s="110"/>
      <c r="BX56" s="53"/>
      <c r="BY56" s="110"/>
    </row>
    <row r="57" spans="3:77" ht="13.5" customHeight="1" x14ac:dyDescent="0.25">
      <c r="C57" s="111"/>
      <c r="D57" s="53"/>
      <c r="E57" s="110"/>
      <c r="F57" s="53"/>
      <c r="G57" s="110"/>
      <c r="H57" s="111"/>
      <c r="I57" s="53"/>
      <c r="J57" s="110"/>
      <c r="K57" s="53"/>
      <c r="L57" s="110"/>
      <c r="M57" s="111"/>
      <c r="N57" s="53"/>
      <c r="O57" s="110"/>
      <c r="P57" s="53"/>
      <c r="Q57" s="110"/>
      <c r="R57" s="111"/>
      <c r="S57" s="53"/>
      <c r="T57" s="110"/>
      <c r="U57" s="53"/>
      <c r="V57" s="110"/>
      <c r="W57" s="111"/>
      <c r="X57" s="53"/>
      <c r="Y57" s="110"/>
      <c r="Z57" s="53"/>
      <c r="AA57" s="110"/>
      <c r="AB57" s="111"/>
      <c r="AC57" s="53"/>
      <c r="AD57" s="110"/>
      <c r="AE57" s="53"/>
      <c r="AF57" s="110"/>
      <c r="AG57" s="111"/>
      <c r="AH57" s="53"/>
      <c r="AI57" s="110"/>
      <c r="AJ57" s="53"/>
      <c r="AK57" s="110"/>
      <c r="AL57" s="111"/>
      <c r="AM57" s="53"/>
      <c r="AN57" s="110"/>
      <c r="AO57" s="53"/>
      <c r="AP57" s="110"/>
      <c r="AQ57" s="111"/>
      <c r="AR57" s="53"/>
      <c r="AS57" s="110"/>
      <c r="AT57" s="53"/>
      <c r="AU57" s="110"/>
      <c r="AV57" s="111"/>
      <c r="AW57" s="53"/>
      <c r="AX57" s="110"/>
      <c r="AY57" s="53"/>
      <c r="AZ57" s="110"/>
      <c r="BA57" s="111"/>
      <c r="BB57" s="53"/>
      <c r="BC57" s="110"/>
      <c r="BD57" s="53"/>
      <c r="BE57" s="110"/>
      <c r="BF57" s="111"/>
      <c r="BG57" s="53"/>
      <c r="BH57" s="110"/>
      <c r="BI57" s="53"/>
      <c r="BJ57" s="110"/>
      <c r="BK57" s="111"/>
      <c r="BL57" s="53"/>
      <c r="BM57" s="110"/>
      <c r="BN57" s="53"/>
      <c r="BO57" s="110"/>
      <c r="BP57" s="111"/>
      <c r="BQ57" s="53"/>
      <c r="BR57" s="110"/>
      <c r="BS57" s="53"/>
      <c r="BT57" s="110"/>
      <c r="BU57" s="111"/>
      <c r="BV57" s="53"/>
      <c r="BW57" s="110"/>
      <c r="BX57" s="53"/>
      <c r="BY57" s="110"/>
    </row>
    <row r="58" spans="3:77" ht="13.5" customHeight="1" x14ac:dyDescent="0.25">
      <c r="C58" s="111"/>
      <c r="D58" s="53"/>
      <c r="E58" s="110"/>
      <c r="F58" s="53"/>
      <c r="G58" s="110"/>
      <c r="H58" s="111"/>
      <c r="I58" s="53"/>
      <c r="J58" s="110"/>
      <c r="K58" s="53"/>
      <c r="L58" s="110"/>
      <c r="M58" s="111"/>
      <c r="N58" s="53"/>
      <c r="O58" s="110"/>
      <c r="P58" s="53"/>
      <c r="Q58" s="110"/>
      <c r="R58" s="111"/>
      <c r="S58" s="53"/>
      <c r="T58" s="110"/>
      <c r="U58" s="53"/>
      <c r="V58" s="110"/>
      <c r="W58" s="111"/>
      <c r="X58" s="53"/>
      <c r="Y58" s="110"/>
      <c r="Z58" s="53"/>
      <c r="AA58" s="110"/>
      <c r="AB58" s="111"/>
      <c r="AC58" s="53"/>
      <c r="AD58" s="110"/>
      <c r="AE58" s="53"/>
      <c r="AF58" s="110"/>
      <c r="AG58" s="111"/>
      <c r="AH58" s="53"/>
      <c r="AI58" s="110"/>
      <c r="AJ58" s="53"/>
      <c r="AK58" s="110"/>
      <c r="AL58" s="111"/>
      <c r="AM58" s="53"/>
      <c r="AN58" s="110"/>
      <c r="AO58" s="53"/>
      <c r="AP58" s="110"/>
      <c r="AQ58" s="111"/>
      <c r="AR58" s="53"/>
      <c r="AS58" s="110"/>
      <c r="AT58" s="53"/>
      <c r="AU58" s="110"/>
      <c r="AV58" s="111"/>
      <c r="AW58" s="53"/>
      <c r="AX58" s="110"/>
      <c r="AY58" s="53"/>
      <c r="AZ58" s="110"/>
      <c r="BA58" s="111"/>
      <c r="BB58" s="53"/>
      <c r="BC58" s="110"/>
      <c r="BD58" s="53"/>
      <c r="BE58" s="110"/>
      <c r="BF58" s="111"/>
      <c r="BG58" s="53"/>
      <c r="BH58" s="110"/>
      <c r="BI58" s="53"/>
      <c r="BJ58" s="110"/>
      <c r="BK58" s="111"/>
      <c r="BL58" s="53"/>
      <c r="BM58" s="110"/>
      <c r="BN58" s="53"/>
      <c r="BO58" s="110"/>
      <c r="BP58" s="111"/>
      <c r="BQ58" s="53"/>
      <c r="BR58" s="110"/>
      <c r="BS58" s="53"/>
      <c r="BT58" s="110"/>
      <c r="BU58" s="111"/>
      <c r="BV58" s="53"/>
      <c r="BW58" s="110"/>
      <c r="BX58" s="53"/>
      <c r="BY58" s="110"/>
    </row>
    <row r="59" spans="3:77" ht="13.5" customHeight="1" x14ac:dyDescent="0.25">
      <c r="C59" s="111"/>
      <c r="D59" s="53"/>
      <c r="E59" s="110"/>
      <c r="F59" s="53"/>
      <c r="G59" s="110"/>
      <c r="H59" s="111"/>
      <c r="I59" s="53"/>
      <c r="J59" s="110"/>
      <c r="K59" s="53"/>
      <c r="L59" s="110"/>
      <c r="M59" s="111"/>
      <c r="N59" s="53"/>
      <c r="O59" s="110"/>
      <c r="P59" s="53"/>
      <c r="Q59" s="110"/>
      <c r="R59" s="111"/>
      <c r="S59" s="53"/>
      <c r="T59" s="110"/>
      <c r="U59" s="53"/>
      <c r="V59" s="110"/>
      <c r="W59" s="111"/>
      <c r="X59" s="53"/>
      <c r="Y59" s="110"/>
      <c r="Z59" s="53"/>
      <c r="AA59" s="110"/>
      <c r="AB59" s="111"/>
      <c r="AC59" s="53"/>
      <c r="AD59" s="110"/>
      <c r="AE59" s="53"/>
      <c r="AF59" s="110"/>
      <c r="AG59" s="111"/>
      <c r="AH59" s="53"/>
      <c r="AI59" s="110"/>
      <c r="AJ59" s="53"/>
      <c r="AK59" s="110"/>
      <c r="AL59" s="111"/>
      <c r="AM59" s="53"/>
      <c r="AN59" s="110"/>
      <c r="AO59" s="53"/>
      <c r="AP59" s="110"/>
      <c r="AQ59" s="111"/>
      <c r="AR59" s="53"/>
      <c r="AS59" s="110"/>
      <c r="AT59" s="53"/>
      <c r="AU59" s="110"/>
      <c r="AV59" s="111"/>
      <c r="AW59" s="53"/>
      <c r="AX59" s="110"/>
      <c r="AY59" s="53"/>
      <c r="AZ59" s="110"/>
      <c r="BA59" s="111"/>
      <c r="BB59" s="53"/>
      <c r="BC59" s="110"/>
      <c r="BD59" s="53"/>
      <c r="BE59" s="110"/>
      <c r="BF59" s="111"/>
      <c r="BG59" s="53"/>
      <c r="BH59" s="110"/>
      <c r="BI59" s="53"/>
      <c r="BJ59" s="110"/>
      <c r="BK59" s="111"/>
      <c r="BL59" s="53"/>
      <c r="BM59" s="110"/>
      <c r="BN59" s="53"/>
      <c r="BO59" s="110"/>
      <c r="BP59" s="111"/>
      <c r="BQ59" s="53"/>
      <c r="BR59" s="110"/>
      <c r="BS59" s="53"/>
      <c r="BT59" s="110"/>
      <c r="BU59" s="111"/>
      <c r="BV59" s="53"/>
      <c r="BW59" s="110"/>
      <c r="BX59" s="53"/>
      <c r="BY59" s="110"/>
    </row>
    <row r="60" spans="3:77" ht="13.5" customHeight="1" x14ac:dyDescent="0.25">
      <c r="C60" s="111"/>
      <c r="D60" s="53"/>
      <c r="E60" s="110"/>
      <c r="F60" s="53"/>
      <c r="G60" s="110"/>
      <c r="H60" s="111"/>
      <c r="I60" s="53"/>
      <c r="J60" s="110"/>
      <c r="K60" s="53"/>
      <c r="L60" s="110"/>
      <c r="M60" s="111"/>
      <c r="N60" s="53"/>
      <c r="O60" s="110"/>
      <c r="P60" s="53"/>
      <c r="Q60" s="110"/>
      <c r="R60" s="111"/>
      <c r="S60" s="53"/>
      <c r="T60" s="110"/>
      <c r="U60" s="53"/>
      <c r="V60" s="110"/>
      <c r="W60" s="111"/>
      <c r="X60" s="53"/>
      <c r="Y60" s="110"/>
      <c r="Z60" s="53"/>
      <c r="AA60" s="110"/>
      <c r="AB60" s="111"/>
      <c r="AC60" s="53"/>
      <c r="AD60" s="110"/>
      <c r="AE60" s="53"/>
      <c r="AF60" s="110"/>
      <c r="AG60" s="111"/>
      <c r="AH60" s="53"/>
      <c r="AI60" s="110"/>
      <c r="AJ60" s="53"/>
      <c r="AK60" s="110"/>
      <c r="AL60" s="111"/>
      <c r="AM60" s="53"/>
      <c r="AN60" s="110"/>
      <c r="AO60" s="53"/>
      <c r="AP60" s="110"/>
      <c r="AQ60" s="111"/>
      <c r="AR60" s="53"/>
      <c r="AS60" s="110"/>
      <c r="AT60" s="53"/>
      <c r="AU60" s="110"/>
      <c r="AV60" s="111"/>
      <c r="AW60" s="53"/>
      <c r="AX60" s="110"/>
      <c r="AY60" s="53"/>
      <c r="AZ60" s="110"/>
      <c r="BA60" s="111"/>
      <c r="BB60" s="53"/>
      <c r="BC60" s="110"/>
      <c r="BD60" s="53"/>
      <c r="BE60" s="110"/>
      <c r="BF60" s="111"/>
      <c r="BG60" s="53"/>
      <c r="BH60" s="110"/>
      <c r="BI60" s="53"/>
      <c r="BJ60" s="110"/>
      <c r="BK60" s="111"/>
      <c r="BL60" s="53"/>
      <c r="BM60" s="110"/>
      <c r="BN60" s="53"/>
      <c r="BO60" s="110"/>
      <c r="BP60" s="111"/>
      <c r="BQ60" s="53"/>
      <c r="BR60" s="110"/>
      <c r="BS60" s="53"/>
      <c r="BT60" s="110"/>
      <c r="BU60" s="111"/>
      <c r="BV60" s="53"/>
      <c r="BW60" s="110"/>
      <c r="BX60" s="53"/>
      <c r="BY60" s="110"/>
    </row>
    <row r="61" spans="3:77" ht="13.5" customHeight="1" x14ac:dyDescent="0.25">
      <c r="C61" s="111"/>
      <c r="D61" s="53"/>
      <c r="E61" s="110"/>
      <c r="F61" s="53"/>
      <c r="G61" s="110"/>
      <c r="H61" s="111"/>
      <c r="I61" s="53"/>
      <c r="J61" s="110"/>
      <c r="K61" s="53"/>
      <c r="L61" s="110"/>
      <c r="M61" s="111"/>
      <c r="N61" s="53"/>
      <c r="O61" s="110"/>
      <c r="P61" s="53"/>
      <c r="Q61" s="110"/>
      <c r="R61" s="111"/>
      <c r="S61" s="53"/>
      <c r="T61" s="110"/>
      <c r="U61" s="53"/>
      <c r="V61" s="110"/>
      <c r="W61" s="111"/>
      <c r="X61" s="53"/>
      <c r="Y61" s="110"/>
      <c r="Z61" s="53"/>
      <c r="AA61" s="110"/>
      <c r="AB61" s="111"/>
      <c r="AC61" s="53"/>
      <c r="AD61" s="110"/>
      <c r="AE61" s="53"/>
      <c r="AF61" s="110"/>
      <c r="AG61" s="111"/>
      <c r="AH61" s="53"/>
      <c r="AI61" s="110"/>
      <c r="AJ61" s="53"/>
      <c r="AK61" s="110"/>
      <c r="AL61" s="111"/>
      <c r="AM61" s="53"/>
      <c r="AN61" s="110"/>
      <c r="AO61" s="53"/>
      <c r="AP61" s="110"/>
      <c r="AQ61" s="111"/>
      <c r="AR61" s="53"/>
      <c r="AS61" s="110"/>
      <c r="AT61" s="53"/>
      <c r="AU61" s="110"/>
      <c r="AV61" s="111"/>
      <c r="AW61" s="53"/>
      <c r="AX61" s="110"/>
      <c r="AY61" s="53"/>
      <c r="AZ61" s="110"/>
      <c r="BA61" s="111"/>
      <c r="BB61" s="53"/>
      <c r="BC61" s="110"/>
      <c r="BD61" s="53"/>
      <c r="BE61" s="110"/>
      <c r="BF61" s="111"/>
      <c r="BG61" s="53"/>
      <c r="BH61" s="110"/>
      <c r="BI61" s="53"/>
      <c r="BJ61" s="110"/>
      <c r="BK61" s="111"/>
      <c r="BL61" s="53"/>
      <c r="BM61" s="110"/>
      <c r="BN61" s="53"/>
      <c r="BO61" s="110"/>
      <c r="BP61" s="111"/>
      <c r="BQ61" s="53"/>
      <c r="BR61" s="110"/>
      <c r="BS61" s="53"/>
      <c r="BT61" s="110"/>
      <c r="BU61" s="111"/>
      <c r="BV61" s="53"/>
      <c r="BW61" s="110"/>
      <c r="BX61" s="53"/>
      <c r="BY61" s="110"/>
    </row>
    <row r="62" spans="3:77" ht="13.5" customHeight="1" x14ac:dyDescent="0.25">
      <c r="C62" s="111"/>
      <c r="D62" s="53"/>
      <c r="E62" s="110"/>
      <c r="F62" s="53"/>
      <c r="G62" s="110"/>
      <c r="H62" s="111"/>
      <c r="I62" s="53"/>
      <c r="J62" s="110"/>
      <c r="K62" s="53"/>
      <c r="L62" s="110"/>
      <c r="M62" s="111"/>
      <c r="N62" s="53"/>
      <c r="O62" s="110"/>
      <c r="P62" s="53"/>
      <c r="Q62" s="110"/>
      <c r="R62" s="111"/>
      <c r="S62" s="53"/>
      <c r="T62" s="110"/>
      <c r="U62" s="53"/>
      <c r="V62" s="110"/>
      <c r="W62" s="111"/>
      <c r="X62" s="53"/>
      <c r="Y62" s="110"/>
      <c r="Z62" s="53"/>
      <c r="AA62" s="110"/>
      <c r="AB62" s="111"/>
      <c r="AC62" s="53"/>
      <c r="AD62" s="110"/>
      <c r="AE62" s="53"/>
      <c r="AF62" s="110"/>
      <c r="AG62" s="111"/>
      <c r="AH62" s="53"/>
      <c r="AI62" s="110"/>
      <c r="AJ62" s="53"/>
      <c r="AK62" s="110"/>
      <c r="AL62" s="111"/>
      <c r="AM62" s="53"/>
      <c r="AN62" s="110"/>
      <c r="AO62" s="53"/>
      <c r="AP62" s="110"/>
      <c r="AQ62" s="111"/>
      <c r="AR62" s="53"/>
      <c r="AS62" s="110"/>
      <c r="AT62" s="53"/>
      <c r="AU62" s="110"/>
      <c r="AV62" s="111"/>
      <c r="AW62" s="53"/>
      <c r="AX62" s="110"/>
      <c r="AY62" s="53"/>
      <c r="AZ62" s="110"/>
      <c r="BA62" s="111"/>
      <c r="BB62" s="53"/>
      <c r="BC62" s="110"/>
      <c r="BD62" s="53"/>
      <c r="BE62" s="110"/>
      <c r="BF62" s="111"/>
      <c r="BG62" s="53"/>
      <c r="BH62" s="110"/>
      <c r="BI62" s="53"/>
      <c r="BJ62" s="110"/>
      <c r="BK62" s="111"/>
      <c r="BL62" s="53"/>
      <c r="BM62" s="110"/>
      <c r="BN62" s="53"/>
      <c r="BO62" s="110"/>
      <c r="BP62" s="111"/>
      <c r="BQ62" s="53"/>
      <c r="BR62" s="110"/>
      <c r="BS62" s="53"/>
      <c r="BT62" s="110"/>
      <c r="BU62" s="111"/>
      <c r="BV62" s="53"/>
      <c r="BW62" s="110"/>
      <c r="BX62" s="53"/>
      <c r="BY62" s="110"/>
    </row>
    <row r="63" spans="3:77" ht="13.5" customHeight="1" x14ac:dyDescent="0.25">
      <c r="C63" s="111"/>
      <c r="D63" s="53"/>
      <c r="E63" s="110"/>
      <c r="F63" s="53"/>
      <c r="G63" s="110"/>
      <c r="H63" s="111"/>
      <c r="I63" s="53"/>
      <c r="J63" s="110"/>
      <c r="K63" s="53"/>
      <c r="L63" s="110"/>
      <c r="M63" s="111"/>
      <c r="N63" s="53"/>
      <c r="O63" s="110"/>
      <c r="P63" s="53"/>
      <c r="Q63" s="110"/>
      <c r="R63" s="111"/>
      <c r="S63" s="53"/>
      <c r="T63" s="110"/>
      <c r="U63" s="53"/>
      <c r="V63" s="110"/>
      <c r="W63" s="111"/>
      <c r="X63" s="53"/>
      <c r="Y63" s="110"/>
      <c r="Z63" s="53"/>
      <c r="AA63" s="110"/>
      <c r="AB63" s="111"/>
      <c r="AC63" s="53"/>
      <c r="AD63" s="110"/>
      <c r="AE63" s="53"/>
      <c r="AF63" s="110"/>
      <c r="AG63" s="111"/>
      <c r="AH63" s="53"/>
      <c r="AI63" s="110"/>
      <c r="AJ63" s="53"/>
      <c r="AK63" s="110"/>
      <c r="AL63" s="111"/>
      <c r="AM63" s="53"/>
      <c r="AN63" s="110"/>
      <c r="AO63" s="53"/>
      <c r="AP63" s="110"/>
      <c r="AQ63" s="111"/>
      <c r="AR63" s="53"/>
      <c r="AS63" s="110"/>
      <c r="AT63" s="53"/>
      <c r="AU63" s="110"/>
      <c r="AV63" s="111"/>
      <c r="AW63" s="53"/>
      <c r="AX63" s="110"/>
      <c r="AY63" s="53"/>
      <c r="AZ63" s="110"/>
      <c r="BA63" s="111"/>
      <c r="BB63" s="53"/>
      <c r="BC63" s="110"/>
      <c r="BD63" s="53"/>
      <c r="BE63" s="110"/>
      <c r="BF63" s="111"/>
      <c r="BG63" s="53"/>
      <c r="BH63" s="110"/>
      <c r="BI63" s="53"/>
      <c r="BJ63" s="110"/>
      <c r="BK63" s="111"/>
      <c r="BL63" s="53"/>
      <c r="BM63" s="110"/>
      <c r="BN63" s="53"/>
      <c r="BO63" s="110"/>
      <c r="BP63" s="111"/>
      <c r="BQ63" s="53"/>
      <c r="BR63" s="110"/>
      <c r="BS63" s="53"/>
      <c r="BT63" s="110"/>
      <c r="BU63" s="111"/>
      <c r="BV63" s="53"/>
      <c r="BW63" s="110"/>
      <c r="BX63" s="53"/>
      <c r="BY63" s="110"/>
    </row>
    <row r="64" spans="3:77" ht="13.5" customHeight="1" x14ac:dyDescent="0.25">
      <c r="C64" s="111"/>
      <c r="D64" s="53"/>
      <c r="E64" s="110"/>
      <c r="F64" s="53"/>
      <c r="G64" s="110"/>
      <c r="H64" s="111"/>
      <c r="I64" s="53"/>
      <c r="J64" s="110"/>
      <c r="K64" s="53"/>
      <c r="L64" s="110"/>
      <c r="M64" s="111"/>
      <c r="N64" s="53"/>
      <c r="O64" s="110"/>
      <c r="P64" s="53"/>
      <c r="Q64" s="110"/>
      <c r="R64" s="111"/>
      <c r="S64" s="53"/>
      <c r="T64" s="110"/>
      <c r="U64" s="53"/>
      <c r="V64" s="110"/>
      <c r="W64" s="111"/>
      <c r="X64" s="53"/>
      <c r="Y64" s="110"/>
      <c r="Z64" s="53"/>
      <c r="AA64" s="110"/>
      <c r="AB64" s="111"/>
      <c r="AC64" s="53"/>
      <c r="AD64" s="110"/>
      <c r="AE64" s="53"/>
      <c r="AF64" s="110"/>
      <c r="AG64" s="111"/>
      <c r="AH64" s="53"/>
      <c r="AI64" s="110"/>
      <c r="AJ64" s="53"/>
      <c r="AK64" s="110"/>
      <c r="AL64" s="111"/>
      <c r="AM64" s="53"/>
      <c r="AN64" s="110"/>
      <c r="AO64" s="53"/>
      <c r="AP64" s="110"/>
      <c r="AQ64" s="111"/>
      <c r="AR64" s="53"/>
      <c r="AS64" s="110"/>
      <c r="AT64" s="53"/>
      <c r="AU64" s="110"/>
      <c r="AV64" s="111"/>
      <c r="AW64" s="53"/>
      <c r="AX64" s="110"/>
      <c r="AY64" s="53"/>
      <c r="AZ64" s="110"/>
      <c r="BA64" s="111"/>
      <c r="BB64" s="53"/>
      <c r="BC64" s="110"/>
      <c r="BD64" s="53"/>
      <c r="BE64" s="110"/>
      <c r="BF64" s="111"/>
      <c r="BG64" s="53"/>
      <c r="BH64" s="110"/>
      <c r="BI64" s="53"/>
      <c r="BJ64" s="110"/>
      <c r="BK64" s="111"/>
      <c r="BL64" s="53"/>
      <c r="BM64" s="110"/>
      <c r="BN64" s="53"/>
      <c r="BO64" s="110"/>
      <c r="BP64" s="111"/>
      <c r="BQ64" s="53"/>
      <c r="BR64" s="110"/>
      <c r="BS64" s="53"/>
      <c r="BT64" s="110"/>
      <c r="BU64" s="111"/>
      <c r="BV64" s="53"/>
      <c r="BW64" s="110"/>
      <c r="BX64" s="53"/>
      <c r="BY64" s="110"/>
    </row>
    <row r="65" spans="3:77" ht="13.5" customHeight="1" x14ac:dyDescent="0.25">
      <c r="C65" s="111"/>
      <c r="D65" s="53"/>
      <c r="E65" s="110"/>
      <c r="F65" s="53"/>
      <c r="G65" s="110"/>
      <c r="H65" s="111"/>
      <c r="I65" s="53"/>
      <c r="J65" s="110"/>
      <c r="K65" s="53"/>
      <c r="L65" s="110"/>
      <c r="M65" s="111"/>
      <c r="N65" s="53"/>
      <c r="O65" s="110"/>
      <c r="P65" s="53"/>
      <c r="Q65" s="110"/>
      <c r="R65" s="111"/>
      <c r="S65" s="53"/>
      <c r="T65" s="110"/>
      <c r="U65" s="53"/>
      <c r="V65" s="110"/>
      <c r="W65" s="111"/>
      <c r="X65" s="53"/>
      <c r="Y65" s="110"/>
      <c r="Z65" s="53"/>
      <c r="AA65" s="110"/>
      <c r="AB65" s="111"/>
      <c r="AC65" s="53"/>
      <c r="AD65" s="110"/>
      <c r="AE65" s="53"/>
      <c r="AF65" s="110"/>
      <c r="AG65" s="111"/>
      <c r="AH65" s="53"/>
      <c r="AI65" s="110"/>
      <c r="AJ65" s="53"/>
      <c r="AK65" s="110"/>
      <c r="AL65" s="111"/>
      <c r="AM65" s="53"/>
      <c r="AN65" s="110"/>
      <c r="AO65" s="53"/>
      <c r="AP65" s="110"/>
      <c r="AQ65" s="111"/>
      <c r="AR65" s="53"/>
      <c r="AS65" s="110"/>
      <c r="AT65" s="53"/>
      <c r="AU65" s="110"/>
      <c r="AV65" s="111"/>
      <c r="AW65" s="53"/>
      <c r="AX65" s="110"/>
      <c r="AY65" s="53"/>
      <c r="AZ65" s="110"/>
      <c r="BA65" s="111"/>
      <c r="BB65" s="53"/>
      <c r="BC65" s="110"/>
      <c r="BD65" s="53"/>
      <c r="BE65" s="110"/>
      <c r="BF65" s="111"/>
      <c r="BG65" s="53"/>
      <c r="BH65" s="110"/>
      <c r="BI65" s="53"/>
      <c r="BJ65" s="110"/>
      <c r="BK65" s="111"/>
      <c r="BL65" s="53"/>
      <c r="BM65" s="110"/>
      <c r="BN65" s="53"/>
      <c r="BO65" s="110"/>
      <c r="BP65" s="111"/>
      <c r="BQ65" s="53"/>
      <c r="BR65" s="110"/>
      <c r="BS65" s="53"/>
      <c r="BT65" s="110"/>
      <c r="BU65" s="111"/>
      <c r="BV65" s="53"/>
      <c r="BW65" s="110"/>
      <c r="BX65" s="53"/>
      <c r="BY65" s="110"/>
    </row>
    <row r="66" spans="3:77" ht="13.5" customHeight="1" x14ac:dyDescent="0.25">
      <c r="C66" s="111"/>
      <c r="D66" s="53"/>
      <c r="E66" s="110"/>
      <c r="F66" s="53"/>
      <c r="G66" s="110"/>
      <c r="H66" s="111"/>
      <c r="I66" s="53"/>
      <c r="J66" s="110"/>
      <c r="K66" s="53"/>
      <c r="L66" s="110"/>
      <c r="M66" s="111"/>
      <c r="N66" s="53"/>
      <c r="O66" s="110"/>
      <c r="P66" s="53"/>
      <c r="Q66" s="110"/>
      <c r="R66" s="111"/>
      <c r="S66" s="53"/>
      <c r="T66" s="110"/>
      <c r="U66" s="53"/>
      <c r="V66" s="110"/>
      <c r="W66" s="111"/>
      <c r="X66" s="53"/>
      <c r="Y66" s="110"/>
      <c r="Z66" s="53"/>
      <c r="AA66" s="110"/>
      <c r="AB66" s="111"/>
      <c r="AC66" s="53"/>
      <c r="AD66" s="110"/>
      <c r="AE66" s="53"/>
      <c r="AF66" s="110"/>
      <c r="AG66" s="111"/>
      <c r="AH66" s="53"/>
      <c r="AI66" s="110"/>
      <c r="AJ66" s="53"/>
      <c r="AK66" s="110"/>
      <c r="AL66" s="111"/>
      <c r="AM66" s="53"/>
      <c r="AN66" s="110"/>
      <c r="AO66" s="53"/>
      <c r="AP66" s="110"/>
      <c r="AQ66" s="111"/>
      <c r="AR66" s="53"/>
      <c r="AS66" s="110"/>
      <c r="AT66" s="53"/>
      <c r="AU66" s="110"/>
      <c r="AV66" s="111"/>
      <c r="AW66" s="53"/>
      <c r="AX66" s="110"/>
      <c r="AY66" s="53"/>
      <c r="AZ66" s="110"/>
      <c r="BA66" s="111"/>
      <c r="BB66" s="53"/>
      <c r="BC66" s="110"/>
      <c r="BD66" s="53"/>
      <c r="BE66" s="110"/>
      <c r="BF66" s="111"/>
      <c r="BG66" s="53"/>
      <c r="BH66" s="110"/>
      <c r="BI66" s="53"/>
      <c r="BJ66" s="110"/>
      <c r="BK66" s="111"/>
      <c r="BL66" s="53"/>
      <c r="BM66" s="110"/>
      <c r="BN66" s="53"/>
      <c r="BO66" s="110"/>
      <c r="BP66" s="111"/>
      <c r="BQ66" s="53"/>
      <c r="BR66" s="110"/>
      <c r="BS66" s="53"/>
      <c r="BT66" s="110"/>
      <c r="BU66" s="111"/>
      <c r="BV66" s="53"/>
      <c r="BW66" s="110"/>
      <c r="BX66" s="53"/>
      <c r="BY66" s="110"/>
    </row>
    <row r="67" spans="3:77" ht="13.5" customHeight="1" x14ac:dyDescent="0.25">
      <c r="C67" s="111"/>
      <c r="D67" s="53"/>
      <c r="E67" s="110"/>
      <c r="F67" s="53"/>
      <c r="G67" s="110"/>
      <c r="H67" s="111"/>
      <c r="I67" s="53"/>
      <c r="J67" s="110"/>
      <c r="K67" s="53"/>
      <c r="L67" s="110"/>
      <c r="M67" s="111"/>
      <c r="N67" s="53"/>
      <c r="O67" s="110"/>
      <c r="P67" s="53"/>
      <c r="Q67" s="110"/>
      <c r="R67" s="111"/>
      <c r="S67" s="53"/>
      <c r="T67" s="110"/>
      <c r="U67" s="53"/>
      <c r="V67" s="110"/>
      <c r="W67" s="111"/>
      <c r="X67" s="53"/>
      <c r="Y67" s="110"/>
      <c r="Z67" s="53"/>
      <c r="AA67" s="110"/>
      <c r="AB67" s="111"/>
      <c r="AC67" s="53"/>
      <c r="AD67" s="110"/>
      <c r="AE67" s="53"/>
      <c r="AF67" s="110"/>
      <c r="AG67" s="111"/>
      <c r="AH67" s="53"/>
      <c r="AI67" s="110"/>
      <c r="AJ67" s="53"/>
      <c r="AK67" s="110"/>
      <c r="AL67" s="111"/>
      <c r="AM67" s="53"/>
      <c r="AN67" s="110"/>
      <c r="AO67" s="53"/>
      <c r="AP67" s="110"/>
      <c r="AQ67" s="111"/>
      <c r="AR67" s="53"/>
      <c r="AS67" s="110"/>
      <c r="AT67" s="53"/>
      <c r="AU67" s="110"/>
      <c r="AV67" s="111"/>
      <c r="AW67" s="53"/>
      <c r="AX67" s="110"/>
      <c r="AY67" s="53"/>
      <c r="AZ67" s="110"/>
      <c r="BA67" s="111"/>
      <c r="BB67" s="53"/>
      <c r="BC67" s="110"/>
      <c r="BD67" s="53"/>
      <c r="BE67" s="110"/>
      <c r="BF67" s="111"/>
      <c r="BG67" s="53"/>
      <c r="BH67" s="110"/>
      <c r="BI67" s="53"/>
      <c r="BJ67" s="110"/>
      <c r="BK67" s="111"/>
      <c r="BL67" s="53"/>
      <c r="BM67" s="110"/>
      <c r="BN67" s="53"/>
      <c r="BO67" s="110"/>
      <c r="BP67" s="111"/>
      <c r="BQ67" s="53"/>
      <c r="BR67" s="110"/>
      <c r="BS67" s="53"/>
      <c r="BT67" s="110"/>
      <c r="BU67" s="111"/>
      <c r="BV67" s="53"/>
      <c r="BW67" s="110"/>
      <c r="BX67" s="53"/>
      <c r="BY67" s="110"/>
    </row>
    <row r="68" spans="3:77" ht="13.5" customHeight="1" x14ac:dyDescent="0.25">
      <c r="C68" s="111"/>
      <c r="D68" s="53"/>
      <c r="E68" s="110"/>
      <c r="F68" s="53"/>
      <c r="G68" s="110"/>
      <c r="H68" s="111"/>
      <c r="I68" s="53"/>
      <c r="J68" s="110"/>
      <c r="K68" s="53"/>
      <c r="L68" s="110"/>
      <c r="M68" s="111"/>
      <c r="N68" s="53"/>
      <c r="O68" s="110"/>
      <c r="P68" s="53"/>
      <c r="Q68" s="110"/>
      <c r="R68" s="111"/>
      <c r="S68" s="53"/>
      <c r="T68" s="110"/>
      <c r="U68" s="53"/>
      <c r="V68" s="110"/>
      <c r="W68" s="111"/>
      <c r="X68" s="53"/>
      <c r="Y68" s="110"/>
      <c r="Z68" s="53"/>
      <c r="AA68" s="110"/>
      <c r="AB68" s="111"/>
      <c r="AC68" s="53"/>
      <c r="AD68" s="110"/>
      <c r="AE68" s="53"/>
      <c r="AF68" s="110"/>
      <c r="AG68" s="111"/>
      <c r="AH68" s="53"/>
      <c r="AI68" s="110"/>
      <c r="AJ68" s="53"/>
      <c r="AK68" s="110"/>
      <c r="AL68" s="111"/>
      <c r="AM68" s="53"/>
      <c r="AN68" s="110"/>
      <c r="AO68" s="53"/>
      <c r="AP68" s="110"/>
      <c r="AQ68" s="111"/>
      <c r="AR68" s="53"/>
      <c r="AS68" s="110"/>
      <c r="AT68" s="53"/>
      <c r="AU68" s="110"/>
      <c r="AV68" s="111"/>
      <c r="AW68" s="53"/>
      <c r="AX68" s="110"/>
      <c r="AY68" s="53"/>
      <c r="AZ68" s="110"/>
      <c r="BA68" s="111"/>
      <c r="BB68" s="53"/>
      <c r="BC68" s="110"/>
      <c r="BD68" s="53"/>
      <c r="BE68" s="110"/>
      <c r="BF68" s="111"/>
      <c r="BG68" s="53"/>
      <c r="BH68" s="110"/>
      <c r="BI68" s="53"/>
      <c r="BJ68" s="110"/>
      <c r="BK68" s="111"/>
      <c r="BL68" s="53"/>
      <c r="BM68" s="110"/>
      <c r="BN68" s="53"/>
      <c r="BO68" s="110"/>
      <c r="BP68" s="111"/>
      <c r="BQ68" s="53"/>
      <c r="BR68" s="110"/>
      <c r="BS68" s="53"/>
      <c r="BT68" s="110"/>
      <c r="BU68" s="111"/>
      <c r="BV68" s="53"/>
      <c r="BW68" s="110"/>
      <c r="BX68" s="53"/>
      <c r="BY68" s="110"/>
    </row>
    <row r="69" spans="3:77" ht="13.5" customHeight="1" x14ac:dyDescent="0.25">
      <c r="C69" s="111"/>
      <c r="D69" s="53"/>
      <c r="E69" s="110"/>
      <c r="F69" s="53"/>
      <c r="G69" s="110"/>
      <c r="H69" s="111"/>
      <c r="I69" s="53"/>
      <c r="J69" s="110"/>
      <c r="K69" s="53"/>
      <c r="L69" s="110"/>
      <c r="M69" s="111"/>
      <c r="N69" s="53"/>
      <c r="O69" s="110"/>
      <c r="P69" s="53"/>
      <c r="Q69" s="110"/>
      <c r="R69" s="111"/>
      <c r="S69" s="53"/>
      <c r="T69" s="110"/>
      <c r="U69" s="53"/>
      <c r="V69" s="110"/>
      <c r="W69" s="111"/>
      <c r="X69" s="53"/>
      <c r="Y69" s="110"/>
      <c r="Z69" s="53"/>
      <c r="AA69" s="110"/>
      <c r="AB69" s="111"/>
      <c r="AC69" s="53"/>
      <c r="AD69" s="110"/>
      <c r="AE69" s="53"/>
      <c r="AF69" s="110"/>
      <c r="AG69" s="111"/>
      <c r="AH69" s="53"/>
      <c r="AI69" s="110"/>
      <c r="AJ69" s="53"/>
      <c r="AK69" s="110"/>
      <c r="AL69" s="111"/>
      <c r="AM69" s="53"/>
      <c r="AN69" s="110"/>
      <c r="AO69" s="53"/>
      <c r="AP69" s="110"/>
      <c r="AQ69" s="111"/>
      <c r="AR69" s="53"/>
      <c r="AS69" s="110"/>
      <c r="AT69" s="53"/>
      <c r="AU69" s="110"/>
      <c r="AV69" s="111"/>
      <c r="AW69" s="53"/>
      <c r="AX69" s="110"/>
      <c r="AY69" s="53"/>
      <c r="AZ69" s="110"/>
      <c r="BA69" s="111"/>
      <c r="BB69" s="53"/>
      <c r="BC69" s="110"/>
      <c r="BD69" s="53"/>
      <c r="BE69" s="110"/>
      <c r="BF69" s="111"/>
      <c r="BG69" s="53"/>
      <c r="BH69" s="110"/>
      <c r="BI69" s="53"/>
      <c r="BJ69" s="110"/>
      <c r="BK69" s="111"/>
      <c r="BL69" s="53"/>
      <c r="BM69" s="110"/>
      <c r="BN69" s="53"/>
      <c r="BO69" s="110"/>
      <c r="BP69" s="111"/>
      <c r="BQ69" s="53"/>
      <c r="BR69" s="110"/>
      <c r="BS69" s="53"/>
      <c r="BT69" s="110"/>
      <c r="BU69" s="111"/>
      <c r="BV69" s="53"/>
      <c r="BW69" s="110"/>
      <c r="BX69" s="53"/>
      <c r="BY69" s="110"/>
    </row>
    <row r="70" spans="3:77" ht="13.5" customHeight="1" x14ac:dyDescent="0.25">
      <c r="C70" s="111"/>
      <c r="D70" s="53"/>
      <c r="E70" s="110"/>
      <c r="F70" s="53"/>
      <c r="G70" s="110"/>
      <c r="H70" s="111"/>
      <c r="I70" s="53"/>
      <c r="J70" s="110"/>
      <c r="K70" s="53"/>
      <c r="L70" s="110"/>
      <c r="M70" s="111"/>
      <c r="N70" s="53"/>
      <c r="O70" s="110"/>
      <c r="P70" s="53"/>
      <c r="Q70" s="110"/>
      <c r="R70" s="111"/>
      <c r="S70" s="53"/>
      <c r="T70" s="110"/>
      <c r="U70" s="53"/>
      <c r="V70" s="110"/>
      <c r="W70" s="111"/>
      <c r="X70" s="53"/>
      <c r="Y70" s="110"/>
      <c r="Z70" s="53"/>
      <c r="AA70" s="110"/>
      <c r="AB70" s="111"/>
      <c r="AC70" s="53"/>
      <c r="AD70" s="110"/>
      <c r="AE70" s="53"/>
      <c r="AF70" s="110"/>
      <c r="AG70" s="111"/>
      <c r="AH70" s="53"/>
      <c r="AI70" s="110"/>
      <c r="AJ70" s="53"/>
      <c r="AK70" s="110"/>
      <c r="AL70" s="111"/>
      <c r="AM70" s="53"/>
      <c r="AN70" s="110"/>
      <c r="AO70" s="53"/>
      <c r="AP70" s="110"/>
      <c r="AQ70" s="111"/>
      <c r="AR70" s="53"/>
      <c r="AS70" s="110"/>
      <c r="AT70" s="53"/>
      <c r="AU70" s="110"/>
      <c r="AV70" s="111"/>
      <c r="AW70" s="53"/>
      <c r="AX70" s="110"/>
      <c r="AY70" s="53"/>
      <c r="AZ70" s="110"/>
      <c r="BA70" s="111"/>
      <c r="BB70" s="53"/>
      <c r="BC70" s="110"/>
      <c r="BD70" s="53"/>
      <c r="BE70" s="110"/>
      <c r="BF70" s="111"/>
      <c r="BG70" s="53"/>
      <c r="BH70" s="110"/>
      <c r="BI70" s="53"/>
      <c r="BJ70" s="110"/>
      <c r="BK70" s="111"/>
      <c r="BL70" s="53"/>
      <c r="BM70" s="110"/>
      <c r="BN70" s="53"/>
      <c r="BO70" s="110"/>
      <c r="BP70" s="111"/>
      <c r="BQ70" s="53"/>
      <c r="BR70" s="110"/>
      <c r="BS70" s="53"/>
      <c r="BT70" s="110"/>
      <c r="BU70" s="111"/>
      <c r="BV70" s="53"/>
      <c r="BW70" s="110"/>
      <c r="BX70" s="53"/>
      <c r="BY70" s="110"/>
    </row>
    <row r="71" spans="3:77" ht="13.5" customHeight="1" x14ac:dyDescent="0.25">
      <c r="C71" s="111"/>
      <c r="D71" s="53"/>
      <c r="E71" s="110"/>
      <c r="F71" s="53"/>
      <c r="G71" s="110"/>
      <c r="H71" s="111"/>
      <c r="I71" s="53"/>
      <c r="J71" s="110"/>
      <c r="K71" s="53"/>
      <c r="L71" s="110"/>
      <c r="M71" s="111"/>
      <c r="N71" s="53"/>
      <c r="O71" s="110"/>
      <c r="P71" s="53"/>
      <c r="Q71" s="110"/>
      <c r="R71" s="111"/>
      <c r="S71" s="53"/>
      <c r="T71" s="110"/>
      <c r="U71" s="53"/>
      <c r="V71" s="110"/>
      <c r="W71" s="111"/>
      <c r="X71" s="53"/>
      <c r="Y71" s="110"/>
      <c r="Z71" s="53"/>
      <c r="AA71" s="110"/>
      <c r="AB71" s="111"/>
      <c r="AC71" s="53"/>
      <c r="AD71" s="110"/>
      <c r="AE71" s="53"/>
      <c r="AF71" s="110"/>
      <c r="AG71" s="111"/>
      <c r="AH71" s="53"/>
      <c r="AI71" s="110"/>
      <c r="AJ71" s="53"/>
      <c r="AK71" s="110"/>
      <c r="AL71" s="111"/>
      <c r="AM71" s="53"/>
      <c r="AN71" s="110"/>
      <c r="AO71" s="53"/>
      <c r="AP71" s="110"/>
      <c r="AQ71" s="111"/>
      <c r="AR71" s="53"/>
      <c r="AS71" s="110"/>
      <c r="AT71" s="53"/>
      <c r="AU71" s="110"/>
      <c r="AV71" s="111"/>
      <c r="AW71" s="53"/>
      <c r="AX71" s="110"/>
      <c r="AY71" s="53"/>
      <c r="AZ71" s="110"/>
      <c r="BA71" s="111"/>
      <c r="BB71" s="53"/>
      <c r="BC71" s="110"/>
      <c r="BD71" s="53"/>
      <c r="BE71" s="110"/>
      <c r="BF71" s="111"/>
      <c r="BG71" s="53"/>
      <c r="BH71" s="110"/>
      <c r="BI71" s="53"/>
      <c r="BJ71" s="110"/>
      <c r="BK71" s="111"/>
      <c r="BL71" s="53"/>
      <c r="BM71" s="110"/>
      <c r="BN71" s="53"/>
      <c r="BO71" s="110"/>
      <c r="BP71" s="111"/>
      <c r="BQ71" s="53"/>
      <c r="BR71" s="110"/>
      <c r="BS71" s="53"/>
      <c r="BT71" s="110"/>
      <c r="BU71" s="111"/>
      <c r="BV71" s="53"/>
      <c r="BW71" s="110"/>
      <c r="BX71" s="53"/>
      <c r="BY71" s="110"/>
    </row>
    <row r="72" spans="3:77" ht="13.5" customHeight="1" x14ac:dyDescent="0.25">
      <c r="C72" s="111"/>
      <c r="D72" s="53"/>
      <c r="E72" s="110"/>
      <c r="F72" s="53"/>
      <c r="G72" s="110"/>
      <c r="H72" s="111"/>
      <c r="I72" s="53"/>
      <c r="J72" s="110"/>
      <c r="K72" s="53"/>
      <c r="L72" s="110"/>
      <c r="M72" s="111"/>
      <c r="N72" s="53"/>
      <c r="O72" s="110"/>
      <c r="P72" s="53"/>
      <c r="Q72" s="110"/>
      <c r="R72" s="111"/>
      <c r="S72" s="53"/>
      <c r="T72" s="110"/>
      <c r="U72" s="53"/>
      <c r="V72" s="110"/>
      <c r="W72" s="111"/>
      <c r="X72" s="53"/>
      <c r="Y72" s="110"/>
      <c r="Z72" s="53"/>
      <c r="AA72" s="110"/>
      <c r="AB72" s="111"/>
      <c r="AC72" s="53"/>
      <c r="AD72" s="110"/>
      <c r="AE72" s="53"/>
      <c r="AF72" s="110"/>
      <c r="AG72" s="111"/>
      <c r="AH72" s="53"/>
      <c r="AI72" s="110"/>
      <c r="AJ72" s="53"/>
      <c r="AK72" s="110"/>
      <c r="AL72" s="111"/>
      <c r="AM72" s="53"/>
      <c r="AN72" s="110"/>
      <c r="AO72" s="53"/>
      <c r="AP72" s="110"/>
      <c r="AQ72" s="111"/>
      <c r="AR72" s="53"/>
      <c r="AS72" s="110"/>
      <c r="AT72" s="53"/>
      <c r="AU72" s="110"/>
      <c r="AV72" s="111"/>
      <c r="AW72" s="53"/>
      <c r="AX72" s="110"/>
      <c r="AY72" s="53"/>
      <c r="AZ72" s="110"/>
      <c r="BA72" s="111"/>
      <c r="BB72" s="53"/>
      <c r="BC72" s="110"/>
      <c r="BD72" s="53"/>
      <c r="BE72" s="110"/>
      <c r="BF72" s="111"/>
      <c r="BG72" s="53"/>
      <c r="BH72" s="110"/>
      <c r="BI72" s="53"/>
      <c r="BJ72" s="110"/>
      <c r="BK72" s="111"/>
      <c r="BL72" s="53"/>
      <c r="BM72" s="110"/>
      <c r="BN72" s="53"/>
      <c r="BO72" s="110"/>
      <c r="BP72" s="111"/>
      <c r="BQ72" s="53"/>
      <c r="BR72" s="110"/>
      <c r="BS72" s="53"/>
      <c r="BT72" s="110"/>
      <c r="BU72" s="111"/>
      <c r="BV72" s="53"/>
      <c r="BW72" s="110"/>
      <c r="BX72" s="53"/>
      <c r="BY72" s="110"/>
    </row>
    <row r="73" spans="3:77" ht="13.5" customHeight="1" x14ac:dyDescent="0.25">
      <c r="C73" s="111"/>
      <c r="D73" s="53"/>
      <c r="E73" s="110"/>
      <c r="F73" s="53"/>
      <c r="G73" s="110"/>
      <c r="H73" s="111"/>
      <c r="I73" s="53"/>
      <c r="J73" s="110"/>
      <c r="K73" s="53"/>
      <c r="L73" s="110"/>
      <c r="M73" s="111"/>
      <c r="N73" s="53"/>
      <c r="O73" s="110"/>
      <c r="P73" s="53"/>
      <c r="Q73" s="110"/>
      <c r="R73" s="111"/>
      <c r="S73" s="53"/>
      <c r="T73" s="110"/>
      <c r="U73" s="53"/>
      <c r="V73" s="110"/>
      <c r="W73" s="111"/>
      <c r="X73" s="53"/>
      <c r="Y73" s="110"/>
      <c r="Z73" s="53"/>
      <c r="AA73" s="110"/>
      <c r="AB73" s="111"/>
      <c r="AC73" s="53"/>
      <c r="AD73" s="110"/>
      <c r="AE73" s="53"/>
      <c r="AF73" s="110"/>
      <c r="AG73" s="111"/>
      <c r="AH73" s="53"/>
      <c r="AI73" s="110"/>
      <c r="AJ73" s="53"/>
      <c r="AK73" s="110"/>
      <c r="AL73" s="111"/>
      <c r="AM73" s="53"/>
      <c r="AN73" s="110"/>
      <c r="AO73" s="53"/>
      <c r="AP73" s="110"/>
      <c r="AQ73" s="111"/>
      <c r="AR73" s="53"/>
      <c r="AS73" s="110"/>
      <c r="AT73" s="53"/>
      <c r="AU73" s="110"/>
      <c r="AV73" s="111"/>
      <c r="AW73" s="53"/>
      <c r="AX73" s="110"/>
      <c r="AY73" s="53"/>
      <c r="AZ73" s="110"/>
      <c r="BA73" s="111"/>
      <c r="BB73" s="53"/>
      <c r="BC73" s="110"/>
      <c r="BD73" s="53"/>
      <c r="BE73" s="110"/>
      <c r="BF73" s="111"/>
      <c r="BG73" s="53"/>
      <c r="BH73" s="110"/>
      <c r="BI73" s="53"/>
      <c r="BJ73" s="110"/>
      <c r="BK73" s="111"/>
      <c r="BL73" s="53"/>
      <c r="BM73" s="110"/>
      <c r="BN73" s="53"/>
      <c r="BO73" s="110"/>
      <c r="BP73" s="111"/>
      <c r="BQ73" s="53"/>
      <c r="BR73" s="110"/>
      <c r="BS73" s="53"/>
      <c r="BT73" s="110"/>
      <c r="BU73" s="111"/>
      <c r="BV73" s="53"/>
      <c r="BW73" s="110"/>
      <c r="BX73" s="53"/>
      <c r="BY73" s="110"/>
    </row>
    <row r="74" spans="3:77" ht="13.5" customHeight="1" x14ac:dyDescent="0.25">
      <c r="C74" s="111"/>
      <c r="D74" s="53"/>
      <c r="E74" s="110"/>
      <c r="F74" s="53"/>
      <c r="G74" s="110"/>
      <c r="H74" s="111"/>
      <c r="I74" s="53"/>
      <c r="J74" s="110"/>
      <c r="K74" s="53"/>
      <c r="L74" s="110"/>
      <c r="M74" s="111"/>
      <c r="N74" s="53"/>
      <c r="O74" s="110"/>
      <c r="P74" s="53"/>
      <c r="Q74" s="110"/>
      <c r="R74" s="111"/>
      <c r="S74" s="53"/>
      <c r="T74" s="110"/>
      <c r="U74" s="53"/>
      <c r="V74" s="110"/>
      <c r="W74" s="111"/>
      <c r="X74" s="53"/>
      <c r="Y74" s="110"/>
      <c r="Z74" s="53"/>
      <c r="AA74" s="110"/>
      <c r="AB74" s="111"/>
      <c r="AC74" s="53"/>
      <c r="AD74" s="110"/>
      <c r="AE74" s="53"/>
      <c r="AF74" s="110"/>
      <c r="AG74" s="111"/>
      <c r="AH74" s="53"/>
      <c r="AI74" s="110"/>
      <c r="AJ74" s="53"/>
      <c r="AK74" s="110"/>
      <c r="AL74" s="111"/>
      <c r="AM74" s="53"/>
      <c r="AN74" s="110"/>
      <c r="AO74" s="53"/>
      <c r="AP74" s="110"/>
      <c r="AQ74" s="111"/>
      <c r="AR74" s="53"/>
      <c r="AS74" s="110"/>
      <c r="AT74" s="53"/>
      <c r="AU74" s="110"/>
      <c r="AV74" s="111"/>
      <c r="AW74" s="53"/>
      <c r="AX74" s="110"/>
      <c r="AY74" s="53"/>
      <c r="AZ74" s="110"/>
      <c r="BA74" s="111"/>
      <c r="BB74" s="53"/>
      <c r="BC74" s="110"/>
      <c r="BD74" s="53"/>
      <c r="BE74" s="110"/>
      <c r="BF74" s="111"/>
      <c r="BG74" s="53"/>
      <c r="BH74" s="110"/>
      <c r="BI74" s="53"/>
      <c r="BJ74" s="110"/>
      <c r="BK74" s="111"/>
      <c r="BL74" s="53"/>
      <c r="BM74" s="110"/>
      <c r="BN74" s="53"/>
      <c r="BO74" s="110"/>
      <c r="BP74" s="111"/>
      <c r="BQ74" s="53"/>
      <c r="BR74" s="110"/>
      <c r="BS74" s="53"/>
      <c r="BT74" s="110"/>
      <c r="BU74" s="111"/>
      <c r="BV74" s="53"/>
      <c r="BW74" s="110"/>
      <c r="BX74" s="53"/>
      <c r="BY74" s="110"/>
    </row>
    <row r="75" spans="3:77" ht="13.5" customHeight="1" x14ac:dyDescent="0.25">
      <c r="C75" s="111"/>
      <c r="D75" s="53"/>
      <c r="E75" s="110"/>
      <c r="F75" s="53"/>
      <c r="G75" s="110"/>
      <c r="H75" s="111"/>
      <c r="I75" s="53"/>
      <c r="J75" s="110"/>
      <c r="K75" s="53"/>
      <c r="L75" s="110"/>
      <c r="M75" s="111"/>
      <c r="N75" s="53"/>
      <c r="O75" s="110"/>
      <c r="P75" s="53"/>
      <c r="Q75" s="110"/>
      <c r="R75" s="111"/>
      <c r="S75" s="53"/>
      <c r="T75" s="110"/>
      <c r="U75" s="53"/>
      <c r="V75" s="110"/>
      <c r="W75" s="111"/>
      <c r="X75" s="53"/>
      <c r="Y75" s="110"/>
      <c r="Z75" s="53"/>
      <c r="AA75" s="110"/>
      <c r="AB75" s="111"/>
      <c r="AC75" s="53"/>
      <c r="AD75" s="110"/>
      <c r="AE75" s="53"/>
      <c r="AF75" s="110"/>
      <c r="AG75" s="111"/>
      <c r="AH75" s="53"/>
      <c r="AI75" s="110"/>
      <c r="AJ75" s="53"/>
      <c r="AK75" s="110"/>
      <c r="AL75" s="111"/>
      <c r="AM75" s="53"/>
      <c r="AN75" s="110"/>
      <c r="AO75" s="53"/>
      <c r="AP75" s="110"/>
      <c r="AQ75" s="111"/>
      <c r="AR75" s="53"/>
      <c r="AS75" s="110"/>
      <c r="AT75" s="53"/>
      <c r="AU75" s="110"/>
      <c r="AV75" s="111"/>
      <c r="AW75" s="53"/>
      <c r="AX75" s="110"/>
      <c r="AY75" s="53"/>
      <c r="AZ75" s="110"/>
      <c r="BA75" s="111"/>
      <c r="BB75" s="53"/>
      <c r="BC75" s="110"/>
      <c r="BD75" s="53"/>
      <c r="BE75" s="110"/>
      <c r="BF75" s="111"/>
      <c r="BG75" s="53"/>
      <c r="BH75" s="110"/>
      <c r="BI75" s="53"/>
      <c r="BJ75" s="110"/>
      <c r="BK75" s="111"/>
      <c r="BL75" s="53"/>
      <c r="BM75" s="110"/>
      <c r="BN75" s="53"/>
      <c r="BO75" s="110"/>
      <c r="BP75" s="111"/>
      <c r="BQ75" s="53"/>
      <c r="BR75" s="110"/>
      <c r="BS75" s="53"/>
      <c r="BT75" s="110"/>
      <c r="BU75" s="111"/>
      <c r="BV75" s="53"/>
      <c r="BW75" s="110"/>
      <c r="BX75" s="53"/>
      <c r="BY75" s="110"/>
    </row>
    <row r="76" spans="3:77" ht="13.5" customHeight="1" x14ac:dyDescent="0.25">
      <c r="C76" s="111"/>
      <c r="D76" s="53"/>
      <c r="E76" s="110"/>
      <c r="F76" s="53"/>
      <c r="G76" s="110"/>
      <c r="H76" s="111"/>
      <c r="I76" s="53"/>
      <c r="J76" s="110"/>
      <c r="K76" s="53"/>
      <c r="L76" s="110"/>
      <c r="M76" s="111"/>
      <c r="N76" s="53"/>
      <c r="O76" s="110"/>
      <c r="P76" s="53"/>
      <c r="Q76" s="110"/>
      <c r="R76" s="111"/>
      <c r="S76" s="53"/>
      <c r="T76" s="110"/>
      <c r="U76" s="53"/>
      <c r="V76" s="110"/>
      <c r="W76" s="111"/>
      <c r="X76" s="53"/>
      <c r="Y76" s="110"/>
      <c r="Z76" s="53"/>
      <c r="AA76" s="110"/>
      <c r="AB76" s="111"/>
      <c r="AC76" s="53"/>
      <c r="AD76" s="110"/>
      <c r="AE76" s="53"/>
      <c r="AF76" s="110"/>
      <c r="AG76" s="111"/>
      <c r="AH76" s="53"/>
      <c r="AI76" s="110"/>
      <c r="AJ76" s="53"/>
      <c r="AK76" s="110"/>
      <c r="AL76" s="111"/>
      <c r="AM76" s="53"/>
      <c r="AN76" s="110"/>
      <c r="AO76" s="53"/>
      <c r="AP76" s="110"/>
      <c r="AQ76" s="111"/>
      <c r="AR76" s="53"/>
      <c r="AS76" s="110"/>
      <c r="AT76" s="53"/>
      <c r="AU76" s="110"/>
      <c r="AV76" s="111"/>
      <c r="AW76" s="53"/>
      <c r="AX76" s="110"/>
      <c r="AY76" s="53"/>
      <c r="AZ76" s="110"/>
      <c r="BA76" s="111"/>
      <c r="BB76" s="53"/>
      <c r="BC76" s="110"/>
      <c r="BD76" s="53"/>
      <c r="BE76" s="110"/>
      <c r="BF76" s="111"/>
      <c r="BG76" s="53"/>
      <c r="BH76" s="110"/>
      <c r="BI76" s="53"/>
      <c r="BJ76" s="110"/>
      <c r="BK76" s="111"/>
      <c r="BL76" s="53"/>
      <c r="BM76" s="110"/>
      <c r="BN76" s="53"/>
      <c r="BO76" s="110"/>
      <c r="BP76" s="111"/>
      <c r="BQ76" s="53"/>
      <c r="BR76" s="110"/>
      <c r="BS76" s="53"/>
      <c r="BT76" s="110"/>
      <c r="BU76" s="111"/>
      <c r="BV76" s="53"/>
      <c r="BW76" s="110"/>
      <c r="BX76" s="53"/>
      <c r="BY76" s="110"/>
    </row>
    <row r="77" spans="3:77" ht="13.5" customHeight="1" x14ac:dyDescent="0.25">
      <c r="C77" s="111"/>
      <c r="D77" s="53"/>
      <c r="E77" s="110"/>
      <c r="F77" s="53"/>
      <c r="G77" s="110"/>
      <c r="H77" s="111"/>
      <c r="I77" s="53"/>
      <c r="J77" s="110"/>
      <c r="K77" s="53"/>
      <c r="L77" s="110"/>
      <c r="M77" s="111"/>
      <c r="N77" s="53"/>
      <c r="O77" s="110"/>
      <c r="P77" s="53"/>
      <c r="Q77" s="110"/>
      <c r="R77" s="111"/>
      <c r="S77" s="53"/>
      <c r="T77" s="110"/>
      <c r="U77" s="53"/>
      <c r="V77" s="110"/>
      <c r="W77" s="111"/>
      <c r="X77" s="53"/>
      <c r="Y77" s="110"/>
      <c r="Z77" s="53"/>
      <c r="AA77" s="110"/>
      <c r="AB77" s="111"/>
      <c r="AC77" s="53"/>
      <c r="AD77" s="110"/>
      <c r="AE77" s="53"/>
      <c r="AF77" s="110"/>
      <c r="AG77" s="111"/>
      <c r="AH77" s="53"/>
      <c r="AI77" s="110"/>
      <c r="AJ77" s="53"/>
      <c r="AK77" s="110"/>
      <c r="AL77" s="111"/>
      <c r="AM77" s="53"/>
      <c r="AN77" s="110"/>
      <c r="AO77" s="53"/>
      <c r="AP77" s="110"/>
      <c r="AQ77" s="111"/>
      <c r="AR77" s="53"/>
      <c r="AS77" s="110"/>
      <c r="AT77" s="53"/>
      <c r="AU77" s="110"/>
      <c r="AV77" s="111"/>
      <c r="AW77" s="53"/>
      <c r="AX77" s="110"/>
      <c r="AY77" s="53"/>
      <c r="AZ77" s="110"/>
      <c r="BA77" s="111"/>
      <c r="BB77" s="53"/>
      <c r="BC77" s="110"/>
      <c r="BD77" s="53"/>
      <c r="BE77" s="110"/>
      <c r="BF77" s="111"/>
      <c r="BG77" s="53"/>
      <c r="BH77" s="110"/>
      <c r="BI77" s="53"/>
      <c r="BJ77" s="110"/>
      <c r="BK77" s="111"/>
      <c r="BL77" s="53"/>
      <c r="BM77" s="110"/>
      <c r="BN77" s="53"/>
      <c r="BO77" s="110"/>
      <c r="BP77" s="111"/>
      <c r="BQ77" s="53"/>
      <c r="BR77" s="110"/>
      <c r="BS77" s="53"/>
      <c r="BT77" s="110"/>
      <c r="BU77" s="111"/>
      <c r="BV77" s="53"/>
      <c r="BW77" s="110"/>
      <c r="BX77" s="53"/>
      <c r="BY77" s="110"/>
    </row>
    <row r="78" spans="3:77" ht="13.5" customHeight="1" x14ac:dyDescent="0.25">
      <c r="C78" s="111"/>
      <c r="D78" s="53"/>
      <c r="E78" s="110"/>
      <c r="F78" s="53"/>
      <c r="G78" s="110"/>
      <c r="H78" s="111"/>
      <c r="I78" s="53"/>
      <c r="J78" s="110"/>
      <c r="K78" s="53"/>
      <c r="L78" s="110"/>
      <c r="M78" s="111"/>
      <c r="N78" s="53"/>
      <c r="O78" s="110"/>
      <c r="P78" s="53"/>
      <c r="Q78" s="110"/>
      <c r="R78" s="111"/>
      <c r="S78" s="53"/>
      <c r="T78" s="110"/>
      <c r="U78" s="53"/>
      <c r="V78" s="110"/>
      <c r="W78" s="111"/>
      <c r="X78" s="53"/>
      <c r="Y78" s="110"/>
      <c r="Z78" s="53"/>
      <c r="AA78" s="110"/>
      <c r="AB78" s="111"/>
      <c r="AC78" s="53"/>
      <c r="AD78" s="110"/>
      <c r="AE78" s="53"/>
      <c r="AF78" s="110"/>
      <c r="AG78" s="111"/>
      <c r="AH78" s="53"/>
      <c r="AI78" s="110"/>
      <c r="AJ78" s="53"/>
      <c r="AK78" s="110"/>
      <c r="AL78" s="111"/>
      <c r="AM78" s="53"/>
      <c r="AN78" s="110"/>
      <c r="AO78" s="53"/>
      <c r="AP78" s="110"/>
      <c r="AQ78" s="111"/>
      <c r="AR78" s="53"/>
      <c r="AS78" s="110"/>
      <c r="AT78" s="53"/>
      <c r="AU78" s="110"/>
      <c r="AV78" s="111"/>
      <c r="AW78" s="53"/>
      <c r="AX78" s="110"/>
      <c r="AY78" s="53"/>
      <c r="AZ78" s="110"/>
      <c r="BA78" s="111"/>
      <c r="BB78" s="53"/>
      <c r="BC78" s="110"/>
      <c r="BD78" s="53"/>
      <c r="BE78" s="110"/>
      <c r="BF78" s="111"/>
      <c r="BG78" s="53"/>
      <c r="BH78" s="110"/>
      <c r="BI78" s="53"/>
      <c r="BJ78" s="110"/>
      <c r="BK78" s="111"/>
      <c r="BL78" s="53"/>
      <c r="BM78" s="110"/>
      <c r="BN78" s="53"/>
      <c r="BO78" s="110"/>
      <c r="BP78" s="111"/>
      <c r="BQ78" s="53"/>
      <c r="BR78" s="110"/>
      <c r="BS78" s="53"/>
      <c r="BT78" s="110"/>
      <c r="BU78" s="111"/>
      <c r="BV78" s="53"/>
      <c r="BW78" s="110"/>
      <c r="BX78" s="53"/>
      <c r="BY78" s="110"/>
    </row>
    <row r="79" spans="3:77" ht="13.5" customHeight="1" x14ac:dyDescent="0.25">
      <c r="C79" s="111"/>
      <c r="D79" s="53"/>
      <c r="E79" s="110"/>
      <c r="F79" s="53"/>
      <c r="G79" s="110"/>
      <c r="H79" s="111"/>
      <c r="I79" s="53"/>
      <c r="J79" s="110"/>
      <c r="K79" s="53"/>
      <c r="L79" s="110"/>
      <c r="M79" s="111"/>
      <c r="N79" s="53"/>
      <c r="O79" s="110"/>
      <c r="P79" s="53"/>
      <c r="Q79" s="110"/>
      <c r="R79" s="111"/>
      <c r="S79" s="53"/>
      <c r="T79" s="110"/>
      <c r="U79" s="53"/>
      <c r="V79" s="110"/>
      <c r="W79" s="111"/>
      <c r="X79" s="53"/>
      <c r="Y79" s="110"/>
      <c r="Z79" s="53"/>
      <c r="AA79" s="110"/>
      <c r="AB79" s="111"/>
      <c r="AC79" s="53"/>
      <c r="AD79" s="110"/>
      <c r="AE79" s="53"/>
      <c r="AF79" s="110"/>
      <c r="AG79" s="111"/>
      <c r="AH79" s="53"/>
      <c r="AI79" s="110"/>
      <c r="AJ79" s="53"/>
      <c r="AK79" s="110"/>
      <c r="AL79" s="111"/>
      <c r="AM79" s="53"/>
      <c r="AN79" s="110"/>
      <c r="AO79" s="53"/>
      <c r="AP79" s="110"/>
      <c r="AQ79" s="111"/>
      <c r="AR79" s="53"/>
      <c r="AS79" s="110"/>
      <c r="AT79" s="53"/>
      <c r="AU79" s="110"/>
      <c r="AV79" s="111"/>
      <c r="AW79" s="53"/>
      <c r="AX79" s="110"/>
      <c r="AY79" s="53"/>
      <c r="AZ79" s="110"/>
      <c r="BA79" s="111"/>
      <c r="BB79" s="53"/>
      <c r="BC79" s="110"/>
      <c r="BD79" s="53"/>
      <c r="BE79" s="110"/>
      <c r="BF79" s="111"/>
      <c r="BG79" s="53"/>
      <c r="BH79" s="110"/>
      <c r="BI79" s="53"/>
      <c r="BJ79" s="110"/>
      <c r="BK79" s="111"/>
      <c r="BL79" s="53"/>
      <c r="BM79" s="110"/>
      <c r="BN79" s="53"/>
      <c r="BO79" s="110"/>
      <c r="BP79" s="111"/>
      <c r="BQ79" s="53"/>
      <c r="BR79" s="110"/>
      <c r="BS79" s="53"/>
      <c r="BT79" s="110"/>
      <c r="BU79" s="111"/>
      <c r="BV79" s="53"/>
      <c r="BW79" s="110"/>
      <c r="BX79" s="53"/>
      <c r="BY79" s="110"/>
    </row>
    <row r="80" spans="3:77" ht="13.5" customHeight="1" x14ac:dyDescent="0.25">
      <c r="C80" s="111"/>
      <c r="D80" s="53"/>
      <c r="E80" s="110"/>
      <c r="F80" s="53"/>
      <c r="G80" s="110"/>
      <c r="H80" s="111"/>
      <c r="I80" s="53"/>
      <c r="J80" s="110"/>
      <c r="K80" s="53"/>
      <c r="L80" s="110"/>
      <c r="M80" s="111"/>
      <c r="N80" s="53"/>
      <c r="O80" s="110"/>
      <c r="P80" s="53"/>
      <c r="Q80" s="110"/>
      <c r="R80" s="111"/>
      <c r="S80" s="53"/>
      <c r="T80" s="110"/>
      <c r="U80" s="53"/>
      <c r="V80" s="110"/>
      <c r="W80" s="111"/>
      <c r="X80" s="53"/>
      <c r="Y80" s="110"/>
      <c r="Z80" s="53"/>
      <c r="AA80" s="110"/>
      <c r="AB80" s="111"/>
      <c r="AC80" s="53"/>
      <c r="AD80" s="110"/>
      <c r="AE80" s="53"/>
      <c r="AF80" s="110"/>
      <c r="AG80" s="111"/>
      <c r="AH80" s="53"/>
      <c r="AI80" s="110"/>
      <c r="AJ80" s="53"/>
      <c r="AK80" s="110"/>
      <c r="AL80" s="111"/>
      <c r="AM80" s="53"/>
      <c r="AN80" s="110"/>
      <c r="AO80" s="53"/>
      <c r="AP80" s="110"/>
      <c r="AQ80" s="111"/>
      <c r="AR80" s="53"/>
      <c r="AS80" s="110"/>
      <c r="AT80" s="53"/>
      <c r="AU80" s="110"/>
      <c r="AV80" s="111"/>
      <c r="AW80" s="53"/>
      <c r="AX80" s="110"/>
      <c r="AY80" s="53"/>
      <c r="AZ80" s="110"/>
      <c r="BA80" s="111"/>
      <c r="BB80" s="53"/>
      <c r="BC80" s="110"/>
      <c r="BD80" s="53"/>
      <c r="BE80" s="110"/>
      <c r="BF80" s="111"/>
      <c r="BG80" s="53"/>
      <c r="BH80" s="110"/>
      <c r="BI80" s="53"/>
      <c r="BJ80" s="110"/>
      <c r="BK80" s="111"/>
      <c r="BL80" s="53"/>
      <c r="BM80" s="110"/>
      <c r="BN80" s="53"/>
      <c r="BO80" s="110"/>
      <c r="BP80" s="111"/>
      <c r="BQ80" s="53"/>
      <c r="BR80" s="110"/>
      <c r="BS80" s="53"/>
      <c r="BT80" s="110"/>
      <c r="BU80" s="111"/>
      <c r="BV80" s="53"/>
      <c r="BW80" s="110"/>
      <c r="BX80" s="53"/>
      <c r="BY80" s="110"/>
    </row>
    <row r="81" spans="3:77" ht="13.5" customHeight="1" x14ac:dyDescent="0.25">
      <c r="C81" s="111"/>
      <c r="D81" s="53"/>
      <c r="E81" s="110"/>
      <c r="F81" s="53"/>
      <c r="G81" s="110"/>
      <c r="H81" s="111"/>
      <c r="I81" s="53"/>
      <c r="J81" s="110"/>
      <c r="K81" s="53"/>
      <c r="L81" s="110"/>
      <c r="M81" s="111"/>
      <c r="N81" s="53"/>
      <c r="O81" s="110"/>
      <c r="P81" s="53"/>
      <c r="Q81" s="110"/>
      <c r="R81" s="111"/>
      <c r="S81" s="53"/>
      <c r="T81" s="110"/>
      <c r="U81" s="53"/>
      <c r="V81" s="110"/>
      <c r="W81" s="111"/>
      <c r="X81" s="53"/>
      <c r="Y81" s="110"/>
      <c r="Z81" s="53"/>
      <c r="AA81" s="110"/>
      <c r="AB81" s="111"/>
      <c r="AC81" s="53"/>
      <c r="AD81" s="110"/>
      <c r="AE81" s="53"/>
      <c r="AF81" s="110"/>
      <c r="AG81" s="111"/>
      <c r="AH81" s="53"/>
      <c r="AI81" s="110"/>
      <c r="AJ81" s="53"/>
      <c r="AK81" s="110"/>
      <c r="AL81" s="111"/>
      <c r="AM81" s="53"/>
      <c r="AN81" s="110"/>
      <c r="AO81" s="53"/>
      <c r="AP81" s="110"/>
      <c r="AQ81" s="111"/>
      <c r="AR81" s="53"/>
      <c r="AS81" s="110"/>
      <c r="AT81" s="53"/>
      <c r="AU81" s="110"/>
      <c r="AV81" s="111"/>
      <c r="AW81" s="53"/>
      <c r="AX81" s="110"/>
      <c r="AY81" s="53"/>
      <c r="AZ81" s="110"/>
      <c r="BA81" s="111"/>
      <c r="BB81" s="53"/>
      <c r="BC81" s="110"/>
      <c r="BD81" s="53"/>
      <c r="BE81" s="110"/>
      <c r="BF81" s="111"/>
      <c r="BG81" s="53"/>
      <c r="BH81" s="110"/>
      <c r="BI81" s="53"/>
      <c r="BJ81" s="110"/>
      <c r="BK81" s="111"/>
      <c r="BL81" s="53"/>
      <c r="BM81" s="110"/>
      <c r="BN81" s="53"/>
      <c r="BO81" s="110"/>
      <c r="BP81" s="111"/>
      <c r="BQ81" s="53"/>
      <c r="BR81" s="110"/>
      <c r="BS81" s="53"/>
      <c r="BT81" s="110"/>
      <c r="BU81" s="111"/>
      <c r="BV81" s="53"/>
      <c r="BW81" s="110"/>
      <c r="BX81" s="53"/>
      <c r="BY81" s="110"/>
    </row>
    <row r="82" spans="3:77" ht="13.5" customHeight="1" x14ac:dyDescent="0.25">
      <c r="C82" s="111"/>
      <c r="D82" s="53"/>
      <c r="E82" s="110"/>
      <c r="F82" s="53"/>
      <c r="G82" s="110"/>
      <c r="H82" s="111"/>
      <c r="I82" s="53"/>
      <c r="J82" s="110"/>
      <c r="K82" s="53"/>
      <c r="L82" s="110"/>
      <c r="M82" s="111"/>
      <c r="N82" s="53"/>
      <c r="O82" s="110"/>
      <c r="P82" s="53"/>
      <c r="Q82" s="110"/>
      <c r="R82" s="111"/>
      <c r="S82" s="53"/>
      <c r="T82" s="110"/>
      <c r="U82" s="53"/>
      <c r="V82" s="110"/>
      <c r="W82" s="111"/>
      <c r="X82" s="53"/>
      <c r="Y82" s="110"/>
      <c r="Z82" s="53"/>
      <c r="AA82" s="110"/>
      <c r="AB82" s="111"/>
      <c r="AC82" s="53"/>
      <c r="AD82" s="110"/>
      <c r="AE82" s="53"/>
      <c r="AF82" s="110"/>
      <c r="AG82" s="111"/>
      <c r="AH82" s="53"/>
      <c r="AI82" s="110"/>
      <c r="AJ82" s="53"/>
      <c r="AK82" s="110"/>
      <c r="AL82" s="111"/>
      <c r="AM82" s="53"/>
      <c r="AN82" s="110"/>
      <c r="AO82" s="53"/>
      <c r="AP82" s="110"/>
      <c r="AQ82" s="111"/>
      <c r="AR82" s="53"/>
      <c r="AS82" s="110"/>
      <c r="AT82" s="53"/>
      <c r="AU82" s="110"/>
      <c r="AV82" s="111"/>
      <c r="AW82" s="53"/>
      <c r="AX82" s="110"/>
      <c r="AY82" s="53"/>
      <c r="AZ82" s="110"/>
      <c r="BA82" s="111"/>
      <c r="BB82" s="53"/>
      <c r="BC82" s="110"/>
      <c r="BD82" s="53"/>
      <c r="BE82" s="110"/>
      <c r="BF82" s="111"/>
      <c r="BG82" s="53"/>
      <c r="BH82" s="110"/>
      <c r="BI82" s="53"/>
      <c r="BJ82" s="110"/>
      <c r="BK82" s="111"/>
      <c r="BL82" s="53"/>
      <c r="BM82" s="110"/>
      <c r="BN82" s="53"/>
      <c r="BO82" s="110"/>
      <c r="BP82" s="111"/>
      <c r="BQ82" s="53"/>
      <c r="BR82" s="110"/>
      <c r="BS82" s="53"/>
      <c r="BT82" s="110"/>
      <c r="BU82" s="111"/>
      <c r="BV82" s="53"/>
      <c r="BW82" s="110"/>
      <c r="BX82" s="53"/>
      <c r="BY82" s="110"/>
    </row>
    <row r="83" spans="3:77" ht="13.5" customHeight="1" x14ac:dyDescent="0.25">
      <c r="C83" s="111"/>
      <c r="D83" s="53"/>
      <c r="E83" s="110"/>
      <c r="F83" s="53"/>
      <c r="G83" s="110"/>
      <c r="H83" s="111"/>
      <c r="I83" s="53"/>
      <c r="J83" s="110"/>
      <c r="K83" s="53"/>
      <c r="L83" s="110"/>
      <c r="M83" s="111"/>
      <c r="N83" s="53"/>
      <c r="O83" s="110"/>
      <c r="P83" s="53"/>
      <c r="Q83" s="110"/>
      <c r="R83" s="111"/>
      <c r="S83" s="53"/>
      <c r="T83" s="110"/>
      <c r="U83" s="53"/>
      <c r="V83" s="110"/>
      <c r="W83" s="111"/>
      <c r="X83" s="53"/>
      <c r="Y83" s="110"/>
      <c r="Z83" s="53"/>
      <c r="AA83" s="110"/>
      <c r="AB83" s="111"/>
      <c r="AC83" s="53"/>
      <c r="AD83" s="110"/>
      <c r="AE83" s="53"/>
      <c r="AF83" s="110"/>
      <c r="AG83" s="111"/>
      <c r="AH83" s="53"/>
      <c r="AI83" s="110"/>
      <c r="AJ83" s="53"/>
      <c r="AK83" s="110"/>
      <c r="AL83" s="111"/>
      <c r="AM83" s="53"/>
      <c r="AN83" s="110"/>
      <c r="AO83" s="53"/>
      <c r="AP83" s="110"/>
      <c r="AQ83" s="111"/>
      <c r="AR83" s="53"/>
      <c r="AS83" s="110"/>
      <c r="AT83" s="53"/>
      <c r="AU83" s="110"/>
      <c r="AV83" s="111"/>
      <c r="AW83" s="53"/>
      <c r="AX83" s="110"/>
      <c r="AY83" s="53"/>
      <c r="AZ83" s="110"/>
      <c r="BA83" s="111"/>
      <c r="BB83" s="53"/>
      <c r="BC83" s="110"/>
      <c r="BD83" s="53"/>
      <c r="BE83" s="110"/>
      <c r="BF83" s="111"/>
      <c r="BG83" s="53"/>
      <c r="BH83" s="110"/>
      <c r="BI83" s="53"/>
      <c r="BJ83" s="110"/>
      <c r="BK83" s="111"/>
      <c r="BL83" s="53"/>
      <c r="BM83" s="110"/>
      <c r="BN83" s="53"/>
      <c r="BO83" s="110"/>
      <c r="BP83" s="111"/>
      <c r="BQ83" s="53"/>
      <c r="BR83" s="110"/>
      <c r="BS83" s="53"/>
      <c r="BT83" s="110"/>
      <c r="BU83" s="111"/>
      <c r="BV83" s="53"/>
      <c r="BW83" s="110"/>
      <c r="BX83" s="53"/>
      <c r="BY83" s="110"/>
    </row>
    <row r="84" spans="3:77" ht="13.5" customHeight="1" x14ac:dyDescent="0.25">
      <c r="C84" s="111"/>
      <c r="D84" s="53"/>
      <c r="E84" s="110"/>
      <c r="F84" s="53"/>
      <c r="G84" s="110"/>
      <c r="H84" s="111"/>
      <c r="I84" s="53"/>
      <c r="J84" s="110"/>
      <c r="K84" s="53"/>
      <c r="L84" s="110"/>
      <c r="M84" s="111"/>
      <c r="N84" s="53"/>
      <c r="O84" s="110"/>
      <c r="P84" s="53"/>
      <c r="Q84" s="110"/>
      <c r="R84" s="111"/>
      <c r="S84" s="53"/>
      <c r="T84" s="110"/>
      <c r="U84" s="53"/>
      <c r="V84" s="110"/>
      <c r="W84" s="111"/>
      <c r="X84" s="53"/>
      <c r="Y84" s="110"/>
      <c r="Z84" s="53"/>
      <c r="AA84" s="110"/>
      <c r="AB84" s="111"/>
      <c r="AC84" s="53"/>
      <c r="AD84" s="110"/>
      <c r="AE84" s="53"/>
      <c r="AF84" s="110"/>
      <c r="AG84" s="111"/>
      <c r="AH84" s="53"/>
      <c r="AI84" s="110"/>
      <c r="AJ84" s="53"/>
      <c r="AK84" s="110"/>
      <c r="AL84" s="111"/>
      <c r="AM84" s="53"/>
      <c r="AN84" s="110"/>
      <c r="AO84" s="53"/>
      <c r="AP84" s="110"/>
      <c r="AQ84" s="111"/>
      <c r="AR84" s="53"/>
      <c r="AS84" s="110"/>
      <c r="AT84" s="53"/>
      <c r="AU84" s="110"/>
      <c r="AV84" s="111"/>
      <c r="AW84" s="53"/>
      <c r="AX84" s="110"/>
      <c r="AY84" s="53"/>
      <c r="AZ84" s="110"/>
      <c r="BA84" s="111"/>
      <c r="BB84" s="53"/>
      <c r="BC84" s="110"/>
      <c r="BD84" s="53"/>
      <c r="BE84" s="110"/>
      <c r="BF84" s="111"/>
      <c r="BG84" s="53"/>
      <c r="BH84" s="110"/>
      <c r="BI84" s="53"/>
      <c r="BJ84" s="110"/>
      <c r="BK84" s="111"/>
      <c r="BL84" s="53"/>
      <c r="BM84" s="110"/>
      <c r="BN84" s="53"/>
      <c r="BO84" s="110"/>
      <c r="BP84" s="111"/>
      <c r="BQ84" s="53"/>
      <c r="BR84" s="110"/>
      <c r="BS84" s="53"/>
      <c r="BT84" s="110"/>
      <c r="BU84" s="111"/>
      <c r="BV84" s="53"/>
      <c r="BW84" s="110"/>
      <c r="BX84" s="53"/>
      <c r="BY84" s="110"/>
    </row>
    <row r="85" spans="3:77" ht="13.5" customHeight="1" x14ac:dyDescent="0.25">
      <c r="C85" s="111"/>
      <c r="D85" s="53"/>
      <c r="E85" s="110"/>
      <c r="F85" s="53"/>
      <c r="G85" s="110"/>
      <c r="H85" s="111"/>
      <c r="I85" s="53"/>
      <c r="J85" s="110"/>
      <c r="K85" s="53"/>
      <c r="L85" s="110"/>
      <c r="M85" s="111"/>
      <c r="N85" s="53"/>
      <c r="O85" s="110"/>
      <c r="P85" s="53"/>
      <c r="Q85" s="110"/>
      <c r="R85" s="111"/>
      <c r="S85" s="53"/>
      <c r="T85" s="110"/>
      <c r="U85" s="53"/>
      <c r="V85" s="110"/>
      <c r="W85" s="111"/>
      <c r="X85" s="53"/>
      <c r="Y85" s="110"/>
      <c r="Z85" s="53"/>
      <c r="AA85" s="110"/>
      <c r="AB85" s="111"/>
      <c r="AC85" s="53"/>
      <c r="AD85" s="110"/>
      <c r="AE85" s="53"/>
      <c r="AF85" s="110"/>
      <c r="AG85" s="111"/>
      <c r="AH85" s="53"/>
      <c r="AI85" s="110"/>
      <c r="AJ85" s="53"/>
      <c r="AK85" s="110"/>
      <c r="AL85" s="111"/>
      <c r="AM85" s="53"/>
      <c r="AN85" s="110"/>
      <c r="AO85" s="53"/>
      <c r="AP85" s="110"/>
      <c r="AQ85" s="111"/>
      <c r="AR85" s="53"/>
      <c r="AS85" s="110"/>
      <c r="AT85" s="53"/>
      <c r="AU85" s="110"/>
      <c r="AV85" s="111"/>
      <c r="AW85" s="53"/>
      <c r="AX85" s="110"/>
      <c r="AY85" s="53"/>
      <c r="AZ85" s="110"/>
      <c r="BA85" s="111"/>
      <c r="BB85" s="53"/>
      <c r="BC85" s="110"/>
      <c r="BD85" s="53"/>
      <c r="BE85" s="110"/>
      <c r="BF85" s="111"/>
      <c r="BG85" s="53"/>
      <c r="BH85" s="110"/>
      <c r="BI85" s="53"/>
      <c r="BJ85" s="110"/>
      <c r="BK85" s="111"/>
      <c r="BL85" s="53"/>
      <c r="BM85" s="110"/>
      <c r="BN85" s="53"/>
      <c r="BO85" s="110"/>
      <c r="BP85" s="111"/>
      <c r="BQ85" s="53"/>
      <c r="BR85" s="110"/>
      <c r="BS85" s="53"/>
      <c r="BT85" s="110"/>
      <c r="BU85" s="111"/>
      <c r="BV85" s="53"/>
      <c r="BW85" s="110"/>
      <c r="BX85" s="53"/>
      <c r="BY85" s="110"/>
    </row>
    <row r="86" spans="3:77" ht="13.5" customHeight="1" x14ac:dyDescent="0.25">
      <c r="C86" s="111"/>
      <c r="D86" s="53"/>
      <c r="E86" s="110"/>
      <c r="F86" s="53"/>
      <c r="G86" s="110"/>
      <c r="H86" s="111"/>
      <c r="I86" s="53"/>
      <c r="J86" s="110"/>
      <c r="K86" s="53"/>
      <c r="L86" s="110"/>
      <c r="M86" s="111"/>
      <c r="N86" s="53"/>
      <c r="O86" s="110"/>
      <c r="P86" s="53"/>
      <c r="Q86" s="110"/>
      <c r="R86" s="111"/>
      <c r="S86" s="53"/>
      <c r="T86" s="110"/>
      <c r="U86" s="53"/>
      <c r="V86" s="110"/>
      <c r="W86" s="111"/>
      <c r="X86" s="53"/>
      <c r="Y86" s="110"/>
      <c r="Z86" s="53"/>
      <c r="AA86" s="110"/>
      <c r="AB86" s="111"/>
      <c r="AC86" s="53"/>
      <c r="AD86" s="110"/>
      <c r="AE86" s="53"/>
      <c r="AF86" s="110"/>
      <c r="AG86" s="111"/>
      <c r="AH86" s="53"/>
      <c r="AI86" s="110"/>
      <c r="AJ86" s="53"/>
      <c r="AK86" s="110"/>
      <c r="AL86" s="111"/>
      <c r="AM86" s="53"/>
      <c r="AN86" s="110"/>
      <c r="AO86" s="53"/>
      <c r="AP86" s="110"/>
      <c r="AQ86" s="111"/>
      <c r="AR86" s="53"/>
      <c r="AS86" s="110"/>
      <c r="AT86" s="53"/>
      <c r="AU86" s="110"/>
      <c r="AV86" s="111"/>
      <c r="AW86" s="53"/>
      <c r="AX86" s="110"/>
      <c r="AY86" s="53"/>
      <c r="AZ86" s="110"/>
      <c r="BA86" s="111"/>
      <c r="BB86" s="53"/>
      <c r="BC86" s="110"/>
      <c r="BD86" s="53"/>
      <c r="BE86" s="110"/>
      <c r="BF86" s="111"/>
      <c r="BG86" s="53"/>
      <c r="BH86" s="110"/>
      <c r="BI86" s="53"/>
      <c r="BJ86" s="110"/>
      <c r="BK86" s="111"/>
      <c r="BL86" s="53"/>
      <c r="BM86" s="110"/>
      <c r="BN86" s="53"/>
      <c r="BO86" s="110"/>
      <c r="BP86" s="111"/>
      <c r="BQ86" s="53"/>
      <c r="BR86" s="110"/>
      <c r="BS86" s="53"/>
      <c r="BT86" s="110"/>
      <c r="BU86" s="111"/>
      <c r="BV86" s="53"/>
      <c r="BW86" s="110"/>
      <c r="BX86" s="53"/>
      <c r="BY86" s="110"/>
    </row>
    <row r="87" spans="3:77" ht="13.5" customHeight="1" x14ac:dyDescent="0.25">
      <c r="C87" s="111"/>
      <c r="D87" s="53"/>
      <c r="E87" s="110"/>
      <c r="F87" s="53"/>
      <c r="G87" s="110"/>
      <c r="H87" s="111"/>
      <c r="I87" s="53"/>
      <c r="J87" s="110"/>
      <c r="K87" s="53"/>
      <c r="L87" s="110"/>
      <c r="M87" s="111"/>
      <c r="N87" s="53"/>
      <c r="O87" s="110"/>
      <c r="P87" s="53"/>
      <c r="Q87" s="110"/>
      <c r="R87" s="111"/>
      <c r="S87" s="53"/>
      <c r="T87" s="110"/>
      <c r="U87" s="53"/>
      <c r="V87" s="110"/>
      <c r="W87" s="111"/>
      <c r="X87" s="53"/>
      <c r="Y87" s="110"/>
      <c r="Z87" s="53"/>
      <c r="AA87" s="110"/>
      <c r="AB87" s="111"/>
      <c r="AC87" s="53"/>
      <c r="AD87" s="110"/>
      <c r="AE87" s="53"/>
      <c r="AF87" s="110"/>
      <c r="AG87" s="111"/>
      <c r="AH87" s="53"/>
      <c r="AI87" s="110"/>
      <c r="AJ87" s="53"/>
      <c r="AK87" s="110"/>
      <c r="AL87" s="111"/>
      <c r="AM87" s="53"/>
      <c r="AN87" s="110"/>
      <c r="AO87" s="53"/>
      <c r="AP87" s="110"/>
      <c r="AQ87" s="111"/>
      <c r="AR87" s="53"/>
      <c r="AS87" s="110"/>
      <c r="AT87" s="53"/>
      <c r="AU87" s="110"/>
      <c r="AV87" s="111"/>
      <c r="AW87" s="53"/>
      <c r="AX87" s="110"/>
      <c r="AY87" s="53"/>
      <c r="AZ87" s="110"/>
      <c r="BA87" s="111"/>
      <c r="BB87" s="53"/>
      <c r="BC87" s="110"/>
      <c r="BD87" s="53"/>
      <c r="BE87" s="110"/>
      <c r="BF87" s="111"/>
      <c r="BG87" s="53"/>
      <c r="BH87" s="110"/>
      <c r="BI87" s="53"/>
      <c r="BJ87" s="110"/>
      <c r="BK87" s="111"/>
      <c r="BL87" s="53"/>
      <c r="BM87" s="110"/>
      <c r="BN87" s="53"/>
      <c r="BO87" s="110"/>
      <c r="BP87" s="111"/>
      <c r="BQ87" s="53"/>
      <c r="BR87" s="110"/>
      <c r="BS87" s="53"/>
      <c r="BT87" s="110"/>
      <c r="BU87" s="111"/>
      <c r="BV87" s="53"/>
      <c r="BW87" s="110"/>
      <c r="BX87" s="53"/>
      <c r="BY87" s="110"/>
    </row>
    <row r="88" spans="3:77" ht="13.5" customHeight="1" x14ac:dyDescent="0.25">
      <c r="C88" s="111"/>
      <c r="D88" s="53"/>
      <c r="E88" s="110"/>
      <c r="F88" s="53"/>
      <c r="G88" s="110"/>
      <c r="H88" s="111"/>
      <c r="I88" s="53"/>
      <c r="J88" s="110"/>
      <c r="K88" s="53"/>
      <c r="L88" s="110"/>
      <c r="M88" s="111"/>
      <c r="N88" s="53"/>
      <c r="O88" s="110"/>
      <c r="P88" s="53"/>
      <c r="Q88" s="110"/>
      <c r="R88" s="111"/>
      <c r="S88" s="53"/>
      <c r="T88" s="110"/>
      <c r="U88" s="53"/>
      <c r="V88" s="110"/>
      <c r="W88" s="111"/>
      <c r="X88" s="53"/>
      <c r="Y88" s="110"/>
      <c r="Z88" s="53"/>
      <c r="AA88" s="110"/>
      <c r="AB88" s="111"/>
      <c r="AC88" s="53"/>
      <c r="AD88" s="110"/>
      <c r="AE88" s="53"/>
      <c r="AF88" s="110"/>
      <c r="AG88" s="111"/>
      <c r="AH88" s="53"/>
      <c r="AI88" s="110"/>
      <c r="AJ88" s="53"/>
      <c r="AK88" s="110"/>
      <c r="AL88" s="111"/>
      <c r="AM88" s="53"/>
      <c r="AN88" s="110"/>
      <c r="AO88" s="53"/>
      <c r="AP88" s="110"/>
      <c r="AQ88" s="111"/>
      <c r="AR88" s="53"/>
      <c r="AS88" s="110"/>
      <c r="AT88" s="53"/>
      <c r="AU88" s="110"/>
      <c r="AV88" s="111"/>
      <c r="AW88" s="53"/>
      <c r="AX88" s="110"/>
      <c r="AY88" s="53"/>
      <c r="AZ88" s="110"/>
      <c r="BA88" s="111"/>
      <c r="BB88" s="53"/>
      <c r="BC88" s="110"/>
      <c r="BD88" s="53"/>
      <c r="BE88" s="110"/>
      <c r="BF88" s="111"/>
      <c r="BG88" s="53"/>
      <c r="BH88" s="110"/>
      <c r="BI88" s="53"/>
      <c r="BJ88" s="110"/>
      <c r="BK88" s="111"/>
      <c r="BL88" s="53"/>
      <c r="BM88" s="110"/>
      <c r="BN88" s="53"/>
      <c r="BO88" s="110"/>
      <c r="BP88" s="111"/>
      <c r="BQ88" s="53"/>
      <c r="BR88" s="110"/>
      <c r="BS88" s="53"/>
      <c r="BT88" s="110"/>
      <c r="BU88" s="111"/>
      <c r="BV88" s="53"/>
      <c r="BW88" s="110"/>
      <c r="BX88" s="53"/>
      <c r="BY88" s="110"/>
    </row>
    <row r="89" spans="3:77" ht="13.5" customHeight="1" x14ac:dyDescent="0.25">
      <c r="C89" s="111"/>
      <c r="D89" s="53"/>
      <c r="E89" s="110"/>
      <c r="F89" s="53"/>
      <c r="G89" s="110"/>
      <c r="H89" s="111"/>
      <c r="I89" s="53"/>
      <c r="J89" s="110"/>
      <c r="K89" s="53"/>
      <c r="L89" s="110"/>
      <c r="M89" s="111"/>
      <c r="N89" s="53"/>
      <c r="O89" s="110"/>
      <c r="P89" s="53"/>
      <c r="Q89" s="110"/>
      <c r="R89" s="111"/>
      <c r="S89" s="53"/>
      <c r="T89" s="110"/>
      <c r="U89" s="53"/>
      <c r="V89" s="110"/>
      <c r="W89" s="111"/>
      <c r="X89" s="53"/>
      <c r="Y89" s="110"/>
      <c r="Z89" s="53"/>
      <c r="AA89" s="110"/>
      <c r="AB89" s="111"/>
      <c r="AC89" s="53"/>
      <c r="AD89" s="110"/>
      <c r="AE89" s="53"/>
      <c r="AF89" s="110"/>
      <c r="AG89" s="111"/>
      <c r="AH89" s="53"/>
      <c r="AI89" s="110"/>
      <c r="AJ89" s="53"/>
      <c r="AK89" s="110"/>
      <c r="AL89" s="111"/>
      <c r="AM89" s="53"/>
      <c r="AN89" s="110"/>
      <c r="AO89" s="53"/>
      <c r="AP89" s="110"/>
      <c r="AQ89" s="111"/>
      <c r="AR89" s="53"/>
      <c r="AS89" s="110"/>
      <c r="AT89" s="53"/>
      <c r="AU89" s="110"/>
      <c r="AV89" s="111"/>
      <c r="AW89" s="53"/>
      <c r="AX89" s="110"/>
      <c r="AY89" s="53"/>
      <c r="AZ89" s="110"/>
      <c r="BA89" s="111"/>
      <c r="BB89" s="53"/>
      <c r="BC89" s="110"/>
      <c r="BD89" s="53"/>
      <c r="BE89" s="110"/>
      <c r="BF89" s="111"/>
      <c r="BG89" s="53"/>
      <c r="BH89" s="110"/>
      <c r="BI89" s="53"/>
      <c r="BJ89" s="110"/>
      <c r="BK89" s="111"/>
      <c r="BL89" s="53"/>
      <c r="BM89" s="110"/>
      <c r="BN89" s="53"/>
      <c r="BO89" s="110"/>
      <c r="BP89" s="111"/>
      <c r="BQ89" s="53"/>
      <c r="BR89" s="110"/>
      <c r="BS89" s="53"/>
      <c r="BT89" s="110"/>
      <c r="BU89" s="111"/>
      <c r="BV89" s="53"/>
      <c r="BW89" s="110"/>
      <c r="BX89" s="53"/>
      <c r="BY89" s="110"/>
    </row>
    <row r="90" spans="3:77" ht="13.5" customHeight="1" x14ac:dyDescent="0.25">
      <c r="C90" s="111"/>
      <c r="D90" s="53"/>
      <c r="E90" s="110"/>
      <c r="F90" s="53"/>
      <c r="G90" s="110"/>
      <c r="H90" s="111"/>
      <c r="I90" s="53"/>
      <c r="J90" s="110"/>
      <c r="K90" s="53"/>
      <c r="L90" s="110"/>
      <c r="M90" s="111"/>
      <c r="N90" s="53"/>
      <c r="O90" s="110"/>
      <c r="P90" s="53"/>
      <c r="Q90" s="110"/>
      <c r="R90" s="111"/>
      <c r="S90" s="53"/>
      <c r="T90" s="110"/>
      <c r="U90" s="53"/>
      <c r="V90" s="110"/>
      <c r="W90" s="111"/>
      <c r="X90" s="53"/>
      <c r="Y90" s="110"/>
      <c r="Z90" s="53"/>
      <c r="AA90" s="110"/>
      <c r="AB90" s="111"/>
      <c r="AC90" s="53"/>
      <c r="AD90" s="110"/>
      <c r="AE90" s="53"/>
      <c r="AF90" s="110"/>
      <c r="AG90" s="111"/>
      <c r="AH90" s="53"/>
      <c r="AI90" s="110"/>
      <c r="AJ90" s="53"/>
      <c r="AK90" s="110"/>
      <c r="AL90" s="111"/>
      <c r="AM90" s="53"/>
      <c r="AN90" s="110"/>
      <c r="AO90" s="53"/>
      <c r="AP90" s="110"/>
      <c r="AQ90" s="111"/>
      <c r="AR90" s="53"/>
      <c r="AS90" s="110"/>
      <c r="AT90" s="53"/>
      <c r="AU90" s="110"/>
      <c r="AV90" s="111"/>
      <c r="AW90" s="53"/>
      <c r="AX90" s="110"/>
      <c r="AY90" s="53"/>
      <c r="AZ90" s="110"/>
      <c r="BA90" s="111"/>
      <c r="BB90" s="53"/>
      <c r="BC90" s="110"/>
      <c r="BD90" s="53"/>
      <c r="BE90" s="110"/>
      <c r="BF90" s="111"/>
      <c r="BG90" s="53"/>
      <c r="BH90" s="110"/>
      <c r="BI90" s="53"/>
      <c r="BJ90" s="110"/>
      <c r="BK90" s="111"/>
      <c r="BL90" s="53"/>
      <c r="BM90" s="110"/>
      <c r="BN90" s="53"/>
      <c r="BO90" s="110"/>
      <c r="BP90" s="111"/>
      <c r="BQ90" s="53"/>
      <c r="BR90" s="110"/>
      <c r="BS90" s="53"/>
      <c r="BT90" s="110"/>
      <c r="BU90" s="111"/>
      <c r="BV90" s="53"/>
      <c r="BW90" s="110"/>
      <c r="BX90" s="53"/>
      <c r="BY90" s="110"/>
    </row>
    <row r="91" spans="3:77" ht="13.5" customHeight="1" x14ac:dyDescent="0.25">
      <c r="C91" s="111"/>
      <c r="D91" s="53"/>
      <c r="E91" s="110"/>
      <c r="F91" s="53"/>
      <c r="G91" s="110"/>
      <c r="H91" s="111"/>
      <c r="I91" s="53"/>
      <c r="J91" s="110"/>
      <c r="K91" s="53"/>
      <c r="L91" s="110"/>
      <c r="M91" s="111"/>
      <c r="N91" s="53"/>
      <c r="O91" s="110"/>
      <c r="P91" s="53"/>
      <c r="Q91" s="110"/>
      <c r="R91" s="111"/>
      <c r="S91" s="53"/>
      <c r="T91" s="110"/>
      <c r="U91" s="53"/>
      <c r="V91" s="110"/>
      <c r="W91" s="111"/>
      <c r="X91" s="53"/>
      <c r="Y91" s="110"/>
      <c r="Z91" s="53"/>
      <c r="AA91" s="110"/>
      <c r="AB91" s="111"/>
      <c r="AC91" s="53"/>
      <c r="AD91" s="110"/>
      <c r="AE91" s="53"/>
      <c r="AF91" s="110"/>
      <c r="AG91" s="111"/>
      <c r="AH91" s="53"/>
      <c r="AI91" s="110"/>
      <c r="AJ91" s="53"/>
      <c r="AK91" s="110"/>
      <c r="AL91" s="111"/>
      <c r="AM91" s="53"/>
      <c r="AN91" s="110"/>
      <c r="AO91" s="53"/>
      <c r="AP91" s="110"/>
      <c r="AQ91" s="111"/>
      <c r="AR91" s="53"/>
      <c r="AS91" s="110"/>
      <c r="AT91" s="53"/>
      <c r="AU91" s="110"/>
      <c r="AV91" s="111"/>
      <c r="AW91" s="53"/>
      <c r="AX91" s="110"/>
      <c r="AY91" s="53"/>
      <c r="AZ91" s="110"/>
      <c r="BA91" s="111"/>
      <c r="BB91" s="53"/>
      <c r="BC91" s="110"/>
      <c r="BD91" s="53"/>
      <c r="BE91" s="110"/>
      <c r="BF91" s="111"/>
      <c r="BG91" s="53"/>
      <c r="BH91" s="110"/>
      <c r="BI91" s="53"/>
      <c r="BJ91" s="110"/>
      <c r="BK91" s="111"/>
      <c r="BL91" s="53"/>
      <c r="BM91" s="110"/>
      <c r="BN91" s="53"/>
      <c r="BO91" s="110"/>
      <c r="BP91" s="111"/>
      <c r="BQ91" s="53"/>
      <c r="BR91" s="110"/>
      <c r="BS91" s="53"/>
      <c r="BT91" s="110"/>
      <c r="BU91" s="111"/>
      <c r="BV91" s="53"/>
      <c r="BW91" s="110"/>
      <c r="BX91" s="53"/>
      <c r="BY91" s="110"/>
    </row>
    <row r="92" spans="3:77" ht="13.5" customHeight="1" x14ac:dyDescent="0.25">
      <c r="C92" s="111"/>
      <c r="D92" s="53"/>
      <c r="E92" s="110"/>
      <c r="F92" s="53"/>
      <c r="G92" s="110"/>
      <c r="H92" s="111"/>
      <c r="I92" s="53"/>
      <c r="J92" s="110"/>
      <c r="K92" s="53"/>
      <c r="L92" s="110"/>
      <c r="M92" s="111"/>
      <c r="N92" s="53"/>
      <c r="O92" s="110"/>
      <c r="P92" s="53"/>
      <c r="Q92" s="110"/>
      <c r="R92" s="111"/>
      <c r="S92" s="53"/>
      <c r="T92" s="110"/>
      <c r="U92" s="53"/>
      <c r="V92" s="110"/>
      <c r="W92" s="111"/>
      <c r="X92" s="53"/>
      <c r="Y92" s="110"/>
      <c r="Z92" s="53"/>
      <c r="AA92" s="110"/>
      <c r="AB92" s="111"/>
      <c r="AC92" s="53"/>
      <c r="AD92" s="110"/>
      <c r="AE92" s="53"/>
      <c r="AF92" s="110"/>
      <c r="AG92" s="111"/>
      <c r="AH92" s="53"/>
      <c r="AI92" s="110"/>
      <c r="AJ92" s="53"/>
      <c r="AK92" s="110"/>
      <c r="AL92" s="111"/>
      <c r="AM92" s="53"/>
      <c r="AN92" s="110"/>
      <c r="AO92" s="53"/>
      <c r="AP92" s="110"/>
      <c r="AQ92" s="111"/>
      <c r="AR92" s="53"/>
      <c r="AS92" s="110"/>
      <c r="AT92" s="53"/>
      <c r="AU92" s="110"/>
      <c r="AV92" s="111"/>
      <c r="AW92" s="53"/>
      <c r="AX92" s="110"/>
      <c r="AY92" s="53"/>
      <c r="AZ92" s="110"/>
      <c r="BA92" s="111"/>
      <c r="BB92" s="53"/>
      <c r="BC92" s="110"/>
      <c r="BD92" s="53"/>
      <c r="BE92" s="110"/>
      <c r="BF92" s="111"/>
      <c r="BG92" s="53"/>
      <c r="BH92" s="110"/>
      <c r="BI92" s="53"/>
      <c r="BJ92" s="110"/>
      <c r="BK92" s="111"/>
      <c r="BL92" s="53"/>
      <c r="BM92" s="110"/>
      <c r="BN92" s="53"/>
      <c r="BO92" s="110"/>
      <c r="BP92" s="111"/>
      <c r="BQ92" s="53"/>
      <c r="BR92" s="110"/>
      <c r="BS92" s="53"/>
      <c r="BT92" s="110"/>
      <c r="BU92" s="111"/>
      <c r="BV92" s="53"/>
      <c r="BW92" s="110"/>
      <c r="BX92" s="53"/>
      <c r="BY92" s="110"/>
    </row>
    <row r="93" spans="3:77" ht="13.5" customHeight="1" x14ac:dyDescent="0.25">
      <c r="C93" s="111"/>
      <c r="D93" s="53"/>
      <c r="E93" s="110"/>
      <c r="F93" s="53"/>
      <c r="G93" s="110"/>
      <c r="H93" s="111"/>
      <c r="I93" s="53"/>
      <c r="J93" s="110"/>
      <c r="K93" s="53"/>
      <c r="L93" s="110"/>
      <c r="M93" s="111"/>
      <c r="N93" s="53"/>
      <c r="O93" s="110"/>
      <c r="P93" s="53"/>
      <c r="Q93" s="110"/>
      <c r="R93" s="111"/>
      <c r="S93" s="53"/>
      <c r="T93" s="110"/>
      <c r="U93" s="53"/>
      <c r="V93" s="110"/>
      <c r="W93" s="111"/>
      <c r="X93" s="53"/>
      <c r="Y93" s="110"/>
      <c r="Z93" s="53"/>
      <c r="AA93" s="110"/>
      <c r="AB93" s="111"/>
      <c r="AC93" s="53"/>
      <c r="AD93" s="110"/>
      <c r="AE93" s="53"/>
      <c r="AF93" s="110"/>
      <c r="AG93" s="111"/>
      <c r="AH93" s="53"/>
      <c r="AI93" s="110"/>
      <c r="AJ93" s="53"/>
      <c r="AK93" s="110"/>
      <c r="AL93" s="111"/>
      <c r="AM93" s="53"/>
      <c r="AN93" s="110"/>
      <c r="AO93" s="53"/>
      <c r="AP93" s="110"/>
      <c r="AQ93" s="111"/>
      <c r="AR93" s="53"/>
      <c r="AS93" s="110"/>
      <c r="AT93" s="53"/>
      <c r="AU93" s="110"/>
      <c r="AV93" s="111"/>
      <c r="AW93" s="53"/>
      <c r="AX93" s="110"/>
      <c r="AY93" s="53"/>
      <c r="AZ93" s="110"/>
      <c r="BA93" s="111"/>
      <c r="BB93" s="53"/>
      <c r="BC93" s="110"/>
      <c r="BD93" s="53"/>
      <c r="BE93" s="110"/>
      <c r="BF93" s="111"/>
      <c r="BG93" s="53"/>
      <c r="BH93" s="110"/>
      <c r="BI93" s="53"/>
      <c r="BJ93" s="110"/>
      <c r="BK93" s="111"/>
      <c r="BL93" s="53"/>
      <c r="BM93" s="110"/>
      <c r="BN93" s="53"/>
      <c r="BO93" s="110"/>
      <c r="BP93" s="111"/>
      <c r="BQ93" s="53"/>
      <c r="BR93" s="110"/>
      <c r="BS93" s="53"/>
      <c r="BT93" s="110"/>
      <c r="BU93" s="111"/>
      <c r="BV93" s="53"/>
      <c r="BW93" s="110"/>
      <c r="BX93" s="53"/>
      <c r="BY93" s="110"/>
    </row>
    <row r="94" spans="3:77" ht="13.5" customHeight="1" x14ac:dyDescent="0.25">
      <c r="C94" s="111"/>
      <c r="D94" s="53"/>
      <c r="E94" s="110"/>
      <c r="F94" s="53"/>
      <c r="G94" s="110"/>
      <c r="H94" s="111"/>
      <c r="I94" s="53"/>
      <c r="J94" s="110"/>
      <c r="K94" s="53"/>
      <c r="L94" s="110"/>
      <c r="M94" s="111"/>
      <c r="N94" s="53"/>
      <c r="O94" s="110"/>
      <c r="P94" s="53"/>
      <c r="Q94" s="110"/>
      <c r="R94" s="111"/>
      <c r="S94" s="53"/>
      <c r="T94" s="110"/>
      <c r="U94" s="53"/>
      <c r="V94" s="110"/>
      <c r="W94" s="111"/>
      <c r="X94" s="53"/>
      <c r="Y94" s="110"/>
      <c r="Z94" s="53"/>
      <c r="AA94" s="110"/>
      <c r="AB94" s="111"/>
      <c r="AC94" s="53"/>
      <c r="AD94" s="110"/>
      <c r="AE94" s="53"/>
      <c r="AF94" s="110"/>
      <c r="AG94" s="111"/>
      <c r="AH94" s="53"/>
      <c r="AI94" s="110"/>
      <c r="AJ94" s="53"/>
      <c r="AK94" s="110"/>
      <c r="AL94" s="111"/>
      <c r="AM94" s="53"/>
      <c r="AN94" s="110"/>
      <c r="AO94" s="53"/>
      <c r="AP94" s="110"/>
      <c r="AQ94" s="111"/>
      <c r="AR94" s="53"/>
      <c r="AS94" s="110"/>
      <c r="AT94" s="53"/>
      <c r="AU94" s="110"/>
      <c r="AV94" s="111"/>
      <c r="AW94" s="53"/>
      <c r="AX94" s="110"/>
      <c r="AY94" s="53"/>
      <c r="AZ94" s="110"/>
      <c r="BA94" s="111"/>
      <c r="BB94" s="53"/>
      <c r="BC94" s="110"/>
      <c r="BD94" s="53"/>
      <c r="BE94" s="110"/>
      <c r="BF94" s="111"/>
      <c r="BG94" s="53"/>
      <c r="BH94" s="110"/>
      <c r="BI94" s="53"/>
      <c r="BJ94" s="110"/>
      <c r="BK94" s="111"/>
      <c r="BL94" s="53"/>
      <c r="BM94" s="110"/>
      <c r="BN94" s="53"/>
      <c r="BO94" s="110"/>
      <c r="BP94" s="111"/>
      <c r="BQ94" s="53"/>
      <c r="BR94" s="110"/>
      <c r="BS94" s="53"/>
      <c r="BT94" s="110"/>
      <c r="BU94" s="111"/>
      <c r="BV94" s="53"/>
      <c r="BW94" s="110"/>
      <c r="BX94" s="53"/>
      <c r="BY94" s="110"/>
    </row>
    <row r="95" spans="3:77" ht="13.5" customHeight="1" x14ac:dyDescent="0.25">
      <c r="C95" s="111"/>
      <c r="D95" s="53"/>
      <c r="E95" s="110"/>
      <c r="F95" s="53"/>
      <c r="G95" s="110"/>
      <c r="H95" s="111"/>
      <c r="I95" s="53"/>
      <c r="J95" s="110"/>
      <c r="K95" s="53"/>
      <c r="L95" s="110"/>
      <c r="M95" s="111"/>
      <c r="N95" s="53"/>
      <c r="O95" s="110"/>
      <c r="P95" s="53"/>
      <c r="Q95" s="110"/>
      <c r="R95" s="111"/>
      <c r="S95" s="53"/>
      <c r="T95" s="110"/>
      <c r="U95" s="53"/>
      <c r="V95" s="110"/>
      <c r="W95" s="111"/>
      <c r="X95" s="53"/>
      <c r="Y95" s="110"/>
      <c r="Z95" s="53"/>
      <c r="AA95" s="110"/>
      <c r="AB95" s="111"/>
      <c r="AC95" s="53"/>
      <c r="AD95" s="110"/>
      <c r="AE95" s="53"/>
      <c r="AF95" s="110"/>
      <c r="AG95" s="111"/>
      <c r="AH95" s="53"/>
      <c r="AI95" s="110"/>
      <c r="AJ95" s="53"/>
      <c r="AK95" s="110"/>
      <c r="AL95" s="111"/>
      <c r="AM95" s="53"/>
      <c r="AN95" s="110"/>
      <c r="AO95" s="53"/>
      <c r="AP95" s="110"/>
      <c r="AQ95" s="111"/>
      <c r="AR95" s="53"/>
      <c r="AS95" s="110"/>
      <c r="AT95" s="53"/>
      <c r="AU95" s="110"/>
      <c r="AV95" s="111"/>
      <c r="AW95" s="53"/>
      <c r="AX95" s="110"/>
      <c r="AY95" s="53"/>
      <c r="AZ95" s="110"/>
      <c r="BA95" s="111"/>
      <c r="BB95" s="53"/>
      <c r="BC95" s="110"/>
      <c r="BD95" s="53"/>
      <c r="BE95" s="110"/>
      <c r="BF95" s="111"/>
      <c r="BG95" s="53"/>
      <c r="BH95" s="110"/>
      <c r="BI95" s="53"/>
      <c r="BJ95" s="110"/>
      <c r="BK95" s="111"/>
      <c r="BL95" s="53"/>
      <c r="BM95" s="110"/>
      <c r="BN95" s="53"/>
      <c r="BO95" s="110"/>
      <c r="BP95" s="111"/>
      <c r="BQ95" s="53"/>
      <c r="BR95" s="110"/>
      <c r="BS95" s="53"/>
      <c r="BT95" s="110"/>
      <c r="BU95" s="111"/>
      <c r="BV95" s="53"/>
      <c r="BW95" s="110"/>
      <c r="BX95" s="53"/>
      <c r="BY95" s="110"/>
    </row>
    <row r="96" spans="3:77" ht="13.5" customHeight="1" x14ac:dyDescent="0.25">
      <c r="C96" s="111"/>
      <c r="D96" s="53"/>
      <c r="E96" s="110"/>
      <c r="F96" s="53"/>
      <c r="G96" s="110"/>
      <c r="H96" s="111"/>
      <c r="I96" s="53"/>
      <c r="J96" s="110"/>
      <c r="K96" s="53"/>
      <c r="L96" s="110"/>
      <c r="M96" s="111"/>
      <c r="N96" s="53"/>
      <c r="O96" s="110"/>
      <c r="P96" s="53"/>
      <c r="Q96" s="110"/>
      <c r="R96" s="111"/>
      <c r="S96" s="53"/>
      <c r="T96" s="110"/>
      <c r="U96" s="53"/>
      <c r="V96" s="110"/>
      <c r="W96" s="111"/>
      <c r="X96" s="53"/>
      <c r="Y96" s="110"/>
      <c r="Z96" s="53"/>
      <c r="AA96" s="110"/>
      <c r="AB96" s="111"/>
      <c r="AC96" s="53"/>
      <c r="AD96" s="110"/>
      <c r="AE96" s="53"/>
      <c r="AF96" s="110"/>
      <c r="AG96" s="111"/>
      <c r="AH96" s="53"/>
      <c r="AI96" s="110"/>
      <c r="AJ96" s="53"/>
      <c r="AK96" s="110"/>
      <c r="AL96" s="111"/>
      <c r="AM96" s="53"/>
      <c r="AN96" s="110"/>
      <c r="AO96" s="53"/>
      <c r="AP96" s="110"/>
      <c r="AQ96" s="111"/>
      <c r="AR96" s="53"/>
      <c r="AS96" s="110"/>
      <c r="AT96" s="53"/>
      <c r="AU96" s="110"/>
      <c r="AV96" s="111"/>
      <c r="AW96" s="53"/>
      <c r="AX96" s="110"/>
      <c r="AY96" s="53"/>
      <c r="AZ96" s="110"/>
      <c r="BA96" s="111"/>
      <c r="BB96" s="53"/>
      <c r="BC96" s="110"/>
      <c r="BD96" s="53"/>
      <c r="BE96" s="110"/>
      <c r="BF96" s="111"/>
      <c r="BG96" s="53"/>
      <c r="BH96" s="110"/>
      <c r="BI96" s="53"/>
      <c r="BJ96" s="110"/>
      <c r="BK96" s="111"/>
      <c r="BL96" s="53"/>
      <c r="BM96" s="110"/>
      <c r="BN96" s="53"/>
      <c r="BO96" s="110"/>
      <c r="BP96" s="111"/>
      <c r="BQ96" s="53"/>
      <c r="BR96" s="110"/>
      <c r="BS96" s="53"/>
      <c r="BT96" s="110"/>
      <c r="BU96" s="111"/>
      <c r="BV96" s="53"/>
      <c r="BW96" s="110"/>
      <c r="BX96" s="53"/>
      <c r="BY96" s="110"/>
    </row>
    <row r="97" spans="3:77" ht="13.5" customHeight="1" x14ac:dyDescent="0.25">
      <c r="C97" s="111"/>
      <c r="D97" s="53"/>
      <c r="E97" s="110"/>
      <c r="F97" s="53"/>
      <c r="G97" s="110"/>
      <c r="H97" s="111"/>
      <c r="I97" s="53"/>
      <c r="J97" s="110"/>
      <c r="K97" s="53"/>
      <c r="L97" s="110"/>
      <c r="M97" s="111"/>
      <c r="N97" s="53"/>
      <c r="O97" s="110"/>
      <c r="P97" s="53"/>
      <c r="Q97" s="110"/>
      <c r="R97" s="111"/>
      <c r="S97" s="53"/>
      <c r="T97" s="110"/>
      <c r="U97" s="53"/>
      <c r="V97" s="110"/>
      <c r="W97" s="111"/>
      <c r="X97" s="53"/>
      <c r="Y97" s="110"/>
      <c r="Z97" s="53"/>
      <c r="AA97" s="110"/>
      <c r="AB97" s="111"/>
      <c r="AC97" s="53"/>
      <c r="AD97" s="110"/>
      <c r="AE97" s="53"/>
      <c r="AF97" s="110"/>
      <c r="AG97" s="111"/>
      <c r="AH97" s="53"/>
      <c r="AI97" s="110"/>
      <c r="AJ97" s="53"/>
      <c r="AK97" s="110"/>
      <c r="AL97" s="111"/>
      <c r="AM97" s="53"/>
      <c r="AN97" s="110"/>
      <c r="AO97" s="53"/>
      <c r="AP97" s="110"/>
      <c r="AQ97" s="111"/>
      <c r="AR97" s="53"/>
      <c r="AS97" s="110"/>
      <c r="AT97" s="53"/>
      <c r="AU97" s="110"/>
      <c r="AV97" s="111"/>
      <c r="AW97" s="53"/>
      <c r="AX97" s="110"/>
      <c r="AY97" s="53"/>
      <c r="AZ97" s="110"/>
      <c r="BA97" s="111"/>
      <c r="BB97" s="53"/>
      <c r="BC97" s="110"/>
      <c r="BD97" s="53"/>
      <c r="BE97" s="110"/>
      <c r="BF97" s="111"/>
      <c r="BG97" s="53"/>
      <c r="BH97" s="110"/>
      <c r="BI97" s="53"/>
      <c r="BJ97" s="110"/>
      <c r="BK97" s="111"/>
      <c r="BL97" s="53"/>
      <c r="BM97" s="110"/>
      <c r="BN97" s="53"/>
      <c r="BO97" s="110"/>
      <c r="BP97" s="111"/>
      <c r="BQ97" s="53"/>
      <c r="BR97" s="110"/>
      <c r="BS97" s="53"/>
      <c r="BT97" s="110"/>
      <c r="BU97" s="111"/>
      <c r="BV97" s="53"/>
      <c r="BW97" s="110"/>
      <c r="BX97" s="53"/>
      <c r="BY97" s="110"/>
    </row>
    <row r="98" spans="3:77" ht="13.5" customHeight="1" x14ac:dyDescent="0.25">
      <c r="C98" s="111"/>
      <c r="D98" s="53"/>
      <c r="E98" s="110"/>
      <c r="F98" s="53"/>
      <c r="G98" s="110"/>
      <c r="H98" s="111"/>
      <c r="I98" s="53"/>
      <c r="J98" s="110"/>
      <c r="K98" s="53"/>
      <c r="L98" s="110"/>
      <c r="M98" s="111"/>
      <c r="N98" s="53"/>
      <c r="O98" s="110"/>
      <c r="P98" s="53"/>
      <c r="Q98" s="110"/>
      <c r="R98" s="111"/>
      <c r="S98" s="53"/>
      <c r="T98" s="110"/>
      <c r="U98" s="53"/>
      <c r="V98" s="110"/>
      <c r="W98" s="111"/>
      <c r="X98" s="53"/>
      <c r="Y98" s="110"/>
      <c r="Z98" s="53"/>
      <c r="AA98" s="110"/>
      <c r="AB98" s="111"/>
      <c r="AC98" s="53"/>
      <c r="AD98" s="110"/>
      <c r="AE98" s="53"/>
      <c r="AF98" s="110"/>
      <c r="AG98" s="111"/>
      <c r="AH98" s="53"/>
      <c r="AI98" s="110"/>
      <c r="AJ98" s="53"/>
      <c r="AK98" s="110"/>
      <c r="AL98" s="111"/>
      <c r="AM98" s="53"/>
      <c r="AN98" s="110"/>
      <c r="AO98" s="53"/>
      <c r="AP98" s="110"/>
      <c r="AQ98" s="111"/>
      <c r="AR98" s="53"/>
      <c r="AS98" s="110"/>
      <c r="AT98" s="53"/>
      <c r="AU98" s="110"/>
      <c r="AV98" s="111"/>
      <c r="AW98" s="53"/>
      <c r="AX98" s="110"/>
      <c r="AY98" s="53"/>
      <c r="AZ98" s="110"/>
      <c r="BA98" s="111"/>
      <c r="BB98" s="53"/>
      <c r="BC98" s="110"/>
      <c r="BD98" s="53"/>
      <c r="BE98" s="110"/>
      <c r="BF98" s="111"/>
      <c r="BG98" s="53"/>
      <c r="BH98" s="110"/>
      <c r="BI98" s="53"/>
      <c r="BJ98" s="110"/>
      <c r="BK98" s="111"/>
      <c r="BL98" s="53"/>
      <c r="BM98" s="110"/>
      <c r="BN98" s="53"/>
      <c r="BO98" s="110"/>
      <c r="BP98" s="111"/>
      <c r="BQ98" s="53"/>
      <c r="BR98" s="110"/>
      <c r="BS98" s="53"/>
      <c r="BT98" s="110"/>
      <c r="BU98" s="111"/>
      <c r="BV98" s="53"/>
      <c r="BW98" s="110"/>
      <c r="BX98" s="53"/>
      <c r="BY98" s="110"/>
    </row>
    <row r="99" spans="3:77" ht="13.5" customHeight="1" x14ac:dyDescent="0.25">
      <c r="C99" s="111"/>
      <c r="D99" s="53"/>
      <c r="E99" s="110"/>
      <c r="F99" s="53"/>
      <c r="G99" s="110"/>
      <c r="H99" s="111"/>
      <c r="I99" s="53"/>
      <c r="J99" s="110"/>
      <c r="K99" s="53"/>
      <c r="L99" s="110"/>
      <c r="M99" s="111"/>
      <c r="N99" s="53"/>
      <c r="O99" s="110"/>
      <c r="P99" s="53"/>
      <c r="Q99" s="110"/>
      <c r="R99" s="111"/>
      <c r="S99" s="53"/>
      <c r="T99" s="110"/>
      <c r="U99" s="53"/>
      <c r="V99" s="110"/>
      <c r="W99" s="111"/>
      <c r="X99" s="53"/>
      <c r="Y99" s="110"/>
      <c r="Z99" s="53"/>
      <c r="AA99" s="110"/>
      <c r="AB99" s="111"/>
      <c r="AC99" s="53"/>
      <c r="AD99" s="110"/>
      <c r="AE99" s="53"/>
      <c r="AF99" s="110"/>
      <c r="AG99" s="111"/>
      <c r="AH99" s="53"/>
      <c r="AI99" s="110"/>
      <c r="AJ99" s="53"/>
      <c r="AK99" s="110"/>
      <c r="AL99" s="111"/>
      <c r="AM99" s="53"/>
      <c r="AN99" s="110"/>
      <c r="AO99" s="53"/>
      <c r="AP99" s="110"/>
      <c r="AQ99" s="111"/>
      <c r="AR99" s="53"/>
      <c r="AS99" s="110"/>
      <c r="AT99" s="53"/>
      <c r="AU99" s="110"/>
      <c r="AV99" s="111"/>
      <c r="AW99" s="53"/>
      <c r="AX99" s="110"/>
      <c r="AY99" s="53"/>
      <c r="AZ99" s="110"/>
      <c r="BA99" s="111"/>
      <c r="BB99" s="53"/>
      <c r="BC99" s="110"/>
      <c r="BD99" s="53"/>
      <c r="BE99" s="110"/>
      <c r="BF99" s="111"/>
      <c r="BG99" s="53"/>
      <c r="BH99" s="110"/>
      <c r="BI99" s="53"/>
      <c r="BJ99" s="110"/>
      <c r="BK99" s="111"/>
      <c r="BL99" s="53"/>
      <c r="BM99" s="110"/>
      <c r="BN99" s="53"/>
      <c r="BO99" s="110"/>
      <c r="BP99" s="111"/>
      <c r="BQ99" s="53"/>
      <c r="BR99" s="110"/>
      <c r="BS99" s="53"/>
      <c r="BT99" s="110"/>
      <c r="BU99" s="111"/>
      <c r="BV99" s="53"/>
      <c r="BW99" s="110"/>
      <c r="BX99" s="53"/>
      <c r="BY99" s="110"/>
    </row>
    <row r="100" spans="3:77" ht="13.5" customHeight="1" x14ac:dyDescent="0.25">
      <c r="C100" s="111"/>
      <c r="D100" s="53"/>
      <c r="E100" s="110"/>
      <c r="F100" s="53"/>
      <c r="G100" s="110"/>
      <c r="H100" s="111"/>
      <c r="I100" s="53"/>
      <c r="J100" s="110"/>
      <c r="K100" s="53"/>
      <c r="L100" s="110"/>
      <c r="M100" s="111"/>
      <c r="N100" s="53"/>
      <c r="O100" s="110"/>
      <c r="P100" s="53"/>
      <c r="Q100" s="110"/>
      <c r="R100" s="111"/>
      <c r="S100" s="53"/>
      <c r="T100" s="110"/>
      <c r="U100" s="53"/>
      <c r="V100" s="110"/>
      <c r="W100" s="111"/>
      <c r="X100" s="53"/>
      <c r="Y100" s="110"/>
      <c r="Z100" s="53"/>
      <c r="AA100" s="110"/>
      <c r="AB100" s="111"/>
      <c r="AC100" s="53"/>
      <c r="AD100" s="110"/>
      <c r="AE100" s="53"/>
      <c r="AF100" s="110"/>
      <c r="AG100" s="111"/>
      <c r="AH100" s="53"/>
      <c r="AI100" s="110"/>
      <c r="AJ100" s="53"/>
      <c r="AK100" s="110"/>
      <c r="AL100" s="111"/>
      <c r="AM100" s="53"/>
      <c r="AN100" s="110"/>
      <c r="AO100" s="53"/>
      <c r="AP100" s="110"/>
      <c r="AQ100" s="111"/>
      <c r="AR100" s="53"/>
      <c r="AS100" s="110"/>
      <c r="AT100" s="53"/>
      <c r="AU100" s="110"/>
      <c r="AV100" s="111"/>
      <c r="AW100" s="53"/>
      <c r="AX100" s="110"/>
      <c r="AY100" s="53"/>
      <c r="AZ100" s="110"/>
      <c r="BA100" s="111"/>
      <c r="BB100" s="53"/>
      <c r="BC100" s="110"/>
      <c r="BD100" s="53"/>
      <c r="BE100" s="110"/>
      <c r="BF100" s="111"/>
      <c r="BG100" s="53"/>
      <c r="BH100" s="110"/>
      <c r="BI100" s="53"/>
      <c r="BJ100" s="110"/>
      <c r="BK100" s="111"/>
      <c r="BL100" s="53"/>
      <c r="BM100" s="110"/>
      <c r="BN100" s="53"/>
      <c r="BO100" s="110"/>
      <c r="BP100" s="111"/>
      <c r="BQ100" s="53"/>
      <c r="BR100" s="110"/>
      <c r="BS100" s="53"/>
      <c r="BT100" s="110"/>
      <c r="BU100" s="111"/>
      <c r="BV100" s="53"/>
      <c r="BW100" s="110"/>
      <c r="BX100" s="53"/>
      <c r="BY100" s="110"/>
    </row>
  </sheetData>
  <customSheetViews>
    <customSheetView guid="{58E98FBC-18A6-4DF7-8BE5-466B393E75B5}">
      <pane xSplit="2" ySplit="10" topLeftCell="C11" activePane="bottomRight" state="frozen"/>
      <selection pane="bottomRight" activeCell="G9" sqref="G9"/>
      <pageMargins left="0.75" right="0.75" top="1" bottom="1" header="0.5" footer="0.5"/>
      <pageSetup orientation="portrait" horizontalDpi="4294967292" verticalDpi="4294967292" r:id="rId1"/>
      <headerFooter alignWithMargins="0"/>
    </customSheetView>
  </customSheetViews>
  <phoneticPr fontId="0" type="noConversion"/>
  <dataValidations count="1">
    <dataValidation type="list" allowBlank="1" showInputMessage="1" showErrorMessage="1" sqref="R29:R100 M29">
      <formula1>$A$1:$A$100</formula1>
    </dataValidation>
  </dataValidations>
  <pageMargins left="0.75" right="0.75" top="1" bottom="1" header="0.5" footer="0.5"/>
  <pageSetup orientation="portrait" horizontalDpi="4294967292" verticalDpi="4294967292" r:id="rId2"/>
  <headerFooter alignWithMargins="0"/>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14:formula1>
            <xm:f>info_parties!$A$1:$A$101</xm:f>
          </x14:formula1>
          <xm:sqref>M30:M100 R11:R28 BZ11:BZ100 BU11:BU100 BP11:BP100 BK11:BK100 BF11:BF100 BA11:BA100 AV11:AV100 AQ11:AQ100 AL11:AL100 AG11:AG100 AB11:AB100 W11:W100 M11:M28 C11:C100 H11:H100</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BED2BE"/>
  </sheetPr>
  <dimension ref="A1:BB200"/>
  <sheetViews>
    <sheetView zoomScaleNormal="100" workbookViewId="0">
      <pane xSplit="4" ySplit="11" topLeftCell="E12" activePane="bottomRight" state="frozen"/>
      <selection activeCell="I6" sqref="I6"/>
      <selection pane="topRight" activeCell="I6" sqref="I6"/>
      <selection pane="bottomLeft" activeCell="I6" sqref="I6"/>
      <selection pane="bottomRight" activeCell="D15" sqref="D15"/>
    </sheetView>
  </sheetViews>
  <sheetFormatPr defaultRowHeight="13.2" x14ac:dyDescent="0.25"/>
  <cols>
    <col min="5" max="5" width="10" bestFit="1" customWidth="1"/>
  </cols>
  <sheetData>
    <row r="1" spans="1:54" x14ac:dyDescent="0.25">
      <c r="A1" s="98" t="s">
        <v>554</v>
      </c>
      <c r="B1" s="100"/>
      <c r="C1" s="100"/>
      <c r="D1" s="100"/>
      <c r="E1" s="10">
        <v>33867</v>
      </c>
      <c r="F1" s="100"/>
      <c r="G1" s="10">
        <v>36793</v>
      </c>
      <c r="H1" s="100"/>
      <c r="I1" s="10">
        <v>38501</v>
      </c>
      <c r="J1" s="100"/>
      <c r="K1" s="10">
        <v>43408</v>
      </c>
      <c r="L1" s="100"/>
      <c r="M1" s="10"/>
      <c r="N1" s="100"/>
      <c r="O1" s="10"/>
      <c r="P1" s="100"/>
      <c r="Q1" s="10"/>
      <c r="R1" s="100"/>
      <c r="S1" s="10"/>
      <c r="T1" s="100"/>
      <c r="U1" s="10"/>
      <c r="V1" s="100"/>
      <c r="W1" s="10"/>
      <c r="X1" s="100"/>
      <c r="Y1" s="10"/>
      <c r="Z1" s="100"/>
      <c r="AA1" s="10"/>
      <c r="AB1" s="100"/>
      <c r="AC1" s="10"/>
      <c r="AD1" s="100"/>
      <c r="AE1" s="10"/>
      <c r="AF1" s="100"/>
      <c r="AG1" s="10"/>
      <c r="AH1" s="100"/>
      <c r="AI1" s="10"/>
      <c r="AJ1" s="100"/>
      <c r="AK1" s="10"/>
      <c r="AL1" s="100"/>
      <c r="AM1" s="10"/>
      <c r="AN1" s="100"/>
      <c r="AO1" s="10"/>
      <c r="AP1" s="100"/>
      <c r="AQ1" s="10"/>
      <c r="AR1" s="100"/>
      <c r="AS1" s="10"/>
      <c r="AT1" s="100"/>
      <c r="AU1" s="10"/>
      <c r="AV1" s="100"/>
      <c r="AW1" s="10"/>
      <c r="AX1" s="100"/>
      <c r="AY1" s="10"/>
      <c r="AZ1" s="100"/>
      <c r="BA1" s="10"/>
      <c r="BB1" s="100"/>
    </row>
    <row r="2" spans="1:54" x14ac:dyDescent="0.25">
      <c r="A2" s="98" t="s">
        <v>555</v>
      </c>
      <c r="B2" s="100"/>
      <c r="C2" s="100"/>
      <c r="D2" s="100"/>
      <c r="E2" s="10">
        <v>33867</v>
      </c>
      <c r="F2" s="100"/>
      <c r="G2" s="10">
        <v>36793</v>
      </c>
      <c r="H2" s="100"/>
      <c r="I2" s="10">
        <v>38501</v>
      </c>
      <c r="J2" s="100"/>
      <c r="K2" s="10">
        <v>43408</v>
      </c>
      <c r="L2" s="100"/>
      <c r="M2" s="10"/>
      <c r="N2" s="100"/>
      <c r="O2" s="10"/>
      <c r="P2" s="100"/>
      <c r="Q2" s="10"/>
      <c r="R2" s="100"/>
      <c r="S2" s="10"/>
      <c r="T2" s="100"/>
      <c r="U2" s="10"/>
      <c r="V2" s="100"/>
      <c r="W2" s="10"/>
      <c r="X2" s="100"/>
      <c r="Y2" s="10"/>
      <c r="Z2" s="100"/>
      <c r="AA2" s="10"/>
      <c r="AB2" s="100"/>
      <c r="AC2" s="10"/>
      <c r="AD2" s="100"/>
      <c r="AE2" s="10"/>
      <c r="AF2" s="100"/>
      <c r="AG2" s="10"/>
      <c r="AH2" s="100"/>
      <c r="AI2" s="10"/>
      <c r="AJ2" s="100"/>
      <c r="AK2" s="10"/>
      <c r="AL2" s="100"/>
      <c r="AM2" s="10"/>
      <c r="AN2" s="100"/>
      <c r="AO2" s="10"/>
      <c r="AP2" s="100"/>
      <c r="AQ2" s="10"/>
      <c r="AR2" s="100"/>
      <c r="AS2" s="10"/>
      <c r="AT2" s="100"/>
      <c r="AU2" s="10"/>
      <c r="AV2" s="100"/>
      <c r="AW2" s="10"/>
      <c r="AX2" s="100"/>
      <c r="AY2" s="10"/>
      <c r="AZ2" s="100"/>
      <c r="BA2" s="10"/>
      <c r="BB2" s="100"/>
    </row>
    <row r="3" spans="1:54" x14ac:dyDescent="0.25">
      <c r="A3" s="101" t="s">
        <v>21</v>
      </c>
      <c r="B3" s="116"/>
      <c r="C3" s="100"/>
      <c r="D3" s="100"/>
      <c r="E3" s="117">
        <v>38299794</v>
      </c>
      <c r="F3" s="100"/>
      <c r="G3" s="117">
        <v>39941943</v>
      </c>
      <c r="H3" s="100"/>
      <c r="I3" s="117">
        <v>41789202</v>
      </c>
      <c r="J3" s="100"/>
      <c r="K3" s="117">
        <v>174165</v>
      </c>
      <c r="L3" s="100"/>
      <c r="M3" s="117"/>
      <c r="N3" s="100"/>
      <c r="O3" s="117"/>
      <c r="P3" s="100"/>
      <c r="Q3" s="117"/>
      <c r="R3" s="100"/>
      <c r="S3" s="117"/>
      <c r="T3" s="100"/>
      <c r="U3" s="117"/>
      <c r="V3" s="100"/>
      <c r="W3" s="117"/>
      <c r="X3" s="100"/>
      <c r="Y3" s="117"/>
      <c r="Z3" s="100"/>
      <c r="AA3" s="117"/>
      <c r="AB3" s="100"/>
      <c r="AC3" s="117"/>
      <c r="AD3" s="100"/>
      <c r="AE3" s="117"/>
      <c r="AF3" s="100"/>
      <c r="AG3" s="117"/>
      <c r="AH3" s="100"/>
      <c r="AI3" s="117"/>
      <c r="AJ3" s="100"/>
      <c r="AK3" s="117"/>
      <c r="AL3" s="100"/>
      <c r="AM3" s="117"/>
      <c r="AN3" s="100"/>
      <c r="AO3" s="117"/>
      <c r="AP3" s="100"/>
      <c r="AQ3" s="117"/>
      <c r="AR3" s="100"/>
      <c r="AS3" s="117"/>
      <c r="AT3" s="100"/>
      <c r="AU3" s="117"/>
      <c r="AV3" s="100"/>
      <c r="AW3" s="117"/>
      <c r="AX3" s="100"/>
      <c r="AY3" s="117"/>
      <c r="AZ3" s="100"/>
      <c r="BA3" s="117"/>
      <c r="BB3" s="100"/>
    </row>
    <row r="4" spans="1:54" x14ac:dyDescent="0.25">
      <c r="A4" s="101" t="s">
        <v>556</v>
      </c>
      <c r="B4" s="116"/>
      <c r="C4" s="100"/>
      <c r="D4" s="100"/>
      <c r="E4" s="117">
        <v>26696626</v>
      </c>
      <c r="F4" s="100"/>
      <c r="G4" s="117">
        <v>12059360</v>
      </c>
      <c r="H4" s="100"/>
      <c r="I4" s="117">
        <v>28988300</v>
      </c>
      <c r="J4" s="100"/>
      <c r="K4" s="117">
        <v>141099</v>
      </c>
      <c r="L4" s="100"/>
      <c r="M4" s="117"/>
      <c r="N4" s="100"/>
      <c r="O4" s="117"/>
      <c r="P4" s="100"/>
      <c r="Q4" s="117"/>
      <c r="R4" s="100"/>
      <c r="S4" s="117"/>
      <c r="T4" s="100"/>
      <c r="U4" s="117"/>
      <c r="V4" s="100"/>
      <c r="W4" s="117"/>
      <c r="X4" s="100"/>
      <c r="Y4" s="117"/>
      <c r="Z4" s="100"/>
      <c r="AA4" s="117"/>
      <c r="AB4" s="100"/>
      <c r="AC4" s="117"/>
      <c r="AD4" s="100"/>
      <c r="AE4" s="117"/>
      <c r="AF4" s="100"/>
      <c r="AG4" s="117"/>
      <c r="AH4" s="100"/>
      <c r="AI4" s="117"/>
      <c r="AJ4" s="100"/>
      <c r="AK4" s="117"/>
      <c r="AL4" s="100"/>
      <c r="AM4" s="117"/>
      <c r="AN4" s="100"/>
      <c r="AO4" s="117"/>
      <c r="AP4" s="100"/>
      <c r="AQ4" s="117"/>
      <c r="AR4" s="100"/>
      <c r="AS4" s="117"/>
      <c r="AT4" s="100"/>
      <c r="AU4" s="117"/>
      <c r="AV4" s="100"/>
      <c r="AW4" s="117"/>
      <c r="AX4" s="100"/>
      <c r="AY4" s="117"/>
      <c r="AZ4" s="100"/>
      <c r="BA4" s="117"/>
      <c r="BB4" s="100"/>
    </row>
    <row r="5" spans="1:54" x14ac:dyDescent="0.25">
      <c r="A5" s="101" t="s">
        <v>557</v>
      </c>
      <c r="B5" s="116"/>
      <c r="C5" s="100"/>
      <c r="D5" s="100"/>
      <c r="E5" s="41">
        <f>E4/E3</f>
        <v>0.69704359245378711</v>
      </c>
      <c r="F5" s="100"/>
      <c r="G5" s="41">
        <f>G4/G3</f>
        <v>0.30192221745446884</v>
      </c>
      <c r="H5" s="100"/>
      <c r="I5" s="41">
        <v>0.69699999999999995</v>
      </c>
      <c r="J5" s="100"/>
      <c r="K5" s="44">
        <v>0.81</v>
      </c>
      <c r="L5" s="100"/>
      <c r="M5" s="117"/>
      <c r="N5" s="100"/>
      <c r="O5" s="117"/>
      <c r="P5" s="100"/>
      <c r="Q5" s="117"/>
      <c r="R5" s="100"/>
      <c r="S5" s="117"/>
      <c r="T5" s="100"/>
      <c r="U5" s="117"/>
      <c r="V5" s="100"/>
      <c r="W5" s="117"/>
      <c r="X5" s="100"/>
      <c r="Y5" s="117"/>
      <c r="Z5" s="100"/>
      <c r="AA5" s="117"/>
      <c r="AB5" s="100"/>
      <c r="AC5" s="117"/>
      <c r="AD5" s="100"/>
      <c r="AE5" s="117"/>
      <c r="AF5" s="100"/>
      <c r="AG5" s="117"/>
      <c r="AH5" s="100"/>
      <c r="AI5" s="117"/>
      <c r="AJ5" s="100"/>
      <c r="AK5" s="117"/>
      <c r="AL5" s="100"/>
      <c r="AM5" s="117"/>
      <c r="AN5" s="100"/>
      <c r="AO5" s="117"/>
      <c r="AP5" s="100"/>
      <c r="AQ5" s="117"/>
      <c r="AR5" s="100"/>
      <c r="AS5" s="117"/>
      <c r="AT5" s="100"/>
      <c r="AU5" s="117"/>
      <c r="AV5" s="100"/>
      <c r="AW5" s="117"/>
      <c r="AX5" s="100"/>
      <c r="AY5" s="117"/>
      <c r="AZ5" s="100"/>
      <c r="BA5" s="117"/>
      <c r="BB5" s="100"/>
    </row>
    <row r="6" spans="1:54" x14ac:dyDescent="0.25">
      <c r="A6" s="101" t="s">
        <v>558</v>
      </c>
      <c r="B6" s="116"/>
      <c r="C6" s="100"/>
      <c r="D6" s="100"/>
      <c r="E6" s="117">
        <v>26696626</v>
      </c>
      <c r="F6" s="100"/>
      <c r="G6" s="117">
        <v>12059360</v>
      </c>
      <c r="H6" s="100"/>
      <c r="I6" s="117">
        <v>28988300</v>
      </c>
      <c r="J6" s="100"/>
      <c r="K6" s="117">
        <v>141099</v>
      </c>
      <c r="L6" s="100"/>
      <c r="M6" s="6"/>
      <c r="N6" s="100"/>
      <c r="O6" s="6"/>
      <c r="P6" s="100"/>
      <c r="Q6" s="6"/>
      <c r="R6" s="100"/>
      <c r="S6" s="6"/>
      <c r="T6" s="100"/>
      <c r="U6" s="6"/>
      <c r="V6" s="100"/>
      <c r="W6" s="6"/>
      <c r="X6" s="100"/>
      <c r="Y6" s="6"/>
      <c r="Z6" s="100"/>
      <c r="AA6" s="6"/>
      <c r="AB6" s="100"/>
      <c r="AC6" s="6"/>
      <c r="AD6" s="100"/>
      <c r="AE6" s="6"/>
      <c r="AF6" s="100"/>
      <c r="AG6" s="6"/>
      <c r="AH6" s="100"/>
      <c r="AI6" s="6"/>
      <c r="AJ6" s="100"/>
      <c r="AK6" s="6"/>
      <c r="AL6" s="100"/>
      <c r="AM6" s="6"/>
      <c r="AN6" s="100"/>
      <c r="AO6" s="6"/>
      <c r="AP6" s="100"/>
      <c r="AQ6" s="6"/>
      <c r="AR6" s="100"/>
      <c r="AS6" s="6"/>
      <c r="AT6" s="100"/>
      <c r="AU6" s="6"/>
      <c r="AV6" s="100"/>
      <c r="AW6" s="6"/>
      <c r="AX6" s="100"/>
      <c r="AY6" s="6"/>
      <c r="AZ6" s="100"/>
      <c r="BA6" s="6"/>
      <c r="BB6" s="100"/>
    </row>
    <row r="7" spans="1:54" x14ac:dyDescent="0.25">
      <c r="A7" s="101" t="s">
        <v>559</v>
      </c>
      <c r="B7" s="116"/>
      <c r="C7" s="100"/>
      <c r="D7" s="100"/>
      <c r="E7" s="41">
        <f>E6/E3</f>
        <v>0.69704359245378711</v>
      </c>
      <c r="F7" s="100"/>
      <c r="G7" s="41">
        <f>G6/G3</f>
        <v>0.30192221745446884</v>
      </c>
      <c r="H7" s="100"/>
      <c r="I7" s="13">
        <v>0.69699999999999995</v>
      </c>
      <c r="J7" s="100"/>
      <c r="K7" s="44">
        <v>0.81</v>
      </c>
      <c r="L7" s="100"/>
      <c r="M7" s="6"/>
      <c r="N7" s="100"/>
      <c r="O7" s="6"/>
      <c r="P7" s="100"/>
      <c r="Q7" s="6"/>
      <c r="R7" s="100"/>
      <c r="S7" s="6"/>
      <c r="T7" s="100"/>
      <c r="U7" s="6"/>
      <c r="V7" s="100"/>
      <c r="W7" s="6"/>
      <c r="X7" s="100"/>
      <c r="Y7" s="6"/>
      <c r="Z7" s="100"/>
      <c r="AA7" s="6"/>
      <c r="AB7" s="100"/>
      <c r="AC7" s="6"/>
      <c r="AD7" s="100"/>
      <c r="AE7" s="6"/>
      <c r="AF7" s="100"/>
      <c r="AG7" s="6"/>
      <c r="AH7" s="100"/>
      <c r="AI7" s="6"/>
      <c r="AJ7" s="100"/>
      <c r="AK7" s="6"/>
      <c r="AL7" s="100"/>
      <c r="AM7" s="6"/>
      <c r="AN7" s="100"/>
      <c r="AO7" s="6"/>
      <c r="AP7" s="100"/>
      <c r="AQ7" s="6"/>
      <c r="AR7" s="100"/>
      <c r="AS7" s="6"/>
      <c r="AT7" s="100"/>
      <c r="AU7" s="6"/>
      <c r="AV7" s="100"/>
      <c r="AW7" s="6"/>
      <c r="AX7" s="100"/>
      <c r="AY7" s="6"/>
      <c r="AZ7" s="100"/>
      <c r="BA7" s="6"/>
      <c r="BB7" s="100"/>
    </row>
    <row r="8" spans="1:54" x14ac:dyDescent="0.25">
      <c r="A8" s="101" t="s">
        <v>560</v>
      </c>
      <c r="B8" s="116"/>
      <c r="C8" s="100"/>
      <c r="D8" s="100"/>
      <c r="E8" s="8">
        <v>25792175</v>
      </c>
      <c r="F8" s="100"/>
      <c r="G8" s="8">
        <v>10118963</v>
      </c>
      <c r="H8" s="100"/>
      <c r="I8" s="12">
        <v>28257778</v>
      </c>
      <c r="J8" s="100"/>
      <c r="K8" s="12">
        <v>138933</v>
      </c>
      <c r="L8" s="100"/>
      <c r="M8" s="6"/>
      <c r="N8" s="100"/>
      <c r="O8" s="6"/>
      <c r="P8" s="100"/>
      <c r="Q8" s="6"/>
      <c r="R8" s="100"/>
      <c r="S8" s="6"/>
      <c r="T8" s="100"/>
      <c r="U8" s="6"/>
      <c r="V8" s="100"/>
      <c r="W8" s="6"/>
      <c r="X8" s="100"/>
      <c r="Y8" s="6"/>
      <c r="Z8" s="100"/>
      <c r="AA8" s="6"/>
      <c r="AB8" s="100"/>
      <c r="AC8" s="6"/>
      <c r="AD8" s="100"/>
      <c r="AE8" s="6"/>
      <c r="AF8" s="100"/>
      <c r="AG8" s="6"/>
      <c r="AH8" s="100"/>
      <c r="AI8" s="6"/>
      <c r="AJ8" s="100"/>
      <c r="AK8" s="6"/>
      <c r="AL8" s="100"/>
      <c r="AM8" s="6"/>
      <c r="AN8" s="100"/>
      <c r="AO8" s="6"/>
      <c r="AP8" s="100"/>
      <c r="AQ8" s="6"/>
      <c r="AR8" s="100"/>
      <c r="AS8" s="6"/>
      <c r="AT8" s="100"/>
      <c r="AU8" s="6"/>
      <c r="AV8" s="100"/>
      <c r="AW8" s="6"/>
      <c r="AX8" s="100"/>
      <c r="AY8" s="6"/>
      <c r="AZ8" s="100"/>
      <c r="BA8" s="6"/>
      <c r="BB8" s="100"/>
    </row>
    <row r="9" spans="1:54" x14ac:dyDescent="0.25">
      <c r="A9" s="101" t="s">
        <v>561</v>
      </c>
      <c r="B9" s="116"/>
      <c r="C9" s="100"/>
      <c r="D9" s="100"/>
      <c r="E9" s="163">
        <f>E8/E6</f>
        <v>0.96612114954151884</v>
      </c>
      <c r="F9" s="100"/>
      <c r="G9" s="163">
        <f>G8/G6</f>
        <v>0.83909618752570614</v>
      </c>
      <c r="H9" s="100"/>
      <c r="I9" s="163">
        <v>0.96965572317107251</v>
      </c>
      <c r="J9" s="100"/>
      <c r="K9" s="13">
        <v>0.98499999999999999</v>
      </c>
      <c r="L9" s="100"/>
      <c r="M9" s="6"/>
      <c r="N9" s="100"/>
      <c r="O9" s="6"/>
      <c r="P9" s="100"/>
      <c r="Q9" s="6"/>
      <c r="R9" s="100"/>
      <c r="S9" s="6"/>
      <c r="T9" s="100"/>
      <c r="U9" s="6"/>
      <c r="V9" s="100"/>
      <c r="W9" s="6"/>
      <c r="X9" s="100"/>
      <c r="Y9" s="6"/>
      <c r="Z9" s="100"/>
      <c r="AA9" s="6"/>
      <c r="AB9" s="100"/>
      <c r="AC9" s="6"/>
      <c r="AD9" s="100"/>
      <c r="AE9" s="6"/>
      <c r="AF9" s="100"/>
      <c r="AG9" s="6"/>
      <c r="AH9" s="100"/>
      <c r="AI9" s="6"/>
      <c r="AJ9" s="100"/>
      <c r="AK9" s="6"/>
      <c r="AL9" s="100"/>
      <c r="AM9" s="6"/>
      <c r="AN9" s="100"/>
      <c r="AO9" s="6"/>
      <c r="AP9" s="100"/>
      <c r="AQ9" s="6"/>
      <c r="AR9" s="100"/>
      <c r="AS9" s="6"/>
      <c r="AT9" s="100"/>
      <c r="AU9" s="6"/>
      <c r="AV9" s="100"/>
      <c r="AW9" s="6"/>
      <c r="AX9" s="100"/>
      <c r="AY9" s="6"/>
      <c r="AZ9" s="100"/>
      <c r="BA9" s="6"/>
      <c r="BB9" s="100"/>
    </row>
    <row r="10" spans="1:54" ht="10.5" customHeight="1" x14ac:dyDescent="0.25">
      <c r="A10" s="83" t="s">
        <v>6</v>
      </c>
      <c r="B10" s="118"/>
      <c r="C10" s="118"/>
      <c r="D10" s="118"/>
      <c r="E10" s="119" t="s">
        <v>573</v>
      </c>
      <c r="F10" s="118"/>
      <c r="G10" s="6"/>
      <c r="H10" s="118"/>
      <c r="I10" s="6"/>
      <c r="J10" s="118"/>
      <c r="K10" s="6" t="s">
        <v>1290</v>
      </c>
      <c r="L10" s="118"/>
      <c r="M10" s="6"/>
      <c r="N10" s="118"/>
      <c r="O10" s="6"/>
      <c r="P10" s="118"/>
      <c r="Q10" s="6"/>
      <c r="R10" s="118"/>
      <c r="S10" s="6"/>
      <c r="T10" s="118"/>
      <c r="U10" s="6"/>
      <c r="V10" s="118"/>
      <c r="W10" s="6"/>
      <c r="X10" s="118"/>
      <c r="Y10" s="6"/>
      <c r="Z10" s="118"/>
      <c r="AA10" s="6"/>
      <c r="AB10" s="118"/>
      <c r="AC10" s="6"/>
      <c r="AD10" s="118"/>
      <c r="AE10" s="6"/>
      <c r="AF10" s="118"/>
      <c r="AG10" s="6"/>
      <c r="AH10" s="118"/>
      <c r="AI10" s="6"/>
      <c r="AJ10" s="118"/>
      <c r="AK10" s="6"/>
      <c r="AL10" s="118"/>
      <c r="AM10" s="6"/>
      <c r="AN10" s="118"/>
      <c r="AO10" s="6"/>
      <c r="AP10" s="118"/>
      <c r="AQ10" s="6"/>
      <c r="AR10" s="118"/>
      <c r="AS10" s="6"/>
      <c r="AT10" s="118"/>
      <c r="AU10" s="6"/>
      <c r="AV10" s="118"/>
      <c r="AW10" s="6"/>
      <c r="AX10" s="118"/>
      <c r="AY10" s="6"/>
      <c r="AZ10" s="118"/>
      <c r="BA10" s="6"/>
      <c r="BB10" s="118"/>
    </row>
    <row r="11" spans="1:54" ht="30.6" x14ac:dyDescent="0.25">
      <c r="A11" s="83" t="s">
        <v>562</v>
      </c>
      <c r="B11" s="83" t="s">
        <v>563</v>
      </c>
      <c r="C11" s="83" t="s">
        <v>564</v>
      </c>
      <c r="D11" s="83" t="s">
        <v>565</v>
      </c>
      <c r="E11" s="120" t="s">
        <v>566</v>
      </c>
      <c r="F11" s="121" t="s">
        <v>567</v>
      </c>
      <c r="G11" s="122" t="s">
        <v>566</v>
      </c>
      <c r="H11" s="121" t="s">
        <v>567</v>
      </c>
      <c r="I11" s="122" t="s">
        <v>566</v>
      </c>
      <c r="J11" s="121" t="s">
        <v>567</v>
      </c>
      <c r="K11" s="122" t="s">
        <v>566</v>
      </c>
      <c r="L11" s="121" t="s">
        <v>567</v>
      </c>
      <c r="M11" s="122" t="s">
        <v>566</v>
      </c>
      <c r="N11" s="121" t="s">
        <v>567</v>
      </c>
      <c r="O11" s="122" t="s">
        <v>566</v>
      </c>
      <c r="P11" s="121" t="s">
        <v>567</v>
      </c>
      <c r="Q11" s="122" t="s">
        <v>566</v>
      </c>
      <c r="R11" s="121" t="s">
        <v>567</v>
      </c>
      <c r="S11" s="122" t="s">
        <v>566</v>
      </c>
      <c r="T11" s="121" t="s">
        <v>567</v>
      </c>
      <c r="U11" s="122" t="s">
        <v>566</v>
      </c>
      <c r="V11" s="121" t="s">
        <v>567</v>
      </c>
      <c r="W11" s="122" t="s">
        <v>566</v>
      </c>
      <c r="X11" s="121" t="s">
        <v>567</v>
      </c>
      <c r="Y11" s="122" t="s">
        <v>566</v>
      </c>
      <c r="Z11" s="121" t="s">
        <v>567</v>
      </c>
      <c r="AA11" s="122" t="s">
        <v>566</v>
      </c>
      <c r="AB11" s="121" t="s">
        <v>567</v>
      </c>
      <c r="AC11" s="122" t="s">
        <v>566</v>
      </c>
      <c r="AD11" s="121" t="s">
        <v>567</v>
      </c>
      <c r="AE11" s="122" t="s">
        <v>566</v>
      </c>
      <c r="AF11" s="121" t="s">
        <v>567</v>
      </c>
      <c r="AG11" s="122" t="s">
        <v>566</v>
      </c>
      <c r="AH11" s="121" t="s">
        <v>567</v>
      </c>
      <c r="AI11" s="122" t="s">
        <v>566</v>
      </c>
      <c r="AJ11" s="121" t="s">
        <v>567</v>
      </c>
      <c r="AK11" s="122" t="s">
        <v>566</v>
      </c>
      <c r="AL11" s="121" t="s">
        <v>567</v>
      </c>
      <c r="AM11" s="122" t="s">
        <v>566</v>
      </c>
      <c r="AN11" s="121" t="s">
        <v>567</v>
      </c>
      <c r="AO11" s="122" t="s">
        <v>566</v>
      </c>
      <c r="AP11" s="121" t="s">
        <v>567</v>
      </c>
      <c r="AQ11" s="122" t="s">
        <v>566</v>
      </c>
      <c r="AR11" s="121" t="s">
        <v>567</v>
      </c>
      <c r="AS11" s="122" t="s">
        <v>566</v>
      </c>
      <c r="AT11" s="121" t="s">
        <v>567</v>
      </c>
      <c r="AU11" s="122" t="s">
        <v>566</v>
      </c>
      <c r="AV11" s="121" t="s">
        <v>567</v>
      </c>
      <c r="AW11" s="122" t="s">
        <v>566</v>
      </c>
      <c r="AX11" s="121" t="s">
        <v>567</v>
      </c>
      <c r="AY11" s="122" t="s">
        <v>566</v>
      </c>
      <c r="AZ11" s="121" t="s">
        <v>567</v>
      </c>
      <c r="BA11" s="122" t="s">
        <v>566</v>
      </c>
      <c r="BB11" s="121" t="s">
        <v>567</v>
      </c>
    </row>
    <row r="12" spans="1:54" ht="20.399999999999999" x14ac:dyDescent="0.25">
      <c r="A12" s="2" t="s">
        <v>568</v>
      </c>
      <c r="B12" s="123" t="s">
        <v>569</v>
      </c>
      <c r="C12" s="89" t="s">
        <v>572</v>
      </c>
      <c r="D12" s="89" t="s">
        <v>548</v>
      </c>
      <c r="E12" s="15">
        <v>13165475</v>
      </c>
      <c r="F12" s="227">
        <f>E12/SUM(E12:E13)</f>
        <v>0.51044454374243353</v>
      </c>
      <c r="G12" s="6"/>
      <c r="H12" s="7"/>
      <c r="I12" s="6"/>
      <c r="J12" s="7"/>
      <c r="K12" s="6"/>
      <c r="L12" s="7"/>
      <c r="M12" s="6"/>
      <c r="N12" s="7"/>
      <c r="O12" s="6"/>
      <c r="P12" s="7"/>
      <c r="Q12" s="6"/>
      <c r="R12" s="7"/>
      <c r="S12" s="6"/>
      <c r="T12" s="7"/>
      <c r="U12" s="6"/>
      <c r="V12" s="7"/>
      <c r="W12" s="6"/>
      <c r="X12" s="7"/>
      <c r="Y12" s="6"/>
      <c r="Z12" s="7"/>
      <c r="AA12" s="6"/>
      <c r="AB12" s="7"/>
      <c r="AC12" s="6"/>
      <c r="AD12" s="7"/>
      <c r="AE12" s="6"/>
      <c r="AF12" s="7"/>
      <c r="AG12" s="6"/>
      <c r="AH12" s="7"/>
      <c r="AI12" s="6"/>
      <c r="AJ12" s="7"/>
      <c r="AK12" s="6"/>
      <c r="AL12" s="7"/>
      <c r="AM12" s="6"/>
      <c r="AN12" s="7"/>
      <c r="AO12" s="6"/>
      <c r="AP12" s="7"/>
      <c r="AQ12" s="6"/>
      <c r="AR12" s="7"/>
      <c r="AS12" s="6"/>
      <c r="AT12" s="7"/>
      <c r="AU12" s="6"/>
      <c r="AV12" s="7"/>
      <c r="AW12" s="6"/>
      <c r="AX12" s="7"/>
      <c r="AY12" s="6"/>
      <c r="AZ12" s="7"/>
      <c r="BA12" s="6"/>
      <c r="BB12" s="7"/>
    </row>
    <row r="13" spans="1:54" ht="20.399999999999999" x14ac:dyDescent="0.25">
      <c r="A13" s="2" t="s">
        <v>568</v>
      </c>
      <c r="B13" s="123" t="s">
        <v>569</v>
      </c>
      <c r="C13" s="89" t="s">
        <v>572</v>
      </c>
      <c r="D13" s="89" t="s">
        <v>549</v>
      </c>
      <c r="E13" s="15">
        <v>12626700</v>
      </c>
      <c r="F13" s="227">
        <f>E13/SUM(E12:E13)</f>
        <v>0.48955545625756647</v>
      </c>
      <c r="G13" s="6"/>
      <c r="H13" s="7"/>
      <c r="I13" s="6"/>
      <c r="J13" s="7"/>
      <c r="K13" s="6"/>
      <c r="L13" s="7"/>
      <c r="M13" s="6"/>
      <c r="N13" s="7"/>
      <c r="O13" s="6"/>
      <c r="P13" s="7"/>
      <c r="Q13" s="6"/>
      <c r="R13" s="7"/>
      <c r="S13" s="6"/>
      <c r="T13" s="7"/>
      <c r="U13" s="6"/>
      <c r="V13" s="7"/>
      <c r="W13" s="6"/>
      <c r="X13" s="7"/>
      <c r="Y13" s="6"/>
      <c r="Z13" s="7"/>
      <c r="AA13" s="6"/>
      <c r="AB13" s="7"/>
      <c r="AC13" s="6"/>
      <c r="AD13" s="7"/>
      <c r="AE13" s="6"/>
      <c r="AF13" s="7"/>
      <c r="AG13" s="6"/>
      <c r="AH13" s="7"/>
      <c r="AI13" s="6"/>
      <c r="AJ13" s="7"/>
      <c r="AK13" s="6"/>
      <c r="AL13" s="7"/>
      <c r="AM13" s="6"/>
      <c r="AN13" s="7"/>
      <c r="AO13" s="6"/>
      <c r="AP13" s="7"/>
      <c r="AQ13" s="6"/>
      <c r="AR13" s="7"/>
      <c r="AS13" s="6"/>
      <c r="AT13" s="7"/>
      <c r="AU13" s="6"/>
      <c r="AV13" s="7"/>
      <c r="AW13" s="6"/>
      <c r="AX13" s="7"/>
      <c r="AY13" s="6"/>
      <c r="AZ13" s="7"/>
      <c r="BA13" s="6"/>
      <c r="BB13" s="7"/>
    </row>
    <row r="14" spans="1:54" x14ac:dyDescent="0.25">
      <c r="A14" s="2" t="s">
        <v>552</v>
      </c>
      <c r="B14" s="2" t="s">
        <v>570</v>
      </c>
      <c r="C14" s="2" t="s">
        <v>571</v>
      </c>
      <c r="D14" s="89" t="s">
        <v>548</v>
      </c>
      <c r="E14" s="8"/>
      <c r="F14" s="94"/>
      <c r="G14" s="15">
        <v>7408099</v>
      </c>
      <c r="H14" s="225">
        <v>0.7320000000000001</v>
      </c>
      <c r="I14" s="8"/>
      <c r="J14" s="5"/>
      <c r="K14" s="8"/>
      <c r="L14" s="5"/>
      <c r="M14" s="8"/>
      <c r="N14" s="5"/>
      <c r="O14" s="8"/>
      <c r="P14" s="5"/>
      <c r="Q14" s="8"/>
      <c r="R14" s="5"/>
      <c r="S14" s="8"/>
      <c r="T14" s="5"/>
      <c r="U14" s="8"/>
      <c r="V14" s="5"/>
      <c r="W14" s="8"/>
      <c r="X14" s="5"/>
      <c r="Y14" s="8"/>
      <c r="Z14" s="5"/>
      <c r="AA14" s="8"/>
      <c r="AB14" s="5"/>
      <c r="AC14" s="8"/>
      <c r="AD14" s="5"/>
      <c r="AE14" s="8"/>
      <c r="AF14" s="5"/>
      <c r="AG14" s="8"/>
      <c r="AH14" s="5"/>
      <c r="AI14" s="8"/>
      <c r="AJ14" s="5"/>
      <c r="AK14" s="8"/>
      <c r="AL14" s="5"/>
      <c r="AM14" s="8"/>
      <c r="AN14" s="5"/>
      <c r="AO14" s="8"/>
      <c r="AP14" s="5"/>
      <c r="AQ14" s="8"/>
      <c r="AR14" s="5"/>
      <c r="AS14" s="8"/>
      <c r="AT14" s="5"/>
      <c r="AU14" s="8"/>
      <c r="AV14" s="5"/>
      <c r="AW14" s="8"/>
      <c r="AX14" s="5"/>
      <c r="AY14" s="8"/>
      <c r="AZ14" s="5"/>
      <c r="BA14" s="8"/>
      <c r="BB14" s="5"/>
    </row>
    <row r="15" spans="1:54" x14ac:dyDescent="0.25">
      <c r="A15" s="2" t="s">
        <v>552</v>
      </c>
      <c r="B15" s="2" t="s">
        <v>570</v>
      </c>
      <c r="C15" s="2" t="s">
        <v>571</v>
      </c>
      <c r="D15" s="89" t="s">
        <v>549</v>
      </c>
      <c r="E15" s="8"/>
      <c r="F15" s="94"/>
      <c r="G15" s="15">
        <v>2710864</v>
      </c>
      <c r="H15" s="225">
        <v>0.26800000000000002</v>
      </c>
      <c r="I15" s="8"/>
      <c r="J15" s="5"/>
      <c r="K15" s="8"/>
      <c r="L15" s="5"/>
      <c r="M15" s="8"/>
      <c r="N15" s="5"/>
      <c r="O15" s="8"/>
      <c r="P15" s="5"/>
      <c r="Q15" s="8"/>
      <c r="R15" s="5"/>
      <c r="S15" s="8"/>
      <c r="T15" s="5"/>
      <c r="U15" s="8"/>
      <c r="V15" s="5"/>
      <c r="W15" s="8"/>
      <c r="X15" s="5"/>
      <c r="Y15" s="8"/>
      <c r="Z15" s="5"/>
      <c r="AA15" s="8"/>
      <c r="AB15" s="5"/>
      <c r="AC15" s="8"/>
      <c r="AD15" s="5"/>
      <c r="AE15" s="8"/>
      <c r="AF15" s="5"/>
      <c r="AG15" s="8"/>
      <c r="AH15" s="5"/>
      <c r="AI15" s="8"/>
      <c r="AJ15" s="5"/>
      <c r="AK15" s="8"/>
      <c r="AL15" s="5"/>
      <c r="AM15" s="8"/>
      <c r="AN15" s="5"/>
      <c r="AO15" s="8"/>
      <c r="AP15" s="5"/>
      <c r="AQ15" s="8"/>
      <c r="AR15" s="5"/>
      <c r="AS15" s="8"/>
      <c r="AT15" s="5"/>
      <c r="AU15" s="8"/>
      <c r="AV15" s="5"/>
      <c r="AW15" s="8"/>
      <c r="AX15" s="5"/>
      <c r="AY15" s="8"/>
      <c r="AZ15" s="5"/>
      <c r="BA15" s="8"/>
      <c r="BB15" s="5"/>
    </row>
    <row r="16" spans="1:54" x14ac:dyDescent="0.25">
      <c r="A16" s="2" t="s">
        <v>553</v>
      </c>
      <c r="B16" s="2" t="s">
        <v>550</v>
      </c>
      <c r="C16" s="89" t="s">
        <v>551</v>
      </c>
      <c r="D16" s="89" t="s">
        <v>548</v>
      </c>
      <c r="E16" s="8"/>
      <c r="F16" s="5"/>
      <c r="G16" s="8"/>
      <c r="H16" s="5"/>
      <c r="I16" s="8">
        <v>12808270</v>
      </c>
      <c r="J16" s="226">
        <v>0.45100000000000001</v>
      </c>
      <c r="K16" s="8"/>
      <c r="L16" s="5"/>
      <c r="M16" s="8"/>
      <c r="N16" s="5"/>
      <c r="O16" s="8"/>
      <c r="P16" s="5"/>
      <c r="Q16" s="8"/>
      <c r="R16" s="5"/>
      <c r="S16" s="8"/>
      <c r="T16" s="5"/>
      <c r="U16" s="8"/>
      <c r="V16" s="5"/>
      <c r="W16" s="8"/>
      <c r="X16" s="5"/>
      <c r="Y16" s="8"/>
      <c r="Z16" s="5"/>
      <c r="AA16" s="8"/>
      <c r="AB16" s="5"/>
      <c r="AC16" s="8"/>
      <c r="AD16" s="5"/>
      <c r="AE16" s="8"/>
      <c r="AF16" s="5"/>
      <c r="AG16" s="8"/>
      <c r="AH16" s="5"/>
      <c r="AI16" s="8"/>
      <c r="AJ16" s="5"/>
      <c r="AK16" s="8"/>
      <c r="AL16" s="5"/>
      <c r="AM16" s="8"/>
      <c r="AN16" s="5"/>
      <c r="AO16" s="8"/>
      <c r="AP16" s="5"/>
      <c r="AQ16" s="8"/>
      <c r="AR16" s="5"/>
      <c r="AS16" s="8"/>
      <c r="AT16" s="5"/>
      <c r="AU16" s="8"/>
      <c r="AV16" s="5"/>
      <c r="AW16" s="8"/>
      <c r="AX16" s="5"/>
      <c r="AY16" s="8"/>
      <c r="AZ16" s="5"/>
      <c r="BA16" s="8"/>
      <c r="BB16" s="5"/>
    </row>
    <row r="17" spans="1:54" x14ac:dyDescent="0.25">
      <c r="A17" s="2" t="s">
        <v>553</v>
      </c>
      <c r="B17" s="2" t="s">
        <v>550</v>
      </c>
      <c r="C17" s="89" t="s">
        <v>551</v>
      </c>
      <c r="D17" s="89" t="s">
        <v>549</v>
      </c>
      <c r="E17" s="8"/>
      <c r="F17" s="5"/>
      <c r="G17" s="8"/>
      <c r="H17" s="5"/>
      <c r="I17" s="8">
        <v>15449508</v>
      </c>
      <c r="J17" s="226">
        <v>0.54900000000000004</v>
      </c>
      <c r="K17" s="8"/>
      <c r="L17" s="5"/>
      <c r="M17" s="8"/>
      <c r="N17" s="5"/>
      <c r="O17" s="8"/>
      <c r="P17" s="5"/>
      <c r="Q17" s="8"/>
      <c r="R17" s="5"/>
      <c r="S17" s="8"/>
      <c r="T17" s="5"/>
      <c r="U17" s="8"/>
      <c r="V17" s="5"/>
      <c r="W17" s="8"/>
      <c r="X17" s="5"/>
      <c r="Y17" s="8"/>
      <c r="Z17" s="5"/>
      <c r="AA17" s="8"/>
      <c r="AB17" s="5"/>
      <c r="AC17" s="8"/>
      <c r="AD17" s="5"/>
      <c r="AE17" s="8"/>
      <c r="AF17" s="5"/>
      <c r="AG17" s="8"/>
      <c r="AH17" s="5"/>
      <c r="AI17" s="8"/>
      <c r="AJ17" s="5"/>
      <c r="AK17" s="8"/>
      <c r="AL17" s="5"/>
      <c r="AM17" s="8"/>
      <c r="AN17" s="5"/>
      <c r="AO17" s="8"/>
      <c r="AP17" s="5"/>
      <c r="AQ17" s="8"/>
      <c r="AR17" s="5"/>
      <c r="AS17" s="8"/>
      <c r="AT17" s="5"/>
      <c r="AU17" s="8"/>
      <c r="AV17" s="5"/>
      <c r="AW17" s="8"/>
      <c r="AX17" s="5"/>
      <c r="AY17" s="8"/>
      <c r="AZ17" s="5"/>
      <c r="BA17" s="8"/>
      <c r="BB17" s="5"/>
    </row>
    <row r="18" spans="1:54" x14ac:dyDescent="0.25">
      <c r="A18" s="2" t="s">
        <v>1288</v>
      </c>
      <c r="B18" s="2" t="s">
        <v>1337</v>
      </c>
      <c r="C18" s="89" t="s">
        <v>1289</v>
      </c>
      <c r="D18" s="89" t="s">
        <v>548</v>
      </c>
      <c r="E18" s="8"/>
      <c r="F18" s="5"/>
      <c r="G18" s="8"/>
      <c r="H18" s="5"/>
      <c r="I18" s="8" t="s">
        <v>114</v>
      </c>
      <c r="J18" s="5"/>
      <c r="K18" s="117">
        <v>60199</v>
      </c>
      <c r="L18" s="327">
        <v>0.433</v>
      </c>
      <c r="M18" s="8"/>
      <c r="N18" s="5"/>
      <c r="O18" s="8"/>
      <c r="P18" s="5"/>
      <c r="Q18" s="8"/>
      <c r="R18" s="5"/>
      <c r="S18" s="8"/>
      <c r="T18" s="5"/>
      <c r="U18" s="8"/>
      <c r="V18" s="5"/>
      <c r="W18" s="8"/>
      <c r="X18" s="5"/>
      <c r="Y18" s="8"/>
      <c r="Z18" s="5"/>
      <c r="AA18" s="8"/>
      <c r="AB18" s="5"/>
      <c r="AC18" s="8"/>
      <c r="AD18" s="5"/>
      <c r="AE18" s="8"/>
      <c r="AF18" s="5"/>
      <c r="AG18" s="8"/>
      <c r="AH18" s="5"/>
      <c r="AI18" s="8"/>
      <c r="AJ18" s="5"/>
      <c r="AK18" s="8"/>
      <c r="AL18" s="5"/>
      <c r="AM18" s="8"/>
      <c r="AN18" s="5"/>
      <c r="AO18" s="8"/>
      <c r="AP18" s="5"/>
      <c r="AQ18" s="8"/>
      <c r="AR18" s="5"/>
      <c r="AS18" s="8"/>
      <c r="AT18" s="5"/>
      <c r="AU18" s="8"/>
      <c r="AV18" s="5"/>
      <c r="AW18" s="8"/>
      <c r="AX18" s="5"/>
      <c r="AY18" s="8"/>
      <c r="AZ18" s="5"/>
      <c r="BA18" s="8"/>
      <c r="BB18" s="5"/>
    </row>
    <row r="19" spans="1:54" ht="13.5" customHeight="1" x14ac:dyDescent="0.25">
      <c r="A19" s="2" t="s">
        <v>1288</v>
      </c>
      <c r="B19" s="2" t="s">
        <v>1337</v>
      </c>
      <c r="C19" s="16" t="s">
        <v>1289</v>
      </c>
      <c r="D19" s="16" t="s">
        <v>549</v>
      </c>
      <c r="E19" s="8"/>
      <c r="F19" s="5"/>
      <c r="G19" s="8"/>
      <c r="H19" s="5"/>
      <c r="I19" s="8"/>
      <c r="J19" s="5"/>
      <c r="K19" s="117">
        <v>78734</v>
      </c>
      <c r="L19" s="327">
        <v>0.56699999999999995</v>
      </c>
      <c r="M19" s="8"/>
      <c r="N19" s="5"/>
      <c r="O19" s="8"/>
      <c r="P19" s="5"/>
      <c r="Q19" s="8"/>
      <c r="R19" s="5"/>
      <c r="S19" s="8"/>
      <c r="T19" s="5"/>
      <c r="U19" s="8"/>
      <c r="V19" s="5"/>
      <c r="W19" s="8"/>
      <c r="X19" s="5"/>
      <c r="Y19" s="8"/>
      <c r="Z19" s="5"/>
      <c r="AA19" s="8"/>
      <c r="AB19" s="5"/>
      <c r="AC19" s="8"/>
      <c r="AD19" s="5"/>
      <c r="AE19" s="8"/>
      <c r="AF19" s="5"/>
      <c r="AG19" s="8"/>
      <c r="AH19" s="5"/>
      <c r="AI19" s="8"/>
      <c r="AJ19" s="5"/>
      <c r="AK19" s="8"/>
      <c r="AL19" s="5"/>
      <c r="AM19" s="8"/>
      <c r="AN19" s="5"/>
      <c r="AO19" s="8"/>
      <c r="AP19" s="5"/>
      <c r="AQ19" s="8"/>
      <c r="AR19" s="5"/>
      <c r="AS19" s="8"/>
      <c r="AT19" s="5"/>
      <c r="AU19" s="8"/>
      <c r="AV19" s="5"/>
      <c r="AW19" s="8"/>
      <c r="AX19" s="5"/>
      <c r="AY19" s="8"/>
      <c r="AZ19" s="5"/>
      <c r="BA19" s="8"/>
      <c r="BB19" s="5"/>
    </row>
    <row r="20" spans="1:54" x14ac:dyDescent="0.25">
      <c r="A20" s="2"/>
      <c r="B20" s="2"/>
      <c r="C20" s="89"/>
      <c r="D20" s="89"/>
      <c r="E20" s="8"/>
      <c r="F20" s="5"/>
      <c r="G20" s="8"/>
      <c r="H20" s="5"/>
      <c r="I20" s="8"/>
      <c r="J20" s="5"/>
      <c r="K20" s="8"/>
      <c r="L20" s="5"/>
      <c r="M20" s="8"/>
      <c r="N20" s="5"/>
      <c r="O20" s="8"/>
      <c r="P20" s="5"/>
      <c r="Q20" s="8"/>
      <c r="R20" s="5"/>
      <c r="S20" s="8"/>
      <c r="T20" s="5"/>
      <c r="U20" s="8"/>
      <c r="V20" s="5"/>
      <c r="W20" s="8"/>
      <c r="X20" s="5"/>
      <c r="Y20" s="8"/>
      <c r="Z20" s="5"/>
      <c r="AA20" s="8"/>
      <c r="AB20" s="5"/>
      <c r="AC20" s="8"/>
      <c r="AD20" s="5"/>
      <c r="AE20" s="8"/>
      <c r="AF20" s="5"/>
      <c r="AG20" s="8"/>
      <c r="AH20" s="5"/>
      <c r="AI20" s="8"/>
      <c r="AJ20" s="5"/>
      <c r="AK20" s="8"/>
      <c r="AL20" s="5"/>
      <c r="AM20" s="8"/>
      <c r="AN20" s="5"/>
      <c r="AO20" s="8"/>
      <c r="AP20" s="5"/>
      <c r="AQ20" s="8"/>
      <c r="AR20" s="5"/>
      <c r="AS20" s="8"/>
      <c r="AT20" s="5"/>
      <c r="AU20" s="8"/>
      <c r="AV20" s="5"/>
      <c r="AW20" s="8"/>
      <c r="AX20" s="5"/>
      <c r="AY20" s="8"/>
      <c r="AZ20" s="5"/>
      <c r="BA20" s="8"/>
      <c r="BB20" s="5"/>
    </row>
    <row r="21" spans="1:54" x14ac:dyDescent="0.25">
      <c r="A21" s="2"/>
      <c r="B21" s="2"/>
      <c r="C21" s="16"/>
      <c r="D21" s="16"/>
      <c r="E21" s="8"/>
      <c r="F21" s="5"/>
      <c r="G21" s="8"/>
      <c r="H21" s="5"/>
      <c r="I21" s="8"/>
      <c r="J21" s="5"/>
      <c r="K21" s="8"/>
      <c r="L21" s="5"/>
      <c r="M21" s="8"/>
      <c r="N21" s="5"/>
      <c r="O21" s="8"/>
      <c r="P21" s="5"/>
      <c r="Q21" s="8"/>
      <c r="R21" s="5"/>
      <c r="S21" s="8"/>
      <c r="T21" s="5"/>
      <c r="U21" s="8"/>
      <c r="V21" s="5"/>
      <c r="W21" s="8"/>
      <c r="X21" s="5"/>
      <c r="Y21" s="8"/>
      <c r="Z21" s="5"/>
      <c r="AA21" s="8"/>
      <c r="AB21" s="5"/>
      <c r="AC21" s="8"/>
      <c r="AD21" s="5"/>
      <c r="AE21" s="8"/>
      <c r="AF21" s="5"/>
      <c r="AG21" s="8"/>
      <c r="AH21" s="5"/>
      <c r="AI21" s="8"/>
      <c r="AJ21" s="5"/>
      <c r="AK21" s="8"/>
      <c r="AL21" s="5"/>
      <c r="AM21" s="8"/>
      <c r="AN21" s="5"/>
      <c r="AO21" s="8"/>
      <c r="AP21" s="5"/>
      <c r="AQ21" s="8"/>
      <c r="AR21" s="5"/>
      <c r="AS21" s="8"/>
      <c r="AT21" s="5"/>
      <c r="AU21" s="8"/>
      <c r="AV21" s="5"/>
      <c r="AW21" s="8"/>
      <c r="AX21" s="5"/>
      <c r="AY21" s="8"/>
      <c r="AZ21" s="5"/>
      <c r="BA21" s="8"/>
      <c r="BB21" s="5"/>
    </row>
    <row r="22" spans="1:54" x14ac:dyDescent="0.25">
      <c r="A22" s="2"/>
      <c r="B22" s="2"/>
      <c r="C22" s="123"/>
      <c r="D22" s="123"/>
      <c r="E22" s="8"/>
      <c r="F22" s="5"/>
      <c r="G22" s="8"/>
      <c r="H22" s="5"/>
      <c r="I22" s="8"/>
      <c r="J22" s="5"/>
      <c r="K22" s="8"/>
      <c r="L22" s="5"/>
      <c r="M22" s="8"/>
      <c r="N22" s="5"/>
      <c r="O22" s="8"/>
      <c r="P22" s="5"/>
      <c r="Q22" s="8"/>
      <c r="R22" s="5"/>
      <c r="S22" s="8"/>
      <c r="T22" s="5"/>
      <c r="U22" s="8"/>
      <c r="V22" s="5"/>
      <c r="W22" s="8"/>
      <c r="X22" s="5"/>
      <c r="Y22" s="8"/>
      <c r="Z22" s="5"/>
      <c r="AA22" s="8"/>
      <c r="AB22" s="5"/>
      <c r="AC22" s="8"/>
      <c r="AD22" s="5"/>
      <c r="AE22" s="8"/>
      <c r="AF22" s="5"/>
      <c r="AG22" s="8"/>
      <c r="AH22" s="5"/>
      <c r="AI22" s="8"/>
      <c r="AJ22" s="5"/>
      <c r="AK22" s="8"/>
      <c r="AL22" s="5"/>
      <c r="AM22" s="8"/>
      <c r="AN22" s="5"/>
      <c r="AO22" s="8"/>
      <c r="AP22" s="5"/>
      <c r="AQ22" s="8"/>
      <c r="AR22" s="5"/>
      <c r="AS22" s="8"/>
      <c r="AT22" s="5"/>
      <c r="AU22" s="8"/>
      <c r="AV22" s="5"/>
      <c r="AW22" s="8"/>
      <c r="AX22" s="5"/>
      <c r="AY22" s="8"/>
      <c r="AZ22" s="5"/>
      <c r="BA22" s="8"/>
      <c r="BB22" s="5"/>
    </row>
    <row r="23" spans="1:54" x14ac:dyDescent="0.25">
      <c r="A23" s="2"/>
      <c r="B23" s="2"/>
      <c r="C23" s="123"/>
      <c r="D23" s="123"/>
      <c r="E23" s="8"/>
      <c r="F23" s="5"/>
      <c r="G23" s="8"/>
      <c r="H23" s="5"/>
      <c r="I23" s="8"/>
      <c r="J23" s="5"/>
      <c r="K23" s="8"/>
      <c r="L23" s="5"/>
      <c r="M23" s="8"/>
      <c r="N23" s="5"/>
      <c r="O23" s="8"/>
      <c r="P23" s="5"/>
      <c r="Q23" s="8"/>
      <c r="R23" s="5"/>
      <c r="S23" s="8"/>
      <c r="T23" s="5"/>
      <c r="U23" s="8"/>
      <c r="V23" s="5"/>
      <c r="W23" s="8"/>
      <c r="X23" s="5"/>
      <c r="Y23" s="8"/>
      <c r="Z23" s="5"/>
      <c r="AA23" s="8"/>
      <c r="AB23" s="5"/>
      <c r="AC23" s="8"/>
      <c r="AD23" s="5"/>
      <c r="AE23" s="8"/>
      <c r="AF23" s="5"/>
      <c r="AG23" s="8"/>
      <c r="AH23" s="5"/>
      <c r="AI23" s="8"/>
      <c r="AJ23" s="5"/>
      <c r="AK23" s="8"/>
      <c r="AL23" s="5"/>
      <c r="AM23" s="8"/>
      <c r="AN23" s="5"/>
      <c r="AO23" s="8"/>
      <c r="AP23" s="5"/>
      <c r="AQ23" s="8"/>
      <c r="AR23" s="5"/>
      <c r="AS23" s="8"/>
      <c r="AT23" s="5"/>
      <c r="AU23" s="8"/>
      <c r="AV23" s="5"/>
      <c r="AW23" s="8"/>
      <c r="AX23" s="5"/>
      <c r="AY23" s="8"/>
      <c r="AZ23" s="5"/>
      <c r="BA23" s="8"/>
      <c r="BB23" s="5"/>
    </row>
    <row r="24" spans="1:54" x14ac:dyDescent="0.25">
      <c r="A24" s="2"/>
      <c r="B24" s="2"/>
      <c r="C24" s="89"/>
      <c r="D24" s="89"/>
      <c r="E24" s="8"/>
      <c r="F24" s="5"/>
      <c r="G24" s="8"/>
      <c r="H24" s="5"/>
      <c r="I24" s="8"/>
      <c r="J24" s="5"/>
      <c r="K24" s="8"/>
      <c r="L24" s="5"/>
      <c r="M24" s="8"/>
      <c r="N24" s="5"/>
      <c r="O24" s="8"/>
      <c r="P24" s="5"/>
      <c r="Q24" s="8"/>
      <c r="R24" s="5"/>
      <c r="S24" s="8"/>
      <c r="T24" s="5"/>
      <c r="U24" s="8"/>
      <c r="V24" s="5"/>
      <c r="W24" s="8"/>
      <c r="X24" s="5"/>
      <c r="Y24" s="8"/>
      <c r="Z24" s="5"/>
      <c r="AA24" s="8"/>
      <c r="AB24" s="5"/>
      <c r="AC24" s="8"/>
      <c r="AD24" s="5"/>
      <c r="AE24" s="8"/>
      <c r="AF24" s="5"/>
      <c r="AG24" s="8"/>
      <c r="AH24" s="5"/>
      <c r="AI24" s="8"/>
      <c r="AJ24" s="5"/>
      <c r="AK24" s="8"/>
      <c r="AL24" s="5"/>
      <c r="AM24" s="8"/>
      <c r="AN24" s="5"/>
      <c r="AO24" s="8"/>
      <c r="AP24" s="5"/>
      <c r="AQ24" s="8"/>
      <c r="AR24" s="5"/>
      <c r="AS24" s="8"/>
      <c r="AT24" s="5"/>
      <c r="AU24" s="8"/>
      <c r="AV24" s="5"/>
      <c r="AW24" s="8"/>
      <c r="AX24" s="5"/>
      <c r="AY24" s="8"/>
      <c r="AZ24" s="5"/>
      <c r="BA24" s="8"/>
      <c r="BB24" s="5"/>
    </row>
    <row r="25" spans="1:54" x14ac:dyDescent="0.25">
      <c r="A25" s="2"/>
      <c r="B25" s="2"/>
      <c r="C25" s="89"/>
      <c r="D25" s="89"/>
      <c r="E25" s="8"/>
      <c r="F25" s="5"/>
      <c r="G25" s="8"/>
      <c r="H25" s="5"/>
      <c r="I25" s="8"/>
      <c r="J25" s="5"/>
      <c r="K25" s="8"/>
      <c r="L25" s="5"/>
      <c r="M25" s="8"/>
      <c r="N25" s="5"/>
      <c r="O25" s="8"/>
      <c r="P25" s="5"/>
      <c r="Q25" s="8"/>
      <c r="R25" s="5"/>
      <c r="S25" s="8"/>
      <c r="T25" s="5"/>
      <c r="U25" s="8"/>
      <c r="V25" s="5"/>
      <c r="W25" s="8"/>
      <c r="X25" s="5"/>
      <c r="Y25" s="8"/>
      <c r="Z25" s="5"/>
      <c r="AA25" s="8"/>
      <c r="AB25" s="5"/>
      <c r="AC25" s="8"/>
      <c r="AD25" s="5"/>
      <c r="AE25" s="8"/>
      <c r="AF25" s="5"/>
      <c r="AG25" s="8"/>
      <c r="AH25" s="5"/>
      <c r="AI25" s="8"/>
      <c r="AJ25" s="5"/>
      <c r="AK25" s="8"/>
      <c r="AL25" s="5"/>
      <c r="AM25" s="8"/>
      <c r="AN25" s="5"/>
      <c r="AO25" s="8"/>
      <c r="AP25" s="5"/>
      <c r="AQ25" s="8"/>
      <c r="AR25" s="5"/>
      <c r="AS25" s="8"/>
      <c r="AT25" s="5"/>
      <c r="AU25" s="8"/>
      <c r="AV25" s="5"/>
      <c r="AW25" s="8"/>
      <c r="AX25" s="5"/>
      <c r="AY25" s="8"/>
      <c r="AZ25" s="5"/>
      <c r="BA25" s="8"/>
      <c r="BB25" s="5"/>
    </row>
    <row r="26" spans="1:54" x14ac:dyDescent="0.25">
      <c r="A26" s="2"/>
      <c r="B26" s="2"/>
      <c r="C26" s="89"/>
      <c r="D26" s="89"/>
      <c r="E26" s="8"/>
      <c r="F26" s="5"/>
      <c r="G26" s="8"/>
      <c r="H26" s="5"/>
      <c r="I26" s="8"/>
      <c r="J26" s="5"/>
      <c r="K26" s="8"/>
      <c r="L26" s="5"/>
      <c r="M26" s="8"/>
      <c r="N26" s="5"/>
      <c r="O26" s="8"/>
      <c r="P26" s="5"/>
      <c r="Q26" s="8"/>
      <c r="R26" s="5"/>
      <c r="S26" s="8"/>
      <c r="T26" s="5"/>
      <c r="U26" s="8"/>
      <c r="V26" s="5"/>
      <c r="W26" s="8"/>
      <c r="X26" s="5"/>
      <c r="Y26" s="8"/>
      <c r="Z26" s="5"/>
      <c r="AA26" s="8"/>
      <c r="AB26" s="5"/>
      <c r="AC26" s="8"/>
      <c r="AD26" s="5"/>
      <c r="AE26" s="8"/>
      <c r="AF26" s="5"/>
      <c r="AG26" s="8"/>
      <c r="AH26" s="5"/>
      <c r="AI26" s="8"/>
      <c r="AJ26" s="5"/>
      <c r="AK26" s="8"/>
      <c r="AL26" s="5"/>
      <c r="AM26" s="8"/>
      <c r="AN26" s="5"/>
      <c r="AO26" s="8"/>
      <c r="AP26" s="5"/>
      <c r="AQ26" s="8"/>
      <c r="AR26" s="5"/>
      <c r="AS26" s="8"/>
      <c r="AT26" s="5"/>
      <c r="AU26" s="8"/>
      <c r="AV26" s="5"/>
      <c r="AW26" s="8"/>
      <c r="AX26" s="5"/>
      <c r="AY26" s="8"/>
      <c r="AZ26" s="5"/>
      <c r="BA26" s="8"/>
      <c r="BB26" s="5"/>
    </row>
    <row r="27" spans="1:54" x14ac:dyDescent="0.25">
      <c r="A27" s="2"/>
      <c r="B27" s="2"/>
      <c r="C27" s="89"/>
      <c r="D27" s="89"/>
      <c r="E27" s="8"/>
      <c r="F27" s="5"/>
      <c r="G27" s="8"/>
      <c r="H27" s="5"/>
      <c r="I27" s="8"/>
      <c r="J27" s="5"/>
      <c r="K27" s="8"/>
      <c r="L27" s="5"/>
      <c r="M27" s="8"/>
      <c r="N27" s="5"/>
      <c r="O27" s="8"/>
      <c r="P27" s="5"/>
      <c r="Q27" s="8"/>
      <c r="R27" s="5"/>
      <c r="S27" s="8"/>
      <c r="T27" s="5"/>
      <c r="U27" s="8"/>
      <c r="V27" s="5"/>
      <c r="W27" s="8"/>
      <c r="X27" s="5"/>
      <c r="Y27" s="8"/>
      <c r="Z27" s="5"/>
      <c r="AA27" s="8"/>
      <c r="AB27" s="5"/>
      <c r="AC27" s="8"/>
      <c r="AD27" s="5"/>
      <c r="AE27" s="8"/>
      <c r="AF27" s="5"/>
      <c r="AG27" s="8"/>
      <c r="AH27" s="5"/>
      <c r="AI27" s="8"/>
      <c r="AJ27" s="5"/>
      <c r="AK27" s="8"/>
      <c r="AL27" s="5"/>
      <c r="AM27" s="8"/>
      <c r="AN27" s="5"/>
      <c r="AO27" s="8"/>
      <c r="AP27" s="5"/>
      <c r="AQ27" s="8"/>
      <c r="AR27" s="5"/>
      <c r="AS27" s="8"/>
      <c r="AT27" s="5"/>
      <c r="AU27" s="8"/>
      <c r="AV27" s="5"/>
      <c r="AW27" s="8"/>
      <c r="AX27" s="5"/>
      <c r="AY27" s="8"/>
      <c r="AZ27" s="5"/>
      <c r="BA27" s="8"/>
      <c r="BB27" s="5"/>
    </row>
    <row r="28" spans="1:54" x14ac:dyDescent="0.25">
      <c r="A28" s="2"/>
      <c r="B28" s="2"/>
      <c r="C28" s="89"/>
      <c r="D28" s="89"/>
      <c r="E28" s="8"/>
      <c r="F28" s="5"/>
      <c r="G28" s="8"/>
      <c r="H28" s="5"/>
      <c r="I28" s="8"/>
      <c r="J28" s="5"/>
      <c r="K28" s="8"/>
      <c r="L28" s="5"/>
      <c r="M28" s="8"/>
      <c r="N28" s="5"/>
      <c r="O28" s="8"/>
      <c r="P28" s="5"/>
      <c r="Q28" s="8"/>
      <c r="R28" s="5"/>
      <c r="S28" s="8"/>
      <c r="T28" s="5"/>
      <c r="U28" s="8"/>
      <c r="V28" s="5"/>
      <c r="W28" s="8"/>
      <c r="X28" s="5"/>
      <c r="Y28" s="8"/>
      <c r="Z28" s="5"/>
      <c r="AA28" s="8"/>
      <c r="AB28" s="5"/>
      <c r="AC28" s="8"/>
      <c r="AD28" s="5"/>
      <c r="AE28" s="8"/>
      <c r="AF28" s="5"/>
      <c r="AG28" s="8"/>
      <c r="AH28" s="5"/>
      <c r="AI28" s="8"/>
      <c r="AJ28" s="5"/>
      <c r="AK28" s="8"/>
      <c r="AL28" s="5"/>
      <c r="AM28" s="8"/>
      <c r="AN28" s="5"/>
      <c r="AO28" s="8"/>
      <c r="AP28" s="5"/>
      <c r="AQ28" s="8"/>
      <c r="AR28" s="5"/>
      <c r="AS28" s="8"/>
      <c r="AT28" s="5"/>
      <c r="AU28" s="8"/>
      <c r="AV28" s="5"/>
      <c r="AW28" s="8"/>
      <c r="AX28" s="5"/>
      <c r="AY28" s="8"/>
      <c r="AZ28" s="5"/>
      <c r="BA28" s="8"/>
      <c r="BB28" s="5"/>
    </row>
    <row r="29" spans="1:54" x14ac:dyDescent="0.25">
      <c r="A29" s="2"/>
      <c r="B29" s="2"/>
      <c r="C29" s="89"/>
      <c r="D29" s="89"/>
      <c r="E29" s="8"/>
      <c r="F29" s="5"/>
      <c r="G29" s="8"/>
      <c r="H29" s="5"/>
      <c r="I29" s="8"/>
      <c r="J29" s="5"/>
      <c r="K29" s="8"/>
      <c r="L29" s="5"/>
      <c r="M29" s="8"/>
      <c r="N29" s="5"/>
      <c r="O29" s="8"/>
      <c r="P29" s="5"/>
      <c r="Q29" s="8"/>
      <c r="R29" s="5"/>
      <c r="S29" s="8"/>
      <c r="T29" s="5"/>
      <c r="U29" s="8"/>
      <c r="V29" s="5"/>
      <c r="W29" s="8"/>
      <c r="X29" s="5"/>
      <c r="Y29" s="8"/>
      <c r="Z29" s="5"/>
      <c r="AA29" s="8"/>
      <c r="AB29" s="5"/>
      <c r="AC29" s="8"/>
      <c r="AD29" s="5"/>
      <c r="AE29" s="8"/>
      <c r="AF29" s="5"/>
      <c r="AG29" s="8"/>
      <c r="AH29" s="5"/>
      <c r="AI29" s="8"/>
      <c r="AJ29" s="5"/>
      <c r="AK29" s="8"/>
      <c r="AL29" s="5"/>
      <c r="AM29" s="8"/>
      <c r="AN29" s="5"/>
      <c r="AO29" s="8"/>
      <c r="AP29" s="5"/>
      <c r="AQ29" s="8"/>
      <c r="AR29" s="5"/>
      <c r="AS29" s="8"/>
      <c r="AT29" s="5"/>
      <c r="AU29" s="8"/>
      <c r="AV29" s="5"/>
      <c r="AW29" s="8"/>
      <c r="AX29" s="5"/>
      <c r="AY29" s="8"/>
      <c r="AZ29" s="5"/>
      <c r="BA29" s="8"/>
      <c r="BB29" s="5"/>
    </row>
    <row r="30" spans="1:54" x14ac:dyDescent="0.25">
      <c r="A30" s="2"/>
      <c r="B30" s="2"/>
      <c r="C30" s="89"/>
      <c r="D30" s="89"/>
      <c r="E30" s="8"/>
      <c r="F30" s="5"/>
      <c r="G30" s="8"/>
      <c r="H30" s="5"/>
      <c r="I30" s="8"/>
      <c r="J30" s="5"/>
      <c r="K30" s="8"/>
      <c r="L30" s="5"/>
      <c r="M30" s="8"/>
      <c r="N30" s="5"/>
      <c r="O30" s="8"/>
      <c r="P30" s="5"/>
      <c r="Q30" s="8"/>
      <c r="R30" s="5"/>
      <c r="S30" s="8"/>
      <c r="T30" s="5"/>
      <c r="U30" s="8"/>
      <c r="V30" s="5"/>
      <c r="W30" s="8"/>
      <c r="X30" s="5"/>
      <c r="Y30" s="8"/>
      <c r="Z30" s="5"/>
      <c r="AA30" s="8"/>
      <c r="AB30" s="5"/>
      <c r="AC30" s="8"/>
      <c r="AD30" s="5"/>
      <c r="AE30" s="8"/>
      <c r="AF30" s="5"/>
      <c r="AG30" s="8"/>
      <c r="AH30" s="5"/>
      <c r="AI30" s="8"/>
      <c r="AJ30" s="5"/>
      <c r="AK30" s="8"/>
      <c r="AL30" s="5"/>
      <c r="AM30" s="8"/>
      <c r="AN30" s="5"/>
      <c r="AO30" s="8"/>
      <c r="AP30" s="5"/>
      <c r="AQ30" s="8"/>
      <c r="AR30" s="5"/>
      <c r="AS30" s="8"/>
      <c r="AT30" s="5"/>
      <c r="AU30" s="8"/>
      <c r="AV30" s="5"/>
      <c r="AW30" s="8"/>
      <c r="AX30" s="5"/>
      <c r="AY30" s="8"/>
      <c r="AZ30" s="5"/>
      <c r="BA30" s="8"/>
      <c r="BB30" s="5"/>
    </row>
    <row r="31" spans="1:54" x14ac:dyDescent="0.25">
      <c r="A31" s="2"/>
      <c r="B31" s="2"/>
      <c r="C31" s="89"/>
      <c r="D31" s="89"/>
      <c r="E31" s="8"/>
      <c r="F31" s="5"/>
      <c r="G31" s="8"/>
      <c r="H31" s="5"/>
      <c r="I31" s="8"/>
      <c r="J31" s="5"/>
      <c r="K31" s="8"/>
      <c r="L31" s="5"/>
      <c r="M31" s="8"/>
      <c r="N31" s="5"/>
      <c r="O31" s="8"/>
      <c r="P31" s="5"/>
      <c r="Q31" s="8"/>
      <c r="R31" s="5"/>
      <c r="S31" s="8"/>
      <c r="T31" s="5"/>
      <c r="U31" s="8"/>
      <c r="V31" s="5"/>
      <c r="W31" s="8"/>
      <c r="X31" s="5"/>
      <c r="Y31" s="8"/>
      <c r="Z31" s="5"/>
      <c r="AA31" s="8"/>
      <c r="AB31" s="5"/>
      <c r="AC31" s="8"/>
      <c r="AD31" s="5"/>
      <c r="AE31" s="8"/>
      <c r="AF31" s="5"/>
      <c r="AG31" s="8"/>
      <c r="AH31" s="5"/>
      <c r="AI31" s="8"/>
      <c r="AJ31" s="5"/>
      <c r="AK31" s="8"/>
      <c r="AL31" s="5"/>
      <c r="AM31" s="8"/>
      <c r="AN31" s="5"/>
      <c r="AO31" s="8"/>
      <c r="AP31" s="5"/>
      <c r="AQ31" s="8"/>
      <c r="AR31" s="5"/>
      <c r="AS31" s="8"/>
      <c r="AT31" s="5"/>
      <c r="AU31" s="8"/>
      <c r="AV31" s="5"/>
      <c r="AW31" s="8"/>
      <c r="AX31" s="5"/>
      <c r="AY31" s="8"/>
      <c r="AZ31" s="5"/>
      <c r="BA31" s="8"/>
      <c r="BB31" s="5"/>
    </row>
    <row r="32" spans="1:54" x14ac:dyDescent="0.25">
      <c r="A32" s="2"/>
      <c r="B32" s="2"/>
      <c r="C32" s="89"/>
      <c r="D32" s="89"/>
      <c r="E32" s="8"/>
      <c r="F32" s="5"/>
      <c r="G32" s="8"/>
      <c r="H32" s="5"/>
      <c r="I32" s="8"/>
      <c r="J32" s="5"/>
      <c r="K32" s="8"/>
      <c r="L32" s="5"/>
      <c r="M32" s="8"/>
      <c r="N32" s="5"/>
      <c r="O32" s="8"/>
      <c r="P32" s="5"/>
      <c r="Q32" s="8"/>
      <c r="R32" s="5"/>
      <c r="S32" s="8"/>
      <c r="T32" s="5"/>
      <c r="U32" s="8"/>
      <c r="V32" s="5"/>
      <c r="W32" s="8"/>
      <c r="X32" s="5"/>
      <c r="Y32" s="8"/>
      <c r="Z32" s="5"/>
      <c r="AA32" s="8"/>
      <c r="AB32" s="5"/>
      <c r="AC32" s="8"/>
      <c r="AD32" s="5"/>
      <c r="AE32" s="8"/>
      <c r="AF32" s="5"/>
      <c r="AG32" s="8"/>
      <c r="AH32" s="5"/>
      <c r="AI32" s="8"/>
      <c r="AJ32" s="5"/>
      <c r="AK32" s="8"/>
      <c r="AL32" s="5"/>
      <c r="AM32" s="8"/>
      <c r="AN32" s="5"/>
      <c r="AO32" s="8"/>
      <c r="AP32" s="5"/>
      <c r="AQ32" s="8"/>
      <c r="AR32" s="5"/>
      <c r="AS32" s="8"/>
      <c r="AT32" s="5"/>
      <c r="AU32" s="8"/>
      <c r="AV32" s="5"/>
      <c r="AW32" s="8"/>
      <c r="AX32" s="5"/>
      <c r="AY32" s="8"/>
      <c r="AZ32" s="5"/>
      <c r="BA32" s="8"/>
      <c r="BB32" s="5"/>
    </row>
    <row r="33" spans="1:54" x14ac:dyDescent="0.25">
      <c r="A33" s="2"/>
      <c r="B33" s="2"/>
      <c r="C33" s="89"/>
      <c r="D33" s="89"/>
      <c r="E33" s="8"/>
      <c r="F33" s="5"/>
      <c r="G33" s="8"/>
      <c r="H33" s="5"/>
      <c r="I33" s="8"/>
      <c r="J33" s="5"/>
      <c r="K33" s="8"/>
      <c r="L33" s="5"/>
      <c r="M33" s="8"/>
      <c r="N33" s="5"/>
      <c r="O33" s="8"/>
      <c r="P33" s="5"/>
      <c r="Q33" s="8"/>
      <c r="R33" s="5"/>
      <c r="S33" s="8"/>
      <c r="T33" s="5"/>
      <c r="U33" s="8"/>
      <c r="V33" s="5"/>
      <c r="W33" s="8"/>
      <c r="X33" s="5"/>
      <c r="Y33" s="8"/>
      <c r="Z33" s="5"/>
      <c r="AA33" s="8"/>
      <c r="AB33" s="5"/>
      <c r="AC33" s="8"/>
      <c r="AD33" s="5"/>
      <c r="AE33" s="8"/>
      <c r="AF33" s="5"/>
      <c r="AG33" s="8"/>
      <c r="AH33" s="5"/>
      <c r="AI33" s="8"/>
      <c r="AJ33" s="5"/>
      <c r="AK33" s="8"/>
      <c r="AL33" s="5"/>
      <c r="AM33" s="8"/>
      <c r="AN33" s="5"/>
      <c r="AO33" s="8"/>
      <c r="AP33" s="5"/>
      <c r="AQ33" s="8"/>
      <c r="AR33" s="5"/>
      <c r="AS33" s="8"/>
      <c r="AT33" s="5"/>
      <c r="AU33" s="8"/>
      <c r="AV33" s="5"/>
      <c r="AW33" s="8"/>
      <c r="AX33" s="5"/>
      <c r="AY33" s="8"/>
      <c r="AZ33" s="5"/>
      <c r="BA33" s="8"/>
      <c r="BB33" s="5"/>
    </row>
    <row r="34" spans="1:54" x14ac:dyDescent="0.25">
      <c r="A34" s="2"/>
      <c r="B34" s="2"/>
      <c r="C34" s="89"/>
      <c r="D34" s="89"/>
      <c r="E34" s="8"/>
      <c r="F34" s="5"/>
      <c r="G34" s="8"/>
      <c r="H34" s="5"/>
      <c r="I34" s="8"/>
      <c r="J34" s="5"/>
      <c r="K34" s="8"/>
      <c r="L34" s="5"/>
      <c r="M34" s="8"/>
      <c r="N34" s="5"/>
      <c r="O34" s="8"/>
      <c r="P34" s="5"/>
      <c r="Q34" s="8"/>
      <c r="R34" s="5"/>
      <c r="S34" s="8"/>
      <c r="T34" s="5"/>
      <c r="U34" s="8"/>
      <c r="V34" s="5"/>
      <c r="W34" s="8"/>
      <c r="X34" s="5"/>
      <c r="Y34" s="8"/>
      <c r="Z34" s="5"/>
      <c r="AA34" s="8"/>
      <c r="AB34" s="5"/>
      <c r="AC34" s="8"/>
      <c r="AD34" s="5"/>
      <c r="AE34" s="8"/>
      <c r="AF34" s="5"/>
      <c r="AG34" s="8"/>
      <c r="AH34" s="5"/>
      <c r="AI34" s="8"/>
      <c r="AJ34" s="5"/>
      <c r="AK34" s="8"/>
      <c r="AL34" s="5"/>
      <c r="AM34" s="8"/>
      <c r="AN34" s="5"/>
      <c r="AO34" s="8"/>
      <c r="AP34" s="5"/>
      <c r="AQ34" s="8"/>
      <c r="AR34" s="5"/>
      <c r="AS34" s="8"/>
      <c r="AT34" s="5"/>
      <c r="AU34" s="8"/>
      <c r="AV34" s="5"/>
      <c r="AW34" s="8"/>
      <c r="AX34" s="5"/>
      <c r="AY34" s="8"/>
      <c r="AZ34" s="5"/>
      <c r="BA34" s="8"/>
      <c r="BB34" s="5"/>
    </row>
    <row r="35" spans="1:54" x14ac:dyDescent="0.25">
      <c r="A35" s="2"/>
      <c r="B35" s="2"/>
      <c r="C35" s="89"/>
      <c r="D35" s="89"/>
      <c r="E35" s="8"/>
      <c r="F35" s="5"/>
      <c r="G35" s="8"/>
      <c r="H35" s="5"/>
      <c r="I35" s="8"/>
      <c r="J35" s="5"/>
      <c r="K35" s="8"/>
      <c r="L35" s="5"/>
      <c r="M35" s="8"/>
      <c r="N35" s="5"/>
      <c r="O35" s="8"/>
      <c r="P35" s="5"/>
      <c r="Q35" s="8"/>
      <c r="R35" s="5"/>
      <c r="S35" s="8"/>
      <c r="T35" s="5"/>
      <c r="U35" s="8"/>
      <c r="V35" s="5"/>
      <c r="W35" s="8"/>
      <c r="X35" s="5"/>
      <c r="Y35" s="8"/>
      <c r="Z35" s="5"/>
      <c r="AA35" s="8"/>
      <c r="AB35" s="5"/>
      <c r="AC35" s="8"/>
      <c r="AD35" s="5"/>
      <c r="AE35" s="8"/>
      <c r="AF35" s="5"/>
      <c r="AG35" s="8"/>
      <c r="AH35" s="5"/>
      <c r="AI35" s="8"/>
      <c r="AJ35" s="5"/>
      <c r="AK35" s="8"/>
      <c r="AL35" s="5"/>
      <c r="AM35" s="8"/>
      <c r="AN35" s="5"/>
      <c r="AO35" s="8"/>
      <c r="AP35" s="5"/>
      <c r="AQ35" s="8"/>
      <c r="AR35" s="5"/>
      <c r="AS35" s="8"/>
      <c r="AT35" s="5"/>
      <c r="AU35" s="8"/>
      <c r="AV35" s="5"/>
      <c r="AW35" s="8"/>
      <c r="AX35" s="5"/>
      <c r="AY35" s="8"/>
      <c r="AZ35" s="5"/>
      <c r="BA35" s="8"/>
      <c r="BB35" s="5"/>
    </row>
    <row r="36" spans="1:54" x14ac:dyDescent="0.25">
      <c r="A36" s="2"/>
      <c r="B36" s="2"/>
      <c r="C36" s="89"/>
      <c r="D36" s="89"/>
      <c r="E36" s="8"/>
      <c r="F36" s="5"/>
      <c r="G36" s="8"/>
      <c r="H36" s="5"/>
      <c r="I36" s="8"/>
      <c r="J36" s="5"/>
      <c r="K36" s="8"/>
      <c r="L36" s="5"/>
      <c r="M36" s="8"/>
      <c r="N36" s="5"/>
      <c r="O36" s="8"/>
      <c r="P36" s="5"/>
      <c r="Q36" s="8"/>
      <c r="R36" s="5"/>
      <c r="S36" s="8"/>
      <c r="T36" s="5"/>
      <c r="U36" s="8"/>
      <c r="V36" s="5"/>
      <c r="W36" s="8"/>
      <c r="X36" s="5"/>
      <c r="Y36" s="8"/>
      <c r="Z36" s="5"/>
      <c r="AA36" s="8"/>
      <c r="AB36" s="5"/>
      <c r="AC36" s="8"/>
      <c r="AD36" s="5"/>
      <c r="AE36" s="8"/>
      <c r="AF36" s="5"/>
      <c r="AG36" s="8"/>
      <c r="AH36" s="5"/>
      <c r="AI36" s="8"/>
      <c r="AJ36" s="5"/>
      <c r="AK36" s="8"/>
      <c r="AL36" s="5"/>
      <c r="AM36" s="8"/>
      <c r="AN36" s="5"/>
      <c r="AO36" s="8"/>
      <c r="AP36" s="5"/>
      <c r="AQ36" s="8"/>
      <c r="AR36" s="5"/>
      <c r="AS36" s="8"/>
      <c r="AT36" s="5"/>
      <c r="AU36" s="8"/>
      <c r="AV36" s="5"/>
      <c r="AW36" s="8"/>
      <c r="AX36" s="5"/>
      <c r="AY36" s="8"/>
      <c r="AZ36" s="5"/>
      <c r="BA36" s="8"/>
      <c r="BB36" s="5"/>
    </row>
    <row r="37" spans="1:54" x14ac:dyDescent="0.25">
      <c r="A37" s="2"/>
      <c r="B37" s="2"/>
      <c r="C37" s="89"/>
      <c r="D37" s="89"/>
      <c r="E37" s="8"/>
      <c r="F37" s="5"/>
      <c r="G37" s="8"/>
      <c r="H37" s="5"/>
      <c r="I37" s="8"/>
      <c r="J37" s="5"/>
      <c r="K37" s="8"/>
      <c r="L37" s="5"/>
      <c r="M37" s="8"/>
      <c r="N37" s="5"/>
      <c r="O37" s="8"/>
      <c r="P37" s="5"/>
      <c r="Q37" s="8"/>
      <c r="R37" s="5"/>
      <c r="S37" s="8"/>
      <c r="T37" s="5"/>
      <c r="U37" s="8"/>
      <c r="V37" s="5"/>
      <c r="W37" s="8"/>
      <c r="X37" s="5"/>
      <c r="Y37" s="8"/>
      <c r="Z37" s="5"/>
      <c r="AA37" s="8"/>
      <c r="AB37" s="5"/>
      <c r="AC37" s="8"/>
      <c r="AD37" s="5"/>
      <c r="AE37" s="8"/>
      <c r="AF37" s="5"/>
      <c r="AG37" s="8"/>
      <c r="AH37" s="5"/>
      <c r="AI37" s="8"/>
      <c r="AJ37" s="5"/>
      <c r="AK37" s="8"/>
      <c r="AL37" s="5"/>
      <c r="AM37" s="8"/>
      <c r="AN37" s="5"/>
      <c r="AO37" s="8"/>
      <c r="AP37" s="5"/>
      <c r="AQ37" s="8"/>
      <c r="AR37" s="5"/>
      <c r="AS37" s="8"/>
      <c r="AT37" s="5"/>
      <c r="AU37" s="8"/>
      <c r="AV37" s="5"/>
      <c r="AW37" s="8"/>
      <c r="AX37" s="5"/>
      <c r="AY37" s="8"/>
      <c r="AZ37" s="5"/>
      <c r="BA37" s="8"/>
      <c r="BB37" s="5"/>
    </row>
    <row r="38" spans="1:54" x14ac:dyDescent="0.25">
      <c r="A38" s="2"/>
      <c r="B38" s="2"/>
      <c r="C38" s="89"/>
      <c r="D38" s="89"/>
      <c r="E38" s="8"/>
      <c r="F38" s="5"/>
      <c r="G38" s="8"/>
      <c r="H38" s="5"/>
      <c r="I38" s="8"/>
      <c r="J38" s="5"/>
      <c r="K38" s="8"/>
      <c r="L38" s="5"/>
      <c r="M38" s="8"/>
      <c r="N38" s="5"/>
      <c r="O38" s="8"/>
      <c r="P38" s="5"/>
      <c r="Q38" s="8"/>
      <c r="R38" s="5"/>
      <c r="S38" s="8"/>
      <c r="T38" s="5"/>
      <c r="U38" s="8"/>
      <c r="V38" s="5"/>
      <c r="W38" s="8"/>
      <c r="X38" s="5"/>
      <c r="Y38" s="8"/>
      <c r="Z38" s="5"/>
      <c r="AA38" s="8"/>
      <c r="AB38" s="5"/>
      <c r="AC38" s="8"/>
      <c r="AD38" s="5"/>
      <c r="AE38" s="8"/>
      <c r="AF38" s="5"/>
      <c r="AG38" s="8"/>
      <c r="AH38" s="5"/>
      <c r="AI38" s="8"/>
      <c r="AJ38" s="5"/>
      <c r="AK38" s="8"/>
      <c r="AL38" s="5"/>
      <c r="AM38" s="8"/>
      <c r="AN38" s="5"/>
      <c r="AO38" s="8"/>
      <c r="AP38" s="5"/>
      <c r="AQ38" s="8"/>
      <c r="AR38" s="5"/>
      <c r="AS38" s="8"/>
      <c r="AT38" s="5"/>
      <c r="AU38" s="8"/>
      <c r="AV38" s="5"/>
      <c r="AW38" s="8"/>
      <c r="AX38" s="5"/>
      <c r="AY38" s="8"/>
      <c r="AZ38" s="5"/>
      <c r="BA38" s="8"/>
      <c r="BB38" s="5"/>
    </row>
    <row r="39" spans="1:54" x14ac:dyDescent="0.25">
      <c r="A39" s="2"/>
      <c r="B39" s="2"/>
      <c r="C39" s="89"/>
      <c r="D39" s="89"/>
      <c r="E39" s="8"/>
      <c r="F39" s="5"/>
      <c r="G39" s="8"/>
      <c r="H39" s="5"/>
      <c r="I39" s="8"/>
      <c r="J39" s="5"/>
      <c r="K39" s="8"/>
      <c r="L39" s="5"/>
      <c r="M39" s="8"/>
      <c r="N39" s="5"/>
      <c r="O39" s="8"/>
      <c r="P39" s="5"/>
      <c r="Q39" s="8"/>
      <c r="R39" s="5"/>
      <c r="S39" s="8"/>
      <c r="T39" s="5"/>
      <c r="U39" s="8"/>
      <c r="V39" s="5"/>
      <c r="W39" s="8"/>
      <c r="X39" s="5"/>
      <c r="Y39" s="8"/>
      <c r="Z39" s="5"/>
      <c r="AA39" s="8"/>
      <c r="AB39" s="5"/>
      <c r="AC39" s="8"/>
      <c r="AD39" s="5"/>
      <c r="AE39" s="8"/>
      <c r="AF39" s="5"/>
      <c r="AG39" s="8"/>
      <c r="AH39" s="5"/>
      <c r="AI39" s="8"/>
      <c r="AJ39" s="5"/>
      <c r="AK39" s="8"/>
      <c r="AL39" s="5"/>
      <c r="AM39" s="8"/>
      <c r="AN39" s="5"/>
      <c r="AO39" s="8"/>
      <c r="AP39" s="5"/>
      <c r="AQ39" s="8"/>
      <c r="AR39" s="5"/>
      <c r="AS39" s="8"/>
      <c r="AT39" s="5"/>
      <c r="AU39" s="8"/>
      <c r="AV39" s="5"/>
      <c r="AW39" s="8"/>
      <c r="AX39" s="5"/>
      <c r="AY39" s="8"/>
      <c r="AZ39" s="5"/>
      <c r="BA39" s="8"/>
      <c r="BB39" s="5"/>
    </row>
    <row r="40" spans="1:54" x14ac:dyDescent="0.25">
      <c r="A40" s="2"/>
      <c r="B40" s="2"/>
      <c r="C40" s="89"/>
      <c r="D40" s="89"/>
      <c r="E40" s="8"/>
      <c r="F40" s="5"/>
      <c r="G40" s="8"/>
      <c r="H40" s="5"/>
      <c r="I40" s="8"/>
      <c r="J40" s="5"/>
      <c r="K40" s="8"/>
      <c r="L40" s="5"/>
      <c r="M40" s="8"/>
      <c r="N40" s="5"/>
      <c r="O40" s="8"/>
      <c r="P40" s="5"/>
      <c r="Q40" s="8"/>
      <c r="R40" s="5"/>
      <c r="S40" s="8"/>
      <c r="T40" s="5"/>
      <c r="U40" s="8"/>
      <c r="V40" s="5"/>
      <c r="W40" s="8"/>
      <c r="X40" s="5"/>
      <c r="Y40" s="8"/>
      <c r="Z40" s="5"/>
      <c r="AA40" s="8"/>
      <c r="AB40" s="5"/>
      <c r="AC40" s="8"/>
      <c r="AD40" s="5"/>
      <c r="AE40" s="8"/>
      <c r="AF40" s="5"/>
      <c r="AG40" s="8"/>
      <c r="AH40" s="5"/>
      <c r="AI40" s="8"/>
      <c r="AJ40" s="5"/>
      <c r="AK40" s="8"/>
      <c r="AL40" s="5"/>
      <c r="AM40" s="8"/>
      <c r="AN40" s="5"/>
      <c r="AO40" s="8"/>
      <c r="AP40" s="5"/>
      <c r="AQ40" s="8"/>
      <c r="AR40" s="5"/>
      <c r="AS40" s="8"/>
      <c r="AT40" s="5"/>
      <c r="AU40" s="8"/>
      <c r="AV40" s="5"/>
      <c r="AW40" s="8"/>
      <c r="AX40" s="5"/>
      <c r="AY40" s="8"/>
      <c r="AZ40" s="5"/>
      <c r="BA40" s="8"/>
      <c r="BB40" s="5"/>
    </row>
    <row r="41" spans="1:54" x14ac:dyDescent="0.25">
      <c r="A41" s="2"/>
      <c r="B41" s="2"/>
      <c r="C41" s="89"/>
      <c r="D41" s="89"/>
      <c r="E41" s="8"/>
      <c r="F41" s="5"/>
      <c r="G41" s="8"/>
      <c r="H41" s="5"/>
      <c r="I41" s="8"/>
      <c r="J41" s="5"/>
      <c r="K41" s="8"/>
      <c r="L41" s="5"/>
      <c r="M41" s="8"/>
      <c r="N41" s="5"/>
      <c r="O41" s="8"/>
      <c r="P41" s="5"/>
      <c r="Q41" s="8"/>
      <c r="R41" s="5"/>
      <c r="S41" s="8"/>
      <c r="T41" s="5"/>
      <c r="U41" s="8"/>
      <c r="V41" s="5"/>
      <c r="W41" s="8"/>
      <c r="X41" s="5"/>
      <c r="Y41" s="8"/>
      <c r="Z41" s="5"/>
      <c r="AA41" s="8"/>
      <c r="AB41" s="5"/>
      <c r="AC41" s="8"/>
      <c r="AD41" s="5"/>
      <c r="AE41" s="8"/>
      <c r="AF41" s="5"/>
      <c r="AG41" s="8"/>
      <c r="AH41" s="5"/>
      <c r="AI41" s="8"/>
      <c r="AJ41" s="5"/>
      <c r="AK41" s="8"/>
      <c r="AL41" s="5"/>
      <c r="AM41" s="8"/>
      <c r="AN41" s="5"/>
      <c r="AO41" s="8"/>
      <c r="AP41" s="5"/>
      <c r="AQ41" s="8"/>
      <c r="AR41" s="5"/>
      <c r="AS41" s="8"/>
      <c r="AT41" s="5"/>
      <c r="AU41" s="8"/>
      <c r="AV41" s="5"/>
      <c r="AW41" s="8"/>
      <c r="AX41" s="5"/>
      <c r="AY41" s="8"/>
      <c r="AZ41" s="5"/>
      <c r="BA41" s="8"/>
      <c r="BB41" s="5"/>
    </row>
    <row r="42" spans="1:54" x14ac:dyDescent="0.25">
      <c r="A42" s="2"/>
      <c r="B42" s="2"/>
      <c r="C42" s="89"/>
      <c r="D42" s="89"/>
      <c r="E42" s="8"/>
      <c r="F42" s="5"/>
      <c r="G42" s="8"/>
      <c r="H42" s="5"/>
      <c r="I42" s="8"/>
      <c r="J42" s="5"/>
      <c r="K42" s="8"/>
      <c r="L42" s="5"/>
      <c r="M42" s="8"/>
      <c r="N42" s="5"/>
      <c r="O42" s="8"/>
      <c r="P42" s="5"/>
      <c r="Q42" s="8"/>
      <c r="R42" s="5"/>
      <c r="S42" s="8"/>
      <c r="T42" s="5"/>
      <c r="U42" s="8"/>
      <c r="V42" s="5"/>
      <c r="W42" s="8"/>
      <c r="X42" s="5"/>
      <c r="Y42" s="8"/>
      <c r="Z42" s="5"/>
      <c r="AA42" s="8"/>
      <c r="AB42" s="5"/>
      <c r="AC42" s="8"/>
      <c r="AD42" s="5"/>
      <c r="AE42" s="8"/>
      <c r="AF42" s="5"/>
      <c r="AG42" s="8"/>
      <c r="AH42" s="5"/>
      <c r="AI42" s="8"/>
      <c r="AJ42" s="5"/>
      <c r="AK42" s="8"/>
      <c r="AL42" s="5"/>
      <c r="AM42" s="8"/>
      <c r="AN42" s="5"/>
      <c r="AO42" s="8"/>
      <c r="AP42" s="5"/>
      <c r="AQ42" s="8"/>
      <c r="AR42" s="5"/>
      <c r="AS42" s="8"/>
      <c r="AT42" s="5"/>
      <c r="AU42" s="8"/>
      <c r="AV42" s="5"/>
      <c r="AW42" s="8"/>
      <c r="AX42" s="5"/>
      <c r="AY42" s="8"/>
      <c r="AZ42" s="5"/>
      <c r="BA42" s="8"/>
      <c r="BB42" s="5"/>
    </row>
    <row r="43" spans="1:54" x14ac:dyDescent="0.25">
      <c r="A43" s="2"/>
      <c r="B43" s="2"/>
      <c r="C43" s="89"/>
      <c r="D43" s="89"/>
      <c r="E43" s="8"/>
      <c r="F43" s="5"/>
      <c r="G43" s="8"/>
      <c r="H43" s="5"/>
      <c r="I43" s="8"/>
      <c r="J43" s="5"/>
      <c r="K43" s="8"/>
      <c r="L43" s="5"/>
      <c r="M43" s="8"/>
      <c r="N43" s="5"/>
      <c r="O43" s="8"/>
      <c r="P43" s="5"/>
      <c r="Q43" s="8"/>
      <c r="R43" s="5"/>
      <c r="S43" s="8"/>
      <c r="T43" s="5"/>
      <c r="U43" s="8"/>
      <c r="V43" s="5"/>
      <c r="W43" s="8"/>
      <c r="X43" s="5"/>
      <c r="Y43" s="8"/>
      <c r="Z43" s="5"/>
      <c r="AA43" s="8"/>
      <c r="AB43" s="5"/>
      <c r="AC43" s="8"/>
      <c r="AD43" s="5"/>
      <c r="AE43" s="8"/>
      <c r="AF43" s="5"/>
      <c r="AG43" s="8"/>
      <c r="AH43" s="5"/>
      <c r="AI43" s="8"/>
      <c r="AJ43" s="5"/>
      <c r="AK43" s="8"/>
      <c r="AL43" s="5"/>
      <c r="AM43" s="8"/>
      <c r="AN43" s="5"/>
      <c r="AO43" s="8"/>
      <c r="AP43" s="5"/>
      <c r="AQ43" s="8"/>
      <c r="AR43" s="5"/>
      <c r="AS43" s="8"/>
      <c r="AT43" s="5"/>
      <c r="AU43" s="8"/>
      <c r="AV43" s="5"/>
      <c r="AW43" s="8"/>
      <c r="AX43" s="5"/>
      <c r="AY43" s="8"/>
      <c r="AZ43" s="5"/>
      <c r="BA43" s="8"/>
      <c r="BB43" s="5"/>
    </row>
    <row r="44" spans="1:54" x14ac:dyDescent="0.25">
      <c r="A44" s="2"/>
      <c r="B44" s="2"/>
      <c r="C44" s="89"/>
      <c r="D44" s="89"/>
      <c r="E44" s="8"/>
      <c r="F44" s="5"/>
      <c r="G44" s="8"/>
      <c r="H44" s="5"/>
      <c r="I44" s="8"/>
      <c r="J44" s="5"/>
      <c r="K44" s="8"/>
      <c r="L44" s="5"/>
      <c r="M44" s="8"/>
      <c r="N44" s="5"/>
      <c r="O44" s="8"/>
      <c r="P44" s="5"/>
      <c r="Q44" s="8"/>
      <c r="R44" s="5"/>
      <c r="S44" s="8"/>
      <c r="T44" s="5"/>
      <c r="U44" s="8"/>
      <c r="V44" s="5"/>
      <c r="W44" s="8"/>
      <c r="X44" s="5"/>
      <c r="Y44" s="8"/>
      <c r="Z44" s="5"/>
      <c r="AA44" s="8"/>
      <c r="AB44" s="5"/>
      <c r="AC44" s="8"/>
      <c r="AD44" s="5"/>
      <c r="AE44" s="8"/>
      <c r="AF44" s="5"/>
      <c r="AG44" s="8"/>
      <c r="AH44" s="5"/>
      <c r="AI44" s="8"/>
      <c r="AJ44" s="5"/>
      <c r="AK44" s="8"/>
      <c r="AL44" s="5"/>
      <c r="AM44" s="8"/>
      <c r="AN44" s="5"/>
      <c r="AO44" s="8"/>
      <c r="AP44" s="5"/>
      <c r="AQ44" s="8"/>
      <c r="AR44" s="5"/>
      <c r="AS44" s="8"/>
      <c r="AT44" s="5"/>
      <c r="AU44" s="8"/>
      <c r="AV44" s="5"/>
      <c r="AW44" s="8"/>
      <c r="AX44" s="5"/>
      <c r="AY44" s="8"/>
      <c r="AZ44" s="5"/>
      <c r="BA44" s="8"/>
      <c r="BB44" s="5"/>
    </row>
    <row r="45" spans="1:54" x14ac:dyDescent="0.25">
      <c r="A45" s="2"/>
      <c r="B45" s="2"/>
      <c r="C45" s="89"/>
      <c r="D45" s="89"/>
      <c r="E45" s="8"/>
      <c r="F45" s="5"/>
      <c r="G45" s="8"/>
      <c r="H45" s="5"/>
      <c r="I45" s="8"/>
      <c r="J45" s="5"/>
      <c r="K45" s="8"/>
      <c r="L45" s="5"/>
      <c r="M45" s="8"/>
      <c r="N45" s="5"/>
      <c r="O45" s="8"/>
      <c r="P45" s="5"/>
      <c r="Q45" s="8"/>
      <c r="R45" s="5"/>
      <c r="S45" s="8"/>
      <c r="T45" s="5"/>
      <c r="U45" s="8"/>
      <c r="V45" s="5"/>
      <c r="W45" s="8"/>
      <c r="X45" s="5"/>
      <c r="Y45" s="8"/>
      <c r="Z45" s="5"/>
      <c r="AA45" s="8"/>
      <c r="AB45" s="5"/>
      <c r="AC45" s="8"/>
      <c r="AD45" s="5"/>
      <c r="AE45" s="8"/>
      <c r="AF45" s="5"/>
      <c r="AG45" s="8"/>
      <c r="AH45" s="5"/>
      <c r="AI45" s="8"/>
      <c r="AJ45" s="5"/>
      <c r="AK45" s="8"/>
      <c r="AL45" s="5"/>
      <c r="AM45" s="8"/>
      <c r="AN45" s="5"/>
      <c r="AO45" s="8"/>
      <c r="AP45" s="5"/>
      <c r="AQ45" s="8"/>
      <c r="AR45" s="5"/>
      <c r="AS45" s="8"/>
      <c r="AT45" s="5"/>
      <c r="AU45" s="8"/>
      <c r="AV45" s="5"/>
      <c r="AW45" s="8"/>
      <c r="AX45" s="5"/>
      <c r="AY45" s="8"/>
      <c r="AZ45" s="5"/>
      <c r="BA45" s="8"/>
      <c r="BB45" s="5"/>
    </row>
    <row r="46" spans="1:54" x14ac:dyDescent="0.25">
      <c r="A46" s="2"/>
      <c r="B46" s="2"/>
      <c r="C46" s="89"/>
      <c r="D46" s="89"/>
      <c r="E46" s="8"/>
      <c r="F46" s="5"/>
      <c r="G46" s="8"/>
      <c r="H46" s="5"/>
      <c r="I46" s="8"/>
      <c r="J46" s="5"/>
      <c r="K46" s="8"/>
      <c r="L46" s="5"/>
      <c r="M46" s="8"/>
      <c r="N46" s="5"/>
      <c r="O46" s="8"/>
      <c r="P46" s="5"/>
      <c r="Q46" s="8"/>
      <c r="R46" s="5"/>
      <c r="S46" s="8"/>
      <c r="T46" s="5"/>
      <c r="U46" s="8"/>
      <c r="V46" s="5"/>
      <c r="W46" s="8"/>
      <c r="X46" s="5"/>
      <c r="Y46" s="8"/>
      <c r="Z46" s="5"/>
      <c r="AA46" s="8"/>
      <c r="AB46" s="5"/>
      <c r="AC46" s="8"/>
      <c r="AD46" s="5"/>
      <c r="AE46" s="8"/>
      <c r="AF46" s="5"/>
      <c r="AG46" s="8"/>
      <c r="AH46" s="5"/>
      <c r="AI46" s="8"/>
      <c r="AJ46" s="5"/>
      <c r="AK46" s="8"/>
      <c r="AL46" s="5"/>
      <c r="AM46" s="8"/>
      <c r="AN46" s="5"/>
      <c r="AO46" s="8"/>
      <c r="AP46" s="5"/>
      <c r="AQ46" s="8"/>
      <c r="AR46" s="5"/>
      <c r="AS46" s="8"/>
      <c r="AT46" s="5"/>
      <c r="AU46" s="8"/>
      <c r="AV46" s="5"/>
      <c r="AW46" s="8"/>
      <c r="AX46" s="5"/>
      <c r="AY46" s="8"/>
      <c r="AZ46" s="5"/>
      <c r="BA46" s="8"/>
      <c r="BB46" s="5"/>
    </row>
    <row r="47" spans="1:54" x14ac:dyDescent="0.25">
      <c r="A47" s="2"/>
      <c r="B47" s="2"/>
      <c r="C47" s="89"/>
      <c r="D47" s="89"/>
      <c r="E47" s="8"/>
      <c r="F47" s="5"/>
      <c r="G47" s="8"/>
      <c r="H47" s="5"/>
      <c r="I47" s="8"/>
      <c r="J47" s="5"/>
      <c r="K47" s="8"/>
      <c r="L47" s="5"/>
      <c r="M47" s="8"/>
      <c r="N47" s="5"/>
      <c r="O47" s="8"/>
      <c r="P47" s="5"/>
      <c r="Q47" s="8"/>
      <c r="R47" s="5"/>
      <c r="S47" s="8"/>
      <c r="T47" s="5"/>
      <c r="U47" s="8"/>
      <c r="V47" s="5"/>
      <c r="W47" s="8"/>
      <c r="X47" s="5"/>
      <c r="Y47" s="8"/>
      <c r="Z47" s="5"/>
      <c r="AA47" s="8"/>
      <c r="AB47" s="5"/>
      <c r="AC47" s="8"/>
      <c r="AD47" s="5"/>
      <c r="AE47" s="8"/>
      <c r="AF47" s="5"/>
      <c r="AG47" s="8"/>
      <c r="AH47" s="5"/>
      <c r="AI47" s="8"/>
      <c r="AJ47" s="5"/>
      <c r="AK47" s="8"/>
      <c r="AL47" s="5"/>
      <c r="AM47" s="8"/>
      <c r="AN47" s="5"/>
      <c r="AO47" s="8"/>
      <c r="AP47" s="5"/>
      <c r="AQ47" s="8"/>
      <c r="AR47" s="5"/>
      <c r="AS47" s="8"/>
      <c r="AT47" s="5"/>
      <c r="AU47" s="8"/>
      <c r="AV47" s="5"/>
      <c r="AW47" s="8"/>
      <c r="AX47" s="5"/>
      <c r="AY47" s="8"/>
      <c r="AZ47" s="5"/>
      <c r="BA47" s="8"/>
      <c r="BB47" s="5"/>
    </row>
    <row r="113" ht="13.5" customHeight="1" x14ac:dyDescent="0.25"/>
    <row r="114" ht="13.5" customHeight="1" x14ac:dyDescent="0.25"/>
    <row r="115" ht="13.5" customHeight="1" x14ac:dyDescent="0.25"/>
    <row r="116" ht="13.5" customHeight="1" x14ac:dyDescent="0.25"/>
    <row r="117" ht="13.5" customHeight="1" x14ac:dyDescent="0.25"/>
    <row r="118" ht="13.5" customHeight="1" x14ac:dyDescent="0.25"/>
    <row r="119" ht="13.5" customHeight="1" x14ac:dyDescent="0.25"/>
    <row r="120" ht="13.5" customHeight="1" x14ac:dyDescent="0.25"/>
    <row r="121" ht="13.5" customHeight="1" x14ac:dyDescent="0.25"/>
    <row r="122" ht="13.5" customHeight="1" x14ac:dyDescent="0.25"/>
    <row r="123" ht="13.5" customHeight="1" x14ac:dyDescent="0.25"/>
    <row r="124" ht="13.5" customHeight="1" x14ac:dyDescent="0.25"/>
    <row r="125" ht="13.5" customHeight="1" x14ac:dyDescent="0.25"/>
    <row r="126" ht="13.5" customHeight="1" x14ac:dyDescent="0.25"/>
    <row r="127" ht="13.5" customHeight="1" x14ac:dyDescent="0.25"/>
    <row r="128" ht="13.5" customHeight="1" x14ac:dyDescent="0.25"/>
    <row r="129" ht="13.5" customHeight="1" x14ac:dyDescent="0.25"/>
    <row r="130" ht="13.5" customHeight="1" x14ac:dyDescent="0.25"/>
    <row r="131" ht="13.5" customHeight="1" x14ac:dyDescent="0.25"/>
    <row r="132" ht="13.5" customHeight="1" x14ac:dyDescent="0.25"/>
    <row r="133" ht="13.5" customHeight="1" x14ac:dyDescent="0.25"/>
    <row r="134" ht="13.5" customHeight="1" x14ac:dyDescent="0.25"/>
    <row r="135" ht="13.5" customHeight="1" x14ac:dyDescent="0.25"/>
    <row r="136" ht="13.5" customHeight="1" x14ac:dyDescent="0.25"/>
    <row r="137" ht="13.5" customHeight="1" x14ac:dyDescent="0.25"/>
    <row r="138" ht="13.5" customHeight="1" x14ac:dyDescent="0.25"/>
    <row r="139" ht="13.5" customHeight="1" x14ac:dyDescent="0.25"/>
    <row r="140" ht="13.5" customHeight="1" x14ac:dyDescent="0.25"/>
    <row r="141" ht="13.5" customHeight="1" x14ac:dyDescent="0.25"/>
    <row r="142" ht="13.5" customHeight="1" x14ac:dyDescent="0.25"/>
    <row r="143" ht="13.5" customHeight="1" x14ac:dyDescent="0.25"/>
    <row r="144" ht="13.5" customHeight="1" x14ac:dyDescent="0.25"/>
    <row r="145" ht="13.5" customHeight="1" x14ac:dyDescent="0.25"/>
    <row r="146" ht="13.5" customHeight="1" x14ac:dyDescent="0.25"/>
    <row r="147" ht="13.5" customHeight="1" x14ac:dyDescent="0.25"/>
    <row r="148" ht="13.5" customHeight="1" x14ac:dyDescent="0.25"/>
    <row r="149" ht="13.5" customHeight="1" x14ac:dyDescent="0.25"/>
    <row r="150" ht="13.5" customHeight="1" x14ac:dyDescent="0.25"/>
    <row r="151" ht="13.5" customHeight="1" x14ac:dyDescent="0.25"/>
    <row r="152" ht="13.5" customHeight="1" x14ac:dyDescent="0.25"/>
    <row r="153" ht="13.5" customHeight="1" x14ac:dyDescent="0.25"/>
    <row r="154" ht="13.5" customHeight="1" x14ac:dyDescent="0.25"/>
    <row r="155" ht="13.5" customHeight="1" x14ac:dyDescent="0.25"/>
    <row r="156" ht="13.5" customHeight="1" x14ac:dyDescent="0.25"/>
    <row r="157" ht="13.5" customHeight="1" x14ac:dyDescent="0.25"/>
    <row r="158" ht="13.5" customHeight="1" x14ac:dyDescent="0.25"/>
    <row r="159" ht="13.5" customHeight="1" x14ac:dyDescent="0.25"/>
    <row r="160" ht="13.5" customHeight="1" x14ac:dyDescent="0.25"/>
    <row r="161" ht="13.5" customHeight="1" x14ac:dyDescent="0.25"/>
    <row r="162" ht="13.5" customHeight="1" x14ac:dyDescent="0.25"/>
    <row r="163" ht="13.5" customHeight="1" x14ac:dyDescent="0.25"/>
    <row r="164" ht="13.5" customHeight="1" x14ac:dyDescent="0.25"/>
    <row r="165" ht="13.5" customHeight="1" x14ac:dyDescent="0.25"/>
    <row r="166" ht="13.5" customHeight="1" x14ac:dyDescent="0.25"/>
    <row r="167" ht="13.5" customHeight="1" x14ac:dyDescent="0.25"/>
    <row r="168" ht="13.5" customHeight="1" x14ac:dyDescent="0.25"/>
    <row r="169" ht="13.5" customHeight="1" x14ac:dyDescent="0.25"/>
    <row r="170" ht="13.5" customHeight="1" x14ac:dyDescent="0.25"/>
    <row r="171" ht="13.5" customHeight="1" x14ac:dyDescent="0.25"/>
    <row r="172" ht="13.5" customHeight="1" x14ac:dyDescent="0.25"/>
    <row r="173" ht="13.5" customHeight="1" x14ac:dyDescent="0.25"/>
    <row r="174" ht="13.5" customHeight="1" x14ac:dyDescent="0.25"/>
    <row r="175" ht="13.5" customHeight="1" x14ac:dyDescent="0.25"/>
    <row r="176" ht="13.5" customHeight="1" x14ac:dyDescent="0.25"/>
    <row r="177" ht="13.5" customHeight="1" x14ac:dyDescent="0.25"/>
    <row r="178" ht="13.5" customHeight="1" x14ac:dyDescent="0.25"/>
    <row r="179" ht="13.5" customHeight="1" x14ac:dyDescent="0.25"/>
    <row r="180" ht="13.5" customHeight="1" x14ac:dyDescent="0.25"/>
    <row r="181" ht="13.5" customHeight="1" x14ac:dyDescent="0.25"/>
    <row r="182" ht="13.5" customHeight="1" x14ac:dyDescent="0.25"/>
    <row r="183" ht="13.5" customHeight="1" x14ac:dyDescent="0.25"/>
    <row r="184" ht="13.5" customHeight="1" x14ac:dyDescent="0.25"/>
    <row r="185" ht="13.5" customHeight="1" x14ac:dyDescent="0.25"/>
    <row r="186" ht="13.5" customHeight="1" x14ac:dyDescent="0.25"/>
    <row r="187" ht="13.5" customHeight="1" x14ac:dyDescent="0.25"/>
    <row r="188" ht="13.5" customHeight="1" x14ac:dyDescent="0.25"/>
    <row r="189" ht="13.5" customHeight="1" x14ac:dyDescent="0.25"/>
    <row r="190" ht="13.5" customHeight="1" x14ac:dyDescent="0.25"/>
    <row r="191" ht="13.5" customHeight="1" x14ac:dyDescent="0.25"/>
    <row r="192" ht="13.5" customHeight="1" x14ac:dyDescent="0.25"/>
    <row r="193" ht="13.5" customHeight="1" x14ac:dyDescent="0.25"/>
    <row r="194" ht="13.5" customHeight="1" x14ac:dyDescent="0.25"/>
    <row r="195" ht="13.5" customHeight="1" x14ac:dyDescent="0.25"/>
    <row r="196" ht="13.5" customHeight="1" x14ac:dyDescent="0.25"/>
    <row r="197" ht="13.5" customHeight="1" x14ac:dyDescent="0.25"/>
    <row r="198" ht="13.5" customHeight="1" x14ac:dyDescent="0.25"/>
    <row r="199" ht="13.5" customHeight="1" x14ac:dyDescent="0.25"/>
    <row r="200" ht="13.5" customHeight="1" x14ac:dyDescent="0.25"/>
  </sheetData>
  <customSheetViews>
    <customSheetView guid="{58E98FBC-18A6-4DF7-8BE5-466B393E75B5}">
      <pane xSplit="4" ySplit="11" topLeftCell="E12" activePane="bottomRight" state="frozen"/>
      <selection pane="bottomRight" activeCell="E13" sqref="E13"/>
      <pageMargins left="0.75" right="0.75" top="1" bottom="1" header="0.5" footer="0.5"/>
      <pageSetup orientation="portrait" horizontalDpi="4294967292" verticalDpi="4294967292"/>
      <headerFooter alignWithMargins="0"/>
    </customSheetView>
  </customSheetViews>
  <phoneticPr fontId="0" type="noConversion"/>
  <pageMargins left="0.75" right="0.75" top="1" bottom="1" header="0.5" footer="0.5"/>
  <pageSetup orientation="portrait" horizontalDpi="4294967292" verticalDpi="4294967292" r:id="rId1"/>
  <headerFooter alignWithMargins="0"/>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5A5A5A"/>
  </sheetPr>
  <dimension ref="A1:X200"/>
  <sheetViews>
    <sheetView zoomScaleNormal="100" workbookViewId="0">
      <pane xSplit="1" ySplit="2" topLeftCell="K3" activePane="bottomRight" state="frozen"/>
      <selection activeCell="B3" sqref="B3"/>
      <selection pane="topRight" activeCell="B3" sqref="B3"/>
      <selection pane="bottomLeft" activeCell="B3" sqref="B3"/>
      <selection pane="bottomRight" activeCell="X3" sqref="X3:X21"/>
    </sheetView>
  </sheetViews>
  <sheetFormatPr defaultColWidth="9.109375" defaultRowHeight="13.5" customHeight="1" x14ac:dyDescent="0.25"/>
  <cols>
    <col min="1" max="1" width="9.109375" style="3"/>
    <col min="2" max="3" width="10.33203125" style="3" customWidth="1"/>
    <col min="4" max="7" width="9.109375" style="3"/>
    <col min="8" max="9" width="11.109375" style="3" customWidth="1"/>
    <col min="10" max="16384" width="9.109375" style="3"/>
  </cols>
  <sheetData>
    <row r="1" spans="1:24" ht="13.5" customHeight="1" x14ac:dyDescent="0.25">
      <c r="A1" s="183" t="s">
        <v>60</v>
      </c>
      <c r="B1" s="184">
        <f>VALUE(RIGHT(B20,4))</f>
        <v>1992</v>
      </c>
      <c r="C1" s="184">
        <f t="shared" ref="C1:W1" si="0">VALUE(RIGHT(C20,4))</f>
        <v>1993</v>
      </c>
      <c r="D1" s="184">
        <f t="shared" si="0"/>
        <v>1994</v>
      </c>
      <c r="E1" s="184">
        <f t="shared" si="0"/>
        <v>1995</v>
      </c>
      <c r="F1" s="184">
        <f t="shared" si="0"/>
        <v>1996</v>
      </c>
      <c r="G1" s="184">
        <f t="shared" si="0"/>
        <v>1997</v>
      </c>
      <c r="H1" s="184">
        <f t="shared" si="0"/>
        <v>1998</v>
      </c>
      <c r="I1" s="184">
        <v>1999</v>
      </c>
      <c r="J1" s="184">
        <f t="shared" si="0"/>
        <v>2000</v>
      </c>
      <c r="K1" s="184">
        <f t="shared" si="0"/>
        <v>2001</v>
      </c>
      <c r="L1" s="184">
        <f t="shared" si="0"/>
        <v>2002</v>
      </c>
      <c r="M1" s="184">
        <f t="shared" si="0"/>
        <v>2003</v>
      </c>
      <c r="N1" s="184">
        <f t="shared" si="0"/>
        <v>2004</v>
      </c>
      <c r="O1" s="184">
        <f t="shared" si="0"/>
        <v>2005</v>
      </c>
      <c r="P1" s="184">
        <f t="shared" si="0"/>
        <v>2006</v>
      </c>
      <c r="Q1" s="184">
        <f t="shared" si="0"/>
        <v>2007</v>
      </c>
      <c r="R1" s="184">
        <f t="shared" si="0"/>
        <v>2008</v>
      </c>
      <c r="S1" s="184">
        <f t="shared" si="0"/>
        <v>2009</v>
      </c>
      <c r="T1" s="184">
        <f t="shared" si="0"/>
        <v>2010</v>
      </c>
      <c r="U1" s="184">
        <f t="shared" si="0"/>
        <v>2011</v>
      </c>
      <c r="V1" s="184">
        <f>VALUE(RIGHT(V20,4))</f>
        <v>2012</v>
      </c>
      <c r="W1" s="184">
        <f t="shared" si="0"/>
        <v>2013</v>
      </c>
      <c r="X1" s="184">
        <f t="shared" ref="X1" si="1">VALUE(RIGHT(X20,4))</f>
        <v>2017</v>
      </c>
    </row>
    <row r="2" spans="1:24" ht="13.5" customHeight="1" x14ac:dyDescent="0.25">
      <c r="A2" s="183" t="s">
        <v>61</v>
      </c>
      <c r="B2" s="184">
        <f>B1-1</f>
        <v>1991</v>
      </c>
      <c r="C2" s="184">
        <f t="shared" ref="C2:W2" si="2">C1-1</f>
        <v>1992</v>
      </c>
      <c r="D2" s="184">
        <f t="shared" si="2"/>
        <v>1993</v>
      </c>
      <c r="E2" s="184">
        <f t="shared" si="2"/>
        <v>1994</v>
      </c>
      <c r="F2" s="184">
        <f t="shared" si="2"/>
        <v>1995</v>
      </c>
      <c r="G2" s="184">
        <f t="shared" si="2"/>
        <v>1996</v>
      </c>
      <c r="H2" s="184">
        <f t="shared" si="2"/>
        <v>1997</v>
      </c>
      <c r="I2" s="184">
        <v>1998</v>
      </c>
      <c r="J2" s="184">
        <f t="shared" si="2"/>
        <v>1999</v>
      </c>
      <c r="K2" s="184">
        <f t="shared" si="2"/>
        <v>2000</v>
      </c>
      <c r="L2" s="184">
        <f t="shared" si="2"/>
        <v>2001</v>
      </c>
      <c r="M2" s="184">
        <f t="shared" si="2"/>
        <v>2002</v>
      </c>
      <c r="N2" s="184">
        <f t="shared" si="2"/>
        <v>2003</v>
      </c>
      <c r="O2" s="184">
        <f t="shared" si="2"/>
        <v>2004</v>
      </c>
      <c r="P2" s="184">
        <f t="shared" si="2"/>
        <v>2005</v>
      </c>
      <c r="Q2" s="184">
        <f t="shared" si="2"/>
        <v>2006</v>
      </c>
      <c r="R2" s="184">
        <f t="shared" si="2"/>
        <v>2007</v>
      </c>
      <c r="S2" s="184">
        <f t="shared" si="2"/>
        <v>2008</v>
      </c>
      <c r="T2" s="184">
        <f t="shared" si="2"/>
        <v>2009</v>
      </c>
      <c r="U2" s="184">
        <f t="shared" si="2"/>
        <v>2010</v>
      </c>
      <c r="V2" s="184">
        <f>V1-1</f>
        <v>2011</v>
      </c>
      <c r="W2" s="184">
        <f t="shared" si="2"/>
        <v>2012</v>
      </c>
      <c r="X2" s="184">
        <f t="shared" ref="X2" si="3">X1-1</f>
        <v>2016</v>
      </c>
    </row>
    <row r="3" spans="1:24" ht="13.5" customHeight="1" x14ac:dyDescent="0.25">
      <c r="A3" s="183" t="s">
        <v>62</v>
      </c>
      <c r="B3" s="185" t="s">
        <v>580</v>
      </c>
      <c r="C3" s="185" t="s">
        <v>580</v>
      </c>
      <c r="D3" s="185" t="s">
        <v>580</v>
      </c>
      <c r="E3" s="185" t="s">
        <v>580</v>
      </c>
      <c r="F3" s="185" t="s">
        <v>580</v>
      </c>
      <c r="G3" s="185" t="s">
        <v>580</v>
      </c>
      <c r="H3" s="185" t="s">
        <v>580</v>
      </c>
      <c r="I3" s="185" t="s">
        <v>580</v>
      </c>
      <c r="J3" s="185" t="s">
        <v>580</v>
      </c>
      <c r="K3" s="185" t="s">
        <v>580</v>
      </c>
      <c r="L3" s="185" t="s">
        <v>580</v>
      </c>
      <c r="M3" s="185" t="s">
        <v>580</v>
      </c>
      <c r="N3" s="185" t="s">
        <v>580</v>
      </c>
      <c r="O3" s="185" t="s">
        <v>580</v>
      </c>
      <c r="P3" s="185" t="s">
        <v>580</v>
      </c>
      <c r="Q3" s="185" t="s">
        <v>580</v>
      </c>
      <c r="R3" s="185" t="s">
        <v>580</v>
      </c>
      <c r="S3" s="185" t="s">
        <v>580</v>
      </c>
      <c r="T3" s="185" t="s">
        <v>580</v>
      </c>
      <c r="U3" s="185" t="s">
        <v>580</v>
      </c>
      <c r="V3" s="185" t="s">
        <v>580</v>
      </c>
      <c r="W3" s="185" t="s">
        <v>580</v>
      </c>
      <c r="X3" s="185" t="s">
        <v>580</v>
      </c>
    </row>
    <row r="4" spans="1:24" ht="13.5" customHeight="1" x14ac:dyDescent="0.25">
      <c r="A4" s="183" t="s">
        <v>63</v>
      </c>
      <c r="B4" s="185" t="s">
        <v>581</v>
      </c>
      <c r="C4" s="185" t="s">
        <v>581</v>
      </c>
      <c r="D4" s="185" t="s">
        <v>581</v>
      </c>
      <c r="E4" s="185" t="s">
        <v>581</v>
      </c>
      <c r="F4" s="185" t="s">
        <v>581</v>
      </c>
      <c r="G4" s="185" t="s">
        <v>581</v>
      </c>
      <c r="H4" s="185" t="s">
        <v>581</v>
      </c>
      <c r="I4" s="185" t="s">
        <v>582</v>
      </c>
      <c r="J4" s="185" t="s">
        <v>581</v>
      </c>
      <c r="K4" s="185" t="s">
        <v>581</v>
      </c>
      <c r="L4" s="185" t="s">
        <v>581</v>
      </c>
      <c r="M4" s="185" t="s">
        <v>581</v>
      </c>
      <c r="N4" s="185" t="s">
        <v>581</v>
      </c>
      <c r="O4" s="185" t="s">
        <v>581</v>
      </c>
      <c r="P4" s="185" t="s">
        <v>581</v>
      </c>
      <c r="Q4" s="185" t="s">
        <v>581</v>
      </c>
      <c r="R4" s="185" t="s">
        <v>581</v>
      </c>
      <c r="S4" s="185" t="s">
        <v>581</v>
      </c>
      <c r="T4" s="185" t="s">
        <v>583</v>
      </c>
      <c r="U4" s="185" t="s">
        <v>584</v>
      </c>
      <c r="V4" s="185" t="s">
        <v>584</v>
      </c>
      <c r="W4" s="185" t="s">
        <v>1035</v>
      </c>
      <c r="X4" s="185" t="s">
        <v>1170</v>
      </c>
    </row>
    <row r="5" spans="1:24" ht="13.5" customHeight="1" x14ac:dyDescent="0.25">
      <c r="A5" s="183" t="s">
        <v>64</v>
      </c>
      <c r="B5" s="185"/>
      <c r="C5" s="185"/>
      <c r="D5" s="185"/>
      <c r="E5" s="185"/>
      <c r="F5" s="185"/>
      <c r="G5" s="185"/>
      <c r="H5" s="185"/>
      <c r="I5" s="185"/>
      <c r="J5" s="185"/>
      <c r="K5" s="185"/>
      <c r="L5" s="185"/>
      <c r="M5" s="185"/>
      <c r="N5" s="185"/>
      <c r="O5" s="185"/>
      <c r="P5" s="185"/>
      <c r="Q5" s="185"/>
      <c r="R5" s="185"/>
      <c r="S5" s="185"/>
      <c r="T5" s="185"/>
      <c r="U5" s="185"/>
      <c r="V5" s="185"/>
      <c r="W5" s="185"/>
      <c r="X5" s="185" t="s">
        <v>1171</v>
      </c>
    </row>
    <row r="6" spans="1:24" ht="13.5" customHeight="1" x14ac:dyDescent="0.25">
      <c r="A6" s="183" t="s">
        <v>65</v>
      </c>
      <c r="B6" s="185"/>
      <c r="C6" s="185"/>
      <c r="D6" s="185"/>
      <c r="E6" s="185"/>
      <c r="F6" s="185"/>
      <c r="G6" s="185"/>
      <c r="H6" s="185"/>
      <c r="I6" s="185"/>
      <c r="J6" s="185"/>
      <c r="K6" s="185"/>
      <c r="L6" s="185"/>
      <c r="M6" s="185"/>
      <c r="N6" s="185"/>
      <c r="O6" s="185"/>
      <c r="P6" s="185"/>
      <c r="Q6" s="185"/>
      <c r="R6" s="185"/>
      <c r="S6" s="185"/>
      <c r="T6" s="185"/>
      <c r="U6" s="185"/>
      <c r="V6" s="185"/>
      <c r="W6" s="185"/>
      <c r="X6" s="185"/>
    </row>
    <row r="7" spans="1:24" ht="13.5" customHeight="1" x14ac:dyDescent="0.25">
      <c r="A7" s="183" t="s">
        <v>78</v>
      </c>
      <c r="B7" s="185"/>
      <c r="C7" s="185"/>
      <c r="D7" s="185"/>
      <c r="E7" s="185"/>
      <c r="F7" s="185"/>
      <c r="G7" s="185"/>
      <c r="H7" s="185"/>
      <c r="I7" s="185"/>
      <c r="J7" s="185"/>
      <c r="K7" s="185"/>
      <c r="L7" s="185"/>
      <c r="M7" s="185"/>
      <c r="N7" s="185"/>
      <c r="O7" s="185"/>
      <c r="P7" s="185"/>
      <c r="Q7" s="185"/>
      <c r="R7" s="185"/>
      <c r="S7" s="185"/>
      <c r="T7" s="185"/>
      <c r="U7" s="185"/>
      <c r="V7" s="185"/>
      <c r="W7" s="185"/>
      <c r="X7" s="185"/>
    </row>
    <row r="8" spans="1:24" ht="13.5" customHeight="1" x14ac:dyDescent="0.25">
      <c r="A8" s="183" t="s">
        <v>66</v>
      </c>
      <c r="B8" s="185"/>
      <c r="C8" s="185"/>
      <c r="D8" s="185"/>
      <c r="E8" s="185"/>
      <c r="F8" s="185"/>
      <c r="G8" s="185"/>
      <c r="H8" s="185"/>
      <c r="I8" s="185"/>
      <c r="J8" s="185"/>
      <c r="K8" s="185"/>
      <c r="L8" s="185"/>
      <c r="M8" s="185"/>
      <c r="N8" s="185"/>
      <c r="O8" s="185"/>
      <c r="P8" s="185"/>
      <c r="Q8" s="185"/>
      <c r="R8" s="185"/>
      <c r="S8" s="185"/>
      <c r="T8" s="185"/>
      <c r="U8" s="185"/>
      <c r="V8" s="185"/>
      <c r="W8" s="185"/>
      <c r="X8" s="185"/>
    </row>
    <row r="9" spans="1:24" ht="13.5" customHeight="1" x14ac:dyDescent="0.25">
      <c r="A9" s="183" t="s">
        <v>67</v>
      </c>
      <c r="B9" s="185"/>
      <c r="C9" s="185"/>
      <c r="D9" s="185"/>
      <c r="E9" s="185"/>
      <c r="F9" s="185"/>
      <c r="G9" s="185"/>
      <c r="H9" s="185"/>
      <c r="I9" s="185"/>
      <c r="J9" s="185"/>
      <c r="K9" s="185"/>
      <c r="L9" s="185"/>
      <c r="M9" s="185"/>
      <c r="N9" s="185"/>
      <c r="O9" s="185"/>
      <c r="P9" s="185"/>
      <c r="Q9" s="185"/>
      <c r="R9" s="185"/>
      <c r="S9" s="185"/>
      <c r="T9" s="185"/>
      <c r="U9" s="185"/>
      <c r="V9" s="185"/>
      <c r="W9" s="185"/>
      <c r="X9" s="185"/>
    </row>
    <row r="10" spans="1:24" ht="15" customHeight="1" x14ac:dyDescent="0.25">
      <c r="A10" s="186" t="s">
        <v>122</v>
      </c>
      <c r="B10" s="185" t="s">
        <v>585</v>
      </c>
      <c r="C10" s="185" t="s">
        <v>585</v>
      </c>
      <c r="D10" s="185" t="s">
        <v>585</v>
      </c>
      <c r="E10" s="185" t="s">
        <v>585</v>
      </c>
      <c r="F10" s="185" t="s">
        <v>585</v>
      </c>
      <c r="G10" s="185" t="s">
        <v>585</v>
      </c>
      <c r="H10" s="185" t="s">
        <v>585</v>
      </c>
      <c r="I10" s="185" t="s">
        <v>585</v>
      </c>
      <c r="J10" s="185" t="s">
        <v>585</v>
      </c>
      <c r="K10" s="185" t="s">
        <v>585</v>
      </c>
      <c r="L10" s="185" t="s">
        <v>585</v>
      </c>
      <c r="M10" s="185" t="s">
        <v>585</v>
      </c>
      <c r="N10" s="185" t="s">
        <v>585</v>
      </c>
      <c r="O10" s="185" t="s">
        <v>585</v>
      </c>
      <c r="P10" s="185" t="s">
        <v>585</v>
      </c>
      <c r="Q10" s="185" t="s">
        <v>585</v>
      </c>
      <c r="R10" s="185" t="s">
        <v>585</v>
      </c>
      <c r="S10" s="185" t="s">
        <v>585</v>
      </c>
      <c r="T10" s="185" t="s">
        <v>585</v>
      </c>
      <c r="U10" s="185" t="s">
        <v>585</v>
      </c>
      <c r="V10" s="185" t="s">
        <v>585</v>
      </c>
      <c r="W10" s="185" t="s">
        <v>585</v>
      </c>
      <c r="X10" s="185" t="s">
        <v>585</v>
      </c>
    </row>
    <row r="11" spans="1:24" ht="13.5" customHeight="1" x14ac:dyDescent="0.25">
      <c r="A11" s="183" t="s">
        <v>68</v>
      </c>
      <c r="B11" s="185" t="s">
        <v>586</v>
      </c>
      <c r="C11" s="185" t="s">
        <v>586</v>
      </c>
      <c r="D11" s="185" t="s">
        <v>586</v>
      </c>
      <c r="E11" s="185" t="s">
        <v>586</v>
      </c>
      <c r="F11" s="185" t="s">
        <v>586</v>
      </c>
      <c r="G11" s="185" t="s">
        <v>586</v>
      </c>
      <c r="H11" s="185" t="s">
        <v>586</v>
      </c>
      <c r="I11" s="185" t="s">
        <v>586</v>
      </c>
      <c r="J11" s="185" t="s">
        <v>586</v>
      </c>
      <c r="K11" s="185" t="s">
        <v>586</v>
      </c>
      <c r="L11" s="185" t="s">
        <v>586</v>
      </c>
      <c r="M11" s="185" t="s">
        <v>586</v>
      </c>
      <c r="N11" s="185" t="s">
        <v>586</v>
      </c>
      <c r="O11" s="185" t="s">
        <v>586</v>
      </c>
      <c r="P11" s="185" t="s">
        <v>586</v>
      </c>
      <c r="Q11" s="185" t="s">
        <v>586</v>
      </c>
      <c r="R11" s="185" t="s">
        <v>586</v>
      </c>
      <c r="S11" s="185" t="s">
        <v>586</v>
      </c>
      <c r="T11" s="185" t="s">
        <v>586</v>
      </c>
      <c r="U11" s="185" t="s">
        <v>586</v>
      </c>
      <c r="V11" s="185" t="s">
        <v>587</v>
      </c>
      <c r="W11" s="185" t="s">
        <v>587</v>
      </c>
      <c r="X11" s="185" t="s">
        <v>587</v>
      </c>
    </row>
    <row r="12" spans="1:24" ht="13.5" customHeight="1" x14ac:dyDescent="0.25">
      <c r="A12" s="183" t="s">
        <v>69</v>
      </c>
      <c r="B12" s="185" t="s">
        <v>588</v>
      </c>
      <c r="C12" s="185" t="s">
        <v>589</v>
      </c>
      <c r="D12" s="185" t="s">
        <v>590</v>
      </c>
      <c r="E12" s="185" t="s">
        <v>591</v>
      </c>
      <c r="F12" s="185" t="s">
        <v>592</v>
      </c>
      <c r="G12" s="185" t="s">
        <v>593</v>
      </c>
      <c r="H12" s="185" t="s">
        <v>594</v>
      </c>
      <c r="I12" s="185" t="s">
        <v>595</v>
      </c>
      <c r="J12" s="185" t="s">
        <v>596</v>
      </c>
      <c r="K12" s="185" t="s">
        <v>597</v>
      </c>
      <c r="L12" s="185" t="s">
        <v>598</v>
      </c>
      <c r="M12" s="185" t="s">
        <v>599</v>
      </c>
      <c r="N12" s="185" t="s">
        <v>600</v>
      </c>
      <c r="O12" s="185" t="s">
        <v>601</v>
      </c>
      <c r="P12" s="185" t="s">
        <v>602</v>
      </c>
      <c r="Q12" s="185" t="s">
        <v>603</v>
      </c>
      <c r="R12" s="185" t="s">
        <v>604</v>
      </c>
      <c r="S12" s="185" t="s">
        <v>605</v>
      </c>
      <c r="T12" s="185" t="s">
        <v>606</v>
      </c>
      <c r="U12" s="185" t="s">
        <v>607</v>
      </c>
      <c r="V12" s="185" t="s">
        <v>608</v>
      </c>
      <c r="W12" s="185" t="s">
        <v>1029</v>
      </c>
      <c r="X12" s="185" t="s">
        <v>1168</v>
      </c>
    </row>
    <row r="13" spans="1:24" ht="13.5" customHeight="1" x14ac:dyDescent="0.25">
      <c r="A13" s="187" t="s">
        <v>70</v>
      </c>
      <c r="B13" s="185" t="s">
        <v>609</v>
      </c>
      <c r="C13" s="185" t="s">
        <v>609</v>
      </c>
      <c r="D13" s="185" t="s">
        <v>610</v>
      </c>
      <c r="E13" s="185" t="s">
        <v>610</v>
      </c>
      <c r="F13" s="185" t="s">
        <v>610</v>
      </c>
      <c r="G13" s="185" t="s">
        <v>610</v>
      </c>
      <c r="H13" s="185" t="s">
        <v>610</v>
      </c>
      <c r="I13" s="185" t="s">
        <v>610</v>
      </c>
      <c r="J13" s="185" t="s">
        <v>610</v>
      </c>
      <c r="K13" s="185" t="s">
        <v>610</v>
      </c>
      <c r="L13" s="185" t="s">
        <v>611</v>
      </c>
      <c r="M13" s="185" t="s">
        <v>611</v>
      </c>
      <c r="N13" s="185" t="s">
        <v>611</v>
      </c>
      <c r="O13" s="185" t="s">
        <v>611</v>
      </c>
      <c r="P13" s="185" t="s">
        <v>611</v>
      </c>
      <c r="Q13" s="185" t="s">
        <v>611</v>
      </c>
      <c r="R13" s="185" t="s">
        <v>611</v>
      </c>
      <c r="S13" s="185" t="s">
        <v>611</v>
      </c>
      <c r="T13" s="185" t="s">
        <v>611</v>
      </c>
      <c r="U13" s="185" t="s">
        <v>611</v>
      </c>
      <c r="V13" s="185" t="s">
        <v>612</v>
      </c>
      <c r="W13" s="185" t="s">
        <v>612</v>
      </c>
      <c r="X13" s="185" t="s">
        <v>612</v>
      </c>
    </row>
    <row r="14" spans="1:24" ht="13.5" customHeight="1" x14ac:dyDescent="0.25">
      <c r="A14" s="183" t="s">
        <v>79</v>
      </c>
      <c r="B14" s="185" t="s">
        <v>613</v>
      </c>
      <c r="C14" s="185" t="s">
        <v>613</v>
      </c>
      <c r="D14" s="185" t="s">
        <v>613</v>
      </c>
      <c r="E14" s="185" t="s">
        <v>613</v>
      </c>
      <c r="F14" s="185" t="s">
        <v>613</v>
      </c>
      <c r="G14" s="185" t="s">
        <v>613</v>
      </c>
      <c r="H14" s="185" t="s">
        <v>613</v>
      </c>
      <c r="I14" s="185" t="s">
        <v>613</v>
      </c>
      <c r="J14" s="185" t="s">
        <v>613</v>
      </c>
      <c r="K14" s="185" t="s">
        <v>613</v>
      </c>
      <c r="L14" s="185" t="s">
        <v>613</v>
      </c>
      <c r="M14" s="185" t="s">
        <v>614</v>
      </c>
      <c r="N14" s="185" t="s">
        <v>614</v>
      </c>
      <c r="O14" s="185" t="s">
        <v>614</v>
      </c>
      <c r="P14" s="185" t="s">
        <v>613</v>
      </c>
      <c r="Q14" s="185" t="s">
        <v>613</v>
      </c>
      <c r="R14" s="185" t="s">
        <v>613</v>
      </c>
      <c r="S14" s="185" t="s">
        <v>613</v>
      </c>
      <c r="T14" s="185" t="s">
        <v>613</v>
      </c>
      <c r="U14" s="185" t="s">
        <v>613</v>
      </c>
      <c r="V14" s="185" t="s">
        <v>613</v>
      </c>
      <c r="W14" s="185" t="s">
        <v>613</v>
      </c>
      <c r="X14" s="185" t="s">
        <v>1172</v>
      </c>
    </row>
    <row r="15" spans="1:24" ht="13.5" customHeight="1" x14ac:dyDescent="0.25">
      <c r="A15" s="183" t="s">
        <v>71</v>
      </c>
      <c r="B15" s="185" t="s">
        <v>615</v>
      </c>
      <c r="C15" s="185" t="s">
        <v>615</v>
      </c>
      <c r="D15" s="185" t="s">
        <v>615</v>
      </c>
      <c r="E15" s="185" t="s">
        <v>615</v>
      </c>
      <c r="F15" s="185" t="s">
        <v>615</v>
      </c>
      <c r="G15" s="185" t="s">
        <v>615</v>
      </c>
      <c r="H15" s="185" t="s">
        <v>615</v>
      </c>
      <c r="I15" s="185" t="s">
        <v>615</v>
      </c>
      <c r="J15" s="185" t="s">
        <v>615</v>
      </c>
      <c r="K15" s="185" t="s">
        <v>615</v>
      </c>
      <c r="L15" s="185" t="s">
        <v>615</v>
      </c>
      <c r="M15" s="185" t="s">
        <v>615</v>
      </c>
      <c r="N15" s="185" t="s">
        <v>615</v>
      </c>
      <c r="O15" s="185" t="s">
        <v>615</v>
      </c>
      <c r="P15" s="185" t="s">
        <v>615</v>
      </c>
      <c r="Q15" s="185" t="s">
        <v>615</v>
      </c>
      <c r="R15" s="185" t="s">
        <v>615</v>
      </c>
      <c r="S15" s="185" t="s">
        <v>615</v>
      </c>
      <c r="T15" s="185" t="s">
        <v>615</v>
      </c>
      <c r="U15" s="185" t="s">
        <v>615</v>
      </c>
      <c r="V15" s="185" t="s">
        <v>616</v>
      </c>
      <c r="W15" s="185" t="s">
        <v>616</v>
      </c>
      <c r="X15" s="185" t="s">
        <v>616</v>
      </c>
    </row>
    <row r="16" spans="1:24" ht="13.5" customHeight="1" x14ac:dyDescent="0.25">
      <c r="A16" s="183" t="s">
        <v>72</v>
      </c>
      <c r="B16" s="185" t="s">
        <v>617</v>
      </c>
      <c r="C16" s="185" t="s">
        <v>618</v>
      </c>
      <c r="D16" s="185" t="s">
        <v>619</v>
      </c>
      <c r="E16" s="185" t="s">
        <v>620</v>
      </c>
      <c r="F16" s="185" t="s">
        <v>621</v>
      </c>
      <c r="G16" s="185" t="s">
        <v>622</v>
      </c>
      <c r="H16" s="185" t="s">
        <v>623</v>
      </c>
      <c r="I16" s="185" t="s">
        <v>624</v>
      </c>
      <c r="J16" s="185" t="s">
        <v>625</v>
      </c>
      <c r="K16" s="185" t="s">
        <v>626</v>
      </c>
      <c r="L16" s="185" t="s">
        <v>627</v>
      </c>
      <c r="M16" s="185" t="s">
        <v>628</v>
      </c>
      <c r="N16" s="185" t="s">
        <v>629</v>
      </c>
      <c r="O16" s="185" t="s">
        <v>630</v>
      </c>
      <c r="P16" s="185" t="s">
        <v>631</v>
      </c>
      <c r="Q16" s="185" t="s">
        <v>632</v>
      </c>
      <c r="R16" s="185" t="s">
        <v>633</v>
      </c>
      <c r="S16" s="185" t="s">
        <v>634</v>
      </c>
      <c r="T16" s="185" t="s">
        <v>635</v>
      </c>
      <c r="U16" s="185" t="s">
        <v>636</v>
      </c>
      <c r="V16" s="185" t="s">
        <v>637</v>
      </c>
      <c r="W16" s="185" t="s">
        <v>1030</v>
      </c>
      <c r="X16" s="185" t="s">
        <v>1173</v>
      </c>
    </row>
    <row r="17" spans="1:24" ht="13.5" customHeight="1" x14ac:dyDescent="0.25">
      <c r="A17" s="183" t="s">
        <v>73</v>
      </c>
      <c r="B17" s="185" t="s">
        <v>638</v>
      </c>
      <c r="C17" s="185" t="s">
        <v>639</v>
      </c>
      <c r="D17" s="185" t="s">
        <v>640</v>
      </c>
      <c r="E17" s="185" t="s">
        <v>641</v>
      </c>
      <c r="F17" s="185" t="s">
        <v>642</v>
      </c>
      <c r="G17" s="185" t="s">
        <v>643</v>
      </c>
      <c r="H17" s="185" t="s">
        <v>644</v>
      </c>
      <c r="I17" s="185" t="s">
        <v>645</v>
      </c>
      <c r="J17" s="185" t="s">
        <v>646</v>
      </c>
      <c r="K17" s="185" t="s">
        <v>647</v>
      </c>
      <c r="L17" s="185" t="s">
        <v>648</v>
      </c>
      <c r="M17" s="185" t="s">
        <v>649</v>
      </c>
      <c r="N17" s="185" t="s">
        <v>650</v>
      </c>
      <c r="O17" s="185" t="s">
        <v>651</v>
      </c>
      <c r="P17" s="185" t="s">
        <v>652</v>
      </c>
      <c r="Q17" s="185" t="s">
        <v>653</v>
      </c>
      <c r="R17" s="185" t="s">
        <v>654</v>
      </c>
      <c r="S17" s="185" t="s">
        <v>655</v>
      </c>
      <c r="T17" s="185" t="s">
        <v>656</v>
      </c>
      <c r="U17" s="185" t="s">
        <v>657</v>
      </c>
      <c r="V17" s="185" t="s">
        <v>658</v>
      </c>
      <c r="W17" s="185" t="s">
        <v>1031</v>
      </c>
      <c r="X17" s="185" t="s">
        <v>1174</v>
      </c>
    </row>
    <row r="18" spans="1:24" ht="13.5" customHeight="1" x14ac:dyDescent="0.25">
      <c r="A18" s="183" t="s">
        <v>74</v>
      </c>
      <c r="B18" s="185" t="s">
        <v>659</v>
      </c>
      <c r="C18" s="185" t="s">
        <v>660</v>
      </c>
      <c r="D18" s="185" t="s">
        <v>661</v>
      </c>
      <c r="E18" s="185" t="s">
        <v>662</v>
      </c>
      <c r="F18" s="185" t="s">
        <v>663</v>
      </c>
      <c r="G18" s="185" t="s">
        <v>664</v>
      </c>
      <c r="H18" s="185" t="s">
        <v>665</v>
      </c>
      <c r="I18" s="185" t="s">
        <v>666</v>
      </c>
      <c r="J18" s="185" t="s">
        <v>667</v>
      </c>
      <c r="K18" s="185" t="s">
        <v>668</v>
      </c>
      <c r="L18" s="185" t="s">
        <v>669</v>
      </c>
      <c r="M18" s="185" t="s">
        <v>670</v>
      </c>
      <c r="N18" s="185" t="s">
        <v>671</v>
      </c>
      <c r="O18" s="185" t="s">
        <v>672</v>
      </c>
      <c r="P18" s="185" t="s">
        <v>673</v>
      </c>
      <c r="Q18" s="185" t="s">
        <v>674</v>
      </c>
      <c r="R18" s="185" t="s">
        <v>675</v>
      </c>
      <c r="S18" s="185" t="s">
        <v>676</v>
      </c>
      <c r="T18" s="185" t="s">
        <v>677</v>
      </c>
      <c r="U18" s="185" t="s">
        <v>677</v>
      </c>
      <c r="V18" s="185" t="s">
        <v>678</v>
      </c>
      <c r="W18" s="185" t="s">
        <v>1032</v>
      </c>
      <c r="X18" s="185" t="s">
        <v>1175</v>
      </c>
    </row>
    <row r="19" spans="1:24" ht="13.5" customHeight="1" x14ac:dyDescent="0.25">
      <c r="A19" s="183" t="s">
        <v>75</v>
      </c>
      <c r="B19" s="185" t="s">
        <v>679</v>
      </c>
      <c r="C19" s="185" t="s">
        <v>680</v>
      </c>
      <c r="D19" s="185" t="s">
        <v>681</v>
      </c>
      <c r="E19" s="185" t="s">
        <v>682</v>
      </c>
      <c r="F19" s="185" t="s">
        <v>683</v>
      </c>
      <c r="G19" s="185" t="s">
        <v>684</v>
      </c>
      <c r="H19" s="185" t="s">
        <v>685</v>
      </c>
      <c r="I19" s="185" t="s">
        <v>686</v>
      </c>
      <c r="J19" s="185" t="s">
        <v>687</v>
      </c>
      <c r="K19" s="185" t="s">
        <v>688</v>
      </c>
      <c r="L19" s="185" t="s">
        <v>689</v>
      </c>
      <c r="M19" s="185" t="s">
        <v>690</v>
      </c>
      <c r="N19" s="185" t="s">
        <v>691</v>
      </c>
      <c r="O19" s="185" t="s">
        <v>692</v>
      </c>
      <c r="P19" s="185" t="s">
        <v>693</v>
      </c>
      <c r="Q19" s="185" t="s">
        <v>690</v>
      </c>
      <c r="R19" s="185" t="s">
        <v>694</v>
      </c>
      <c r="S19" s="185" t="s">
        <v>695</v>
      </c>
      <c r="T19" s="185" t="s">
        <v>696</v>
      </c>
      <c r="U19" s="185" t="s">
        <v>697</v>
      </c>
      <c r="V19" s="185" t="s">
        <v>698</v>
      </c>
      <c r="W19" s="185" t="s">
        <v>1033</v>
      </c>
      <c r="X19" s="185" t="s">
        <v>1176</v>
      </c>
    </row>
    <row r="20" spans="1:24" ht="13.5" customHeight="1" x14ac:dyDescent="0.25">
      <c r="A20" s="183" t="s">
        <v>76</v>
      </c>
      <c r="B20" s="185" t="s">
        <v>699</v>
      </c>
      <c r="C20" s="185" t="s">
        <v>700</v>
      </c>
      <c r="D20" s="185" t="s">
        <v>701</v>
      </c>
      <c r="E20" s="185" t="s">
        <v>702</v>
      </c>
      <c r="F20" s="185" t="s">
        <v>703</v>
      </c>
      <c r="G20" s="185" t="s">
        <v>704</v>
      </c>
      <c r="H20" s="185" t="s">
        <v>705</v>
      </c>
      <c r="I20" s="185" t="s">
        <v>706</v>
      </c>
      <c r="J20" s="185" t="s">
        <v>707</v>
      </c>
      <c r="K20" s="185" t="s">
        <v>708</v>
      </c>
      <c r="L20" s="185" t="s">
        <v>709</v>
      </c>
      <c r="M20" s="185" t="s">
        <v>710</v>
      </c>
      <c r="N20" s="185" t="s">
        <v>711</v>
      </c>
      <c r="O20" s="185" t="s">
        <v>712</v>
      </c>
      <c r="P20" s="185" t="s">
        <v>713</v>
      </c>
      <c r="Q20" s="185" t="s">
        <v>714</v>
      </c>
      <c r="R20" s="185" t="s">
        <v>715</v>
      </c>
      <c r="S20" s="185" t="s">
        <v>716</v>
      </c>
      <c r="T20" s="185" t="s">
        <v>717</v>
      </c>
      <c r="U20" s="185" t="s">
        <v>718</v>
      </c>
      <c r="V20" s="185" t="s">
        <v>719</v>
      </c>
      <c r="W20" s="185" t="s">
        <v>1034</v>
      </c>
      <c r="X20" s="185" t="s">
        <v>1169</v>
      </c>
    </row>
    <row r="21" spans="1:24" ht="13.5" customHeight="1" x14ac:dyDescent="0.25">
      <c r="A21" s="183" t="s">
        <v>77</v>
      </c>
      <c r="B21" s="185" t="s">
        <v>720</v>
      </c>
      <c r="C21" s="185" t="s">
        <v>720</v>
      </c>
      <c r="D21" s="185" t="s">
        <v>720</v>
      </c>
      <c r="E21" s="185" t="s">
        <v>720</v>
      </c>
      <c r="F21" s="185" t="s">
        <v>720</v>
      </c>
      <c r="G21" s="185" t="s">
        <v>720</v>
      </c>
      <c r="H21" s="185" t="s">
        <v>720</v>
      </c>
      <c r="I21" s="185" t="s">
        <v>720</v>
      </c>
      <c r="J21" s="185" t="s">
        <v>720</v>
      </c>
      <c r="K21" s="185" t="s">
        <v>720</v>
      </c>
      <c r="L21" s="185" t="s">
        <v>720</v>
      </c>
      <c r="M21" s="185" t="s">
        <v>720</v>
      </c>
      <c r="N21" s="185" t="s">
        <v>720</v>
      </c>
      <c r="O21" s="185" t="s">
        <v>720</v>
      </c>
      <c r="P21" s="185" t="s">
        <v>720</v>
      </c>
      <c r="Q21" s="185" t="s">
        <v>720</v>
      </c>
      <c r="R21" s="185" t="s">
        <v>720</v>
      </c>
      <c r="S21" s="185" t="s">
        <v>720</v>
      </c>
      <c r="T21" s="185" t="s">
        <v>720</v>
      </c>
      <c r="U21" s="185" t="s">
        <v>720</v>
      </c>
      <c r="V21" s="185" t="s">
        <v>720</v>
      </c>
      <c r="W21" s="185" t="s">
        <v>720</v>
      </c>
      <c r="X21" s="185" t="s">
        <v>1177</v>
      </c>
    </row>
    <row r="22" spans="1:24" ht="13.5" customHeight="1" x14ac:dyDescent="0.25">
      <c r="A22" s="183" t="s">
        <v>202</v>
      </c>
      <c r="B22" s="25" t="str">
        <f>MID(B4,7,FIND(",",B4)-4)&amp;IF(B5="","",IF(B6="",". &amp; "&amp;MID(B5,7,FIND(",",B5)-4),". et al"))&amp;". ("&amp;B1&amp;"). "&amp;PROPER(MID(B10,7,99))&amp;".  [[journalName]]. "&amp;MID(B12,7,99)&amp;"("&amp;MID(B13,7,99)&amp;")"&amp;": "&amp;MID(B18,7,99)&amp;"-"&amp;MID(B19,7,99)&amp;"."</f>
        <v>Ysmal, C. (1992). France.  [[journalName]]. 22(4): 401-407.</v>
      </c>
      <c r="C22" s="25" t="str">
        <f t="shared" ref="C22:R22" si="4">MID(C4,7,FIND(",",C4)-4)&amp;IF(C5="","",IF(C6="",". &amp; "&amp;MID(C5,7,FIND(",",C5)-4),". et al"))&amp;". ("&amp;C1&amp;"). "&amp;PROPER(MID(C10,7,99))&amp;".  [[journalName]]. "&amp;MID(C12,7,99)&amp;"("&amp;MID(C13,7,99)&amp;")"&amp;": "&amp;MID(C18,7,99)&amp;"-"&amp;MID(C19,7,99)&amp;"."</f>
        <v>Ysmal, C. (1993). France.  [[journalName]]. 24(4): 425-434.</v>
      </c>
      <c r="D22" s="25" t="str">
        <f t="shared" si="4"/>
        <v>Ysmal, C. (1994). France.  [[journalName]]. 26(3-4): 293-304.</v>
      </c>
      <c r="E22" s="25" t="str">
        <f t="shared" si="4"/>
        <v>Ysmal, C. (1995). France.  [[journalName]]. 28(3-4): 333-339.</v>
      </c>
      <c r="F22" s="25" t="str">
        <f t="shared" si="4"/>
        <v>Ysmal, C. (1996). France.  [[journalName]]. 30(3-4): 331-345.</v>
      </c>
      <c r="G22" s="25" t="str">
        <f t="shared" si="4"/>
        <v>Ysmal, C. (1997). France.  [[journalName]]. 32(3-4): 363-366.</v>
      </c>
      <c r="H22" s="25" t="str">
        <f t="shared" si="4"/>
        <v>Ysmal, C. (1998). France.  [[journalName]]. 34(3-4): 393-401.</v>
      </c>
      <c r="I22" s="25" t="str">
        <f>MID(I4,7,FIND(",",I4)-4)&amp;IF(I5="","",IF(I6="",". &amp; "&amp;MID(I5,7,FIND(",",I5)-4),". et al"))&amp;". ("&amp;I1&amp;"). "&amp;PROPER(MID(I10,7,99))&amp;".  [[journalName]]. "&amp;MID(I12,7,99)&amp;"("&amp;MID(I13,7,99)&amp;")"&amp;": "&amp;MID(I18,7,99)&amp;"-"&amp;MID(I19,7,99)&amp;"."</f>
        <v>YSMAL, C. (1999). France.  [[journalName]]. 36(3-4): 387-393.</v>
      </c>
      <c r="J22" s="25" t="str">
        <f t="shared" si="4"/>
        <v>Ysmal, C. (2000). France.  [[journalName]]. 38(3-4): 382-389.</v>
      </c>
      <c r="K22" s="25" t="str">
        <f t="shared" si="4"/>
        <v>Ysmal, C. (2001). France.  [[journalName]]. 40(3-4): 300-306.</v>
      </c>
      <c r="L22" s="25" t="str">
        <f t="shared" si="4"/>
        <v>Ysmal, C. (2002). France.  [[journalName]]. 41(7-8): 955-958.</v>
      </c>
      <c r="M22" s="25" t="str">
        <f t="shared" si="4"/>
        <v>Ysmal, C. (2003). France.  [[journalName]]. 42(7-8): 943-956.</v>
      </c>
      <c r="N22" s="25" t="str">
        <f t="shared" si="4"/>
        <v>Ysmal, C. (2004). France.  [[journalName]]. 43(7-8): 1006-1009.</v>
      </c>
      <c r="O22" s="25" t="str">
        <f t="shared" si="4"/>
        <v>Ysmal, C. (2005). France.  [[journalName]]. 44(7-8): 1012-1018.</v>
      </c>
      <c r="P22" s="25" t="str">
        <f t="shared" si="4"/>
        <v>Ysmal, C. (2006). France.  [[journalName]]. 45(7-8): 1104-1109.</v>
      </c>
      <c r="Q22" s="25" t="str">
        <f t="shared" si="4"/>
        <v>Ysmal, C. (2007). France.  [[journalName]]. 46(7-8): 953-956.</v>
      </c>
      <c r="R22" s="25" t="str">
        <f t="shared" si="4"/>
        <v>Ysmal, C. (2008). France.  [[journalName]]. 47(7-8): 976-984.</v>
      </c>
      <c r="S22" s="25" t="str">
        <f>MID(S4,7,FIND(",",S4)-4)&amp;IF(S5="","",IF(S6="",". &amp; "&amp;MID(S5,7,FIND(",",S5)-4),". et al"))&amp;". ("&amp;S1&amp;"). "&amp;PROPER(MID(S10,7,99))&amp;".  [[journalName]]. "&amp;MID(S12,7,99)&amp;"("&amp;MID(S13,7,99)&amp;")"&amp;": "&amp;MID(S18,7,99)&amp;"-"&amp;MID(S19,7,99)&amp;"."</f>
        <v>Ysmal, C. (2009). France.  [[journalName]]. 48(7-8): 959-963.</v>
      </c>
      <c r="T22" s="25" t="str">
        <f>MID(T4,7,FIND(",",T4)-4)&amp;IF(T5="","",IF(T6="",". &amp; "&amp;MID(T5,7,FIND(",",T5)-4),". et al"))&amp;". ("&amp;T1&amp;"). "&amp;PROPER(MID(T10,7,99))&amp;".  [[journalName]]. "&amp;MID(T12,7,99)&amp;"("&amp;MID(T13,7,99)&amp;")"&amp;": "&amp;MID(T18,7,99)&amp;"-"&amp;MID(T19,7,99)&amp;"."</f>
        <v>Cautres, B. (2010). France.  [[journalName]]. 49(7-8): 970-981.</v>
      </c>
      <c r="U22" s="25" t="str">
        <f>MID(U4,7,FIND(",",U4)-4)&amp;IF(U5="","",IF(U6="",". &amp; "&amp;MID(U5,7,FIND(",",U5)-4),". et al"))&amp;". ("&amp;U1&amp;"). "&amp;PROPER(MID(U10,7,99))&amp;".  [[journalName]]. "&amp;MID(U12,7,99)&amp;"("&amp;MID(U13,7,99)&amp;")"&amp;": "&amp;MID(U18,7,99)&amp;"-"&amp;MID(U19,7,99)&amp;"."</f>
        <v>Drake, H. (2011). France.  [[journalName]]. 50(7-8): 970-979.</v>
      </c>
      <c r="V22" s="25" t="str">
        <f>MID(V4,7,FIND(",",V4)-4)&amp;IF(V5="","",IF(V6="",". &amp; "&amp;MID(V5,7,FIND(",",V5)-4),". et al"))&amp;". ("&amp;V1&amp;"). "&amp;PROPER(MID(V10,7,99))&amp;".  [[journalName]]. "&amp;MID(V12,7,99)&amp;"("&amp;MID(V13,7,99)&amp;")"&amp;": "&amp;MID(V18,7,99)&amp;"-"&amp;MID(V19,7,99)&amp;"."</f>
        <v>Drake, H. (2012). France.  [[journalName]]. 51(1): 103-116.</v>
      </c>
      <c r="W22" s="25" t="str">
        <f>MID(W4,7,FIND(",",W4)-4)&amp;IF(W5="","",IF(W6="",". &amp; "&amp;MID(W5,7,FIND(",",W5)-4),". et al"))&amp;". ("&amp;W1&amp;"). "&amp;PROPER(MID(W10,7,99))&amp;".  [[journalName]]. "&amp;MID(W12,7,99)&amp;"("&amp;MID(W13,7,99)&amp;")"&amp;": "&amp;MID(W18,7,99)&amp;"-"&amp;MID(W19,7,99)&amp;"."</f>
        <v>Startin, N. (2013). France.  [[journalName]]. 52(1): 70-82.</v>
      </c>
      <c r="X22" s="25" t="str">
        <f t="shared" ref="X22" si="5">MID(X4,7,FIND(",",X4)-4)&amp;IF(X5="","",IF(X6="",". &amp; "&amp;MID(X5,7,FIND(",",X5)-4),". et al"))&amp;". ("&amp;X1&amp;"). "&amp;PROPER(MID(X10,7,99))&amp;".  [[journalName]]. "&amp;MID(X12,7,99)&amp;"("&amp;MID(X13,7,99)&amp;")"&amp;": "&amp;MID(X18,7,99)&amp;"-"&amp;MID(X19,7,99)&amp;"."</f>
        <v>FAUCHER, F. &amp; GARCIA, N. (2017). France.  [[journalName]]. 56(1): 99-106.</v>
      </c>
    </row>
    <row r="23" spans="1:24" ht="13.5" customHeight="1" x14ac:dyDescent="0.25">
      <c r="A23" s="186" t="s">
        <v>203</v>
      </c>
      <c r="B23" s="188" t="str">
        <f>"TY  - JOUR"&amp;CHAR(10)&amp;""&amp;B10&amp;CHAR(10)&amp;B4&amp;CHAR(10)&amp;IF(B5="","",B5&amp;CHAR(10))&amp;IF(B6="","",B6&amp;CHAR(10))&amp;IF(B7="","",B7&amp;CHAR(10))&amp;B12&amp;CHAR(10)&amp;B11&amp;CHAR(10)&amp;B13&amp;CHAR(10)&amp;B18&amp;CHAR(10)&amp;B19&amp;CHAR(10)&amp;B20&amp;CHAR(10)&amp;B14&amp;CHAR(10)&amp;LEFT(B16,13)&amp;"onlinelibrary.wiley.com/doi/"&amp;MID(B17,7,999)&amp;"/full"</f>
        <v>TY  - JOUR
TI  - France
AU  - Ysmal, Colette
VL  - 22
JO  - European Journal of Political Research
IS  - 4
SP  - 401
EP  - 407
PY  - 1992
PB  - Blackwell Publishing Ltd
UR  - http://onlinelibrary.wiley.com/doi/10.1111/j.1475-6765.1992.tb00325.x/full</v>
      </c>
      <c r="C23" s="188" t="str">
        <f t="shared" ref="C23:T23" si="6">"TY  - JOUR"&amp;CHAR(10)&amp;""&amp;C10&amp;CHAR(10)&amp;C4&amp;CHAR(10)&amp;IF(C5="","",C5&amp;CHAR(10))&amp;IF(C6="","",C6&amp;CHAR(10))&amp;IF(C7="","",C7&amp;CHAR(10))&amp;C12&amp;CHAR(10)&amp;C11&amp;CHAR(10)&amp;C13&amp;CHAR(10)&amp;C18&amp;CHAR(10)&amp;C19&amp;CHAR(10)&amp;C20&amp;CHAR(10)&amp;C14&amp;CHAR(10)&amp;LEFT(C16,13)&amp;"onlinelibrary.wiley.com/doi/"&amp;MID(C17,7,999)&amp;"/full"</f>
        <v>TY  - JOUR
TI  - France
AU  - Ysmal, Colette
VL  - 24
JO  - European Journal of Political Research
IS  - 4
SP  - 425
EP  - 434
PY  - 1993
PB  - Blackwell Publishing Ltd
UR  - http://onlinelibrary.wiley.com/doi/10.1111/j.1475-6765.1993.tb00393.x/full</v>
      </c>
      <c r="D23" s="188" t="str">
        <f t="shared" si="6"/>
        <v>TY  - JOUR
TI  - France
AU  - Ysmal, Colette
VL  - 26
JO  - European Journal of Political Research
IS  - 3-4
SP  - 293
EP  - 304
PY  - 1994
PB  - Blackwell Publishing Ltd
UR  - http://onlinelibrary.wiley.com/doi/10.1111/j.1475-6765.1994.tb00449.x/full</v>
      </c>
      <c r="E23" s="188" t="str">
        <f t="shared" si="6"/>
        <v>TY  - JOUR
TI  - France
AU  - Ysmal, Colette
VL  - 28
JO  - European Journal of Political Research
IS  - 3-4
SP  - 333
EP  - 339
PY  - 1995
PB  - Blackwell Publishing Ltd
UR  - http://onlinelibrary.wiley.com/doi/10.1111/j.1475-6765.1995.tb00498.x/full</v>
      </c>
      <c r="F23" s="188" t="str">
        <f t="shared" si="6"/>
        <v>TY  - JOUR
TI  - France
AU  - Ysmal, Colette
VL  - 30
JO  - European Journal of Political Research
IS  - 3-4
SP  - 331
EP  - 345
PY  - 1996
PB  - Blackwell Publishing Ltd
UR  - http://onlinelibrary.wiley.com/doi/10.1111/j.1475-6765.1996.tb00685.x/full</v>
      </c>
      <c r="G23" s="188" t="str">
        <f t="shared" si="6"/>
        <v>TY  - JOUR
TI  - France
AU  - Ysmal, Colette
VL  - 32
JO  - European Journal of Political Research
IS  - 3-4
SP  - 363
EP  - 366
PY  - 1997
PB  - Blackwell Publishing Ltd
UR  - http://onlinelibrary.wiley.com/doi/10.1111/1475-6765.00352/full</v>
      </c>
      <c r="H23" s="188" t="str">
        <f t="shared" si="6"/>
        <v>TY  - JOUR
TI  - France
AU  - Ysmal, Colette
VL  - 34
JO  - European Journal of Political Research
IS  - 3-4
SP  - 393
EP  - 401
PY  - 1998
PB  - Blackwell Publishing Ltd
UR  - http://onlinelibrary.wiley.com/doi/10.1111/1475-6765.00352-i5/full</v>
      </c>
      <c r="I23" s="188" t="str">
        <f>"TY  - JOUR"&amp;CHAR(10)&amp;""&amp;I10&amp;CHAR(10)&amp;I4&amp;CHAR(10)&amp;IF(I5="","",I5&amp;CHAR(10))&amp;IF(I6="","",I6&amp;CHAR(10))&amp;IF(I7="","",I7&amp;CHAR(10))&amp;I12&amp;CHAR(10)&amp;I11&amp;CHAR(10)&amp;I13&amp;CHAR(10)&amp;I18&amp;CHAR(10)&amp;I19&amp;CHAR(10)&amp;I20&amp;CHAR(10)&amp;I14&amp;CHAR(10)&amp;LEFT(I16,13)&amp;"onlinelibrary.wiley.com/doi/"&amp;MID(I17,7,999)&amp;"/full"</f>
        <v>TY  - JOUR
TI  - France
AU  - YSMAL, COLETTE
VL  - 36
JO  - European Journal of Political Research
IS  - 3-4
SP  - 387
EP  - 393
PY  - 1999
PB  - Blackwell Publishing Ltd
UR  - http://onlinelibrary.wiley.com/doi/10.1111/j.1475-6765.1999.tb00715.x/full</v>
      </c>
      <c r="J23" s="188" t="str">
        <f t="shared" si="6"/>
        <v>TY  - JOUR
TI  - France
AU  - Ysmal, Colette
VL  - 38
JO  - European Journal of Political Research
IS  - 3-4
SP  - 382
EP  - 389
PY  - 2000
PB  - Blackwell Publishing Ltd
UR  - http://onlinelibrary.wiley.com/doi/10.1111/j.1475-6765.2000.tb01144.x/full</v>
      </c>
      <c r="K23" s="188" t="str">
        <f t="shared" si="6"/>
        <v>TY  - JOUR
TI  - France
AU  - Ysmal, Colette
VL  - 40
JO  - European Journal of Political Research
IS  - 3-4
SP  - 300
EP  - 306
PY  - 2001
PB  - Blackwell Publishing Ltd
UR  - http://onlinelibrary.wiley.com/doi/10.1111/1475-6765.00352-i2/full</v>
      </c>
      <c r="L23" s="188" t="str">
        <f t="shared" si="6"/>
        <v>TY  - JOUR
TI  - France
AU  - Ysmal, Colette
VL  - 41
JO  - European Journal of Political Research
IS  - 7-8
SP  - 955
EP  - 958
PY  - 2002
PB  - Blackwell Publishing Ltd
UR  - http://onlinelibrary.wiley.com/doi/10.1111/1475-6765.00047/full</v>
      </c>
      <c r="M23" s="188" t="str">
        <f t="shared" si="6"/>
        <v>TY  - JOUR
TI  - France
AU  - Ysmal, Colette
VL  - 42
JO  - European Journal of Political Research
IS  - 7-8
SP  - 943
EP  - 956
PY  - 2003
PB  - Blackwell Publishing Ltd.
UR  - http://onlinelibrary.wiley.com/doi/10.1111/j.0304-4130.2003.00118.x/full</v>
      </c>
      <c r="N23" s="188" t="str">
        <f t="shared" si="6"/>
        <v>TY  - JOUR
TI  - France
AU  - Ysmal, Colette
VL  - 43
JO  - European Journal of Political Research
IS  - 7-8
SP  - 1006
EP  - 1009
PY  - 2004
PB  - Blackwell Publishing Ltd.
UR  - http://onlinelibrary.wiley.com/doi/10.1111/j.1475-6765.2004.00191.x/full</v>
      </c>
      <c r="O23" s="188" t="str">
        <f t="shared" si="6"/>
        <v>TY  - JOUR
TI  - France
AU  - Ysmal, Colette
VL  - 44
JO  - European Journal of Political Research
IS  - 7-8
SP  - 1012
EP  - 1018
PY  - 2005
PB  - Blackwell Publishing Ltd.
UR  - http://onlinelibrary.wiley.com/doi/10.1111/j.1475-6765.2005.00263.x/full</v>
      </c>
      <c r="P23" s="188" t="str">
        <f t="shared" si="6"/>
        <v>TY  - JOUR
TI  - France
AU  - Ysmal, Colette
VL  - 45
JO  - European Journal of Political Research
IS  - 7-8
SP  - 1104
EP  - 1109
PY  - 2006
PB  - Blackwell Publishing Ltd
UR  - http://onlinelibrary.wiley.com/doi/10.1111/j.1475-6765.2006.00663.x/full</v>
      </c>
      <c r="Q23" s="188" t="str">
        <f>"TY  - JOUR"&amp;CHAR(10)&amp;""&amp;Q10&amp;CHAR(10)&amp;Q4&amp;CHAR(10)&amp;IF(Q5="","",Q5&amp;CHAR(10))&amp;IF(Q6="","",Q6&amp;CHAR(10))&amp;IF(Q7="","",Q7&amp;CHAR(10))&amp;Q11&amp;CHAR(10)&amp;Q12&amp;CHAR(10)&amp;Q13&amp;CHAR(10)&amp;Q18&amp;CHAR(10)&amp;Q19&amp;CHAR(10)&amp;Q20&amp;CHAR(10)&amp;Q14&amp;CHAR(10)&amp;LEFT(Q16,13)&amp;"onlinelibrary.wiley.com/doi/"&amp;MID(Q17,7,999)&amp;"/full"</f>
        <v>TY  - JOUR
TI  - France
AU  - Ysmal, Colette
JO  - European Journal of Political Research
VL  - 46
IS  - 7-8
SP  - 953
EP  - 956
PY  - 2007
PB  - Blackwell Publishing Ltd
UR  - http://onlinelibrary.wiley.com/doi/10.1111/j.1475-6765.2007.00738.x/full</v>
      </c>
      <c r="R23" s="188" t="str">
        <f t="shared" si="6"/>
        <v>TY  - JOUR
TI  - France
AU  - Ysmal, Colette
VL  - 47
JO  - European Journal of Political Research
IS  - 7-8
SP  - 976
EP  - 984
PY  - 2008
PB  - Blackwell Publishing Ltd
UR  - http://onlinelibrary.wiley.com/doi/10.1111/j.1475-6765.2008.00823.x/full</v>
      </c>
      <c r="S23" s="188" t="str">
        <f t="shared" si="6"/>
        <v>TY  - JOUR
TI  - France
AU  - Ysmal, Colette
VL  - 48
JO  - European Journal of Political Research
IS  - 7-8
SP  - 959
EP  - 963
PY  - 2009
PB  - Blackwell Publishing Ltd
UR  - http://onlinelibrary.wiley.com/doi/10.1111/j.1475-6765.2009.01857.x/full</v>
      </c>
      <c r="T23" s="188" t="str">
        <f t="shared" si="6"/>
        <v>TY  - JOUR
TI  - France
AU  - Cautres, Bruno
VL  - 49
JO  - European Journal of Political Research
IS  - 7-8
SP  - 970
EP  - 981
PY  - 2010
PB  - Blackwell Publishing Ltd
UR  - http://onlinelibrary.wiley.com/doi/10.1111/j.1475-6765.2010.01952.x/full</v>
      </c>
      <c r="U23" s="188" t="str">
        <f>"TY  - JOUR"&amp;CHAR(10)&amp;""&amp;U10&amp;CHAR(10)&amp;U4&amp;CHAR(10)&amp;IF(U5="","",U5&amp;CHAR(10))&amp;IF(U6="","",U6&amp;CHAR(10))&amp;IF(U7="","",U7&amp;CHAR(10))&amp;U12&amp;CHAR(10)&amp;U11&amp;CHAR(10)&amp;U13&amp;CHAR(10)&amp;U18&amp;CHAR(10)&amp;U19&amp;CHAR(10)&amp;U20&amp;CHAR(10)&amp;U14&amp;CHAR(10)&amp;LEFT(U16,13)&amp;"onlinelibrary.wiley.com/doi/"&amp;MID(U17,7,999)&amp;"/full"</f>
        <v>TY  - JOUR
TI  - France
AU  - Drake, Helen
VL  - 50
JO  - European Journal of Political Research
IS  - 7-8
SP  - 970
EP  - 979
PY  - 2011
PB  - Blackwell Publishing Ltd
UR  - http://onlinelibrary.wiley.com/doi/10.1111/j.1475-6765.2011.02021.x/full</v>
      </c>
      <c r="V23" s="188" t="str">
        <f>"TY  - JOUR"&amp;CHAR(10)&amp;""&amp;V10&amp;CHAR(10)&amp;V4&amp;CHAR(10)&amp;IF(V5="","",V5&amp;CHAR(10))&amp;IF(V6="","",V6&amp;CHAR(10))&amp;IF(V7="","",V7&amp;CHAR(10))&amp;V12&amp;CHAR(10)&amp;V11&amp;CHAR(10)&amp;V13&amp;CHAR(10)&amp;V18&amp;CHAR(10)&amp;V19&amp;CHAR(10)&amp;V20&amp;CHAR(10)&amp;V14&amp;CHAR(10)&amp;LEFT(V16,13)&amp;"onlinelibrary.wiley.com/doi/"&amp;MID(V17,7,999)&amp;"/full"</f>
        <v>TY  - JOUR
TI  - France
AU  - Drake, Helen
VL  - 51
JO  - European Journal of Political Research Political Data Yearbook
IS  - 1
SP  - 103
EP  - 116
PY  - 2012
PB  - Blackwell Publishing Ltd
UR  - http://onlinelibrary.wiley.com/doi/10.1111/j.2047-8852.2012.00011.x/full</v>
      </c>
      <c r="W23" s="188" t="str">
        <f>"TY  - JOUR"&amp;CHAR(10)&amp;""&amp;W10&amp;CHAR(10)&amp;W4&amp;CHAR(10)&amp;IF(W5="","",W5&amp;CHAR(10))&amp;IF(W6="","",W6&amp;CHAR(10))&amp;IF(W7="","",W7&amp;CHAR(10))&amp;W12&amp;CHAR(10)&amp;W11&amp;CHAR(10)&amp;W13&amp;CHAR(10)&amp;W18&amp;CHAR(10)&amp;W19&amp;CHAR(10)&amp;W20&amp;CHAR(10)&amp;W14&amp;CHAR(10)&amp;LEFT(W16,13)&amp;"onlinelibrary.wiley.com/doi/"&amp;MID(W17,7,999)&amp;"/full"</f>
        <v>TY  - JOUR
TI  - France
AU  - Startin, Nick
VL  - 52
JO  - European Journal of Political Research Political Data Yearbook
IS  - 1
SP  - 70
EP  - 82
PY  - 2013
PB  - Blackwell Publishing Ltd
UR  - http://onlinelibrary.wiley.com/doi/10.1111/j.2047-8852.12010/full</v>
      </c>
      <c r="X23" s="188" t="str">
        <f t="shared" ref="X23" si="7">"TY  - JOUR"&amp;CHAR(10)&amp;""&amp;X10&amp;CHAR(10)&amp;X4&amp;CHAR(10)&amp;IF(X5="","",X5&amp;CHAR(10))&amp;IF(X6="","",X6&amp;CHAR(10))&amp;IF(X7="","",X7&amp;CHAR(10))&amp;X12&amp;CHAR(10)&amp;X11&amp;CHAR(10)&amp;X13&amp;CHAR(10)&amp;X18&amp;CHAR(10)&amp;X19&amp;CHAR(10)&amp;X20&amp;CHAR(10)&amp;X14&amp;CHAR(10)&amp;LEFT(X16,13)&amp;"onlinelibrary.wiley.com/doi/"&amp;MID(X17,7,999)&amp;"/full"</f>
        <v>TY  - JOUR
TI  - France
AU  - FAUCHER, FLORENCE
AU  - GARCIA, NÚRIA
VL  - 56
JO  - European Journal of Political Research Political Data Yearbook
IS  - 1
SP  - 99
EP  - 106
PY  - 2017
PB  - John Wiley &amp; Sons Ltd
UR  - http://onlinelibrary.wiley.com/doi/10.1111/2047-8852.12181/full</v>
      </c>
    </row>
    <row r="24" spans="1:24" ht="13.5" customHeight="1" x14ac:dyDescent="0.25">
      <c r="A24" s="186" t="s">
        <v>204</v>
      </c>
      <c r="B24" s="188" t="str">
        <f>"@article {ecprPDY_"&amp;B1&amp;"_"&amp;LOWER(MID(B10,FIND("- ",B10)+2,999))&amp;","&amp;CHAR(10)&amp;"title = """&amp;MID(B10,FIND("- ",B10)+2,999)&amp;""","&amp;CHAR(10)&amp;"author = """&amp;IF(B25&lt;&gt;"",B25&amp;".",MID(B4,FIND("- ",B4)+2,999))&amp;IF(B26&lt;&gt;""," and "&amp;B26&amp;".",IF(B5 = "",""," and "&amp;MID(B5,FIND("- ",B5)+2,999)))&amp;IF(B27&lt;&gt;""," and "&amp;B27&amp;".",IF(B6 = "",""," and "&amp;MID(B6,FIND("- ",B6)+2,999)))&amp;IF(B28&lt;&gt;""," and "&amp;B28&amp;".",IF(B7 = "",""," and "&amp;MID(B7,FIND("- ",B7)+2,999)))&amp;""","&amp;CHAR(10)&amp;"journal = """&amp;MID(B11,FIND("- ",B11)+2,999)&amp;""","&amp;CHAR(10)&amp;"volume = "&amp;MID(B12,FIND("- ",B12)+2,999)&amp;","&amp;CHAR(10)&amp;"number = "&amp;MID(B13,FIND("- ",B13)+2,999)&amp;","&amp;CHAR(10)&amp;"pages = """&amp;MID(B18,FIND("- ",B18)+2,999)&amp;"--"&amp;MID(B19,FIND("- ",B19)+2,999)&amp;""","&amp;CHAR(10)&amp;"year = "&amp;B1&amp;","&amp;CHAR(10)&amp;"publisher = """&amp;MID(B14,FIND("- ",B14)+2,999)&amp;""""&amp;CHAR(10)&amp;"}"</f>
        <v>@article {ecprPDY_1992_france,
title = "France",
author = "Ysmal, Colette",
journal = "European Journal of Political Research",
volume = 22,
number = 4,
pages = "401--407",
year = 1992,
publisher = "Blackwell Publishing Ltd"
}</v>
      </c>
      <c r="C24" s="188" t="str">
        <f t="shared" ref="C24:T24" si="8">"@article {ecprPDY_"&amp;C1&amp;"_"&amp;LOWER(MID(C10,FIND("- ",C10)+2,999))&amp;","&amp;CHAR(10)&amp;"title = """&amp;MID(C10,FIND("- ",C10)+2,999)&amp;""","&amp;CHAR(10)&amp;"author = """&amp;IF(C25&lt;&gt;"",C25&amp;".",MID(C4,FIND("- ",C4)+2,999))&amp;IF(C26&lt;&gt;""," and "&amp;C26&amp;".",IF(C5 = "",""," and "&amp;MID(C5,FIND("- ",C5)+2,999)))&amp;IF(C27&lt;&gt;""," and "&amp;C27&amp;".",IF(C6 = "",""," and "&amp;MID(C6,FIND("- ",C6)+2,999)))&amp;IF(C28&lt;&gt;""," and "&amp;C28&amp;".",IF(C7 = "",""," and "&amp;MID(C7,FIND("- ",C7)+2,999)))&amp;""","&amp;CHAR(10)&amp;"journal = """&amp;MID(C11,FIND("- ",C11)+2,999)&amp;""","&amp;CHAR(10)&amp;"volume = "&amp;MID(C12,FIND("- ",C12)+2,999)&amp;","&amp;CHAR(10)&amp;"number = "&amp;MID(C13,FIND("- ",C13)+2,999)&amp;","&amp;CHAR(10)&amp;"pages = """&amp;MID(C18,FIND("- ",C18)+2,999)&amp;"--"&amp;MID(C19,FIND("- ",C19)+2,999)&amp;""","&amp;CHAR(10)&amp;"year = "&amp;C1&amp;","&amp;CHAR(10)&amp;"publisher = """&amp;MID(C14,FIND("- ",C14)+2,999)&amp;""""&amp;CHAR(10)&amp;"}"</f>
        <v>@article {ecprPDY_1993_france,
title = "France",
author = "Ysmal, Colette",
journal = "European Journal of Political Research",
volume = 24,
number = 4,
pages = "425--434",
year = 1993,
publisher = "Blackwell Publishing Ltd"
}</v>
      </c>
      <c r="D24" s="188" t="str">
        <f t="shared" si="8"/>
        <v>@article {ecprPDY_1994_france,
title = "France",
author = "Ysmal, Colette",
journal = "European Journal of Political Research",
volume = 26,
number = 3-4,
pages = "293--304",
year = 1994,
publisher = "Blackwell Publishing Ltd"
}</v>
      </c>
      <c r="E24" s="188" t="str">
        <f t="shared" si="8"/>
        <v>@article {ecprPDY_1995_france,
title = "France",
author = "Ysmal, Colette",
journal = "European Journal of Political Research",
volume = 28,
number = 3-4,
pages = "333--339",
year = 1995,
publisher = "Blackwell Publishing Ltd"
}</v>
      </c>
      <c r="F24" s="188" t="str">
        <f t="shared" si="8"/>
        <v>@article {ecprPDY_1996_france,
title = "France",
author = "Ysmal, Colette",
journal = "European Journal of Political Research",
volume = 30,
number = 3-4,
pages = "331--345",
year = 1996,
publisher = "Blackwell Publishing Ltd"
}</v>
      </c>
      <c r="G24" s="188" t="str">
        <f t="shared" si="8"/>
        <v>@article {ecprPDY_1997_france,
title = "France",
author = "Ysmal, Colette",
journal = "European Journal of Political Research",
volume = 32,
number = 3-4,
pages = "363--366",
year = 1997,
publisher = "Blackwell Publishing Ltd"
}</v>
      </c>
      <c r="H24" s="188" t="str">
        <f t="shared" si="8"/>
        <v>@article {ecprPDY_1998_france,
title = "France",
author = "Ysmal, Colette",
journal = "European Journal of Political Research",
volume = 34,
number = 3-4,
pages = "393--401",
year = 1998,
publisher = "Blackwell Publishing Ltd"
}</v>
      </c>
      <c r="I24" s="188" t="str">
        <f>"@article {ecprPDY_"&amp;I1&amp;"_"&amp;LOWER(MID(I10,FIND("- ",I10)+2,999))&amp;","&amp;CHAR(10)&amp;"title = """&amp;MID(I10,FIND("- ",I10)+2,999)&amp;""","&amp;CHAR(10)&amp;"author = """&amp;IF(I25&lt;&gt;"",I25&amp;".",MID(I4,FIND("- ",I4)+2,999))&amp;IF(I26&lt;&gt;""," and "&amp;I26&amp;".",IF(I5 = "",""," and "&amp;MID(I5,FIND("- ",I5)+2,999)))&amp;IF(I27&lt;&gt;""," and "&amp;I27&amp;".",IF(I6 = "",""," and "&amp;MID(I6,FIND("- ",I6)+2,999)))&amp;IF(I28&lt;&gt;""," and "&amp;I28&amp;".",IF(I7 = "",""," and "&amp;MID(I7,FIND("- ",I7)+2,999)))&amp;""","&amp;CHAR(10)&amp;"journal = """&amp;MID(I11,FIND("- ",I11)+2,999)&amp;""","&amp;CHAR(10)&amp;"volume = "&amp;MID(I12,FIND("- ",I12)+2,999)&amp;","&amp;CHAR(10)&amp;"number = "&amp;MID(I13,FIND("- ",I13)+2,999)&amp;","&amp;CHAR(10)&amp;"pages = """&amp;MID(I18,FIND("- ",I18)+2,999)&amp;"--"&amp;MID(I19,FIND("- ",I19)+2,999)&amp;""","&amp;CHAR(10)&amp;"year = "&amp;I1&amp;","&amp;CHAR(10)&amp;"publisher = """&amp;MID(I14,FIND("- ",I14)+2,999)&amp;""""&amp;CHAR(10)&amp;"}"</f>
        <v>@article {ecprPDY_1999_france,
title = "France",
author = "YSMAL, COLETTE",
journal = "European Journal of Political Research",
volume = 36,
number = 3-4,
pages = "387--393",
year = 1999,
publisher = "Blackwell Publishing Ltd"
}</v>
      </c>
      <c r="J24" s="188" t="str">
        <f t="shared" si="8"/>
        <v>@article {ecprPDY_2000_france,
title = "France",
author = "Ysmal, Colette",
journal = "European Journal of Political Research",
volume = 38,
number = 3-4,
pages = "382--389",
year = 2000,
publisher = "Blackwell Publishing Ltd"
}</v>
      </c>
      <c r="K24" s="188" t="str">
        <f t="shared" si="8"/>
        <v>@article {ecprPDY_2001_france,
title = "France",
author = "Ysmal, Colette",
journal = "European Journal of Political Research",
volume = 40,
number = 3-4,
pages = "300--306",
year = 2001,
publisher = "Blackwell Publishing Ltd"
}</v>
      </c>
      <c r="L24" s="188" t="str">
        <f t="shared" si="8"/>
        <v>@article {ecprPDY_2002_france,
title = "France",
author = "Ysmal, Colette",
journal = "European Journal of Political Research",
volume = 41,
number = 7-8,
pages = "955--958",
year = 2002,
publisher = "Blackwell Publishing Ltd"
}</v>
      </c>
      <c r="M24" s="188" t="str">
        <f t="shared" si="8"/>
        <v>@article {ecprPDY_2003_france,
title = "France",
author = "Ysmal, Colette",
journal = "European Journal of Political Research",
volume = 42,
number = 7-8,
pages = "943--956",
year = 2003,
publisher = "Blackwell Publishing Ltd."
}</v>
      </c>
      <c r="N24" s="188" t="str">
        <f t="shared" si="8"/>
        <v>@article {ecprPDY_2004_france,
title = "France",
author = "Ysmal, Colette",
journal = "European Journal of Political Research",
volume = 43,
number = 7-8,
pages = "1006--1009",
year = 2004,
publisher = "Blackwell Publishing Ltd."
}</v>
      </c>
      <c r="O24" s="188" t="str">
        <f t="shared" si="8"/>
        <v>@article {ecprPDY_2005_france,
title = "France",
author = "Ysmal, Colette",
journal = "European Journal of Political Research",
volume = 44,
number = 7-8,
pages = "1012--1018",
year = 2005,
publisher = "Blackwell Publishing Ltd."
}</v>
      </c>
      <c r="P24" s="188" t="str">
        <f t="shared" si="8"/>
        <v>@article {ecprPDY_2006_france,
title = "France",
author = "Ysmal, Colette",
journal = "European Journal of Political Research",
volume = 45,
number = 7-8,
pages = "1104--1109",
year = 2006,
publisher = "Blackwell Publishing Ltd"
}</v>
      </c>
      <c r="Q24" s="188" t="str">
        <f t="shared" si="8"/>
        <v>@article {ecprPDY_2007_france,
title = "France",
author = "Ysmal, Colette",
journal = "European Journal of Political Research",
volume = 46,
number = 7-8,
pages = "953--956",
year = 2007,
publisher = "Blackwell Publishing Ltd"
}</v>
      </c>
      <c r="R24" s="188" t="str">
        <f t="shared" si="8"/>
        <v>@article {ecprPDY_2008_france,
title = "France",
author = "Ysmal, Colette",
journal = "European Journal of Political Research",
volume = 47,
number = 7-8,
pages = "976--984",
year = 2008,
publisher = "Blackwell Publishing Ltd"
}</v>
      </c>
      <c r="S24" s="188" t="str">
        <f t="shared" si="8"/>
        <v>@article {ecprPDY_2009_france,
title = "France",
author = "Ysmal, Colette",
journal = "European Journal of Political Research",
volume = 48,
number = 7-8,
pages = "959--963",
year = 2009,
publisher = "Blackwell Publishing Ltd"
}</v>
      </c>
      <c r="T24" s="188" t="str">
        <f t="shared" si="8"/>
        <v>@article {ecprPDY_2010_france,
title = "France",
author = "Cautres, Bruno",
journal = "European Journal of Political Research",
volume = 49,
number = 7-8,
pages = "970--981",
year = 2010,
publisher = "Blackwell Publishing Ltd"
}</v>
      </c>
      <c r="U24" s="188" t="str">
        <f>"@article {ecprPDY_"&amp;U1&amp;"_"&amp;LOWER(MID(U10,FIND("- ",U10)+2,999))&amp;","&amp;CHAR(10)&amp;"title = """&amp;MID(U10,FIND("- ",U10)+2,999)&amp;""","&amp;CHAR(10)&amp;"author = """&amp;IF(U25&lt;&gt;"",U25&amp;".",MID(U4,FIND("- ",U4)+2,999))&amp;IF(U26&lt;&gt;""," and "&amp;U26&amp;".",IF(U5 = "",""," and "&amp;MID(U5,FIND("- ",U5)+2,999)))&amp;IF(U27&lt;&gt;""," and "&amp;U27&amp;".",IF(U6 = "",""," and "&amp;MID(U6,FIND("- ",U6)+2,999)))&amp;IF(U28&lt;&gt;""," and "&amp;U28&amp;".",IF(U7 = "",""," and "&amp;MID(U7,FIND("- ",U7)+2,999)))&amp;""","&amp;CHAR(10)&amp;"journal = """&amp;MID(U11,FIND("- ",U11)+2,999)&amp;""","&amp;CHAR(10)&amp;"volume = "&amp;MID(U12,FIND("- ",U12)+2,999)&amp;","&amp;CHAR(10)&amp;"number = "&amp;MID(U13,FIND("- ",U13)+2,999)&amp;","&amp;CHAR(10)&amp;"pages = """&amp;MID(U18,FIND("- ",U18)+2,999)&amp;"--"&amp;MID(U19,FIND("- ",U19)+2,999)&amp;""","&amp;CHAR(10)&amp;"year = "&amp;U1&amp;","&amp;CHAR(10)&amp;"publisher = """&amp;MID(U14,FIND("- ",U14)+2,999)&amp;""""&amp;CHAR(10)&amp;"}"</f>
        <v>@article {ecprPDY_2011_france,
title = "France",
author = "Drake, Helen",
journal = "European Journal of Political Research",
volume = 50,
number = 7-8,
pages = "970--979",
year = 2011,
publisher = "Blackwell Publishing Ltd"
}</v>
      </c>
      <c r="V24" s="188" t="str">
        <f>"@article {ecprPDY_"&amp;V1&amp;"_"&amp;LOWER(MID(V10,FIND("- ",V10)+2,999))&amp;","&amp;CHAR(10)&amp;"title = """&amp;MID(V10,FIND("- ",V10)+2,999)&amp;""","&amp;CHAR(10)&amp;"author = """&amp;IF(V25&lt;&gt;"",V25&amp;".",MID(V4,FIND("- ",V4)+2,999))&amp;IF(V26&lt;&gt;""," and "&amp;V26&amp;".",IF(V5 = "",""," and "&amp;MID(V5,FIND("- ",V5)+2,999)))&amp;IF(V27&lt;&gt;""," and "&amp;V27&amp;".",IF(V6 = "",""," and "&amp;MID(V6,FIND("- ",V6)+2,999)))&amp;IF(V28&lt;&gt;""," and "&amp;V28&amp;".",IF(V7 = "",""," and "&amp;MID(V7,FIND("- ",V7)+2,999)))&amp;""","&amp;CHAR(10)&amp;"journal = """&amp;MID(V11,FIND("- ",V11)+2,999)&amp;""","&amp;CHAR(10)&amp;"volume = "&amp;MID(V12,FIND("- ",V12)+2,999)&amp;","&amp;CHAR(10)&amp;"number = "&amp;MID(V13,FIND("- ",V13)+2,999)&amp;","&amp;CHAR(10)&amp;"pages = """&amp;MID(V18,FIND("- ",V18)+2,999)&amp;"--"&amp;MID(V19,FIND("- ",V19)+2,999)&amp;""","&amp;CHAR(10)&amp;"year = "&amp;V1&amp;","&amp;CHAR(10)&amp;"publisher = """&amp;MID(V14,FIND("- ",V14)+2,999)&amp;""""&amp;CHAR(10)&amp;"}"</f>
        <v>@article {ecprPDY_2012_france,
title = "France",
author = "Drake, Helen",
journal = "European Journal of Political Research Political Data Yearbook",
volume = 51,
number = 1,
pages = "103--116",
year = 2012,
publisher = "Blackwell Publishing Ltd"
}</v>
      </c>
      <c r="W24" s="188" t="str">
        <f>"@article {ecprPDY_"&amp;W1&amp;"_"&amp;LOWER(MID(W10,FIND("- ",W10)+2,999))&amp;","&amp;CHAR(10)&amp;"title = """&amp;MID(W10,FIND("- ",W10)+2,999)&amp;""","&amp;CHAR(10)&amp;"author = """&amp;IF(W25&lt;&gt;"",W25&amp;".",MID(W4,FIND("- ",W4)+2,999))&amp;IF(W26&lt;&gt;""," and "&amp;W26&amp;".",IF(W5 = "",""," and "&amp;MID(W5,FIND("- ",W5)+2,999)))&amp;IF(W27&lt;&gt;""," and "&amp;W27&amp;".",IF(W6 = "",""," and "&amp;MID(W6,FIND("- ",W6)+2,999)))&amp;IF(W28&lt;&gt;""," and "&amp;W28&amp;".",IF(W7 = "",""," and "&amp;MID(W7,FIND("- ",W7)+2,999)))&amp;""","&amp;CHAR(10)&amp;"journal = """&amp;MID(W11,FIND("- ",W11)+2,999)&amp;""","&amp;CHAR(10)&amp;"volume = "&amp;MID(W12,FIND("- ",W12)+2,999)&amp;","&amp;CHAR(10)&amp;"number = "&amp;MID(W13,FIND("- ",W13)+2,999)&amp;","&amp;CHAR(10)&amp;"pages = """&amp;MID(W18,FIND("- ",W18)+2,999)&amp;"--"&amp;MID(W19,FIND("- ",W19)+2,999)&amp;""","&amp;CHAR(10)&amp;"year = "&amp;W1&amp;","&amp;CHAR(10)&amp;"publisher = """&amp;MID(W14,FIND("- ",W14)+2,999)&amp;""""&amp;CHAR(10)&amp;"}"</f>
        <v>@article {ecprPDY_2013_france,
title = "France",
author = "Startin, Nick",
journal = "European Journal of Political Research Political Data Yearbook",
volume = 52,
number = 1,
pages = "70--82",
year = 2013,
publisher = "Blackwell Publishing Ltd"
}</v>
      </c>
      <c r="X24" s="188" t="str">
        <f t="shared" ref="X24" si="9">"@article {ecprPDY_"&amp;X1&amp;"_"&amp;LOWER(MID(X10,FIND("- ",X10)+2,999))&amp;","&amp;CHAR(10)&amp;"title = """&amp;MID(X10,FIND("- ",X10)+2,999)&amp;""","&amp;CHAR(10)&amp;"author = """&amp;IF(X25&lt;&gt;"",X25&amp;".",MID(X4,FIND("- ",X4)+2,999))&amp;IF(X26&lt;&gt;""," and "&amp;X26&amp;".",IF(X5 = "",""," and "&amp;MID(X5,FIND("- ",X5)+2,999)))&amp;IF(X27&lt;&gt;""," and "&amp;X27&amp;".",IF(X6 = "",""," and "&amp;MID(X6,FIND("- ",X6)+2,999)))&amp;IF(X28&lt;&gt;""," and "&amp;X28&amp;".",IF(X7 = "",""," and "&amp;MID(X7,FIND("- ",X7)+2,999)))&amp;""","&amp;CHAR(10)&amp;"journal = """&amp;MID(X11,FIND("- ",X11)+2,999)&amp;""","&amp;CHAR(10)&amp;"volume = "&amp;MID(X12,FIND("- ",X12)+2,999)&amp;","&amp;CHAR(10)&amp;"number = "&amp;MID(X13,FIND("- ",X13)+2,999)&amp;","&amp;CHAR(10)&amp;"pages = """&amp;MID(X18,FIND("- ",X18)+2,999)&amp;"--"&amp;MID(X19,FIND("- ",X19)+2,999)&amp;""","&amp;CHAR(10)&amp;"year = "&amp;X1&amp;","&amp;CHAR(10)&amp;"publisher = """&amp;MID(X14,FIND("- ",X14)+2,999)&amp;""""&amp;CHAR(10)&amp;"}"</f>
        <v>@article {ecprPDY_2017_france,
title = "France",
author = "FAUCHER, FLORENCE and GARCIA, NÚRIA",
journal = "European Journal of Political Research Political Data Yearbook",
volume = 56,
number = 1,
pages = "99--106",
year = 2017,
publisher = "John Wiley &amp; Sons Ltd"
}</v>
      </c>
    </row>
    <row r="25" spans="1:24" ht="13.5" customHeight="1" x14ac:dyDescent="0.25">
      <c r="A25" s="183" t="s">
        <v>205</v>
      </c>
      <c r="B25" s="189"/>
      <c r="C25" s="189"/>
      <c r="D25" s="189"/>
      <c r="E25" s="189"/>
      <c r="F25" s="189"/>
      <c r="G25" s="189"/>
      <c r="H25" s="189"/>
      <c r="I25" s="189"/>
      <c r="J25" s="189"/>
      <c r="K25" s="189"/>
      <c r="L25" s="189"/>
      <c r="M25" s="189"/>
      <c r="N25" s="189"/>
      <c r="O25" s="189"/>
      <c r="P25" s="189"/>
      <c r="Q25" s="189"/>
      <c r="R25" s="189"/>
      <c r="S25" s="189"/>
      <c r="T25" s="189"/>
      <c r="U25" s="189"/>
      <c r="V25" s="189"/>
      <c r="W25" s="189"/>
      <c r="X25" s="189"/>
    </row>
    <row r="26" spans="1:24" ht="13.5" customHeight="1" x14ac:dyDescent="0.25">
      <c r="A26" s="183" t="s">
        <v>206</v>
      </c>
      <c r="B26" s="189"/>
      <c r="C26" s="189"/>
      <c r="D26" s="189"/>
      <c r="E26" s="189"/>
      <c r="F26" s="189"/>
      <c r="G26" s="189"/>
      <c r="H26" s="189"/>
      <c r="I26" s="189"/>
      <c r="J26" s="189"/>
      <c r="K26" s="189"/>
      <c r="L26" s="189"/>
      <c r="M26" s="189"/>
      <c r="N26" s="189"/>
      <c r="O26" s="189"/>
      <c r="P26" s="189"/>
      <c r="Q26" s="189"/>
      <c r="R26" s="189"/>
      <c r="S26" s="189"/>
      <c r="T26" s="189"/>
      <c r="U26" s="189"/>
      <c r="V26" s="189"/>
      <c r="W26" s="189"/>
      <c r="X26" s="189"/>
    </row>
    <row r="27" spans="1:24" ht="13.5" customHeight="1" x14ac:dyDescent="0.25">
      <c r="A27" s="183" t="s">
        <v>207</v>
      </c>
      <c r="B27" s="189"/>
      <c r="C27" s="189"/>
      <c r="D27" s="189"/>
      <c r="E27" s="189"/>
      <c r="F27" s="189"/>
      <c r="G27" s="189"/>
      <c r="H27" s="189"/>
      <c r="I27" s="189"/>
      <c r="J27" s="189"/>
      <c r="K27" s="189"/>
      <c r="L27" s="189"/>
      <c r="M27" s="189"/>
      <c r="N27" s="189"/>
      <c r="O27" s="189"/>
      <c r="P27" s="189"/>
      <c r="Q27" s="189"/>
      <c r="R27" s="189"/>
      <c r="S27" s="189"/>
      <c r="T27" s="189"/>
      <c r="U27" s="189"/>
      <c r="V27" s="189"/>
      <c r="W27" s="189"/>
      <c r="X27" s="189"/>
    </row>
    <row r="28" spans="1:24" ht="13.5" customHeight="1" x14ac:dyDescent="0.25">
      <c r="A28" s="183" t="s">
        <v>208</v>
      </c>
      <c r="B28" s="189"/>
      <c r="C28" s="189"/>
      <c r="D28" s="189"/>
      <c r="E28" s="189"/>
      <c r="F28" s="189"/>
      <c r="G28" s="189"/>
      <c r="H28" s="189"/>
      <c r="I28" s="189"/>
      <c r="J28" s="189"/>
      <c r="K28" s="189"/>
      <c r="L28" s="189"/>
      <c r="M28" s="189"/>
      <c r="N28" s="189"/>
      <c r="O28" s="189"/>
      <c r="P28" s="189"/>
      <c r="Q28" s="189"/>
      <c r="R28" s="189"/>
      <c r="S28" s="189"/>
      <c r="T28" s="189"/>
      <c r="U28" s="189"/>
      <c r="V28" s="189"/>
      <c r="W28" s="189"/>
      <c r="X28" s="189"/>
    </row>
    <row r="29" spans="1:24" ht="13.5" customHeight="1" x14ac:dyDescent="0.25">
      <c r="A29" s="183" t="s">
        <v>209</v>
      </c>
      <c r="B29" s="189" t="str">
        <f>"TY  - JOUR"&amp;CHAR(10)&amp;""&amp;B10&amp;CHAR(10)&amp;B4&amp;CHAR(10)&amp;IF(B5="","",B5&amp;CHAR(10))&amp;IF(B6="","",B6&amp;CHAR(10))&amp;IF(B7="","",B7&amp;CHAR(10))&amp;B11&amp;CHAR(10)&amp;B12&amp;CHAR(10)&amp;B13&amp;CHAR(10)&amp;B18&amp;CHAR(10)&amp;B19&amp;CHAR(10)&amp;B20&amp;CHAR(10)&amp;B14&amp;CHAR(10)&amp;LEFT(B16,13)&amp;"onlinelibrary.wiley.com/doi/"&amp;MID(B17,7,999)&amp;"/full"</f>
        <v>TY  - JOUR
TI  - France
AU  - Ysmal, Colette
JO  - European Journal of Political Research
VL  - 22
IS  - 4
SP  - 401
EP  - 407
PY  - 1992
PB  - Blackwell Publishing Ltd
UR  - http://onlinelibrary.wiley.com/doi/10.1111/j.1475-6765.1992.tb00325.x/full</v>
      </c>
      <c r="C29" s="189" t="str">
        <f>"TY  - JOUR"&amp;CHAR(10)&amp;""&amp;C10&amp;CHAR(10)&amp;C4&amp;CHAR(10)&amp;IF(C5="","",C5&amp;CHAR(10))&amp;IF(C6="","",C6&amp;CHAR(10))&amp;IF(C7="","",C7&amp;CHAR(10))&amp;C12&amp;CHAR(10)&amp;C11&amp;CHAR(10)&amp;C13&amp;CHAR(10)&amp;C18&amp;CHAR(10)&amp;C19&amp;CHAR(10)&amp;C20&amp;CHAR(10)&amp;C14&amp;CHAR(10)&amp;LEFT(C16,13)&amp;"onlinelibrary.wiley.com/doi/"&amp;MID(C17,7,999)&amp;"/full"</f>
        <v>TY  - JOUR
TI  - France
AU  - Ysmal, Colette
VL  - 24
JO  - European Journal of Political Research
IS  - 4
SP  - 425
EP  - 434
PY  - 1993
PB  - Blackwell Publishing Ltd
UR  - http://onlinelibrary.wiley.com/doi/10.1111/j.1475-6765.1993.tb00393.x/full</v>
      </c>
      <c r="D29" s="189" t="str">
        <f>"TY  - JOUR"&amp;CHAR(10)&amp;""&amp;D10&amp;CHAR(10)&amp;D4&amp;CHAR(10)&amp;IF(D5="","",D5&amp;CHAR(10))&amp;IF(D6="","",D6&amp;CHAR(10))&amp;IF(D7="","",D7&amp;CHAR(10))&amp;D12&amp;CHAR(10)&amp;D11&amp;CHAR(10)&amp;D13&amp;CHAR(10)&amp;D18&amp;CHAR(10)&amp;D19&amp;CHAR(10)&amp;D20&amp;CHAR(10)&amp;D14&amp;CHAR(10)&amp;LEFT(D16,13)&amp;"onlinelibrary.wiley.com/doi/"&amp;MID(D17,7,999)&amp;"/full"</f>
        <v>TY  - JOUR
TI  - France
AU  - Ysmal, Colette
VL  - 26
JO  - European Journal of Political Research
IS  - 3-4
SP  - 293
EP  - 304
PY  - 1994
PB  - Blackwell Publishing Ltd
UR  - http://onlinelibrary.wiley.com/doi/10.1111/j.1475-6765.1994.tb00449.x/full</v>
      </c>
      <c r="E29" s="189" t="str">
        <f>"TY  - JOUR"&amp;REPT("@",3)&amp;""&amp;E10&amp;REPT("@",3)&amp;E4&amp;REPT("@",3)&amp;IF(E5="","",E5&amp;REPT("@",3))&amp;IF(E6="","",E6&amp;REPT("@",3))&amp;IF(E7="","",E7&amp;REPT("@",3))&amp;E12&amp;REPT("@",3)&amp;E11&amp;REPT("@",3)&amp;E13&amp;REPT("@",3)&amp;E18&amp;REPT("@",3)&amp;E19&amp;REPT("@",3)&amp;E20&amp;REPT("@",3)&amp;E14&amp;REPT("@",3)&amp;LEFT(E16,13)&amp;"onlinelibrary.wiley.com/doi/"&amp;MID(E17,7,999)&amp;"/full"</f>
        <v>TY  - JOUR@@@TI  - France@@@AU  - Ysmal, Colette@@@VL  - 28@@@JO  - European Journal of Political Research@@@IS  - 3-4@@@SP  - 333@@@EP  - 339@@@PY  - 1995@@@PB  - Blackwell Publishing Ltd@@@UR  - http://onlinelibrary.wiley.com/doi/10.1111/j.1475-6765.1995.tb00498.x/full</v>
      </c>
      <c r="F29" s="189" t="str">
        <f t="shared" ref="F29:T29" si="10">"TY  - JOUR"&amp;REPT("@",3)&amp;""&amp;F10&amp;REPT("@",3)&amp;F4&amp;REPT("@",3)&amp;IF(F5="","",F5&amp;REPT("@",3))&amp;IF(F6="","",F6&amp;REPT("@",3))&amp;IF(F7="","",F7&amp;REPT("@",3))&amp;F12&amp;REPT("@",3)&amp;F11&amp;REPT("@",3)&amp;F13&amp;REPT("@",3)&amp;F18&amp;REPT("@",3)&amp;F19&amp;REPT("@",3)&amp;F20&amp;REPT("@",3)&amp;F14&amp;REPT("@",3)&amp;LEFT(F16,13)&amp;"onlinelibrary.wiley.com/doi/"&amp;MID(F17,7,999)&amp;"/full"</f>
        <v>TY  - JOUR@@@TI  - France@@@AU  - Ysmal, Colette@@@VL  - 30@@@JO  - European Journal of Political Research@@@IS  - 3-4@@@SP  - 331@@@EP  - 345@@@PY  - 1996@@@PB  - Blackwell Publishing Ltd@@@UR  - http://onlinelibrary.wiley.com/doi/10.1111/j.1475-6765.1996.tb00685.x/full</v>
      </c>
      <c r="G29" s="189" t="str">
        <f t="shared" si="10"/>
        <v>TY  - JOUR@@@TI  - France@@@AU  - Ysmal, Colette@@@VL  - 32@@@JO  - European Journal of Political Research@@@IS  - 3-4@@@SP  - 363@@@EP  - 366@@@PY  - 1997@@@PB  - Blackwell Publishing Ltd@@@UR  - http://onlinelibrary.wiley.com/doi/10.1111/1475-6765.00352/full</v>
      </c>
      <c r="H29" s="189" t="str">
        <f t="shared" si="10"/>
        <v>TY  - JOUR@@@TI  - France@@@AU  - Ysmal, Colette@@@VL  - 34@@@JO  - European Journal of Political Research@@@IS  - 3-4@@@SP  - 393@@@EP  - 401@@@PY  - 1998@@@PB  - Blackwell Publishing Ltd@@@UR  - http://onlinelibrary.wiley.com/doi/10.1111/1475-6765.00352-i5/full</v>
      </c>
      <c r="I29" s="189" t="str">
        <f>"TY  - JOUR"&amp;REPT("@",3)&amp;""&amp;I10&amp;REPT("@",3)&amp;I4&amp;REPT("@",3)&amp;IF(I5="","",I5&amp;REPT("@",3))&amp;IF(I6="","",I6&amp;REPT("@",3))&amp;IF(I7="","",I7&amp;REPT("@",3))&amp;I12&amp;REPT("@",3)&amp;I11&amp;REPT("@",3)&amp;I13&amp;REPT("@",3)&amp;I18&amp;REPT("@",3)&amp;I19&amp;REPT("@",3)&amp;I20&amp;REPT("@",3)&amp;I14&amp;REPT("@",3)&amp;LEFT(I16,13)&amp;"onlinelibrary.wiley.com/doi/"&amp;MID(I17,7,999)&amp;"/full"</f>
        <v>TY  - JOUR@@@TI  - France@@@AU  - YSMAL, COLETTE@@@VL  - 36@@@JO  - European Journal of Political Research@@@IS  - 3-4@@@SP  - 387@@@EP  - 393@@@PY  - 1999@@@PB  - Blackwell Publishing Ltd@@@UR  - http://onlinelibrary.wiley.com/doi/10.1111/j.1475-6765.1999.tb00715.x/full</v>
      </c>
      <c r="J29" s="189" t="str">
        <f t="shared" si="10"/>
        <v>TY  - JOUR@@@TI  - France@@@AU  - Ysmal, Colette@@@VL  - 38@@@JO  - European Journal of Political Research@@@IS  - 3-4@@@SP  - 382@@@EP  - 389@@@PY  - 2000@@@PB  - Blackwell Publishing Ltd@@@UR  - http://onlinelibrary.wiley.com/doi/10.1111/j.1475-6765.2000.tb01144.x/full</v>
      </c>
      <c r="K29" s="189" t="str">
        <f t="shared" si="10"/>
        <v>TY  - JOUR@@@TI  - France@@@AU  - Ysmal, Colette@@@VL  - 40@@@JO  - European Journal of Political Research@@@IS  - 3-4@@@SP  - 300@@@EP  - 306@@@PY  - 2001@@@PB  - Blackwell Publishing Ltd@@@UR  - http://onlinelibrary.wiley.com/doi/10.1111/1475-6765.00352-i2/full</v>
      </c>
      <c r="L29" s="189" t="str">
        <f t="shared" si="10"/>
        <v>TY  - JOUR@@@TI  - France@@@AU  - Ysmal, Colette@@@VL  - 41@@@JO  - European Journal of Political Research@@@IS  - 7-8@@@SP  - 955@@@EP  - 958@@@PY  - 2002@@@PB  - Blackwell Publishing Ltd@@@UR  - http://onlinelibrary.wiley.com/doi/10.1111/1475-6765.00047/full</v>
      </c>
      <c r="M29" s="189" t="str">
        <f t="shared" si="10"/>
        <v>TY  - JOUR@@@TI  - France@@@AU  - Ysmal, Colette@@@VL  - 42@@@JO  - European Journal of Political Research@@@IS  - 7-8@@@SP  - 943@@@EP  - 956@@@PY  - 2003@@@PB  - Blackwell Publishing Ltd.@@@UR  - http://onlinelibrary.wiley.com/doi/10.1111/j.0304-4130.2003.00118.x/full</v>
      </c>
      <c r="N29" s="189" t="str">
        <f t="shared" si="10"/>
        <v>TY  - JOUR@@@TI  - France@@@AU  - Ysmal, Colette@@@VL  - 43@@@JO  - European Journal of Political Research@@@IS  - 7-8@@@SP  - 1006@@@EP  - 1009@@@PY  - 2004@@@PB  - Blackwell Publishing Ltd.@@@UR  - http://onlinelibrary.wiley.com/doi/10.1111/j.1475-6765.2004.00191.x/full</v>
      </c>
      <c r="O29" s="189" t="str">
        <f t="shared" si="10"/>
        <v>TY  - JOUR@@@TI  - France@@@AU  - Ysmal, Colette@@@VL  - 44@@@JO  - European Journal of Political Research@@@IS  - 7-8@@@SP  - 1012@@@EP  - 1018@@@PY  - 2005@@@PB  - Blackwell Publishing Ltd.@@@UR  - http://onlinelibrary.wiley.com/doi/10.1111/j.1475-6765.2005.00263.x/full</v>
      </c>
      <c r="P29" s="189" t="str">
        <f t="shared" si="10"/>
        <v>TY  - JOUR@@@TI  - France@@@AU  - Ysmal, Colette@@@VL  - 45@@@JO  - European Journal of Political Research@@@IS  - 7-8@@@SP  - 1104@@@EP  - 1109@@@PY  - 2006@@@PB  - Blackwell Publishing Ltd@@@UR  - http://onlinelibrary.wiley.com/doi/10.1111/j.1475-6765.2006.00663.x/full</v>
      </c>
      <c r="Q29" s="189" t="str">
        <f t="shared" si="10"/>
        <v>TY  - JOUR@@@TI  - France@@@AU  - Ysmal, Colette@@@VL  - 46@@@JO  - European Journal of Political Research@@@IS  - 7-8@@@SP  - 953@@@EP  - 956@@@PY  - 2007@@@PB  - Blackwell Publishing Ltd@@@UR  - http://onlinelibrary.wiley.com/doi/10.1111/j.1475-6765.2007.00738.x/full</v>
      </c>
      <c r="R29" s="189" t="str">
        <f t="shared" si="10"/>
        <v>TY  - JOUR@@@TI  - France@@@AU  - Ysmal, Colette@@@VL  - 47@@@JO  - European Journal of Political Research@@@IS  - 7-8@@@SP  - 976@@@EP  - 984@@@PY  - 2008@@@PB  - Blackwell Publishing Ltd@@@UR  - http://onlinelibrary.wiley.com/doi/10.1111/j.1475-6765.2008.00823.x/full</v>
      </c>
      <c r="S29" s="189" t="str">
        <f t="shared" si="10"/>
        <v>TY  - JOUR@@@TI  - France@@@AU  - Ysmal, Colette@@@VL  - 48@@@JO  - European Journal of Political Research@@@IS  - 7-8@@@SP  - 959@@@EP  - 963@@@PY  - 2009@@@PB  - Blackwell Publishing Ltd@@@UR  - http://onlinelibrary.wiley.com/doi/10.1111/j.1475-6765.2009.01857.x/full</v>
      </c>
      <c r="T29" s="189" t="str">
        <f t="shared" si="10"/>
        <v>TY  - JOUR@@@TI  - France@@@AU  - Cautres, Bruno@@@VL  - 49@@@JO  - European Journal of Political Research@@@IS  - 7-8@@@SP  - 970@@@EP  - 981@@@PY  - 2010@@@PB  - Blackwell Publishing Ltd@@@UR  - http://onlinelibrary.wiley.com/doi/10.1111/j.1475-6765.2010.01952.x/full</v>
      </c>
      <c r="U29" s="189" t="str">
        <f>"TY  - JOUR"&amp;REPT("@",3)&amp;""&amp;U10&amp;REPT("@",3)&amp;U4&amp;REPT("@",3)&amp;IF(U5="","",U5&amp;REPT("@",3))&amp;IF(U6="","",U6&amp;REPT("@",3))&amp;IF(U7="","",U7&amp;REPT("@",3))&amp;U12&amp;REPT("@",3)&amp;U11&amp;REPT("@",3)&amp;U13&amp;REPT("@",3)&amp;U18&amp;REPT("@",3)&amp;U19&amp;REPT("@",3)&amp;U20&amp;REPT("@",3)&amp;U14&amp;REPT("@",3)&amp;LEFT(U16,13)&amp;"onlinelibrary.wiley.com/doi/"&amp;MID(U17,7,999)&amp;"/full"</f>
        <v>TY  - JOUR@@@TI  - France@@@AU  - Drake, Helen@@@VL  - 50@@@JO  - European Journal of Political Research@@@IS  - 7-8@@@SP  - 970@@@EP  - 979@@@PY  - 2011@@@PB  - Blackwell Publishing Ltd@@@UR  - http://onlinelibrary.wiley.com/doi/10.1111/j.1475-6765.2011.02021.x/full</v>
      </c>
      <c r="V29" s="189" t="str">
        <f>"TY  - JOUR"&amp;REPT("@",3)&amp;""&amp;V10&amp;REPT("@",3)&amp;V4&amp;REPT("@",3)&amp;IF(V5="","",V5&amp;REPT("@",3))&amp;IF(V6="","",V6&amp;REPT("@",3))&amp;IF(V7="","",V7&amp;REPT("@",3))&amp;V12&amp;REPT("@",3)&amp;V11&amp;REPT("@",3)&amp;V13&amp;REPT("@",3)&amp;V18&amp;REPT("@",3)&amp;V19&amp;REPT("@",3)&amp;V20&amp;REPT("@",3)&amp;V14&amp;REPT("@",3)&amp;LEFT(V16,13)&amp;"onlinelibrary.wiley.com/doi/"&amp;MID(V17,7,999)&amp;"/full"</f>
        <v>TY  - JOUR@@@TI  - France@@@AU  - Drake, Helen@@@VL  - 51@@@JO  - European Journal of Political Research Political Data Yearbook@@@IS  - 1@@@SP  - 103@@@EP  - 116@@@PY  - 2012@@@PB  - Blackwell Publishing Ltd@@@UR  - http://onlinelibrary.wiley.com/doi/10.1111/j.2047-8852.2012.00011.x/full</v>
      </c>
      <c r="W29" s="189" t="str">
        <f>"TY  - JOUR"&amp;REPT("@",3)&amp;""&amp;W10&amp;REPT("@",3)&amp;W4&amp;REPT("@",3)&amp;IF(W5="","",W5&amp;REPT("@",3))&amp;IF(W6="","",W6&amp;REPT("@",3))&amp;IF(W7="","",W7&amp;REPT("@",3))&amp;W12&amp;REPT("@",3)&amp;W11&amp;REPT("@",3)&amp;W13&amp;REPT("@",3)&amp;W18&amp;REPT("@",3)&amp;W19&amp;REPT("@",3)&amp;W20&amp;REPT("@",3)&amp;W14&amp;REPT("@",3)&amp;LEFT(W16,13)&amp;"onlinelibrary.wiley.com/doi/"&amp;MID(W17,7,999)&amp;"/full"</f>
        <v>TY  - JOUR@@@TI  - France@@@AU  - Startin, Nick@@@VL  - 52@@@JO  - European Journal of Political Research Political Data Yearbook@@@IS  - 1@@@SP  - 70@@@EP  - 82@@@PY  - 2013@@@PB  - Blackwell Publishing Ltd@@@UR  - http://onlinelibrary.wiley.com/doi/10.1111/j.2047-8852.12010/full</v>
      </c>
      <c r="X29" s="189" t="str">
        <f t="shared" ref="X29" si="11">"TY  - JOUR"&amp;REPT("@",3)&amp;""&amp;X10&amp;REPT("@",3)&amp;X4&amp;REPT("@",3)&amp;IF(X5="","",X5&amp;REPT("@",3))&amp;IF(X6="","",X6&amp;REPT("@",3))&amp;IF(X7="","",X7&amp;REPT("@",3))&amp;X12&amp;REPT("@",3)&amp;X11&amp;REPT("@",3)&amp;X13&amp;REPT("@",3)&amp;X18&amp;REPT("@",3)&amp;X19&amp;REPT("@",3)&amp;X20&amp;REPT("@",3)&amp;X14&amp;REPT("@",3)&amp;LEFT(X16,13)&amp;"onlinelibrary.wiley.com/doi/"&amp;MID(X17,7,999)&amp;"/full"</f>
        <v>TY  - JOUR@@@TI  - France@@@AU  - FAUCHER, FLORENCE@@@AU  - GARCIA, NÚRIA@@@VL  - 56@@@JO  - European Journal of Political Research Political Data Yearbook@@@IS  - 1@@@SP  - 99@@@EP  - 106@@@PY  - 2017@@@PB  - John Wiley &amp; Sons Ltd@@@UR  - http://onlinelibrary.wiley.com/doi/10.1111/2047-8852.12181/full</v>
      </c>
    </row>
    <row r="30" spans="1:24" ht="13.5" customHeight="1" x14ac:dyDescent="0.25">
      <c r="A30" s="183" t="s">
        <v>210</v>
      </c>
      <c r="B30" s="189" t="str">
        <f>"@article {ecprPDY_"&amp;B1&amp;"_"&amp;LOWER(MID(B10,FIND("- ",B10)+2,999))&amp;","&amp;CHAR(10)&amp;"title = """&amp;MID(B10,FIND("- ",B10)+2,999)&amp;""","&amp;CHAR(10)&amp;"author = """&amp;IF(B25&lt;&gt;"",B25&amp;".",MID(B4,FIND("- ",B4)+2,999))&amp;IF(B26&lt;&gt;""," and "&amp;B26&amp;".",IF(B5 = "",""," and "&amp;MID(B5,FIND("- ",B5)+2,999)))&amp;IF(B27&lt;&gt;""," and "&amp;B27&amp;".",IF(B6 = "",""," and "&amp;MID(B6,FIND("- ",B6)+2,999)))&amp;IF(B28&lt;&gt;""," and "&amp;B28&amp;".",IF(B7 = "",""," and "&amp;MID(B7,FIND("- ",B7)+2,999)))&amp;""","&amp;CHAR(10)&amp;"journal = """&amp;MID(B11,FIND("- ",B11)+2,999)&amp;""","&amp;CHAR(10)&amp;"volume = "&amp;MID(B12,FIND("- ",B12)+2,999)&amp;","&amp;CHAR(10)&amp;"number = "&amp;MID(B13,FIND("- ",B13)+2,999)&amp;","&amp;CHAR(10)&amp;"pages = """&amp;MID(B18,FIND("- ",B18)+2,999)&amp;"--"&amp;MID(B19,FIND("- ",B19)+2,999)&amp;""","&amp;CHAR(10)&amp;"year = "&amp;B1&amp;","&amp;CHAR(10)&amp;"publisher = """&amp;MID(B14,FIND("- ",B14)+2,999)&amp;""""&amp;CHAR(10)&amp;"}"</f>
        <v>@article {ecprPDY_1992_france,
title = "France",
author = "Ysmal, Colette",
journal = "European Journal of Political Research",
volume = 22,
number = 4,
pages = "401--407",
year = 1992,
publisher = "Blackwell Publishing Ltd"
}</v>
      </c>
      <c r="C30" s="189" t="str">
        <f>"@article {ecprPDY_"&amp;C1&amp;"_"&amp;LOWER(MID(C10,FIND("- ",C10)+2,999))&amp;","&amp;CHAR(10)&amp;"title = """&amp;MID(C10,FIND("- ",C10)+2,999)&amp;""","&amp;CHAR(10)&amp;"author = """&amp;IF(C25&lt;&gt;"",C25&amp;".",MID(C4,FIND("- ",C4)+2,999))&amp;IF(C26&lt;&gt;""," and "&amp;C26&amp;".",IF(C5 = "",""," and "&amp;MID(C5,FIND("- ",C5)+2,999)))&amp;IF(C27&lt;&gt;""," and "&amp;C27&amp;".",IF(C6 = "",""," and "&amp;MID(C6,FIND("- ",C6)+2,999)))&amp;IF(C28&lt;&gt;""," and "&amp;C28&amp;".",IF(C7 = "",""," and "&amp;MID(C7,FIND("- ",C7)+2,999)))&amp;""","&amp;CHAR(10)&amp;"journal = """&amp;MID(C11,FIND("- ",C11)+2,999)&amp;""","&amp;CHAR(10)&amp;"volume = "&amp;MID(C12,FIND("- ",C12)+2,999)&amp;","&amp;CHAR(10)&amp;"number = "&amp;MID(C13,FIND("- ",C13)+2,999)&amp;","&amp;CHAR(10)&amp;"pages = """&amp;MID(C18,FIND("- ",C18)+2,999)&amp;"--"&amp;MID(C19,FIND("- ",C19)+2,999)&amp;""","&amp;CHAR(10)&amp;"year = "&amp;C1&amp;","&amp;CHAR(10)&amp;"publisher = """&amp;MID(C14,FIND("- ",C14)+2,999)&amp;""""&amp;CHAR(10)&amp;"}"</f>
        <v>@article {ecprPDY_1993_france,
title = "France",
author = "Ysmal, Colette",
journal = "European Journal of Political Research",
volume = 24,
number = 4,
pages = "425--434",
year = 1993,
publisher = "Blackwell Publishing Ltd"
}</v>
      </c>
      <c r="D30" s="189" t="str">
        <f>"@article {ecprPDY_"&amp;D1&amp;"_"&amp;LOWER(MID(D10,FIND("- ",D10)+2,999))&amp;","&amp;CHAR(10)&amp;"title = """&amp;MID(D10,FIND("- ",D10)+2,999)&amp;""","&amp;CHAR(10)&amp;"author = """&amp;IF(D25&lt;&gt;"",D25&amp;".",MID(D4,FIND("- ",D4)+2,999))&amp;IF(D26&lt;&gt;""," and "&amp;D26&amp;".",IF(D5 = "",""," and "&amp;MID(D5,FIND("- ",D5)+2,999)))&amp;IF(D27&lt;&gt;""," and "&amp;D27&amp;".",IF(D6 = "",""," and "&amp;MID(D6,FIND("- ",D6)+2,999)))&amp;IF(D28&lt;&gt;""," and "&amp;D28&amp;".",IF(D7 = "",""," and "&amp;MID(D7,FIND("- ",D7)+2,999)))&amp;""","&amp;CHAR(10)&amp;"journal = """&amp;MID(D11,FIND("- ",D11)+2,999)&amp;""","&amp;CHAR(10)&amp;"volume = "&amp;MID(D12,FIND("- ",D12)+2,999)&amp;","&amp;CHAR(10)&amp;"number = "&amp;MID(D13,FIND("- ",D13)+2,999)&amp;","&amp;CHAR(10)&amp;"pages = """&amp;MID(D18,FIND("- ",D18)+2,999)&amp;"--"&amp;MID(D19,FIND("- ",D19)+2,999)&amp;""","&amp;CHAR(10)&amp;"year = "&amp;D1&amp;","&amp;CHAR(10)&amp;"publisher = """&amp;MID(D14,FIND("- ",D14)+2,999)&amp;""""&amp;CHAR(10)&amp;"}"</f>
        <v>@article {ecprPDY_1994_france,
title = "France",
author = "Ysmal, Colette",
journal = "European Journal of Political Research",
volume = 26,
number = 3-4,
pages = "293--304",
year = 1994,
publisher = "Blackwell Publishing Ltd"
}</v>
      </c>
      <c r="E30" s="189" t="str">
        <f>"@article {ecprPDY_"&amp;E1&amp;"_"&amp;LOWER(MID(E10,FIND("- ",E10)+2,999))&amp;","&amp;REPT("@",3)&amp;"title = """&amp;MID(E10,FIND("- ",E10)+2,999)&amp;""","&amp;REPT("@",3)&amp;"author = """&amp;IF(E25&lt;&gt;"",E25&amp;".",MID(E4,FIND("- ",E4)+2,999))&amp;IF(E26&lt;&gt;""," and "&amp;E26&amp;".",IF(E5 = "",""," and "&amp;MID(E5,FIND("- ",E5)+2,999)))&amp;IF(E27&lt;&gt;""," and "&amp;E27&amp;".",IF(E6 = "",""," and "&amp;MID(E6,FIND("- ",E6)+2,999)))&amp;IF(E28&lt;&gt;""," and "&amp;E28&amp;".",IF(E7 = "",""," and "&amp;MID(E7,FIND("- ",E7)+2,999)))&amp;""","&amp;REPT("@",3)&amp;"journal = """&amp;MID(E11,FIND("- ",E11)+2,999)&amp;""","&amp;REPT("@",3)&amp;"volume = "&amp;MID(E12,FIND("- ",E12)+2,999)&amp;","&amp;REPT("@",3)&amp;"number = "&amp;MID(E13,FIND("- ",E13)+2,999)&amp;","&amp;REPT("@",3)&amp;"pages = """&amp;MID(E18,FIND("- ",E18)+2,999)&amp;"--"&amp;MID(E19,FIND("- ",E19)+2,999)&amp;""","&amp;REPT("@",3)&amp;"year = "&amp;E1&amp;","&amp;REPT("@",3)&amp;"publisher = """&amp;MID(E14,FIND("- ",E14)+2,999)&amp;""""&amp;REPT("@",3)&amp;"}"</f>
        <v>@article {ecprPDY_1995_france,@@@title = "France",@@@author = "Ysmal, Colette",@@@journal = "European Journal of Political Research",@@@volume = 28,@@@number = 3-4,@@@pages = "333--339",@@@year = 1995,@@@publisher = "Blackwell Publishing Ltd"@@@}</v>
      </c>
      <c r="F30" s="189" t="str">
        <f t="shared" ref="F30:T30" si="12">"@article {ecprPDY_"&amp;F1&amp;"_"&amp;LOWER(MID(F10,FIND("- ",F10)+2,999))&amp;","&amp;REPT("@",3)&amp;"title = """&amp;MID(F10,FIND("- ",F10)+2,999)&amp;""","&amp;REPT("@",3)&amp;"author = """&amp;IF(F25&lt;&gt;"",F25&amp;".",MID(F4,FIND("- ",F4)+2,999))&amp;IF(F26&lt;&gt;""," and "&amp;F26&amp;".",IF(F5 = "",""," and "&amp;MID(F5,FIND("- ",F5)+2,999)))&amp;IF(F27&lt;&gt;""," and "&amp;F27&amp;".",IF(F6 = "",""," and "&amp;MID(F6,FIND("- ",F6)+2,999)))&amp;IF(F28&lt;&gt;""," and "&amp;F28&amp;".",IF(F7 = "",""," and "&amp;MID(F7,FIND("- ",F7)+2,999)))&amp;""","&amp;REPT("@",3)&amp;"journal = """&amp;MID(F11,FIND("- ",F11)+2,999)&amp;""","&amp;REPT("@",3)&amp;"volume = "&amp;MID(F12,FIND("- ",F12)+2,999)&amp;","&amp;REPT("@",3)&amp;"number = "&amp;MID(F13,FIND("- ",F13)+2,999)&amp;","&amp;REPT("@",3)&amp;"pages = """&amp;MID(F18,FIND("- ",F18)+2,999)&amp;"--"&amp;MID(F19,FIND("- ",F19)+2,999)&amp;""","&amp;REPT("@",3)&amp;"year = "&amp;F1&amp;","&amp;REPT("@",3)&amp;"publisher = """&amp;MID(F14,FIND("- ",F14)+2,999)&amp;""""&amp;REPT("@",3)&amp;"}"</f>
        <v>@article {ecprPDY_1996_france,@@@title = "France",@@@author = "Ysmal, Colette",@@@journal = "European Journal of Political Research",@@@volume = 30,@@@number = 3-4,@@@pages = "331--345",@@@year = 1996,@@@publisher = "Blackwell Publishing Ltd"@@@}</v>
      </c>
      <c r="G30" s="189" t="str">
        <f t="shared" si="12"/>
        <v>@article {ecprPDY_1997_france,@@@title = "France",@@@author = "Ysmal, Colette",@@@journal = "European Journal of Political Research",@@@volume = 32,@@@number = 3-4,@@@pages = "363--366",@@@year = 1997,@@@publisher = "Blackwell Publishing Ltd"@@@}</v>
      </c>
      <c r="H30" s="189" t="str">
        <f t="shared" si="12"/>
        <v>@article {ecprPDY_1998_france,@@@title = "France",@@@author = "Ysmal, Colette",@@@journal = "European Journal of Political Research",@@@volume = 34,@@@number = 3-4,@@@pages = "393--401",@@@year = 1998,@@@publisher = "Blackwell Publishing Ltd"@@@}</v>
      </c>
      <c r="I30" s="189" t="str">
        <f>"@article {ecprPDY_"&amp;I1&amp;"_"&amp;LOWER(MID(I10,FIND("- ",I10)+2,999))&amp;","&amp;REPT("@",3)&amp;"title = """&amp;MID(I10,FIND("- ",I10)+2,999)&amp;""","&amp;REPT("@",3)&amp;"author = """&amp;IF(I25&lt;&gt;"",I25&amp;".",MID(I4,FIND("- ",I4)+2,999))&amp;IF(I26&lt;&gt;""," and "&amp;I26&amp;".",IF(I5 = "",""," and "&amp;MID(I5,FIND("- ",I5)+2,999)))&amp;IF(I27&lt;&gt;""," and "&amp;I27&amp;".",IF(I6 = "",""," and "&amp;MID(I6,FIND("- ",I6)+2,999)))&amp;IF(I28&lt;&gt;""," and "&amp;I28&amp;".",IF(I7 = "",""," and "&amp;MID(I7,FIND("- ",I7)+2,999)))&amp;""","&amp;REPT("@",3)&amp;"journal = """&amp;MID(I11,FIND("- ",I11)+2,999)&amp;""","&amp;REPT("@",3)&amp;"volume = "&amp;MID(I12,FIND("- ",I12)+2,999)&amp;","&amp;REPT("@",3)&amp;"number = "&amp;MID(I13,FIND("- ",I13)+2,999)&amp;","&amp;REPT("@",3)&amp;"pages = """&amp;MID(I18,FIND("- ",I18)+2,999)&amp;"--"&amp;MID(I19,FIND("- ",I19)+2,999)&amp;""","&amp;REPT("@",3)&amp;"year = "&amp;I1&amp;","&amp;REPT("@",3)&amp;"publisher = """&amp;MID(I14,FIND("- ",I14)+2,999)&amp;""""&amp;REPT("@",3)&amp;"}"</f>
        <v>@article {ecprPDY_1999_france,@@@title = "France",@@@author = "YSMAL, COLETTE",@@@journal = "European Journal of Political Research",@@@volume = 36,@@@number = 3-4,@@@pages = "387--393",@@@year = 1999,@@@publisher = "Blackwell Publishing Ltd"@@@}</v>
      </c>
      <c r="J30" s="189" t="str">
        <f t="shared" si="12"/>
        <v>@article {ecprPDY_2000_france,@@@title = "France",@@@author = "Ysmal, Colette",@@@journal = "European Journal of Political Research",@@@volume = 38,@@@number = 3-4,@@@pages = "382--389",@@@year = 2000,@@@publisher = "Blackwell Publishing Ltd"@@@}</v>
      </c>
      <c r="K30" s="189" t="str">
        <f t="shared" si="12"/>
        <v>@article {ecprPDY_2001_france,@@@title = "France",@@@author = "Ysmal, Colette",@@@journal = "European Journal of Political Research",@@@volume = 40,@@@number = 3-4,@@@pages = "300--306",@@@year = 2001,@@@publisher = "Blackwell Publishing Ltd"@@@}</v>
      </c>
      <c r="L30" s="189" t="str">
        <f t="shared" si="12"/>
        <v>@article {ecprPDY_2002_france,@@@title = "France",@@@author = "Ysmal, Colette",@@@journal = "European Journal of Political Research",@@@volume = 41,@@@number = 7-8,@@@pages = "955--958",@@@year = 2002,@@@publisher = "Blackwell Publishing Ltd"@@@}</v>
      </c>
      <c r="M30" s="189" t="str">
        <f t="shared" si="12"/>
        <v>@article {ecprPDY_2003_france,@@@title = "France",@@@author = "Ysmal, Colette",@@@journal = "European Journal of Political Research",@@@volume = 42,@@@number = 7-8,@@@pages = "943--956",@@@year = 2003,@@@publisher = "Blackwell Publishing Ltd."@@@}</v>
      </c>
      <c r="N30" s="189" t="str">
        <f t="shared" si="12"/>
        <v>@article {ecprPDY_2004_france,@@@title = "France",@@@author = "Ysmal, Colette",@@@journal = "European Journal of Political Research",@@@volume = 43,@@@number = 7-8,@@@pages = "1006--1009",@@@year = 2004,@@@publisher = "Blackwell Publishing Ltd."@@@}</v>
      </c>
      <c r="O30" s="189" t="str">
        <f t="shared" si="12"/>
        <v>@article {ecprPDY_2005_france,@@@title = "France",@@@author = "Ysmal, Colette",@@@journal = "European Journal of Political Research",@@@volume = 44,@@@number = 7-8,@@@pages = "1012--1018",@@@year = 2005,@@@publisher = "Blackwell Publishing Ltd."@@@}</v>
      </c>
      <c r="P30" s="189" t="str">
        <f t="shared" si="12"/>
        <v>@article {ecprPDY_2006_france,@@@title = "France",@@@author = "Ysmal, Colette",@@@journal = "European Journal of Political Research",@@@volume = 45,@@@number = 7-8,@@@pages = "1104--1109",@@@year = 2006,@@@publisher = "Blackwell Publishing Ltd"@@@}</v>
      </c>
      <c r="Q30" s="189" t="str">
        <f t="shared" si="12"/>
        <v>@article {ecprPDY_2007_france,@@@title = "France",@@@author = "Ysmal, Colette",@@@journal = "European Journal of Political Research",@@@volume = 46,@@@number = 7-8,@@@pages = "953--956",@@@year = 2007,@@@publisher = "Blackwell Publishing Ltd"@@@}</v>
      </c>
      <c r="R30" s="189" t="str">
        <f t="shared" si="12"/>
        <v>@article {ecprPDY_2008_france,@@@title = "France",@@@author = "Ysmal, Colette",@@@journal = "European Journal of Political Research",@@@volume = 47,@@@number = 7-8,@@@pages = "976--984",@@@year = 2008,@@@publisher = "Blackwell Publishing Ltd"@@@}</v>
      </c>
      <c r="S30" s="189" t="str">
        <f t="shared" si="12"/>
        <v>@article {ecprPDY_2009_france,@@@title = "France",@@@author = "Ysmal, Colette",@@@journal = "European Journal of Political Research",@@@volume = 48,@@@number = 7-8,@@@pages = "959--963",@@@year = 2009,@@@publisher = "Blackwell Publishing Ltd"@@@}</v>
      </c>
      <c r="T30" s="189" t="str">
        <f t="shared" si="12"/>
        <v>@article {ecprPDY_2010_france,@@@title = "France",@@@author = "Cautres, Bruno",@@@journal = "European Journal of Political Research",@@@volume = 49,@@@number = 7-8,@@@pages = "970--981",@@@year = 2010,@@@publisher = "Blackwell Publishing Ltd"@@@}</v>
      </c>
      <c r="U30" s="189" t="str">
        <f>"@article {ecprPDY_"&amp;U1&amp;"_"&amp;LOWER(MID(U10,FIND("- ",U10)+2,999))&amp;","&amp;REPT("@",3)&amp;"title = """&amp;MID(U10,FIND("- ",U10)+2,999)&amp;""","&amp;REPT("@",3)&amp;"author = """&amp;IF(U25&lt;&gt;"",U25&amp;".",MID(U4,FIND("- ",U4)+2,999))&amp;IF(U26&lt;&gt;""," and "&amp;U26&amp;".",IF(U5 = "",""," and "&amp;MID(U5,FIND("- ",U5)+2,999)))&amp;IF(U27&lt;&gt;""," and "&amp;U27&amp;".",IF(U6 = "",""," and "&amp;MID(U6,FIND("- ",U6)+2,999)))&amp;IF(U28&lt;&gt;""," and "&amp;U28&amp;".",IF(U7 = "",""," and "&amp;MID(U7,FIND("- ",U7)+2,999)))&amp;""","&amp;REPT("@",3)&amp;"journal = """&amp;MID(U11,FIND("- ",U11)+2,999)&amp;""","&amp;REPT("@",3)&amp;"volume = "&amp;MID(U12,FIND("- ",U12)+2,999)&amp;","&amp;REPT("@",3)&amp;"number = "&amp;MID(U13,FIND("- ",U13)+2,999)&amp;","&amp;REPT("@",3)&amp;"pages = """&amp;MID(U18,FIND("- ",U18)+2,999)&amp;"--"&amp;MID(U19,FIND("- ",U19)+2,999)&amp;""","&amp;REPT("@",3)&amp;"year = "&amp;U1&amp;","&amp;REPT("@",3)&amp;"publisher = """&amp;MID(U14,FIND("- ",U14)+2,999)&amp;""""&amp;REPT("@",3)&amp;"}"</f>
        <v>@article {ecprPDY_2011_france,@@@title = "France",@@@author = "Drake, Helen",@@@journal = "European Journal of Political Research",@@@volume = 50,@@@number = 7-8,@@@pages = "970--979",@@@year = 2011,@@@publisher = "Blackwell Publishing Ltd"@@@}</v>
      </c>
      <c r="V30" s="189" t="str">
        <f>"@article {ecprPDY_"&amp;V1&amp;"_"&amp;LOWER(MID(V10,FIND("- ",V10)+2,999))&amp;","&amp;REPT("@",3)&amp;"title = """&amp;MID(V10,FIND("- ",V10)+2,999)&amp;""","&amp;REPT("@",3)&amp;"author = """&amp;IF(V25&lt;&gt;"",V25&amp;".",MID(V4,FIND("- ",V4)+2,999))&amp;IF(V26&lt;&gt;""," and "&amp;V26&amp;".",IF(V5 = "",""," and "&amp;MID(V5,FIND("- ",V5)+2,999)))&amp;IF(V27&lt;&gt;""," and "&amp;V27&amp;".",IF(V6 = "",""," and "&amp;MID(V6,FIND("- ",V6)+2,999)))&amp;IF(V28&lt;&gt;""," and "&amp;V28&amp;".",IF(V7 = "",""," and "&amp;MID(V7,FIND("- ",V7)+2,999)))&amp;""","&amp;REPT("@",3)&amp;"journal = """&amp;MID(V11,FIND("- ",V11)+2,999)&amp;""","&amp;REPT("@",3)&amp;"volume = "&amp;MID(V12,FIND("- ",V12)+2,999)&amp;","&amp;REPT("@",3)&amp;"number = "&amp;MID(V13,FIND("- ",V13)+2,999)&amp;","&amp;REPT("@",3)&amp;"pages = """&amp;MID(V18,FIND("- ",V18)+2,999)&amp;"--"&amp;MID(V19,FIND("- ",V19)+2,999)&amp;""","&amp;REPT("@",3)&amp;"year = "&amp;V1&amp;","&amp;REPT("@",3)&amp;"publisher = """&amp;MID(V14,FIND("- ",V14)+2,999)&amp;""""&amp;REPT("@",3)&amp;"}"</f>
        <v>@article {ecprPDY_2012_france,@@@title = "France",@@@author = "Drake, Helen",@@@journal = "European Journal of Political Research Political Data Yearbook",@@@volume = 51,@@@number = 1,@@@pages = "103--116",@@@year = 2012,@@@publisher = "Blackwell Publishing Ltd"@@@}</v>
      </c>
      <c r="W30" s="189" t="str">
        <f>"@article {ecprPDY_"&amp;W1&amp;"_"&amp;LOWER(MID(W10,FIND("- ",W10)+2,999))&amp;","&amp;REPT("@",3)&amp;"title = """&amp;MID(W10,FIND("- ",W10)+2,999)&amp;""","&amp;REPT("@",3)&amp;"author = """&amp;IF(W25&lt;&gt;"",W25&amp;".",MID(W4,FIND("- ",W4)+2,999))&amp;IF(W26&lt;&gt;""," and "&amp;W26&amp;".",IF(W5 = "",""," and "&amp;MID(W5,FIND("- ",W5)+2,999)))&amp;IF(W27&lt;&gt;""," and "&amp;W27&amp;".",IF(W6 = "",""," and "&amp;MID(W6,FIND("- ",W6)+2,999)))&amp;IF(W28&lt;&gt;""," and "&amp;W28&amp;".",IF(W7 = "",""," and "&amp;MID(W7,FIND("- ",W7)+2,999)))&amp;""","&amp;REPT("@",3)&amp;"journal = """&amp;MID(W11,FIND("- ",W11)+2,999)&amp;""","&amp;REPT("@",3)&amp;"volume = "&amp;MID(W12,FIND("- ",W12)+2,999)&amp;","&amp;REPT("@",3)&amp;"number = "&amp;MID(W13,FIND("- ",W13)+2,999)&amp;","&amp;REPT("@",3)&amp;"pages = """&amp;MID(W18,FIND("- ",W18)+2,999)&amp;"--"&amp;MID(W19,FIND("- ",W19)+2,999)&amp;""","&amp;REPT("@",3)&amp;"year = "&amp;W1&amp;","&amp;REPT("@",3)&amp;"publisher = """&amp;MID(W14,FIND("- ",W14)+2,999)&amp;""""&amp;REPT("@",3)&amp;"}"</f>
        <v>@article {ecprPDY_2013_france,@@@title = "France",@@@author = "Startin, Nick",@@@journal = "European Journal of Political Research Political Data Yearbook",@@@volume = 52,@@@number = 1,@@@pages = "70--82",@@@year = 2013,@@@publisher = "Blackwell Publishing Ltd"@@@}</v>
      </c>
      <c r="X30" s="189" t="str">
        <f t="shared" ref="X30" si="13">"@article {ecprPDY_"&amp;X1&amp;"_"&amp;LOWER(MID(X10,FIND("- ",X10)+2,999))&amp;","&amp;REPT("@",3)&amp;"title = """&amp;MID(X10,FIND("- ",X10)+2,999)&amp;""","&amp;REPT("@",3)&amp;"author = """&amp;IF(X25&lt;&gt;"",X25&amp;".",MID(X4,FIND("- ",X4)+2,999))&amp;IF(X26&lt;&gt;""," and "&amp;X26&amp;".",IF(X5 = "",""," and "&amp;MID(X5,FIND("- ",X5)+2,999)))&amp;IF(X27&lt;&gt;""," and "&amp;X27&amp;".",IF(X6 = "",""," and "&amp;MID(X6,FIND("- ",X6)+2,999)))&amp;IF(X28&lt;&gt;""," and "&amp;X28&amp;".",IF(X7 = "",""," and "&amp;MID(X7,FIND("- ",X7)+2,999)))&amp;""","&amp;REPT("@",3)&amp;"journal = """&amp;MID(X11,FIND("- ",X11)+2,999)&amp;""","&amp;REPT("@",3)&amp;"volume = "&amp;MID(X12,FIND("- ",X12)+2,999)&amp;","&amp;REPT("@",3)&amp;"number = "&amp;MID(X13,FIND("- ",X13)+2,999)&amp;","&amp;REPT("@",3)&amp;"pages = """&amp;MID(X18,FIND("- ",X18)+2,999)&amp;"--"&amp;MID(X19,FIND("- ",X19)+2,999)&amp;""","&amp;REPT("@",3)&amp;"year = "&amp;X1&amp;","&amp;REPT("@",3)&amp;"publisher = """&amp;MID(X14,FIND("- ",X14)+2,999)&amp;""""&amp;REPT("@",3)&amp;"}"</f>
        <v>@article {ecprPDY_2017_france,@@@title = "France",@@@author = "FAUCHER, FLORENCE and GARCIA, NÚRIA",@@@journal = "European Journal of Political Research Political Data Yearbook",@@@volume = 56,@@@number = 1,@@@pages = "99--106",@@@year = 2017,@@@publisher = "John Wiley &amp; Sons Ltd"@@@}</v>
      </c>
    </row>
    <row r="31" spans="1:24" ht="13.5" customHeight="1" x14ac:dyDescent="0.25">
      <c r="D31" s="4"/>
    </row>
    <row r="32" spans="1:24" ht="13.5" customHeight="1" x14ac:dyDescent="0.25">
      <c r="D32" s="4"/>
    </row>
    <row r="33" spans="4:4" ht="13.5" customHeight="1" x14ac:dyDescent="0.25">
      <c r="D33" s="4"/>
    </row>
    <row r="34" spans="4:4" ht="13.5" customHeight="1" x14ac:dyDescent="0.25">
      <c r="D34" s="4"/>
    </row>
    <row r="35" spans="4:4" ht="13.5" customHeight="1" x14ac:dyDescent="0.25">
      <c r="D35" s="4"/>
    </row>
    <row r="36" spans="4:4" ht="13.5" customHeight="1" x14ac:dyDescent="0.25">
      <c r="D36" s="4"/>
    </row>
    <row r="37" spans="4:4" ht="13.5" customHeight="1" x14ac:dyDescent="0.25">
      <c r="D37" s="4"/>
    </row>
    <row r="38" spans="4:4" ht="13.5" customHeight="1" x14ac:dyDescent="0.25">
      <c r="D38" s="4"/>
    </row>
    <row r="39" spans="4:4" ht="13.5" customHeight="1" x14ac:dyDescent="0.25">
      <c r="D39" s="4"/>
    </row>
    <row r="40" spans="4:4" ht="13.5" customHeight="1" x14ac:dyDescent="0.25">
      <c r="D40" s="4"/>
    </row>
    <row r="41" spans="4:4" ht="13.5" customHeight="1" x14ac:dyDescent="0.25">
      <c r="D41" s="4"/>
    </row>
    <row r="42" spans="4:4" ht="13.5" customHeight="1" x14ac:dyDescent="0.25">
      <c r="D42" s="4"/>
    </row>
    <row r="43" spans="4:4" ht="13.5" customHeight="1" x14ac:dyDescent="0.25">
      <c r="D43" s="4"/>
    </row>
    <row r="44" spans="4:4" ht="13.5" customHeight="1" x14ac:dyDescent="0.25">
      <c r="D44" s="4"/>
    </row>
    <row r="45" spans="4:4" ht="13.5" customHeight="1" x14ac:dyDescent="0.25">
      <c r="D45" s="4"/>
    </row>
    <row r="46" spans="4:4" ht="13.5" customHeight="1" x14ac:dyDescent="0.25">
      <c r="D46" s="4"/>
    </row>
    <row r="47" spans="4:4" ht="13.5" customHeight="1" x14ac:dyDescent="0.25">
      <c r="D47" s="4"/>
    </row>
    <row r="48" spans="4:4" ht="13.5" customHeight="1" x14ac:dyDescent="0.25">
      <c r="D48" s="4"/>
    </row>
    <row r="49" spans="4:4" ht="13.5" customHeight="1" x14ac:dyDescent="0.25">
      <c r="D49" s="4"/>
    </row>
    <row r="50" spans="4:4" ht="13.5" customHeight="1" x14ac:dyDescent="0.25">
      <c r="D50" s="4"/>
    </row>
    <row r="51" spans="4:4" ht="13.5" customHeight="1" x14ac:dyDescent="0.25">
      <c r="D51" s="4"/>
    </row>
    <row r="52" spans="4:4" ht="13.5" customHeight="1" x14ac:dyDescent="0.25">
      <c r="D52" s="4"/>
    </row>
    <row r="53" spans="4:4" ht="13.5" customHeight="1" x14ac:dyDescent="0.25">
      <c r="D53" s="4"/>
    </row>
    <row r="54" spans="4:4" ht="13.5" customHeight="1" x14ac:dyDescent="0.25">
      <c r="D54" s="4"/>
    </row>
    <row r="55" spans="4:4" ht="13.5" customHeight="1" x14ac:dyDescent="0.25">
      <c r="D55" s="4"/>
    </row>
    <row r="56" spans="4:4" ht="13.5" customHeight="1" x14ac:dyDescent="0.25">
      <c r="D56" s="4"/>
    </row>
    <row r="57" spans="4:4" ht="13.5" customHeight="1" x14ac:dyDescent="0.25">
      <c r="D57" s="4"/>
    </row>
    <row r="58" spans="4:4" ht="13.5" customHeight="1" x14ac:dyDescent="0.25">
      <c r="D58" s="4"/>
    </row>
    <row r="59" spans="4:4" ht="13.5" customHeight="1" x14ac:dyDescent="0.25">
      <c r="D59" s="4"/>
    </row>
    <row r="60" spans="4:4" ht="13.5" customHeight="1" x14ac:dyDescent="0.25">
      <c r="D60" s="4"/>
    </row>
    <row r="61" spans="4:4" ht="13.5" customHeight="1" x14ac:dyDescent="0.25">
      <c r="D61" s="4"/>
    </row>
    <row r="62" spans="4:4" ht="13.5" customHeight="1" x14ac:dyDescent="0.25">
      <c r="D62" s="4"/>
    </row>
    <row r="63" spans="4:4" ht="13.5" customHeight="1" x14ac:dyDescent="0.25">
      <c r="D63" s="4"/>
    </row>
    <row r="64" spans="4:4" ht="13.5" customHeight="1" x14ac:dyDescent="0.25">
      <c r="D64" s="4"/>
    </row>
    <row r="65" spans="4:4" ht="13.5" customHeight="1" x14ac:dyDescent="0.25">
      <c r="D65" s="4"/>
    </row>
    <row r="66" spans="4:4" ht="13.5" customHeight="1" x14ac:dyDescent="0.25">
      <c r="D66" s="4"/>
    </row>
    <row r="67" spans="4:4" ht="13.5" customHeight="1" x14ac:dyDescent="0.25">
      <c r="D67" s="4"/>
    </row>
    <row r="68" spans="4:4" ht="13.5" customHeight="1" x14ac:dyDescent="0.25">
      <c r="D68" s="4"/>
    </row>
    <row r="69" spans="4:4" ht="13.5" customHeight="1" x14ac:dyDescent="0.25">
      <c r="D69" s="4"/>
    </row>
    <row r="70" spans="4:4" ht="13.5" customHeight="1" x14ac:dyDescent="0.25">
      <c r="D70" s="4"/>
    </row>
    <row r="71" spans="4:4" ht="13.5" customHeight="1" x14ac:dyDescent="0.25">
      <c r="D71" s="4"/>
    </row>
    <row r="72" spans="4:4" ht="13.5" customHeight="1" x14ac:dyDescent="0.25">
      <c r="D72" s="4"/>
    </row>
    <row r="73" spans="4:4" ht="13.5" customHeight="1" x14ac:dyDescent="0.25">
      <c r="D73" s="4"/>
    </row>
    <row r="74" spans="4:4" ht="13.5" customHeight="1" x14ac:dyDescent="0.25">
      <c r="D74" s="4"/>
    </row>
    <row r="75" spans="4:4" ht="13.5" customHeight="1" x14ac:dyDescent="0.25">
      <c r="D75" s="4"/>
    </row>
    <row r="76" spans="4:4" ht="13.5" customHeight="1" x14ac:dyDescent="0.25">
      <c r="D76" s="4"/>
    </row>
    <row r="77" spans="4:4" ht="13.5" customHeight="1" x14ac:dyDescent="0.25">
      <c r="D77" s="4"/>
    </row>
    <row r="78" spans="4:4" ht="13.5" customHeight="1" x14ac:dyDescent="0.25">
      <c r="D78" s="4"/>
    </row>
    <row r="79" spans="4:4" ht="13.5" customHeight="1" x14ac:dyDescent="0.25">
      <c r="D79" s="4"/>
    </row>
    <row r="80" spans="4:4" ht="13.5" customHeight="1" x14ac:dyDescent="0.25">
      <c r="D80" s="4"/>
    </row>
    <row r="81" spans="4:4" ht="13.5" customHeight="1" x14ac:dyDescent="0.25">
      <c r="D81" s="4"/>
    </row>
    <row r="82" spans="4:4" ht="13.5" customHeight="1" x14ac:dyDescent="0.25">
      <c r="D82" s="4"/>
    </row>
    <row r="83" spans="4:4" ht="13.5" customHeight="1" x14ac:dyDescent="0.25">
      <c r="D83" s="4"/>
    </row>
    <row r="84" spans="4:4" ht="13.5" customHeight="1" x14ac:dyDescent="0.25">
      <c r="D84" s="4"/>
    </row>
    <row r="85" spans="4:4" ht="13.5" customHeight="1" x14ac:dyDescent="0.25">
      <c r="D85" s="4"/>
    </row>
    <row r="86" spans="4:4" ht="13.5" customHeight="1" x14ac:dyDescent="0.25">
      <c r="D86" s="4"/>
    </row>
    <row r="87" spans="4:4" ht="13.5" customHeight="1" x14ac:dyDescent="0.25">
      <c r="D87" s="4"/>
    </row>
    <row r="88" spans="4:4" ht="13.5" customHeight="1" x14ac:dyDescent="0.25">
      <c r="D88" s="4"/>
    </row>
    <row r="89" spans="4:4" ht="13.5" customHeight="1" x14ac:dyDescent="0.25">
      <c r="D89" s="4"/>
    </row>
    <row r="90" spans="4:4" ht="13.5" customHeight="1" x14ac:dyDescent="0.25">
      <c r="D90" s="4"/>
    </row>
    <row r="91" spans="4:4" ht="13.5" customHeight="1" x14ac:dyDescent="0.25">
      <c r="D91" s="4"/>
    </row>
    <row r="92" spans="4:4" ht="13.5" customHeight="1" x14ac:dyDescent="0.25">
      <c r="D92" s="4"/>
    </row>
    <row r="93" spans="4:4" ht="13.5" customHeight="1" x14ac:dyDescent="0.25">
      <c r="D93" s="4"/>
    </row>
    <row r="94" spans="4:4" ht="13.5" customHeight="1" x14ac:dyDescent="0.25">
      <c r="D94" s="4"/>
    </row>
    <row r="95" spans="4:4" ht="13.5" customHeight="1" x14ac:dyDescent="0.25">
      <c r="D95" s="4"/>
    </row>
    <row r="96" spans="4:4" ht="13.5" customHeight="1" x14ac:dyDescent="0.25">
      <c r="D96" s="4"/>
    </row>
    <row r="97" spans="4:4" ht="13.5" customHeight="1" x14ac:dyDescent="0.25">
      <c r="D97" s="4"/>
    </row>
    <row r="98" spans="4:4" ht="13.5" customHeight="1" x14ac:dyDescent="0.25">
      <c r="D98" s="4"/>
    </row>
    <row r="99" spans="4:4" ht="13.5" customHeight="1" x14ac:dyDescent="0.25">
      <c r="D99" s="4"/>
    </row>
    <row r="100" spans="4:4" ht="13.5" customHeight="1" x14ac:dyDescent="0.25">
      <c r="D100" s="4"/>
    </row>
    <row r="101" spans="4:4" ht="13.5" customHeight="1" x14ac:dyDescent="0.25">
      <c r="D101" s="4"/>
    </row>
    <row r="102" spans="4:4" ht="13.5" customHeight="1" x14ac:dyDescent="0.25">
      <c r="D102" s="4"/>
    </row>
    <row r="103" spans="4:4" ht="13.5" customHeight="1" x14ac:dyDescent="0.25">
      <c r="D103" s="4"/>
    </row>
    <row r="104" spans="4:4" ht="13.5" customHeight="1" x14ac:dyDescent="0.25">
      <c r="D104" s="4"/>
    </row>
    <row r="105" spans="4:4" ht="13.5" customHeight="1" x14ac:dyDescent="0.25">
      <c r="D105" s="4"/>
    </row>
    <row r="106" spans="4:4" ht="13.5" customHeight="1" x14ac:dyDescent="0.25">
      <c r="D106" s="4"/>
    </row>
    <row r="107" spans="4:4" ht="13.5" customHeight="1" x14ac:dyDescent="0.25">
      <c r="D107" s="4"/>
    </row>
    <row r="108" spans="4:4" ht="13.5" customHeight="1" x14ac:dyDescent="0.25">
      <c r="D108" s="4"/>
    </row>
    <row r="109" spans="4:4" ht="13.5" customHeight="1" x14ac:dyDescent="0.25">
      <c r="D109" s="4"/>
    </row>
    <row r="110" spans="4:4" ht="13.5" customHeight="1" x14ac:dyDescent="0.25">
      <c r="D110" s="4"/>
    </row>
    <row r="111" spans="4:4" ht="13.5" customHeight="1" x14ac:dyDescent="0.25">
      <c r="D111" s="4"/>
    </row>
    <row r="112" spans="4:4" ht="13.5" customHeight="1" x14ac:dyDescent="0.25">
      <c r="D112" s="4"/>
    </row>
    <row r="113" spans="4:4" ht="13.5" customHeight="1" x14ac:dyDescent="0.25">
      <c r="D113" s="4"/>
    </row>
    <row r="114" spans="4:4" ht="13.5" customHeight="1" x14ac:dyDescent="0.25">
      <c r="D114" s="4"/>
    </row>
    <row r="115" spans="4:4" ht="13.5" customHeight="1" x14ac:dyDescent="0.25">
      <c r="D115" s="4"/>
    </row>
    <row r="116" spans="4:4" ht="13.5" customHeight="1" x14ac:dyDescent="0.25">
      <c r="D116" s="4"/>
    </row>
    <row r="117" spans="4:4" ht="13.5" customHeight="1" x14ac:dyDescent="0.25">
      <c r="D117" s="4"/>
    </row>
    <row r="118" spans="4:4" ht="13.5" customHeight="1" x14ac:dyDescent="0.25">
      <c r="D118" s="4"/>
    </row>
    <row r="119" spans="4:4" ht="13.5" customHeight="1" x14ac:dyDescent="0.25">
      <c r="D119" s="4"/>
    </row>
    <row r="120" spans="4:4" ht="13.5" customHeight="1" x14ac:dyDescent="0.25">
      <c r="D120" s="4"/>
    </row>
    <row r="121" spans="4:4" ht="13.5" customHeight="1" x14ac:dyDescent="0.25">
      <c r="D121" s="4"/>
    </row>
    <row r="122" spans="4:4" ht="13.5" customHeight="1" x14ac:dyDescent="0.25">
      <c r="D122" s="4"/>
    </row>
    <row r="123" spans="4:4" ht="13.5" customHeight="1" x14ac:dyDescent="0.25">
      <c r="D123" s="4"/>
    </row>
    <row r="124" spans="4:4" ht="13.5" customHeight="1" x14ac:dyDescent="0.25">
      <c r="D124" s="4"/>
    </row>
    <row r="125" spans="4:4" ht="13.5" customHeight="1" x14ac:dyDescent="0.25">
      <c r="D125" s="4"/>
    </row>
    <row r="126" spans="4:4" ht="13.5" customHeight="1" x14ac:dyDescent="0.25">
      <c r="D126" s="4"/>
    </row>
    <row r="127" spans="4:4" ht="13.5" customHeight="1" x14ac:dyDescent="0.25">
      <c r="D127" s="4"/>
    </row>
    <row r="128" spans="4:4" ht="13.5" customHeight="1" x14ac:dyDescent="0.25">
      <c r="D128" s="4"/>
    </row>
    <row r="129" spans="4:4" ht="13.5" customHeight="1" x14ac:dyDescent="0.25">
      <c r="D129" s="4"/>
    </row>
    <row r="130" spans="4:4" ht="13.5" customHeight="1" x14ac:dyDescent="0.25">
      <c r="D130" s="4"/>
    </row>
    <row r="131" spans="4:4" ht="13.5" customHeight="1" x14ac:dyDescent="0.25">
      <c r="D131" s="4"/>
    </row>
    <row r="132" spans="4:4" ht="13.5" customHeight="1" x14ac:dyDescent="0.25">
      <c r="D132" s="4"/>
    </row>
    <row r="133" spans="4:4" ht="13.5" customHeight="1" x14ac:dyDescent="0.25">
      <c r="D133" s="4"/>
    </row>
    <row r="134" spans="4:4" ht="13.5" customHeight="1" x14ac:dyDescent="0.25">
      <c r="D134" s="4"/>
    </row>
    <row r="135" spans="4:4" ht="13.5" customHeight="1" x14ac:dyDescent="0.25">
      <c r="D135" s="4"/>
    </row>
    <row r="136" spans="4:4" ht="13.5" customHeight="1" x14ac:dyDescent="0.25">
      <c r="D136" s="4"/>
    </row>
    <row r="137" spans="4:4" ht="13.5" customHeight="1" x14ac:dyDescent="0.25">
      <c r="D137" s="4"/>
    </row>
    <row r="138" spans="4:4" ht="13.5" customHeight="1" x14ac:dyDescent="0.25">
      <c r="D138" s="4"/>
    </row>
    <row r="139" spans="4:4" ht="13.5" customHeight="1" x14ac:dyDescent="0.25">
      <c r="D139" s="4"/>
    </row>
    <row r="140" spans="4:4" ht="13.5" customHeight="1" x14ac:dyDescent="0.25">
      <c r="D140" s="4"/>
    </row>
    <row r="141" spans="4:4" ht="13.5" customHeight="1" x14ac:dyDescent="0.25">
      <c r="D141" s="4"/>
    </row>
    <row r="142" spans="4:4" ht="13.5" customHeight="1" x14ac:dyDescent="0.25">
      <c r="D142" s="4"/>
    </row>
    <row r="143" spans="4:4" ht="13.5" customHeight="1" x14ac:dyDescent="0.25">
      <c r="D143" s="4"/>
    </row>
    <row r="144" spans="4:4" ht="13.5" customHeight="1" x14ac:dyDescent="0.25">
      <c r="D144" s="4"/>
    </row>
    <row r="145" spans="4:4" ht="13.5" customHeight="1" x14ac:dyDescent="0.25">
      <c r="D145" s="4"/>
    </row>
    <row r="146" spans="4:4" ht="13.5" customHeight="1" x14ac:dyDescent="0.25">
      <c r="D146" s="4"/>
    </row>
    <row r="147" spans="4:4" ht="13.5" customHeight="1" x14ac:dyDescent="0.25">
      <c r="D147" s="4"/>
    </row>
    <row r="148" spans="4:4" ht="13.5" customHeight="1" x14ac:dyDescent="0.25">
      <c r="D148" s="4"/>
    </row>
    <row r="149" spans="4:4" ht="13.5" customHeight="1" x14ac:dyDescent="0.25">
      <c r="D149" s="4"/>
    </row>
    <row r="150" spans="4:4" ht="13.5" customHeight="1" x14ac:dyDescent="0.25">
      <c r="D150" s="4"/>
    </row>
    <row r="151" spans="4:4" ht="13.5" customHeight="1" x14ac:dyDescent="0.25">
      <c r="D151" s="4"/>
    </row>
    <row r="152" spans="4:4" ht="13.5" customHeight="1" x14ac:dyDescent="0.25">
      <c r="D152" s="4"/>
    </row>
    <row r="153" spans="4:4" ht="13.5" customHeight="1" x14ac:dyDescent="0.25">
      <c r="D153" s="4"/>
    </row>
    <row r="154" spans="4:4" ht="13.5" customHeight="1" x14ac:dyDescent="0.25">
      <c r="D154" s="4"/>
    </row>
    <row r="155" spans="4:4" ht="13.5" customHeight="1" x14ac:dyDescent="0.25">
      <c r="D155" s="4"/>
    </row>
    <row r="156" spans="4:4" ht="13.5" customHeight="1" x14ac:dyDescent="0.25">
      <c r="D156" s="4"/>
    </row>
    <row r="157" spans="4:4" ht="13.5" customHeight="1" x14ac:dyDescent="0.25">
      <c r="D157" s="4"/>
    </row>
    <row r="158" spans="4:4" ht="13.5" customHeight="1" x14ac:dyDescent="0.25">
      <c r="D158" s="4"/>
    </row>
    <row r="159" spans="4:4" ht="13.5" customHeight="1" x14ac:dyDescent="0.25">
      <c r="D159" s="4"/>
    </row>
    <row r="160" spans="4:4" ht="13.5" customHeight="1" x14ac:dyDescent="0.25">
      <c r="D160" s="4"/>
    </row>
    <row r="161" spans="4:4" ht="13.5" customHeight="1" x14ac:dyDescent="0.25">
      <c r="D161" s="4"/>
    </row>
    <row r="162" spans="4:4" ht="13.5" customHeight="1" x14ac:dyDescent="0.25">
      <c r="D162" s="4"/>
    </row>
    <row r="163" spans="4:4" ht="13.5" customHeight="1" x14ac:dyDescent="0.25">
      <c r="D163" s="4"/>
    </row>
    <row r="164" spans="4:4" ht="13.5" customHeight="1" x14ac:dyDescent="0.25">
      <c r="D164" s="4"/>
    </row>
    <row r="165" spans="4:4" ht="13.5" customHeight="1" x14ac:dyDescent="0.25">
      <c r="D165" s="4"/>
    </row>
    <row r="166" spans="4:4" ht="13.5" customHeight="1" x14ac:dyDescent="0.25">
      <c r="D166" s="4"/>
    </row>
    <row r="167" spans="4:4" ht="13.5" customHeight="1" x14ac:dyDescent="0.25">
      <c r="D167" s="4"/>
    </row>
    <row r="168" spans="4:4" ht="13.5" customHeight="1" x14ac:dyDescent="0.25">
      <c r="D168" s="4"/>
    </row>
    <row r="169" spans="4:4" ht="13.5" customHeight="1" x14ac:dyDescent="0.25">
      <c r="D169" s="4"/>
    </row>
    <row r="170" spans="4:4" ht="13.5" customHeight="1" x14ac:dyDescent="0.25">
      <c r="D170" s="4"/>
    </row>
    <row r="171" spans="4:4" ht="13.5" customHeight="1" x14ac:dyDescent="0.25">
      <c r="D171" s="4"/>
    </row>
    <row r="172" spans="4:4" ht="13.5" customHeight="1" x14ac:dyDescent="0.25">
      <c r="D172" s="4"/>
    </row>
    <row r="173" spans="4:4" ht="13.5" customHeight="1" x14ac:dyDescent="0.25">
      <c r="D173" s="4"/>
    </row>
    <row r="174" spans="4:4" ht="13.5" customHeight="1" x14ac:dyDescent="0.25">
      <c r="D174" s="4"/>
    </row>
    <row r="175" spans="4:4" ht="13.5" customHeight="1" x14ac:dyDescent="0.25">
      <c r="D175" s="4"/>
    </row>
    <row r="176" spans="4:4" ht="13.5" customHeight="1" x14ac:dyDescent="0.25">
      <c r="D176" s="4"/>
    </row>
    <row r="177" spans="4:4" ht="13.5" customHeight="1" x14ac:dyDescent="0.25">
      <c r="D177" s="4"/>
    </row>
    <row r="178" spans="4:4" ht="13.5" customHeight="1" x14ac:dyDescent="0.25">
      <c r="D178" s="4"/>
    </row>
    <row r="179" spans="4:4" ht="13.5" customHeight="1" x14ac:dyDescent="0.25">
      <c r="D179" s="4"/>
    </row>
    <row r="180" spans="4:4" ht="13.5" customHeight="1" x14ac:dyDescent="0.25">
      <c r="D180" s="4"/>
    </row>
    <row r="181" spans="4:4" ht="13.5" customHeight="1" x14ac:dyDescent="0.25">
      <c r="D181" s="4"/>
    </row>
    <row r="182" spans="4:4" ht="13.5" customHeight="1" x14ac:dyDescent="0.25">
      <c r="D182" s="4"/>
    </row>
    <row r="183" spans="4:4" ht="13.5" customHeight="1" x14ac:dyDescent="0.25">
      <c r="D183" s="4"/>
    </row>
    <row r="184" spans="4:4" ht="13.5" customHeight="1" x14ac:dyDescent="0.25">
      <c r="D184" s="4"/>
    </row>
    <row r="185" spans="4:4" ht="13.5" customHeight="1" x14ac:dyDescent="0.25">
      <c r="D185" s="4"/>
    </row>
    <row r="186" spans="4:4" ht="13.5" customHeight="1" x14ac:dyDescent="0.25">
      <c r="D186" s="4"/>
    </row>
    <row r="187" spans="4:4" ht="13.5" customHeight="1" x14ac:dyDescent="0.25">
      <c r="D187" s="4"/>
    </row>
    <row r="188" spans="4:4" ht="13.5" customHeight="1" x14ac:dyDescent="0.25">
      <c r="D188" s="4"/>
    </row>
    <row r="189" spans="4:4" ht="13.5" customHeight="1" x14ac:dyDescent="0.25">
      <c r="D189" s="4"/>
    </row>
    <row r="190" spans="4:4" ht="13.5" customHeight="1" x14ac:dyDescent="0.25">
      <c r="D190" s="4"/>
    </row>
    <row r="191" spans="4:4" ht="13.5" customHeight="1" x14ac:dyDescent="0.25">
      <c r="D191" s="4"/>
    </row>
    <row r="192" spans="4:4" ht="13.5" customHeight="1" x14ac:dyDescent="0.25">
      <c r="D192" s="4"/>
    </row>
    <row r="193" spans="4:4" ht="13.5" customHeight="1" x14ac:dyDescent="0.25">
      <c r="D193" s="4"/>
    </row>
    <row r="194" spans="4:4" ht="13.5" customHeight="1" x14ac:dyDescent="0.25">
      <c r="D194" s="4"/>
    </row>
    <row r="195" spans="4:4" ht="13.5" customHeight="1" x14ac:dyDescent="0.25">
      <c r="D195" s="4"/>
    </row>
    <row r="196" spans="4:4" ht="13.5" customHeight="1" x14ac:dyDescent="0.25">
      <c r="D196" s="4"/>
    </row>
    <row r="197" spans="4:4" ht="13.5" customHeight="1" x14ac:dyDescent="0.25">
      <c r="D197" s="4"/>
    </row>
    <row r="198" spans="4:4" ht="13.5" customHeight="1" x14ac:dyDescent="0.25">
      <c r="D198" s="4"/>
    </row>
    <row r="199" spans="4:4" ht="13.5" customHeight="1" x14ac:dyDescent="0.25">
      <c r="D199" s="4"/>
    </row>
    <row r="200" spans="4:4" ht="13.5" customHeight="1" x14ac:dyDescent="0.25">
      <c r="D200" s="4"/>
    </row>
  </sheetData>
  <customSheetViews>
    <customSheetView guid="{58E98FBC-18A6-4DF7-8BE5-466B393E75B5}">
      <pane xSplit="1" ySplit="2" topLeftCell="B15" activePane="bottomRight" state="frozen"/>
      <selection pane="bottomRight" activeCell="I39" sqref="I39"/>
      <pageMargins left="0.75" right="0.75" top="1" bottom="1" header="0.5" footer="0.5"/>
      <headerFooter alignWithMargins="0"/>
    </customSheetView>
  </customSheetViews>
  <phoneticPr fontId="0" type="noConversion"/>
  <pageMargins left="0.75" right="0.75" top="1" bottom="1" header="0.5" footer="0.5"/>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5A5A5A"/>
  </sheetPr>
  <dimension ref="A1:M14"/>
  <sheetViews>
    <sheetView zoomScaleNormal="100" workbookViewId="0">
      <pane xSplit="1" ySplit="1" topLeftCell="B2" activePane="bottomRight" state="frozen"/>
      <selection activeCell="B3" sqref="B3"/>
      <selection pane="topRight" activeCell="B3" sqref="B3"/>
      <selection pane="bottomLeft" activeCell="B3" sqref="B3"/>
      <selection pane="bottomRight"/>
    </sheetView>
  </sheetViews>
  <sheetFormatPr defaultColWidth="9.109375" defaultRowHeight="13.5" customHeight="1" x14ac:dyDescent="0.25"/>
  <cols>
    <col min="1" max="1" width="9.109375" style="2"/>
    <col min="2" max="4" width="10.33203125" style="2" customWidth="1"/>
    <col min="5" max="16384" width="9.109375" style="2"/>
  </cols>
  <sheetData>
    <row r="1" spans="1:13" ht="13.5" customHeight="1" x14ac:dyDescent="0.25">
      <c r="A1" s="101" t="s">
        <v>40</v>
      </c>
      <c r="B1" s="101" t="s">
        <v>41</v>
      </c>
      <c r="C1" s="101" t="s">
        <v>42</v>
      </c>
      <c r="D1" s="101" t="s">
        <v>43</v>
      </c>
      <c r="E1" s="183" t="s">
        <v>44</v>
      </c>
      <c r="F1" s="101" t="s">
        <v>45</v>
      </c>
      <c r="G1" s="101" t="s">
        <v>46</v>
      </c>
      <c r="H1" s="101" t="s">
        <v>47</v>
      </c>
      <c r="I1" s="16"/>
      <c r="J1" s="16"/>
      <c r="K1" s="16"/>
      <c r="L1" s="16"/>
      <c r="M1" s="2" t="s">
        <v>114</v>
      </c>
    </row>
    <row r="2" spans="1:13" ht="13.5" customHeight="1" x14ac:dyDescent="0.25">
      <c r="A2" s="101" t="s">
        <v>48</v>
      </c>
      <c r="B2" s="101" t="s">
        <v>126</v>
      </c>
      <c r="C2" s="101" t="s">
        <v>49</v>
      </c>
      <c r="D2" s="101" t="s">
        <v>50</v>
      </c>
      <c r="E2" s="183" t="s">
        <v>51</v>
      </c>
      <c r="F2" s="101" t="s">
        <v>52</v>
      </c>
      <c r="G2" s="101" t="s">
        <v>53</v>
      </c>
      <c r="H2" s="199" t="s">
        <v>211</v>
      </c>
      <c r="I2" s="16"/>
      <c r="J2" s="16"/>
      <c r="K2" s="16"/>
      <c r="L2" s="16"/>
    </row>
    <row r="3" spans="1:13" ht="13.5" customHeight="1" x14ac:dyDescent="0.25">
      <c r="A3" s="101" t="s">
        <v>54</v>
      </c>
      <c r="B3" s="228" t="s">
        <v>574</v>
      </c>
      <c r="C3" s="228" t="s">
        <v>575</v>
      </c>
      <c r="D3" s="229" t="s">
        <v>576</v>
      </c>
      <c r="E3" s="229" t="s">
        <v>577</v>
      </c>
      <c r="F3" s="228" t="s">
        <v>578</v>
      </c>
      <c r="G3" s="228" t="s">
        <v>579</v>
      </c>
      <c r="H3" s="190"/>
      <c r="I3" s="16"/>
      <c r="J3" s="16"/>
      <c r="K3" s="16"/>
      <c r="L3" s="16"/>
    </row>
    <row r="4" spans="1:13" ht="13.5" customHeight="1" x14ac:dyDescent="0.25">
      <c r="E4" s="71"/>
    </row>
    <row r="5" spans="1:13" ht="13.5" customHeight="1" x14ac:dyDescent="0.25">
      <c r="E5" s="71"/>
    </row>
    <row r="6" spans="1:13" ht="13.5" customHeight="1" x14ac:dyDescent="0.25">
      <c r="E6" s="71"/>
    </row>
    <row r="7" spans="1:13" ht="13.5" customHeight="1" x14ac:dyDescent="0.25">
      <c r="E7" s="71"/>
    </row>
    <row r="8" spans="1:13" ht="13.5" customHeight="1" x14ac:dyDescent="0.25">
      <c r="E8" s="71"/>
    </row>
    <row r="9" spans="1:13" ht="13.5" customHeight="1" x14ac:dyDescent="0.25">
      <c r="E9" s="71"/>
    </row>
    <row r="14" spans="1:13" ht="13.5" customHeight="1" x14ac:dyDescent="0.2">
      <c r="A14" s="109"/>
    </row>
  </sheetData>
  <customSheetViews>
    <customSheetView guid="{58E98FBC-18A6-4DF7-8BE5-466B393E75B5}">
      <pane xSplit="1" ySplit="1" topLeftCell="B2" activePane="bottomRight" state="frozen"/>
      <selection pane="bottomRight" activeCell="G33" sqref="G33"/>
      <pageMargins left="0.75" right="0.75" top="1" bottom="1" header="0.5" footer="0.5"/>
      <headerFooter alignWithMargins="0"/>
    </customSheetView>
  </customSheetViews>
  <phoneticPr fontId="0" type="noConversion"/>
  <hyperlinks>
    <hyperlink ref="F3" r:id="rId1"/>
    <hyperlink ref="C3" r:id="rId2"/>
    <hyperlink ref="G3" r:id="rId3"/>
    <hyperlink ref="E3" r:id="rId4"/>
    <hyperlink ref="D3" r:id="rId5"/>
  </hyperlinks>
  <pageMargins left="0.75" right="0.75" top="1" bottom="1" header="0.5" footer="0.5"/>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5A5A5A"/>
  </sheetPr>
  <dimension ref="A1:B35"/>
  <sheetViews>
    <sheetView zoomScaleNormal="100" workbookViewId="0"/>
  </sheetViews>
  <sheetFormatPr defaultColWidth="9.109375" defaultRowHeight="13.2" x14ac:dyDescent="0.25"/>
  <cols>
    <col min="1" max="1" width="14.44140625" style="182" customWidth="1"/>
    <col min="2" max="16384" width="9.109375" style="182"/>
  </cols>
  <sheetData>
    <row r="1" spans="1:2" x14ac:dyDescent="0.25">
      <c r="A1" s="88" t="s">
        <v>217</v>
      </c>
      <c r="B1" s="200" t="s">
        <v>218</v>
      </c>
    </row>
    <row r="2" spans="1:2" x14ac:dyDescent="0.25">
      <c r="A2" s="88" t="s">
        <v>219</v>
      </c>
      <c r="B2" s="200" t="s">
        <v>220</v>
      </c>
    </row>
    <row r="3" spans="1:2" x14ac:dyDescent="0.25">
      <c r="A3" s="88" t="s">
        <v>221</v>
      </c>
      <c r="B3" s="200" t="s">
        <v>222</v>
      </c>
    </row>
    <row r="4" spans="1:2" x14ac:dyDescent="0.25">
      <c r="A4" s="88" t="s">
        <v>223</v>
      </c>
      <c r="B4" s="200" t="s">
        <v>224</v>
      </c>
    </row>
    <row r="5" spans="1:2" x14ac:dyDescent="0.25">
      <c r="A5" s="88" t="s">
        <v>225</v>
      </c>
      <c r="B5" s="200" t="s">
        <v>226</v>
      </c>
    </row>
    <row r="6" spans="1:2" x14ac:dyDescent="0.25">
      <c r="A6" s="88" t="s">
        <v>227</v>
      </c>
      <c r="B6" s="200" t="s">
        <v>228</v>
      </c>
    </row>
    <row r="7" spans="1:2" x14ac:dyDescent="0.25">
      <c r="A7" s="88" t="s">
        <v>229</v>
      </c>
      <c r="B7" s="200" t="s">
        <v>230</v>
      </c>
    </row>
    <row r="8" spans="1:2" x14ac:dyDescent="0.25">
      <c r="A8" s="88" t="s">
        <v>231</v>
      </c>
      <c r="B8" s="200" t="s">
        <v>232</v>
      </c>
    </row>
    <row r="9" spans="1:2" x14ac:dyDescent="0.25">
      <c r="A9" s="88" t="s">
        <v>233</v>
      </c>
      <c r="B9" s="200" t="s">
        <v>234</v>
      </c>
    </row>
    <row r="10" spans="1:2" x14ac:dyDescent="0.25">
      <c r="A10" s="88" t="s">
        <v>235</v>
      </c>
      <c r="B10" s="200" t="s">
        <v>236</v>
      </c>
    </row>
    <row r="11" spans="1:2" x14ac:dyDescent="0.25">
      <c r="A11" s="88" t="s">
        <v>237</v>
      </c>
      <c r="B11" s="200" t="s">
        <v>238</v>
      </c>
    </row>
    <row r="12" spans="1:2" x14ac:dyDescent="0.25">
      <c r="A12" s="88" t="s">
        <v>239</v>
      </c>
      <c r="B12" s="200" t="s">
        <v>240</v>
      </c>
    </row>
    <row r="13" spans="1:2" x14ac:dyDescent="0.2">
      <c r="A13" s="91" t="s">
        <v>241</v>
      </c>
      <c r="B13" s="200" t="s">
        <v>228</v>
      </c>
    </row>
    <row r="14" spans="1:2" x14ac:dyDescent="0.25">
      <c r="A14" s="88" t="s">
        <v>242</v>
      </c>
      <c r="B14" s="200" t="s">
        <v>230</v>
      </c>
    </row>
    <row r="15" spans="1:2" x14ac:dyDescent="0.25">
      <c r="A15" s="88" t="s">
        <v>243</v>
      </c>
      <c r="B15" s="200" t="s">
        <v>232</v>
      </c>
    </row>
    <row r="16" spans="1:2" x14ac:dyDescent="0.25">
      <c r="A16" s="88" t="s">
        <v>244</v>
      </c>
      <c r="B16" s="200" t="s">
        <v>245</v>
      </c>
    </row>
    <row r="17" spans="1:2" x14ac:dyDescent="0.25">
      <c r="A17" s="88" t="s">
        <v>246</v>
      </c>
      <c r="B17" s="200" t="s">
        <v>247</v>
      </c>
    </row>
    <row r="18" spans="1:2" x14ac:dyDescent="0.25">
      <c r="A18" s="88" t="s">
        <v>248</v>
      </c>
      <c r="B18" s="200" t="s">
        <v>249</v>
      </c>
    </row>
    <row r="19" spans="1:2" x14ac:dyDescent="0.25">
      <c r="A19" s="88" t="s">
        <v>250</v>
      </c>
      <c r="B19" s="200" t="s">
        <v>251</v>
      </c>
    </row>
    <row r="20" spans="1:2" x14ac:dyDescent="0.25">
      <c r="A20" s="88" t="s">
        <v>252</v>
      </c>
      <c r="B20" s="200" t="s">
        <v>253</v>
      </c>
    </row>
    <row r="21" spans="1:2" x14ac:dyDescent="0.25">
      <c r="A21" s="88" t="s">
        <v>254</v>
      </c>
      <c r="B21" s="200" t="s">
        <v>255</v>
      </c>
    </row>
    <row r="22" spans="1:2" x14ac:dyDescent="0.25">
      <c r="A22" s="88" t="s">
        <v>256</v>
      </c>
      <c r="B22" s="200" t="s">
        <v>257</v>
      </c>
    </row>
    <row r="23" spans="1:2" x14ac:dyDescent="0.25">
      <c r="A23" s="88" t="s">
        <v>258</v>
      </c>
      <c r="B23" s="200" t="s">
        <v>279</v>
      </c>
    </row>
    <row r="24" spans="1:2" x14ac:dyDescent="0.25">
      <c r="A24" s="88" t="s">
        <v>259</v>
      </c>
      <c r="B24" s="200" t="s">
        <v>280</v>
      </c>
    </row>
    <row r="25" spans="1:2" x14ac:dyDescent="0.25">
      <c r="A25" s="88" t="s">
        <v>260</v>
      </c>
      <c r="B25" s="200" t="s">
        <v>281</v>
      </c>
    </row>
    <row r="26" spans="1:2" x14ac:dyDescent="0.25">
      <c r="A26" s="88" t="s">
        <v>261</v>
      </c>
      <c r="B26" s="200" t="s">
        <v>262</v>
      </c>
    </row>
    <row r="27" spans="1:2" x14ac:dyDescent="0.25">
      <c r="A27" s="88" t="s">
        <v>263</v>
      </c>
      <c r="B27" s="200" t="s">
        <v>264</v>
      </c>
    </row>
    <row r="28" spans="1:2" x14ac:dyDescent="0.25">
      <c r="A28" s="88" t="s">
        <v>265</v>
      </c>
      <c r="B28" s="200" t="s">
        <v>266</v>
      </c>
    </row>
    <row r="29" spans="1:2" x14ac:dyDescent="0.25">
      <c r="A29" s="88" t="s">
        <v>282</v>
      </c>
      <c r="B29" s="200" t="s">
        <v>283</v>
      </c>
    </row>
    <row r="30" spans="1:2" x14ac:dyDescent="0.25">
      <c r="A30" s="88" t="s">
        <v>267</v>
      </c>
      <c r="B30" s="200" t="s">
        <v>268</v>
      </c>
    </row>
    <row r="31" spans="1:2" x14ac:dyDescent="0.25">
      <c r="A31" s="88" t="s">
        <v>269</v>
      </c>
      <c r="B31" s="200" t="s">
        <v>270</v>
      </c>
    </row>
    <row r="32" spans="1:2" x14ac:dyDescent="0.25">
      <c r="A32" s="88" t="s">
        <v>271</v>
      </c>
      <c r="B32" s="200" t="s">
        <v>272</v>
      </c>
    </row>
    <row r="33" spans="1:2" x14ac:dyDescent="0.25">
      <c r="A33" s="88" t="s">
        <v>273</v>
      </c>
      <c r="B33" s="200" t="s">
        <v>274</v>
      </c>
    </row>
    <row r="34" spans="1:2" x14ac:dyDescent="0.25">
      <c r="A34" s="88" t="s">
        <v>275</v>
      </c>
      <c r="B34" s="200" t="s">
        <v>276</v>
      </c>
    </row>
    <row r="35" spans="1:2" x14ac:dyDescent="0.25">
      <c r="A35" s="88" t="s">
        <v>277</v>
      </c>
      <c r="B35" s="200" t="s">
        <v>278</v>
      </c>
    </row>
  </sheetData>
  <sortState ref="A1:B22">
    <sortCondition ref="B1:B22"/>
  </sortState>
  <customSheetViews>
    <customSheetView guid="{58E98FBC-18A6-4DF7-8BE5-466B393E75B5}">
      <selection activeCell="B1" sqref="B1"/>
      <pageMargins left="0.7" right="0.7" top="0.75" bottom="0.75" header="0.3" footer="0.3"/>
    </customSheetView>
  </customSheetView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5A5A5A"/>
  </sheetPr>
  <dimension ref="A1:V31"/>
  <sheetViews>
    <sheetView zoomScaleNormal="100" workbookViewId="0"/>
  </sheetViews>
  <sheetFormatPr defaultColWidth="9.109375" defaultRowHeight="10.199999999999999" x14ac:dyDescent="0.25"/>
  <cols>
    <col min="1" max="1" width="9.109375" style="191"/>
    <col min="2" max="2" width="173.44140625" style="191" customWidth="1"/>
    <col min="3" max="16384" width="9.109375" style="191"/>
  </cols>
  <sheetData>
    <row r="1" spans="1:3" x14ac:dyDescent="0.25">
      <c r="A1" s="101"/>
      <c r="B1" s="101" t="s">
        <v>212</v>
      </c>
    </row>
    <row r="2" spans="1:3" x14ac:dyDescent="0.25">
      <c r="A2" s="101" t="s">
        <v>213</v>
      </c>
      <c r="B2" s="192">
        <f>INDEX(parlvotes_lh!C4:JB4,MATCH(9.99999999999999E+307,parlvotes_lh!C4:JB4))</f>
        <v>47293103</v>
      </c>
    </row>
    <row r="3" spans="1:3" x14ac:dyDescent="0.25">
      <c r="A3" s="101" t="s">
        <v>214</v>
      </c>
      <c r="B3" s="192" t="str">
        <f>LOOKUP(2,1/(1-ISBLANK(info_cites!A23:ZX23)),info_cites!A23:ZX23)</f>
        <v>TY  - JOUR
TI  - France
AU  - FAUCHER, FLORENCE
AU  - GARCIA, NÚRIA
VL  - 56
JO  - European Journal of Political Research Political Data Yearbook
IS  - 1
SP  - 99
EP  - 106
PY  - 2017
PB  - John Wiley &amp; Sons Ltd
UR  - http://onlinelibrary.wiley.com/doi/10.1111/2047-8852.12181/full</v>
      </c>
      <c r="C3" s="193"/>
    </row>
    <row r="4" spans="1:3" x14ac:dyDescent="0.25">
      <c r="A4" s="101" t="s">
        <v>215</v>
      </c>
      <c r="B4" s="192" t="str">
        <f>LOOKUP(2,1/(1-ISBLANK(info_cites!A24:ZX24)),info_cites!A24:ZX24)</f>
        <v>@article {ecprPDY_2017_france,
title = "France",
author = "FAUCHER, FLORENCE and GARCIA, NÚRIA",
journal = "European Journal of Political Research Political Data Yearbook",
volume = 56,
number = 1,
pages = "99--106",
year = 2017,
publisher = "John Wiley &amp; Sons Ltd"
}</v>
      </c>
    </row>
    <row r="6" spans="1:3" x14ac:dyDescent="0.25">
      <c r="A6" s="101" t="s">
        <v>214</v>
      </c>
      <c r="B6" s="192" t="str">
        <f>"TY  - JOUR"</f>
        <v>TY  - JOUR</v>
      </c>
    </row>
    <row r="7" spans="1:3" x14ac:dyDescent="0.25">
      <c r="A7" s="101"/>
      <c r="B7" s="192" t="str">
        <f>info_cites!W10</f>
        <v>TI  - France</v>
      </c>
    </row>
    <row r="8" spans="1:3" x14ac:dyDescent="0.25">
      <c r="A8" s="101"/>
      <c r="B8" s="192" t="str">
        <f>info_cites!W4</f>
        <v>AU  - Startin, Nick</v>
      </c>
    </row>
    <row r="9" spans="1:3" x14ac:dyDescent="0.25">
      <c r="A9" s="101"/>
      <c r="B9" s="192" t="str">
        <f>IF(info_cites!W5="","",info_cites!W5)</f>
        <v/>
      </c>
    </row>
    <row r="10" spans="1:3" x14ac:dyDescent="0.25">
      <c r="A10" s="101"/>
      <c r="B10" s="192" t="str">
        <f>IF(info_cites!W6="","",info_cites!W6)</f>
        <v/>
      </c>
    </row>
    <row r="11" spans="1:3" x14ac:dyDescent="0.25">
      <c r="A11" s="101"/>
      <c r="B11" s="192" t="str">
        <f>IF(info_cites!W7="","",info_cites!W7)</f>
        <v/>
      </c>
    </row>
    <row r="12" spans="1:3" x14ac:dyDescent="0.25">
      <c r="A12" s="101"/>
      <c r="B12" s="192" t="str">
        <f>IF(info_cites!W8="","",info_cites!W8)</f>
        <v/>
      </c>
    </row>
    <row r="13" spans="1:3" x14ac:dyDescent="0.25">
      <c r="A13" s="101"/>
      <c r="B13" s="192" t="str">
        <f>info_cites!W12</f>
        <v>VL  - 52</v>
      </c>
    </row>
    <row r="14" spans="1:3" x14ac:dyDescent="0.25">
      <c r="A14" s="101"/>
      <c r="B14" s="192" t="str">
        <f>info_cites!W11</f>
        <v>JO  - European Journal of Political Research Political Data Yearbook</v>
      </c>
    </row>
    <row r="15" spans="1:3" x14ac:dyDescent="0.25">
      <c r="A15" s="101"/>
      <c r="B15" s="192" t="str">
        <f>info_cites!W13</f>
        <v>IS  - 1</v>
      </c>
    </row>
    <row r="16" spans="1:3" x14ac:dyDescent="0.25">
      <c r="A16" s="101"/>
      <c r="B16" s="192" t="str">
        <f>info_cites!W18</f>
        <v>SP  - 70</v>
      </c>
    </row>
    <row r="17" spans="1:22" x14ac:dyDescent="0.25">
      <c r="A17" s="101"/>
      <c r="B17" s="192" t="str">
        <f>info_cites!W19</f>
        <v>EP  - 82</v>
      </c>
    </row>
    <row r="18" spans="1:22" x14ac:dyDescent="0.25">
      <c r="A18" s="101"/>
      <c r="B18" s="192" t="str">
        <f>info_cites!W20</f>
        <v>PY  - 2013</v>
      </c>
    </row>
    <row r="19" spans="1:22" x14ac:dyDescent="0.25">
      <c r="A19" s="101"/>
      <c r="B19" s="192" t="str">
        <f>info_cites!W14</f>
        <v>PB  - Blackwell Publishing Ltd</v>
      </c>
    </row>
    <row r="20" spans="1:22" x14ac:dyDescent="0.25">
      <c r="A20" s="101"/>
      <c r="B20" s="192" t="str">
        <f>LEFT(info_cites!W16,13)&amp;"onlinelibrary.wiley.com/doi/"&amp;MID(info_cites!W17,7,999)&amp;"/full"</f>
        <v>UR  - http://onlinelibrary.wiley.com/doi/10.1111/j.2047-8852.12010/full</v>
      </c>
    </row>
    <row r="22" spans="1:22" x14ac:dyDescent="0.25">
      <c r="A22" s="101" t="s">
        <v>215</v>
      </c>
      <c r="B22" s="192" t="str">
        <f>"@article {ecprPDY_"&amp;info_cites!W1&amp;"_"&amp;LOWER(MID(info_cites!W10,FIND("- ",info_cites!W10)+2,999))&amp;","</f>
        <v>@article {ecprPDY_2013_france,</v>
      </c>
    </row>
    <row r="23" spans="1:22" x14ac:dyDescent="0.25">
      <c r="A23" s="101"/>
      <c r="B23" s="192" t="str">
        <f>"title = """&amp;MID(info_cites!W10,FIND("- ",info_cites!W10)+2,999)&amp;""","</f>
        <v>title = "France",</v>
      </c>
    </row>
    <row r="24" spans="1:22" x14ac:dyDescent="0.25">
      <c r="A24" s="101"/>
      <c r="B24" s="192" t="str">
        <f>"author = """&amp;IF(info_cites!W25&lt;&gt;"",info_cites!W25&amp;".",MID(info_cites!W4,FIND("- ",info_cites!W4)+2,999))&amp;IF(info_cites!W26&lt;&gt;""," and "&amp;info_cites!W26&amp;".",IF(info_cites!W5 = "",""," and "&amp;MID(info_cites!W5,FIND("- ",info_cites!W5)+2,999)))&amp;IF(info_cites!W27&lt;&gt;""," and "&amp;info_cites!W27&amp;".",IF(info_cites!W6 = "",""," and "&amp;MID(info_cites!W6,FIND("- ",info_cites!W6)+2,999)))&amp;IF(info_cites!W28&lt;&gt;""," and "&amp;info_cites!W28&amp;".",IF(info_cites!W7 = "",""," and "&amp;MID(info_cites!W7,FIND("- ",info_cites!W7)+2,999)))&amp;""","</f>
        <v>author = "Startin, Nick",</v>
      </c>
    </row>
    <row r="25" spans="1:22" x14ac:dyDescent="0.25">
      <c r="A25" s="101"/>
      <c r="B25" s="192" t="str">
        <f>"journal = """&amp;MID(info_cites!W11,FIND("- ",info_cites!W11)+2,999)&amp;""","</f>
        <v>journal = "European Journal of Political Research Political Data Yearbook",</v>
      </c>
    </row>
    <row r="26" spans="1:22" x14ac:dyDescent="0.25">
      <c r="A26" s="101"/>
      <c r="B26" s="192" t="str">
        <f>"volume = "&amp;MID(info_cites!W12,FIND("- ",info_cites!W12)+2,999)&amp;","</f>
        <v>volume = 52,</v>
      </c>
    </row>
    <row r="27" spans="1:22" x14ac:dyDescent="0.25">
      <c r="A27" s="101"/>
      <c r="B27" s="192" t="str">
        <f>"number = "&amp;MID(info_cites!W13,FIND("- ",info_cites!W13)+2,999)&amp;","</f>
        <v>number = 1,</v>
      </c>
    </row>
    <row r="28" spans="1:22" x14ac:dyDescent="0.25">
      <c r="A28" s="101"/>
      <c r="B28" s="192" t="str">
        <f>"pages = """&amp;MID(info_cites!W18,FIND("- ",info_cites!W18)+2,999)&amp;"--"&amp;MID(info_cites!W19,FIND("- ",info_cites!W19)+2,999)&amp;""","</f>
        <v>pages = "70--82",</v>
      </c>
    </row>
    <row r="29" spans="1:22" x14ac:dyDescent="0.25">
      <c r="A29" s="101"/>
      <c r="B29" s="192" t="str">
        <f>"year = "&amp;info_cites!W1&amp;","</f>
        <v>year = 2013,</v>
      </c>
    </row>
    <row r="30" spans="1:22" x14ac:dyDescent="0.25">
      <c r="A30" s="101"/>
      <c r="B30" s="192" t="str">
        <f>"publisher = """&amp;MID(info_cites!W14,FIND("- ",info_cites!W14)+2,999)&amp;""""</f>
        <v>publisher = "Blackwell Publishing Ltd"</v>
      </c>
      <c r="V30" s="191" t="e">
        <f>"@article {ecprPDY_"&amp;V1&amp;"_"&amp;LOWER(MID(V10,FIND("- ",V10)+2,999))&amp;","&amp;REPT("@",3)&amp;"title = """&amp;MID(V10,FIND("- ",V10)+2,999)&amp;""","&amp;REPT("@",3)&amp;"author = """&amp;IF(V25&lt;&gt;"",V25&amp;".",MID(V4,FIND("- ",V4)+2,999))&amp;IF(V26&lt;&gt;""," and "&amp;V26&amp;".",IF(V5 = "",""," and "&amp;MID(V5,FIND("- ",V5)+2,999)))&amp;IF(V27&lt;&gt;""," and "&amp;V27&amp;".",IF(V6 = "",""," and "&amp;MID(V6,FIND("- ",V6)+2,999)))&amp;IF(V28&lt;&gt;""," and "&amp;V28&amp;".",IF(V7 = "",""," and "&amp;MID(V7,FIND("- ",V7)+2,999)))&amp;""","&amp;REPT("@",3)&amp;"journal = """&amp;MID(V11,FIND("- ",V11)+2,999)&amp;""","&amp;REPT("@",3)&amp;"volume = "&amp;MID(V12,FIND("- ",V12)+2,999)&amp;","&amp;REPT("@",3)&amp;"number = "&amp;MID(V13,FIND("- ",V13)+2,999)&amp;","&amp;REPT("@",3)&amp;"pages = """&amp;MID(V18,FIND("- ",V18)+2,999)&amp;"--"&amp;MID(V19,FIND("- ",V19)+2,999)&amp;""","&amp;REPT("@",3)&amp;"year = "&amp;V1&amp;","&amp;REPT("@",3)&amp;"publisher = """&amp;MID(V14,FIND("- ",V14)+2,999)&amp;""""&amp;REPT("@",3)&amp;"}"</f>
        <v>#VALUE!</v>
      </c>
    </row>
    <row r="31" spans="1:22" x14ac:dyDescent="0.25">
      <c r="A31" s="101"/>
      <c r="B31" s="192" t="str">
        <f>"}"</f>
        <v>}</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theme="1" tint="0.34998626667073579"/>
  </sheetPr>
  <dimension ref="A1:AL201"/>
  <sheetViews>
    <sheetView zoomScaleNormal="100" workbookViewId="0"/>
  </sheetViews>
  <sheetFormatPr defaultColWidth="8.88671875" defaultRowHeight="13.5" customHeight="1" x14ac:dyDescent="0.25"/>
  <cols>
    <col min="1" max="2" width="18.5546875" style="182" customWidth="1"/>
    <col min="3" max="3" width="17.33203125" style="182" customWidth="1"/>
    <col min="4" max="4" width="34.88671875" style="182" customWidth="1"/>
    <col min="5" max="9" width="11.88671875" style="182" customWidth="1"/>
    <col min="10" max="31" width="5.88671875" style="182" customWidth="1"/>
    <col min="32" max="16384" width="8.88671875" style="182"/>
  </cols>
  <sheetData>
    <row r="1" spans="1:30" ht="20.399999999999999" x14ac:dyDescent="0.25">
      <c r="A1" s="239" t="s">
        <v>1038</v>
      </c>
      <c r="B1" s="240" t="s">
        <v>1039</v>
      </c>
      <c r="C1" s="240" t="s">
        <v>1040</v>
      </c>
      <c r="D1" s="240" t="s">
        <v>14</v>
      </c>
      <c r="E1" s="240" t="s">
        <v>1041</v>
      </c>
      <c r="F1" s="240" t="s">
        <v>1042</v>
      </c>
      <c r="G1" s="240" t="s">
        <v>1043</v>
      </c>
      <c r="H1" s="240" t="s">
        <v>1044</v>
      </c>
      <c r="I1" s="240" t="s">
        <v>1045</v>
      </c>
      <c r="J1" s="241">
        <f>IF(ISERROR(VLOOKUP("Election Start Date:",parlvotes_lh!$A$1:$ZZ$1,3,FALSE))=TRUE,"",IF(VLOOKUP("Election Start Date:",parlvotes_lh!$A$1:$ZZ$1,3,FALSE)=0,"",VLOOKUP("Election Start Date:",parlvotes_lh!$A$1:$ZZ$1,3,FALSE)))</f>
        <v>34049</v>
      </c>
      <c r="K1" s="241">
        <f>IF(ISERROR(VLOOKUP("Election Start Date:",parlvotes_lh!$A$1:$ZZ$1,23,FALSE))=TRUE,"",IF(VLOOKUP("Election Start Date:",parlvotes_lh!$A$1:$ZZ$1,23,FALSE)=0,"",VLOOKUP("Election Start Date:",parlvotes_lh!$A$1:$ZZ$1,23,FALSE)))</f>
        <v>35575</v>
      </c>
      <c r="L1" s="241">
        <f>IF(ISERROR(VLOOKUP("Election Start Date:",parlvotes_lh!$A$1:$ZZ$1,43,FALSE))=TRUE,"",IF(VLOOKUP("Election Start Date:",parlvotes_lh!$A$1:$ZZ$1,43,FALSE)=0,"",VLOOKUP("Election Start Date:",parlvotes_lh!$A$1:$ZZ$1,43,FALSE)))</f>
        <v>37416</v>
      </c>
      <c r="M1" s="241">
        <f>IF(ISERROR(VLOOKUP("Election Start Date:",parlvotes_lh!$A$1:$ZZ$1,63,FALSE))=TRUE,"",IF(VLOOKUP("Election Start Date:",parlvotes_lh!$A$1:$ZZ$1,63,FALSE)=0,"",VLOOKUP("Election Start Date:",parlvotes_lh!$A$1:$ZZ$1,63,FALSE)))</f>
        <v>39243</v>
      </c>
      <c r="N1" s="241">
        <f>IF(ISERROR(VLOOKUP("Election Start Date:",parlvotes_lh!$A$1:$ZZ$1,83,FALSE))=TRUE,"",IF(VLOOKUP("Election Start Date:",parlvotes_lh!$A$1:$ZZ$1,83,FALSE)=0,"",VLOOKUP("Election Start Date:",parlvotes_lh!$A$1:$ZZ$1,83,FALSE)))</f>
        <v>41070</v>
      </c>
      <c r="O1" s="241">
        <f>IF(ISERROR(VLOOKUP("Election Start Date:",parlvotes_lh!$A$1:$ZZ$1,103,FALSE))=TRUE,"",IF(VLOOKUP("Election Start Date:",parlvotes_lh!$A$1:$ZZ$1,103,FALSE)=0,"",VLOOKUP("Election Start Date:",parlvotes_lh!$A$1:$ZZ$1,103,FALSE)))</f>
        <v>42897</v>
      </c>
      <c r="P1" s="241" t="str">
        <f>IF(ISERROR(VLOOKUP("Election Start Date:",parlvotes_lh!$A$1:$ZZ$1,123,FALSE))=TRUE,"",IF(VLOOKUP("Election Start Date:",parlvotes_lh!$A$1:$ZZ$1,123,FALSE)=0,"",VLOOKUP("Election Start Date:",parlvotes_lh!$A$1:$ZZ$1,123,FALSE)))</f>
        <v/>
      </c>
      <c r="Q1" s="241" t="str">
        <f>IF(ISERROR(VLOOKUP("Election Start Date:",parlvotes_lh!$A$1:$ZZ$1,143,FALSE))=TRUE,"",IF(VLOOKUP("Election Start Date:",parlvotes_lh!$A$1:$ZZ$1,143,FALSE)=0,"",VLOOKUP("Election Start Date:",parlvotes_lh!$A$1:$ZZ$1,143,FALSE)))</f>
        <v/>
      </c>
      <c r="R1" s="241" t="str">
        <f>IF(ISERROR(VLOOKUP("Election Start Date:",parlvotes_lh!$A$1:$ZZ$1,163,FALSE))=TRUE,"",IF(VLOOKUP("Election Start Date:",parlvotes_lh!$A$1:$ZZ$1,163,FALSE)=0,"",VLOOKUP("Election Start Date:",parlvotes_lh!$A$1:$ZZ$1,163,FALSE)))</f>
        <v/>
      </c>
      <c r="S1" s="241" t="str">
        <f>IF(ISERROR(VLOOKUP("Election Start Date:",parlvotes_lh!$A$1:$ZZ$1,183,FALSE))=TRUE,"",IF(VLOOKUP("Election Start Date:",parlvotes_lh!$A$1:$ZZ$1,183,FALSE)=0,"",VLOOKUP("Election Start Date:",parlvotes_lh!$A$1:$ZZ$1,183,FALSE)))</f>
        <v/>
      </c>
      <c r="T1" s="241" t="str">
        <f>IF(ISERROR(VLOOKUP("Election Start Date:",parlvotes_lh!$A$1:$ZZ$1,203,FALSE))=TRUE,"",IF(VLOOKUP("Election Start Date:",parlvotes_lh!$A$1:$ZZ$1,203,FALSE)=0,"",VLOOKUP("Election Start Date:",parlvotes_lh!$A$1:$ZZ$1,203,FALSE)))</f>
        <v/>
      </c>
      <c r="U1" s="241" t="str">
        <f>IF(ISERROR(VLOOKUP("Election Start Date:",parlvotes_lh!$A$1:$ZZ$1,223,FALSE))=TRUE,"",IF(VLOOKUP("Election Start Date:",parlvotes_lh!$A$1:$ZZ$1,223,FALSE)=0,"",VLOOKUP("Election Start Date:",parlvotes_lh!$A$1:$ZZ$1,223,FALSE)))</f>
        <v/>
      </c>
      <c r="V1" s="241" t="str">
        <f>IF(ISERROR(VLOOKUP("Election Start Date:",parlvotes_lh!$A$1:$ZZ$1,243,FALSE))=TRUE,"",IF(VLOOKUP("Election Start Date:",parlvotes_lh!$A$1:$ZZ$1,243,FALSE)=0,"",VLOOKUP("Election Start Date:",parlvotes_lh!$A$1:$ZZ$1,243,FALSE)))</f>
        <v/>
      </c>
      <c r="W1" s="241" t="str">
        <f>IF(ISERROR(VLOOKUP("Election Start Date:",parlvotes_lh!$A$1:$ZZ$1,263,FALSE))=TRUE,"",IF(VLOOKUP("Election Start Date:",parlvotes_lh!$A$1:$ZZ$1,263,FALSE)=0,"",VLOOKUP("Election Start Date:",parlvotes_lh!$A$1:$ZZ$1,263,FALSE)))</f>
        <v/>
      </c>
      <c r="X1" s="241" t="str">
        <f>IF(ISERROR(VLOOKUP("Election Start Date:",parlvotes_lh!$A$1:$ZZ$1,283,FALSE))=TRUE,"",IF(VLOOKUP("Election Start Date:",parlvotes_lh!$A$1:$ZZ$1,283,FALSE)=0,"",VLOOKUP("Election Start Date:",parlvotes_lh!$A$1:$ZZ$1,283,FALSE)))</f>
        <v/>
      </c>
      <c r="Y1" s="241" t="str">
        <f>IF(ISERROR(VLOOKUP("Election Start Date:",parlvotes_lh!$A$1:$ZZ$1,303,FALSE))=TRUE,"",IF(VLOOKUP("Election Start Date:",parlvotes_lh!$A$1:$ZZ$1,303,FALSE)=0,"",VLOOKUP("Election Start Date:",parlvotes_lh!$A$1:$ZZ$1,303,FALSE)))</f>
        <v/>
      </c>
      <c r="Z1" s="241" t="str">
        <f>IF(ISERROR(VLOOKUP("Election Start Date:",parlvotes_lh!$A$1:$ZZ$1,323,FALSE))=TRUE,"",IF(VLOOKUP("Election Start Date:",parlvotes_lh!$A$1:$ZZ$1,323,FALSE)=0,"",VLOOKUP("Election Start Date:",parlvotes_lh!$A$1:$ZZ$1,323,FALSE)))</f>
        <v/>
      </c>
      <c r="AA1" s="241" t="str">
        <f>IF(ISERROR(VLOOKUP("Election Start Date:",parlvotes_lh!$A$1:$ZZ$1,343,FALSE))=TRUE,"",IF(VLOOKUP("Election Start Date:",parlvotes_lh!$A$1:$ZZ$1,343,FALSE)=0,"",VLOOKUP("Election Start Date:",parlvotes_lh!$A$1:$ZZ$1,343,FALSE)))</f>
        <v/>
      </c>
      <c r="AB1" s="241" t="str">
        <f>IF(ISERROR(VLOOKUP("Election Start Date:",parlvotes_lh!$A$1:$ZZ$1,363,FALSE))=TRUE,"",IF(VLOOKUP("Election Start Date:",parlvotes_lh!$A$1:$ZZ$1,363,FALSE)=0,"",VLOOKUP("Election Start Date:",parlvotes_lh!$A$1:$ZZ$1,363,FALSE)))</f>
        <v/>
      </c>
      <c r="AC1" s="241" t="str">
        <f>IF(ISERROR(VLOOKUP("Election Start Date:",parlvotes_lh!$A$1:$ZZ$1,383,FALSE))=TRUE,"",IF(VLOOKUP("Election Start Date:",parlvotes_lh!$A$1:$ZZ$1,383,FALSE)=0,"",VLOOKUP("Election Start Date:",parlvotes_lh!$A$1:$ZZ$1,383,FALSE)))</f>
        <v/>
      </c>
    </row>
    <row r="2" spans="1:30" ht="13.5" customHeight="1" x14ac:dyDescent="0.25">
      <c r="A2" s="242" t="str">
        <f>IF(info_parties!A2="","",info_parties!A2)</f>
        <v>fr_extremegauche01</v>
      </c>
      <c r="B2" s="142" t="str">
        <f>IF(A2="","",MID(info_weblinks!$C$3,32,3))</f>
        <v>fra</v>
      </c>
      <c r="C2" s="142" t="str">
        <f>IF(info_parties!G2="","",info_parties!G2)</f>
        <v>Extreme Left</v>
      </c>
      <c r="D2" s="142" t="str">
        <f>IF(info_parties!K2="","",info_parties!K2)</f>
        <v>Extrême gauche</v>
      </c>
      <c r="E2" s="142" t="str">
        <f>IF(info_parties!H2="","",info_parties!H2)</f>
        <v>extremegauche</v>
      </c>
      <c r="F2" s="243">
        <f t="shared" ref="F2:F65" si="0">IF(MAX(J2:AC2)=0,"",INDEX(J$1:AC$1,MATCH(TRUE,INDEX((J2:AC2&lt;&gt;""),0),0)))</f>
        <v>34049</v>
      </c>
      <c r="G2" s="244">
        <f t="shared" ref="G2:G65" si="1">IF(MAX(J2:AC2)=0,"",INDEX(J$1:AC$1,1,MATCH(LOOKUP(9.99+307,J2:AC2),J2:AC2,0)))</f>
        <v>42897</v>
      </c>
      <c r="H2" s="245">
        <f t="shared" ref="H2:H65" si="2">IF(MAX(J2:AC2)=0,"",MAX(J2:AC2))</f>
        <v>3.4100000000000005E-2</v>
      </c>
      <c r="I2" s="246">
        <f t="shared" ref="I2:I65" si="3">IF(H2="","",INDEX(J$1:AC$1,1,MATCH(H2,J2:AC2,0)))</f>
        <v>39243</v>
      </c>
      <c r="J2" s="247">
        <f>IF(ISERROR(VLOOKUP($A2,parlvotes_lh!$A$11:$ZZ$200,6,FALSE))=TRUE,"",IF(VLOOKUP($A2,parlvotes_lh!$A$11:$ZZ$200,6,FALSE)=0,"",VLOOKUP($A2,parlvotes_lh!$A$11:$ZZ$200,6,FALSE)))</f>
        <v>1.8000000000000002E-2</v>
      </c>
      <c r="K2" s="247">
        <f>IF(ISERROR(VLOOKUP($A2,parlvotes_lh!$A$11:$ZZ$200,26,FALSE))=TRUE,"",IF(VLOOKUP($A2,parlvotes_lh!$A$11:$ZZ$200,26,FALSE)=0,"",VLOOKUP($A2,parlvotes_lh!$A$11:$ZZ$200,26,FALSE)))</f>
        <v>2.2000000000000002E-2</v>
      </c>
      <c r="L2" s="247">
        <f>IF(ISERROR(VLOOKUP($A2,parlvotes_lh!$A$11:$ZZ$200,46,FALSE))=TRUE,"",IF(VLOOKUP($A2,parlvotes_lh!$A$11:$ZZ$200,46,FALSE)=0,"",VLOOKUP($A2,parlvotes_lh!$A$11:$ZZ$200,46,FALSE)))</f>
        <v>2.7000000000000003E-2</v>
      </c>
      <c r="M2" s="247">
        <f>IF(ISERROR(VLOOKUP($A2,parlvotes_lh!$A$11:$ZZ$200,66,FALSE))=TRUE,"",IF(VLOOKUP($A2,parlvotes_lh!$A$11:$ZZ$200,66,FALSE)=0,"",VLOOKUP($A2,parlvotes_lh!$A$11:$ZZ$200,66,FALSE)))</f>
        <v>3.4100000000000005E-2</v>
      </c>
      <c r="N2" s="247">
        <f>IF(ISERROR(VLOOKUP($A2,parlvotes_lh!$A$11:$ZZ$200,86,FALSE))=TRUE,"",IF(VLOOKUP($A2,parlvotes_lh!$A$11:$ZZ$200,86,FALSE)=0,"",VLOOKUP($A2,parlvotes_lh!$A$11:$ZZ$200,86,FALSE)))</f>
        <v>9.0000000000000011E-3</v>
      </c>
      <c r="O2" s="247">
        <f>IF(ISERROR(VLOOKUP($A2,parlvotes_lh!$A$11:$ZZ$200,106,FALSE))=TRUE,"",IF(VLOOKUP($A2,parlvotes_lh!$A$11:$ZZ$200,106,FALSE)=0,"",VLOOKUP($A2,parlvotes_lh!$A$11:$ZZ$200,106,FALSE)))</f>
        <v>8.0000000000000002E-3</v>
      </c>
      <c r="P2" s="247" t="str">
        <f>IF(ISERROR(VLOOKUP($A2,parlvotes_lh!$A$11:$ZZ$200,126,FALSE))=TRUE,"",IF(VLOOKUP($A2,parlvotes_lh!$A$11:$ZZ$200,126,FALSE)=0,"",VLOOKUP($A2,parlvotes_lh!$A$11:$ZZ$200,126,FALSE)))</f>
        <v/>
      </c>
      <c r="Q2" s="248" t="str">
        <f>IF(ISERROR(VLOOKUP($A2,parlvotes_lh!$A$11:$ZZ$200,146,FALSE))=TRUE,"",IF(VLOOKUP($A2,parlvotes_lh!$A$11:$ZZ$200,146,FALSE)=0,"",VLOOKUP($A2,parlvotes_lh!$A$11:$ZZ$200,146,FALSE)))</f>
        <v/>
      </c>
      <c r="R2" s="248" t="str">
        <f>IF(ISERROR(VLOOKUP($A2,parlvotes_lh!$A$11:$ZZ$200,166,FALSE))=TRUE,"",IF(VLOOKUP($A2,parlvotes_lh!$A$11:$ZZ$200,166,FALSE)=0,"",VLOOKUP($A2,parlvotes_lh!$A$11:$ZZ$200,166,FALSE)))</f>
        <v/>
      </c>
      <c r="S2" s="248" t="str">
        <f>IF(ISERROR(VLOOKUP($A2,parlvotes_lh!$A$11:$ZZ$200,186,FALSE))=TRUE,"",IF(VLOOKUP($A2,parlvotes_lh!$A$11:$ZZ$200,186,FALSE)=0,"",VLOOKUP($A2,parlvotes_lh!$A$11:$ZZ$200,186,FALSE)))</f>
        <v/>
      </c>
      <c r="T2" s="248" t="str">
        <f>IF(ISERROR(VLOOKUP($A2,parlvotes_lh!$A$11:$ZZ$200,206,FALSE))=TRUE,"",IF(VLOOKUP($A2,parlvotes_lh!$A$11:$ZZ$200,206,FALSE)=0,"",VLOOKUP($A2,parlvotes_lh!$A$11:$ZZ$200,206,FALSE)))</f>
        <v/>
      </c>
      <c r="U2" s="248" t="str">
        <f>IF(ISERROR(VLOOKUP($A2,parlvotes_lh!$A$11:$ZZ$200,226,FALSE))=TRUE,"",IF(VLOOKUP($A2,parlvotes_lh!$A$11:$ZZ$200,226,FALSE)=0,"",VLOOKUP($A2,parlvotes_lh!$A$11:$ZZ$200,226,FALSE)))</f>
        <v/>
      </c>
      <c r="V2" s="248" t="str">
        <f>IF(ISERROR(VLOOKUP($A2,parlvotes_lh!$A$11:$ZZ$200,246,FALSE))=TRUE,"",IF(VLOOKUP($A2,parlvotes_lh!$A$11:$ZZ$200,246,FALSE)=0,"",VLOOKUP($A2,parlvotes_lh!$A$11:$ZZ$200,246,FALSE)))</f>
        <v/>
      </c>
      <c r="W2" s="248" t="str">
        <f>IF(ISERROR(VLOOKUP($A2,parlvotes_lh!$A$11:$ZZ$200,266,FALSE))=TRUE,"",IF(VLOOKUP($A2,parlvotes_lh!$A$11:$ZZ$200,266,FALSE)=0,"",VLOOKUP($A2,parlvotes_lh!$A$11:$ZZ$200,266,FALSE)))</f>
        <v/>
      </c>
      <c r="X2" s="248" t="str">
        <f>IF(ISERROR(VLOOKUP($A2,parlvotes_lh!$A$11:$ZZ$200,286,FALSE))=TRUE,"",IF(VLOOKUP($A2,parlvotes_lh!$A$11:$ZZ$200,286,FALSE)=0,"",VLOOKUP($A2,parlvotes_lh!$A$11:$ZZ$200,286,FALSE)))</f>
        <v/>
      </c>
      <c r="Y2" s="248" t="str">
        <f>IF(ISERROR(VLOOKUP($A2,parlvotes_lh!$A$11:$ZZ$200,306,FALSE))=TRUE,"",IF(VLOOKUP($A2,parlvotes_lh!$A$11:$ZZ$200,306,FALSE)=0,"",VLOOKUP($A2,parlvotes_lh!$A$11:$ZZ$200,306,FALSE)))</f>
        <v/>
      </c>
      <c r="Z2" s="248" t="str">
        <f>IF(ISERROR(VLOOKUP($A2,parlvotes_lh!$A$11:$ZZ$200,326,FALSE))=TRUE,"",IF(VLOOKUP($A2,parlvotes_lh!$A$11:$ZZ$200,326,FALSE)=0,"",VLOOKUP($A2,parlvotes_lh!$A$11:$ZZ$200,326,FALSE)))</f>
        <v/>
      </c>
      <c r="AA2" s="248" t="str">
        <f>IF(ISERROR(VLOOKUP($A2,parlvotes_lh!$A$11:$ZZ$200,346,FALSE))=TRUE,"",IF(VLOOKUP($A2,parlvotes_lh!$A$11:$ZZ$200,346,FALSE)=0,"",VLOOKUP($A2,parlvotes_lh!$A$11:$ZZ$200,346,FALSE)))</f>
        <v/>
      </c>
      <c r="AB2" s="248" t="str">
        <f>IF(ISERROR(VLOOKUP($A2,parlvotes_lh!$A$11:$ZZ$200,366,FALSE))=TRUE,"",IF(VLOOKUP($A2,parlvotes_lh!$A$11:$ZZ$200,366,FALSE)=0,"",VLOOKUP($A2,parlvotes_lh!$A$11:$ZZ$200,366,FALSE)))</f>
        <v/>
      </c>
      <c r="AC2" s="248" t="str">
        <f>IF(ISERROR(VLOOKUP($A2,parlvotes_lh!$A$11:$ZZ$200,386,FALSE))=TRUE,"",IF(VLOOKUP($A2,parlvotes_lh!$A$11:$ZZ$200,386,FALSE)=0,"",VLOOKUP($A2,parlvotes_lh!$A$11:$ZZ$200,386,FALSE)))</f>
        <v/>
      </c>
    </row>
    <row r="3" spans="1:30" ht="13.5" customHeight="1" x14ac:dyDescent="0.25">
      <c r="A3" s="242" t="str">
        <f>IF(info_parties!A3="","",info_parties!A3)</f>
        <v>fr_pc01</v>
      </c>
      <c r="B3" s="142" t="str">
        <f>IF(A3="","",MID(info_weblinks!$C$3,32,3))</f>
        <v>fra</v>
      </c>
      <c r="C3" s="142" t="str">
        <f>IF(info_parties!G3="","",info_parties!G3)</f>
        <v>Communist Party</v>
      </c>
      <c r="D3" s="142" t="str">
        <f>IF(info_parties!K3="","",info_parties!K3)</f>
        <v>Parti communiste</v>
      </c>
      <c r="E3" s="142" t="str">
        <f>IF(info_parties!H3="","",info_parties!H3)</f>
        <v>PC</v>
      </c>
      <c r="F3" s="243">
        <f t="shared" si="0"/>
        <v>34049</v>
      </c>
      <c r="G3" s="244">
        <f t="shared" si="1"/>
        <v>42897</v>
      </c>
      <c r="H3" s="245">
        <f t="shared" si="2"/>
        <v>9.9000000000000005E-2</v>
      </c>
      <c r="I3" s="246">
        <f t="shared" si="3"/>
        <v>35575</v>
      </c>
      <c r="J3" s="247">
        <f>IF(ISERROR(VLOOKUP($A3,parlvotes_lh!$A$11:$ZZ$200,6,FALSE))=TRUE,"",IF(VLOOKUP($A3,parlvotes_lh!$A$11:$ZZ$200,6,FALSE)=0,"",VLOOKUP($A3,parlvotes_lh!$A$11:$ZZ$200,6,FALSE)))</f>
        <v>9.0999999999999998E-2</v>
      </c>
      <c r="K3" s="247">
        <f>IF(ISERROR(VLOOKUP($A3,parlvotes_lh!$A$11:$ZZ$200,26,FALSE))=TRUE,"",IF(VLOOKUP($A3,parlvotes_lh!$A$11:$ZZ$200,26,FALSE)=0,"",VLOOKUP($A3,parlvotes_lh!$A$11:$ZZ$200,26,FALSE)))</f>
        <v>9.9000000000000005E-2</v>
      </c>
      <c r="L3" s="247">
        <f>IF(ISERROR(VLOOKUP($A3,parlvotes_lh!$A$11:$ZZ$200,46,FALSE))=TRUE,"",IF(VLOOKUP($A3,parlvotes_lh!$A$11:$ZZ$200,46,FALSE)=0,"",VLOOKUP($A3,parlvotes_lh!$A$11:$ZZ$200,46,FALSE)))</f>
        <v>4.9000000000000002E-2</v>
      </c>
      <c r="M3" s="247">
        <f>IF(ISERROR(VLOOKUP($A3,parlvotes_lh!$A$11:$ZZ$200,66,FALSE))=TRUE,"",IF(VLOOKUP($A3,parlvotes_lh!$A$11:$ZZ$200,66,FALSE)=0,"",VLOOKUP($A3,parlvotes_lh!$A$11:$ZZ$200,66,FALSE)))</f>
        <v>4.2900000000000001E-2</v>
      </c>
      <c r="N3" s="247" t="str">
        <f>IF(ISERROR(VLOOKUP($A3,parlvotes_lh!$A$11:$ZZ$200,86,FALSE))=TRUE,"",IF(VLOOKUP($A3,parlvotes_lh!$A$11:$ZZ$200,86,FALSE)=0,"",VLOOKUP($A3,parlvotes_lh!$A$11:$ZZ$200,86,FALSE)))</f>
        <v/>
      </c>
      <c r="O3" s="247">
        <f>IF(ISERROR(VLOOKUP($A3,parlvotes_lh!$A$11:$ZZ$200,106,FALSE))=TRUE,"",IF(VLOOKUP($A3,parlvotes_lh!$A$11:$ZZ$200,106,FALSE)=0,"",VLOOKUP($A3,parlvotes_lh!$A$11:$ZZ$200,106,FALSE)))</f>
        <v>2.7E-2</v>
      </c>
      <c r="P3" s="247" t="str">
        <f>IF(ISERROR(VLOOKUP($A3,parlvotes_lh!$A$11:$ZZ$200,126,FALSE))=TRUE,"",IF(VLOOKUP($A3,parlvotes_lh!$A$11:$ZZ$200,126,FALSE)=0,"",VLOOKUP($A3,parlvotes_lh!$A$11:$ZZ$200,126,FALSE)))</f>
        <v/>
      </c>
      <c r="Q3" s="248" t="str">
        <f>IF(ISERROR(VLOOKUP($A3,parlvotes_lh!$A$11:$ZZ$200,146,FALSE))=TRUE,"",IF(VLOOKUP($A3,parlvotes_lh!$A$11:$ZZ$200,146,FALSE)=0,"",VLOOKUP($A3,parlvotes_lh!$A$11:$ZZ$200,146,FALSE)))</f>
        <v/>
      </c>
      <c r="R3" s="248" t="str">
        <f>IF(ISERROR(VLOOKUP($A3,parlvotes_lh!$A$11:$ZZ$200,166,FALSE))=TRUE,"",IF(VLOOKUP($A3,parlvotes_lh!$A$11:$ZZ$200,166,FALSE)=0,"",VLOOKUP($A3,parlvotes_lh!$A$11:$ZZ$200,166,FALSE)))</f>
        <v/>
      </c>
      <c r="S3" s="248" t="str">
        <f>IF(ISERROR(VLOOKUP($A3,parlvotes_lh!$A$11:$ZZ$200,186,FALSE))=TRUE,"",IF(VLOOKUP($A3,parlvotes_lh!$A$11:$ZZ$200,186,FALSE)=0,"",VLOOKUP($A3,parlvotes_lh!$A$11:$ZZ$200,186,FALSE)))</f>
        <v/>
      </c>
      <c r="T3" s="248" t="str">
        <f>IF(ISERROR(VLOOKUP($A3,parlvotes_lh!$A$11:$ZZ$200,206,FALSE))=TRUE,"",IF(VLOOKUP($A3,parlvotes_lh!$A$11:$ZZ$200,206,FALSE)=0,"",VLOOKUP($A3,parlvotes_lh!$A$11:$ZZ$200,206,FALSE)))</f>
        <v/>
      </c>
      <c r="U3" s="248" t="str">
        <f>IF(ISERROR(VLOOKUP($A3,parlvotes_lh!$A$11:$ZZ$200,226,FALSE))=TRUE,"",IF(VLOOKUP($A3,parlvotes_lh!$A$11:$ZZ$200,226,FALSE)=0,"",VLOOKUP($A3,parlvotes_lh!$A$11:$ZZ$200,226,FALSE)))</f>
        <v/>
      </c>
      <c r="V3" s="248" t="str">
        <f>IF(ISERROR(VLOOKUP($A3,parlvotes_lh!$A$11:$ZZ$200,246,FALSE))=TRUE,"",IF(VLOOKUP($A3,parlvotes_lh!$A$11:$ZZ$200,246,FALSE)=0,"",VLOOKUP($A3,parlvotes_lh!$A$11:$ZZ$200,246,FALSE)))</f>
        <v/>
      </c>
      <c r="W3" s="248" t="str">
        <f>IF(ISERROR(VLOOKUP($A3,parlvotes_lh!$A$11:$ZZ$200,266,FALSE))=TRUE,"",IF(VLOOKUP($A3,parlvotes_lh!$A$11:$ZZ$200,266,FALSE)=0,"",VLOOKUP($A3,parlvotes_lh!$A$11:$ZZ$200,266,FALSE)))</f>
        <v/>
      </c>
      <c r="X3" s="248" t="str">
        <f>IF(ISERROR(VLOOKUP($A3,parlvotes_lh!$A$11:$ZZ$200,286,FALSE))=TRUE,"",IF(VLOOKUP($A3,parlvotes_lh!$A$11:$ZZ$200,286,FALSE)=0,"",VLOOKUP($A3,parlvotes_lh!$A$11:$ZZ$200,286,FALSE)))</f>
        <v/>
      </c>
      <c r="Y3" s="248" t="str">
        <f>IF(ISERROR(VLOOKUP($A3,parlvotes_lh!$A$11:$ZZ$200,306,FALSE))=TRUE,"",IF(VLOOKUP($A3,parlvotes_lh!$A$11:$ZZ$200,306,FALSE)=0,"",VLOOKUP($A3,parlvotes_lh!$A$11:$ZZ$200,306,FALSE)))</f>
        <v/>
      </c>
      <c r="Z3" s="248" t="str">
        <f>IF(ISERROR(VLOOKUP($A3,parlvotes_lh!$A$11:$ZZ$200,326,FALSE))=TRUE,"",IF(VLOOKUP($A3,parlvotes_lh!$A$11:$ZZ$200,326,FALSE)=0,"",VLOOKUP($A3,parlvotes_lh!$A$11:$ZZ$200,326,FALSE)))</f>
        <v/>
      </c>
      <c r="AA3" s="248" t="str">
        <f>IF(ISERROR(VLOOKUP($A3,parlvotes_lh!$A$11:$ZZ$200,346,FALSE))=TRUE,"",IF(VLOOKUP($A3,parlvotes_lh!$A$11:$ZZ$200,346,FALSE)=0,"",VLOOKUP($A3,parlvotes_lh!$A$11:$ZZ$200,346,FALSE)))</f>
        <v/>
      </c>
      <c r="AB3" s="248" t="str">
        <f>IF(ISERROR(VLOOKUP($A3,parlvotes_lh!$A$11:$ZZ$200,366,FALSE))=TRUE,"",IF(VLOOKUP($A3,parlvotes_lh!$A$11:$ZZ$200,366,FALSE)=0,"",VLOOKUP($A3,parlvotes_lh!$A$11:$ZZ$200,366,FALSE)))</f>
        <v/>
      </c>
      <c r="AC3" s="248" t="str">
        <f>IF(ISERROR(VLOOKUP($A3,parlvotes_lh!$A$11:$ZZ$200,386,FALSE))=TRUE,"",IF(VLOOKUP($A3,parlvotes_lh!$A$11:$ZZ$200,386,FALSE)=0,"",VLOOKUP($A3,parlvotes_lh!$A$11:$ZZ$200,386,FALSE)))</f>
        <v/>
      </c>
      <c r="AD3" s="249"/>
    </row>
    <row r="4" spans="1:30" ht="13.5" customHeight="1" x14ac:dyDescent="0.25">
      <c r="A4" s="242" t="str">
        <f>IF(info_parties!A4="","",info_parties!A4)</f>
        <v>fr_ps01</v>
      </c>
      <c r="B4" s="142" t="str">
        <f>IF(A4="","",MID(info_weblinks!$C$3,32,3))</f>
        <v>fra</v>
      </c>
      <c r="C4" s="142" t="str">
        <f>IF(info_parties!G4="","",info_parties!G4)</f>
        <v>Socialist Party</v>
      </c>
      <c r="D4" s="142" t="str">
        <f>IF(info_parties!K4="","",info_parties!K4)</f>
        <v>Parti socialiste</v>
      </c>
      <c r="E4" s="142" t="str">
        <f>IF(info_parties!H4="","",info_parties!H4)</f>
        <v>PS</v>
      </c>
      <c r="F4" s="243">
        <f t="shared" si="0"/>
        <v>34049</v>
      </c>
      <c r="G4" s="244">
        <f t="shared" si="1"/>
        <v>42897</v>
      </c>
      <c r="H4" s="245">
        <f t="shared" si="2"/>
        <v>0.29299999999999998</v>
      </c>
      <c r="I4" s="246">
        <f t="shared" si="3"/>
        <v>41070</v>
      </c>
      <c r="J4" s="247">
        <f>IF(ISERROR(VLOOKUP($A4,parlvotes_lh!$A$11:$ZZ$200,6,FALSE))=TRUE,"",IF(VLOOKUP($A4,parlvotes_lh!$A$11:$ZZ$200,6,FALSE)=0,"",VLOOKUP($A4,parlvotes_lh!$A$11:$ZZ$200,6,FALSE)))</f>
        <v>0.19100000000000003</v>
      </c>
      <c r="K4" s="247">
        <f>IF(ISERROR(VLOOKUP($A4,parlvotes_lh!$A$11:$ZZ$200,26,FALSE))=TRUE,"",IF(VLOOKUP($A4,parlvotes_lh!$A$11:$ZZ$200,26,FALSE)=0,"",VLOOKUP($A4,parlvotes_lh!$A$11:$ZZ$200,26,FALSE)))</f>
        <v>0.255</v>
      </c>
      <c r="L4" s="247">
        <f>IF(ISERROR(VLOOKUP($A4,parlvotes_lh!$A$11:$ZZ$200,46,FALSE))=TRUE,"",IF(VLOOKUP($A4,parlvotes_lh!$A$11:$ZZ$200,46,FALSE)=0,"",VLOOKUP($A4,parlvotes_lh!$A$11:$ZZ$200,46,FALSE)))</f>
        <v>0.253</v>
      </c>
      <c r="M4" s="247">
        <f>IF(ISERROR(VLOOKUP($A4,parlvotes_lh!$A$11:$ZZ$200,66,FALSE))=TRUE,"",IF(VLOOKUP($A4,parlvotes_lh!$A$11:$ZZ$200,66,FALSE)=0,"",VLOOKUP($A4,parlvotes_lh!$A$11:$ZZ$200,66,FALSE)))</f>
        <v>0.24730000000000002</v>
      </c>
      <c r="N4" s="247">
        <f>IF(ISERROR(VLOOKUP($A4,parlvotes_lh!$A$11:$ZZ$200,86,FALSE))=TRUE,"",IF(VLOOKUP($A4,parlvotes_lh!$A$11:$ZZ$200,86,FALSE)=0,"",VLOOKUP($A4,parlvotes_lh!$A$11:$ZZ$200,86,FALSE)))</f>
        <v>0.29299999999999998</v>
      </c>
      <c r="O4" s="247">
        <f>IF(ISERROR(VLOOKUP($A4,parlvotes_lh!$A$11:$ZZ$200,106,FALSE))=TRUE,"",IF(VLOOKUP($A4,parlvotes_lh!$A$11:$ZZ$200,106,FALSE)=0,"",VLOOKUP($A4,parlvotes_lh!$A$11:$ZZ$200,106,FALSE)))</f>
        <v>7.4999999999999997E-2</v>
      </c>
      <c r="P4" s="247" t="str">
        <f>IF(ISERROR(VLOOKUP($A4,parlvotes_lh!$A$11:$ZZ$200,126,FALSE))=TRUE,"",IF(VLOOKUP($A4,parlvotes_lh!$A$11:$ZZ$200,126,FALSE)=0,"",VLOOKUP($A4,parlvotes_lh!$A$11:$ZZ$200,126,FALSE)))</f>
        <v/>
      </c>
      <c r="Q4" s="248" t="str">
        <f>IF(ISERROR(VLOOKUP($A4,parlvotes_lh!$A$11:$ZZ$200,146,FALSE))=TRUE,"",IF(VLOOKUP($A4,parlvotes_lh!$A$11:$ZZ$200,146,FALSE)=0,"",VLOOKUP($A4,parlvotes_lh!$A$11:$ZZ$200,146,FALSE)))</f>
        <v/>
      </c>
      <c r="R4" s="248" t="str">
        <f>IF(ISERROR(VLOOKUP($A4,parlvotes_lh!$A$11:$ZZ$200,166,FALSE))=TRUE,"",IF(VLOOKUP($A4,parlvotes_lh!$A$11:$ZZ$200,166,FALSE)=0,"",VLOOKUP($A4,parlvotes_lh!$A$11:$ZZ$200,166,FALSE)))</f>
        <v/>
      </c>
      <c r="S4" s="248" t="str">
        <f>IF(ISERROR(VLOOKUP($A4,parlvotes_lh!$A$11:$ZZ$200,186,FALSE))=TRUE,"",IF(VLOOKUP($A4,parlvotes_lh!$A$11:$ZZ$200,186,FALSE)=0,"",VLOOKUP($A4,parlvotes_lh!$A$11:$ZZ$200,186,FALSE)))</f>
        <v/>
      </c>
      <c r="T4" s="248" t="str">
        <f>IF(ISERROR(VLOOKUP($A4,parlvotes_lh!$A$11:$ZZ$200,206,FALSE))=TRUE,"",IF(VLOOKUP($A4,parlvotes_lh!$A$11:$ZZ$200,206,FALSE)=0,"",VLOOKUP($A4,parlvotes_lh!$A$11:$ZZ$200,206,FALSE)))</f>
        <v/>
      </c>
      <c r="U4" s="248" t="str">
        <f>IF(ISERROR(VLOOKUP($A4,parlvotes_lh!$A$11:$ZZ$200,226,FALSE))=TRUE,"",IF(VLOOKUP($A4,parlvotes_lh!$A$11:$ZZ$200,226,FALSE)=0,"",VLOOKUP($A4,parlvotes_lh!$A$11:$ZZ$200,226,FALSE)))</f>
        <v/>
      </c>
      <c r="V4" s="248" t="str">
        <f>IF(ISERROR(VLOOKUP($A4,parlvotes_lh!$A$11:$ZZ$200,246,FALSE))=TRUE,"",IF(VLOOKUP($A4,parlvotes_lh!$A$11:$ZZ$200,246,FALSE)=0,"",VLOOKUP($A4,parlvotes_lh!$A$11:$ZZ$200,246,FALSE)))</f>
        <v/>
      </c>
      <c r="W4" s="248" t="str">
        <f>IF(ISERROR(VLOOKUP($A4,parlvotes_lh!$A$11:$ZZ$200,266,FALSE))=TRUE,"",IF(VLOOKUP($A4,parlvotes_lh!$A$11:$ZZ$200,266,FALSE)=0,"",VLOOKUP($A4,parlvotes_lh!$A$11:$ZZ$200,266,FALSE)))</f>
        <v/>
      </c>
      <c r="X4" s="248" t="str">
        <f>IF(ISERROR(VLOOKUP($A4,parlvotes_lh!$A$11:$ZZ$200,286,FALSE))=TRUE,"",IF(VLOOKUP($A4,parlvotes_lh!$A$11:$ZZ$200,286,FALSE)=0,"",VLOOKUP($A4,parlvotes_lh!$A$11:$ZZ$200,286,FALSE)))</f>
        <v/>
      </c>
      <c r="Y4" s="248" t="str">
        <f>IF(ISERROR(VLOOKUP($A4,parlvotes_lh!$A$11:$ZZ$200,306,FALSE))=TRUE,"",IF(VLOOKUP($A4,parlvotes_lh!$A$11:$ZZ$200,306,FALSE)=0,"",VLOOKUP($A4,parlvotes_lh!$A$11:$ZZ$200,306,FALSE)))</f>
        <v/>
      </c>
      <c r="Z4" s="248" t="str">
        <f>IF(ISERROR(VLOOKUP($A4,parlvotes_lh!$A$11:$ZZ$200,326,FALSE))=TRUE,"",IF(VLOOKUP($A4,parlvotes_lh!$A$11:$ZZ$200,326,FALSE)=0,"",VLOOKUP($A4,parlvotes_lh!$A$11:$ZZ$200,326,FALSE)))</f>
        <v/>
      </c>
      <c r="AA4" s="248" t="str">
        <f>IF(ISERROR(VLOOKUP($A4,parlvotes_lh!$A$11:$ZZ$200,346,FALSE))=TRUE,"",IF(VLOOKUP($A4,parlvotes_lh!$A$11:$ZZ$200,346,FALSE)=0,"",VLOOKUP($A4,parlvotes_lh!$A$11:$ZZ$200,346,FALSE)))</f>
        <v/>
      </c>
      <c r="AB4" s="248" t="str">
        <f>IF(ISERROR(VLOOKUP($A4,parlvotes_lh!$A$11:$ZZ$200,366,FALSE))=TRUE,"",IF(VLOOKUP($A4,parlvotes_lh!$A$11:$ZZ$200,366,FALSE)=0,"",VLOOKUP($A4,parlvotes_lh!$A$11:$ZZ$200,366,FALSE)))</f>
        <v/>
      </c>
      <c r="AC4" s="248" t="str">
        <f>IF(ISERROR(VLOOKUP($A4,parlvotes_lh!$A$11:$ZZ$200,386,FALSE))=TRUE,"",IF(VLOOKUP($A4,parlvotes_lh!$A$11:$ZZ$200,386,FALSE)=0,"",VLOOKUP($A4,parlvotes_lh!$A$11:$ZZ$200,386,FALSE)))</f>
        <v/>
      </c>
      <c r="AD4" s="249"/>
    </row>
    <row r="5" spans="1:30" ht="13.5" customHeight="1" x14ac:dyDescent="0.25">
      <c r="A5" s="242" t="str">
        <f>IF(info_parties!A5="","",info_parties!A5)</f>
        <v>fr_diversgauche01</v>
      </c>
      <c r="B5" s="142" t="str">
        <f>IF(A5="","",MID(info_weblinks!$C$3,32,3))</f>
        <v>fra</v>
      </c>
      <c r="C5" s="142" t="str">
        <f>IF(info_parties!G5="","",info_parties!G5)</f>
        <v>Other-Left</v>
      </c>
      <c r="D5" s="142" t="str">
        <f>IF(info_parties!K5="","",info_parties!K5)</f>
        <v>Divers gauche</v>
      </c>
      <c r="E5" s="142" t="str">
        <f>IF(info_parties!H5="","",info_parties!H5)</f>
        <v>DVG</v>
      </c>
      <c r="F5" s="243">
        <f t="shared" si="0"/>
        <v>34049</v>
      </c>
      <c r="G5" s="244">
        <f t="shared" si="1"/>
        <v>42897</v>
      </c>
      <c r="H5" s="245">
        <f t="shared" si="2"/>
        <v>3.4000000000000002E-2</v>
      </c>
      <c r="I5" s="246">
        <f t="shared" si="3"/>
        <v>41070</v>
      </c>
      <c r="J5" s="247">
        <f>IF(ISERROR(VLOOKUP($A5,parlvotes_lh!$A$11:$ZZ$200,6,FALSE))=TRUE,"",IF(VLOOKUP($A5,parlvotes_lh!$A$11:$ZZ$200,6,FALSE)=0,"",VLOOKUP($A5,parlvotes_lh!$A$11:$ZZ$200,6,FALSE)))</f>
        <v>1.1000000000000001E-2</v>
      </c>
      <c r="K5" s="247">
        <f>IF(ISERROR(VLOOKUP($A5,parlvotes_lh!$A$11:$ZZ$200,26,FALSE))=TRUE,"",IF(VLOOKUP($A5,parlvotes_lh!$A$11:$ZZ$200,26,FALSE)=0,"",VLOOKUP($A5,parlvotes_lh!$A$11:$ZZ$200,26,FALSE)))</f>
        <v>3.1000000000000003E-2</v>
      </c>
      <c r="L5" s="247">
        <f>IF(ISERROR(VLOOKUP($A5,parlvotes_lh!$A$11:$ZZ$200,46,FALSE))=TRUE,"",IF(VLOOKUP($A5,parlvotes_lh!$A$11:$ZZ$200,46,FALSE)=0,"",VLOOKUP($A5,parlvotes_lh!$A$11:$ZZ$200,46,FALSE)))</f>
        <v>1.3999999999999999E-2</v>
      </c>
      <c r="M5" s="247">
        <f>IF(ISERROR(VLOOKUP($A5,parlvotes_lh!$A$11:$ZZ$200,66,FALSE))=TRUE,"",IF(VLOOKUP($A5,parlvotes_lh!$A$11:$ZZ$200,66,FALSE)=0,"",VLOOKUP($A5,parlvotes_lh!$A$11:$ZZ$200,66,FALSE)))</f>
        <v>1.9699999999999999E-2</v>
      </c>
      <c r="N5" s="247">
        <f>IF(ISERROR(VLOOKUP($A5,parlvotes_lh!$A$11:$ZZ$200,86,FALSE))=TRUE,"",IF(VLOOKUP($A5,parlvotes_lh!$A$11:$ZZ$200,86,FALSE)=0,"",VLOOKUP($A5,parlvotes_lh!$A$11:$ZZ$200,86,FALSE)))</f>
        <v>3.4000000000000002E-2</v>
      </c>
      <c r="O5" s="247">
        <f>IF(ISERROR(VLOOKUP($A5,parlvotes_lh!$A$11:$ZZ$200,106,FALSE))=TRUE,"",IF(VLOOKUP($A5,parlvotes_lh!$A$11:$ZZ$200,106,FALSE)=0,"",VLOOKUP($A5,parlvotes_lh!$A$11:$ZZ$200,106,FALSE)))</f>
        <v>1.6E-2</v>
      </c>
      <c r="P5" s="247" t="str">
        <f>IF(ISERROR(VLOOKUP($A5,parlvotes_lh!$A$11:$ZZ$200,126,FALSE))=TRUE,"",IF(VLOOKUP($A5,parlvotes_lh!$A$11:$ZZ$200,126,FALSE)=0,"",VLOOKUP($A5,parlvotes_lh!$A$11:$ZZ$200,126,FALSE)))</f>
        <v/>
      </c>
      <c r="Q5" s="248" t="str">
        <f>IF(ISERROR(VLOOKUP($A5,parlvotes_lh!$A$11:$ZZ$200,146,FALSE))=TRUE,"",IF(VLOOKUP($A5,parlvotes_lh!$A$11:$ZZ$200,146,FALSE)=0,"",VLOOKUP($A5,parlvotes_lh!$A$11:$ZZ$200,146,FALSE)))</f>
        <v/>
      </c>
      <c r="R5" s="248" t="str">
        <f>IF(ISERROR(VLOOKUP($A5,parlvotes_lh!$A$11:$ZZ$200,166,FALSE))=TRUE,"",IF(VLOOKUP($A5,parlvotes_lh!$A$11:$ZZ$200,166,FALSE)=0,"",VLOOKUP($A5,parlvotes_lh!$A$11:$ZZ$200,166,FALSE)))</f>
        <v/>
      </c>
      <c r="S5" s="248" t="str">
        <f>IF(ISERROR(VLOOKUP($A5,parlvotes_lh!$A$11:$ZZ$200,186,FALSE))=TRUE,"",IF(VLOOKUP($A5,parlvotes_lh!$A$11:$ZZ$200,186,FALSE)=0,"",VLOOKUP($A5,parlvotes_lh!$A$11:$ZZ$200,186,FALSE)))</f>
        <v/>
      </c>
      <c r="T5" s="248" t="str">
        <f>IF(ISERROR(VLOOKUP($A5,parlvotes_lh!$A$11:$ZZ$200,206,FALSE))=TRUE,"",IF(VLOOKUP($A5,parlvotes_lh!$A$11:$ZZ$200,206,FALSE)=0,"",VLOOKUP($A5,parlvotes_lh!$A$11:$ZZ$200,206,FALSE)))</f>
        <v/>
      </c>
      <c r="U5" s="248" t="str">
        <f>IF(ISERROR(VLOOKUP($A5,parlvotes_lh!$A$11:$ZZ$200,226,FALSE))=TRUE,"",IF(VLOOKUP($A5,parlvotes_lh!$A$11:$ZZ$200,226,FALSE)=0,"",VLOOKUP($A5,parlvotes_lh!$A$11:$ZZ$200,226,FALSE)))</f>
        <v/>
      </c>
      <c r="V5" s="248" t="str">
        <f>IF(ISERROR(VLOOKUP($A5,parlvotes_lh!$A$11:$ZZ$200,246,FALSE))=TRUE,"",IF(VLOOKUP($A5,parlvotes_lh!$A$11:$ZZ$200,246,FALSE)=0,"",VLOOKUP($A5,parlvotes_lh!$A$11:$ZZ$200,246,FALSE)))</f>
        <v/>
      </c>
      <c r="W5" s="248" t="str">
        <f>IF(ISERROR(VLOOKUP($A5,parlvotes_lh!$A$11:$ZZ$200,266,FALSE))=TRUE,"",IF(VLOOKUP($A5,parlvotes_lh!$A$11:$ZZ$200,266,FALSE)=0,"",VLOOKUP($A5,parlvotes_lh!$A$11:$ZZ$200,266,FALSE)))</f>
        <v/>
      </c>
      <c r="X5" s="248" t="str">
        <f>IF(ISERROR(VLOOKUP($A5,parlvotes_lh!$A$11:$ZZ$200,286,FALSE))=TRUE,"",IF(VLOOKUP($A5,parlvotes_lh!$A$11:$ZZ$200,286,FALSE)=0,"",VLOOKUP($A5,parlvotes_lh!$A$11:$ZZ$200,286,FALSE)))</f>
        <v/>
      </c>
      <c r="Y5" s="248" t="str">
        <f>IF(ISERROR(VLOOKUP($A5,parlvotes_lh!$A$11:$ZZ$200,306,FALSE))=TRUE,"",IF(VLOOKUP($A5,parlvotes_lh!$A$11:$ZZ$200,306,FALSE)=0,"",VLOOKUP($A5,parlvotes_lh!$A$11:$ZZ$200,306,FALSE)))</f>
        <v/>
      </c>
      <c r="Z5" s="248" t="str">
        <f>IF(ISERROR(VLOOKUP($A5,parlvotes_lh!$A$11:$ZZ$200,326,FALSE))=TRUE,"",IF(VLOOKUP($A5,parlvotes_lh!$A$11:$ZZ$200,326,FALSE)=0,"",VLOOKUP($A5,parlvotes_lh!$A$11:$ZZ$200,326,FALSE)))</f>
        <v/>
      </c>
      <c r="AA5" s="248" t="str">
        <f>IF(ISERROR(VLOOKUP($A5,parlvotes_lh!$A$11:$ZZ$200,346,FALSE))=TRUE,"",IF(VLOOKUP($A5,parlvotes_lh!$A$11:$ZZ$200,346,FALSE)=0,"",VLOOKUP($A5,parlvotes_lh!$A$11:$ZZ$200,346,FALSE)))</f>
        <v/>
      </c>
      <c r="AB5" s="248" t="str">
        <f>IF(ISERROR(VLOOKUP($A5,parlvotes_lh!$A$11:$ZZ$200,366,FALSE))=TRUE,"",IF(VLOOKUP($A5,parlvotes_lh!$A$11:$ZZ$200,366,FALSE)=0,"",VLOOKUP($A5,parlvotes_lh!$A$11:$ZZ$200,366,FALSE)))</f>
        <v/>
      </c>
      <c r="AC5" s="248" t="str">
        <f>IF(ISERROR(VLOOKUP($A5,parlvotes_lh!$A$11:$ZZ$200,386,FALSE))=TRUE,"",IF(VLOOKUP($A5,parlvotes_lh!$A$11:$ZZ$200,386,FALSE)=0,"",VLOOKUP($A5,parlvotes_lh!$A$11:$ZZ$200,386,FALSE)))</f>
        <v/>
      </c>
      <c r="AD5" s="249"/>
    </row>
    <row r="6" spans="1:30" ht="13.5" customHeight="1" x14ac:dyDescent="0.25">
      <c r="A6" s="242" t="str">
        <f>IF(info_parties!A6="","",info_parties!A6)</f>
        <v>fr_v01</v>
      </c>
      <c r="B6" s="142" t="str">
        <f>IF(A6="","",MID(info_weblinks!$C$3,32,3))</f>
        <v>fra</v>
      </c>
      <c r="C6" s="142" t="str">
        <f>IF(info_parties!G6="","",info_parties!G6)</f>
        <v>Greens</v>
      </c>
      <c r="D6" s="142" t="str">
        <f>IF(info_parties!K6="","",info_parties!K6)</f>
        <v>Les Verts</v>
      </c>
      <c r="E6" s="142" t="str">
        <f>IF(info_parties!H6="","",info_parties!H6)</f>
        <v>V</v>
      </c>
      <c r="F6" s="243">
        <f t="shared" si="0"/>
        <v>34049</v>
      </c>
      <c r="G6" s="244">
        <f t="shared" si="1"/>
        <v>41070</v>
      </c>
      <c r="H6" s="245">
        <f t="shared" si="2"/>
        <v>7.8E-2</v>
      </c>
      <c r="I6" s="246">
        <f t="shared" si="3"/>
        <v>34049</v>
      </c>
      <c r="J6" s="247">
        <f>IF(ISERROR(VLOOKUP($A6,parlvotes_lh!$A$11:$ZZ$200,6,FALSE))=TRUE,"",IF(VLOOKUP($A6,parlvotes_lh!$A$11:$ZZ$200,6,FALSE)=0,"",VLOOKUP($A6,parlvotes_lh!$A$11:$ZZ$200,6,FALSE)))</f>
        <v>7.8E-2</v>
      </c>
      <c r="K6" s="247">
        <f>IF(ISERROR(VLOOKUP($A6,parlvotes_lh!$A$11:$ZZ$200,26,FALSE))=TRUE,"",IF(VLOOKUP($A6,parlvotes_lh!$A$11:$ZZ$200,26,FALSE)=0,"",VLOOKUP($A6,parlvotes_lh!$A$11:$ZZ$200,26,FALSE)))</f>
        <v>3.6000000000000004E-2</v>
      </c>
      <c r="L6" s="247">
        <f>IF(ISERROR(VLOOKUP($A6,parlvotes_lh!$A$11:$ZZ$200,46,FALSE))=TRUE,"",IF(VLOOKUP($A6,parlvotes_lh!$A$11:$ZZ$200,46,FALSE)=0,"",VLOOKUP($A6,parlvotes_lh!$A$11:$ZZ$200,46,FALSE)))</f>
        <v>4.4000000000000004E-2</v>
      </c>
      <c r="M6" s="247">
        <f>IF(ISERROR(VLOOKUP($A6,parlvotes_lh!$A$11:$ZZ$200,66,FALSE))=TRUE,"",IF(VLOOKUP($A6,parlvotes_lh!$A$11:$ZZ$200,66,FALSE)=0,"",VLOOKUP($A6,parlvotes_lh!$A$11:$ZZ$200,66,FALSE)))</f>
        <v>3.2500000000000001E-2</v>
      </c>
      <c r="N6" s="247">
        <f>IF(ISERROR(VLOOKUP($A6,parlvotes_lh!$A$11:$ZZ$200,86,FALSE))=TRUE,"",IF(VLOOKUP($A6,parlvotes_lh!$A$11:$ZZ$200,86,FALSE)=0,"",VLOOKUP($A6,parlvotes_lh!$A$11:$ZZ$200,86,FALSE)))</f>
        <v>5.4000000000000006E-2</v>
      </c>
      <c r="O6" s="247" t="str">
        <f>IF(ISERROR(VLOOKUP($A6,parlvotes_lh!$A$11:$ZZ$200,106,FALSE))=TRUE,"",IF(VLOOKUP($A6,parlvotes_lh!$A$11:$ZZ$200,106,FALSE)=0,"",VLOOKUP($A6,parlvotes_lh!$A$11:$ZZ$200,106,FALSE)))</f>
        <v/>
      </c>
      <c r="P6" s="247" t="str">
        <f>IF(ISERROR(VLOOKUP($A6,parlvotes_lh!$A$11:$ZZ$200,126,FALSE))=TRUE,"",IF(VLOOKUP($A6,parlvotes_lh!$A$11:$ZZ$200,126,FALSE)=0,"",VLOOKUP($A6,parlvotes_lh!$A$11:$ZZ$200,126,FALSE)))</f>
        <v/>
      </c>
      <c r="Q6" s="248" t="str">
        <f>IF(ISERROR(VLOOKUP($A6,parlvotes_lh!$A$11:$ZZ$200,146,FALSE))=TRUE,"",IF(VLOOKUP($A6,parlvotes_lh!$A$11:$ZZ$200,146,FALSE)=0,"",VLOOKUP($A6,parlvotes_lh!$A$11:$ZZ$200,146,FALSE)))</f>
        <v/>
      </c>
      <c r="R6" s="248" t="str">
        <f>IF(ISERROR(VLOOKUP($A6,parlvotes_lh!$A$11:$ZZ$200,166,FALSE))=TRUE,"",IF(VLOOKUP($A6,parlvotes_lh!$A$11:$ZZ$200,166,FALSE)=0,"",VLOOKUP($A6,parlvotes_lh!$A$11:$ZZ$200,166,FALSE)))</f>
        <v/>
      </c>
      <c r="S6" s="248" t="str">
        <f>IF(ISERROR(VLOOKUP($A6,parlvotes_lh!$A$11:$ZZ$200,186,FALSE))=TRUE,"",IF(VLOOKUP($A6,parlvotes_lh!$A$11:$ZZ$200,186,FALSE)=0,"",VLOOKUP($A6,parlvotes_lh!$A$11:$ZZ$200,186,FALSE)))</f>
        <v/>
      </c>
      <c r="T6" s="248" t="str">
        <f>IF(ISERROR(VLOOKUP($A6,parlvotes_lh!$A$11:$ZZ$200,206,FALSE))=TRUE,"",IF(VLOOKUP($A6,parlvotes_lh!$A$11:$ZZ$200,206,FALSE)=0,"",VLOOKUP($A6,parlvotes_lh!$A$11:$ZZ$200,206,FALSE)))</f>
        <v/>
      </c>
      <c r="U6" s="248" t="str">
        <f>IF(ISERROR(VLOOKUP($A6,parlvotes_lh!$A$11:$ZZ$200,226,FALSE))=TRUE,"",IF(VLOOKUP($A6,parlvotes_lh!$A$11:$ZZ$200,226,FALSE)=0,"",VLOOKUP($A6,parlvotes_lh!$A$11:$ZZ$200,226,FALSE)))</f>
        <v/>
      </c>
      <c r="V6" s="248" t="str">
        <f>IF(ISERROR(VLOOKUP($A6,parlvotes_lh!$A$11:$ZZ$200,246,FALSE))=TRUE,"",IF(VLOOKUP($A6,parlvotes_lh!$A$11:$ZZ$200,246,FALSE)=0,"",VLOOKUP($A6,parlvotes_lh!$A$11:$ZZ$200,246,FALSE)))</f>
        <v/>
      </c>
      <c r="W6" s="248" t="str">
        <f>IF(ISERROR(VLOOKUP($A6,parlvotes_lh!$A$11:$ZZ$200,266,FALSE))=TRUE,"",IF(VLOOKUP($A6,parlvotes_lh!$A$11:$ZZ$200,266,FALSE)=0,"",VLOOKUP($A6,parlvotes_lh!$A$11:$ZZ$200,266,FALSE)))</f>
        <v/>
      </c>
      <c r="X6" s="248" t="str">
        <f>IF(ISERROR(VLOOKUP($A6,parlvotes_lh!$A$11:$ZZ$200,286,FALSE))=TRUE,"",IF(VLOOKUP($A6,parlvotes_lh!$A$11:$ZZ$200,286,FALSE)=0,"",VLOOKUP($A6,parlvotes_lh!$A$11:$ZZ$200,286,FALSE)))</f>
        <v/>
      </c>
      <c r="Y6" s="248" t="str">
        <f>IF(ISERROR(VLOOKUP($A6,parlvotes_lh!$A$11:$ZZ$200,306,FALSE))=TRUE,"",IF(VLOOKUP($A6,parlvotes_lh!$A$11:$ZZ$200,306,FALSE)=0,"",VLOOKUP($A6,parlvotes_lh!$A$11:$ZZ$200,306,FALSE)))</f>
        <v/>
      </c>
      <c r="Z6" s="248" t="str">
        <f>IF(ISERROR(VLOOKUP($A6,parlvotes_lh!$A$11:$ZZ$200,326,FALSE))=TRUE,"",IF(VLOOKUP($A6,parlvotes_lh!$A$11:$ZZ$200,326,FALSE)=0,"",VLOOKUP($A6,parlvotes_lh!$A$11:$ZZ$200,326,FALSE)))</f>
        <v/>
      </c>
      <c r="AA6" s="248" t="str">
        <f>IF(ISERROR(VLOOKUP($A6,parlvotes_lh!$A$11:$ZZ$200,346,FALSE))=TRUE,"",IF(VLOOKUP($A6,parlvotes_lh!$A$11:$ZZ$200,346,FALSE)=0,"",VLOOKUP($A6,parlvotes_lh!$A$11:$ZZ$200,346,FALSE)))</f>
        <v/>
      </c>
      <c r="AB6" s="248" t="str">
        <f>IF(ISERROR(VLOOKUP($A6,parlvotes_lh!$A$11:$ZZ$200,366,FALSE))=TRUE,"",IF(VLOOKUP($A6,parlvotes_lh!$A$11:$ZZ$200,366,FALSE)=0,"",VLOOKUP($A6,parlvotes_lh!$A$11:$ZZ$200,366,FALSE)))</f>
        <v/>
      </c>
      <c r="AC6" s="248" t="str">
        <f>IF(ISERROR(VLOOKUP($A6,parlvotes_lh!$A$11:$ZZ$200,386,FALSE))=TRUE,"",IF(VLOOKUP($A6,parlvotes_lh!$A$11:$ZZ$200,386,FALSE)=0,"",VLOOKUP($A6,parlvotes_lh!$A$11:$ZZ$200,386,FALSE)))</f>
        <v/>
      </c>
      <c r="AD6" s="249"/>
    </row>
    <row r="7" spans="1:30" ht="13.5" customHeight="1" x14ac:dyDescent="0.25">
      <c r="A7" s="242" t="str">
        <f>IF(info_parties!A7="","",info_parties!A7)</f>
        <v>fr_ecologistes01</v>
      </c>
      <c r="B7" s="142" t="str">
        <f>IF(A7="","",MID(info_weblinks!$C$3,32,3))</f>
        <v>fra</v>
      </c>
      <c r="C7" s="142" t="str">
        <f>IF(info_parties!G7="","",info_parties!G7)</f>
        <v>Other-Ecologists</v>
      </c>
      <c r="D7" s="142" t="str">
        <f>IF(info_parties!K7="","",info_parties!K7)</f>
        <v>Autres écologistes</v>
      </c>
      <c r="E7" s="142" t="str">
        <f>IF(info_parties!H7="","",info_parties!H7)</f>
        <v>DVE</v>
      </c>
      <c r="F7" s="243">
        <f t="shared" si="0"/>
        <v>34049</v>
      </c>
      <c r="G7" s="244">
        <f t="shared" si="1"/>
        <v>42897</v>
      </c>
      <c r="H7" s="245">
        <f t="shared" si="2"/>
        <v>4.2999999999999997E-2</v>
      </c>
      <c r="I7" s="246">
        <f t="shared" si="3"/>
        <v>42897</v>
      </c>
      <c r="J7" s="247">
        <f>IF(ISERROR(VLOOKUP($A7,parlvotes_lh!$A$11:$ZZ$200,6,FALSE))=TRUE,"",IF(VLOOKUP($A7,parlvotes_lh!$A$11:$ZZ$200,6,FALSE)=0,"",VLOOKUP($A7,parlvotes_lh!$A$11:$ZZ$200,6,FALSE)))</f>
        <v>2.1000000000000001E-2</v>
      </c>
      <c r="K7" s="247">
        <f>IF(ISERROR(VLOOKUP($A7,parlvotes_lh!$A$11:$ZZ$200,26,FALSE))=TRUE,"",IF(VLOOKUP($A7,parlvotes_lh!$A$11:$ZZ$200,26,FALSE)=0,"",VLOOKUP($A7,parlvotes_lh!$A$11:$ZZ$200,26,FALSE)))</f>
        <v>2.7000000000000003E-2</v>
      </c>
      <c r="L7" s="247">
        <f>IF(ISERROR(VLOOKUP($A7,parlvotes_lh!$A$11:$ZZ$200,46,FALSE))=TRUE,"",IF(VLOOKUP($A7,parlvotes_lh!$A$11:$ZZ$200,46,FALSE)=0,"",VLOOKUP($A7,parlvotes_lh!$A$11:$ZZ$200,46,FALSE)))</f>
        <v>1.2E-2</v>
      </c>
      <c r="M7" s="247">
        <f>IF(ISERROR(VLOOKUP($A7,parlvotes_lh!$A$11:$ZZ$200,66,FALSE))=TRUE,"",IF(VLOOKUP($A7,parlvotes_lh!$A$11:$ZZ$200,66,FALSE)=0,"",VLOOKUP($A7,parlvotes_lh!$A$11:$ZZ$200,66,FALSE)))</f>
        <v>8.0000000000000002E-3</v>
      </c>
      <c r="N7" s="247">
        <f>IF(ISERROR(VLOOKUP($A7,parlvotes_lh!$A$11:$ZZ$200,86,FALSE))=TRUE,"",IF(VLOOKUP($A7,parlvotes_lh!$A$11:$ZZ$200,86,FALSE)=0,"",VLOOKUP($A7,parlvotes_lh!$A$11:$ZZ$200,86,FALSE)))</f>
        <v>9.0000000000000011E-3</v>
      </c>
      <c r="O7" s="247">
        <f>IF(ISERROR(VLOOKUP($A7,parlvotes_lh!$A$11:$ZZ$200,106,FALSE))=TRUE,"",IF(VLOOKUP($A7,parlvotes_lh!$A$11:$ZZ$200,106,FALSE)=0,"",VLOOKUP($A7,parlvotes_lh!$A$11:$ZZ$200,106,FALSE)))</f>
        <v>4.2999999999999997E-2</v>
      </c>
      <c r="P7" s="247" t="str">
        <f>IF(ISERROR(VLOOKUP($A7,parlvotes_lh!$A$11:$ZZ$200,126,FALSE))=TRUE,"",IF(VLOOKUP($A7,parlvotes_lh!$A$11:$ZZ$200,126,FALSE)=0,"",VLOOKUP($A7,parlvotes_lh!$A$11:$ZZ$200,126,FALSE)))</f>
        <v/>
      </c>
      <c r="Q7" s="248" t="str">
        <f>IF(ISERROR(VLOOKUP($A7,parlvotes_lh!$A$11:$ZZ$200,146,FALSE))=TRUE,"",IF(VLOOKUP($A7,parlvotes_lh!$A$11:$ZZ$200,146,FALSE)=0,"",VLOOKUP($A7,parlvotes_lh!$A$11:$ZZ$200,146,FALSE)))</f>
        <v/>
      </c>
      <c r="R7" s="248" t="str">
        <f>IF(ISERROR(VLOOKUP($A7,parlvotes_lh!$A$11:$ZZ$200,166,FALSE))=TRUE,"",IF(VLOOKUP($A7,parlvotes_lh!$A$11:$ZZ$200,166,FALSE)=0,"",VLOOKUP($A7,parlvotes_lh!$A$11:$ZZ$200,166,FALSE)))</f>
        <v/>
      </c>
      <c r="S7" s="248" t="str">
        <f>IF(ISERROR(VLOOKUP($A7,parlvotes_lh!$A$11:$ZZ$200,186,FALSE))=TRUE,"",IF(VLOOKUP($A7,parlvotes_lh!$A$11:$ZZ$200,186,FALSE)=0,"",VLOOKUP($A7,parlvotes_lh!$A$11:$ZZ$200,186,FALSE)))</f>
        <v/>
      </c>
      <c r="T7" s="248" t="str">
        <f>IF(ISERROR(VLOOKUP($A7,parlvotes_lh!$A$11:$ZZ$200,206,FALSE))=TRUE,"",IF(VLOOKUP($A7,parlvotes_lh!$A$11:$ZZ$200,206,FALSE)=0,"",VLOOKUP($A7,parlvotes_lh!$A$11:$ZZ$200,206,FALSE)))</f>
        <v/>
      </c>
      <c r="U7" s="248" t="str">
        <f>IF(ISERROR(VLOOKUP($A7,parlvotes_lh!$A$11:$ZZ$200,226,FALSE))=TRUE,"",IF(VLOOKUP($A7,parlvotes_lh!$A$11:$ZZ$200,226,FALSE)=0,"",VLOOKUP($A7,parlvotes_lh!$A$11:$ZZ$200,226,FALSE)))</f>
        <v/>
      </c>
      <c r="V7" s="248" t="str">
        <f>IF(ISERROR(VLOOKUP($A7,parlvotes_lh!$A$11:$ZZ$200,246,FALSE))=TRUE,"",IF(VLOOKUP($A7,parlvotes_lh!$A$11:$ZZ$200,246,FALSE)=0,"",VLOOKUP($A7,parlvotes_lh!$A$11:$ZZ$200,246,FALSE)))</f>
        <v/>
      </c>
      <c r="W7" s="248" t="str">
        <f>IF(ISERROR(VLOOKUP($A7,parlvotes_lh!$A$11:$ZZ$200,266,FALSE))=TRUE,"",IF(VLOOKUP($A7,parlvotes_lh!$A$11:$ZZ$200,266,FALSE)=0,"",VLOOKUP($A7,parlvotes_lh!$A$11:$ZZ$200,266,FALSE)))</f>
        <v/>
      </c>
      <c r="X7" s="248" t="str">
        <f>IF(ISERROR(VLOOKUP($A7,parlvotes_lh!$A$11:$ZZ$200,286,FALSE))=TRUE,"",IF(VLOOKUP($A7,parlvotes_lh!$A$11:$ZZ$200,286,FALSE)=0,"",VLOOKUP($A7,parlvotes_lh!$A$11:$ZZ$200,286,FALSE)))</f>
        <v/>
      </c>
      <c r="Y7" s="248" t="str">
        <f>IF(ISERROR(VLOOKUP($A7,parlvotes_lh!$A$11:$ZZ$200,306,FALSE))=TRUE,"",IF(VLOOKUP($A7,parlvotes_lh!$A$11:$ZZ$200,306,FALSE)=0,"",VLOOKUP($A7,parlvotes_lh!$A$11:$ZZ$200,306,FALSE)))</f>
        <v/>
      </c>
      <c r="Z7" s="248" t="str">
        <f>IF(ISERROR(VLOOKUP($A7,parlvotes_lh!$A$11:$ZZ$200,326,FALSE))=TRUE,"",IF(VLOOKUP($A7,parlvotes_lh!$A$11:$ZZ$200,326,FALSE)=0,"",VLOOKUP($A7,parlvotes_lh!$A$11:$ZZ$200,326,FALSE)))</f>
        <v/>
      </c>
      <c r="AA7" s="248" t="str">
        <f>IF(ISERROR(VLOOKUP($A7,parlvotes_lh!$A$11:$ZZ$200,346,FALSE))=TRUE,"",IF(VLOOKUP($A7,parlvotes_lh!$A$11:$ZZ$200,346,FALSE)=0,"",VLOOKUP($A7,parlvotes_lh!$A$11:$ZZ$200,346,FALSE)))</f>
        <v/>
      </c>
      <c r="AB7" s="248" t="str">
        <f>IF(ISERROR(VLOOKUP($A7,parlvotes_lh!$A$11:$ZZ$200,366,FALSE))=TRUE,"",IF(VLOOKUP($A7,parlvotes_lh!$A$11:$ZZ$200,366,FALSE)=0,"",VLOOKUP($A7,parlvotes_lh!$A$11:$ZZ$200,366,FALSE)))</f>
        <v/>
      </c>
      <c r="AC7" s="248" t="str">
        <f>IF(ISERROR(VLOOKUP($A7,parlvotes_lh!$A$11:$ZZ$200,386,FALSE))=TRUE,"",IF(VLOOKUP($A7,parlvotes_lh!$A$11:$ZZ$200,386,FALSE)=0,"",VLOOKUP($A7,parlvotes_lh!$A$11:$ZZ$200,386,FALSE)))</f>
        <v/>
      </c>
      <c r="AD7" s="249"/>
    </row>
    <row r="8" spans="1:30" ht="13.5" customHeight="1" x14ac:dyDescent="0.25">
      <c r="A8" s="242" t="str">
        <f>IF(info_parties!A8="","",info_parties!A8)</f>
        <v>fr_udf01</v>
      </c>
      <c r="B8" s="142" t="str">
        <f>IF(A8="","",MID(info_weblinks!$C$3,32,3))</f>
        <v>fra</v>
      </c>
      <c r="C8" s="142" t="str">
        <f>IF(info_parties!G8="","",info_parties!G8)</f>
        <v>Union for French Democracy</v>
      </c>
      <c r="D8" s="142" t="str">
        <f>IF(info_parties!K8="","",info_parties!K8)</f>
        <v>Union pour la Démocratie française</v>
      </c>
      <c r="E8" s="142" t="str">
        <f>IF(info_parties!H8="","",info_parties!H8)</f>
        <v>UDF</v>
      </c>
      <c r="F8" s="243">
        <f t="shared" si="0"/>
        <v>34049</v>
      </c>
      <c r="G8" s="244">
        <f t="shared" si="1"/>
        <v>41070</v>
      </c>
      <c r="H8" s="245">
        <f t="shared" si="2"/>
        <v>0.19600000000000001</v>
      </c>
      <c r="I8" s="246">
        <f t="shared" si="3"/>
        <v>34049</v>
      </c>
      <c r="J8" s="247">
        <f>IF(ISERROR(VLOOKUP($A8,parlvotes_lh!$A$11:$ZZ$200,6,FALSE))=TRUE,"",IF(VLOOKUP($A8,parlvotes_lh!$A$11:$ZZ$200,6,FALSE)=0,"",VLOOKUP($A8,parlvotes_lh!$A$11:$ZZ$200,6,FALSE)))</f>
        <v>0.19600000000000001</v>
      </c>
      <c r="K8" s="247">
        <f>IF(ISERROR(VLOOKUP($A8,parlvotes_lh!$A$11:$ZZ$200,26,FALSE))=TRUE,"",IF(VLOOKUP($A8,parlvotes_lh!$A$11:$ZZ$200,26,FALSE)=0,"",VLOOKUP($A8,parlvotes_lh!$A$11:$ZZ$200,26,FALSE)))</f>
        <v>0.14699999999999999</v>
      </c>
      <c r="L8" s="247">
        <f>IF(ISERROR(VLOOKUP($A8,parlvotes_lh!$A$11:$ZZ$200,46,FALSE))=TRUE,"",IF(VLOOKUP($A8,parlvotes_lh!$A$11:$ZZ$200,46,FALSE)=0,"",VLOOKUP($A8,parlvotes_lh!$A$11:$ZZ$200,46,FALSE)))</f>
        <v>4.8000000000000001E-2</v>
      </c>
      <c r="M8" s="247">
        <f>IF(ISERROR(VLOOKUP($A8,parlvotes_lh!$A$11:$ZZ$200,66,FALSE))=TRUE,"",IF(VLOOKUP($A8,parlvotes_lh!$A$11:$ZZ$200,66,FALSE)=0,"",VLOOKUP($A8,parlvotes_lh!$A$11:$ZZ$200,66,FALSE)))</f>
        <v>7.6100000000000001E-2</v>
      </c>
      <c r="N8" s="247">
        <f>IF(ISERROR(VLOOKUP($A8,parlvotes_lh!$A$11:$ZZ$200,86,FALSE))=TRUE,"",IF(VLOOKUP($A8,parlvotes_lh!$A$11:$ZZ$200,86,FALSE)=0,"",VLOOKUP($A8,parlvotes_lh!$A$11:$ZZ$200,86,FALSE)))</f>
        <v>1.7000000000000001E-2</v>
      </c>
      <c r="O8" s="247" t="str">
        <f>IF(ISERROR(VLOOKUP($A8,parlvotes_lh!$A$11:$ZZ$200,106,FALSE))=TRUE,"",IF(VLOOKUP($A8,parlvotes_lh!$A$11:$ZZ$200,106,FALSE)=0,"",VLOOKUP($A8,parlvotes_lh!$A$11:$ZZ$200,106,FALSE)))</f>
        <v/>
      </c>
      <c r="P8" s="247" t="str">
        <f>IF(ISERROR(VLOOKUP($A8,parlvotes_lh!$A$11:$ZZ$200,126,FALSE))=TRUE,"",IF(VLOOKUP($A8,parlvotes_lh!$A$11:$ZZ$200,126,FALSE)=0,"",VLOOKUP($A8,parlvotes_lh!$A$11:$ZZ$200,126,FALSE)))</f>
        <v/>
      </c>
      <c r="Q8" s="248" t="str">
        <f>IF(ISERROR(VLOOKUP($A8,parlvotes_lh!$A$11:$ZZ$200,146,FALSE))=TRUE,"",IF(VLOOKUP($A8,parlvotes_lh!$A$11:$ZZ$200,146,FALSE)=0,"",VLOOKUP($A8,parlvotes_lh!$A$11:$ZZ$200,146,FALSE)))</f>
        <v/>
      </c>
      <c r="R8" s="248" t="str">
        <f>IF(ISERROR(VLOOKUP($A8,parlvotes_lh!$A$11:$ZZ$200,166,FALSE))=TRUE,"",IF(VLOOKUP($A8,parlvotes_lh!$A$11:$ZZ$200,166,FALSE)=0,"",VLOOKUP($A8,parlvotes_lh!$A$11:$ZZ$200,166,FALSE)))</f>
        <v/>
      </c>
      <c r="S8" s="248" t="str">
        <f>IF(ISERROR(VLOOKUP($A8,parlvotes_lh!$A$11:$ZZ$200,186,FALSE))=TRUE,"",IF(VLOOKUP($A8,parlvotes_lh!$A$11:$ZZ$200,186,FALSE)=0,"",VLOOKUP($A8,parlvotes_lh!$A$11:$ZZ$200,186,FALSE)))</f>
        <v/>
      </c>
      <c r="T8" s="248" t="str">
        <f>IF(ISERROR(VLOOKUP($A8,parlvotes_lh!$A$11:$ZZ$200,206,FALSE))=TRUE,"",IF(VLOOKUP($A8,parlvotes_lh!$A$11:$ZZ$200,206,FALSE)=0,"",VLOOKUP($A8,parlvotes_lh!$A$11:$ZZ$200,206,FALSE)))</f>
        <v/>
      </c>
      <c r="U8" s="248" t="str">
        <f>IF(ISERROR(VLOOKUP($A8,parlvotes_lh!$A$11:$ZZ$200,226,FALSE))=TRUE,"",IF(VLOOKUP($A8,parlvotes_lh!$A$11:$ZZ$200,226,FALSE)=0,"",VLOOKUP($A8,parlvotes_lh!$A$11:$ZZ$200,226,FALSE)))</f>
        <v/>
      </c>
      <c r="V8" s="248" t="str">
        <f>IF(ISERROR(VLOOKUP($A8,parlvotes_lh!$A$11:$ZZ$200,246,FALSE))=TRUE,"",IF(VLOOKUP($A8,parlvotes_lh!$A$11:$ZZ$200,246,FALSE)=0,"",VLOOKUP($A8,parlvotes_lh!$A$11:$ZZ$200,246,FALSE)))</f>
        <v/>
      </c>
      <c r="W8" s="248" t="str">
        <f>IF(ISERROR(VLOOKUP($A8,parlvotes_lh!$A$11:$ZZ$200,266,FALSE))=TRUE,"",IF(VLOOKUP($A8,parlvotes_lh!$A$11:$ZZ$200,266,FALSE)=0,"",VLOOKUP($A8,parlvotes_lh!$A$11:$ZZ$200,266,FALSE)))</f>
        <v/>
      </c>
      <c r="X8" s="248" t="str">
        <f>IF(ISERROR(VLOOKUP($A8,parlvotes_lh!$A$11:$ZZ$200,286,FALSE))=TRUE,"",IF(VLOOKUP($A8,parlvotes_lh!$A$11:$ZZ$200,286,FALSE)=0,"",VLOOKUP($A8,parlvotes_lh!$A$11:$ZZ$200,286,FALSE)))</f>
        <v/>
      </c>
      <c r="Y8" s="248" t="str">
        <f>IF(ISERROR(VLOOKUP($A8,parlvotes_lh!$A$11:$ZZ$200,306,FALSE))=TRUE,"",IF(VLOOKUP($A8,parlvotes_lh!$A$11:$ZZ$200,306,FALSE)=0,"",VLOOKUP($A8,parlvotes_lh!$A$11:$ZZ$200,306,FALSE)))</f>
        <v/>
      </c>
      <c r="Z8" s="248" t="str">
        <f>IF(ISERROR(VLOOKUP($A8,parlvotes_lh!$A$11:$ZZ$200,326,FALSE))=TRUE,"",IF(VLOOKUP($A8,parlvotes_lh!$A$11:$ZZ$200,326,FALSE)=0,"",VLOOKUP($A8,parlvotes_lh!$A$11:$ZZ$200,326,FALSE)))</f>
        <v/>
      </c>
      <c r="AA8" s="248" t="str">
        <f>IF(ISERROR(VLOOKUP($A8,parlvotes_lh!$A$11:$ZZ$200,346,FALSE))=TRUE,"",IF(VLOOKUP($A8,parlvotes_lh!$A$11:$ZZ$200,346,FALSE)=0,"",VLOOKUP($A8,parlvotes_lh!$A$11:$ZZ$200,346,FALSE)))</f>
        <v/>
      </c>
      <c r="AB8" s="248" t="str">
        <f>IF(ISERROR(VLOOKUP($A8,parlvotes_lh!$A$11:$ZZ$200,366,FALSE))=TRUE,"",IF(VLOOKUP($A8,parlvotes_lh!$A$11:$ZZ$200,366,FALSE)=0,"",VLOOKUP($A8,parlvotes_lh!$A$11:$ZZ$200,366,FALSE)))</f>
        <v/>
      </c>
      <c r="AC8" s="248" t="str">
        <f>IF(ISERROR(VLOOKUP($A8,parlvotes_lh!$A$11:$ZZ$200,386,FALSE))=TRUE,"",IF(VLOOKUP($A8,parlvotes_lh!$A$11:$ZZ$200,386,FALSE)=0,"",VLOOKUP($A8,parlvotes_lh!$A$11:$ZZ$200,386,FALSE)))</f>
        <v/>
      </c>
      <c r="AD8" s="249"/>
    </row>
    <row r="9" spans="1:30" ht="13.5" customHeight="1" x14ac:dyDescent="0.25">
      <c r="A9" s="242" t="str">
        <f>IF(info_parties!A9="","",info_parties!A9)</f>
        <v>fr_rpr01</v>
      </c>
      <c r="B9" s="142" t="str">
        <f>IF(A9="","",MID(info_weblinks!$C$3,32,3))</f>
        <v>fra</v>
      </c>
      <c r="C9" s="142" t="str">
        <f>IF(info_parties!G9="","",info_parties!G9)</f>
        <v>Rally for the Republic</v>
      </c>
      <c r="D9" s="142" t="str">
        <f>IF(info_parties!K9="","",info_parties!K9)</f>
        <v>Rassemblement pour la République</v>
      </c>
      <c r="E9" s="142" t="str">
        <f>IF(info_parties!H9="","",info_parties!H9)</f>
        <v>RPR</v>
      </c>
      <c r="F9" s="243">
        <f t="shared" si="0"/>
        <v>34049</v>
      </c>
      <c r="G9" s="244">
        <f t="shared" si="1"/>
        <v>35575</v>
      </c>
      <c r="H9" s="245">
        <f t="shared" si="2"/>
        <v>0.20199999999999999</v>
      </c>
      <c r="I9" s="246">
        <f t="shared" si="3"/>
        <v>34049</v>
      </c>
      <c r="J9" s="247">
        <f>IF(ISERROR(VLOOKUP($A9,parlvotes_lh!$A$11:$ZZ$200,6,FALSE))=TRUE,"",IF(VLOOKUP($A9,parlvotes_lh!$A$11:$ZZ$200,6,FALSE)=0,"",VLOOKUP($A9,parlvotes_lh!$A$11:$ZZ$200,6,FALSE)))</f>
        <v>0.20199999999999999</v>
      </c>
      <c r="K9" s="247">
        <f>IF(ISERROR(VLOOKUP($A9,parlvotes_lh!$A$11:$ZZ$200,26,FALSE))=TRUE,"",IF(VLOOKUP($A9,parlvotes_lh!$A$11:$ZZ$200,26,FALSE)=0,"",VLOOKUP($A9,parlvotes_lh!$A$11:$ZZ$200,26,FALSE)))</f>
        <v>0.16800000000000001</v>
      </c>
      <c r="L9" s="247" t="str">
        <f>IF(ISERROR(VLOOKUP($A9,parlvotes_lh!$A$11:$ZZ$200,46,FALSE))=TRUE,"",IF(VLOOKUP($A9,parlvotes_lh!$A$11:$ZZ$200,46,FALSE)=0,"",VLOOKUP($A9,parlvotes_lh!$A$11:$ZZ$200,46,FALSE)))</f>
        <v/>
      </c>
      <c r="M9" s="247" t="str">
        <f>IF(ISERROR(VLOOKUP($A9,parlvotes_lh!$A$11:$ZZ$200,66,FALSE))=TRUE,"",IF(VLOOKUP($A9,parlvotes_lh!$A$11:$ZZ$200,66,FALSE)=0,"",VLOOKUP($A9,parlvotes_lh!$A$11:$ZZ$200,66,FALSE)))</f>
        <v/>
      </c>
      <c r="N9" s="247" t="str">
        <f>IF(ISERROR(VLOOKUP($A9,parlvotes_lh!$A$11:$ZZ$200,86,FALSE))=TRUE,"",IF(VLOOKUP($A9,parlvotes_lh!$A$11:$ZZ$200,86,FALSE)=0,"",VLOOKUP($A9,parlvotes_lh!$A$11:$ZZ$200,86,FALSE)))</f>
        <v/>
      </c>
      <c r="O9" s="247" t="str">
        <f>IF(ISERROR(VLOOKUP($A9,parlvotes_lh!$A$11:$ZZ$200,106,FALSE))=TRUE,"",IF(VLOOKUP($A9,parlvotes_lh!$A$11:$ZZ$200,106,FALSE)=0,"",VLOOKUP($A9,parlvotes_lh!$A$11:$ZZ$200,106,FALSE)))</f>
        <v/>
      </c>
      <c r="P9" s="247" t="str">
        <f>IF(ISERROR(VLOOKUP($A9,parlvotes_lh!$A$11:$ZZ$200,126,FALSE))=TRUE,"",IF(VLOOKUP($A9,parlvotes_lh!$A$11:$ZZ$200,126,FALSE)=0,"",VLOOKUP($A9,parlvotes_lh!$A$11:$ZZ$200,126,FALSE)))</f>
        <v/>
      </c>
      <c r="Q9" s="248" t="str">
        <f>IF(ISERROR(VLOOKUP($A9,parlvotes_lh!$A$11:$ZZ$200,146,FALSE))=TRUE,"",IF(VLOOKUP($A9,parlvotes_lh!$A$11:$ZZ$200,146,FALSE)=0,"",VLOOKUP($A9,parlvotes_lh!$A$11:$ZZ$200,146,FALSE)))</f>
        <v/>
      </c>
      <c r="R9" s="248" t="str">
        <f>IF(ISERROR(VLOOKUP($A9,parlvotes_lh!$A$11:$ZZ$200,166,FALSE))=TRUE,"",IF(VLOOKUP($A9,parlvotes_lh!$A$11:$ZZ$200,166,FALSE)=0,"",VLOOKUP($A9,parlvotes_lh!$A$11:$ZZ$200,166,FALSE)))</f>
        <v/>
      </c>
      <c r="S9" s="248" t="str">
        <f>IF(ISERROR(VLOOKUP($A9,parlvotes_lh!$A$11:$ZZ$200,186,FALSE))=TRUE,"",IF(VLOOKUP($A9,parlvotes_lh!$A$11:$ZZ$200,186,FALSE)=0,"",VLOOKUP($A9,parlvotes_lh!$A$11:$ZZ$200,186,FALSE)))</f>
        <v/>
      </c>
      <c r="T9" s="248" t="str">
        <f>IF(ISERROR(VLOOKUP($A9,parlvotes_lh!$A$11:$ZZ$200,206,FALSE))=TRUE,"",IF(VLOOKUP($A9,parlvotes_lh!$A$11:$ZZ$200,206,FALSE)=0,"",VLOOKUP($A9,parlvotes_lh!$A$11:$ZZ$200,206,FALSE)))</f>
        <v/>
      </c>
      <c r="U9" s="248" t="str">
        <f>IF(ISERROR(VLOOKUP($A9,parlvotes_lh!$A$11:$ZZ$200,226,FALSE))=TRUE,"",IF(VLOOKUP($A9,parlvotes_lh!$A$11:$ZZ$200,226,FALSE)=0,"",VLOOKUP($A9,parlvotes_lh!$A$11:$ZZ$200,226,FALSE)))</f>
        <v/>
      </c>
      <c r="V9" s="248" t="str">
        <f>IF(ISERROR(VLOOKUP($A9,parlvotes_lh!$A$11:$ZZ$200,246,FALSE))=TRUE,"",IF(VLOOKUP($A9,parlvotes_lh!$A$11:$ZZ$200,246,FALSE)=0,"",VLOOKUP($A9,parlvotes_lh!$A$11:$ZZ$200,246,FALSE)))</f>
        <v/>
      </c>
      <c r="W9" s="248" t="str">
        <f>IF(ISERROR(VLOOKUP($A9,parlvotes_lh!$A$11:$ZZ$200,266,FALSE))=TRUE,"",IF(VLOOKUP($A9,parlvotes_lh!$A$11:$ZZ$200,266,FALSE)=0,"",VLOOKUP($A9,parlvotes_lh!$A$11:$ZZ$200,266,FALSE)))</f>
        <v/>
      </c>
      <c r="X9" s="248" t="str">
        <f>IF(ISERROR(VLOOKUP($A9,parlvotes_lh!$A$11:$ZZ$200,286,FALSE))=TRUE,"",IF(VLOOKUP($A9,parlvotes_lh!$A$11:$ZZ$200,286,FALSE)=0,"",VLOOKUP($A9,parlvotes_lh!$A$11:$ZZ$200,286,FALSE)))</f>
        <v/>
      </c>
      <c r="Y9" s="248" t="str">
        <f>IF(ISERROR(VLOOKUP($A9,parlvotes_lh!$A$11:$ZZ$200,306,FALSE))=TRUE,"",IF(VLOOKUP($A9,parlvotes_lh!$A$11:$ZZ$200,306,FALSE)=0,"",VLOOKUP($A9,parlvotes_lh!$A$11:$ZZ$200,306,FALSE)))</f>
        <v/>
      </c>
      <c r="Z9" s="248" t="str">
        <f>IF(ISERROR(VLOOKUP($A9,parlvotes_lh!$A$11:$ZZ$200,326,FALSE))=TRUE,"",IF(VLOOKUP($A9,parlvotes_lh!$A$11:$ZZ$200,326,FALSE)=0,"",VLOOKUP($A9,parlvotes_lh!$A$11:$ZZ$200,326,FALSE)))</f>
        <v/>
      </c>
      <c r="AA9" s="248" t="str">
        <f>IF(ISERROR(VLOOKUP($A9,parlvotes_lh!$A$11:$ZZ$200,346,FALSE))=TRUE,"",IF(VLOOKUP($A9,parlvotes_lh!$A$11:$ZZ$200,346,FALSE)=0,"",VLOOKUP($A9,parlvotes_lh!$A$11:$ZZ$200,346,FALSE)))</f>
        <v/>
      </c>
      <c r="AB9" s="248" t="str">
        <f>IF(ISERROR(VLOOKUP($A9,parlvotes_lh!$A$11:$ZZ$200,366,FALSE))=TRUE,"",IF(VLOOKUP($A9,parlvotes_lh!$A$11:$ZZ$200,366,FALSE)=0,"",VLOOKUP($A9,parlvotes_lh!$A$11:$ZZ$200,366,FALSE)))</f>
        <v/>
      </c>
      <c r="AC9" s="248" t="str">
        <f>IF(ISERROR(VLOOKUP($A9,parlvotes_lh!$A$11:$ZZ$200,386,FALSE))=TRUE,"",IF(VLOOKUP($A9,parlvotes_lh!$A$11:$ZZ$200,386,FALSE)=0,"",VLOOKUP($A9,parlvotes_lh!$A$11:$ZZ$200,386,FALSE)))</f>
        <v/>
      </c>
      <c r="AD9" s="249"/>
    </row>
    <row r="10" spans="1:30" ht="13.5" customHeight="1" x14ac:dyDescent="0.25">
      <c r="A10" s="242" t="str">
        <f>IF(info_parties!A10="","",info_parties!A10)</f>
        <v>fr_diversdroite01</v>
      </c>
      <c r="B10" s="142" t="str">
        <f>IF(A10="","",MID(info_weblinks!$C$3,32,3))</f>
        <v>fra</v>
      </c>
      <c r="C10" s="142" t="str">
        <f>IF(info_parties!G10="","",info_parties!G10)</f>
        <v>Other-Right</v>
      </c>
      <c r="D10" s="142" t="str">
        <f>IF(info_parties!K10="","",info_parties!K10)</f>
        <v>Divers droite</v>
      </c>
      <c r="E10" s="142" t="str">
        <f>IF(info_parties!H10="","",info_parties!H10)</f>
        <v>DVD</v>
      </c>
      <c r="F10" s="243">
        <f t="shared" si="0"/>
        <v>34049</v>
      </c>
      <c r="G10" s="244">
        <f t="shared" si="1"/>
        <v>42897</v>
      </c>
      <c r="H10" s="245">
        <f t="shared" si="2"/>
        <v>5.5E-2</v>
      </c>
      <c r="I10" s="246">
        <f t="shared" si="3"/>
        <v>37416</v>
      </c>
      <c r="J10" s="247">
        <f>IF(ISERROR(VLOOKUP($A10,parlvotes_lh!$A$11:$ZZ$200,6,FALSE))=TRUE,"",IF(VLOOKUP($A10,parlvotes_lh!$A$11:$ZZ$200,6,FALSE)=0,"",VLOOKUP($A10,parlvotes_lh!$A$11:$ZZ$200,6,FALSE)))</f>
        <v>4.2999999999999997E-2</v>
      </c>
      <c r="K10" s="247">
        <f>IF(ISERROR(VLOOKUP($A10,parlvotes_lh!$A$11:$ZZ$200,26,FALSE))=TRUE,"",IF(VLOOKUP($A10,parlvotes_lh!$A$11:$ZZ$200,26,FALSE)=0,"",VLOOKUP($A10,parlvotes_lh!$A$11:$ZZ$200,26,FALSE)))</f>
        <v>4.7E-2</v>
      </c>
      <c r="L10" s="247">
        <f>IF(ISERROR(VLOOKUP($A10,parlvotes_lh!$A$11:$ZZ$200,46,FALSE))=TRUE,"",IF(VLOOKUP($A10,parlvotes_lh!$A$11:$ZZ$200,46,FALSE)=0,"",VLOOKUP($A10,parlvotes_lh!$A$11:$ZZ$200,46,FALSE)))</f>
        <v>5.5E-2</v>
      </c>
      <c r="M10" s="247">
        <f>IF(ISERROR(VLOOKUP($A10,parlvotes_lh!$A$11:$ZZ$200,66,FALSE))=TRUE,"",IF(VLOOKUP($A10,parlvotes_lh!$A$11:$ZZ$200,66,FALSE)=0,"",VLOOKUP($A10,parlvotes_lh!$A$11:$ZZ$200,66,FALSE)))</f>
        <v>2.4700000000000003E-2</v>
      </c>
      <c r="N10" s="247">
        <f>IF(ISERROR(VLOOKUP($A10,parlvotes_lh!$A$11:$ZZ$200,86,FALSE))=TRUE,"",IF(VLOOKUP($A10,parlvotes_lh!$A$11:$ZZ$200,86,FALSE)=0,"",VLOOKUP($A10,parlvotes_lh!$A$11:$ZZ$200,86,FALSE)))</f>
        <v>3.5000000000000003E-2</v>
      </c>
      <c r="O10" s="247">
        <f>IF(ISERROR(VLOOKUP($A10,parlvotes_lh!$A$11:$ZZ$200,106,FALSE))=TRUE,"",IF(VLOOKUP($A10,parlvotes_lh!$A$11:$ZZ$200,106,FALSE)=0,"",VLOOKUP($A10,parlvotes_lh!$A$11:$ZZ$200,106,FALSE)))</f>
        <v>0.03</v>
      </c>
      <c r="P10" s="247" t="str">
        <f>IF(ISERROR(VLOOKUP($A10,parlvotes_lh!$A$11:$ZZ$200,126,FALSE))=TRUE,"",IF(VLOOKUP($A10,parlvotes_lh!$A$11:$ZZ$200,126,FALSE)=0,"",VLOOKUP($A10,parlvotes_lh!$A$11:$ZZ$200,126,FALSE)))</f>
        <v/>
      </c>
      <c r="Q10" s="248" t="str">
        <f>IF(ISERROR(VLOOKUP($A10,parlvotes_lh!$A$11:$ZZ$200,146,FALSE))=TRUE,"",IF(VLOOKUP($A10,parlvotes_lh!$A$11:$ZZ$200,146,FALSE)=0,"",VLOOKUP($A10,parlvotes_lh!$A$11:$ZZ$200,146,FALSE)))</f>
        <v/>
      </c>
      <c r="R10" s="248" t="str">
        <f>IF(ISERROR(VLOOKUP($A10,parlvotes_lh!$A$11:$ZZ$200,166,FALSE))=TRUE,"",IF(VLOOKUP($A10,parlvotes_lh!$A$11:$ZZ$200,166,FALSE)=0,"",VLOOKUP($A10,parlvotes_lh!$A$11:$ZZ$200,166,FALSE)))</f>
        <v/>
      </c>
      <c r="S10" s="248" t="str">
        <f>IF(ISERROR(VLOOKUP($A10,parlvotes_lh!$A$11:$ZZ$200,186,FALSE))=TRUE,"",IF(VLOOKUP($A10,parlvotes_lh!$A$11:$ZZ$200,186,FALSE)=0,"",VLOOKUP($A10,parlvotes_lh!$A$11:$ZZ$200,186,FALSE)))</f>
        <v/>
      </c>
      <c r="T10" s="248" t="str">
        <f>IF(ISERROR(VLOOKUP($A10,parlvotes_lh!$A$11:$ZZ$200,206,FALSE))=TRUE,"",IF(VLOOKUP($A10,parlvotes_lh!$A$11:$ZZ$200,206,FALSE)=0,"",VLOOKUP($A10,parlvotes_lh!$A$11:$ZZ$200,206,FALSE)))</f>
        <v/>
      </c>
      <c r="U10" s="248" t="str">
        <f>IF(ISERROR(VLOOKUP($A10,parlvotes_lh!$A$11:$ZZ$200,226,FALSE))=TRUE,"",IF(VLOOKUP($A10,parlvotes_lh!$A$11:$ZZ$200,226,FALSE)=0,"",VLOOKUP($A10,parlvotes_lh!$A$11:$ZZ$200,226,FALSE)))</f>
        <v/>
      </c>
      <c r="V10" s="248" t="str">
        <f>IF(ISERROR(VLOOKUP($A10,parlvotes_lh!$A$11:$ZZ$200,246,FALSE))=TRUE,"",IF(VLOOKUP($A10,parlvotes_lh!$A$11:$ZZ$200,246,FALSE)=0,"",VLOOKUP($A10,parlvotes_lh!$A$11:$ZZ$200,246,FALSE)))</f>
        <v/>
      </c>
      <c r="W10" s="248" t="str">
        <f>IF(ISERROR(VLOOKUP($A10,parlvotes_lh!$A$11:$ZZ$200,266,FALSE))=TRUE,"",IF(VLOOKUP($A10,parlvotes_lh!$A$11:$ZZ$200,266,FALSE)=0,"",VLOOKUP($A10,parlvotes_lh!$A$11:$ZZ$200,266,FALSE)))</f>
        <v/>
      </c>
      <c r="X10" s="248" t="str">
        <f>IF(ISERROR(VLOOKUP($A10,parlvotes_lh!$A$11:$ZZ$200,286,FALSE))=TRUE,"",IF(VLOOKUP($A10,parlvotes_lh!$A$11:$ZZ$200,286,FALSE)=0,"",VLOOKUP($A10,parlvotes_lh!$A$11:$ZZ$200,286,FALSE)))</f>
        <v/>
      </c>
      <c r="Y10" s="248" t="str">
        <f>IF(ISERROR(VLOOKUP($A10,parlvotes_lh!$A$11:$ZZ$200,306,FALSE))=TRUE,"",IF(VLOOKUP($A10,parlvotes_lh!$A$11:$ZZ$200,306,FALSE)=0,"",VLOOKUP($A10,parlvotes_lh!$A$11:$ZZ$200,306,FALSE)))</f>
        <v/>
      </c>
      <c r="Z10" s="248" t="str">
        <f>IF(ISERROR(VLOOKUP($A10,parlvotes_lh!$A$11:$ZZ$200,326,FALSE))=TRUE,"",IF(VLOOKUP($A10,parlvotes_lh!$A$11:$ZZ$200,326,FALSE)=0,"",VLOOKUP($A10,parlvotes_lh!$A$11:$ZZ$200,326,FALSE)))</f>
        <v/>
      </c>
      <c r="AA10" s="248" t="str">
        <f>IF(ISERROR(VLOOKUP($A10,parlvotes_lh!$A$11:$ZZ$200,346,FALSE))=TRUE,"",IF(VLOOKUP($A10,parlvotes_lh!$A$11:$ZZ$200,346,FALSE)=0,"",VLOOKUP($A10,parlvotes_lh!$A$11:$ZZ$200,346,FALSE)))</f>
        <v/>
      </c>
      <c r="AB10" s="248" t="str">
        <f>IF(ISERROR(VLOOKUP($A10,parlvotes_lh!$A$11:$ZZ$200,366,FALSE))=TRUE,"",IF(VLOOKUP($A10,parlvotes_lh!$A$11:$ZZ$200,366,FALSE)=0,"",VLOOKUP($A10,parlvotes_lh!$A$11:$ZZ$200,366,FALSE)))</f>
        <v/>
      </c>
      <c r="AC10" s="248" t="str">
        <f>IF(ISERROR(VLOOKUP($A10,parlvotes_lh!$A$11:$ZZ$200,386,FALSE))=TRUE,"",IF(VLOOKUP($A10,parlvotes_lh!$A$11:$ZZ$200,386,FALSE)=0,"",VLOOKUP($A10,parlvotes_lh!$A$11:$ZZ$200,386,FALSE)))</f>
        <v/>
      </c>
      <c r="AD10" s="249"/>
    </row>
    <row r="11" spans="1:30" ht="13.5" customHeight="1" x14ac:dyDescent="0.25">
      <c r="A11" s="242" t="str">
        <f>IF(info_parties!A11="","",info_parties!A11)</f>
        <v>fr_extremedroite01</v>
      </c>
      <c r="B11" s="142" t="str">
        <f>IF(A11="","",MID(info_weblinks!$C$3,32,3))</f>
        <v>fra</v>
      </c>
      <c r="C11" s="142" t="str">
        <f>IF(info_parties!G11="","",info_parties!G11)</f>
        <v>Extreme Right</v>
      </c>
      <c r="D11" s="142" t="str">
        <f>IF(info_parties!K11="","",info_parties!K11)</f>
        <v>Extrême droite</v>
      </c>
      <c r="E11" s="142" t="str">
        <f>IF(info_parties!H11="","",info_parties!H11)</f>
        <v>EXD</v>
      </c>
      <c r="F11" s="243">
        <f t="shared" si="0"/>
        <v>39243</v>
      </c>
      <c r="G11" s="244">
        <f t="shared" si="1"/>
        <v>42897</v>
      </c>
      <c r="H11" s="245">
        <f t="shared" si="2"/>
        <v>3.9000000000000003E-3</v>
      </c>
      <c r="I11" s="246">
        <f t="shared" si="3"/>
        <v>39243</v>
      </c>
      <c r="J11" s="247" t="str">
        <f>IF(ISERROR(VLOOKUP($A11,parlvotes_lh!$A$11:$ZZ$200,6,FALSE))=TRUE,"",IF(VLOOKUP($A11,parlvotes_lh!$A$11:$ZZ$200,6,FALSE)=0,"",VLOOKUP($A11,parlvotes_lh!$A$11:$ZZ$200,6,FALSE)))</f>
        <v/>
      </c>
      <c r="K11" s="247" t="str">
        <f>IF(ISERROR(VLOOKUP($A11,parlvotes_lh!$A$11:$ZZ$200,26,FALSE))=TRUE,"",IF(VLOOKUP($A11,parlvotes_lh!$A$11:$ZZ$200,26,FALSE)=0,"",VLOOKUP($A11,parlvotes_lh!$A$11:$ZZ$200,26,FALSE)))</f>
        <v/>
      </c>
      <c r="L11" s="247" t="str">
        <f>IF(ISERROR(VLOOKUP($A11,parlvotes_lh!$A$11:$ZZ$200,46,FALSE))=TRUE,"",IF(VLOOKUP($A11,parlvotes_lh!$A$11:$ZZ$200,46,FALSE)=0,"",VLOOKUP($A11,parlvotes_lh!$A$11:$ZZ$200,46,FALSE)))</f>
        <v/>
      </c>
      <c r="M11" s="247">
        <f>IF(ISERROR(VLOOKUP($A11,parlvotes_lh!$A$11:$ZZ$200,66,FALSE))=TRUE,"",IF(VLOOKUP($A11,parlvotes_lh!$A$11:$ZZ$200,66,FALSE)=0,"",VLOOKUP($A11,parlvotes_lh!$A$11:$ZZ$200,66,FALSE)))</f>
        <v>3.9000000000000003E-3</v>
      </c>
      <c r="N11" s="247">
        <f>IF(ISERROR(VLOOKUP($A11,parlvotes_lh!$A$11:$ZZ$200,86,FALSE))=TRUE,"",IF(VLOOKUP($A11,parlvotes_lh!$A$11:$ZZ$200,86,FALSE)=0,"",VLOOKUP($A11,parlvotes_lh!$A$11:$ZZ$200,86,FALSE)))</f>
        <v>1E-3</v>
      </c>
      <c r="O11" s="247">
        <f>IF(ISERROR(VLOOKUP($A11,parlvotes_lh!$A$11:$ZZ$200,106,FALSE))=TRUE,"",IF(VLOOKUP($A11,parlvotes_lh!$A$11:$ZZ$200,106,FALSE)=0,"",VLOOKUP($A11,parlvotes_lh!$A$11:$ZZ$200,106,FALSE)))</f>
        <v>3.0000000000000001E-3</v>
      </c>
      <c r="P11" s="247" t="str">
        <f>IF(ISERROR(VLOOKUP($A11,parlvotes_lh!$A$11:$ZZ$200,126,FALSE))=TRUE,"",IF(VLOOKUP($A11,parlvotes_lh!$A$11:$ZZ$200,126,FALSE)=0,"",VLOOKUP($A11,parlvotes_lh!$A$11:$ZZ$200,126,FALSE)))</f>
        <v/>
      </c>
      <c r="Q11" s="248" t="str">
        <f>IF(ISERROR(VLOOKUP($A11,parlvotes_lh!$A$11:$ZZ$200,146,FALSE))=TRUE,"",IF(VLOOKUP($A11,parlvotes_lh!$A$11:$ZZ$200,146,FALSE)=0,"",VLOOKUP($A11,parlvotes_lh!$A$11:$ZZ$200,146,FALSE)))</f>
        <v/>
      </c>
      <c r="R11" s="248" t="str">
        <f>IF(ISERROR(VLOOKUP($A11,parlvotes_lh!$A$11:$ZZ$200,166,FALSE))=TRUE,"",IF(VLOOKUP($A11,parlvotes_lh!$A$11:$ZZ$200,166,FALSE)=0,"",VLOOKUP($A11,parlvotes_lh!$A$11:$ZZ$200,166,FALSE)))</f>
        <v/>
      </c>
      <c r="S11" s="248" t="str">
        <f>IF(ISERROR(VLOOKUP($A11,parlvotes_lh!$A$11:$ZZ$200,186,FALSE))=TRUE,"",IF(VLOOKUP($A11,parlvotes_lh!$A$11:$ZZ$200,186,FALSE)=0,"",VLOOKUP($A11,parlvotes_lh!$A$11:$ZZ$200,186,FALSE)))</f>
        <v/>
      </c>
      <c r="T11" s="248" t="str">
        <f>IF(ISERROR(VLOOKUP($A11,parlvotes_lh!$A$11:$ZZ$200,206,FALSE))=TRUE,"",IF(VLOOKUP($A11,parlvotes_lh!$A$11:$ZZ$200,206,FALSE)=0,"",VLOOKUP($A11,parlvotes_lh!$A$11:$ZZ$200,206,FALSE)))</f>
        <v/>
      </c>
      <c r="U11" s="248" t="str">
        <f>IF(ISERROR(VLOOKUP($A11,parlvotes_lh!$A$11:$ZZ$200,226,FALSE))=TRUE,"",IF(VLOOKUP($A11,parlvotes_lh!$A$11:$ZZ$200,226,FALSE)=0,"",VLOOKUP($A11,parlvotes_lh!$A$11:$ZZ$200,226,FALSE)))</f>
        <v/>
      </c>
      <c r="V11" s="248" t="str">
        <f>IF(ISERROR(VLOOKUP($A11,parlvotes_lh!$A$11:$ZZ$200,246,FALSE))=TRUE,"",IF(VLOOKUP($A11,parlvotes_lh!$A$11:$ZZ$200,246,FALSE)=0,"",VLOOKUP($A11,parlvotes_lh!$A$11:$ZZ$200,246,FALSE)))</f>
        <v/>
      </c>
      <c r="W11" s="248" t="str">
        <f>IF(ISERROR(VLOOKUP($A11,parlvotes_lh!$A$11:$ZZ$200,266,FALSE))=TRUE,"",IF(VLOOKUP($A11,parlvotes_lh!$A$11:$ZZ$200,266,FALSE)=0,"",VLOOKUP($A11,parlvotes_lh!$A$11:$ZZ$200,266,FALSE)))</f>
        <v/>
      </c>
      <c r="X11" s="248" t="str">
        <f>IF(ISERROR(VLOOKUP($A11,parlvotes_lh!$A$11:$ZZ$200,286,FALSE))=TRUE,"",IF(VLOOKUP($A11,parlvotes_lh!$A$11:$ZZ$200,286,FALSE)=0,"",VLOOKUP($A11,parlvotes_lh!$A$11:$ZZ$200,286,FALSE)))</f>
        <v/>
      </c>
      <c r="Y11" s="248" t="str">
        <f>IF(ISERROR(VLOOKUP($A11,parlvotes_lh!$A$11:$ZZ$200,306,FALSE))=TRUE,"",IF(VLOOKUP($A11,parlvotes_lh!$A$11:$ZZ$200,306,FALSE)=0,"",VLOOKUP($A11,parlvotes_lh!$A$11:$ZZ$200,306,FALSE)))</f>
        <v/>
      </c>
      <c r="Z11" s="248" t="str">
        <f>IF(ISERROR(VLOOKUP($A11,parlvotes_lh!$A$11:$ZZ$200,326,FALSE))=TRUE,"",IF(VLOOKUP($A11,parlvotes_lh!$A$11:$ZZ$200,326,FALSE)=0,"",VLOOKUP($A11,parlvotes_lh!$A$11:$ZZ$200,326,FALSE)))</f>
        <v/>
      </c>
      <c r="AA11" s="248" t="str">
        <f>IF(ISERROR(VLOOKUP($A11,parlvotes_lh!$A$11:$ZZ$200,346,FALSE))=TRUE,"",IF(VLOOKUP($A11,parlvotes_lh!$A$11:$ZZ$200,346,FALSE)=0,"",VLOOKUP($A11,parlvotes_lh!$A$11:$ZZ$200,346,FALSE)))</f>
        <v/>
      </c>
      <c r="AB11" s="248" t="str">
        <f>IF(ISERROR(VLOOKUP($A11,parlvotes_lh!$A$11:$ZZ$200,366,FALSE))=TRUE,"",IF(VLOOKUP($A11,parlvotes_lh!$A$11:$ZZ$200,366,FALSE)=0,"",VLOOKUP($A11,parlvotes_lh!$A$11:$ZZ$200,366,FALSE)))</f>
        <v/>
      </c>
      <c r="AC11" s="248" t="str">
        <f>IF(ISERROR(VLOOKUP($A11,parlvotes_lh!$A$11:$ZZ$200,386,FALSE))=TRUE,"",IF(VLOOKUP($A11,parlvotes_lh!$A$11:$ZZ$200,386,FALSE)=0,"",VLOOKUP($A11,parlvotes_lh!$A$11:$ZZ$200,386,FALSE)))</f>
        <v/>
      </c>
      <c r="AD11" s="249"/>
    </row>
    <row r="12" spans="1:30" ht="13.5" customHeight="1" x14ac:dyDescent="0.25">
      <c r="A12" s="242" t="str">
        <f>IF(info_parties!A12="","",info_parties!A12)</f>
        <v>fr_fn01</v>
      </c>
      <c r="B12" s="142" t="str">
        <f>IF(A12="","",MID(info_weblinks!$C$3,32,3))</f>
        <v>fra</v>
      </c>
      <c r="C12" s="142" t="str">
        <f>IF(info_parties!G12="","",info_parties!G12)</f>
        <v>National Front</v>
      </c>
      <c r="D12" s="142" t="str">
        <f>IF(info_parties!K12="","",info_parties!K12)</f>
        <v>Front national</v>
      </c>
      <c r="E12" s="142" t="str">
        <f>IF(info_parties!H12="","",info_parties!H12)</f>
        <v>FN</v>
      </c>
      <c r="F12" s="243">
        <f t="shared" si="0"/>
        <v>34049</v>
      </c>
      <c r="G12" s="244">
        <f t="shared" si="1"/>
        <v>42897</v>
      </c>
      <c r="H12" s="245">
        <f t="shared" si="2"/>
        <v>0.14899999999999999</v>
      </c>
      <c r="I12" s="246">
        <f t="shared" si="3"/>
        <v>35575</v>
      </c>
      <c r="J12" s="247">
        <f>IF(ISERROR(VLOOKUP($A12,parlvotes_lh!$A$11:$ZZ$200,6,FALSE))=TRUE,"",IF(VLOOKUP($A12,parlvotes_lh!$A$11:$ZZ$200,6,FALSE)=0,"",VLOOKUP($A12,parlvotes_lh!$A$11:$ZZ$200,6,FALSE)))</f>
        <v>0.127</v>
      </c>
      <c r="K12" s="247">
        <f>IF(ISERROR(VLOOKUP($A12,parlvotes_lh!$A$11:$ZZ$200,26,FALSE))=TRUE,"",IF(VLOOKUP($A12,parlvotes_lh!$A$11:$ZZ$200,26,FALSE)=0,"",VLOOKUP($A12,parlvotes_lh!$A$11:$ZZ$200,26,FALSE)))</f>
        <v>0.14899999999999999</v>
      </c>
      <c r="L12" s="247">
        <f>IF(ISERROR(VLOOKUP($A12,parlvotes_lh!$A$11:$ZZ$200,46,FALSE))=TRUE,"",IF(VLOOKUP($A12,parlvotes_lh!$A$11:$ZZ$200,46,FALSE)=0,"",VLOOKUP($A12,parlvotes_lh!$A$11:$ZZ$200,46,FALSE)))</f>
        <v>0.111</v>
      </c>
      <c r="M12" s="247">
        <f>IF(ISERROR(VLOOKUP($A12,parlvotes_lh!$A$11:$ZZ$200,66,FALSE))=TRUE,"",IF(VLOOKUP($A12,parlvotes_lh!$A$11:$ZZ$200,66,FALSE)=0,"",VLOOKUP($A12,parlvotes_lh!$A$11:$ZZ$200,66,FALSE)))</f>
        <v>4.2900000000000001E-2</v>
      </c>
      <c r="N12" s="247">
        <f>IF(ISERROR(VLOOKUP($A12,parlvotes_lh!$A$11:$ZZ$200,86,FALSE))=TRUE,"",IF(VLOOKUP($A12,parlvotes_lh!$A$11:$ZZ$200,86,FALSE)=0,"",VLOOKUP($A12,parlvotes_lh!$A$11:$ZZ$200,86,FALSE)))</f>
        <v>0.13600000000000001</v>
      </c>
      <c r="O12" s="247">
        <f>IF(ISERROR(VLOOKUP($A12,parlvotes_lh!$A$11:$ZZ$200,106,FALSE))=TRUE,"",IF(VLOOKUP($A12,parlvotes_lh!$A$11:$ZZ$200,106,FALSE)=0,"",VLOOKUP($A12,parlvotes_lh!$A$11:$ZZ$200,106,FALSE)))</f>
        <v>0.13200000000000001</v>
      </c>
      <c r="P12" s="247" t="str">
        <f>IF(ISERROR(VLOOKUP($A12,parlvotes_lh!$A$11:$ZZ$200,126,FALSE))=TRUE,"",IF(VLOOKUP($A12,parlvotes_lh!$A$11:$ZZ$200,126,FALSE)=0,"",VLOOKUP($A12,parlvotes_lh!$A$11:$ZZ$200,126,FALSE)))</f>
        <v/>
      </c>
      <c r="Q12" s="248" t="str">
        <f>IF(ISERROR(VLOOKUP($A12,parlvotes_lh!$A$11:$ZZ$200,146,FALSE))=TRUE,"",IF(VLOOKUP($A12,parlvotes_lh!$A$11:$ZZ$200,146,FALSE)=0,"",VLOOKUP($A12,parlvotes_lh!$A$11:$ZZ$200,146,FALSE)))</f>
        <v/>
      </c>
      <c r="R12" s="248" t="str">
        <f>IF(ISERROR(VLOOKUP($A12,parlvotes_lh!$A$11:$ZZ$200,166,FALSE))=TRUE,"",IF(VLOOKUP($A12,parlvotes_lh!$A$11:$ZZ$200,166,FALSE)=0,"",VLOOKUP($A12,parlvotes_lh!$A$11:$ZZ$200,166,FALSE)))</f>
        <v/>
      </c>
      <c r="S12" s="248" t="str">
        <f>IF(ISERROR(VLOOKUP($A12,parlvotes_lh!$A$11:$ZZ$200,186,FALSE))=TRUE,"",IF(VLOOKUP($A12,parlvotes_lh!$A$11:$ZZ$200,186,FALSE)=0,"",VLOOKUP($A12,parlvotes_lh!$A$11:$ZZ$200,186,FALSE)))</f>
        <v/>
      </c>
      <c r="T12" s="248" t="str">
        <f>IF(ISERROR(VLOOKUP($A12,parlvotes_lh!$A$11:$ZZ$200,206,FALSE))=TRUE,"",IF(VLOOKUP($A12,parlvotes_lh!$A$11:$ZZ$200,206,FALSE)=0,"",VLOOKUP($A12,parlvotes_lh!$A$11:$ZZ$200,206,FALSE)))</f>
        <v/>
      </c>
      <c r="U12" s="248" t="str">
        <f>IF(ISERROR(VLOOKUP($A12,parlvotes_lh!$A$11:$ZZ$200,226,FALSE))=TRUE,"",IF(VLOOKUP($A12,parlvotes_lh!$A$11:$ZZ$200,226,FALSE)=0,"",VLOOKUP($A12,parlvotes_lh!$A$11:$ZZ$200,226,FALSE)))</f>
        <v/>
      </c>
      <c r="V12" s="248" t="str">
        <f>IF(ISERROR(VLOOKUP($A12,parlvotes_lh!$A$11:$ZZ$200,246,FALSE))=TRUE,"",IF(VLOOKUP($A12,parlvotes_lh!$A$11:$ZZ$200,246,FALSE)=0,"",VLOOKUP($A12,parlvotes_lh!$A$11:$ZZ$200,246,FALSE)))</f>
        <v/>
      </c>
      <c r="W12" s="248" t="str">
        <f>IF(ISERROR(VLOOKUP($A12,parlvotes_lh!$A$11:$ZZ$200,266,FALSE))=TRUE,"",IF(VLOOKUP($A12,parlvotes_lh!$A$11:$ZZ$200,266,FALSE)=0,"",VLOOKUP($A12,parlvotes_lh!$A$11:$ZZ$200,266,FALSE)))</f>
        <v/>
      </c>
      <c r="X12" s="248" t="str">
        <f>IF(ISERROR(VLOOKUP($A12,parlvotes_lh!$A$11:$ZZ$200,286,FALSE))=TRUE,"",IF(VLOOKUP($A12,parlvotes_lh!$A$11:$ZZ$200,286,FALSE)=0,"",VLOOKUP($A12,parlvotes_lh!$A$11:$ZZ$200,286,FALSE)))</f>
        <v/>
      </c>
      <c r="Y12" s="248" t="str">
        <f>IF(ISERROR(VLOOKUP($A12,parlvotes_lh!$A$11:$ZZ$200,306,FALSE))=TRUE,"",IF(VLOOKUP($A12,parlvotes_lh!$A$11:$ZZ$200,306,FALSE)=0,"",VLOOKUP($A12,parlvotes_lh!$A$11:$ZZ$200,306,FALSE)))</f>
        <v/>
      </c>
      <c r="Z12" s="248" t="str">
        <f>IF(ISERROR(VLOOKUP($A12,parlvotes_lh!$A$11:$ZZ$200,326,FALSE))=TRUE,"",IF(VLOOKUP($A12,parlvotes_lh!$A$11:$ZZ$200,326,FALSE)=0,"",VLOOKUP($A12,parlvotes_lh!$A$11:$ZZ$200,326,FALSE)))</f>
        <v/>
      </c>
      <c r="AA12" s="248" t="str">
        <f>IF(ISERROR(VLOOKUP($A12,parlvotes_lh!$A$11:$ZZ$200,346,FALSE))=TRUE,"",IF(VLOOKUP($A12,parlvotes_lh!$A$11:$ZZ$200,346,FALSE)=0,"",VLOOKUP($A12,parlvotes_lh!$A$11:$ZZ$200,346,FALSE)))</f>
        <v/>
      </c>
      <c r="AB12" s="248" t="str">
        <f>IF(ISERROR(VLOOKUP($A12,parlvotes_lh!$A$11:$ZZ$200,366,FALSE))=TRUE,"",IF(VLOOKUP($A12,parlvotes_lh!$A$11:$ZZ$200,366,FALSE)=0,"",VLOOKUP($A12,parlvotes_lh!$A$11:$ZZ$200,366,FALSE)))</f>
        <v/>
      </c>
      <c r="AC12" s="248" t="str">
        <f>IF(ISERROR(VLOOKUP($A12,parlvotes_lh!$A$11:$ZZ$200,386,FALSE))=TRUE,"",IF(VLOOKUP($A12,parlvotes_lh!$A$11:$ZZ$200,386,FALSE)=0,"",VLOOKUP($A12,parlvotes_lh!$A$11:$ZZ$200,386,FALSE)))</f>
        <v/>
      </c>
      <c r="AD12" s="249"/>
    </row>
    <row r="13" spans="1:30" ht="13.5" customHeight="1" x14ac:dyDescent="0.25">
      <c r="A13" s="242" t="str">
        <f>IF(info_parties!A13="","",info_parties!A13)</f>
        <v>fr_pr01</v>
      </c>
      <c r="B13" s="142" t="str">
        <f>IF(A13="","",MID(info_weblinks!$C$3,32,3))</f>
        <v>fra</v>
      </c>
      <c r="C13" s="142" t="str">
        <f>IF(info_parties!G13="","",info_parties!G13)</f>
        <v>Republican Alliance</v>
      </c>
      <c r="D13" s="142" t="str">
        <f>IF(info_parties!K13="","",info_parties!K13)</f>
        <v>Pôle républicain</v>
      </c>
      <c r="E13" s="142" t="str">
        <f>IF(info_parties!H13="","",info_parties!H13)</f>
        <v>PR</v>
      </c>
      <c r="F13" s="243">
        <f t="shared" si="0"/>
        <v>37416</v>
      </c>
      <c r="G13" s="244">
        <f t="shared" si="1"/>
        <v>37416</v>
      </c>
      <c r="H13" s="245">
        <f t="shared" si="2"/>
        <v>1.2E-2</v>
      </c>
      <c r="I13" s="246">
        <f t="shared" si="3"/>
        <v>37416</v>
      </c>
      <c r="J13" s="247" t="str">
        <f>IF(ISERROR(VLOOKUP($A13,parlvotes_lh!$A$11:$ZZ$200,6,FALSE))=TRUE,"",IF(VLOOKUP($A13,parlvotes_lh!$A$11:$ZZ$200,6,FALSE)=0,"",VLOOKUP($A13,parlvotes_lh!$A$11:$ZZ$200,6,FALSE)))</f>
        <v/>
      </c>
      <c r="K13" s="247" t="str">
        <f>IF(ISERROR(VLOOKUP($A13,parlvotes_lh!$A$11:$ZZ$200,26,FALSE))=TRUE,"",IF(VLOOKUP($A13,parlvotes_lh!$A$11:$ZZ$200,26,FALSE)=0,"",VLOOKUP($A13,parlvotes_lh!$A$11:$ZZ$200,26,FALSE)))</f>
        <v/>
      </c>
      <c r="L13" s="247">
        <f>IF(ISERROR(VLOOKUP($A13,parlvotes_lh!$A$11:$ZZ$200,46,FALSE))=TRUE,"",IF(VLOOKUP($A13,parlvotes_lh!$A$11:$ZZ$200,46,FALSE)=0,"",VLOOKUP($A13,parlvotes_lh!$A$11:$ZZ$200,46,FALSE)))</f>
        <v>1.2E-2</v>
      </c>
      <c r="M13" s="247" t="str">
        <f>IF(ISERROR(VLOOKUP($A13,parlvotes_lh!$A$11:$ZZ$200,66,FALSE))=TRUE,"",IF(VLOOKUP($A13,parlvotes_lh!$A$11:$ZZ$200,66,FALSE)=0,"",VLOOKUP($A13,parlvotes_lh!$A$11:$ZZ$200,66,FALSE)))</f>
        <v/>
      </c>
      <c r="N13" s="247" t="str">
        <f>IF(ISERROR(VLOOKUP($A13,parlvotes_lh!$A$11:$ZZ$200,86,FALSE))=TRUE,"",IF(VLOOKUP($A13,parlvotes_lh!$A$11:$ZZ$200,86,FALSE)=0,"",VLOOKUP($A13,parlvotes_lh!$A$11:$ZZ$200,86,FALSE)))</f>
        <v/>
      </c>
      <c r="O13" s="247" t="str">
        <f>IF(ISERROR(VLOOKUP($A13,parlvotes_lh!$A$11:$ZZ$200,106,FALSE))=TRUE,"",IF(VLOOKUP($A13,parlvotes_lh!$A$11:$ZZ$200,106,FALSE)=0,"",VLOOKUP($A13,parlvotes_lh!$A$11:$ZZ$200,106,FALSE)))</f>
        <v/>
      </c>
      <c r="P13" s="247" t="str">
        <f>IF(ISERROR(VLOOKUP($A13,parlvotes_lh!$A$11:$ZZ$200,126,FALSE))=TRUE,"",IF(VLOOKUP($A13,parlvotes_lh!$A$11:$ZZ$200,126,FALSE)=0,"",VLOOKUP($A13,parlvotes_lh!$A$11:$ZZ$200,126,FALSE)))</f>
        <v/>
      </c>
      <c r="Q13" s="248" t="str">
        <f>IF(ISERROR(VLOOKUP($A13,parlvotes_lh!$A$11:$ZZ$200,146,FALSE))=TRUE,"",IF(VLOOKUP($A13,parlvotes_lh!$A$11:$ZZ$200,146,FALSE)=0,"",VLOOKUP($A13,parlvotes_lh!$A$11:$ZZ$200,146,FALSE)))</f>
        <v/>
      </c>
      <c r="R13" s="248" t="str">
        <f>IF(ISERROR(VLOOKUP($A13,parlvotes_lh!$A$11:$ZZ$200,166,FALSE))=TRUE,"",IF(VLOOKUP($A13,parlvotes_lh!$A$11:$ZZ$200,166,FALSE)=0,"",VLOOKUP($A13,parlvotes_lh!$A$11:$ZZ$200,166,FALSE)))</f>
        <v/>
      </c>
      <c r="S13" s="248" t="str">
        <f>IF(ISERROR(VLOOKUP($A13,parlvotes_lh!$A$11:$ZZ$200,186,FALSE))=TRUE,"",IF(VLOOKUP($A13,parlvotes_lh!$A$11:$ZZ$200,186,FALSE)=0,"",VLOOKUP($A13,parlvotes_lh!$A$11:$ZZ$200,186,FALSE)))</f>
        <v/>
      </c>
      <c r="T13" s="248" t="str">
        <f>IF(ISERROR(VLOOKUP($A13,parlvotes_lh!$A$11:$ZZ$200,206,FALSE))=TRUE,"",IF(VLOOKUP($A13,parlvotes_lh!$A$11:$ZZ$200,206,FALSE)=0,"",VLOOKUP($A13,parlvotes_lh!$A$11:$ZZ$200,206,FALSE)))</f>
        <v/>
      </c>
      <c r="U13" s="248" t="str">
        <f>IF(ISERROR(VLOOKUP($A13,parlvotes_lh!$A$11:$ZZ$200,226,FALSE))=TRUE,"",IF(VLOOKUP($A13,parlvotes_lh!$A$11:$ZZ$200,226,FALSE)=0,"",VLOOKUP($A13,parlvotes_lh!$A$11:$ZZ$200,226,FALSE)))</f>
        <v/>
      </c>
      <c r="V13" s="248" t="str">
        <f>IF(ISERROR(VLOOKUP($A13,parlvotes_lh!$A$11:$ZZ$200,246,FALSE))=TRUE,"",IF(VLOOKUP($A13,parlvotes_lh!$A$11:$ZZ$200,246,FALSE)=0,"",VLOOKUP($A13,parlvotes_lh!$A$11:$ZZ$200,246,FALSE)))</f>
        <v/>
      </c>
      <c r="W13" s="248" t="str">
        <f>IF(ISERROR(VLOOKUP($A13,parlvotes_lh!$A$11:$ZZ$200,266,FALSE))=TRUE,"",IF(VLOOKUP($A13,parlvotes_lh!$A$11:$ZZ$200,266,FALSE)=0,"",VLOOKUP($A13,parlvotes_lh!$A$11:$ZZ$200,266,FALSE)))</f>
        <v/>
      </c>
      <c r="X13" s="248" t="str">
        <f>IF(ISERROR(VLOOKUP($A13,parlvotes_lh!$A$11:$ZZ$200,286,FALSE))=TRUE,"",IF(VLOOKUP($A13,parlvotes_lh!$A$11:$ZZ$200,286,FALSE)=0,"",VLOOKUP($A13,parlvotes_lh!$A$11:$ZZ$200,286,FALSE)))</f>
        <v/>
      </c>
      <c r="Y13" s="248" t="str">
        <f>IF(ISERROR(VLOOKUP($A13,parlvotes_lh!$A$11:$ZZ$200,306,FALSE))=TRUE,"",IF(VLOOKUP($A13,parlvotes_lh!$A$11:$ZZ$200,306,FALSE)=0,"",VLOOKUP($A13,parlvotes_lh!$A$11:$ZZ$200,306,FALSE)))</f>
        <v/>
      </c>
      <c r="Z13" s="248" t="str">
        <f>IF(ISERROR(VLOOKUP($A13,parlvotes_lh!$A$11:$ZZ$200,326,FALSE))=TRUE,"",IF(VLOOKUP($A13,parlvotes_lh!$A$11:$ZZ$200,326,FALSE)=0,"",VLOOKUP($A13,parlvotes_lh!$A$11:$ZZ$200,326,FALSE)))</f>
        <v/>
      </c>
      <c r="AA13" s="248" t="str">
        <f>IF(ISERROR(VLOOKUP($A13,parlvotes_lh!$A$11:$ZZ$200,346,FALSE))=TRUE,"",IF(VLOOKUP($A13,parlvotes_lh!$A$11:$ZZ$200,346,FALSE)=0,"",VLOOKUP($A13,parlvotes_lh!$A$11:$ZZ$200,346,FALSE)))</f>
        <v/>
      </c>
      <c r="AB13" s="248" t="str">
        <f>IF(ISERROR(VLOOKUP($A13,parlvotes_lh!$A$11:$ZZ$200,366,FALSE))=TRUE,"",IF(VLOOKUP($A13,parlvotes_lh!$A$11:$ZZ$200,366,FALSE)=0,"",VLOOKUP($A13,parlvotes_lh!$A$11:$ZZ$200,366,FALSE)))</f>
        <v/>
      </c>
      <c r="AC13" s="248" t="str">
        <f>IF(ISERROR(VLOOKUP($A13,parlvotes_lh!$A$11:$ZZ$200,386,FALSE))=TRUE,"",IF(VLOOKUP($A13,parlvotes_lh!$A$11:$ZZ$200,386,FALSE)=0,"",VLOOKUP($A13,parlvotes_lh!$A$11:$ZZ$200,386,FALSE)))</f>
        <v/>
      </c>
      <c r="AD13" s="249"/>
    </row>
    <row r="14" spans="1:30" ht="13.5" customHeight="1" x14ac:dyDescent="0.25">
      <c r="A14" s="242" t="str">
        <f>IF(info_parties!A14="","",info_parties!A14)</f>
        <v>fr_cpnt01</v>
      </c>
      <c r="B14" s="142" t="str">
        <f>IF(A14="","",MID(info_weblinks!$C$3,32,3))</f>
        <v>fra</v>
      </c>
      <c r="C14" s="142" t="str">
        <f>IF(info_parties!G14="","",info_parties!G14)</f>
        <v>Hunting, Fishing, Nature , Tradition</v>
      </c>
      <c r="D14" s="142" t="str">
        <f>IF(info_parties!K14="","",info_parties!K14)</f>
        <v xml:space="preserve">Chasse, Pêche, Nature, Tradition </v>
      </c>
      <c r="E14" s="142" t="str">
        <f>IF(info_parties!H14="","",info_parties!H14)</f>
        <v>CPNT</v>
      </c>
      <c r="F14" s="243">
        <f t="shared" si="0"/>
        <v>37416</v>
      </c>
      <c r="G14" s="244">
        <f t="shared" si="1"/>
        <v>39243</v>
      </c>
      <c r="H14" s="245">
        <f t="shared" si="2"/>
        <v>1.6E-2</v>
      </c>
      <c r="I14" s="246">
        <f t="shared" si="3"/>
        <v>37416</v>
      </c>
      <c r="J14" s="247" t="str">
        <f>IF(ISERROR(VLOOKUP($A14,parlvotes_lh!$A$11:$ZZ$200,6,FALSE))=TRUE,"",IF(VLOOKUP($A14,parlvotes_lh!$A$11:$ZZ$200,6,FALSE)=0,"",VLOOKUP($A14,parlvotes_lh!$A$11:$ZZ$200,6,FALSE)))</f>
        <v/>
      </c>
      <c r="K14" s="247" t="str">
        <f>IF(ISERROR(VLOOKUP($A14,parlvotes_lh!$A$11:$ZZ$200,26,FALSE))=TRUE,"",IF(VLOOKUP($A14,parlvotes_lh!$A$11:$ZZ$200,26,FALSE)=0,"",VLOOKUP($A14,parlvotes_lh!$A$11:$ZZ$200,26,FALSE)))</f>
        <v/>
      </c>
      <c r="L14" s="247">
        <f>IF(ISERROR(VLOOKUP($A14,parlvotes_lh!$A$11:$ZZ$200,46,FALSE))=TRUE,"",IF(VLOOKUP($A14,parlvotes_lh!$A$11:$ZZ$200,46,FALSE)=0,"",VLOOKUP($A14,parlvotes_lh!$A$11:$ZZ$200,46,FALSE)))</f>
        <v>1.6E-2</v>
      </c>
      <c r="M14" s="247">
        <f>IF(ISERROR(VLOOKUP($A14,parlvotes_lh!$A$11:$ZZ$200,66,FALSE))=TRUE,"",IF(VLOOKUP($A14,parlvotes_lh!$A$11:$ZZ$200,66,FALSE)=0,"",VLOOKUP($A14,parlvotes_lh!$A$11:$ZZ$200,66,FALSE)))</f>
        <v>8.199999999999999E-3</v>
      </c>
      <c r="N14" s="247" t="str">
        <f>IF(ISERROR(VLOOKUP($A14,parlvotes_lh!$A$11:$ZZ$200,86,FALSE))=TRUE,"",IF(VLOOKUP($A14,parlvotes_lh!$A$11:$ZZ$200,86,FALSE)=0,"",VLOOKUP($A14,parlvotes_lh!$A$11:$ZZ$200,86,FALSE)))</f>
        <v/>
      </c>
      <c r="O14" s="247" t="str">
        <f>IF(ISERROR(VLOOKUP($A14,parlvotes_lh!$A$11:$ZZ$200,106,FALSE))=TRUE,"",IF(VLOOKUP($A14,parlvotes_lh!$A$11:$ZZ$200,106,FALSE)=0,"",VLOOKUP($A14,parlvotes_lh!$A$11:$ZZ$200,106,FALSE)))</f>
        <v/>
      </c>
      <c r="P14" s="247" t="str">
        <f>IF(ISERROR(VLOOKUP($A14,parlvotes_lh!$A$11:$ZZ$200,126,FALSE))=TRUE,"",IF(VLOOKUP($A14,parlvotes_lh!$A$11:$ZZ$200,126,FALSE)=0,"",VLOOKUP($A14,parlvotes_lh!$A$11:$ZZ$200,126,FALSE)))</f>
        <v/>
      </c>
      <c r="Q14" s="248" t="str">
        <f>IF(ISERROR(VLOOKUP($A14,parlvotes_lh!$A$11:$ZZ$200,146,FALSE))=TRUE,"",IF(VLOOKUP($A14,parlvotes_lh!$A$11:$ZZ$200,146,FALSE)=0,"",VLOOKUP($A14,parlvotes_lh!$A$11:$ZZ$200,146,FALSE)))</f>
        <v/>
      </c>
      <c r="R14" s="248" t="str">
        <f>IF(ISERROR(VLOOKUP($A14,parlvotes_lh!$A$11:$ZZ$200,166,FALSE))=TRUE,"",IF(VLOOKUP($A14,parlvotes_lh!$A$11:$ZZ$200,166,FALSE)=0,"",VLOOKUP($A14,parlvotes_lh!$A$11:$ZZ$200,166,FALSE)))</f>
        <v/>
      </c>
      <c r="S14" s="248" t="str">
        <f>IF(ISERROR(VLOOKUP($A14,parlvotes_lh!$A$11:$ZZ$200,186,FALSE))=TRUE,"",IF(VLOOKUP($A14,parlvotes_lh!$A$11:$ZZ$200,186,FALSE)=0,"",VLOOKUP($A14,parlvotes_lh!$A$11:$ZZ$200,186,FALSE)))</f>
        <v/>
      </c>
      <c r="T14" s="248" t="str">
        <f>IF(ISERROR(VLOOKUP($A14,parlvotes_lh!$A$11:$ZZ$200,206,FALSE))=TRUE,"",IF(VLOOKUP($A14,parlvotes_lh!$A$11:$ZZ$200,206,FALSE)=0,"",VLOOKUP($A14,parlvotes_lh!$A$11:$ZZ$200,206,FALSE)))</f>
        <v/>
      </c>
      <c r="U14" s="248" t="str">
        <f>IF(ISERROR(VLOOKUP($A14,parlvotes_lh!$A$11:$ZZ$200,226,FALSE))=TRUE,"",IF(VLOOKUP($A14,parlvotes_lh!$A$11:$ZZ$200,226,FALSE)=0,"",VLOOKUP($A14,parlvotes_lh!$A$11:$ZZ$200,226,FALSE)))</f>
        <v/>
      </c>
      <c r="V14" s="248" t="str">
        <f>IF(ISERROR(VLOOKUP($A14,parlvotes_lh!$A$11:$ZZ$200,246,FALSE))=TRUE,"",IF(VLOOKUP($A14,parlvotes_lh!$A$11:$ZZ$200,246,FALSE)=0,"",VLOOKUP($A14,parlvotes_lh!$A$11:$ZZ$200,246,FALSE)))</f>
        <v/>
      </c>
      <c r="W14" s="248" t="str">
        <f>IF(ISERROR(VLOOKUP($A14,parlvotes_lh!$A$11:$ZZ$200,266,FALSE))=TRUE,"",IF(VLOOKUP($A14,parlvotes_lh!$A$11:$ZZ$200,266,FALSE)=0,"",VLOOKUP($A14,parlvotes_lh!$A$11:$ZZ$200,266,FALSE)))</f>
        <v/>
      </c>
      <c r="X14" s="248" t="str">
        <f>IF(ISERROR(VLOOKUP($A14,parlvotes_lh!$A$11:$ZZ$200,286,FALSE))=TRUE,"",IF(VLOOKUP($A14,parlvotes_lh!$A$11:$ZZ$200,286,FALSE)=0,"",VLOOKUP($A14,parlvotes_lh!$A$11:$ZZ$200,286,FALSE)))</f>
        <v/>
      </c>
      <c r="Y14" s="248" t="str">
        <f>IF(ISERROR(VLOOKUP($A14,parlvotes_lh!$A$11:$ZZ$200,306,FALSE))=TRUE,"",IF(VLOOKUP($A14,parlvotes_lh!$A$11:$ZZ$200,306,FALSE)=0,"",VLOOKUP($A14,parlvotes_lh!$A$11:$ZZ$200,306,FALSE)))</f>
        <v/>
      </c>
      <c r="Z14" s="248" t="str">
        <f>IF(ISERROR(VLOOKUP($A14,parlvotes_lh!$A$11:$ZZ$200,326,FALSE))=TRUE,"",IF(VLOOKUP($A14,parlvotes_lh!$A$11:$ZZ$200,326,FALSE)=0,"",VLOOKUP($A14,parlvotes_lh!$A$11:$ZZ$200,326,FALSE)))</f>
        <v/>
      </c>
      <c r="AA14" s="248" t="str">
        <f>IF(ISERROR(VLOOKUP($A14,parlvotes_lh!$A$11:$ZZ$200,346,FALSE))=TRUE,"",IF(VLOOKUP($A14,parlvotes_lh!$A$11:$ZZ$200,346,FALSE)=0,"",VLOOKUP($A14,parlvotes_lh!$A$11:$ZZ$200,346,FALSE)))</f>
        <v/>
      </c>
      <c r="AB14" s="248" t="str">
        <f>IF(ISERROR(VLOOKUP($A14,parlvotes_lh!$A$11:$ZZ$200,366,FALSE))=TRUE,"",IF(VLOOKUP($A14,parlvotes_lh!$A$11:$ZZ$200,366,FALSE)=0,"",VLOOKUP($A14,parlvotes_lh!$A$11:$ZZ$200,366,FALSE)))</f>
        <v/>
      </c>
      <c r="AC14" s="248" t="str">
        <f>IF(ISERROR(VLOOKUP($A14,parlvotes_lh!$A$11:$ZZ$200,386,FALSE))=TRUE,"",IF(VLOOKUP($A14,parlvotes_lh!$A$11:$ZZ$200,386,FALSE)=0,"",VLOOKUP($A14,parlvotes_lh!$A$11:$ZZ$200,386,FALSE)))</f>
        <v/>
      </c>
      <c r="AD14" s="249"/>
    </row>
    <row r="15" spans="1:30" ht="13.5" customHeight="1" x14ac:dyDescent="0.25">
      <c r="A15" s="242" t="str">
        <f>IF(info_parties!A15="","",info_parties!A15)</f>
        <v>fr_ump01</v>
      </c>
      <c r="B15" s="142" t="str">
        <f>IF(A15="","",MID(info_weblinks!$C$3,32,3))</f>
        <v>fra</v>
      </c>
      <c r="C15" s="142" t="str">
        <f>IF(info_parties!G15="","",info_parties!G15)</f>
        <v>Union for a Popular Movement</v>
      </c>
      <c r="D15" s="142" t="str">
        <f>IF(info_parties!K15="","",info_parties!K15)</f>
        <v>Union pour un mouvement populaire</v>
      </c>
      <c r="E15" s="142" t="str">
        <f>IF(info_parties!H15="","",info_parties!H15)</f>
        <v>UMP, LR</v>
      </c>
      <c r="F15" s="243">
        <f t="shared" si="0"/>
        <v>37416</v>
      </c>
      <c r="G15" s="244">
        <f t="shared" si="1"/>
        <v>42897</v>
      </c>
      <c r="H15" s="245">
        <f t="shared" si="2"/>
        <v>0.39539999999999997</v>
      </c>
      <c r="I15" s="246">
        <f t="shared" si="3"/>
        <v>39243</v>
      </c>
      <c r="J15" s="247" t="str">
        <f>IF(ISERROR(VLOOKUP($A15,parlvotes_lh!$A$11:$ZZ$200,6,FALSE))=TRUE,"",IF(VLOOKUP($A15,parlvotes_lh!$A$11:$ZZ$200,6,FALSE)=0,"",VLOOKUP($A15,parlvotes_lh!$A$11:$ZZ$200,6,FALSE)))</f>
        <v/>
      </c>
      <c r="K15" s="247" t="str">
        <f>IF(ISERROR(VLOOKUP($A15,parlvotes_lh!$A$11:$ZZ$200,26,FALSE))=TRUE,"",IF(VLOOKUP($A15,parlvotes_lh!$A$11:$ZZ$200,26,FALSE)=0,"",VLOOKUP($A15,parlvotes_lh!$A$11:$ZZ$200,26,FALSE)))</f>
        <v/>
      </c>
      <c r="L15" s="247">
        <f>IF(ISERROR(VLOOKUP($A15,parlvotes_lh!$A$11:$ZZ$200,46,FALSE))=TRUE,"",IF(VLOOKUP($A15,parlvotes_lh!$A$11:$ZZ$200,46,FALSE)=0,"",VLOOKUP($A15,parlvotes_lh!$A$11:$ZZ$200,46,FALSE)))</f>
        <v>0.33400000000000002</v>
      </c>
      <c r="M15" s="247">
        <f>IF(ISERROR(VLOOKUP($A15,parlvotes_lh!$A$11:$ZZ$200,66,FALSE))=TRUE,"",IF(VLOOKUP($A15,parlvotes_lh!$A$11:$ZZ$200,66,FALSE)=0,"",VLOOKUP($A15,parlvotes_lh!$A$11:$ZZ$200,66,FALSE)))</f>
        <v>0.39539999999999997</v>
      </c>
      <c r="N15" s="247">
        <f>IF(ISERROR(VLOOKUP($A15,parlvotes_lh!$A$11:$ZZ$200,86,FALSE))=TRUE,"",IF(VLOOKUP($A15,parlvotes_lh!$A$11:$ZZ$200,86,FALSE)=0,"",VLOOKUP($A15,parlvotes_lh!$A$11:$ZZ$200,86,FALSE)))</f>
        <v>0.27100000000000002</v>
      </c>
      <c r="O15" s="247">
        <f>IF(ISERROR(VLOOKUP($A15,parlvotes_lh!$A$11:$ZZ$200,106,FALSE))=TRUE,"",IF(VLOOKUP($A15,parlvotes_lh!$A$11:$ZZ$200,106,FALSE)=0,"",VLOOKUP($A15,parlvotes_lh!$A$11:$ZZ$200,106,FALSE)))</f>
        <v>0.158</v>
      </c>
      <c r="P15" s="247" t="str">
        <f>IF(ISERROR(VLOOKUP($A15,parlvotes_lh!$A$11:$ZZ$200,126,FALSE))=TRUE,"",IF(VLOOKUP($A15,parlvotes_lh!$A$11:$ZZ$200,126,FALSE)=0,"",VLOOKUP($A15,parlvotes_lh!$A$11:$ZZ$200,126,FALSE)))</f>
        <v/>
      </c>
      <c r="Q15" s="248" t="str">
        <f>IF(ISERROR(VLOOKUP($A15,parlvotes_lh!$A$11:$ZZ$200,146,FALSE))=TRUE,"",IF(VLOOKUP($A15,parlvotes_lh!$A$11:$ZZ$200,146,FALSE)=0,"",VLOOKUP($A15,parlvotes_lh!$A$11:$ZZ$200,146,FALSE)))</f>
        <v/>
      </c>
      <c r="R15" s="248" t="str">
        <f>IF(ISERROR(VLOOKUP($A15,parlvotes_lh!$A$11:$ZZ$200,166,FALSE))=TRUE,"",IF(VLOOKUP($A15,parlvotes_lh!$A$11:$ZZ$200,166,FALSE)=0,"",VLOOKUP($A15,parlvotes_lh!$A$11:$ZZ$200,166,FALSE)))</f>
        <v/>
      </c>
      <c r="S15" s="248" t="str">
        <f>IF(ISERROR(VLOOKUP($A15,parlvotes_lh!$A$11:$ZZ$200,186,FALSE))=TRUE,"",IF(VLOOKUP($A15,parlvotes_lh!$A$11:$ZZ$200,186,FALSE)=0,"",VLOOKUP($A15,parlvotes_lh!$A$11:$ZZ$200,186,FALSE)))</f>
        <v/>
      </c>
      <c r="T15" s="248" t="str">
        <f>IF(ISERROR(VLOOKUP($A15,parlvotes_lh!$A$11:$ZZ$200,206,FALSE))=TRUE,"",IF(VLOOKUP($A15,parlvotes_lh!$A$11:$ZZ$200,206,FALSE)=0,"",VLOOKUP($A15,parlvotes_lh!$A$11:$ZZ$200,206,FALSE)))</f>
        <v/>
      </c>
      <c r="U15" s="248" t="str">
        <f>IF(ISERROR(VLOOKUP($A15,parlvotes_lh!$A$11:$ZZ$200,226,FALSE))=TRUE,"",IF(VLOOKUP($A15,parlvotes_lh!$A$11:$ZZ$200,226,FALSE)=0,"",VLOOKUP($A15,parlvotes_lh!$A$11:$ZZ$200,226,FALSE)))</f>
        <v/>
      </c>
      <c r="V15" s="248" t="str">
        <f>IF(ISERROR(VLOOKUP($A15,parlvotes_lh!$A$11:$ZZ$200,246,FALSE))=TRUE,"",IF(VLOOKUP($A15,parlvotes_lh!$A$11:$ZZ$200,246,FALSE)=0,"",VLOOKUP($A15,parlvotes_lh!$A$11:$ZZ$200,246,FALSE)))</f>
        <v/>
      </c>
      <c r="W15" s="248" t="str">
        <f>IF(ISERROR(VLOOKUP($A15,parlvotes_lh!$A$11:$ZZ$200,266,FALSE))=TRUE,"",IF(VLOOKUP($A15,parlvotes_lh!$A$11:$ZZ$200,266,FALSE)=0,"",VLOOKUP($A15,parlvotes_lh!$A$11:$ZZ$200,266,FALSE)))</f>
        <v/>
      </c>
      <c r="X15" s="248" t="str">
        <f>IF(ISERROR(VLOOKUP($A15,parlvotes_lh!$A$11:$ZZ$200,286,FALSE))=TRUE,"",IF(VLOOKUP($A15,parlvotes_lh!$A$11:$ZZ$200,286,FALSE)=0,"",VLOOKUP($A15,parlvotes_lh!$A$11:$ZZ$200,286,FALSE)))</f>
        <v/>
      </c>
      <c r="Y15" s="248" t="str">
        <f>IF(ISERROR(VLOOKUP($A15,parlvotes_lh!$A$11:$ZZ$200,306,FALSE))=TRUE,"",IF(VLOOKUP($A15,parlvotes_lh!$A$11:$ZZ$200,306,FALSE)=0,"",VLOOKUP($A15,parlvotes_lh!$A$11:$ZZ$200,306,FALSE)))</f>
        <v/>
      </c>
      <c r="Z15" s="248" t="str">
        <f>IF(ISERROR(VLOOKUP($A15,parlvotes_lh!$A$11:$ZZ$200,326,FALSE))=TRUE,"",IF(VLOOKUP($A15,parlvotes_lh!$A$11:$ZZ$200,326,FALSE)=0,"",VLOOKUP($A15,parlvotes_lh!$A$11:$ZZ$200,326,FALSE)))</f>
        <v/>
      </c>
      <c r="AA15" s="248" t="str">
        <f>IF(ISERROR(VLOOKUP($A15,parlvotes_lh!$A$11:$ZZ$200,346,FALSE))=TRUE,"",IF(VLOOKUP($A15,parlvotes_lh!$A$11:$ZZ$200,346,FALSE)=0,"",VLOOKUP($A15,parlvotes_lh!$A$11:$ZZ$200,346,FALSE)))</f>
        <v/>
      </c>
      <c r="AB15" s="248" t="str">
        <f>IF(ISERROR(VLOOKUP($A15,parlvotes_lh!$A$11:$ZZ$200,366,FALSE))=TRUE,"",IF(VLOOKUP($A15,parlvotes_lh!$A$11:$ZZ$200,366,FALSE)=0,"",VLOOKUP($A15,parlvotes_lh!$A$11:$ZZ$200,366,FALSE)))</f>
        <v/>
      </c>
      <c r="AC15" s="248" t="str">
        <f>IF(ISERROR(VLOOKUP($A15,parlvotes_lh!$A$11:$ZZ$200,386,FALSE))=TRUE,"",IF(VLOOKUP($A15,parlvotes_lh!$A$11:$ZZ$200,386,FALSE)=0,"",VLOOKUP($A15,parlvotes_lh!$A$11:$ZZ$200,386,FALSE)))</f>
        <v/>
      </c>
      <c r="AD15" s="249"/>
    </row>
    <row r="16" spans="1:30" ht="13.5" customHeight="1" x14ac:dyDescent="0.25">
      <c r="A16" s="242" t="str">
        <f>IF(info_parties!A16="","",info_parties!A16)</f>
        <v>fr_mnr01</v>
      </c>
      <c r="B16" s="142" t="str">
        <f>IF(A16="","",MID(info_weblinks!$C$3,32,3))</f>
        <v>fra</v>
      </c>
      <c r="C16" s="142" t="str">
        <f>IF(info_parties!G16="","",info_parties!G16)</f>
        <v>Republican National Movement</v>
      </c>
      <c r="D16" s="142" t="str">
        <f>IF(info_parties!K16="","",info_parties!K16)</f>
        <v>Mouvement national républicain</v>
      </c>
      <c r="E16" s="142" t="str">
        <f>IF(info_parties!H16="","",info_parties!H16)</f>
        <v>MNR</v>
      </c>
      <c r="F16" s="243">
        <f t="shared" si="0"/>
        <v>37416</v>
      </c>
      <c r="G16" s="244">
        <f t="shared" si="1"/>
        <v>37416</v>
      </c>
      <c r="H16" s="245">
        <f t="shared" si="2"/>
        <v>1.3000000000000001E-2</v>
      </c>
      <c r="I16" s="246">
        <f t="shared" si="3"/>
        <v>37416</v>
      </c>
      <c r="J16" s="247" t="str">
        <f>IF(ISERROR(VLOOKUP($A16,parlvotes_lh!$A$11:$ZZ$200,6,FALSE))=TRUE,"",IF(VLOOKUP($A16,parlvotes_lh!$A$11:$ZZ$200,6,FALSE)=0,"",VLOOKUP($A16,parlvotes_lh!$A$11:$ZZ$200,6,FALSE)))</f>
        <v/>
      </c>
      <c r="K16" s="247" t="str">
        <f>IF(ISERROR(VLOOKUP($A16,parlvotes_lh!$A$11:$ZZ$200,26,FALSE))=TRUE,"",IF(VLOOKUP($A16,parlvotes_lh!$A$11:$ZZ$200,26,FALSE)=0,"",VLOOKUP($A16,parlvotes_lh!$A$11:$ZZ$200,26,FALSE)))</f>
        <v/>
      </c>
      <c r="L16" s="247">
        <f>IF(ISERROR(VLOOKUP($A16,parlvotes_lh!$A$11:$ZZ$200,46,FALSE))=TRUE,"",IF(VLOOKUP($A16,parlvotes_lh!$A$11:$ZZ$200,46,FALSE)=0,"",VLOOKUP($A16,parlvotes_lh!$A$11:$ZZ$200,46,FALSE)))</f>
        <v>1.3000000000000001E-2</v>
      </c>
      <c r="M16" s="247" t="str">
        <f>IF(ISERROR(VLOOKUP($A16,parlvotes_lh!$A$11:$ZZ$200,66,FALSE))=TRUE,"",IF(VLOOKUP($A16,parlvotes_lh!$A$11:$ZZ$200,66,FALSE)=0,"",VLOOKUP($A16,parlvotes_lh!$A$11:$ZZ$200,66,FALSE)))</f>
        <v/>
      </c>
      <c r="N16" s="247" t="str">
        <f>IF(ISERROR(VLOOKUP($A16,parlvotes_lh!$A$11:$ZZ$200,86,FALSE))=TRUE,"",IF(VLOOKUP($A16,parlvotes_lh!$A$11:$ZZ$200,86,FALSE)=0,"",VLOOKUP($A16,parlvotes_lh!$A$11:$ZZ$200,86,FALSE)))</f>
        <v/>
      </c>
      <c r="O16" s="247" t="str">
        <f>IF(ISERROR(VLOOKUP($A16,parlvotes_lh!$A$11:$ZZ$200,106,FALSE))=TRUE,"",IF(VLOOKUP($A16,parlvotes_lh!$A$11:$ZZ$200,106,FALSE)=0,"",VLOOKUP($A16,parlvotes_lh!$A$11:$ZZ$200,106,FALSE)))</f>
        <v/>
      </c>
      <c r="P16" s="247" t="str">
        <f>IF(ISERROR(VLOOKUP($A16,parlvotes_lh!$A$11:$ZZ$200,126,FALSE))=TRUE,"",IF(VLOOKUP($A16,parlvotes_lh!$A$11:$ZZ$200,126,FALSE)=0,"",VLOOKUP($A16,parlvotes_lh!$A$11:$ZZ$200,126,FALSE)))</f>
        <v/>
      </c>
      <c r="Q16" s="248" t="str">
        <f>IF(ISERROR(VLOOKUP($A16,parlvotes_lh!$A$11:$ZZ$200,146,FALSE))=TRUE,"",IF(VLOOKUP($A16,parlvotes_lh!$A$11:$ZZ$200,146,FALSE)=0,"",VLOOKUP($A16,parlvotes_lh!$A$11:$ZZ$200,146,FALSE)))</f>
        <v/>
      </c>
      <c r="R16" s="248" t="str">
        <f>IF(ISERROR(VLOOKUP($A16,parlvotes_lh!$A$11:$ZZ$200,166,FALSE))=TRUE,"",IF(VLOOKUP($A16,parlvotes_lh!$A$11:$ZZ$200,166,FALSE)=0,"",VLOOKUP($A16,parlvotes_lh!$A$11:$ZZ$200,166,FALSE)))</f>
        <v/>
      </c>
      <c r="S16" s="248" t="str">
        <f>IF(ISERROR(VLOOKUP($A16,parlvotes_lh!$A$11:$ZZ$200,186,FALSE))=TRUE,"",IF(VLOOKUP($A16,parlvotes_lh!$A$11:$ZZ$200,186,FALSE)=0,"",VLOOKUP($A16,parlvotes_lh!$A$11:$ZZ$200,186,FALSE)))</f>
        <v/>
      </c>
      <c r="T16" s="248" t="str">
        <f>IF(ISERROR(VLOOKUP($A16,parlvotes_lh!$A$11:$ZZ$200,206,FALSE))=TRUE,"",IF(VLOOKUP($A16,parlvotes_lh!$A$11:$ZZ$200,206,FALSE)=0,"",VLOOKUP($A16,parlvotes_lh!$A$11:$ZZ$200,206,FALSE)))</f>
        <v/>
      </c>
      <c r="U16" s="248" t="str">
        <f>IF(ISERROR(VLOOKUP($A16,parlvotes_lh!$A$11:$ZZ$200,226,FALSE))=TRUE,"",IF(VLOOKUP($A16,parlvotes_lh!$A$11:$ZZ$200,226,FALSE)=0,"",VLOOKUP($A16,parlvotes_lh!$A$11:$ZZ$200,226,FALSE)))</f>
        <v/>
      </c>
      <c r="V16" s="248" t="str">
        <f>IF(ISERROR(VLOOKUP($A16,parlvotes_lh!$A$11:$ZZ$200,246,FALSE))=TRUE,"",IF(VLOOKUP($A16,parlvotes_lh!$A$11:$ZZ$200,246,FALSE)=0,"",VLOOKUP($A16,parlvotes_lh!$A$11:$ZZ$200,246,FALSE)))</f>
        <v/>
      </c>
      <c r="W16" s="248" t="str">
        <f>IF(ISERROR(VLOOKUP($A16,parlvotes_lh!$A$11:$ZZ$200,266,FALSE))=TRUE,"",IF(VLOOKUP($A16,parlvotes_lh!$A$11:$ZZ$200,266,FALSE)=0,"",VLOOKUP($A16,parlvotes_lh!$A$11:$ZZ$200,266,FALSE)))</f>
        <v/>
      </c>
      <c r="X16" s="248" t="str">
        <f>IF(ISERROR(VLOOKUP($A16,parlvotes_lh!$A$11:$ZZ$200,286,FALSE))=TRUE,"",IF(VLOOKUP($A16,parlvotes_lh!$A$11:$ZZ$200,286,FALSE)=0,"",VLOOKUP($A16,parlvotes_lh!$A$11:$ZZ$200,286,FALSE)))</f>
        <v/>
      </c>
      <c r="Y16" s="248" t="str">
        <f>IF(ISERROR(VLOOKUP($A16,parlvotes_lh!$A$11:$ZZ$200,306,FALSE))=TRUE,"",IF(VLOOKUP($A16,parlvotes_lh!$A$11:$ZZ$200,306,FALSE)=0,"",VLOOKUP($A16,parlvotes_lh!$A$11:$ZZ$200,306,FALSE)))</f>
        <v/>
      </c>
      <c r="Z16" s="248" t="str">
        <f>IF(ISERROR(VLOOKUP($A16,parlvotes_lh!$A$11:$ZZ$200,326,FALSE))=TRUE,"",IF(VLOOKUP($A16,parlvotes_lh!$A$11:$ZZ$200,326,FALSE)=0,"",VLOOKUP($A16,parlvotes_lh!$A$11:$ZZ$200,326,FALSE)))</f>
        <v/>
      </c>
      <c r="AA16" s="248" t="str">
        <f>IF(ISERROR(VLOOKUP($A16,parlvotes_lh!$A$11:$ZZ$200,346,FALSE))=TRUE,"",IF(VLOOKUP($A16,parlvotes_lh!$A$11:$ZZ$200,346,FALSE)=0,"",VLOOKUP($A16,parlvotes_lh!$A$11:$ZZ$200,346,FALSE)))</f>
        <v/>
      </c>
      <c r="AB16" s="248" t="str">
        <f>IF(ISERROR(VLOOKUP($A16,parlvotes_lh!$A$11:$ZZ$200,366,FALSE))=TRUE,"",IF(VLOOKUP($A16,parlvotes_lh!$A$11:$ZZ$200,366,FALSE)=0,"",VLOOKUP($A16,parlvotes_lh!$A$11:$ZZ$200,366,FALSE)))</f>
        <v/>
      </c>
      <c r="AC16" s="248" t="str">
        <f>IF(ISERROR(VLOOKUP($A16,parlvotes_lh!$A$11:$ZZ$200,386,FALSE))=TRUE,"",IF(VLOOKUP($A16,parlvotes_lh!$A$11:$ZZ$200,386,FALSE)=0,"",VLOOKUP($A16,parlvotes_lh!$A$11:$ZZ$200,386,FALSE)))</f>
        <v/>
      </c>
      <c r="AD16" s="249"/>
    </row>
    <row r="17" spans="1:38" ht="13.5" customHeight="1" x14ac:dyDescent="0.25">
      <c r="A17" s="242" t="str">
        <f>IF(info_parties!A17="","",info_parties!A17)</f>
        <v>fr_nouveaucentre01</v>
      </c>
      <c r="B17" s="142" t="str">
        <f>IF(A17="","",MID(info_weblinks!$C$3,32,3))</f>
        <v>fra</v>
      </c>
      <c r="C17" s="142" t="str">
        <f>IF(info_parties!G17="","",info_parties!G17)</f>
        <v>New Centre</v>
      </c>
      <c r="D17" s="142" t="str">
        <f>IF(info_parties!K17="","",info_parties!K17)</f>
        <v>Nouveau centre</v>
      </c>
      <c r="E17" s="142" t="str">
        <f>IF(info_parties!H17="","",info_parties!H17)</f>
        <v>NC</v>
      </c>
      <c r="F17" s="243">
        <f t="shared" si="0"/>
        <v>39243</v>
      </c>
      <c r="G17" s="244">
        <f t="shared" si="1"/>
        <v>42897</v>
      </c>
      <c r="H17" s="245">
        <f t="shared" si="2"/>
        <v>0.03</v>
      </c>
      <c r="I17" s="246">
        <f t="shared" si="3"/>
        <v>42897</v>
      </c>
      <c r="J17" s="247" t="str">
        <f>IF(ISERROR(VLOOKUP($A17,parlvotes_lh!$A$11:$ZZ$200,6,FALSE))=TRUE,"",IF(VLOOKUP($A17,parlvotes_lh!$A$11:$ZZ$200,6,FALSE)=0,"",VLOOKUP($A17,parlvotes_lh!$A$11:$ZZ$200,6,FALSE)))</f>
        <v/>
      </c>
      <c r="K17" s="247" t="str">
        <f>IF(ISERROR(VLOOKUP($A17,parlvotes_lh!$A$11:$ZZ$200,26,FALSE))=TRUE,"",IF(VLOOKUP($A17,parlvotes_lh!$A$11:$ZZ$200,26,FALSE)=0,"",VLOOKUP($A17,parlvotes_lh!$A$11:$ZZ$200,26,FALSE)))</f>
        <v/>
      </c>
      <c r="L17" s="247" t="str">
        <f>IF(ISERROR(VLOOKUP($A17,parlvotes_lh!$A$11:$ZZ$200,46,FALSE))=TRUE,"",IF(VLOOKUP($A17,parlvotes_lh!$A$11:$ZZ$200,46,FALSE)=0,"",VLOOKUP($A17,parlvotes_lh!$A$11:$ZZ$200,46,FALSE)))</f>
        <v/>
      </c>
      <c r="M17" s="247">
        <f>IF(ISERROR(VLOOKUP($A17,parlvotes_lh!$A$11:$ZZ$200,66,FALSE))=TRUE,"",IF(VLOOKUP($A17,parlvotes_lh!$A$11:$ZZ$200,66,FALSE)=0,"",VLOOKUP($A17,parlvotes_lh!$A$11:$ZZ$200,66,FALSE)))</f>
        <v>1.4E-2</v>
      </c>
      <c r="N17" s="247">
        <f>IF(ISERROR(VLOOKUP($A17,parlvotes_lh!$A$11:$ZZ$200,86,FALSE))=TRUE,"",IF(VLOOKUP($A17,parlvotes_lh!$A$11:$ZZ$200,86,FALSE)=0,"",VLOOKUP($A17,parlvotes_lh!$A$11:$ZZ$200,86,FALSE)))</f>
        <v>2.2000000000000002E-2</v>
      </c>
      <c r="O17" s="247">
        <f>IF(ISERROR(VLOOKUP($A17,parlvotes_lh!$A$11:$ZZ$200,106,FALSE))=TRUE,"",IF(VLOOKUP($A17,parlvotes_lh!$A$11:$ZZ$200,106,FALSE)=0,"",VLOOKUP($A17,parlvotes_lh!$A$11:$ZZ$200,106,FALSE)))</f>
        <v>0.03</v>
      </c>
      <c r="P17" s="247" t="str">
        <f>IF(ISERROR(VLOOKUP($A17,parlvotes_lh!$A$11:$ZZ$200,126,FALSE))=TRUE,"",IF(VLOOKUP($A17,parlvotes_lh!$A$11:$ZZ$200,126,FALSE)=0,"",VLOOKUP($A17,parlvotes_lh!$A$11:$ZZ$200,126,FALSE)))</f>
        <v/>
      </c>
      <c r="Q17" s="248" t="str">
        <f>IF(ISERROR(VLOOKUP($A17,parlvotes_lh!$A$11:$ZZ$200,146,FALSE))=TRUE,"",IF(VLOOKUP($A17,parlvotes_lh!$A$11:$ZZ$200,146,FALSE)=0,"",VLOOKUP($A17,parlvotes_lh!$A$11:$ZZ$200,146,FALSE)))</f>
        <v/>
      </c>
      <c r="R17" s="248" t="str">
        <f>IF(ISERROR(VLOOKUP($A17,parlvotes_lh!$A$11:$ZZ$200,166,FALSE))=TRUE,"",IF(VLOOKUP($A17,parlvotes_lh!$A$11:$ZZ$200,166,FALSE)=0,"",VLOOKUP($A17,parlvotes_lh!$A$11:$ZZ$200,166,FALSE)))</f>
        <v/>
      </c>
      <c r="S17" s="248" t="str">
        <f>IF(ISERROR(VLOOKUP($A17,parlvotes_lh!$A$11:$ZZ$200,186,FALSE))=TRUE,"",IF(VLOOKUP($A17,parlvotes_lh!$A$11:$ZZ$200,186,FALSE)=0,"",VLOOKUP($A17,parlvotes_lh!$A$11:$ZZ$200,186,FALSE)))</f>
        <v/>
      </c>
      <c r="T17" s="248" t="str">
        <f>IF(ISERROR(VLOOKUP($A17,parlvotes_lh!$A$11:$ZZ$200,206,FALSE))=TRUE,"",IF(VLOOKUP($A17,parlvotes_lh!$A$11:$ZZ$200,206,FALSE)=0,"",VLOOKUP($A17,parlvotes_lh!$A$11:$ZZ$200,206,FALSE)))</f>
        <v/>
      </c>
      <c r="U17" s="248" t="str">
        <f>IF(ISERROR(VLOOKUP($A17,parlvotes_lh!$A$11:$ZZ$200,226,FALSE))=TRUE,"",IF(VLOOKUP($A17,parlvotes_lh!$A$11:$ZZ$200,226,FALSE)=0,"",VLOOKUP($A17,parlvotes_lh!$A$11:$ZZ$200,226,FALSE)))</f>
        <v/>
      </c>
      <c r="V17" s="248" t="str">
        <f>IF(ISERROR(VLOOKUP($A17,parlvotes_lh!$A$11:$ZZ$200,246,FALSE))=TRUE,"",IF(VLOOKUP($A17,parlvotes_lh!$A$11:$ZZ$200,246,FALSE)=0,"",VLOOKUP($A17,parlvotes_lh!$A$11:$ZZ$200,246,FALSE)))</f>
        <v/>
      </c>
      <c r="W17" s="248" t="str">
        <f>IF(ISERROR(VLOOKUP($A17,parlvotes_lh!$A$11:$ZZ$200,266,FALSE))=TRUE,"",IF(VLOOKUP($A17,parlvotes_lh!$A$11:$ZZ$200,266,FALSE)=0,"",VLOOKUP($A17,parlvotes_lh!$A$11:$ZZ$200,266,FALSE)))</f>
        <v/>
      </c>
      <c r="X17" s="248" t="str">
        <f>IF(ISERROR(VLOOKUP($A17,parlvotes_lh!$A$11:$ZZ$200,286,FALSE))=TRUE,"",IF(VLOOKUP($A17,parlvotes_lh!$A$11:$ZZ$200,286,FALSE)=0,"",VLOOKUP($A17,parlvotes_lh!$A$11:$ZZ$200,286,FALSE)))</f>
        <v/>
      </c>
      <c r="Y17" s="248" t="str">
        <f>IF(ISERROR(VLOOKUP($A17,parlvotes_lh!$A$11:$ZZ$200,306,FALSE))=TRUE,"",IF(VLOOKUP($A17,parlvotes_lh!$A$11:$ZZ$200,306,FALSE)=0,"",VLOOKUP($A17,parlvotes_lh!$A$11:$ZZ$200,306,FALSE)))</f>
        <v/>
      </c>
      <c r="Z17" s="248" t="str">
        <f>IF(ISERROR(VLOOKUP($A17,parlvotes_lh!$A$11:$ZZ$200,326,FALSE))=TRUE,"",IF(VLOOKUP($A17,parlvotes_lh!$A$11:$ZZ$200,326,FALSE)=0,"",VLOOKUP($A17,parlvotes_lh!$A$11:$ZZ$200,326,FALSE)))</f>
        <v/>
      </c>
      <c r="AA17" s="248" t="str">
        <f>IF(ISERROR(VLOOKUP($A17,parlvotes_lh!$A$11:$ZZ$200,346,FALSE))=TRUE,"",IF(VLOOKUP($A17,parlvotes_lh!$A$11:$ZZ$200,346,FALSE)=0,"",VLOOKUP($A17,parlvotes_lh!$A$11:$ZZ$200,346,FALSE)))</f>
        <v/>
      </c>
      <c r="AB17" s="248" t="str">
        <f>IF(ISERROR(VLOOKUP($A17,parlvotes_lh!$A$11:$ZZ$200,366,FALSE))=TRUE,"",IF(VLOOKUP($A17,parlvotes_lh!$A$11:$ZZ$200,366,FALSE)=0,"",VLOOKUP($A17,parlvotes_lh!$A$11:$ZZ$200,366,FALSE)))</f>
        <v/>
      </c>
      <c r="AC17" s="248" t="str">
        <f>IF(ISERROR(VLOOKUP($A17,parlvotes_lh!$A$11:$ZZ$200,386,FALSE))=TRUE,"",IF(VLOOKUP($A17,parlvotes_lh!$A$11:$ZZ$200,386,FALSE)=0,"",VLOOKUP($A17,parlvotes_lh!$A$11:$ZZ$200,386,FALSE)))</f>
        <v/>
      </c>
      <c r="AD17" s="249"/>
      <c r="AE17" s="250"/>
      <c r="AF17" s="250"/>
      <c r="AG17" s="250"/>
      <c r="AH17" s="250"/>
      <c r="AI17" s="250"/>
      <c r="AJ17" s="250"/>
      <c r="AK17" s="250"/>
      <c r="AL17" s="250"/>
    </row>
    <row r="18" spans="1:38" ht="13.5" customHeight="1" x14ac:dyDescent="0.25">
      <c r="A18" s="242" t="str">
        <f>IF(info_parties!A18="","",info_parties!A18)</f>
        <v>fr_mpf01</v>
      </c>
      <c r="B18" s="142" t="str">
        <f>IF(A18="","",MID(info_weblinks!$C$3,32,3))</f>
        <v>fra</v>
      </c>
      <c r="C18" s="142" t="str">
        <f>IF(info_parties!G18="","",info_parties!G18)</f>
        <v>Movement for France</v>
      </c>
      <c r="D18" s="142" t="str">
        <f>IF(info_parties!K18="","",info_parties!K18)</f>
        <v>Mouvement pour la France</v>
      </c>
      <c r="E18" s="142" t="str">
        <f>IF(info_parties!H18="","",info_parties!H18)</f>
        <v>MPF</v>
      </c>
      <c r="F18" s="243">
        <f t="shared" si="0"/>
        <v>39243</v>
      </c>
      <c r="G18" s="244">
        <f t="shared" si="1"/>
        <v>39243</v>
      </c>
      <c r="H18" s="245">
        <f t="shared" si="2"/>
        <v>1.2E-2</v>
      </c>
      <c r="I18" s="246">
        <f t="shared" si="3"/>
        <v>39243</v>
      </c>
      <c r="J18" s="247" t="str">
        <f>IF(ISERROR(VLOOKUP($A18,parlvotes_lh!$A$11:$ZZ$200,6,FALSE))=TRUE,"",IF(VLOOKUP($A18,parlvotes_lh!$A$11:$ZZ$200,6,FALSE)=0,"",VLOOKUP($A18,parlvotes_lh!$A$11:$ZZ$200,6,FALSE)))</f>
        <v/>
      </c>
      <c r="K18" s="247" t="str">
        <f>IF(ISERROR(VLOOKUP($A18,parlvotes_lh!$A$11:$ZZ$200,26,FALSE))=TRUE,"",IF(VLOOKUP($A18,parlvotes_lh!$A$11:$ZZ$200,26,FALSE)=0,"",VLOOKUP($A18,parlvotes_lh!$A$11:$ZZ$200,26,FALSE)))</f>
        <v/>
      </c>
      <c r="L18" s="247" t="str">
        <f>IF(ISERROR(VLOOKUP($A18,parlvotes_lh!$A$11:$ZZ$200,46,FALSE))=TRUE,"",IF(VLOOKUP($A18,parlvotes_lh!$A$11:$ZZ$200,46,FALSE)=0,"",VLOOKUP($A18,parlvotes_lh!$A$11:$ZZ$200,46,FALSE)))</f>
        <v/>
      </c>
      <c r="M18" s="247">
        <f>IF(ISERROR(VLOOKUP($A18,parlvotes_lh!$A$11:$ZZ$200,66,FALSE))=TRUE,"",IF(VLOOKUP($A18,parlvotes_lh!$A$11:$ZZ$200,66,FALSE)=0,"",VLOOKUP($A18,parlvotes_lh!$A$11:$ZZ$200,66,FALSE)))</f>
        <v>1.2E-2</v>
      </c>
      <c r="N18" s="247" t="str">
        <f>IF(ISERROR(VLOOKUP($A18,parlvotes_lh!$A$11:$ZZ$200,86,FALSE))=TRUE,"",IF(VLOOKUP($A18,parlvotes_lh!$A$11:$ZZ$200,86,FALSE)=0,"",VLOOKUP($A18,parlvotes_lh!$A$11:$ZZ$200,86,FALSE)))</f>
        <v/>
      </c>
      <c r="O18" s="247" t="str">
        <f>IF(ISERROR(VLOOKUP($A18,parlvotes_lh!$A$11:$ZZ$200,106,FALSE))=TRUE,"",IF(VLOOKUP($A18,parlvotes_lh!$A$11:$ZZ$200,106,FALSE)=0,"",VLOOKUP($A18,parlvotes_lh!$A$11:$ZZ$200,106,FALSE)))</f>
        <v/>
      </c>
      <c r="P18" s="247" t="str">
        <f>IF(ISERROR(VLOOKUP($A18,parlvotes_lh!$A$11:$ZZ$200,126,FALSE))=TRUE,"",IF(VLOOKUP($A18,parlvotes_lh!$A$11:$ZZ$200,126,FALSE)=0,"",VLOOKUP($A18,parlvotes_lh!$A$11:$ZZ$200,126,FALSE)))</f>
        <v/>
      </c>
      <c r="Q18" s="248" t="str">
        <f>IF(ISERROR(VLOOKUP($A18,parlvotes_lh!$A$11:$ZZ$200,146,FALSE))=TRUE,"",IF(VLOOKUP($A18,parlvotes_lh!$A$11:$ZZ$200,146,FALSE)=0,"",VLOOKUP($A18,parlvotes_lh!$A$11:$ZZ$200,146,FALSE)))</f>
        <v/>
      </c>
      <c r="R18" s="248" t="str">
        <f>IF(ISERROR(VLOOKUP($A18,parlvotes_lh!$A$11:$ZZ$200,166,FALSE))=TRUE,"",IF(VLOOKUP($A18,parlvotes_lh!$A$11:$ZZ$200,166,FALSE)=0,"",VLOOKUP($A18,parlvotes_lh!$A$11:$ZZ$200,166,FALSE)))</f>
        <v/>
      </c>
      <c r="S18" s="248" t="str">
        <f>IF(ISERROR(VLOOKUP($A18,parlvotes_lh!$A$11:$ZZ$200,186,FALSE))=TRUE,"",IF(VLOOKUP($A18,parlvotes_lh!$A$11:$ZZ$200,186,FALSE)=0,"",VLOOKUP($A18,parlvotes_lh!$A$11:$ZZ$200,186,FALSE)))</f>
        <v/>
      </c>
      <c r="T18" s="248" t="str">
        <f>IF(ISERROR(VLOOKUP($A18,parlvotes_lh!$A$11:$ZZ$200,206,FALSE))=TRUE,"",IF(VLOOKUP($A18,parlvotes_lh!$A$11:$ZZ$200,206,FALSE)=0,"",VLOOKUP($A18,parlvotes_lh!$A$11:$ZZ$200,206,FALSE)))</f>
        <v/>
      </c>
      <c r="U18" s="248" t="str">
        <f>IF(ISERROR(VLOOKUP($A18,parlvotes_lh!$A$11:$ZZ$200,226,FALSE))=TRUE,"",IF(VLOOKUP($A18,parlvotes_lh!$A$11:$ZZ$200,226,FALSE)=0,"",VLOOKUP($A18,parlvotes_lh!$A$11:$ZZ$200,226,FALSE)))</f>
        <v/>
      </c>
      <c r="V18" s="248" t="str">
        <f>IF(ISERROR(VLOOKUP($A18,parlvotes_lh!$A$11:$ZZ$200,246,FALSE))=TRUE,"",IF(VLOOKUP($A18,parlvotes_lh!$A$11:$ZZ$200,246,FALSE)=0,"",VLOOKUP($A18,parlvotes_lh!$A$11:$ZZ$200,246,FALSE)))</f>
        <v/>
      </c>
      <c r="W18" s="248" t="str">
        <f>IF(ISERROR(VLOOKUP($A18,parlvotes_lh!$A$11:$ZZ$200,266,FALSE))=TRUE,"",IF(VLOOKUP($A18,parlvotes_lh!$A$11:$ZZ$200,266,FALSE)=0,"",VLOOKUP($A18,parlvotes_lh!$A$11:$ZZ$200,266,FALSE)))</f>
        <v/>
      </c>
      <c r="X18" s="248" t="str">
        <f>IF(ISERROR(VLOOKUP($A18,parlvotes_lh!$A$11:$ZZ$200,286,FALSE))=TRUE,"",IF(VLOOKUP($A18,parlvotes_lh!$A$11:$ZZ$200,286,FALSE)=0,"",VLOOKUP($A18,parlvotes_lh!$A$11:$ZZ$200,286,FALSE)))</f>
        <v/>
      </c>
      <c r="Y18" s="248" t="str">
        <f>IF(ISERROR(VLOOKUP($A18,parlvotes_lh!$A$11:$ZZ$200,306,FALSE))=TRUE,"",IF(VLOOKUP($A18,parlvotes_lh!$A$11:$ZZ$200,306,FALSE)=0,"",VLOOKUP($A18,parlvotes_lh!$A$11:$ZZ$200,306,FALSE)))</f>
        <v/>
      </c>
      <c r="Z18" s="248" t="str">
        <f>IF(ISERROR(VLOOKUP($A18,parlvotes_lh!$A$11:$ZZ$200,326,FALSE))=TRUE,"",IF(VLOOKUP($A18,parlvotes_lh!$A$11:$ZZ$200,326,FALSE)=0,"",VLOOKUP($A18,parlvotes_lh!$A$11:$ZZ$200,326,FALSE)))</f>
        <v/>
      </c>
      <c r="AA18" s="248" t="str">
        <f>IF(ISERROR(VLOOKUP($A18,parlvotes_lh!$A$11:$ZZ$200,346,FALSE))=TRUE,"",IF(VLOOKUP($A18,parlvotes_lh!$A$11:$ZZ$200,346,FALSE)=0,"",VLOOKUP($A18,parlvotes_lh!$A$11:$ZZ$200,346,FALSE)))</f>
        <v/>
      </c>
      <c r="AB18" s="248" t="str">
        <f>IF(ISERROR(VLOOKUP($A18,parlvotes_lh!$A$11:$ZZ$200,366,FALSE))=TRUE,"",IF(VLOOKUP($A18,parlvotes_lh!$A$11:$ZZ$200,366,FALSE)=0,"",VLOOKUP($A18,parlvotes_lh!$A$11:$ZZ$200,366,FALSE)))</f>
        <v/>
      </c>
      <c r="AC18" s="248" t="str">
        <f>IF(ISERROR(VLOOKUP($A18,parlvotes_lh!$A$11:$ZZ$200,386,FALSE))=TRUE,"",IF(VLOOKUP($A18,parlvotes_lh!$A$11:$ZZ$200,386,FALSE)=0,"",VLOOKUP($A18,parlvotes_lh!$A$11:$ZZ$200,386,FALSE)))</f>
        <v/>
      </c>
    </row>
    <row r="19" spans="1:38" ht="13.5" customHeight="1" x14ac:dyDescent="0.25">
      <c r="A19" s="242" t="str">
        <f>IF(info_parties!A19="","",info_parties!A19)</f>
        <v>fr_lo01</v>
      </c>
      <c r="B19" s="142" t="str">
        <f>IF(A19="","",MID(info_weblinks!$C$3,32,3))</f>
        <v>fra</v>
      </c>
      <c r="C19" s="142" t="str">
        <f>IF(info_parties!G19="","",info_parties!G19)</f>
        <v>Workers' Stuggle</v>
      </c>
      <c r="D19" s="142" t="str">
        <f>IF(info_parties!K19="","",info_parties!K19)</f>
        <v>Lutte Ouvrière</v>
      </c>
      <c r="E19" s="142" t="str">
        <f>IF(info_parties!H19="","",info_parties!H19)</f>
        <v>LO</v>
      </c>
      <c r="F19" s="243" t="str">
        <f t="shared" si="0"/>
        <v/>
      </c>
      <c r="G19" s="244" t="str">
        <f t="shared" si="1"/>
        <v/>
      </c>
      <c r="H19" s="245" t="str">
        <f t="shared" si="2"/>
        <v/>
      </c>
      <c r="I19" s="246" t="str">
        <f t="shared" si="3"/>
        <v/>
      </c>
      <c r="J19" s="247" t="str">
        <f>IF(ISERROR(VLOOKUP($A19,parlvotes_lh!$A$11:$ZZ$200,6,FALSE))=TRUE,"",IF(VLOOKUP($A19,parlvotes_lh!$A$11:$ZZ$200,6,FALSE)=0,"",VLOOKUP($A19,parlvotes_lh!$A$11:$ZZ$200,6,FALSE)))</f>
        <v/>
      </c>
      <c r="K19" s="247" t="str">
        <f>IF(ISERROR(VLOOKUP($A19,parlvotes_lh!$A$11:$ZZ$200,26,FALSE))=TRUE,"",IF(VLOOKUP($A19,parlvotes_lh!$A$11:$ZZ$200,26,FALSE)=0,"",VLOOKUP($A19,parlvotes_lh!$A$11:$ZZ$200,26,FALSE)))</f>
        <v/>
      </c>
      <c r="L19" s="247" t="str">
        <f>IF(ISERROR(VLOOKUP($A19,parlvotes_lh!$A$11:$ZZ$200,46,FALSE))=TRUE,"",IF(VLOOKUP($A19,parlvotes_lh!$A$11:$ZZ$200,46,FALSE)=0,"",VLOOKUP($A19,parlvotes_lh!$A$11:$ZZ$200,46,FALSE)))</f>
        <v/>
      </c>
      <c r="M19" s="247" t="str">
        <f>IF(ISERROR(VLOOKUP($A19,parlvotes_lh!$A$11:$ZZ$200,66,FALSE))=TRUE,"",IF(VLOOKUP($A19,parlvotes_lh!$A$11:$ZZ$200,66,FALSE)=0,"",VLOOKUP($A19,parlvotes_lh!$A$11:$ZZ$200,66,FALSE)))</f>
        <v/>
      </c>
      <c r="N19" s="247" t="str">
        <f>IF(ISERROR(VLOOKUP($A19,parlvotes_lh!$A$11:$ZZ$200,86,FALSE))=TRUE,"",IF(VLOOKUP($A19,parlvotes_lh!$A$11:$ZZ$200,86,FALSE)=0,"",VLOOKUP($A19,parlvotes_lh!$A$11:$ZZ$200,86,FALSE)))</f>
        <v/>
      </c>
      <c r="O19" s="247" t="str">
        <f>IF(ISERROR(VLOOKUP($A19,parlvotes_lh!$A$11:$ZZ$200,106,FALSE))=TRUE,"",IF(VLOOKUP($A19,parlvotes_lh!$A$11:$ZZ$200,106,FALSE)=0,"",VLOOKUP($A19,parlvotes_lh!$A$11:$ZZ$200,106,FALSE)))</f>
        <v/>
      </c>
      <c r="P19" s="247" t="str">
        <f>IF(ISERROR(VLOOKUP($A19,parlvotes_lh!$A$11:$ZZ$200,126,FALSE))=TRUE,"",IF(VLOOKUP($A19,parlvotes_lh!$A$11:$ZZ$200,126,FALSE)=0,"",VLOOKUP($A19,parlvotes_lh!$A$11:$ZZ$200,126,FALSE)))</f>
        <v/>
      </c>
      <c r="Q19" s="248" t="str">
        <f>IF(ISERROR(VLOOKUP($A19,parlvotes_lh!$A$11:$ZZ$200,146,FALSE))=TRUE,"",IF(VLOOKUP($A19,parlvotes_lh!$A$11:$ZZ$200,146,FALSE)=0,"",VLOOKUP($A19,parlvotes_lh!$A$11:$ZZ$200,146,FALSE)))</f>
        <v/>
      </c>
      <c r="R19" s="248" t="str">
        <f>IF(ISERROR(VLOOKUP($A19,parlvotes_lh!$A$11:$ZZ$200,166,FALSE))=TRUE,"",IF(VLOOKUP($A19,parlvotes_lh!$A$11:$ZZ$200,166,FALSE)=0,"",VLOOKUP($A19,parlvotes_lh!$A$11:$ZZ$200,166,FALSE)))</f>
        <v/>
      </c>
      <c r="S19" s="248" t="str">
        <f>IF(ISERROR(VLOOKUP($A19,parlvotes_lh!$A$11:$ZZ$200,186,FALSE))=TRUE,"",IF(VLOOKUP($A19,parlvotes_lh!$A$11:$ZZ$200,186,FALSE)=0,"",VLOOKUP($A19,parlvotes_lh!$A$11:$ZZ$200,186,FALSE)))</f>
        <v/>
      </c>
      <c r="T19" s="248" t="str">
        <f>IF(ISERROR(VLOOKUP($A19,parlvotes_lh!$A$11:$ZZ$200,206,FALSE))=TRUE,"",IF(VLOOKUP($A19,parlvotes_lh!$A$11:$ZZ$200,206,FALSE)=0,"",VLOOKUP($A19,parlvotes_lh!$A$11:$ZZ$200,206,FALSE)))</f>
        <v/>
      </c>
      <c r="U19" s="248" t="str">
        <f>IF(ISERROR(VLOOKUP($A19,parlvotes_lh!$A$11:$ZZ$200,226,FALSE))=TRUE,"",IF(VLOOKUP($A19,parlvotes_lh!$A$11:$ZZ$200,226,FALSE)=0,"",VLOOKUP($A19,parlvotes_lh!$A$11:$ZZ$200,226,FALSE)))</f>
        <v/>
      </c>
      <c r="V19" s="248" t="str">
        <f>IF(ISERROR(VLOOKUP($A19,parlvotes_lh!$A$11:$ZZ$200,246,FALSE))=TRUE,"",IF(VLOOKUP($A19,parlvotes_lh!$A$11:$ZZ$200,246,FALSE)=0,"",VLOOKUP($A19,parlvotes_lh!$A$11:$ZZ$200,246,FALSE)))</f>
        <v/>
      </c>
      <c r="W19" s="248" t="str">
        <f>IF(ISERROR(VLOOKUP($A19,parlvotes_lh!$A$11:$ZZ$200,266,FALSE))=TRUE,"",IF(VLOOKUP($A19,parlvotes_lh!$A$11:$ZZ$200,266,FALSE)=0,"",VLOOKUP($A19,parlvotes_lh!$A$11:$ZZ$200,266,FALSE)))</f>
        <v/>
      </c>
      <c r="X19" s="248" t="str">
        <f>IF(ISERROR(VLOOKUP($A19,parlvotes_lh!$A$11:$ZZ$200,286,FALSE))=TRUE,"",IF(VLOOKUP($A19,parlvotes_lh!$A$11:$ZZ$200,286,FALSE)=0,"",VLOOKUP($A19,parlvotes_lh!$A$11:$ZZ$200,286,FALSE)))</f>
        <v/>
      </c>
      <c r="Y19" s="248" t="str">
        <f>IF(ISERROR(VLOOKUP($A19,parlvotes_lh!$A$11:$ZZ$200,306,FALSE))=TRUE,"",IF(VLOOKUP($A19,parlvotes_lh!$A$11:$ZZ$200,306,FALSE)=0,"",VLOOKUP($A19,parlvotes_lh!$A$11:$ZZ$200,306,FALSE)))</f>
        <v/>
      </c>
      <c r="Z19" s="248" t="str">
        <f>IF(ISERROR(VLOOKUP($A19,parlvotes_lh!$A$11:$ZZ$200,326,FALSE))=TRUE,"",IF(VLOOKUP($A19,parlvotes_lh!$A$11:$ZZ$200,326,FALSE)=0,"",VLOOKUP($A19,parlvotes_lh!$A$11:$ZZ$200,326,FALSE)))</f>
        <v/>
      </c>
      <c r="AA19" s="248" t="str">
        <f>IF(ISERROR(VLOOKUP($A19,parlvotes_lh!$A$11:$ZZ$200,346,FALSE))=TRUE,"",IF(VLOOKUP($A19,parlvotes_lh!$A$11:$ZZ$200,346,FALSE)=0,"",VLOOKUP($A19,parlvotes_lh!$A$11:$ZZ$200,346,FALSE)))</f>
        <v/>
      </c>
      <c r="AB19" s="248" t="str">
        <f>IF(ISERROR(VLOOKUP($A19,parlvotes_lh!$A$11:$ZZ$200,366,FALSE))=TRUE,"",IF(VLOOKUP($A19,parlvotes_lh!$A$11:$ZZ$200,366,FALSE)=0,"",VLOOKUP($A19,parlvotes_lh!$A$11:$ZZ$200,366,FALSE)))</f>
        <v/>
      </c>
      <c r="AC19" s="248" t="str">
        <f>IF(ISERROR(VLOOKUP($A19,parlvotes_lh!$A$11:$ZZ$200,386,FALSE))=TRUE,"",IF(VLOOKUP($A19,parlvotes_lh!$A$11:$ZZ$200,386,FALSE)=0,"",VLOOKUP($A19,parlvotes_lh!$A$11:$ZZ$200,386,FALSE)))</f>
        <v/>
      </c>
    </row>
    <row r="20" spans="1:38" ht="13.5" customHeight="1" x14ac:dyDescent="0.25">
      <c r="A20" s="242" t="str">
        <f>IF(info_parties!A20="","",info_parties!A20)</f>
        <v>fr_dlr01</v>
      </c>
      <c r="B20" s="142" t="str">
        <f>IF(A20="","",MID(info_weblinks!$C$3,32,3))</f>
        <v>fra</v>
      </c>
      <c r="C20" s="142" t="str">
        <f>IF(info_parties!G20="","",info_parties!G20)</f>
        <v>Arise the Republic</v>
      </c>
      <c r="D20" s="142" t="str">
        <f>IF(info_parties!K20="","",info_parties!K20)</f>
        <v>Debout la République</v>
      </c>
      <c r="E20" s="142" t="str">
        <f>IF(info_parties!H20="","",info_parties!H20)</f>
        <v>DLR</v>
      </c>
      <c r="F20" s="243" t="str">
        <f t="shared" si="0"/>
        <v/>
      </c>
      <c r="G20" s="244" t="str">
        <f t="shared" si="1"/>
        <v/>
      </c>
      <c r="H20" s="245" t="str">
        <f t="shared" si="2"/>
        <v/>
      </c>
      <c r="I20" s="246" t="str">
        <f t="shared" si="3"/>
        <v/>
      </c>
      <c r="J20" s="247" t="str">
        <f>IF(ISERROR(VLOOKUP($A20,parlvotes_lh!$A$11:$ZZ$200,6,FALSE))=TRUE,"",IF(VLOOKUP($A20,parlvotes_lh!$A$11:$ZZ$200,6,FALSE)=0,"",VLOOKUP($A20,parlvotes_lh!$A$11:$ZZ$200,6,FALSE)))</f>
        <v/>
      </c>
      <c r="K20" s="247" t="str">
        <f>IF(ISERROR(VLOOKUP($A20,parlvotes_lh!$A$11:$ZZ$200,26,FALSE))=TRUE,"",IF(VLOOKUP($A20,parlvotes_lh!$A$11:$ZZ$200,26,FALSE)=0,"",VLOOKUP($A20,parlvotes_lh!$A$11:$ZZ$200,26,FALSE)))</f>
        <v/>
      </c>
      <c r="L20" s="247" t="str">
        <f>IF(ISERROR(VLOOKUP($A20,parlvotes_lh!$A$11:$ZZ$200,46,FALSE))=TRUE,"",IF(VLOOKUP($A20,parlvotes_lh!$A$11:$ZZ$200,46,FALSE)=0,"",VLOOKUP($A20,parlvotes_lh!$A$11:$ZZ$200,46,FALSE)))</f>
        <v/>
      </c>
      <c r="M20" s="247" t="str">
        <f>IF(ISERROR(VLOOKUP($A20,parlvotes_lh!$A$11:$ZZ$200,66,FALSE))=TRUE,"",IF(VLOOKUP($A20,parlvotes_lh!$A$11:$ZZ$200,66,FALSE)=0,"",VLOOKUP($A20,parlvotes_lh!$A$11:$ZZ$200,66,FALSE)))</f>
        <v/>
      </c>
      <c r="N20" s="247" t="str">
        <f>IF(ISERROR(VLOOKUP($A20,parlvotes_lh!$A$11:$ZZ$200,86,FALSE))=TRUE,"",IF(VLOOKUP($A20,parlvotes_lh!$A$11:$ZZ$200,86,FALSE)=0,"",VLOOKUP($A20,parlvotes_lh!$A$11:$ZZ$200,86,FALSE)))</f>
        <v/>
      </c>
      <c r="O20" s="247" t="str">
        <f>IF(ISERROR(VLOOKUP($A20,parlvotes_lh!$A$11:$ZZ$200,106,FALSE))=TRUE,"",IF(VLOOKUP($A20,parlvotes_lh!$A$11:$ZZ$200,106,FALSE)=0,"",VLOOKUP($A20,parlvotes_lh!$A$11:$ZZ$200,106,FALSE)))</f>
        <v/>
      </c>
      <c r="P20" s="247" t="str">
        <f>IF(ISERROR(VLOOKUP($A20,parlvotes_lh!$A$11:$ZZ$200,126,FALSE))=TRUE,"",IF(VLOOKUP($A20,parlvotes_lh!$A$11:$ZZ$200,126,FALSE)=0,"",VLOOKUP($A20,parlvotes_lh!$A$11:$ZZ$200,126,FALSE)))</f>
        <v/>
      </c>
      <c r="Q20" s="248" t="str">
        <f>IF(ISERROR(VLOOKUP($A20,parlvotes_lh!$A$11:$ZZ$200,146,FALSE))=TRUE,"",IF(VLOOKUP($A20,parlvotes_lh!$A$11:$ZZ$200,146,FALSE)=0,"",VLOOKUP($A20,parlvotes_lh!$A$11:$ZZ$200,146,FALSE)))</f>
        <v/>
      </c>
      <c r="R20" s="248" t="str">
        <f>IF(ISERROR(VLOOKUP($A20,parlvotes_lh!$A$11:$ZZ$200,166,FALSE))=TRUE,"",IF(VLOOKUP($A20,parlvotes_lh!$A$11:$ZZ$200,166,FALSE)=0,"",VLOOKUP($A20,parlvotes_lh!$A$11:$ZZ$200,166,FALSE)))</f>
        <v/>
      </c>
      <c r="S20" s="248" t="str">
        <f>IF(ISERROR(VLOOKUP($A20,parlvotes_lh!$A$11:$ZZ$200,186,FALSE))=TRUE,"",IF(VLOOKUP($A20,parlvotes_lh!$A$11:$ZZ$200,186,FALSE)=0,"",VLOOKUP($A20,parlvotes_lh!$A$11:$ZZ$200,186,FALSE)))</f>
        <v/>
      </c>
      <c r="T20" s="248" t="str">
        <f>IF(ISERROR(VLOOKUP($A20,parlvotes_lh!$A$11:$ZZ$200,206,FALSE))=TRUE,"",IF(VLOOKUP($A20,parlvotes_lh!$A$11:$ZZ$200,206,FALSE)=0,"",VLOOKUP($A20,parlvotes_lh!$A$11:$ZZ$200,206,FALSE)))</f>
        <v/>
      </c>
      <c r="U20" s="248" t="str">
        <f>IF(ISERROR(VLOOKUP($A20,parlvotes_lh!$A$11:$ZZ$200,226,FALSE))=TRUE,"",IF(VLOOKUP($A20,parlvotes_lh!$A$11:$ZZ$200,226,FALSE)=0,"",VLOOKUP($A20,parlvotes_lh!$A$11:$ZZ$200,226,FALSE)))</f>
        <v/>
      </c>
      <c r="V20" s="248" t="str">
        <f>IF(ISERROR(VLOOKUP($A20,parlvotes_lh!$A$11:$ZZ$200,246,FALSE))=TRUE,"",IF(VLOOKUP($A20,parlvotes_lh!$A$11:$ZZ$200,246,FALSE)=0,"",VLOOKUP($A20,parlvotes_lh!$A$11:$ZZ$200,246,FALSE)))</f>
        <v/>
      </c>
      <c r="W20" s="248" t="str">
        <f>IF(ISERROR(VLOOKUP($A20,parlvotes_lh!$A$11:$ZZ$200,266,FALSE))=TRUE,"",IF(VLOOKUP($A20,parlvotes_lh!$A$11:$ZZ$200,266,FALSE)=0,"",VLOOKUP($A20,parlvotes_lh!$A$11:$ZZ$200,266,FALSE)))</f>
        <v/>
      </c>
      <c r="X20" s="248" t="str">
        <f>IF(ISERROR(VLOOKUP($A20,parlvotes_lh!$A$11:$ZZ$200,286,FALSE))=TRUE,"",IF(VLOOKUP($A20,parlvotes_lh!$A$11:$ZZ$200,286,FALSE)=0,"",VLOOKUP($A20,parlvotes_lh!$A$11:$ZZ$200,286,FALSE)))</f>
        <v/>
      </c>
      <c r="Y20" s="248" t="str">
        <f>IF(ISERROR(VLOOKUP($A20,parlvotes_lh!$A$11:$ZZ$200,306,FALSE))=TRUE,"",IF(VLOOKUP($A20,parlvotes_lh!$A$11:$ZZ$200,306,FALSE)=0,"",VLOOKUP($A20,parlvotes_lh!$A$11:$ZZ$200,306,FALSE)))</f>
        <v/>
      </c>
      <c r="Z20" s="248" t="str">
        <f>IF(ISERROR(VLOOKUP($A20,parlvotes_lh!$A$11:$ZZ$200,326,FALSE))=TRUE,"",IF(VLOOKUP($A20,parlvotes_lh!$A$11:$ZZ$200,326,FALSE)=0,"",VLOOKUP($A20,parlvotes_lh!$A$11:$ZZ$200,326,FALSE)))</f>
        <v/>
      </c>
      <c r="AA20" s="248" t="str">
        <f>IF(ISERROR(VLOOKUP($A20,parlvotes_lh!$A$11:$ZZ$200,346,FALSE))=TRUE,"",IF(VLOOKUP($A20,parlvotes_lh!$A$11:$ZZ$200,346,FALSE)=0,"",VLOOKUP($A20,parlvotes_lh!$A$11:$ZZ$200,346,FALSE)))</f>
        <v/>
      </c>
      <c r="AB20" s="248" t="str">
        <f>IF(ISERROR(VLOOKUP($A20,parlvotes_lh!$A$11:$ZZ$200,366,FALSE))=TRUE,"",IF(VLOOKUP($A20,parlvotes_lh!$A$11:$ZZ$200,366,FALSE)=0,"",VLOOKUP($A20,parlvotes_lh!$A$11:$ZZ$200,366,FALSE)))</f>
        <v/>
      </c>
      <c r="AC20" s="248" t="str">
        <f>IF(ISERROR(VLOOKUP($A20,parlvotes_lh!$A$11:$ZZ$200,386,FALSE))=TRUE,"",IF(VLOOKUP($A20,parlvotes_lh!$A$11:$ZZ$200,386,FALSE)=0,"",VLOOKUP($A20,parlvotes_lh!$A$11:$ZZ$200,386,FALSE)))</f>
        <v/>
      </c>
    </row>
    <row r="21" spans="1:38" ht="13.5" customHeight="1" x14ac:dyDescent="0.25">
      <c r="A21" s="242" t="str">
        <f>IF(info_parties!A21="","",info_parties!A21)</f>
        <v>fr_aei01</v>
      </c>
      <c r="B21" s="142" t="str">
        <f>IF(A21="","",MID(info_weblinks!$C$3,32,3))</f>
        <v>fra</v>
      </c>
      <c r="C21" s="142" t="str">
        <f>IF(info_parties!G21="","",info_parties!G21)</f>
        <v>Independent Ecological Alliance</v>
      </c>
      <c r="D21" s="142" t="str">
        <f>IF(info_parties!K21="","",info_parties!K21)</f>
        <v>Alliance écologiste independante</v>
      </c>
      <c r="E21" s="142" t="str">
        <f>IF(info_parties!H21="","",info_parties!H21)</f>
        <v>AEI</v>
      </c>
      <c r="F21" s="243" t="str">
        <f t="shared" si="0"/>
        <v/>
      </c>
      <c r="G21" s="244" t="str">
        <f t="shared" si="1"/>
        <v/>
      </c>
      <c r="H21" s="245" t="str">
        <f t="shared" si="2"/>
        <v/>
      </c>
      <c r="I21" s="246" t="str">
        <f t="shared" si="3"/>
        <v/>
      </c>
      <c r="J21" s="247" t="str">
        <f>IF(ISERROR(VLOOKUP($A21,parlvotes_lh!$A$11:$ZZ$200,6,FALSE))=TRUE,"",IF(VLOOKUP($A21,parlvotes_lh!$A$11:$ZZ$200,6,FALSE)=0,"",VLOOKUP($A21,parlvotes_lh!$A$11:$ZZ$200,6,FALSE)))</f>
        <v/>
      </c>
      <c r="K21" s="247" t="str">
        <f>IF(ISERROR(VLOOKUP($A21,parlvotes_lh!$A$11:$ZZ$200,26,FALSE))=TRUE,"",IF(VLOOKUP($A21,parlvotes_lh!$A$11:$ZZ$200,26,FALSE)=0,"",VLOOKUP($A21,parlvotes_lh!$A$11:$ZZ$200,26,FALSE)))</f>
        <v/>
      </c>
      <c r="L21" s="247" t="str">
        <f>IF(ISERROR(VLOOKUP($A21,parlvotes_lh!$A$11:$ZZ$200,46,FALSE))=TRUE,"",IF(VLOOKUP($A21,parlvotes_lh!$A$11:$ZZ$200,46,FALSE)=0,"",VLOOKUP($A21,parlvotes_lh!$A$11:$ZZ$200,46,FALSE)))</f>
        <v/>
      </c>
      <c r="M21" s="247" t="str">
        <f>IF(ISERROR(VLOOKUP($A21,parlvotes_lh!$A$11:$ZZ$200,66,FALSE))=TRUE,"",IF(VLOOKUP($A21,parlvotes_lh!$A$11:$ZZ$200,66,FALSE)=0,"",VLOOKUP($A21,parlvotes_lh!$A$11:$ZZ$200,66,FALSE)))</f>
        <v/>
      </c>
      <c r="N21" s="247" t="str">
        <f>IF(ISERROR(VLOOKUP($A21,parlvotes_lh!$A$11:$ZZ$200,86,FALSE))=TRUE,"",IF(VLOOKUP($A21,parlvotes_lh!$A$11:$ZZ$200,86,FALSE)=0,"",VLOOKUP($A21,parlvotes_lh!$A$11:$ZZ$200,86,FALSE)))</f>
        <v/>
      </c>
      <c r="O21" s="247" t="str">
        <f>IF(ISERROR(VLOOKUP($A21,parlvotes_lh!$A$11:$ZZ$200,106,FALSE))=TRUE,"",IF(VLOOKUP($A21,parlvotes_lh!$A$11:$ZZ$200,106,FALSE)=0,"",VLOOKUP($A21,parlvotes_lh!$A$11:$ZZ$200,106,FALSE)))</f>
        <v/>
      </c>
      <c r="P21" s="247" t="str">
        <f>IF(ISERROR(VLOOKUP($A21,parlvotes_lh!$A$11:$ZZ$200,126,FALSE))=TRUE,"",IF(VLOOKUP($A21,parlvotes_lh!$A$11:$ZZ$200,126,FALSE)=0,"",VLOOKUP($A21,parlvotes_lh!$A$11:$ZZ$200,126,FALSE)))</f>
        <v/>
      </c>
      <c r="Q21" s="248" t="str">
        <f>IF(ISERROR(VLOOKUP($A21,parlvotes_lh!$A$11:$ZZ$200,146,FALSE))=TRUE,"",IF(VLOOKUP($A21,parlvotes_lh!$A$11:$ZZ$200,146,FALSE)=0,"",VLOOKUP($A21,parlvotes_lh!$A$11:$ZZ$200,146,FALSE)))</f>
        <v/>
      </c>
      <c r="R21" s="248" t="str">
        <f>IF(ISERROR(VLOOKUP($A21,parlvotes_lh!$A$11:$ZZ$200,166,FALSE))=TRUE,"",IF(VLOOKUP($A21,parlvotes_lh!$A$11:$ZZ$200,166,FALSE)=0,"",VLOOKUP($A21,parlvotes_lh!$A$11:$ZZ$200,166,FALSE)))</f>
        <v/>
      </c>
      <c r="S21" s="248" t="str">
        <f>IF(ISERROR(VLOOKUP($A21,parlvotes_lh!$A$11:$ZZ$200,186,FALSE))=TRUE,"",IF(VLOOKUP($A21,parlvotes_lh!$A$11:$ZZ$200,186,FALSE)=0,"",VLOOKUP($A21,parlvotes_lh!$A$11:$ZZ$200,186,FALSE)))</f>
        <v/>
      </c>
      <c r="T21" s="248" t="str">
        <f>IF(ISERROR(VLOOKUP($A21,parlvotes_lh!$A$11:$ZZ$200,206,FALSE))=TRUE,"",IF(VLOOKUP($A21,parlvotes_lh!$A$11:$ZZ$200,206,FALSE)=0,"",VLOOKUP($A21,parlvotes_lh!$A$11:$ZZ$200,206,FALSE)))</f>
        <v/>
      </c>
      <c r="U21" s="248" t="str">
        <f>IF(ISERROR(VLOOKUP($A21,parlvotes_lh!$A$11:$ZZ$200,226,FALSE))=TRUE,"",IF(VLOOKUP($A21,parlvotes_lh!$A$11:$ZZ$200,226,FALSE)=0,"",VLOOKUP($A21,parlvotes_lh!$A$11:$ZZ$200,226,FALSE)))</f>
        <v/>
      </c>
      <c r="V21" s="248" t="str">
        <f>IF(ISERROR(VLOOKUP($A21,parlvotes_lh!$A$11:$ZZ$200,246,FALSE))=TRUE,"",IF(VLOOKUP($A21,parlvotes_lh!$A$11:$ZZ$200,246,FALSE)=0,"",VLOOKUP($A21,parlvotes_lh!$A$11:$ZZ$200,246,FALSE)))</f>
        <v/>
      </c>
      <c r="W21" s="248" t="str">
        <f>IF(ISERROR(VLOOKUP($A21,parlvotes_lh!$A$11:$ZZ$200,266,FALSE))=TRUE,"",IF(VLOOKUP($A21,parlvotes_lh!$A$11:$ZZ$200,266,FALSE)=0,"",VLOOKUP($A21,parlvotes_lh!$A$11:$ZZ$200,266,FALSE)))</f>
        <v/>
      </c>
      <c r="X21" s="248" t="str">
        <f>IF(ISERROR(VLOOKUP($A21,parlvotes_lh!$A$11:$ZZ$200,286,FALSE))=TRUE,"",IF(VLOOKUP($A21,parlvotes_lh!$A$11:$ZZ$200,286,FALSE)=0,"",VLOOKUP($A21,parlvotes_lh!$A$11:$ZZ$200,286,FALSE)))</f>
        <v/>
      </c>
      <c r="Y21" s="248" t="str">
        <f>IF(ISERROR(VLOOKUP($A21,parlvotes_lh!$A$11:$ZZ$200,306,FALSE))=TRUE,"",IF(VLOOKUP($A21,parlvotes_lh!$A$11:$ZZ$200,306,FALSE)=0,"",VLOOKUP($A21,parlvotes_lh!$A$11:$ZZ$200,306,FALSE)))</f>
        <v/>
      </c>
      <c r="Z21" s="248" t="str">
        <f>IF(ISERROR(VLOOKUP($A21,parlvotes_lh!$A$11:$ZZ$200,326,FALSE))=TRUE,"",IF(VLOOKUP($A21,parlvotes_lh!$A$11:$ZZ$200,326,FALSE)=0,"",VLOOKUP($A21,parlvotes_lh!$A$11:$ZZ$200,326,FALSE)))</f>
        <v/>
      </c>
      <c r="AA21" s="248" t="str">
        <f>IF(ISERROR(VLOOKUP($A21,parlvotes_lh!$A$11:$ZZ$200,346,FALSE))=TRUE,"",IF(VLOOKUP($A21,parlvotes_lh!$A$11:$ZZ$200,346,FALSE)=0,"",VLOOKUP($A21,parlvotes_lh!$A$11:$ZZ$200,346,FALSE)))</f>
        <v/>
      </c>
      <c r="AB21" s="248" t="str">
        <f>IF(ISERROR(VLOOKUP($A21,parlvotes_lh!$A$11:$ZZ$200,366,FALSE))=TRUE,"",IF(VLOOKUP($A21,parlvotes_lh!$A$11:$ZZ$200,366,FALSE)=0,"",VLOOKUP($A21,parlvotes_lh!$A$11:$ZZ$200,366,FALSE)))</f>
        <v/>
      </c>
      <c r="AC21" s="248" t="str">
        <f>IF(ISERROR(VLOOKUP($A21,parlvotes_lh!$A$11:$ZZ$200,386,FALSE))=TRUE,"",IF(VLOOKUP($A21,parlvotes_lh!$A$11:$ZZ$200,386,FALSE)=0,"",VLOOKUP($A21,parlvotes_lh!$A$11:$ZZ$200,386,FALSE)))</f>
        <v/>
      </c>
    </row>
    <row r="22" spans="1:38" ht="13.5" customHeight="1" x14ac:dyDescent="0.25">
      <c r="A22" s="242" t="str">
        <f>IF(info_parties!A22="","",info_parties!A22)</f>
        <v>fr_libertas01</v>
      </c>
      <c r="B22" s="142" t="str">
        <f>IF(A22="","",MID(info_weblinks!$C$3,32,3))</f>
        <v>fra</v>
      </c>
      <c r="C22" s="142" t="str">
        <f>IF(info_parties!G22="","",info_parties!G22)</f>
        <v>Libertas</v>
      </c>
      <c r="D22" s="142" t="str">
        <f>IF(info_parties!K22="","",info_parties!K22)</f>
        <v>Libertas</v>
      </c>
      <c r="E22" s="142" t="str">
        <f>IF(info_parties!H22="","",info_parties!H22)</f>
        <v>No acronym</v>
      </c>
      <c r="F22" s="243" t="str">
        <f t="shared" si="0"/>
        <v/>
      </c>
      <c r="G22" s="244" t="str">
        <f t="shared" si="1"/>
        <v/>
      </c>
      <c r="H22" s="245" t="str">
        <f t="shared" si="2"/>
        <v/>
      </c>
      <c r="I22" s="246" t="str">
        <f t="shared" si="3"/>
        <v/>
      </c>
      <c r="J22" s="247" t="str">
        <f>IF(ISERROR(VLOOKUP($A22,parlvotes_lh!$A$11:$ZZ$200,6,FALSE))=TRUE,"",IF(VLOOKUP($A22,parlvotes_lh!$A$11:$ZZ$200,6,FALSE)=0,"",VLOOKUP($A22,parlvotes_lh!$A$11:$ZZ$200,6,FALSE)))</f>
        <v/>
      </c>
      <c r="K22" s="247" t="str">
        <f>IF(ISERROR(VLOOKUP($A22,parlvotes_lh!$A$11:$ZZ$200,26,FALSE))=TRUE,"",IF(VLOOKUP($A22,parlvotes_lh!$A$11:$ZZ$200,26,FALSE)=0,"",VLOOKUP($A22,parlvotes_lh!$A$11:$ZZ$200,26,FALSE)))</f>
        <v/>
      </c>
      <c r="L22" s="247" t="str">
        <f>IF(ISERROR(VLOOKUP($A22,parlvotes_lh!$A$11:$ZZ$200,46,FALSE))=TRUE,"",IF(VLOOKUP($A22,parlvotes_lh!$A$11:$ZZ$200,46,FALSE)=0,"",VLOOKUP($A22,parlvotes_lh!$A$11:$ZZ$200,46,FALSE)))</f>
        <v/>
      </c>
      <c r="M22" s="247" t="str">
        <f>IF(ISERROR(VLOOKUP($A22,parlvotes_lh!$A$11:$ZZ$200,66,FALSE))=TRUE,"",IF(VLOOKUP($A22,parlvotes_lh!$A$11:$ZZ$200,66,FALSE)=0,"",VLOOKUP($A22,parlvotes_lh!$A$11:$ZZ$200,66,FALSE)))</f>
        <v/>
      </c>
      <c r="N22" s="247" t="str">
        <f>IF(ISERROR(VLOOKUP($A22,parlvotes_lh!$A$11:$ZZ$200,86,FALSE))=TRUE,"",IF(VLOOKUP($A22,parlvotes_lh!$A$11:$ZZ$200,86,FALSE)=0,"",VLOOKUP($A22,parlvotes_lh!$A$11:$ZZ$200,86,FALSE)))</f>
        <v/>
      </c>
      <c r="O22" s="247" t="str">
        <f>IF(ISERROR(VLOOKUP($A22,parlvotes_lh!$A$11:$ZZ$200,106,FALSE))=TRUE,"",IF(VLOOKUP($A22,parlvotes_lh!$A$11:$ZZ$200,106,FALSE)=0,"",VLOOKUP($A22,parlvotes_lh!$A$11:$ZZ$200,106,FALSE)))</f>
        <v/>
      </c>
      <c r="P22" s="247" t="str">
        <f>IF(ISERROR(VLOOKUP($A22,parlvotes_lh!$A$11:$ZZ$200,126,FALSE))=TRUE,"",IF(VLOOKUP($A22,parlvotes_lh!$A$11:$ZZ$200,126,FALSE)=0,"",VLOOKUP($A22,parlvotes_lh!$A$11:$ZZ$200,126,FALSE)))</f>
        <v/>
      </c>
      <c r="Q22" s="248" t="str">
        <f>IF(ISERROR(VLOOKUP($A22,parlvotes_lh!$A$11:$ZZ$200,146,FALSE))=TRUE,"",IF(VLOOKUP($A22,parlvotes_lh!$A$11:$ZZ$200,146,FALSE)=0,"",VLOOKUP($A22,parlvotes_lh!$A$11:$ZZ$200,146,FALSE)))</f>
        <v/>
      </c>
      <c r="R22" s="248" t="str">
        <f>IF(ISERROR(VLOOKUP($A22,parlvotes_lh!$A$11:$ZZ$200,166,FALSE))=TRUE,"",IF(VLOOKUP($A22,parlvotes_lh!$A$11:$ZZ$200,166,FALSE)=0,"",VLOOKUP($A22,parlvotes_lh!$A$11:$ZZ$200,166,FALSE)))</f>
        <v/>
      </c>
      <c r="S22" s="248" t="str">
        <f>IF(ISERROR(VLOOKUP($A22,parlvotes_lh!$A$11:$ZZ$200,186,FALSE))=TRUE,"",IF(VLOOKUP($A22,parlvotes_lh!$A$11:$ZZ$200,186,FALSE)=0,"",VLOOKUP($A22,parlvotes_lh!$A$11:$ZZ$200,186,FALSE)))</f>
        <v/>
      </c>
      <c r="T22" s="248" t="str">
        <f>IF(ISERROR(VLOOKUP($A22,parlvotes_lh!$A$11:$ZZ$200,206,FALSE))=TRUE,"",IF(VLOOKUP($A22,parlvotes_lh!$A$11:$ZZ$200,206,FALSE)=0,"",VLOOKUP($A22,parlvotes_lh!$A$11:$ZZ$200,206,FALSE)))</f>
        <v/>
      </c>
      <c r="U22" s="248" t="str">
        <f>IF(ISERROR(VLOOKUP($A22,parlvotes_lh!$A$11:$ZZ$200,226,FALSE))=TRUE,"",IF(VLOOKUP($A22,parlvotes_lh!$A$11:$ZZ$200,226,FALSE)=0,"",VLOOKUP($A22,parlvotes_lh!$A$11:$ZZ$200,226,FALSE)))</f>
        <v/>
      </c>
      <c r="V22" s="248" t="str">
        <f>IF(ISERROR(VLOOKUP($A22,parlvotes_lh!$A$11:$ZZ$200,246,FALSE))=TRUE,"",IF(VLOOKUP($A22,parlvotes_lh!$A$11:$ZZ$200,246,FALSE)=0,"",VLOOKUP($A22,parlvotes_lh!$A$11:$ZZ$200,246,FALSE)))</f>
        <v/>
      </c>
      <c r="W22" s="248" t="str">
        <f>IF(ISERROR(VLOOKUP($A22,parlvotes_lh!$A$11:$ZZ$200,266,FALSE))=TRUE,"",IF(VLOOKUP($A22,parlvotes_lh!$A$11:$ZZ$200,266,FALSE)=0,"",VLOOKUP($A22,parlvotes_lh!$A$11:$ZZ$200,266,FALSE)))</f>
        <v/>
      </c>
      <c r="X22" s="248" t="str">
        <f>IF(ISERROR(VLOOKUP($A22,parlvotes_lh!$A$11:$ZZ$200,286,FALSE))=TRUE,"",IF(VLOOKUP($A22,parlvotes_lh!$A$11:$ZZ$200,286,FALSE)=0,"",VLOOKUP($A22,parlvotes_lh!$A$11:$ZZ$200,286,FALSE)))</f>
        <v/>
      </c>
      <c r="Y22" s="248" t="str">
        <f>IF(ISERROR(VLOOKUP($A22,parlvotes_lh!$A$11:$ZZ$200,306,FALSE))=TRUE,"",IF(VLOOKUP($A22,parlvotes_lh!$A$11:$ZZ$200,306,FALSE)=0,"",VLOOKUP($A22,parlvotes_lh!$A$11:$ZZ$200,306,FALSE)))</f>
        <v/>
      </c>
      <c r="Z22" s="248" t="str">
        <f>IF(ISERROR(VLOOKUP($A22,parlvotes_lh!$A$11:$ZZ$200,326,FALSE))=TRUE,"",IF(VLOOKUP($A22,parlvotes_lh!$A$11:$ZZ$200,326,FALSE)=0,"",VLOOKUP($A22,parlvotes_lh!$A$11:$ZZ$200,326,FALSE)))</f>
        <v/>
      </c>
      <c r="AA22" s="248" t="str">
        <f>IF(ISERROR(VLOOKUP($A22,parlvotes_lh!$A$11:$ZZ$200,346,FALSE))=TRUE,"",IF(VLOOKUP($A22,parlvotes_lh!$A$11:$ZZ$200,346,FALSE)=0,"",VLOOKUP($A22,parlvotes_lh!$A$11:$ZZ$200,346,FALSE)))</f>
        <v/>
      </c>
      <c r="AB22" s="248" t="str">
        <f>IF(ISERROR(VLOOKUP($A22,parlvotes_lh!$A$11:$ZZ$200,366,FALSE))=TRUE,"",IF(VLOOKUP($A22,parlvotes_lh!$A$11:$ZZ$200,366,FALSE)=0,"",VLOOKUP($A22,parlvotes_lh!$A$11:$ZZ$200,366,FALSE)))</f>
        <v/>
      </c>
      <c r="AC22" s="248" t="str">
        <f>IF(ISERROR(VLOOKUP($A22,parlvotes_lh!$A$11:$ZZ$200,386,FALSE))=TRUE,"",IF(VLOOKUP($A22,parlvotes_lh!$A$11:$ZZ$200,386,FALSE)=0,"",VLOOKUP($A22,parlvotes_lh!$A$11:$ZZ$200,386,FALSE)))</f>
        <v/>
      </c>
    </row>
    <row r="23" spans="1:38" ht="13.5" customHeight="1" x14ac:dyDescent="0.25">
      <c r="A23" s="242" t="str">
        <f>IF(info_parties!A23="","",info_parties!A23)</f>
        <v>fr_npa01</v>
      </c>
      <c r="B23" s="142" t="str">
        <f>IF(A23="","",MID(info_weblinks!$C$3,32,3))</f>
        <v>fra</v>
      </c>
      <c r="C23" s="142" t="str">
        <f>IF(info_parties!G23="","",info_parties!G23)</f>
        <v>New Anticapitalist Party</v>
      </c>
      <c r="D23" s="142" t="str">
        <f>IF(info_parties!K23="","",info_parties!K23)</f>
        <v>Nouveau parti anticapitaliste</v>
      </c>
      <c r="E23" s="142" t="str">
        <f>IF(info_parties!H23="","",info_parties!H23)</f>
        <v>NPA</v>
      </c>
      <c r="F23" s="243" t="str">
        <f t="shared" si="0"/>
        <v/>
      </c>
      <c r="G23" s="244" t="str">
        <f t="shared" si="1"/>
        <v/>
      </c>
      <c r="H23" s="245" t="str">
        <f t="shared" si="2"/>
        <v/>
      </c>
      <c r="I23" s="246" t="str">
        <f t="shared" si="3"/>
        <v/>
      </c>
      <c r="J23" s="247" t="str">
        <f>IF(ISERROR(VLOOKUP($A23,parlvotes_lh!$A$11:$ZZ$200,6,FALSE))=TRUE,"",IF(VLOOKUP($A23,parlvotes_lh!$A$11:$ZZ$200,6,FALSE)=0,"",VLOOKUP($A23,parlvotes_lh!$A$11:$ZZ$200,6,FALSE)))</f>
        <v/>
      </c>
      <c r="K23" s="247" t="str">
        <f>IF(ISERROR(VLOOKUP($A23,parlvotes_lh!$A$11:$ZZ$200,26,FALSE))=TRUE,"",IF(VLOOKUP($A23,parlvotes_lh!$A$11:$ZZ$200,26,FALSE)=0,"",VLOOKUP($A23,parlvotes_lh!$A$11:$ZZ$200,26,FALSE)))</f>
        <v/>
      </c>
      <c r="L23" s="247" t="str">
        <f>IF(ISERROR(VLOOKUP($A23,parlvotes_lh!$A$11:$ZZ$200,46,FALSE))=TRUE,"",IF(VLOOKUP($A23,parlvotes_lh!$A$11:$ZZ$200,46,FALSE)=0,"",VLOOKUP($A23,parlvotes_lh!$A$11:$ZZ$200,46,FALSE)))</f>
        <v/>
      </c>
      <c r="M23" s="247" t="str">
        <f>IF(ISERROR(VLOOKUP($A23,parlvotes_lh!$A$11:$ZZ$200,66,FALSE))=TRUE,"",IF(VLOOKUP($A23,parlvotes_lh!$A$11:$ZZ$200,66,FALSE)=0,"",VLOOKUP($A23,parlvotes_lh!$A$11:$ZZ$200,66,FALSE)))</f>
        <v/>
      </c>
      <c r="N23" s="247" t="str">
        <f>IF(ISERROR(VLOOKUP($A23,parlvotes_lh!$A$11:$ZZ$200,86,FALSE))=TRUE,"",IF(VLOOKUP($A23,parlvotes_lh!$A$11:$ZZ$200,86,FALSE)=0,"",VLOOKUP($A23,parlvotes_lh!$A$11:$ZZ$200,86,FALSE)))</f>
        <v/>
      </c>
      <c r="O23" s="247" t="str">
        <f>IF(ISERROR(VLOOKUP($A23,parlvotes_lh!$A$11:$ZZ$200,106,FALSE))=TRUE,"",IF(VLOOKUP($A23,parlvotes_lh!$A$11:$ZZ$200,106,FALSE)=0,"",VLOOKUP($A23,parlvotes_lh!$A$11:$ZZ$200,106,FALSE)))</f>
        <v/>
      </c>
      <c r="P23" s="247" t="str">
        <f>IF(ISERROR(VLOOKUP($A23,parlvotes_lh!$A$11:$ZZ$200,126,FALSE))=TRUE,"",IF(VLOOKUP($A23,parlvotes_lh!$A$11:$ZZ$200,126,FALSE)=0,"",VLOOKUP($A23,parlvotes_lh!$A$11:$ZZ$200,126,FALSE)))</f>
        <v/>
      </c>
      <c r="Q23" s="248" t="str">
        <f>IF(ISERROR(VLOOKUP($A23,parlvotes_lh!$A$11:$ZZ$200,146,FALSE))=TRUE,"",IF(VLOOKUP($A23,parlvotes_lh!$A$11:$ZZ$200,146,FALSE)=0,"",VLOOKUP($A23,parlvotes_lh!$A$11:$ZZ$200,146,FALSE)))</f>
        <v/>
      </c>
      <c r="R23" s="248" t="str">
        <f>IF(ISERROR(VLOOKUP($A23,parlvotes_lh!$A$11:$ZZ$200,166,FALSE))=TRUE,"",IF(VLOOKUP($A23,parlvotes_lh!$A$11:$ZZ$200,166,FALSE)=0,"",VLOOKUP($A23,parlvotes_lh!$A$11:$ZZ$200,166,FALSE)))</f>
        <v/>
      </c>
      <c r="S23" s="248" t="str">
        <f>IF(ISERROR(VLOOKUP($A23,parlvotes_lh!$A$11:$ZZ$200,186,FALSE))=TRUE,"",IF(VLOOKUP($A23,parlvotes_lh!$A$11:$ZZ$200,186,FALSE)=0,"",VLOOKUP($A23,parlvotes_lh!$A$11:$ZZ$200,186,FALSE)))</f>
        <v/>
      </c>
      <c r="T23" s="248" t="str">
        <f>IF(ISERROR(VLOOKUP($A23,parlvotes_lh!$A$11:$ZZ$200,206,FALSE))=TRUE,"",IF(VLOOKUP($A23,parlvotes_lh!$A$11:$ZZ$200,206,FALSE)=0,"",VLOOKUP($A23,parlvotes_lh!$A$11:$ZZ$200,206,FALSE)))</f>
        <v/>
      </c>
      <c r="U23" s="248" t="str">
        <f>IF(ISERROR(VLOOKUP($A23,parlvotes_lh!$A$11:$ZZ$200,226,FALSE))=TRUE,"",IF(VLOOKUP($A23,parlvotes_lh!$A$11:$ZZ$200,226,FALSE)=0,"",VLOOKUP($A23,parlvotes_lh!$A$11:$ZZ$200,226,FALSE)))</f>
        <v/>
      </c>
      <c r="V23" s="248" t="str">
        <f>IF(ISERROR(VLOOKUP($A23,parlvotes_lh!$A$11:$ZZ$200,246,FALSE))=TRUE,"",IF(VLOOKUP($A23,parlvotes_lh!$A$11:$ZZ$200,246,FALSE)=0,"",VLOOKUP($A23,parlvotes_lh!$A$11:$ZZ$200,246,FALSE)))</f>
        <v/>
      </c>
      <c r="W23" s="248" t="str">
        <f>IF(ISERROR(VLOOKUP($A23,parlvotes_lh!$A$11:$ZZ$200,266,FALSE))=TRUE,"",IF(VLOOKUP($A23,parlvotes_lh!$A$11:$ZZ$200,266,FALSE)=0,"",VLOOKUP($A23,parlvotes_lh!$A$11:$ZZ$200,266,FALSE)))</f>
        <v/>
      </c>
      <c r="X23" s="248" t="str">
        <f>IF(ISERROR(VLOOKUP($A23,parlvotes_lh!$A$11:$ZZ$200,286,FALSE))=TRUE,"",IF(VLOOKUP($A23,parlvotes_lh!$A$11:$ZZ$200,286,FALSE)=0,"",VLOOKUP($A23,parlvotes_lh!$A$11:$ZZ$200,286,FALSE)))</f>
        <v/>
      </c>
      <c r="Y23" s="248" t="str">
        <f>IF(ISERROR(VLOOKUP($A23,parlvotes_lh!$A$11:$ZZ$200,306,FALSE))=TRUE,"",IF(VLOOKUP($A23,parlvotes_lh!$A$11:$ZZ$200,306,FALSE)=0,"",VLOOKUP($A23,parlvotes_lh!$A$11:$ZZ$200,306,FALSE)))</f>
        <v/>
      </c>
      <c r="Z23" s="248" t="str">
        <f>IF(ISERROR(VLOOKUP($A23,parlvotes_lh!$A$11:$ZZ$200,326,FALSE))=TRUE,"",IF(VLOOKUP($A23,parlvotes_lh!$A$11:$ZZ$200,326,FALSE)=0,"",VLOOKUP($A23,parlvotes_lh!$A$11:$ZZ$200,326,FALSE)))</f>
        <v/>
      </c>
      <c r="AA23" s="248" t="str">
        <f>IF(ISERROR(VLOOKUP($A23,parlvotes_lh!$A$11:$ZZ$200,346,FALSE))=TRUE,"",IF(VLOOKUP($A23,parlvotes_lh!$A$11:$ZZ$200,346,FALSE)=0,"",VLOOKUP($A23,parlvotes_lh!$A$11:$ZZ$200,346,FALSE)))</f>
        <v/>
      </c>
      <c r="AB23" s="248" t="str">
        <f>IF(ISERROR(VLOOKUP($A23,parlvotes_lh!$A$11:$ZZ$200,366,FALSE))=TRUE,"",IF(VLOOKUP($A23,parlvotes_lh!$A$11:$ZZ$200,366,FALSE)=0,"",VLOOKUP($A23,parlvotes_lh!$A$11:$ZZ$200,366,FALSE)))</f>
        <v/>
      </c>
      <c r="AC23" s="248" t="str">
        <f>IF(ISERROR(VLOOKUP($A23,parlvotes_lh!$A$11:$ZZ$200,386,FALSE))=TRUE,"",IF(VLOOKUP($A23,parlvotes_lh!$A$11:$ZZ$200,386,FALSE)=0,"",VLOOKUP($A23,parlvotes_lh!$A$11:$ZZ$200,386,FALSE)))</f>
        <v/>
      </c>
    </row>
    <row r="24" spans="1:38" ht="13.5" customHeight="1" x14ac:dyDescent="0.25">
      <c r="A24" s="242" t="str">
        <f>IF(info_parties!A24="","",info_parties!A24)</f>
        <v>fr_fdgadom01</v>
      </c>
      <c r="B24" s="142" t="str">
        <f>IF(A24="","",MID(info_weblinks!$C$3,32,3))</f>
        <v>fra</v>
      </c>
      <c r="C24" s="142" t="str">
        <f>IF(info_parties!G24="","",info_parties!G24)</f>
        <v>Left Front/Alliance of the Overseas</v>
      </c>
      <c r="D24" s="142" t="str">
        <f>IF(info_parties!K24="","",info_parties!K24)</f>
        <v>Front de gauche/Alliance des outre-mers</v>
      </c>
      <c r="E24" s="142" t="str">
        <f>IF(info_parties!H24="","",info_parties!H24)</f>
        <v>FdG/AdOM</v>
      </c>
      <c r="F24" s="243" t="str">
        <f t="shared" si="0"/>
        <v/>
      </c>
      <c r="G24" s="244" t="str">
        <f t="shared" si="1"/>
        <v/>
      </c>
      <c r="H24" s="245" t="str">
        <f t="shared" si="2"/>
        <v/>
      </c>
      <c r="I24" s="246" t="str">
        <f t="shared" si="3"/>
        <v/>
      </c>
      <c r="J24" s="247" t="str">
        <f>IF(ISERROR(VLOOKUP($A24,parlvotes_lh!$A$11:$ZZ$200,6,FALSE))=TRUE,"",IF(VLOOKUP($A24,parlvotes_lh!$A$11:$ZZ$200,6,FALSE)=0,"",VLOOKUP($A24,parlvotes_lh!$A$11:$ZZ$200,6,FALSE)))</f>
        <v/>
      </c>
      <c r="K24" s="247" t="str">
        <f>IF(ISERROR(VLOOKUP($A24,parlvotes_lh!$A$11:$ZZ$200,26,FALSE))=TRUE,"",IF(VLOOKUP($A24,parlvotes_lh!$A$11:$ZZ$200,26,FALSE)=0,"",VLOOKUP($A24,parlvotes_lh!$A$11:$ZZ$200,26,FALSE)))</f>
        <v/>
      </c>
      <c r="L24" s="247" t="str">
        <f>IF(ISERROR(VLOOKUP($A24,parlvotes_lh!$A$11:$ZZ$200,46,FALSE))=TRUE,"",IF(VLOOKUP($A24,parlvotes_lh!$A$11:$ZZ$200,46,FALSE)=0,"",VLOOKUP($A24,parlvotes_lh!$A$11:$ZZ$200,46,FALSE)))</f>
        <v/>
      </c>
      <c r="M24" s="247" t="str">
        <f>IF(ISERROR(VLOOKUP($A24,parlvotes_lh!$A$11:$ZZ$200,66,FALSE))=TRUE,"",IF(VLOOKUP($A24,parlvotes_lh!$A$11:$ZZ$200,66,FALSE)=0,"",VLOOKUP($A24,parlvotes_lh!$A$11:$ZZ$200,66,FALSE)))</f>
        <v/>
      </c>
      <c r="N24" s="247" t="str">
        <f>IF(ISERROR(VLOOKUP($A24,parlvotes_lh!$A$11:$ZZ$200,86,FALSE))=TRUE,"",IF(VLOOKUP($A24,parlvotes_lh!$A$11:$ZZ$200,86,FALSE)=0,"",VLOOKUP($A24,parlvotes_lh!$A$11:$ZZ$200,86,FALSE)))</f>
        <v/>
      </c>
      <c r="O24" s="247" t="str">
        <f>IF(ISERROR(VLOOKUP($A24,parlvotes_lh!$A$11:$ZZ$200,106,FALSE))=TRUE,"",IF(VLOOKUP($A24,parlvotes_lh!$A$11:$ZZ$200,106,FALSE)=0,"",VLOOKUP($A24,parlvotes_lh!$A$11:$ZZ$200,106,FALSE)))</f>
        <v/>
      </c>
      <c r="P24" s="247" t="str">
        <f>IF(ISERROR(VLOOKUP($A24,parlvotes_lh!$A$11:$ZZ$200,126,FALSE))=TRUE,"",IF(VLOOKUP($A24,parlvotes_lh!$A$11:$ZZ$200,126,FALSE)=0,"",VLOOKUP($A24,parlvotes_lh!$A$11:$ZZ$200,126,FALSE)))</f>
        <v/>
      </c>
      <c r="Q24" s="248" t="str">
        <f>IF(ISERROR(VLOOKUP($A24,parlvotes_lh!$A$11:$ZZ$200,146,FALSE))=TRUE,"",IF(VLOOKUP($A24,parlvotes_lh!$A$11:$ZZ$200,146,FALSE)=0,"",VLOOKUP($A24,parlvotes_lh!$A$11:$ZZ$200,146,FALSE)))</f>
        <v/>
      </c>
      <c r="R24" s="248" t="str">
        <f>IF(ISERROR(VLOOKUP($A24,parlvotes_lh!$A$11:$ZZ$200,166,FALSE))=TRUE,"",IF(VLOOKUP($A24,parlvotes_lh!$A$11:$ZZ$200,166,FALSE)=0,"",VLOOKUP($A24,parlvotes_lh!$A$11:$ZZ$200,166,FALSE)))</f>
        <v/>
      </c>
      <c r="S24" s="248" t="str">
        <f>IF(ISERROR(VLOOKUP($A24,parlvotes_lh!$A$11:$ZZ$200,186,FALSE))=TRUE,"",IF(VLOOKUP($A24,parlvotes_lh!$A$11:$ZZ$200,186,FALSE)=0,"",VLOOKUP($A24,parlvotes_lh!$A$11:$ZZ$200,186,FALSE)))</f>
        <v/>
      </c>
      <c r="T24" s="248" t="str">
        <f>IF(ISERROR(VLOOKUP($A24,parlvotes_lh!$A$11:$ZZ$200,206,FALSE))=TRUE,"",IF(VLOOKUP($A24,parlvotes_lh!$A$11:$ZZ$200,206,FALSE)=0,"",VLOOKUP($A24,parlvotes_lh!$A$11:$ZZ$200,206,FALSE)))</f>
        <v/>
      </c>
      <c r="U24" s="248" t="str">
        <f>IF(ISERROR(VLOOKUP($A24,parlvotes_lh!$A$11:$ZZ$200,226,FALSE))=TRUE,"",IF(VLOOKUP($A24,parlvotes_lh!$A$11:$ZZ$200,226,FALSE)=0,"",VLOOKUP($A24,parlvotes_lh!$A$11:$ZZ$200,226,FALSE)))</f>
        <v/>
      </c>
      <c r="V24" s="248" t="str">
        <f>IF(ISERROR(VLOOKUP($A24,parlvotes_lh!$A$11:$ZZ$200,246,FALSE))=TRUE,"",IF(VLOOKUP($A24,parlvotes_lh!$A$11:$ZZ$200,246,FALSE)=0,"",VLOOKUP($A24,parlvotes_lh!$A$11:$ZZ$200,246,FALSE)))</f>
        <v/>
      </c>
      <c r="W24" s="248" t="str">
        <f>IF(ISERROR(VLOOKUP($A24,parlvotes_lh!$A$11:$ZZ$200,266,FALSE))=TRUE,"",IF(VLOOKUP($A24,parlvotes_lh!$A$11:$ZZ$200,266,FALSE)=0,"",VLOOKUP($A24,parlvotes_lh!$A$11:$ZZ$200,266,FALSE)))</f>
        <v/>
      </c>
      <c r="X24" s="248" t="str">
        <f>IF(ISERROR(VLOOKUP($A24,parlvotes_lh!$A$11:$ZZ$200,286,FALSE))=TRUE,"",IF(VLOOKUP($A24,parlvotes_lh!$A$11:$ZZ$200,286,FALSE)=0,"",VLOOKUP($A24,parlvotes_lh!$A$11:$ZZ$200,286,FALSE)))</f>
        <v/>
      </c>
      <c r="Y24" s="248" t="str">
        <f>IF(ISERROR(VLOOKUP($A24,parlvotes_lh!$A$11:$ZZ$200,306,FALSE))=TRUE,"",IF(VLOOKUP($A24,parlvotes_lh!$A$11:$ZZ$200,306,FALSE)=0,"",VLOOKUP($A24,parlvotes_lh!$A$11:$ZZ$200,306,FALSE)))</f>
        <v/>
      </c>
      <c r="Z24" s="248" t="str">
        <f>IF(ISERROR(VLOOKUP($A24,parlvotes_lh!$A$11:$ZZ$200,326,FALSE))=TRUE,"",IF(VLOOKUP($A24,parlvotes_lh!$A$11:$ZZ$200,326,FALSE)=0,"",VLOOKUP($A24,parlvotes_lh!$A$11:$ZZ$200,326,FALSE)))</f>
        <v/>
      </c>
      <c r="AA24" s="248" t="str">
        <f>IF(ISERROR(VLOOKUP($A24,parlvotes_lh!$A$11:$ZZ$200,346,FALSE))=TRUE,"",IF(VLOOKUP($A24,parlvotes_lh!$A$11:$ZZ$200,346,FALSE)=0,"",VLOOKUP($A24,parlvotes_lh!$A$11:$ZZ$200,346,FALSE)))</f>
        <v/>
      </c>
      <c r="AB24" s="248" t="str">
        <f>IF(ISERROR(VLOOKUP($A24,parlvotes_lh!$A$11:$ZZ$200,366,FALSE))=TRUE,"",IF(VLOOKUP($A24,parlvotes_lh!$A$11:$ZZ$200,366,FALSE)=0,"",VLOOKUP($A24,parlvotes_lh!$A$11:$ZZ$200,366,FALSE)))</f>
        <v/>
      </c>
      <c r="AC24" s="248" t="str">
        <f>IF(ISERROR(VLOOKUP($A24,parlvotes_lh!$A$11:$ZZ$200,386,FALSE))=TRUE,"",IF(VLOOKUP($A24,parlvotes_lh!$A$11:$ZZ$200,386,FALSE)=0,"",VLOOKUP($A24,parlvotes_lh!$A$11:$ZZ$200,386,FALSE)))</f>
        <v/>
      </c>
    </row>
    <row r="25" spans="1:38" ht="13.5" customHeight="1" x14ac:dyDescent="0.25">
      <c r="A25" s="242" t="str">
        <f>IF(info_parties!A25="","",info_parties!A25)</f>
        <v>fr_fdg01</v>
      </c>
      <c r="B25" s="142" t="str">
        <f>IF(A25="","",MID(info_weblinks!$C$3,32,3))</f>
        <v>fra</v>
      </c>
      <c r="C25" s="142" t="str">
        <f>IF(info_parties!G25="","",info_parties!G25)</f>
        <v>Left Front/Alliance of the Overseas</v>
      </c>
      <c r="D25" s="142" t="str">
        <f>IF(info_parties!K25="","",info_parties!K25)</f>
        <v>Front de gauche</v>
      </c>
      <c r="E25" s="142" t="str">
        <f>IF(info_parties!H25="","",info_parties!H25)</f>
        <v>FdG</v>
      </c>
      <c r="F25" s="243">
        <f t="shared" si="0"/>
        <v>41070</v>
      </c>
      <c r="G25" s="244">
        <f t="shared" si="1"/>
        <v>41070</v>
      </c>
      <c r="H25" s="245">
        <f t="shared" si="2"/>
        <v>6.9000000000000006E-2</v>
      </c>
      <c r="I25" s="246">
        <f t="shared" si="3"/>
        <v>41070</v>
      </c>
      <c r="J25" s="247" t="str">
        <f>IF(ISERROR(VLOOKUP($A25,parlvotes_lh!$A$11:$ZZ$200,6,FALSE))=TRUE,"",IF(VLOOKUP($A25,parlvotes_lh!$A$11:$ZZ$200,6,FALSE)=0,"",VLOOKUP($A25,parlvotes_lh!$A$11:$ZZ$200,6,FALSE)))</f>
        <v/>
      </c>
      <c r="K25" s="247" t="str">
        <f>IF(ISERROR(VLOOKUP($A25,parlvotes_lh!$A$11:$ZZ$200,26,FALSE))=TRUE,"",IF(VLOOKUP($A25,parlvotes_lh!$A$11:$ZZ$200,26,FALSE)=0,"",VLOOKUP($A25,parlvotes_lh!$A$11:$ZZ$200,26,FALSE)))</f>
        <v/>
      </c>
      <c r="L25" s="247" t="str">
        <f>IF(ISERROR(VLOOKUP($A25,parlvotes_lh!$A$11:$ZZ$200,46,FALSE))=TRUE,"",IF(VLOOKUP($A25,parlvotes_lh!$A$11:$ZZ$200,46,FALSE)=0,"",VLOOKUP($A25,parlvotes_lh!$A$11:$ZZ$200,46,FALSE)))</f>
        <v/>
      </c>
      <c r="M25" s="247" t="str">
        <f>IF(ISERROR(VLOOKUP($A25,parlvotes_lh!$A$11:$ZZ$200,66,FALSE))=TRUE,"",IF(VLOOKUP($A25,parlvotes_lh!$A$11:$ZZ$200,66,FALSE)=0,"",VLOOKUP($A25,parlvotes_lh!$A$11:$ZZ$200,66,FALSE)))</f>
        <v/>
      </c>
      <c r="N25" s="247">
        <f>IF(ISERROR(VLOOKUP($A25,parlvotes_lh!$A$11:$ZZ$200,86,FALSE))=TRUE,"",IF(VLOOKUP($A25,parlvotes_lh!$A$11:$ZZ$200,86,FALSE)=0,"",VLOOKUP($A25,parlvotes_lh!$A$11:$ZZ$200,86,FALSE)))</f>
        <v>6.9000000000000006E-2</v>
      </c>
      <c r="O25" s="247" t="str">
        <f>IF(ISERROR(VLOOKUP($A25,parlvotes_lh!$A$11:$ZZ$200,106,FALSE))=TRUE,"",IF(VLOOKUP($A25,parlvotes_lh!$A$11:$ZZ$200,106,FALSE)=0,"",VLOOKUP($A25,parlvotes_lh!$A$11:$ZZ$200,106,FALSE)))</f>
        <v/>
      </c>
      <c r="P25" s="247" t="str">
        <f>IF(ISERROR(VLOOKUP($A25,parlvotes_lh!$A$11:$ZZ$200,126,FALSE))=TRUE,"",IF(VLOOKUP($A25,parlvotes_lh!$A$11:$ZZ$200,126,FALSE)=0,"",VLOOKUP($A25,parlvotes_lh!$A$11:$ZZ$200,126,FALSE)))</f>
        <v/>
      </c>
      <c r="Q25" s="248" t="str">
        <f>IF(ISERROR(VLOOKUP($A25,parlvotes_lh!$A$11:$ZZ$200,146,FALSE))=TRUE,"",IF(VLOOKUP($A25,parlvotes_lh!$A$11:$ZZ$200,146,FALSE)=0,"",VLOOKUP($A25,parlvotes_lh!$A$11:$ZZ$200,146,FALSE)))</f>
        <v/>
      </c>
      <c r="R25" s="248" t="str">
        <f>IF(ISERROR(VLOOKUP($A25,parlvotes_lh!$A$11:$ZZ$200,166,FALSE))=TRUE,"",IF(VLOOKUP($A25,parlvotes_lh!$A$11:$ZZ$200,166,FALSE)=0,"",VLOOKUP($A25,parlvotes_lh!$A$11:$ZZ$200,166,FALSE)))</f>
        <v/>
      </c>
      <c r="S25" s="248" t="str">
        <f>IF(ISERROR(VLOOKUP($A25,parlvotes_lh!$A$11:$ZZ$200,186,FALSE))=TRUE,"",IF(VLOOKUP($A25,parlvotes_lh!$A$11:$ZZ$200,186,FALSE)=0,"",VLOOKUP($A25,parlvotes_lh!$A$11:$ZZ$200,186,FALSE)))</f>
        <v/>
      </c>
      <c r="T25" s="248" t="str">
        <f>IF(ISERROR(VLOOKUP($A25,parlvotes_lh!$A$11:$ZZ$200,206,FALSE))=TRUE,"",IF(VLOOKUP($A25,parlvotes_lh!$A$11:$ZZ$200,206,FALSE)=0,"",VLOOKUP($A25,parlvotes_lh!$A$11:$ZZ$200,206,FALSE)))</f>
        <v/>
      </c>
      <c r="U25" s="248" t="str">
        <f>IF(ISERROR(VLOOKUP($A25,parlvotes_lh!$A$11:$ZZ$200,226,FALSE))=TRUE,"",IF(VLOOKUP($A25,parlvotes_lh!$A$11:$ZZ$200,226,FALSE)=0,"",VLOOKUP($A25,parlvotes_lh!$A$11:$ZZ$200,226,FALSE)))</f>
        <v/>
      </c>
      <c r="V25" s="248" t="str">
        <f>IF(ISERROR(VLOOKUP($A25,parlvotes_lh!$A$11:$ZZ$200,246,FALSE))=TRUE,"",IF(VLOOKUP($A25,parlvotes_lh!$A$11:$ZZ$200,246,FALSE)=0,"",VLOOKUP($A25,parlvotes_lh!$A$11:$ZZ$200,246,FALSE)))</f>
        <v/>
      </c>
      <c r="W25" s="248" t="str">
        <f>IF(ISERROR(VLOOKUP($A25,parlvotes_lh!$A$11:$ZZ$200,266,FALSE))=TRUE,"",IF(VLOOKUP($A25,parlvotes_lh!$A$11:$ZZ$200,266,FALSE)=0,"",VLOOKUP($A25,parlvotes_lh!$A$11:$ZZ$200,266,FALSE)))</f>
        <v/>
      </c>
      <c r="X25" s="248" t="str">
        <f>IF(ISERROR(VLOOKUP($A25,parlvotes_lh!$A$11:$ZZ$200,286,FALSE))=TRUE,"",IF(VLOOKUP($A25,parlvotes_lh!$A$11:$ZZ$200,286,FALSE)=0,"",VLOOKUP($A25,parlvotes_lh!$A$11:$ZZ$200,286,FALSE)))</f>
        <v/>
      </c>
      <c r="Y25" s="248" t="str">
        <f>IF(ISERROR(VLOOKUP($A25,parlvotes_lh!$A$11:$ZZ$200,306,FALSE))=TRUE,"",IF(VLOOKUP($A25,parlvotes_lh!$A$11:$ZZ$200,306,FALSE)=0,"",VLOOKUP($A25,parlvotes_lh!$A$11:$ZZ$200,306,FALSE)))</f>
        <v/>
      </c>
      <c r="Z25" s="248" t="str">
        <f>IF(ISERROR(VLOOKUP($A25,parlvotes_lh!$A$11:$ZZ$200,326,FALSE))=TRUE,"",IF(VLOOKUP($A25,parlvotes_lh!$A$11:$ZZ$200,326,FALSE)=0,"",VLOOKUP($A25,parlvotes_lh!$A$11:$ZZ$200,326,FALSE)))</f>
        <v/>
      </c>
      <c r="AA25" s="248" t="str">
        <f>IF(ISERROR(VLOOKUP($A25,parlvotes_lh!$A$11:$ZZ$200,346,FALSE))=TRUE,"",IF(VLOOKUP($A25,parlvotes_lh!$A$11:$ZZ$200,346,FALSE)=0,"",VLOOKUP($A25,parlvotes_lh!$A$11:$ZZ$200,346,FALSE)))</f>
        <v/>
      </c>
      <c r="AB25" s="248" t="str">
        <f>IF(ISERROR(VLOOKUP($A25,parlvotes_lh!$A$11:$ZZ$200,366,FALSE))=TRUE,"",IF(VLOOKUP($A25,parlvotes_lh!$A$11:$ZZ$200,366,FALSE)=0,"",VLOOKUP($A25,parlvotes_lh!$A$11:$ZZ$200,366,FALSE)))</f>
        <v/>
      </c>
      <c r="AC25" s="248" t="str">
        <f>IF(ISERROR(VLOOKUP($A25,parlvotes_lh!$A$11:$ZZ$200,386,FALSE))=TRUE,"",IF(VLOOKUP($A25,parlvotes_lh!$A$11:$ZZ$200,386,FALSE)=0,"",VLOOKUP($A25,parlvotes_lh!$A$11:$ZZ$200,386,FALSE)))</f>
        <v/>
      </c>
    </row>
    <row r="26" spans="1:38" ht="13.5" customHeight="1" x14ac:dyDescent="0.25">
      <c r="A26" s="242" t="str">
        <f>IF(info_parties!A26="","",info_parties!A26)</f>
        <v>fr_modem01</v>
      </c>
      <c r="B26" s="142" t="str">
        <f>IF(A26="","",MID(info_weblinks!$C$3,32,3))</f>
        <v>fra</v>
      </c>
      <c r="C26" s="142" t="str">
        <f>IF(info_parties!G26="","",info_parties!G26)</f>
        <v>Democratic Movement</v>
      </c>
      <c r="D26" s="142" t="str">
        <f>IF(info_parties!K26="","",info_parties!K26)</f>
        <v>Mouvement démocrate</v>
      </c>
      <c r="E26" s="142" t="str">
        <f>IF(info_parties!H26="","",info_parties!H26)</f>
        <v>MoDem</v>
      </c>
      <c r="F26" s="243">
        <f t="shared" si="0"/>
        <v>42897</v>
      </c>
      <c r="G26" s="244">
        <f t="shared" si="1"/>
        <v>42897</v>
      </c>
      <c r="H26" s="245">
        <f t="shared" si="2"/>
        <v>4.1000000000000002E-2</v>
      </c>
      <c r="I26" s="246">
        <f t="shared" si="3"/>
        <v>42897</v>
      </c>
      <c r="J26" s="247" t="str">
        <f>IF(ISERROR(VLOOKUP($A26,parlvotes_lh!$A$11:$ZZ$200,6,FALSE))=TRUE,"",IF(VLOOKUP($A26,parlvotes_lh!$A$11:$ZZ$200,6,FALSE)=0,"",VLOOKUP($A26,parlvotes_lh!$A$11:$ZZ$200,6,FALSE)))</f>
        <v/>
      </c>
      <c r="K26" s="247" t="str">
        <f>IF(ISERROR(VLOOKUP($A26,parlvotes_lh!$A$11:$ZZ$200,26,FALSE))=TRUE,"",IF(VLOOKUP($A26,parlvotes_lh!$A$11:$ZZ$200,26,FALSE)=0,"",VLOOKUP($A26,parlvotes_lh!$A$11:$ZZ$200,26,FALSE)))</f>
        <v/>
      </c>
      <c r="L26" s="247" t="str">
        <f>IF(ISERROR(VLOOKUP($A26,parlvotes_lh!$A$11:$ZZ$200,46,FALSE))=TRUE,"",IF(VLOOKUP($A26,parlvotes_lh!$A$11:$ZZ$200,46,FALSE)=0,"",VLOOKUP($A26,parlvotes_lh!$A$11:$ZZ$200,46,FALSE)))</f>
        <v/>
      </c>
      <c r="M26" s="247" t="str">
        <f>IF(ISERROR(VLOOKUP($A26,parlvotes_lh!$A$11:$ZZ$200,66,FALSE))=TRUE,"",IF(VLOOKUP($A26,parlvotes_lh!$A$11:$ZZ$200,66,FALSE)=0,"",VLOOKUP($A26,parlvotes_lh!$A$11:$ZZ$200,66,FALSE)))</f>
        <v/>
      </c>
      <c r="N26" s="247" t="str">
        <f>IF(ISERROR(VLOOKUP($A26,parlvotes_lh!$A$11:$ZZ$200,86,FALSE))=TRUE,"",IF(VLOOKUP($A26,parlvotes_lh!$A$11:$ZZ$200,86,FALSE)=0,"",VLOOKUP($A26,parlvotes_lh!$A$11:$ZZ$200,86,FALSE)))</f>
        <v/>
      </c>
      <c r="O26" s="247">
        <f>IF(ISERROR(VLOOKUP($A26,parlvotes_lh!$A$11:$ZZ$200,106,FALSE))=TRUE,"",IF(VLOOKUP($A26,parlvotes_lh!$A$11:$ZZ$200,106,FALSE)=0,"",VLOOKUP($A26,parlvotes_lh!$A$11:$ZZ$200,106,FALSE)))</f>
        <v>4.1000000000000002E-2</v>
      </c>
      <c r="P26" s="247" t="str">
        <f>IF(ISERROR(VLOOKUP($A26,parlvotes_lh!$A$11:$ZZ$200,126,FALSE))=TRUE,"",IF(VLOOKUP($A26,parlvotes_lh!$A$11:$ZZ$200,126,FALSE)=0,"",VLOOKUP($A26,parlvotes_lh!$A$11:$ZZ$200,126,FALSE)))</f>
        <v/>
      </c>
      <c r="Q26" s="248" t="str">
        <f>IF(ISERROR(VLOOKUP($A26,parlvotes_lh!$A$11:$ZZ$200,146,FALSE))=TRUE,"",IF(VLOOKUP($A26,parlvotes_lh!$A$11:$ZZ$200,146,FALSE)=0,"",VLOOKUP($A26,parlvotes_lh!$A$11:$ZZ$200,146,FALSE)))</f>
        <v/>
      </c>
      <c r="R26" s="248" t="str">
        <f>IF(ISERROR(VLOOKUP($A26,parlvotes_lh!$A$11:$ZZ$200,166,FALSE))=TRUE,"",IF(VLOOKUP($A26,parlvotes_lh!$A$11:$ZZ$200,166,FALSE)=0,"",VLOOKUP($A26,parlvotes_lh!$A$11:$ZZ$200,166,FALSE)))</f>
        <v/>
      </c>
      <c r="S26" s="248" t="str">
        <f>IF(ISERROR(VLOOKUP($A26,parlvotes_lh!$A$11:$ZZ$200,186,FALSE))=TRUE,"",IF(VLOOKUP($A26,parlvotes_lh!$A$11:$ZZ$200,186,FALSE)=0,"",VLOOKUP($A26,parlvotes_lh!$A$11:$ZZ$200,186,FALSE)))</f>
        <v/>
      </c>
      <c r="T26" s="248" t="str">
        <f>IF(ISERROR(VLOOKUP($A26,parlvotes_lh!$A$11:$ZZ$200,206,FALSE))=TRUE,"",IF(VLOOKUP($A26,parlvotes_lh!$A$11:$ZZ$200,206,FALSE)=0,"",VLOOKUP($A26,parlvotes_lh!$A$11:$ZZ$200,206,FALSE)))</f>
        <v/>
      </c>
      <c r="U26" s="248" t="str">
        <f>IF(ISERROR(VLOOKUP($A26,parlvotes_lh!$A$11:$ZZ$200,226,FALSE))=TRUE,"",IF(VLOOKUP($A26,parlvotes_lh!$A$11:$ZZ$200,226,FALSE)=0,"",VLOOKUP($A26,parlvotes_lh!$A$11:$ZZ$200,226,FALSE)))</f>
        <v/>
      </c>
      <c r="V26" s="248" t="str">
        <f>IF(ISERROR(VLOOKUP($A26,parlvotes_lh!$A$11:$ZZ$200,246,FALSE))=TRUE,"",IF(VLOOKUP($A26,parlvotes_lh!$A$11:$ZZ$200,246,FALSE)=0,"",VLOOKUP($A26,parlvotes_lh!$A$11:$ZZ$200,246,FALSE)))</f>
        <v/>
      </c>
      <c r="W26" s="248" t="str">
        <f>IF(ISERROR(VLOOKUP($A26,parlvotes_lh!$A$11:$ZZ$200,266,FALSE))=TRUE,"",IF(VLOOKUP($A26,parlvotes_lh!$A$11:$ZZ$200,266,FALSE)=0,"",VLOOKUP($A26,parlvotes_lh!$A$11:$ZZ$200,266,FALSE)))</f>
        <v/>
      </c>
      <c r="X26" s="248" t="str">
        <f>IF(ISERROR(VLOOKUP($A26,parlvotes_lh!$A$11:$ZZ$200,286,FALSE))=TRUE,"",IF(VLOOKUP($A26,parlvotes_lh!$A$11:$ZZ$200,286,FALSE)=0,"",VLOOKUP($A26,parlvotes_lh!$A$11:$ZZ$200,286,FALSE)))</f>
        <v/>
      </c>
      <c r="Y26" s="248" t="str">
        <f>IF(ISERROR(VLOOKUP($A26,parlvotes_lh!$A$11:$ZZ$200,306,FALSE))=TRUE,"",IF(VLOOKUP($A26,parlvotes_lh!$A$11:$ZZ$200,306,FALSE)=0,"",VLOOKUP($A26,parlvotes_lh!$A$11:$ZZ$200,306,FALSE)))</f>
        <v/>
      </c>
      <c r="Z26" s="248" t="str">
        <f>IF(ISERROR(VLOOKUP($A26,parlvotes_lh!$A$11:$ZZ$200,326,FALSE))=TRUE,"",IF(VLOOKUP($A26,parlvotes_lh!$A$11:$ZZ$200,326,FALSE)=0,"",VLOOKUP($A26,parlvotes_lh!$A$11:$ZZ$200,326,FALSE)))</f>
        <v/>
      </c>
      <c r="AA26" s="248" t="str">
        <f>IF(ISERROR(VLOOKUP($A26,parlvotes_lh!$A$11:$ZZ$200,346,FALSE))=TRUE,"",IF(VLOOKUP($A26,parlvotes_lh!$A$11:$ZZ$200,346,FALSE)=0,"",VLOOKUP($A26,parlvotes_lh!$A$11:$ZZ$200,346,FALSE)))</f>
        <v/>
      </c>
      <c r="AB26" s="248" t="str">
        <f>IF(ISERROR(VLOOKUP($A26,parlvotes_lh!$A$11:$ZZ$200,366,FALSE))=TRUE,"",IF(VLOOKUP($A26,parlvotes_lh!$A$11:$ZZ$200,366,FALSE)=0,"",VLOOKUP($A26,parlvotes_lh!$A$11:$ZZ$200,366,FALSE)))</f>
        <v/>
      </c>
      <c r="AC26" s="248" t="str">
        <f>IF(ISERROR(VLOOKUP($A26,parlvotes_lh!$A$11:$ZZ$200,386,FALSE))=TRUE,"",IF(VLOOKUP($A26,parlvotes_lh!$A$11:$ZZ$200,386,FALSE)=0,"",VLOOKUP($A26,parlvotes_lh!$A$11:$ZZ$200,386,FALSE)))</f>
        <v/>
      </c>
    </row>
    <row r="27" spans="1:38" ht="13.5" customHeight="1" x14ac:dyDescent="0.25">
      <c r="A27" s="242" t="str">
        <f>IF(info_parties!A27="","",info_parties!A27)</f>
        <v>fr_ee01</v>
      </c>
      <c r="B27" s="142" t="str">
        <f>IF(A27="","",MID(info_weblinks!$C$3,32,3))</f>
        <v>fra</v>
      </c>
      <c r="C27" s="142" t="str">
        <f>IF(info_parties!G27="","",info_parties!G27)</f>
        <v>Europe Ecology</v>
      </c>
      <c r="D27" s="142" t="str">
        <f>IF(info_parties!K27="","",info_parties!K27)</f>
        <v>Europe Écologie</v>
      </c>
      <c r="E27" s="142" t="str">
        <f>IF(info_parties!H27="","",info_parties!H27)</f>
        <v>EE</v>
      </c>
      <c r="F27" s="243" t="str">
        <f t="shared" si="0"/>
        <v/>
      </c>
      <c r="G27" s="244" t="str">
        <f t="shared" si="1"/>
        <v/>
      </c>
      <c r="H27" s="245" t="str">
        <f t="shared" si="2"/>
        <v/>
      </c>
      <c r="I27" s="246" t="str">
        <f t="shared" si="3"/>
        <v/>
      </c>
      <c r="J27" s="247" t="str">
        <f>IF(ISERROR(VLOOKUP($A27,parlvotes_lh!$A$11:$ZZ$200,6,FALSE))=TRUE,"",IF(VLOOKUP($A27,parlvotes_lh!$A$11:$ZZ$200,6,FALSE)=0,"",VLOOKUP($A27,parlvotes_lh!$A$11:$ZZ$200,6,FALSE)))</f>
        <v/>
      </c>
      <c r="K27" s="247" t="str">
        <f>IF(ISERROR(VLOOKUP($A27,parlvotes_lh!$A$11:$ZZ$200,26,FALSE))=TRUE,"",IF(VLOOKUP($A27,parlvotes_lh!$A$11:$ZZ$200,26,FALSE)=0,"",VLOOKUP($A27,parlvotes_lh!$A$11:$ZZ$200,26,FALSE)))</f>
        <v/>
      </c>
      <c r="L27" s="247" t="str">
        <f>IF(ISERROR(VLOOKUP($A27,parlvotes_lh!$A$11:$ZZ$200,46,FALSE))=TRUE,"",IF(VLOOKUP($A27,parlvotes_lh!$A$11:$ZZ$200,46,FALSE)=0,"",VLOOKUP($A27,parlvotes_lh!$A$11:$ZZ$200,46,FALSE)))</f>
        <v/>
      </c>
      <c r="M27" s="247" t="str">
        <f>IF(ISERROR(VLOOKUP($A27,parlvotes_lh!$A$11:$ZZ$200,66,FALSE))=TRUE,"",IF(VLOOKUP($A27,parlvotes_lh!$A$11:$ZZ$200,66,FALSE)=0,"",VLOOKUP($A27,parlvotes_lh!$A$11:$ZZ$200,66,FALSE)))</f>
        <v/>
      </c>
      <c r="N27" s="247" t="str">
        <f>IF(ISERROR(VLOOKUP($A27,parlvotes_lh!$A$11:$ZZ$200,86,FALSE))=TRUE,"",IF(VLOOKUP($A27,parlvotes_lh!$A$11:$ZZ$200,86,FALSE)=0,"",VLOOKUP($A27,parlvotes_lh!$A$11:$ZZ$200,86,FALSE)))</f>
        <v/>
      </c>
      <c r="O27" s="247" t="str">
        <f>IF(ISERROR(VLOOKUP($A27,parlvotes_lh!$A$11:$ZZ$200,106,FALSE))=TRUE,"",IF(VLOOKUP($A27,parlvotes_lh!$A$11:$ZZ$200,106,FALSE)=0,"",VLOOKUP($A27,parlvotes_lh!$A$11:$ZZ$200,106,FALSE)))</f>
        <v/>
      </c>
      <c r="P27" s="247" t="str">
        <f>IF(ISERROR(VLOOKUP($A27,parlvotes_lh!$A$11:$ZZ$200,126,FALSE))=TRUE,"",IF(VLOOKUP($A27,parlvotes_lh!$A$11:$ZZ$200,126,FALSE)=0,"",VLOOKUP($A27,parlvotes_lh!$A$11:$ZZ$200,126,FALSE)))</f>
        <v/>
      </c>
      <c r="Q27" s="248" t="str">
        <f>IF(ISERROR(VLOOKUP($A27,parlvotes_lh!$A$11:$ZZ$200,146,FALSE))=TRUE,"",IF(VLOOKUP($A27,parlvotes_lh!$A$11:$ZZ$200,146,FALSE)=0,"",VLOOKUP($A27,parlvotes_lh!$A$11:$ZZ$200,146,FALSE)))</f>
        <v/>
      </c>
      <c r="R27" s="248" t="str">
        <f>IF(ISERROR(VLOOKUP($A27,parlvotes_lh!$A$11:$ZZ$200,166,FALSE))=TRUE,"",IF(VLOOKUP($A27,parlvotes_lh!$A$11:$ZZ$200,166,FALSE)=0,"",VLOOKUP($A27,parlvotes_lh!$A$11:$ZZ$200,166,FALSE)))</f>
        <v/>
      </c>
      <c r="S27" s="248" t="str">
        <f>IF(ISERROR(VLOOKUP($A27,parlvotes_lh!$A$11:$ZZ$200,186,FALSE))=TRUE,"",IF(VLOOKUP($A27,parlvotes_lh!$A$11:$ZZ$200,186,FALSE)=0,"",VLOOKUP($A27,parlvotes_lh!$A$11:$ZZ$200,186,FALSE)))</f>
        <v/>
      </c>
      <c r="T27" s="248" t="str">
        <f>IF(ISERROR(VLOOKUP($A27,parlvotes_lh!$A$11:$ZZ$200,206,FALSE))=TRUE,"",IF(VLOOKUP($A27,parlvotes_lh!$A$11:$ZZ$200,206,FALSE)=0,"",VLOOKUP($A27,parlvotes_lh!$A$11:$ZZ$200,206,FALSE)))</f>
        <v/>
      </c>
      <c r="U27" s="248" t="str">
        <f>IF(ISERROR(VLOOKUP($A27,parlvotes_lh!$A$11:$ZZ$200,226,FALSE))=TRUE,"",IF(VLOOKUP($A27,parlvotes_lh!$A$11:$ZZ$200,226,FALSE)=0,"",VLOOKUP($A27,parlvotes_lh!$A$11:$ZZ$200,226,FALSE)))</f>
        <v/>
      </c>
      <c r="V27" s="248" t="str">
        <f>IF(ISERROR(VLOOKUP($A27,parlvotes_lh!$A$11:$ZZ$200,246,FALSE))=TRUE,"",IF(VLOOKUP($A27,parlvotes_lh!$A$11:$ZZ$200,246,FALSE)=0,"",VLOOKUP($A27,parlvotes_lh!$A$11:$ZZ$200,246,FALSE)))</f>
        <v/>
      </c>
      <c r="W27" s="248" t="str">
        <f>IF(ISERROR(VLOOKUP($A27,parlvotes_lh!$A$11:$ZZ$200,266,FALSE))=TRUE,"",IF(VLOOKUP($A27,parlvotes_lh!$A$11:$ZZ$200,266,FALSE)=0,"",VLOOKUP($A27,parlvotes_lh!$A$11:$ZZ$200,266,FALSE)))</f>
        <v/>
      </c>
      <c r="X27" s="248" t="str">
        <f>IF(ISERROR(VLOOKUP($A27,parlvotes_lh!$A$11:$ZZ$200,286,FALSE))=TRUE,"",IF(VLOOKUP($A27,parlvotes_lh!$A$11:$ZZ$200,286,FALSE)=0,"",VLOOKUP($A27,parlvotes_lh!$A$11:$ZZ$200,286,FALSE)))</f>
        <v/>
      </c>
      <c r="Y27" s="248" t="str">
        <f>IF(ISERROR(VLOOKUP($A27,parlvotes_lh!$A$11:$ZZ$200,306,FALSE))=TRUE,"",IF(VLOOKUP($A27,parlvotes_lh!$A$11:$ZZ$200,306,FALSE)=0,"",VLOOKUP($A27,parlvotes_lh!$A$11:$ZZ$200,306,FALSE)))</f>
        <v/>
      </c>
      <c r="Z27" s="248" t="str">
        <f>IF(ISERROR(VLOOKUP($A27,parlvotes_lh!$A$11:$ZZ$200,326,FALSE))=TRUE,"",IF(VLOOKUP($A27,parlvotes_lh!$A$11:$ZZ$200,326,FALSE)=0,"",VLOOKUP($A27,parlvotes_lh!$A$11:$ZZ$200,326,FALSE)))</f>
        <v/>
      </c>
      <c r="AA27" s="248" t="str">
        <f>IF(ISERROR(VLOOKUP($A27,parlvotes_lh!$A$11:$ZZ$200,346,FALSE))=TRUE,"",IF(VLOOKUP($A27,parlvotes_lh!$A$11:$ZZ$200,346,FALSE)=0,"",VLOOKUP($A27,parlvotes_lh!$A$11:$ZZ$200,346,FALSE)))</f>
        <v/>
      </c>
      <c r="AB27" s="248" t="str">
        <f>IF(ISERROR(VLOOKUP($A27,parlvotes_lh!$A$11:$ZZ$200,366,FALSE))=TRUE,"",IF(VLOOKUP($A27,parlvotes_lh!$A$11:$ZZ$200,366,FALSE)=0,"",VLOOKUP($A27,parlvotes_lh!$A$11:$ZZ$200,366,FALSE)))</f>
        <v/>
      </c>
      <c r="AC27" s="248" t="str">
        <f>IF(ISERROR(VLOOKUP($A27,parlvotes_lh!$A$11:$ZZ$200,386,FALSE))=TRUE,"",IF(VLOOKUP($A27,parlvotes_lh!$A$11:$ZZ$200,386,FALSE)=0,"",VLOOKUP($A27,parlvotes_lh!$A$11:$ZZ$200,386,FALSE)))</f>
        <v/>
      </c>
    </row>
    <row r="28" spans="1:38" ht="13.5" customHeight="1" x14ac:dyDescent="0.25">
      <c r="A28" s="242" t="str">
        <f>IF(info_parties!A28="","",info_parties!A28)</f>
        <v>fr_rpf01</v>
      </c>
      <c r="B28" s="142" t="str">
        <f>IF(A28="","",MID(info_weblinks!$C$3,32,3))</f>
        <v>fra</v>
      </c>
      <c r="C28" s="142" t="str">
        <f>IF(info_parties!G28="","",info_parties!G28)</f>
        <v>Rally for France</v>
      </c>
      <c r="D28" s="142" t="str">
        <f>IF(info_parties!K28="","",info_parties!K28)</f>
        <v xml:space="preserve">Rassemblerment pour la France </v>
      </c>
      <c r="E28" s="142" t="str">
        <f>IF(info_parties!H28="","",info_parties!H28)</f>
        <v>RPF</v>
      </c>
      <c r="F28" s="243" t="str">
        <f t="shared" si="0"/>
        <v/>
      </c>
      <c r="G28" s="244" t="str">
        <f t="shared" si="1"/>
        <v/>
      </c>
      <c r="H28" s="245" t="str">
        <f t="shared" si="2"/>
        <v/>
      </c>
      <c r="I28" s="246" t="str">
        <f t="shared" si="3"/>
        <v/>
      </c>
      <c r="J28" s="247" t="str">
        <f>IF(ISERROR(VLOOKUP($A28,parlvotes_lh!$A$11:$ZZ$200,6,FALSE))=TRUE,"",IF(VLOOKUP($A28,parlvotes_lh!$A$11:$ZZ$200,6,FALSE)=0,"",VLOOKUP($A28,parlvotes_lh!$A$11:$ZZ$200,6,FALSE)))</f>
        <v/>
      </c>
      <c r="K28" s="247" t="str">
        <f>IF(ISERROR(VLOOKUP($A28,parlvotes_lh!$A$11:$ZZ$200,26,FALSE))=TRUE,"",IF(VLOOKUP($A28,parlvotes_lh!$A$11:$ZZ$200,26,FALSE)=0,"",VLOOKUP($A28,parlvotes_lh!$A$11:$ZZ$200,26,FALSE)))</f>
        <v/>
      </c>
      <c r="L28" s="247" t="str">
        <f>IF(ISERROR(VLOOKUP($A28,parlvotes_lh!$A$11:$ZZ$200,46,FALSE))=TRUE,"",IF(VLOOKUP($A28,parlvotes_lh!$A$11:$ZZ$200,46,FALSE)=0,"",VLOOKUP($A28,parlvotes_lh!$A$11:$ZZ$200,46,FALSE)))</f>
        <v/>
      </c>
      <c r="M28" s="247" t="str">
        <f>IF(ISERROR(VLOOKUP($A28,parlvotes_lh!$A$11:$ZZ$200,66,FALSE))=TRUE,"",IF(VLOOKUP($A28,parlvotes_lh!$A$11:$ZZ$200,66,FALSE)=0,"",VLOOKUP($A28,parlvotes_lh!$A$11:$ZZ$200,66,FALSE)))</f>
        <v/>
      </c>
      <c r="N28" s="247" t="str">
        <f>IF(ISERROR(VLOOKUP($A28,parlvotes_lh!$A$11:$ZZ$200,86,FALSE))=TRUE,"",IF(VLOOKUP($A28,parlvotes_lh!$A$11:$ZZ$200,86,FALSE)=0,"",VLOOKUP($A28,parlvotes_lh!$A$11:$ZZ$200,86,FALSE)))</f>
        <v/>
      </c>
      <c r="O28" s="247" t="str">
        <f>IF(ISERROR(VLOOKUP($A28,parlvotes_lh!$A$11:$ZZ$200,106,FALSE))=TRUE,"",IF(VLOOKUP($A28,parlvotes_lh!$A$11:$ZZ$200,106,FALSE)=0,"",VLOOKUP($A28,parlvotes_lh!$A$11:$ZZ$200,106,FALSE)))</f>
        <v/>
      </c>
      <c r="P28" s="247" t="str">
        <f>IF(ISERROR(VLOOKUP($A28,parlvotes_lh!$A$11:$ZZ$200,126,FALSE))=TRUE,"",IF(VLOOKUP($A28,parlvotes_lh!$A$11:$ZZ$200,126,FALSE)=0,"",VLOOKUP($A28,parlvotes_lh!$A$11:$ZZ$200,126,FALSE)))</f>
        <v/>
      </c>
      <c r="Q28" s="248" t="str">
        <f>IF(ISERROR(VLOOKUP($A28,parlvotes_lh!$A$11:$ZZ$200,146,FALSE))=TRUE,"",IF(VLOOKUP($A28,parlvotes_lh!$A$11:$ZZ$200,146,FALSE)=0,"",VLOOKUP($A28,parlvotes_lh!$A$11:$ZZ$200,146,FALSE)))</f>
        <v/>
      </c>
      <c r="R28" s="248" t="str">
        <f>IF(ISERROR(VLOOKUP($A28,parlvotes_lh!$A$11:$ZZ$200,166,FALSE))=TRUE,"",IF(VLOOKUP($A28,parlvotes_lh!$A$11:$ZZ$200,166,FALSE)=0,"",VLOOKUP($A28,parlvotes_lh!$A$11:$ZZ$200,166,FALSE)))</f>
        <v/>
      </c>
      <c r="S28" s="248" t="str">
        <f>IF(ISERROR(VLOOKUP($A28,parlvotes_lh!$A$11:$ZZ$200,186,FALSE))=TRUE,"",IF(VLOOKUP($A28,parlvotes_lh!$A$11:$ZZ$200,186,FALSE)=0,"",VLOOKUP($A28,parlvotes_lh!$A$11:$ZZ$200,186,FALSE)))</f>
        <v/>
      </c>
      <c r="T28" s="248" t="str">
        <f>IF(ISERROR(VLOOKUP($A28,parlvotes_lh!$A$11:$ZZ$200,206,FALSE))=TRUE,"",IF(VLOOKUP($A28,parlvotes_lh!$A$11:$ZZ$200,206,FALSE)=0,"",VLOOKUP($A28,parlvotes_lh!$A$11:$ZZ$200,206,FALSE)))</f>
        <v/>
      </c>
      <c r="U28" s="248" t="str">
        <f>IF(ISERROR(VLOOKUP($A28,parlvotes_lh!$A$11:$ZZ$200,226,FALSE))=TRUE,"",IF(VLOOKUP($A28,parlvotes_lh!$A$11:$ZZ$200,226,FALSE)=0,"",VLOOKUP($A28,parlvotes_lh!$A$11:$ZZ$200,226,FALSE)))</f>
        <v/>
      </c>
      <c r="V28" s="248" t="str">
        <f>IF(ISERROR(VLOOKUP($A28,parlvotes_lh!$A$11:$ZZ$200,246,FALSE))=TRUE,"",IF(VLOOKUP($A28,parlvotes_lh!$A$11:$ZZ$200,246,FALSE)=0,"",VLOOKUP($A28,parlvotes_lh!$A$11:$ZZ$200,246,FALSE)))</f>
        <v/>
      </c>
      <c r="W28" s="248" t="str">
        <f>IF(ISERROR(VLOOKUP($A28,parlvotes_lh!$A$11:$ZZ$200,266,FALSE))=TRUE,"",IF(VLOOKUP($A28,parlvotes_lh!$A$11:$ZZ$200,266,FALSE)=0,"",VLOOKUP($A28,parlvotes_lh!$A$11:$ZZ$200,266,FALSE)))</f>
        <v/>
      </c>
      <c r="X28" s="248" t="str">
        <f>IF(ISERROR(VLOOKUP($A28,parlvotes_lh!$A$11:$ZZ$200,286,FALSE))=TRUE,"",IF(VLOOKUP($A28,parlvotes_lh!$A$11:$ZZ$200,286,FALSE)=0,"",VLOOKUP($A28,parlvotes_lh!$A$11:$ZZ$200,286,FALSE)))</f>
        <v/>
      </c>
      <c r="Y28" s="248" t="str">
        <f>IF(ISERROR(VLOOKUP($A28,parlvotes_lh!$A$11:$ZZ$200,306,FALSE))=TRUE,"",IF(VLOOKUP($A28,parlvotes_lh!$A$11:$ZZ$200,306,FALSE)=0,"",VLOOKUP($A28,parlvotes_lh!$A$11:$ZZ$200,306,FALSE)))</f>
        <v/>
      </c>
      <c r="Z28" s="248" t="str">
        <f>IF(ISERROR(VLOOKUP($A28,parlvotes_lh!$A$11:$ZZ$200,326,FALSE))=TRUE,"",IF(VLOOKUP($A28,parlvotes_lh!$A$11:$ZZ$200,326,FALSE)=0,"",VLOOKUP($A28,parlvotes_lh!$A$11:$ZZ$200,326,FALSE)))</f>
        <v/>
      </c>
      <c r="AA28" s="248" t="str">
        <f>IF(ISERROR(VLOOKUP($A28,parlvotes_lh!$A$11:$ZZ$200,346,FALSE))=TRUE,"",IF(VLOOKUP($A28,parlvotes_lh!$A$11:$ZZ$200,346,FALSE)=0,"",VLOOKUP($A28,parlvotes_lh!$A$11:$ZZ$200,346,FALSE)))</f>
        <v/>
      </c>
      <c r="AB28" s="248" t="str">
        <f>IF(ISERROR(VLOOKUP($A28,parlvotes_lh!$A$11:$ZZ$200,366,FALSE))=TRUE,"",IF(VLOOKUP($A28,parlvotes_lh!$A$11:$ZZ$200,366,FALSE)=0,"",VLOOKUP($A28,parlvotes_lh!$A$11:$ZZ$200,366,FALSE)))</f>
        <v/>
      </c>
      <c r="AC28" s="248" t="str">
        <f>IF(ISERROR(VLOOKUP($A28,parlvotes_lh!$A$11:$ZZ$200,386,FALSE))=TRUE,"",IF(VLOOKUP($A28,parlvotes_lh!$A$11:$ZZ$200,386,FALSE)=0,"",VLOOKUP($A28,parlvotes_lh!$A$11:$ZZ$200,386,FALSE)))</f>
        <v/>
      </c>
    </row>
    <row r="29" spans="1:38" ht="13.5" customHeight="1" x14ac:dyDescent="0.25">
      <c r="A29" s="242" t="str">
        <f>IF(info_parties!A29="","",info_parties!A29)</f>
        <v>fr_mn01</v>
      </c>
      <c r="B29" s="142" t="str">
        <f>IF(A29="","",MID(info_weblinks!$C$3,32,3))</f>
        <v>fra</v>
      </c>
      <c r="C29" s="142" t="str">
        <f>IF(info_parties!G29="","",info_parties!G29)</f>
        <v>National Movement</v>
      </c>
      <c r="D29" s="142" t="str">
        <f>IF(info_parties!K29="","",info_parties!K29)</f>
        <v>Mouvement national</v>
      </c>
      <c r="E29" s="142" t="str">
        <f>IF(info_parties!H29="","",info_parties!H29)</f>
        <v>MN</v>
      </c>
      <c r="F29" s="243" t="str">
        <f t="shared" si="0"/>
        <v/>
      </c>
      <c r="G29" s="244" t="str">
        <f t="shared" si="1"/>
        <v/>
      </c>
      <c r="H29" s="245" t="str">
        <f t="shared" si="2"/>
        <v/>
      </c>
      <c r="I29" s="246" t="str">
        <f t="shared" si="3"/>
        <v/>
      </c>
      <c r="J29" s="247" t="str">
        <f>IF(ISERROR(VLOOKUP($A29,parlvotes_lh!$A$11:$ZZ$200,6,FALSE))=TRUE,"",IF(VLOOKUP($A29,parlvotes_lh!$A$11:$ZZ$200,6,FALSE)=0,"",VLOOKUP($A29,parlvotes_lh!$A$11:$ZZ$200,6,FALSE)))</f>
        <v/>
      </c>
      <c r="K29" s="247" t="str">
        <f>IF(ISERROR(VLOOKUP($A29,parlvotes_lh!$A$11:$ZZ$200,26,FALSE))=TRUE,"",IF(VLOOKUP($A29,parlvotes_lh!$A$11:$ZZ$200,26,FALSE)=0,"",VLOOKUP($A29,parlvotes_lh!$A$11:$ZZ$200,26,FALSE)))</f>
        <v/>
      </c>
      <c r="L29" s="247" t="str">
        <f>IF(ISERROR(VLOOKUP($A29,parlvotes_lh!$A$11:$ZZ$200,46,FALSE))=TRUE,"",IF(VLOOKUP($A29,parlvotes_lh!$A$11:$ZZ$200,46,FALSE)=0,"",VLOOKUP($A29,parlvotes_lh!$A$11:$ZZ$200,46,FALSE)))</f>
        <v/>
      </c>
      <c r="M29" s="247" t="str">
        <f>IF(ISERROR(VLOOKUP($A29,parlvotes_lh!$A$11:$ZZ$200,66,FALSE))=TRUE,"",IF(VLOOKUP($A29,parlvotes_lh!$A$11:$ZZ$200,66,FALSE)=0,"",VLOOKUP($A29,parlvotes_lh!$A$11:$ZZ$200,66,FALSE)))</f>
        <v/>
      </c>
      <c r="N29" s="247" t="str">
        <f>IF(ISERROR(VLOOKUP($A29,parlvotes_lh!$A$11:$ZZ$200,86,FALSE))=TRUE,"",IF(VLOOKUP($A29,parlvotes_lh!$A$11:$ZZ$200,86,FALSE)=0,"",VLOOKUP($A29,parlvotes_lh!$A$11:$ZZ$200,86,FALSE)))</f>
        <v/>
      </c>
      <c r="O29" s="247" t="str">
        <f>IF(ISERROR(VLOOKUP($A29,parlvotes_lh!$A$11:$ZZ$200,106,FALSE))=TRUE,"",IF(VLOOKUP($A29,parlvotes_lh!$A$11:$ZZ$200,106,FALSE)=0,"",VLOOKUP($A29,parlvotes_lh!$A$11:$ZZ$200,106,FALSE)))</f>
        <v/>
      </c>
      <c r="P29" s="247" t="str">
        <f>IF(ISERROR(VLOOKUP($A29,parlvotes_lh!$A$11:$ZZ$200,126,FALSE))=TRUE,"",IF(VLOOKUP($A29,parlvotes_lh!$A$11:$ZZ$200,126,FALSE)=0,"",VLOOKUP($A29,parlvotes_lh!$A$11:$ZZ$200,126,FALSE)))</f>
        <v/>
      </c>
      <c r="Q29" s="248" t="str">
        <f>IF(ISERROR(VLOOKUP($A29,parlvotes_lh!$A$11:$ZZ$200,146,FALSE))=TRUE,"",IF(VLOOKUP($A29,parlvotes_lh!$A$11:$ZZ$200,146,FALSE)=0,"",VLOOKUP($A29,parlvotes_lh!$A$11:$ZZ$200,146,FALSE)))</f>
        <v/>
      </c>
      <c r="R29" s="248" t="str">
        <f>IF(ISERROR(VLOOKUP($A29,parlvotes_lh!$A$11:$ZZ$200,166,FALSE))=TRUE,"",IF(VLOOKUP($A29,parlvotes_lh!$A$11:$ZZ$200,166,FALSE)=0,"",VLOOKUP($A29,parlvotes_lh!$A$11:$ZZ$200,166,FALSE)))</f>
        <v/>
      </c>
      <c r="S29" s="248" t="str">
        <f>IF(ISERROR(VLOOKUP($A29,parlvotes_lh!$A$11:$ZZ$200,186,FALSE))=TRUE,"",IF(VLOOKUP($A29,parlvotes_lh!$A$11:$ZZ$200,186,FALSE)=0,"",VLOOKUP($A29,parlvotes_lh!$A$11:$ZZ$200,186,FALSE)))</f>
        <v/>
      </c>
      <c r="T29" s="248" t="str">
        <f>IF(ISERROR(VLOOKUP($A29,parlvotes_lh!$A$11:$ZZ$200,206,FALSE))=TRUE,"",IF(VLOOKUP($A29,parlvotes_lh!$A$11:$ZZ$200,206,FALSE)=0,"",VLOOKUP($A29,parlvotes_lh!$A$11:$ZZ$200,206,FALSE)))</f>
        <v/>
      </c>
      <c r="U29" s="248" t="str">
        <f>IF(ISERROR(VLOOKUP($A29,parlvotes_lh!$A$11:$ZZ$200,226,FALSE))=TRUE,"",IF(VLOOKUP($A29,parlvotes_lh!$A$11:$ZZ$200,226,FALSE)=0,"",VLOOKUP($A29,parlvotes_lh!$A$11:$ZZ$200,226,FALSE)))</f>
        <v/>
      </c>
      <c r="V29" s="248" t="str">
        <f>IF(ISERROR(VLOOKUP($A29,parlvotes_lh!$A$11:$ZZ$200,246,FALSE))=TRUE,"",IF(VLOOKUP($A29,parlvotes_lh!$A$11:$ZZ$200,246,FALSE)=0,"",VLOOKUP($A29,parlvotes_lh!$A$11:$ZZ$200,246,FALSE)))</f>
        <v/>
      </c>
      <c r="W29" s="248" t="str">
        <f>IF(ISERROR(VLOOKUP($A29,parlvotes_lh!$A$11:$ZZ$200,266,FALSE))=TRUE,"",IF(VLOOKUP($A29,parlvotes_lh!$A$11:$ZZ$200,266,FALSE)=0,"",VLOOKUP($A29,parlvotes_lh!$A$11:$ZZ$200,266,FALSE)))</f>
        <v/>
      </c>
      <c r="X29" s="248" t="str">
        <f>IF(ISERROR(VLOOKUP($A29,parlvotes_lh!$A$11:$ZZ$200,286,FALSE))=TRUE,"",IF(VLOOKUP($A29,parlvotes_lh!$A$11:$ZZ$200,286,FALSE)=0,"",VLOOKUP($A29,parlvotes_lh!$A$11:$ZZ$200,286,FALSE)))</f>
        <v/>
      </c>
      <c r="Y29" s="248" t="str">
        <f>IF(ISERROR(VLOOKUP($A29,parlvotes_lh!$A$11:$ZZ$200,306,FALSE))=TRUE,"",IF(VLOOKUP($A29,parlvotes_lh!$A$11:$ZZ$200,306,FALSE)=0,"",VLOOKUP($A29,parlvotes_lh!$A$11:$ZZ$200,306,FALSE)))</f>
        <v/>
      </c>
      <c r="Z29" s="248" t="str">
        <f>IF(ISERROR(VLOOKUP($A29,parlvotes_lh!$A$11:$ZZ$200,326,FALSE))=TRUE,"",IF(VLOOKUP($A29,parlvotes_lh!$A$11:$ZZ$200,326,FALSE)=0,"",VLOOKUP($A29,parlvotes_lh!$A$11:$ZZ$200,326,FALSE)))</f>
        <v/>
      </c>
      <c r="AA29" s="248" t="str">
        <f>IF(ISERROR(VLOOKUP($A29,parlvotes_lh!$A$11:$ZZ$200,346,FALSE))=TRUE,"",IF(VLOOKUP($A29,parlvotes_lh!$A$11:$ZZ$200,346,FALSE)=0,"",VLOOKUP($A29,parlvotes_lh!$A$11:$ZZ$200,346,FALSE)))</f>
        <v/>
      </c>
      <c r="AB29" s="248" t="str">
        <f>IF(ISERROR(VLOOKUP($A29,parlvotes_lh!$A$11:$ZZ$200,366,FALSE))=TRUE,"",IF(VLOOKUP($A29,parlvotes_lh!$A$11:$ZZ$200,366,FALSE)=0,"",VLOOKUP($A29,parlvotes_lh!$A$11:$ZZ$200,366,FALSE)))</f>
        <v/>
      </c>
      <c r="AC29" s="248" t="str">
        <f>IF(ISERROR(VLOOKUP($A29,parlvotes_lh!$A$11:$ZZ$200,386,FALSE))=TRUE,"",IF(VLOOKUP($A29,parlvotes_lh!$A$11:$ZZ$200,386,FALSE)=0,"",VLOOKUP($A29,parlvotes_lh!$A$11:$ZZ$200,386,FALSE)))</f>
        <v/>
      </c>
    </row>
    <row r="30" spans="1:38" ht="13.5" customHeight="1" x14ac:dyDescent="0.25">
      <c r="A30" s="242" t="str">
        <f>IF(info_parties!A30="","",info_parties!A30)</f>
        <v>fr_rd01</v>
      </c>
      <c r="B30" s="142" t="str">
        <f>IF(A30="","",MID(info_weblinks!$C$3,32,3))</f>
        <v>fra</v>
      </c>
      <c r="C30" s="142" t="str">
        <f>IF(info_parties!G30="","",info_parties!G30)</f>
        <v>Democratic Rally</v>
      </c>
      <c r="D30" s="142" t="str">
        <f>IF(info_parties!K30="","",info_parties!K30)</f>
        <v>Rassemblement démocratique</v>
      </c>
      <c r="E30" s="142" t="str">
        <f>IF(info_parties!H30="","",info_parties!H30)</f>
        <v>RD</v>
      </c>
      <c r="F30" s="243" t="str">
        <f t="shared" si="0"/>
        <v/>
      </c>
      <c r="G30" s="244" t="str">
        <f t="shared" si="1"/>
        <v/>
      </c>
      <c r="H30" s="245" t="str">
        <f t="shared" si="2"/>
        <v/>
      </c>
      <c r="I30" s="246" t="str">
        <f t="shared" si="3"/>
        <v/>
      </c>
      <c r="J30" s="247" t="str">
        <f>IF(ISERROR(VLOOKUP($A30,parlvotes_lh!$A$11:$ZZ$200,6,FALSE))=TRUE,"",IF(VLOOKUP($A30,parlvotes_lh!$A$11:$ZZ$200,6,FALSE)=0,"",VLOOKUP($A30,parlvotes_lh!$A$11:$ZZ$200,6,FALSE)))</f>
        <v/>
      </c>
      <c r="K30" s="247" t="str">
        <f>IF(ISERROR(VLOOKUP($A30,parlvotes_lh!$A$11:$ZZ$200,26,FALSE))=TRUE,"",IF(VLOOKUP($A30,parlvotes_lh!$A$11:$ZZ$200,26,FALSE)=0,"",VLOOKUP($A30,parlvotes_lh!$A$11:$ZZ$200,26,FALSE)))</f>
        <v/>
      </c>
      <c r="L30" s="247" t="str">
        <f>IF(ISERROR(VLOOKUP($A30,parlvotes_lh!$A$11:$ZZ$200,46,FALSE))=TRUE,"",IF(VLOOKUP($A30,parlvotes_lh!$A$11:$ZZ$200,46,FALSE)=0,"",VLOOKUP($A30,parlvotes_lh!$A$11:$ZZ$200,46,FALSE)))</f>
        <v/>
      </c>
      <c r="M30" s="247" t="str">
        <f>IF(ISERROR(VLOOKUP($A30,parlvotes_lh!$A$11:$ZZ$200,66,FALSE))=TRUE,"",IF(VLOOKUP($A30,parlvotes_lh!$A$11:$ZZ$200,66,FALSE)=0,"",VLOOKUP($A30,parlvotes_lh!$A$11:$ZZ$200,66,FALSE)))</f>
        <v/>
      </c>
      <c r="N30" s="247" t="str">
        <f>IF(ISERROR(VLOOKUP($A30,parlvotes_lh!$A$11:$ZZ$200,86,FALSE))=TRUE,"",IF(VLOOKUP($A30,parlvotes_lh!$A$11:$ZZ$200,86,FALSE)=0,"",VLOOKUP($A30,parlvotes_lh!$A$11:$ZZ$200,86,FALSE)))</f>
        <v/>
      </c>
      <c r="O30" s="247" t="str">
        <f>IF(ISERROR(VLOOKUP($A30,parlvotes_lh!$A$11:$ZZ$200,106,FALSE))=TRUE,"",IF(VLOOKUP($A30,parlvotes_lh!$A$11:$ZZ$200,106,FALSE)=0,"",VLOOKUP($A30,parlvotes_lh!$A$11:$ZZ$200,106,FALSE)))</f>
        <v/>
      </c>
      <c r="P30" s="247" t="str">
        <f>IF(ISERROR(VLOOKUP($A30,parlvotes_lh!$A$11:$ZZ$200,126,FALSE))=TRUE,"",IF(VLOOKUP($A30,parlvotes_lh!$A$11:$ZZ$200,126,FALSE)=0,"",VLOOKUP($A30,parlvotes_lh!$A$11:$ZZ$200,126,FALSE)))</f>
        <v/>
      </c>
      <c r="Q30" s="248" t="str">
        <f>IF(ISERROR(VLOOKUP($A30,parlvotes_lh!$A$11:$ZZ$200,146,FALSE))=TRUE,"",IF(VLOOKUP($A30,parlvotes_lh!$A$11:$ZZ$200,146,FALSE)=0,"",VLOOKUP($A30,parlvotes_lh!$A$11:$ZZ$200,146,FALSE)))</f>
        <v/>
      </c>
      <c r="R30" s="248" t="str">
        <f>IF(ISERROR(VLOOKUP($A30,parlvotes_lh!$A$11:$ZZ$200,166,FALSE))=TRUE,"",IF(VLOOKUP($A30,parlvotes_lh!$A$11:$ZZ$200,166,FALSE)=0,"",VLOOKUP($A30,parlvotes_lh!$A$11:$ZZ$200,166,FALSE)))</f>
        <v/>
      </c>
      <c r="S30" s="248" t="str">
        <f>IF(ISERROR(VLOOKUP($A30,parlvotes_lh!$A$11:$ZZ$200,186,FALSE))=TRUE,"",IF(VLOOKUP($A30,parlvotes_lh!$A$11:$ZZ$200,186,FALSE)=0,"",VLOOKUP($A30,parlvotes_lh!$A$11:$ZZ$200,186,FALSE)))</f>
        <v/>
      </c>
      <c r="T30" s="248" t="str">
        <f>IF(ISERROR(VLOOKUP($A30,parlvotes_lh!$A$11:$ZZ$200,206,FALSE))=TRUE,"",IF(VLOOKUP($A30,parlvotes_lh!$A$11:$ZZ$200,206,FALSE)=0,"",VLOOKUP($A30,parlvotes_lh!$A$11:$ZZ$200,206,FALSE)))</f>
        <v/>
      </c>
      <c r="U30" s="248" t="str">
        <f>IF(ISERROR(VLOOKUP($A30,parlvotes_lh!$A$11:$ZZ$200,226,FALSE))=TRUE,"",IF(VLOOKUP($A30,parlvotes_lh!$A$11:$ZZ$200,226,FALSE)=0,"",VLOOKUP($A30,parlvotes_lh!$A$11:$ZZ$200,226,FALSE)))</f>
        <v/>
      </c>
      <c r="V30" s="248" t="str">
        <f>IF(ISERROR(VLOOKUP($A30,parlvotes_lh!$A$11:$ZZ$200,246,FALSE))=TRUE,"",IF(VLOOKUP($A30,parlvotes_lh!$A$11:$ZZ$200,246,FALSE)=0,"",VLOOKUP($A30,parlvotes_lh!$A$11:$ZZ$200,246,FALSE)))</f>
        <v/>
      </c>
      <c r="W30" s="248" t="str">
        <f>IF(ISERROR(VLOOKUP($A30,parlvotes_lh!$A$11:$ZZ$200,266,FALSE))=TRUE,"",IF(VLOOKUP($A30,parlvotes_lh!$A$11:$ZZ$200,266,FALSE)=0,"",VLOOKUP($A30,parlvotes_lh!$A$11:$ZZ$200,266,FALSE)))</f>
        <v/>
      </c>
      <c r="X30" s="248" t="str">
        <f>IF(ISERROR(VLOOKUP($A30,parlvotes_lh!$A$11:$ZZ$200,286,FALSE))=TRUE,"",IF(VLOOKUP($A30,parlvotes_lh!$A$11:$ZZ$200,286,FALSE)=0,"",VLOOKUP($A30,parlvotes_lh!$A$11:$ZZ$200,286,FALSE)))</f>
        <v/>
      </c>
      <c r="Y30" s="248" t="str">
        <f>IF(ISERROR(VLOOKUP($A30,parlvotes_lh!$A$11:$ZZ$200,306,FALSE))=TRUE,"",IF(VLOOKUP($A30,parlvotes_lh!$A$11:$ZZ$200,306,FALSE)=0,"",VLOOKUP($A30,parlvotes_lh!$A$11:$ZZ$200,306,FALSE)))</f>
        <v/>
      </c>
      <c r="Z30" s="248" t="str">
        <f>IF(ISERROR(VLOOKUP($A30,parlvotes_lh!$A$11:$ZZ$200,326,FALSE))=TRUE,"",IF(VLOOKUP($A30,parlvotes_lh!$A$11:$ZZ$200,326,FALSE)=0,"",VLOOKUP($A30,parlvotes_lh!$A$11:$ZZ$200,326,FALSE)))</f>
        <v/>
      </c>
      <c r="AA30" s="248" t="str">
        <f>IF(ISERROR(VLOOKUP($A30,parlvotes_lh!$A$11:$ZZ$200,346,FALSE))=TRUE,"",IF(VLOOKUP($A30,parlvotes_lh!$A$11:$ZZ$200,346,FALSE)=0,"",VLOOKUP($A30,parlvotes_lh!$A$11:$ZZ$200,346,FALSE)))</f>
        <v/>
      </c>
      <c r="AB30" s="248" t="str">
        <f>IF(ISERROR(VLOOKUP($A30,parlvotes_lh!$A$11:$ZZ$200,366,FALSE))=TRUE,"",IF(VLOOKUP($A30,parlvotes_lh!$A$11:$ZZ$200,366,FALSE)=0,"",VLOOKUP($A30,parlvotes_lh!$A$11:$ZZ$200,366,FALSE)))</f>
        <v/>
      </c>
      <c r="AC30" s="248" t="str">
        <f>IF(ISERROR(VLOOKUP($A30,parlvotes_lh!$A$11:$ZZ$200,386,FALSE))=TRUE,"",IF(VLOOKUP($A30,parlvotes_lh!$A$11:$ZZ$200,386,FALSE)=0,"",VLOOKUP($A30,parlvotes_lh!$A$11:$ZZ$200,386,FALSE)))</f>
        <v/>
      </c>
    </row>
    <row r="31" spans="1:38" ht="13.5" customHeight="1" x14ac:dyDescent="0.25">
      <c r="A31" s="242" t="str">
        <f>IF(info_parties!A31="","",info_parties!A31)</f>
        <v>fr_uc01</v>
      </c>
      <c r="B31" s="142" t="str">
        <f>IF(A31="","",MID(info_weblinks!$C$3,32,3))</f>
        <v>fra</v>
      </c>
      <c r="C31" s="142" t="str">
        <f>IF(info_parties!G31="","",info_parties!G31)</f>
        <v>Centrist Union</v>
      </c>
      <c r="D31" s="142" t="str">
        <f>IF(info_parties!K31="","",info_parties!K31)</f>
        <v>Union centriste</v>
      </c>
      <c r="E31" s="142" t="str">
        <f>IF(info_parties!H31="","",info_parties!H31)</f>
        <v>UC</v>
      </c>
      <c r="F31" s="243" t="str">
        <f t="shared" si="0"/>
        <v/>
      </c>
      <c r="G31" s="244" t="str">
        <f t="shared" si="1"/>
        <v/>
      </c>
      <c r="H31" s="245" t="str">
        <f t="shared" si="2"/>
        <v/>
      </c>
      <c r="I31" s="246" t="str">
        <f t="shared" si="3"/>
        <v/>
      </c>
      <c r="J31" s="247" t="str">
        <f>IF(ISERROR(VLOOKUP($A31,parlvotes_lh!$A$11:$ZZ$200,6,FALSE))=TRUE,"",IF(VLOOKUP($A31,parlvotes_lh!$A$11:$ZZ$200,6,FALSE)=0,"",VLOOKUP($A31,parlvotes_lh!$A$11:$ZZ$200,6,FALSE)))</f>
        <v/>
      </c>
      <c r="K31" s="247" t="str">
        <f>IF(ISERROR(VLOOKUP($A31,parlvotes_lh!$A$11:$ZZ$200,26,FALSE))=TRUE,"",IF(VLOOKUP($A31,parlvotes_lh!$A$11:$ZZ$200,26,FALSE)=0,"",VLOOKUP($A31,parlvotes_lh!$A$11:$ZZ$200,26,FALSE)))</f>
        <v/>
      </c>
      <c r="L31" s="247" t="str">
        <f>IF(ISERROR(VLOOKUP($A31,parlvotes_lh!$A$11:$ZZ$200,46,FALSE))=TRUE,"",IF(VLOOKUP($A31,parlvotes_lh!$A$11:$ZZ$200,46,FALSE)=0,"",VLOOKUP($A31,parlvotes_lh!$A$11:$ZZ$200,46,FALSE)))</f>
        <v/>
      </c>
      <c r="M31" s="247" t="str">
        <f>IF(ISERROR(VLOOKUP($A31,parlvotes_lh!$A$11:$ZZ$200,66,FALSE))=TRUE,"",IF(VLOOKUP($A31,parlvotes_lh!$A$11:$ZZ$200,66,FALSE)=0,"",VLOOKUP($A31,parlvotes_lh!$A$11:$ZZ$200,66,FALSE)))</f>
        <v/>
      </c>
      <c r="N31" s="247" t="str">
        <f>IF(ISERROR(VLOOKUP($A31,parlvotes_lh!$A$11:$ZZ$200,86,FALSE))=TRUE,"",IF(VLOOKUP($A31,parlvotes_lh!$A$11:$ZZ$200,86,FALSE)=0,"",VLOOKUP($A31,parlvotes_lh!$A$11:$ZZ$200,86,FALSE)))</f>
        <v/>
      </c>
      <c r="O31" s="247" t="str">
        <f>IF(ISERROR(VLOOKUP($A31,parlvotes_lh!$A$11:$ZZ$200,106,FALSE))=TRUE,"",IF(VLOOKUP($A31,parlvotes_lh!$A$11:$ZZ$200,106,FALSE)=0,"",VLOOKUP($A31,parlvotes_lh!$A$11:$ZZ$200,106,FALSE)))</f>
        <v/>
      </c>
      <c r="P31" s="247" t="str">
        <f>IF(ISERROR(VLOOKUP($A31,parlvotes_lh!$A$11:$ZZ$200,126,FALSE))=TRUE,"",IF(VLOOKUP($A31,parlvotes_lh!$A$11:$ZZ$200,126,FALSE)=0,"",VLOOKUP($A31,parlvotes_lh!$A$11:$ZZ$200,126,FALSE)))</f>
        <v/>
      </c>
      <c r="Q31" s="248" t="str">
        <f>IF(ISERROR(VLOOKUP($A31,parlvotes_lh!$A$11:$ZZ$200,146,FALSE))=TRUE,"",IF(VLOOKUP($A31,parlvotes_lh!$A$11:$ZZ$200,146,FALSE)=0,"",VLOOKUP($A31,parlvotes_lh!$A$11:$ZZ$200,146,FALSE)))</f>
        <v/>
      </c>
      <c r="R31" s="248" t="str">
        <f>IF(ISERROR(VLOOKUP($A31,parlvotes_lh!$A$11:$ZZ$200,166,FALSE))=TRUE,"",IF(VLOOKUP($A31,parlvotes_lh!$A$11:$ZZ$200,166,FALSE)=0,"",VLOOKUP($A31,parlvotes_lh!$A$11:$ZZ$200,166,FALSE)))</f>
        <v/>
      </c>
      <c r="S31" s="248" t="str">
        <f>IF(ISERROR(VLOOKUP($A31,parlvotes_lh!$A$11:$ZZ$200,186,FALSE))=TRUE,"",IF(VLOOKUP($A31,parlvotes_lh!$A$11:$ZZ$200,186,FALSE)=0,"",VLOOKUP($A31,parlvotes_lh!$A$11:$ZZ$200,186,FALSE)))</f>
        <v/>
      </c>
      <c r="T31" s="248" t="str">
        <f>IF(ISERROR(VLOOKUP($A31,parlvotes_lh!$A$11:$ZZ$200,206,FALSE))=TRUE,"",IF(VLOOKUP($A31,parlvotes_lh!$A$11:$ZZ$200,206,FALSE)=0,"",VLOOKUP($A31,parlvotes_lh!$A$11:$ZZ$200,206,FALSE)))</f>
        <v/>
      </c>
      <c r="U31" s="248" t="str">
        <f>IF(ISERROR(VLOOKUP($A31,parlvotes_lh!$A$11:$ZZ$200,226,FALSE))=TRUE,"",IF(VLOOKUP($A31,parlvotes_lh!$A$11:$ZZ$200,226,FALSE)=0,"",VLOOKUP($A31,parlvotes_lh!$A$11:$ZZ$200,226,FALSE)))</f>
        <v/>
      </c>
      <c r="V31" s="248" t="str">
        <f>IF(ISERROR(VLOOKUP($A31,parlvotes_lh!$A$11:$ZZ$200,246,FALSE))=TRUE,"",IF(VLOOKUP($A31,parlvotes_lh!$A$11:$ZZ$200,246,FALSE)=0,"",VLOOKUP($A31,parlvotes_lh!$A$11:$ZZ$200,246,FALSE)))</f>
        <v/>
      </c>
      <c r="W31" s="248" t="str">
        <f>IF(ISERROR(VLOOKUP($A31,parlvotes_lh!$A$11:$ZZ$200,266,FALSE))=TRUE,"",IF(VLOOKUP($A31,parlvotes_lh!$A$11:$ZZ$200,266,FALSE)=0,"",VLOOKUP($A31,parlvotes_lh!$A$11:$ZZ$200,266,FALSE)))</f>
        <v/>
      </c>
      <c r="X31" s="248" t="str">
        <f>IF(ISERROR(VLOOKUP($A31,parlvotes_lh!$A$11:$ZZ$200,286,FALSE))=TRUE,"",IF(VLOOKUP($A31,parlvotes_lh!$A$11:$ZZ$200,286,FALSE)=0,"",VLOOKUP($A31,parlvotes_lh!$A$11:$ZZ$200,286,FALSE)))</f>
        <v/>
      </c>
      <c r="Y31" s="248" t="str">
        <f>IF(ISERROR(VLOOKUP($A31,parlvotes_lh!$A$11:$ZZ$200,306,FALSE))=TRUE,"",IF(VLOOKUP($A31,parlvotes_lh!$A$11:$ZZ$200,306,FALSE)=0,"",VLOOKUP($A31,parlvotes_lh!$A$11:$ZZ$200,306,FALSE)))</f>
        <v/>
      </c>
      <c r="Z31" s="248" t="str">
        <f>IF(ISERROR(VLOOKUP($A31,parlvotes_lh!$A$11:$ZZ$200,326,FALSE))=TRUE,"",IF(VLOOKUP($A31,parlvotes_lh!$A$11:$ZZ$200,326,FALSE)=0,"",VLOOKUP($A31,parlvotes_lh!$A$11:$ZZ$200,326,FALSE)))</f>
        <v/>
      </c>
      <c r="AA31" s="248" t="str">
        <f>IF(ISERROR(VLOOKUP($A31,parlvotes_lh!$A$11:$ZZ$200,346,FALSE))=TRUE,"",IF(VLOOKUP($A31,parlvotes_lh!$A$11:$ZZ$200,346,FALSE)=0,"",VLOOKUP($A31,parlvotes_lh!$A$11:$ZZ$200,346,FALSE)))</f>
        <v/>
      </c>
      <c r="AB31" s="248" t="str">
        <f>IF(ISERROR(VLOOKUP($A31,parlvotes_lh!$A$11:$ZZ$200,366,FALSE))=TRUE,"",IF(VLOOKUP($A31,parlvotes_lh!$A$11:$ZZ$200,366,FALSE)=0,"",VLOOKUP($A31,parlvotes_lh!$A$11:$ZZ$200,366,FALSE)))</f>
        <v/>
      </c>
      <c r="AC31" s="248" t="str">
        <f>IF(ISERROR(VLOOKUP($A31,parlvotes_lh!$A$11:$ZZ$200,386,FALSE))=TRUE,"",IF(VLOOKUP($A31,parlvotes_lh!$A$11:$ZZ$200,386,FALSE)=0,"",VLOOKUP($A31,parlvotes_lh!$A$11:$ZZ$200,386,FALSE)))</f>
        <v/>
      </c>
    </row>
    <row r="32" spans="1:38" ht="13.5" customHeight="1" x14ac:dyDescent="0.25">
      <c r="A32" s="242" t="str">
        <f>IF(info_parties!A32="","",info_parties!A32)</f>
        <v>fr_ri01</v>
      </c>
      <c r="B32" s="142" t="str">
        <f>IF(A32="","",MID(info_weblinks!$C$3,32,3))</f>
        <v>fra</v>
      </c>
      <c r="C32" s="142" t="str">
        <f>IF(info_parties!G32="","",info_parties!G32)</f>
        <v>Independent Republicans</v>
      </c>
      <c r="D32" s="142" t="str">
        <f>IF(info_parties!K32="","",info_parties!K32)</f>
        <v>Républicains Indépendants</v>
      </c>
      <c r="E32" s="142" t="str">
        <f>IF(info_parties!H32="","",info_parties!H32)</f>
        <v>RI</v>
      </c>
      <c r="F32" s="243" t="str">
        <f t="shared" si="0"/>
        <v/>
      </c>
      <c r="G32" s="244" t="str">
        <f t="shared" si="1"/>
        <v/>
      </c>
      <c r="H32" s="245" t="str">
        <f t="shared" si="2"/>
        <v/>
      </c>
      <c r="I32" s="246" t="str">
        <f t="shared" si="3"/>
        <v/>
      </c>
      <c r="J32" s="247" t="str">
        <f>IF(ISERROR(VLOOKUP($A32,parlvotes_lh!$A$11:$ZZ$200,6,FALSE))=TRUE,"",IF(VLOOKUP($A32,parlvotes_lh!$A$11:$ZZ$200,6,FALSE)=0,"",VLOOKUP($A32,parlvotes_lh!$A$11:$ZZ$200,6,FALSE)))</f>
        <v/>
      </c>
      <c r="K32" s="247" t="str">
        <f>IF(ISERROR(VLOOKUP($A32,parlvotes_lh!$A$11:$ZZ$200,26,FALSE))=TRUE,"",IF(VLOOKUP($A32,parlvotes_lh!$A$11:$ZZ$200,26,FALSE)=0,"",VLOOKUP($A32,parlvotes_lh!$A$11:$ZZ$200,26,FALSE)))</f>
        <v/>
      </c>
      <c r="L32" s="247" t="str">
        <f>IF(ISERROR(VLOOKUP($A32,parlvotes_lh!$A$11:$ZZ$200,46,FALSE))=TRUE,"",IF(VLOOKUP($A32,parlvotes_lh!$A$11:$ZZ$200,46,FALSE)=0,"",VLOOKUP($A32,parlvotes_lh!$A$11:$ZZ$200,46,FALSE)))</f>
        <v/>
      </c>
      <c r="M32" s="247" t="str">
        <f>IF(ISERROR(VLOOKUP($A32,parlvotes_lh!$A$11:$ZZ$200,66,FALSE))=TRUE,"",IF(VLOOKUP($A32,parlvotes_lh!$A$11:$ZZ$200,66,FALSE)=0,"",VLOOKUP($A32,parlvotes_lh!$A$11:$ZZ$200,66,FALSE)))</f>
        <v/>
      </c>
      <c r="N32" s="247" t="str">
        <f>IF(ISERROR(VLOOKUP($A32,parlvotes_lh!$A$11:$ZZ$200,86,FALSE))=TRUE,"",IF(VLOOKUP($A32,parlvotes_lh!$A$11:$ZZ$200,86,FALSE)=0,"",VLOOKUP($A32,parlvotes_lh!$A$11:$ZZ$200,86,FALSE)))</f>
        <v/>
      </c>
      <c r="O32" s="247" t="str">
        <f>IF(ISERROR(VLOOKUP($A32,parlvotes_lh!$A$11:$ZZ$200,106,FALSE))=TRUE,"",IF(VLOOKUP($A32,parlvotes_lh!$A$11:$ZZ$200,106,FALSE)=0,"",VLOOKUP($A32,parlvotes_lh!$A$11:$ZZ$200,106,FALSE)))</f>
        <v/>
      </c>
      <c r="P32" s="247" t="str">
        <f>IF(ISERROR(VLOOKUP($A32,parlvotes_lh!$A$11:$ZZ$200,126,FALSE))=TRUE,"",IF(VLOOKUP($A32,parlvotes_lh!$A$11:$ZZ$200,126,FALSE)=0,"",VLOOKUP($A32,parlvotes_lh!$A$11:$ZZ$200,126,FALSE)))</f>
        <v/>
      </c>
      <c r="Q32" s="248" t="str">
        <f>IF(ISERROR(VLOOKUP($A32,parlvotes_lh!$A$11:$ZZ$200,146,FALSE))=TRUE,"",IF(VLOOKUP($A32,parlvotes_lh!$A$11:$ZZ$200,146,FALSE)=0,"",VLOOKUP($A32,parlvotes_lh!$A$11:$ZZ$200,146,FALSE)))</f>
        <v/>
      </c>
      <c r="R32" s="248" t="str">
        <f>IF(ISERROR(VLOOKUP($A32,parlvotes_lh!$A$11:$ZZ$200,166,FALSE))=TRUE,"",IF(VLOOKUP($A32,parlvotes_lh!$A$11:$ZZ$200,166,FALSE)=0,"",VLOOKUP($A32,parlvotes_lh!$A$11:$ZZ$200,166,FALSE)))</f>
        <v/>
      </c>
      <c r="S32" s="248" t="str">
        <f>IF(ISERROR(VLOOKUP($A32,parlvotes_lh!$A$11:$ZZ$200,186,FALSE))=TRUE,"",IF(VLOOKUP($A32,parlvotes_lh!$A$11:$ZZ$200,186,FALSE)=0,"",VLOOKUP($A32,parlvotes_lh!$A$11:$ZZ$200,186,FALSE)))</f>
        <v/>
      </c>
      <c r="T32" s="248" t="str">
        <f>IF(ISERROR(VLOOKUP($A32,parlvotes_lh!$A$11:$ZZ$200,206,FALSE))=TRUE,"",IF(VLOOKUP($A32,parlvotes_lh!$A$11:$ZZ$200,206,FALSE)=0,"",VLOOKUP($A32,parlvotes_lh!$A$11:$ZZ$200,206,FALSE)))</f>
        <v/>
      </c>
      <c r="U32" s="248" t="str">
        <f>IF(ISERROR(VLOOKUP($A32,parlvotes_lh!$A$11:$ZZ$200,226,FALSE))=TRUE,"",IF(VLOOKUP($A32,parlvotes_lh!$A$11:$ZZ$200,226,FALSE)=0,"",VLOOKUP($A32,parlvotes_lh!$A$11:$ZZ$200,226,FALSE)))</f>
        <v/>
      </c>
      <c r="V32" s="248" t="str">
        <f>IF(ISERROR(VLOOKUP($A32,parlvotes_lh!$A$11:$ZZ$200,246,FALSE))=TRUE,"",IF(VLOOKUP($A32,parlvotes_lh!$A$11:$ZZ$200,246,FALSE)=0,"",VLOOKUP($A32,parlvotes_lh!$A$11:$ZZ$200,246,FALSE)))</f>
        <v/>
      </c>
      <c r="W32" s="248" t="str">
        <f>IF(ISERROR(VLOOKUP($A32,parlvotes_lh!$A$11:$ZZ$200,266,FALSE))=TRUE,"",IF(VLOOKUP($A32,parlvotes_lh!$A$11:$ZZ$200,266,FALSE)=0,"",VLOOKUP($A32,parlvotes_lh!$A$11:$ZZ$200,266,FALSE)))</f>
        <v/>
      </c>
      <c r="X32" s="248" t="str">
        <f>IF(ISERROR(VLOOKUP($A32,parlvotes_lh!$A$11:$ZZ$200,286,FALSE))=TRUE,"",IF(VLOOKUP($A32,parlvotes_lh!$A$11:$ZZ$200,286,FALSE)=0,"",VLOOKUP($A32,parlvotes_lh!$A$11:$ZZ$200,286,FALSE)))</f>
        <v/>
      </c>
      <c r="Y32" s="248" t="str">
        <f>IF(ISERROR(VLOOKUP($A32,parlvotes_lh!$A$11:$ZZ$200,306,FALSE))=TRUE,"",IF(VLOOKUP($A32,parlvotes_lh!$A$11:$ZZ$200,306,FALSE)=0,"",VLOOKUP($A32,parlvotes_lh!$A$11:$ZZ$200,306,FALSE)))</f>
        <v/>
      </c>
      <c r="Z32" s="248" t="str">
        <f>IF(ISERROR(VLOOKUP($A32,parlvotes_lh!$A$11:$ZZ$200,326,FALSE))=TRUE,"",IF(VLOOKUP($A32,parlvotes_lh!$A$11:$ZZ$200,326,FALSE)=0,"",VLOOKUP($A32,parlvotes_lh!$A$11:$ZZ$200,326,FALSE)))</f>
        <v/>
      </c>
      <c r="AA32" s="248" t="str">
        <f>IF(ISERROR(VLOOKUP($A32,parlvotes_lh!$A$11:$ZZ$200,346,FALSE))=TRUE,"",IF(VLOOKUP($A32,parlvotes_lh!$A$11:$ZZ$200,346,FALSE)=0,"",VLOOKUP($A32,parlvotes_lh!$A$11:$ZZ$200,346,FALSE)))</f>
        <v/>
      </c>
      <c r="AB32" s="248" t="str">
        <f>IF(ISERROR(VLOOKUP($A32,parlvotes_lh!$A$11:$ZZ$200,366,FALSE))=TRUE,"",IF(VLOOKUP($A32,parlvotes_lh!$A$11:$ZZ$200,366,FALSE)=0,"",VLOOKUP($A32,parlvotes_lh!$A$11:$ZZ$200,366,FALSE)))</f>
        <v/>
      </c>
      <c r="AC32" s="248" t="str">
        <f>IF(ISERROR(VLOOKUP($A32,parlvotes_lh!$A$11:$ZZ$200,386,FALSE))=TRUE,"",IF(VLOOKUP($A32,parlvotes_lh!$A$11:$ZZ$200,386,FALSE)=0,"",VLOOKUP($A32,parlvotes_lh!$A$11:$ZZ$200,386,FALSE)))</f>
        <v/>
      </c>
    </row>
    <row r="33" spans="1:29" ht="13.5" customHeight="1" x14ac:dyDescent="0.25">
      <c r="A33" s="242" t="str">
        <f>IF(info_parties!A33="","",info_parties!A33)</f>
        <v>fr_lgm01</v>
      </c>
      <c r="B33" s="142" t="str">
        <f>IF(A33="","",MID(info_weblinks!$C$3,32,3))</f>
        <v>fra</v>
      </c>
      <c r="C33" s="142" t="str">
        <f>IF(info_parties!G33="","",info_parties!G33)</f>
        <v>The Modern Left</v>
      </c>
      <c r="D33" s="142" t="str">
        <f>IF(info_parties!K33="","",info_parties!K33)</f>
        <v>La Gauche Moderne</v>
      </c>
      <c r="E33" s="142" t="str">
        <f>IF(info_parties!H33="","",info_parties!H33)</f>
        <v>LGM</v>
      </c>
      <c r="F33" s="243" t="str">
        <f t="shared" si="0"/>
        <v/>
      </c>
      <c r="G33" s="244" t="str">
        <f t="shared" si="1"/>
        <v/>
      </c>
      <c r="H33" s="245" t="str">
        <f t="shared" si="2"/>
        <v/>
      </c>
      <c r="I33" s="246" t="str">
        <f t="shared" si="3"/>
        <v/>
      </c>
      <c r="J33" s="247" t="str">
        <f>IF(ISERROR(VLOOKUP($A33,parlvotes_lh!$A$11:$ZZ$200,6,FALSE))=TRUE,"",IF(VLOOKUP($A33,parlvotes_lh!$A$11:$ZZ$200,6,FALSE)=0,"",VLOOKUP($A33,parlvotes_lh!$A$11:$ZZ$200,6,FALSE)))</f>
        <v/>
      </c>
      <c r="K33" s="247" t="str">
        <f>IF(ISERROR(VLOOKUP($A33,parlvotes_lh!$A$11:$ZZ$200,26,FALSE))=TRUE,"",IF(VLOOKUP($A33,parlvotes_lh!$A$11:$ZZ$200,26,FALSE)=0,"",VLOOKUP($A33,parlvotes_lh!$A$11:$ZZ$200,26,FALSE)))</f>
        <v/>
      </c>
      <c r="L33" s="247" t="str">
        <f>IF(ISERROR(VLOOKUP($A33,parlvotes_lh!$A$11:$ZZ$200,46,FALSE))=TRUE,"",IF(VLOOKUP($A33,parlvotes_lh!$A$11:$ZZ$200,46,FALSE)=0,"",VLOOKUP($A33,parlvotes_lh!$A$11:$ZZ$200,46,FALSE)))</f>
        <v/>
      </c>
      <c r="M33" s="247" t="str">
        <f>IF(ISERROR(VLOOKUP($A33,parlvotes_lh!$A$11:$ZZ$200,66,FALSE))=TRUE,"",IF(VLOOKUP($A33,parlvotes_lh!$A$11:$ZZ$200,66,FALSE)=0,"",VLOOKUP($A33,parlvotes_lh!$A$11:$ZZ$200,66,FALSE)))</f>
        <v/>
      </c>
      <c r="N33" s="247" t="str">
        <f>IF(ISERROR(VLOOKUP($A33,parlvotes_lh!$A$11:$ZZ$200,86,FALSE))=TRUE,"",IF(VLOOKUP($A33,parlvotes_lh!$A$11:$ZZ$200,86,FALSE)=0,"",VLOOKUP($A33,parlvotes_lh!$A$11:$ZZ$200,86,FALSE)))</f>
        <v/>
      </c>
      <c r="O33" s="247" t="str">
        <f>IF(ISERROR(VLOOKUP($A33,parlvotes_lh!$A$11:$ZZ$200,106,FALSE))=TRUE,"",IF(VLOOKUP($A33,parlvotes_lh!$A$11:$ZZ$200,106,FALSE)=0,"",VLOOKUP($A33,parlvotes_lh!$A$11:$ZZ$200,106,FALSE)))</f>
        <v/>
      </c>
      <c r="P33" s="247" t="str">
        <f>IF(ISERROR(VLOOKUP($A33,parlvotes_lh!$A$11:$ZZ$200,126,FALSE))=TRUE,"",IF(VLOOKUP($A33,parlvotes_lh!$A$11:$ZZ$200,126,FALSE)=0,"",VLOOKUP($A33,parlvotes_lh!$A$11:$ZZ$200,126,FALSE)))</f>
        <v/>
      </c>
      <c r="Q33" s="248" t="str">
        <f>IF(ISERROR(VLOOKUP($A33,parlvotes_lh!$A$11:$ZZ$200,146,FALSE))=TRUE,"",IF(VLOOKUP($A33,parlvotes_lh!$A$11:$ZZ$200,146,FALSE)=0,"",VLOOKUP($A33,parlvotes_lh!$A$11:$ZZ$200,146,FALSE)))</f>
        <v/>
      </c>
      <c r="R33" s="248" t="str">
        <f>IF(ISERROR(VLOOKUP($A33,parlvotes_lh!$A$11:$ZZ$200,166,FALSE))=TRUE,"",IF(VLOOKUP($A33,parlvotes_lh!$A$11:$ZZ$200,166,FALSE)=0,"",VLOOKUP($A33,parlvotes_lh!$A$11:$ZZ$200,166,FALSE)))</f>
        <v/>
      </c>
      <c r="S33" s="248" t="str">
        <f>IF(ISERROR(VLOOKUP($A33,parlvotes_lh!$A$11:$ZZ$200,186,FALSE))=TRUE,"",IF(VLOOKUP($A33,parlvotes_lh!$A$11:$ZZ$200,186,FALSE)=0,"",VLOOKUP($A33,parlvotes_lh!$A$11:$ZZ$200,186,FALSE)))</f>
        <v/>
      </c>
      <c r="T33" s="248" t="str">
        <f>IF(ISERROR(VLOOKUP($A33,parlvotes_lh!$A$11:$ZZ$200,206,FALSE))=TRUE,"",IF(VLOOKUP($A33,parlvotes_lh!$A$11:$ZZ$200,206,FALSE)=0,"",VLOOKUP($A33,parlvotes_lh!$A$11:$ZZ$200,206,FALSE)))</f>
        <v/>
      </c>
      <c r="U33" s="248" t="str">
        <f>IF(ISERROR(VLOOKUP($A33,parlvotes_lh!$A$11:$ZZ$200,226,FALSE))=TRUE,"",IF(VLOOKUP($A33,parlvotes_lh!$A$11:$ZZ$200,226,FALSE)=0,"",VLOOKUP($A33,parlvotes_lh!$A$11:$ZZ$200,226,FALSE)))</f>
        <v/>
      </c>
      <c r="V33" s="248" t="str">
        <f>IF(ISERROR(VLOOKUP($A33,parlvotes_lh!$A$11:$ZZ$200,246,FALSE))=TRUE,"",IF(VLOOKUP($A33,parlvotes_lh!$A$11:$ZZ$200,246,FALSE)=0,"",VLOOKUP($A33,parlvotes_lh!$A$11:$ZZ$200,246,FALSE)))</f>
        <v/>
      </c>
      <c r="W33" s="248" t="str">
        <f>IF(ISERROR(VLOOKUP($A33,parlvotes_lh!$A$11:$ZZ$200,266,FALSE))=TRUE,"",IF(VLOOKUP($A33,parlvotes_lh!$A$11:$ZZ$200,266,FALSE)=0,"",VLOOKUP($A33,parlvotes_lh!$A$11:$ZZ$200,266,FALSE)))</f>
        <v/>
      </c>
      <c r="X33" s="248" t="str">
        <f>IF(ISERROR(VLOOKUP($A33,parlvotes_lh!$A$11:$ZZ$200,286,FALSE))=TRUE,"",IF(VLOOKUP($A33,parlvotes_lh!$A$11:$ZZ$200,286,FALSE)=0,"",VLOOKUP($A33,parlvotes_lh!$A$11:$ZZ$200,286,FALSE)))</f>
        <v/>
      </c>
      <c r="Y33" s="248" t="str">
        <f>IF(ISERROR(VLOOKUP($A33,parlvotes_lh!$A$11:$ZZ$200,306,FALSE))=TRUE,"",IF(VLOOKUP($A33,parlvotes_lh!$A$11:$ZZ$200,306,FALSE)=0,"",VLOOKUP($A33,parlvotes_lh!$A$11:$ZZ$200,306,FALSE)))</f>
        <v/>
      </c>
      <c r="Z33" s="248" t="str">
        <f>IF(ISERROR(VLOOKUP($A33,parlvotes_lh!$A$11:$ZZ$200,326,FALSE))=TRUE,"",IF(VLOOKUP($A33,parlvotes_lh!$A$11:$ZZ$200,326,FALSE)=0,"",VLOOKUP($A33,parlvotes_lh!$A$11:$ZZ$200,326,FALSE)))</f>
        <v/>
      </c>
      <c r="AA33" s="248" t="str">
        <f>IF(ISERROR(VLOOKUP($A33,parlvotes_lh!$A$11:$ZZ$200,346,FALSE))=TRUE,"",IF(VLOOKUP($A33,parlvotes_lh!$A$11:$ZZ$200,346,FALSE)=0,"",VLOOKUP($A33,parlvotes_lh!$A$11:$ZZ$200,346,FALSE)))</f>
        <v/>
      </c>
      <c r="AB33" s="248" t="str">
        <f>IF(ISERROR(VLOOKUP($A33,parlvotes_lh!$A$11:$ZZ$200,366,FALSE))=TRUE,"",IF(VLOOKUP($A33,parlvotes_lh!$A$11:$ZZ$200,366,FALSE)=0,"",VLOOKUP($A33,parlvotes_lh!$A$11:$ZZ$200,366,FALSE)))</f>
        <v/>
      </c>
      <c r="AC33" s="248" t="str">
        <f>IF(ISERROR(VLOOKUP($A33,parlvotes_lh!$A$11:$ZZ$200,386,FALSE))=TRUE,"",IF(VLOOKUP($A33,parlvotes_lh!$A$11:$ZZ$200,386,FALSE)=0,"",VLOOKUP($A33,parlvotes_lh!$A$11:$ZZ$200,386,FALSE)))</f>
        <v/>
      </c>
    </row>
    <row r="34" spans="1:29" ht="13.5" customHeight="1" x14ac:dyDescent="0.25">
      <c r="A34" s="242" t="str">
        <f>IF(info_parties!A34="","",info_parties!A34)</f>
        <v>fr_mdc01</v>
      </c>
      <c r="B34" s="142" t="str">
        <f>IF(A34="","",MID(info_weblinks!$C$3,32,3))</f>
        <v>fra</v>
      </c>
      <c r="C34" s="142" t="str">
        <f>IF(info_parties!G34="","",info_parties!G34)</f>
        <v>Movement for Citizens</v>
      </c>
      <c r="D34" s="142" t="str">
        <f>IF(info_parties!K34="","",info_parties!K34)</f>
        <v>Mouvement des Citoyens</v>
      </c>
      <c r="E34" s="142" t="str">
        <f>IF(info_parties!H34="","",info_parties!H34)</f>
        <v>MdC</v>
      </c>
      <c r="F34" s="243" t="str">
        <f t="shared" si="0"/>
        <v/>
      </c>
      <c r="G34" s="244" t="str">
        <f t="shared" si="1"/>
        <v/>
      </c>
      <c r="H34" s="245" t="str">
        <f t="shared" si="2"/>
        <v/>
      </c>
      <c r="I34" s="246" t="str">
        <f t="shared" si="3"/>
        <v/>
      </c>
      <c r="J34" s="247" t="str">
        <f>IF(ISERROR(VLOOKUP($A34,parlvotes_lh!$A$11:$ZZ$200,6,FALSE))=TRUE,"",IF(VLOOKUP($A34,parlvotes_lh!$A$11:$ZZ$200,6,FALSE)=0,"",VLOOKUP($A34,parlvotes_lh!$A$11:$ZZ$200,6,FALSE)))</f>
        <v/>
      </c>
      <c r="K34" s="247" t="str">
        <f>IF(ISERROR(VLOOKUP($A34,parlvotes_lh!$A$11:$ZZ$200,26,FALSE))=TRUE,"",IF(VLOOKUP($A34,parlvotes_lh!$A$11:$ZZ$200,26,FALSE)=0,"",VLOOKUP($A34,parlvotes_lh!$A$11:$ZZ$200,26,FALSE)))</f>
        <v/>
      </c>
      <c r="L34" s="247" t="str">
        <f>IF(ISERROR(VLOOKUP($A34,parlvotes_lh!$A$11:$ZZ$200,46,FALSE))=TRUE,"",IF(VLOOKUP($A34,parlvotes_lh!$A$11:$ZZ$200,46,FALSE)=0,"",VLOOKUP($A34,parlvotes_lh!$A$11:$ZZ$200,46,FALSE)))</f>
        <v/>
      </c>
      <c r="M34" s="247" t="str">
        <f>IF(ISERROR(VLOOKUP($A34,parlvotes_lh!$A$11:$ZZ$200,66,FALSE))=TRUE,"",IF(VLOOKUP($A34,parlvotes_lh!$A$11:$ZZ$200,66,FALSE)=0,"",VLOOKUP($A34,parlvotes_lh!$A$11:$ZZ$200,66,FALSE)))</f>
        <v/>
      </c>
      <c r="N34" s="247" t="str">
        <f>IF(ISERROR(VLOOKUP($A34,parlvotes_lh!$A$11:$ZZ$200,86,FALSE))=TRUE,"",IF(VLOOKUP($A34,parlvotes_lh!$A$11:$ZZ$200,86,FALSE)=0,"",VLOOKUP($A34,parlvotes_lh!$A$11:$ZZ$200,86,FALSE)))</f>
        <v/>
      </c>
      <c r="O34" s="247" t="str">
        <f>IF(ISERROR(VLOOKUP($A34,parlvotes_lh!$A$11:$ZZ$200,106,FALSE))=TRUE,"",IF(VLOOKUP($A34,parlvotes_lh!$A$11:$ZZ$200,106,FALSE)=0,"",VLOOKUP($A34,parlvotes_lh!$A$11:$ZZ$200,106,FALSE)))</f>
        <v/>
      </c>
      <c r="P34" s="247" t="str">
        <f>IF(ISERROR(VLOOKUP($A34,parlvotes_lh!$A$11:$ZZ$200,126,FALSE))=TRUE,"",IF(VLOOKUP($A34,parlvotes_lh!$A$11:$ZZ$200,126,FALSE)=0,"",VLOOKUP($A34,parlvotes_lh!$A$11:$ZZ$200,126,FALSE)))</f>
        <v/>
      </c>
      <c r="Q34" s="248" t="str">
        <f>IF(ISERROR(VLOOKUP($A34,parlvotes_lh!$A$11:$ZZ$200,146,FALSE))=TRUE,"",IF(VLOOKUP($A34,parlvotes_lh!$A$11:$ZZ$200,146,FALSE)=0,"",VLOOKUP($A34,parlvotes_lh!$A$11:$ZZ$200,146,FALSE)))</f>
        <v/>
      </c>
      <c r="R34" s="248" t="str">
        <f>IF(ISERROR(VLOOKUP($A34,parlvotes_lh!$A$11:$ZZ$200,166,FALSE))=TRUE,"",IF(VLOOKUP($A34,parlvotes_lh!$A$11:$ZZ$200,166,FALSE)=0,"",VLOOKUP($A34,parlvotes_lh!$A$11:$ZZ$200,166,FALSE)))</f>
        <v/>
      </c>
      <c r="S34" s="248" t="str">
        <f>IF(ISERROR(VLOOKUP($A34,parlvotes_lh!$A$11:$ZZ$200,186,FALSE))=TRUE,"",IF(VLOOKUP($A34,parlvotes_lh!$A$11:$ZZ$200,186,FALSE)=0,"",VLOOKUP($A34,parlvotes_lh!$A$11:$ZZ$200,186,FALSE)))</f>
        <v/>
      </c>
      <c r="T34" s="248" t="str">
        <f>IF(ISERROR(VLOOKUP($A34,parlvotes_lh!$A$11:$ZZ$200,206,FALSE))=TRUE,"",IF(VLOOKUP($A34,parlvotes_lh!$A$11:$ZZ$200,206,FALSE)=0,"",VLOOKUP($A34,parlvotes_lh!$A$11:$ZZ$200,206,FALSE)))</f>
        <v/>
      </c>
      <c r="U34" s="248" t="str">
        <f>IF(ISERROR(VLOOKUP($A34,parlvotes_lh!$A$11:$ZZ$200,226,FALSE))=TRUE,"",IF(VLOOKUP($A34,parlvotes_lh!$A$11:$ZZ$200,226,FALSE)=0,"",VLOOKUP($A34,parlvotes_lh!$A$11:$ZZ$200,226,FALSE)))</f>
        <v/>
      </c>
      <c r="V34" s="248" t="str">
        <f>IF(ISERROR(VLOOKUP($A34,parlvotes_lh!$A$11:$ZZ$200,246,FALSE))=TRUE,"",IF(VLOOKUP($A34,parlvotes_lh!$A$11:$ZZ$200,246,FALSE)=0,"",VLOOKUP($A34,parlvotes_lh!$A$11:$ZZ$200,246,FALSE)))</f>
        <v/>
      </c>
      <c r="W34" s="248" t="str">
        <f>IF(ISERROR(VLOOKUP($A34,parlvotes_lh!$A$11:$ZZ$200,266,FALSE))=TRUE,"",IF(VLOOKUP($A34,parlvotes_lh!$A$11:$ZZ$200,266,FALSE)=0,"",VLOOKUP($A34,parlvotes_lh!$A$11:$ZZ$200,266,FALSE)))</f>
        <v/>
      </c>
      <c r="X34" s="248" t="str">
        <f>IF(ISERROR(VLOOKUP($A34,parlvotes_lh!$A$11:$ZZ$200,286,FALSE))=TRUE,"",IF(VLOOKUP($A34,parlvotes_lh!$A$11:$ZZ$200,286,FALSE)=0,"",VLOOKUP($A34,parlvotes_lh!$A$11:$ZZ$200,286,FALSE)))</f>
        <v/>
      </c>
      <c r="Y34" s="248" t="str">
        <f>IF(ISERROR(VLOOKUP($A34,parlvotes_lh!$A$11:$ZZ$200,306,FALSE))=TRUE,"",IF(VLOOKUP($A34,parlvotes_lh!$A$11:$ZZ$200,306,FALSE)=0,"",VLOOKUP($A34,parlvotes_lh!$A$11:$ZZ$200,306,FALSE)))</f>
        <v/>
      </c>
      <c r="Z34" s="248" t="str">
        <f>IF(ISERROR(VLOOKUP($A34,parlvotes_lh!$A$11:$ZZ$200,326,FALSE))=TRUE,"",IF(VLOOKUP($A34,parlvotes_lh!$A$11:$ZZ$200,326,FALSE)=0,"",VLOOKUP($A34,parlvotes_lh!$A$11:$ZZ$200,326,FALSE)))</f>
        <v/>
      </c>
      <c r="AA34" s="248" t="str">
        <f>IF(ISERROR(VLOOKUP($A34,parlvotes_lh!$A$11:$ZZ$200,346,FALSE))=TRUE,"",IF(VLOOKUP($A34,parlvotes_lh!$A$11:$ZZ$200,346,FALSE)=0,"",VLOOKUP($A34,parlvotes_lh!$A$11:$ZZ$200,346,FALSE)))</f>
        <v/>
      </c>
      <c r="AB34" s="248" t="str">
        <f>IF(ISERROR(VLOOKUP($A34,parlvotes_lh!$A$11:$ZZ$200,366,FALSE))=TRUE,"",IF(VLOOKUP($A34,parlvotes_lh!$A$11:$ZZ$200,366,FALSE)=0,"",VLOOKUP($A34,parlvotes_lh!$A$11:$ZZ$200,366,FALSE)))</f>
        <v/>
      </c>
      <c r="AC34" s="248" t="str">
        <f>IF(ISERROR(VLOOKUP($A34,parlvotes_lh!$A$11:$ZZ$200,386,FALSE))=TRUE,"",IF(VLOOKUP($A34,parlvotes_lh!$A$11:$ZZ$200,386,FALSE)=0,"",VLOOKUP($A34,parlvotes_lh!$A$11:$ZZ$200,386,FALSE)))</f>
        <v/>
      </c>
    </row>
    <row r="35" spans="1:29" ht="13.5" customHeight="1" x14ac:dyDescent="0.25">
      <c r="A35" s="242" t="str">
        <f>IF(info_parties!A35="","",info_parties!A35)</f>
        <v>fr_rdg01</v>
      </c>
      <c r="B35" s="142" t="str">
        <f>IF(A35="","",MID(info_weblinks!$C$3,32,3))</f>
        <v>fra</v>
      </c>
      <c r="C35" s="142" t="str">
        <f>IF(info_parties!G35="","",info_parties!G35)</f>
        <v>Left Radicals</v>
      </c>
      <c r="D35" s="142" t="str">
        <f>IF(info_parties!K35="","",info_parties!K35)</f>
        <v>Parti des Radicaux de gauche</v>
      </c>
      <c r="E35" s="142" t="str">
        <f>IF(info_parties!H35="","",info_parties!H35)</f>
        <v>RdG, PRG</v>
      </c>
      <c r="F35" s="243">
        <f t="shared" si="0"/>
        <v>39243</v>
      </c>
      <c r="G35" s="244">
        <f t="shared" si="1"/>
        <v>42897</v>
      </c>
      <c r="H35" s="245">
        <f t="shared" si="2"/>
        <v>1.6E-2</v>
      </c>
      <c r="I35" s="246">
        <f t="shared" si="3"/>
        <v>41070</v>
      </c>
      <c r="J35" s="247" t="str">
        <f>IF(ISERROR(VLOOKUP($A35,parlvotes_lh!$A$11:$ZZ$200,6,FALSE))=TRUE,"",IF(VLOOKUP($A35,parlvotes_lh!$A$11:$ZZ$200,6,FALSE)=0,"",VLOOKUP($A35,parlvotes_lh!$A$11:$ZZ$200,6,FALSE)))</f>
        <v/>
      </c>
      <c r="K35" s="247" t="str">
        <f>IF(ISERROR(VLOOKUP($A35,parlvotes_lh!$A$11:$ZZ$200,26,FALSE))=TRUE,"",IF(VLOOKUP($A35,parlvotes_lh!$A$11:$ZZ$200,26,FALSE)=0,"",VLOOKUP($A35,parlvotes_lh!$A$11:$ZZ$200,26,FALSE)))</f>
        <v/>
      </c>
      <c r="L35" s="247" t="str">
        <f>IF(ISERROR(VLOOKUP($A35,parlvotes_lh!$A$11:$ZZ$200,46,FALSE))=TRUE,"",IF(VLOOKUP($A35,parlvotes_lh!$A$11:$ZZ$200,46,FALSE)=0,"",VLOOKUP($A35,parlvotes_lh!$A$11:$ZZ$200,46,FALSE)))</f>
        <v/>
      </c>
      <c r="M35" s="247">
        <f>IF(ISERROR(VLOOKUP($A35,parlvotes_lh!$A$11:$ZZ$200,66,FALSE))=TRUE,"",IF(VLOOKUP($A35,parlvotes_lh!$A$11:$ZZ$200,66,FALSE)=0,"",VLOOKUP($A35,parlvotes_lh!$A$11:$ZZ$200,66,FALSE)))</f>
        <v>1.3200000000000002E-2</v>
      </c>
      <c r="N35" s="247">
        <f>IF(ISERROR(VLOOKUP($A35,parlvotes_lh!$A$11:$ZZ$200,86,FALSE))=TRUE,"",IF(VLOOKUP($A35,parlvotes_lh!$A$11:$ZZ$200,86,FALSE)=0,"",VLOOKUP($A35,parlvotes_lh!$A$11:$ZZ$200,86,FALSE)))</f>
        <v>1.6E-2</v>
      </c>
      <c r="O35" s="247">
        <f>IF(ISERROR(VLOOKUP($A35,parlvotes_lh!$A$11:$ZZ$200,106,FALSE))=TRUE,"",IF(VLOOKUP($A35,parlvotes_lh!$A$11:$ZZ$200,106,FALSE)=0,"",VLOOKUP($A35,parlvotes_lh!$A$11:$ZZ$200,106,FALSE)))</f>
        <v>5.0000000000000001E-3</v>
      </c>
      <c r="P35" s="247" t="str">
        <f>IF(ISERROR(VLOOKUP($A35,parlvotes_lh!$A$11:$ZZ$200,126,FALSE))=TRUE,"",IF(VLOOKUP($A35,parlvotes_lh!$A$11:$ZZ$200,126,FALSE)=0,"",VLOOKUP($A35,parlvotes_lh!$A$11:$ZZ$200,126,FALSE)))</f>
        <v/>
      </c>
      <c r="Q35" s="248" t="str">
        <f>IF(ISERROR(VLOOKUP($A35,parlvotes_lh!$A$11:$ZZ$200,146,FALSE))=TRUE,"",IF(VLOOKUP($A35,parlvotes_lh!$A$11:$ZZ$200,146,FALSE)=0,"",VLOOKUP($A35,parlvotes_lh!$A$11:$ZZ$200,146,FALSE)))</f>
        <v/>
      </c>
      <c r="R35" s="248" t="str">
        <f>IF(ISERROR(VLOOKUP($A35,parlvotes_lh!$A$11:$ZZ$200,166,FALSE))=TRUE,"",IF(VLOOKUP($A35,parlvotes_lh!$A$11:$ZZ$200,166,FALSE)=0,"",VLOOKUP($A35,parlvotes_lh!$A$11:$ZZ$200,166,FALSE)))</f>
        <v/>
      </c>
      <c r="S35" s="248" t="str">
        <f>IF(ISERROR(VLOOKUP($A35,parlvotes_lh!$A$11:$ZZ$200,186,FALSE))=TRUE,"",IF(VLOOKUP($A35,parlvotes_lh!$A$11:$ZZ$200,186,FALSE)=0,"",VLOOKUP($A35,parlvotes_lh!$A$11:$ZZ$200,186,FALSE)))</f>
        <v/>
      </c>
      <c r="T35" s="248" t="str">
        <f>IF(ISERROR(VLOOKUP($A35,parlvotes_lh!$A$11:$ZZ$200,206,FALSE))=TRUE,"",IF(VLOOKUP($A35,parlvotes_lh!$A$11:$ZZ$200,206,FALSE)=0,"",VLOOKUP($A35,parlvotes_lh!$A$11:$ZZ$200,206,FALSE)))</f>
        <v/>
      </c>
      <c r="U35" s="248" t="str">
        <f>IF(ISERROR(VLOOKUP($A35,parlvotes_lh!$A$11:$ZZ$200,226,FALSE))=TRUE,"",IF(VLOOKUP($A35,parlvotes_lh!$A$11:$ZZ$200,226,FALSE)=0,"",VLOOKUP($A35,parlvotes_lh!$A$11:$ZZ$200,226,FALSE)))</f>
        <v/>
      </c>
      <c r="V35" s="248" t="str">
        <f>IF(ISERROR(VLOOKUP($A35,parlvotes_lh!$A$11:$ZZ$200,246,FALSE))=TRUE,"",IF(VLOOKUP($A35,parlvotes_lh!$A$11:$ZZ$200,246,FALSE)=0,"",VLOOKUP($A35,parlvotes_lh!$A$11:$ZZ$200,246,FALSE)))</f>
        <v/>
      </c>
      <c r="W35" s="248" t="str">
        <f>IF(ISERROR(VLOOKUP($A35,parlvotes_lh!$A$11:$ZZ$200,266,FALSE))=TRUE,"",IF(VLOOKUP($A35,parlvotes_lh!$A$11:$ZZ$200,266,FALSE)=0,"",VLOOKUP($A35,parlvotes_lh!$A$11:$ZZ$200,266,FALSE)))</f>
        <v/>
      </c>
      <c r="X35" s="248" t="str">
        <f>IF(ISERROR(VLOOKUP($A35,parlvotes_lh!$A$11:$ZZ$200,286,FALSE))=TRUE,"",IF(VLOOKUP($A35,parlvotes_lh!$A$11:$ZZ$200,286,FALSE)=0,"",VLOOKUP($A35,parlvotes_lh!$A$11:$ZZ$200,286,FALSE)))</f>
        <v/>
      </c>
      <c r="Y35" s="248" t="str">
        <f>IF(ISERROR(VLOOKUP($A35,parlvotes_lh!$A$11:$ZZ$200,306,FALSE))=TRUE,"",IF(VLOOKUP($A35,parlvotes_lh!$A$11:$ZZ$200,306,FALSE)=0,"",VLOOKUP($A35,parlvotes_lh!$A$11:$ZZ$200,306,FALSE)))</f>
        <v/>
      </c>
      <c r="Z35" s="248" t="str">
        <f>IF(ISERROR(VLOOKUP($A35,parlvotes_lh!$A$11:$ZZ$200,326,FALSE))=TRUE,"",IF(VLOOKUP($A35,parlvotes_lh!$A$11:$ZZ$200,326,FALSE)=0,"",VLOOKUP($A35,parlvotes_lh!$A$11:$ZZ$200,326,FALSE)))</f>
        <v/>
      </c>
      <c r="AA35" s="248" t="str">
        <f>IF(ISERROR(VLOOKUP($A35,parlvotes_lh!$A$11:$ZZ$200,346,FALSE))=TRUE,"",IF(VLOOKUP($A35,parlvotes_lh!$A$11:$ZZ$200,346,FALSE)=0,"",VLOOKUP($A35,parlvotes_lh!$A$11:$ZZ$200,346,FALSE)))</f>
        <v/>
      </c>
      <c r="AB35" s="248" t="str">
        <f>IF(ISERROR(VLOOKUP($A35,parlvotes_lh!$A$11:$ZZ$200,366,FALSE))=TRUE,"",IF(VLOOKUP($A35,parlvotes_lh!$A$11:$ZZ$200,366,FALSE)=0,"",VLOOKUP($A35,parlvotes_lh!$A$11:$ZZ$200,366,FALSE)))</f>
        <v/>
      </c>
      <c r="AC35" s="248" t="str">
        <f>IF(ISERROR(VLOOKUP($A35,parlvotes_lh!$A$11:$ZZ$200,386,FALSE))=TRUE,"",IF(VLOOKUP($A35,parlvotes_lh!$A$11:$ZZ$200,386,FALSE)=0,"",VLOOKUP($A35,parlvotes_lh!$A$11:$ZZ$200,386,FALSE)))</f>
        <v/>
      </c>
    </row>
    <row r="36" spans="1:29" ht="13.5" customHeight="1" x14ac:dyDescent="0.25">
      <c r="A36" s="242" t="str">
        <f>IF(info_parties!A36="","",info_parties!A36)</f>
        <v>fr_pr02</v>
      </c>
      <c r="B36" s="142" t="str">
        <f>IF(A36="","",MID(info_weblinks!$C$3,32,3))</f>
        <v>fra</v>
      </c>
      <c r="C36" s="142" t="str">
        <f>IF(info_parties!G36="","",info_parties!G36)</f>
        <v>Republican Party</v>
      </c>
      <c r="D36" s="142" t="str">
        <f>IF(info_parties!K36="","",info_parties!K36)</f>
        <v>Parti Républicain</v>
      </c>
      <c r="E36" s="142" t="str">
        <f>IF(info_parties!H36="","",info_parties!H36)</f>
        <v>PR</v>
      </c>
      <c r="F36" s="243" t="str">
        <f t="shared" si="0"/>
        <v/>
      </c>
      <c r="G36" s="244" t="str">
        <f t="shared" si="1"/>
        <v/>
      </c>
      <c r="H36" s="245" t="str">
        <f t="shared" si="2"/>
        <v/>
      </c>
      <c r="I36" s="246" t="str">
        <f t="shared" si="3"/>
        <v/>
      </c>
      <c r="J36" s="247" t="str">
        <f>IF(ISERROR(VLOOKUP($A36,parlvotes_lh!$A$11:$ZZ$200,6,FALSE))=TRUE,"",IF(VLOOKUP($A36,parlvotes_lh!$A$11:$ZZ$200,6,FALSE)=0,"",VLOOKUP($A36,parlvotes_lh!$A$11:$ZZ$200,6,FALSE)))</f>
        <v/>
      </c>
      <c r="K36" s="247" t="str">
        <f>IF(ISERROR(VLOOKUP($A36,parlvotes_lh!$A$11:$ZZ$200,26,FALSE))=TRUE,"",IF(VLOOKUP($A36,parlvotes_lh!$A$11:$ZZ$200,26,FALSE)=0,"",VLOOKUP($A36,parlvotes_lh!$A$11:$ZZ$200,26,FALSE)))</f>
        <v/>
      </c>
      <c r="L36" s="247" t="str">
        <f>IF(ISERROR(VLOOKUP($A36,parlvotes_lh!$A$11:$ZZ$200,46,FALSE))=TRUE,"",IF(VLOOKUP($A36,parlvotes_lh!$A$11:$ZZ$200,46,FALSE)=0,"",VLOOKUP($A36,parlvotes_lh!$A$11:$ZZ$200,46,FALSE)))</f>
        <v/>
      </c>
      <c r="M36" s="247" t="str">
        <f>IF(ISERROR(VLOOKUP($A36,parlvotes_lh!$A$11:$ZZ$200,66,FALSE))=TRUE,"",IF(VLOOKUP($A36,parlvotes_lh!$A$11:$ZZ$200,66,FALSE)=0,"",VLOOKUP($A36,parlvotes_lh!$A$11:$ZZ$200,66,FALSE)))</f>
        <v/>
      </c>
      <c r="N36" s="247" t="str">
        <f>IF(ISERROR(VLOOKUP($A36,parlvotes_lh!$A$11:$ZZ$200,86,FALSE))=TRUE,"",IF(VLOOKUP($A36,parlvotes_lh!$A$11:$ZZ$200,86,FALSE)=0,"",VLOOKUP($A36,parlvotes_lh!$A$11:$ZZ$200,86,FALSE)))</f>
        <v/>
      </c>
      <c r="O36" s="247" t="str">
        <f>IF(ISERROR(VLOOKUP($A36,parlvotes_lh!$A$11:$ZZ$200,106,FALSE))=TRUE,"",IF(VLOOKUP($A36,parlvotes_lh!$A$11:$ZZ$200,106,FALSE)=0,"",VLOOKUP($A36,parlvotes_lh!$A$11:$ZZ$200,106,FALSE)))</f>
        <v/>
      </c>
      <c r="P36" s="247" t="str">
        <f>IF(ISERROR(VLOOKUP($A36,parlvotes_lh!$A$11:$ZZ$200,126,FALSE))=TRUE,"",IF(VLOOKUP($A36,parlvotes_lh!$A$11:$ZZ$200,126,FALSE)=0,"",VLOOKUP($A36,parlvotes_lh!$A$11:$ZZ$200,126,FALSE)))</f>
        <v/>
      </c>
      <c r="Q36" s="248" t="str">
        <f>IF(ISERROR(VLOOKUP($A36,parlvotes_lh!$A$11:$ZZ$200,146,FALSE))=TRUE,"",IF(VLOOKUP($A36,parlvotes_lh!$A$11:$ZZ$200,146,FALSE)=0,"",VLOOKUP($A36,parlvotes_lh!$A$11:$ZZ$200,146,FALSE)))</f>
        <v/>
      </c>
      <c r="R36" s="248" t="str">
        <f>IF(ISERROR(VLOOKUP($A36,parlvotes_lh!$A$11:$ZZ$200,166,FALSE))=TRUE,"",IF(VLOOKUP($A36,parlvotes_lh!$A$11:$ZZ$200,166,FALSE)=0,"",VLOOKUP($A36,parlvotes_lh!$A$11:$ZZ$200,166,FALSE)))</f>
        <v/>
      </c>
      <c r="S36" s="248" t="str">
        <f>IF(ISERROR(VLOOKUP($A36,parlvotes_lh!$A$11:$ZZ$200,186,FALSE))=TRUE,"",IF(VLOOKUP($A36,parlvotes_lh!$A$11:$ZZ$200,186,FALSE)=0,"",VLOOKUP($A36,parlvotes_lh!$A$11:$ZZ$200,186,FALSE)))</f>
        <v/>
      </c>
      <c r="T36" s="248" t="str">
        <f>IF(ISERROR(VLOOKUP($A36,parlvotes_lh!$A$11:$ZZ$200,206,FALSE))=TRUE,"",IF(VLOOKUP($A36,parlvotes_lh!$A$11:$ZZ$200,206,FALSE)=0,"",VLOOKUP($A36,parlvotes_lh!$A$11:$ZZ$200,206,FALSE)))</f>
        <v/>
      </c>
      <c r="U36" s="248" t="str">
        <f>IF(ISERROR(VLOOKUP($A36,parlvotes_lh!$A$11:$ZZ$200,226,FALSE))=TRUE,"",IF(VLOOKUP($A36,parlvotes_lh!$A$11:$ZZ$200,226,FALSE)=0,"",VLOOKUP($A36,parlvotes_lh!$A$11:$ZZ$200,226,FALSE)))</f>
        <v/>
      </c>
      <c r="V36" s="248" t="str">
        <f>IF(ISERROR(VLOOKUP($A36,parlvotes_lh!$A$11:$ZZ$200,246,FALSE))=TRUE,"",IF(VLOOKUP($A36,parlvotes_lh!$A$11:$ZZ$200,246,FALSE)=0,"",VLOOKUP($A36,parlvotes_lh!$A$11:$ZZ$200,246,FALSE)))</f>
        <v/>
      </c>
      <c r="W36" s="248" t="str">
        <f>IF(ISERROR(VLOOKUP($A36,parlvotes_lh!$A$11:$ZZ$200,266,FALSE))=TRUE,"",IF(VLOOKUP($A36,parlvotes_lh!$A$11:$ZZ$200,266,FALSE)=0,"",VLOOKUP($A36,parlvotes_lh!$A$11:$ZZ$200,266,FALSE)))</f>
        <v/>
      </c>
      <c r="X36" s="248" t="str">
        <f>IF(ISERROR(VLOOKUP($A36,parlvotes_lh!$A$11:$ZZ$200,286,FALSE))=TRUE,"",IF(VLOOKUP($A36,parlvotes_lh!$A$11:$ZZ$200,286,FALSE)=0,"",VLOOKUP($A36,parlvotes_lh!$A$11:$ZZ$200,286,FALSE)))</f>
        <v/>
      </c>
      <c r="Y36" s="248" t="str">
        <f>IF(ISERROR(VLOOKUP($A36,parlvotes_lh!$A$11:$ZZ$200,306,FALSE))=TRUE,"",IF(VLOOKUP($A36,parlvotes_lh!$A$11:$ZZ$200,306,FALSE)=0,"",VLOOKUP($A36,parlvotes_lh!$A$11:$ZZ$200,306,FALSE)))</f>
        <v/>
      </c>
      <c r="Z36" s="248" t="str">
        <f>IF(ISERROR(VLOOKUP($A36,parlvotes_lh!$A$11:$ZZ$200,326,FALSE))=TRUE,"",IF(VLOOKUP($A36,parlvotes_lh!$A$11:$ZZ$200,326,FALSE)=0,"",VLOOKUP($A36,parlvotes_lh!$A$11:$ZZ$200,326,FALSE)))</f>
        <v/>
      </c>
      <c r="AA36" s="248" t="str">
        <f>IF(ISERROR(VLOOKUP($A36,parlvotes_lh!$A$11:$ZZ$200,346,FALSE))=TRUE,"",IF(VLOOKUP($A36,parlvotes_lh!$A$11:$ZZ$200,346,FALSE)=0,"",VLOOKUP($A36,parlvotes_lh!$A$11:$ZZ$200,346,FALSE)))</f>
        <v/>
      </c>
      <c r="AB36" s="248" t="str">
        <f>IF(ISERROR(VLOOKUP($A36,parlvotes_lh!$A$11:$ZZ$200,366,FALSE))=TRUE,"",IF(VLOOKUP($A36,parlvotes_lh!$A$11:$ZZ$200,366,FALSE)=0,"",VLOOKUP($A36,parlvotes_lh!$A$11:$ZZ$200,366,FALSE)))</f>
        <v/>
      </c>
      <c r="AC36" s="248" t="str">
        <f>IF(ISERROR(VLOOKUP($A36,parlvotes_lh!$A$11:$ZZ$200,386,FALSE))=TRUE,"",IF(VLOOKUP($A36,parlvotes_lh!$A$11:$ZZ$200,386,FALSE)=0,"",VLOOKUP($A36,parlvotes_lh!$A$11:$ZZ$200,386,FALSE)))</f>
        <v/>
      </c>
    </row>
    <row r="37" spans="1:29" ht="13.5" customHeight="1" x14ac:dyDescent="0.25">
      <c r="A37" s="242" t="str">
        <f>IF(info_parties!A37="","",info_parties!A37)</f>
        <v>fr_fd01</v>
      </c>
      <c r="B37" s="142" t="str">
        <f>IF(A37="","",MID(info_weblinks!$C$3,32,3))</f>
        <v>fra</v>
      </c>
      <c r="C37" s="142" t="str">
        <f>IF(info_parties!G37="","",info_parties!G37)</f>
        <v>Democratic Force</v>
      </c>
      <c r="D37" s="142" t="str">
        <f>IF(info_parties!K37="","",info_parties!K37)</f>
        <v>Force Démocrate</v>
      </c>
      <c r="E37" s="142" t="str">
        <f>IF(info_parties!H37="","",info_parties!H37)</f>
        <v>FD</v>
      </c>
      <c r="F37" s="243" t="str">
        <f t="shared" si="0"/>
        <v/>
      </c>
      <c r="G37" s="244" t="str">
        <f t="shared" si="1"/>
        <v/>
      </c>
      <c r="H37" s="245" t="str">
        <f t="shared" si="2"/>
        <v/>
      </c>
      <c r="I37" s="246" t="str">
        <f t="shared" si="3"/>
        <v/>
      </c>
      <c r="J37" s="247" t="str">
        <f>IF(ISERROR(VLOOKUP($A37,parlvotes_lh!$A$11:$ZZ$200,6,FALSE))=TRUE,"",IF(VLOOKUP($A37,parlvotes_lh!$A$11:$ZZ$200,6,FALSE)=0,"",VLOOKUP($A37,parlvotes_lh!$A$11:$ZZ$200,6,FALSE)))</f>
        <v/>
      </c>
      <c r="K37" s="247" t="str">
        <f>IF(ISERROR(VLOOKUP($A37,parlvotes_lh!$A$11:$ZZ$200,26,FALSE))=TRUE,"",IF(VLOOKUP($A37,parlvotes_lh!$A$11:$ZZ$200,26,FALSE)=0,"",VLOOKUP($A37,parlvotes_lh!$A$11:$ZZ$200,26,FALSE)))</f>
        <v/>
      </c>
      <c r="L37" s="247" t="str">
        <f>IF(ISERROR(VLOOKUP($A37,parlvotes_lh!$A$11:$ZZ$200,46,FALSE))=TRUE,"",IF(VLOOKUP($A37,parlvotes_lh!$A$11:$ZZ$200,46,FALSE)=0,"",VLOOKUP($A37,parlvotes_lh!$A$11:$ZZ$200,46,FALSE)))</f>
        <v/>
      </c>
      <c r="M37" s="247" t="str">
        <f>IF(ISERROR(VLOOKUP($A37,parlvotes_lh!$A$11:$ZZ$200,66,FALSE))=TRUE,"",IF(VLOOKUP($A37,parlvotes_lh!$A$11:$ZZ$200,66,FALSE)=0,"",VLOOKUP($A37,parlvotes_lh!$A$11:$ZZ$200,66,FALSE)))</f>
        <v/>
      </c>
      <c r="N37" s="247" t="str">
        <f>IF(ISERROR(VLOOKUP($A37,parlvotes_lh!$A$11:$ZZ$200,86,FALSE))=TRUE,"",IF(VLOOKUP($A37,parlvotes_lh!$A$11:$ZZ$200,86,FALSE)=0,"",VLOOKUP($A37,parlvotes_lh!$A$11:$ZZ$200,86,FALSE)))</f>
        <v/>
      </c>
      <c r="O37" s="247" t="str">
        <f>IF(ISERROR(VLOOKUP($A37,parlvotes_lh!$A$11:$ZZ$200,106,FALSE))=TRUE,"",IF(VLOOKUP($A37,parlvotes_lh!$A$11:$ZZ$200,106,FALSE)=0,"",VLOOKUP($A37,parlvotes_lh!$A$11:$ZZ$200,106,FALSE)))</f>
        <v/>
      </c>
      <c r="P37" s="247" t="str">
        <f>IF(ISERROR(VLOOKUP($A37,parlvotes_lh!$A$11:$ZZ$200,126,FALSE))=TRUE,"",IF(VLOOKUP($A37,parlvotes_lh!$A$11:$ZZ$200,126,FALSE)=0,"",VLOOKUP($A37,parlvotes_lh!$A$11:$ZZ$200,126,FALSE)))</f>
        <v/>
      </c>
      <c r="Q37" s="248" t="str">
        <f>IF(ISERROR(VLOOKUP($A37,parlvotes_lh!$A$11:$ZZ$200,146,FALSE))=TRUE,"",IF(VLOOKUP($A37,parlvotes_lh!$A$11:$ZZ$200,146,FALSE)=0,"",VLOOKUP($A37,parlvotes_lh!$A$11:$ZZ$200,146,FALSE)))</f>
        <v/>
      </c>
      <c r="R37" s="248" t="str">
        <f>IF(ISERROR(VLOOKUP($A37,parlvotes_lh!$A$11:$ZZ$200,166,FALSE))=TRUE,"",IF(VLOOKUP($A37,parlvotes_lh!$A$11:$ZZ$200,166,FALSE)=0,"",VLOOKUP($A37,parlvotes_lh!$A$11:$ZZ$200,166,FALSE)))</f>
        <v/>
      </c>
      <c r="S37" s="248" t="str">
        <f>IF(ISERROR(VLOOKUP($A37,parlvotes_lh!$A$11:$ZZ$200,186,FALSE))=TRUE,"",IF(VLOOKUP($A37,parlvotes_lh!$A$11:$ZZ$200,186,FALSE)=0,"",VLOOKUP($A37,parlvotes_lh!$A$11:$ZZ$200,186,FALSE)))</f>
        <v/>
      </c>
      <c r="T37" s="248" t="str">
        <f>IF(ISERROR(VLOOKUP($A37,parlvotes_lh!$A$11:$ZZ$200,206,FALSE))=TRUE,"",IF(VLOOKUP($A37,parlvotes_lh!$A$11:$ZZ$200,206,FALSE)=0,"",VLOOKUP($A37,parlvotes_lh!$A$11:$ZZ$200,206,FALSE)))</f>
        <v/>
      </c>
      <c r="U37" s="248" t="str">
        <f>IF(ISERROR(VLOOKUP($A37,parlvotes_lh!$A$11:$ZZ$200,226,FALSE))=TRUE,"",IF(VLOOKUP($A37,parlvotes_lh!$A$11:$ZZ$200,226,FALSE)=0,"",VLOOKUP($A37,parlvotes_lh!$A$11:$ZZ$200,226,FALSE)))</f>
        <v/>
      </c>
      <c r="V37" s="248" t="str">
        <f>IF(ISERROR(VLOOKUP($A37,parlvotes_lh!$A$11:$ZZ$200,246,FALSE))=TRUE,"",IF(VLOOKUP($A37,parlvotes_lh!$A$11:$ZZ$200,246,FALSE)=0,"",VLOOKUP($A37,parlvotes_lh!$A$11:$ZZ$200,246,FALSE)))</f>
        <v/>
      </c>
      <c r="W37" s="248" t="str">
        <f>IF(ISERROR(VLOOKUP($A37,parlvotes_lh!$A$11:$ZZ$200,266,FALSE))=TRUE,"",IF(VLOOKUP($A37,parlvotes_lh!$A$11:$ZZ$200,266,FALSE)=0,"",VLOOKUP($A37,parlvotes_lh!$A$11:$ZZ$200,266,FALSE)))</f>
        <v/>
      </c>
      <c r="X37" s="248" t="str">
        <f>IF(ISERROR(VLOOKUP($A37,parlvotes_lh!$A$11:$ZZ$200,286,FALSE))=TRUE,"",IF(VLOOKUP($A37,parlvotes_lh!$A$11:$ZZ$200,286,FALSE)=0,"",VLOOKUP($A37,parlvotes_lh!$A$11:$ZZ$200,286,FALSE)))</f>
        <v/>
      </c>
      <c r="Y37" s="248" t="str">
        <f>IF(ISERROR(VLOOKUP($A37,parlvotes_lh!$A$11:$ZZ$200,306,FALSE))=TRUE,"",IF(VLOOKUP($A37,parlvotes_lh!$A$11:$ZZ$200,306,FALSE)=0,"",VLOOKUP($A37,parlvotes_lh!$A$11:$ZZ$200,306,FALSE)))</f>
        <v/>
      </c>
      <c r="Z37" s="248" t="str">
        <f>IF(ISERROR(VLOOKUP($A37,parlvotes_lh!$A$11:$ZZ$200,326,FALSE))=TRUE,"",IF(VLOOKUP($A37,parlvotes_lh!$A$11:$ZZ$200,326,FALSE)=0,"",VLOOKUP($A37,parlvotes_lh!$A$11:$ZZ$200,326,FALSE)))</f>
        <v/>
      </c>
      <c r="AA37" s="248" t="str">
        <f>IF(ISERROR(VLOOKUP($A37,parlvotes_lh!$A$11:$ZZ$200,346,FALSE))=TRUE,"",IF(VLOOKUP($A37,parlvotes_lh!$A$11:$ZZ$200,346,FALSE)=0,"",VLOOKUP($A37,parlvotes_lh!$A$11:$ZZ$200,346,FALSE)))</f>
        <v/>
      </c>
      <c r="AB37" s="248" t="str">
        <f>IF(ISERROR(VLOOKUP($A37,parlvotes_lh!$A$11:$ZZ$200,366,FALSE))=TRUE,"",IF(VLOOKUP($A37,parlvotes_lh!$A$11:$ZZ$200,366,FALSE)=0,"",VLOOKUP($A37,parlvotes_lh!$A$11:$ZZ$200,366,FALSE)))</f>
        <v/>
      </c>
      <c r="AC37" s="248" t="str">
        <f>IF(ISERROR(VLOOKUP($A37,parlvotes_lh!$A$11:$ZZ$200,386,FALSE))=TRUE,"",IF(VLOOKUP($A37,parlvotes_lh!$A$11:$ZZ$200,386,FALSE)=0,"",VLOOKUP($A37,parlvotes_lh!$A$11:$ZZ$200,386,FALSE)))</f>
        <v/>
      </c>
    </row>
    <row r="38" spans="1:29" ht="13.5" customHeight="1" x14ac:dyDescent="0.25">
      <c r="A38" s="242" t="str">
        <f>IF(info_parties!A38="","",info_parties!A38)</f>
        <v>fr_radical01</v>
      </c>
      <c r="B38" s="142" t="str">
        <f>IF(A38="","",MID(info_weblinks!$C$3,32,3))</f>
        <v>fra</v>
      </c>
      <c r="C38" s="142" t="str">
        <f>IF(info_parties!G38="","",info_parties!G38)</f>
        <v>Radical Party</v>
      </c>
      <c r="D38" s="142" t="str">
        <f>IF(info_parties!K38="","",info_parties!K38)</f>
        <v>Parti radical</v>
      </c>
      <c r="E38" s="142" t="str">
        <f>IF(info_parties!H38="","",info_parties!H38)</f>
        <v>Radical</v>
      </c>
      <c r="F38" s="243">
        <f t="shared" si="0"/>
        <v>41070</v>
      </c>
      <c r="G38" s="244">
        <f t="shared" si="1"/>
        <v>41070</v>
      </c>
      <c r="H38" s="245">
        <f t="shared" si="2"/>
        <v>1.2E-2</v>
      </c>
      <c r="I38" s="246">
        <f t="shared" si="3"/>
        <v>41070</v>
      </c>
      <c r="J38" s="247" t="str">
        <f>IF(ISERROR(VLOOKUP($A38,parlvotes_lh!$A$11:$ZZ$200,6,FALSE))=TRUE,"",IF(VLOOKUP($A38,parlvotes_lh!$A$11:$ZZ$200,6,FALSE)=0,"",VLOOKUP($A38,parlvotes_lh!$A$11:$ZZ$200,6,FALSE)))</f>
        <v/>
      </c>
      <c r="K38" s="247" t="str">
        <f>IF(ISERROR(VLOOKUP($A38,parlvotes_lh!$A$11:$ZZ$200,26,FALSE))=TRUE,"",IF(VLOOKUP($A38,parlvotes_lh!$A$11:$ZZ$200,26,FALSE)=0,"",VLOOKUP($A38,parlvotes_lh!$A$11:$ZZ$200,26,FALSE)))</f>
        <v/>
      </c>
      <c r="L38" s="247" t="str">
        <f>IF(ISERROR(VLOOKUP($A38,parlvotes_lh!$A$11:$ZZ$200,46,FALSE))=TRUE,"",IF(VLOOKUP($A38,parlvotes_lh!$A$11:$ZZ$200,46,FALSE)=0,"",VLOOKUP($A38,parlvotes_lh!$A$11:$ZZ$200,46,FALSE)))</f>
        <v/>
      </c>
      <c r="M38" s="247" t="str">
        <f>IF(ISERROR(VLOOKUP($A38,parlvotes_lh!$A$11:$ZZ$200,66,FALSE))=TRUE,"",IF(VLOOKUP($A38,parlvotes_lh!$A$11:$ZZ$200,66,FALSE)=0,"",VLOOKUP($A38,parlvotes_lh!$A$11:$ZZ$200,66,FALSE)))</f>
        <v/>
      </c>
      <c r="N38" s="247">
        <f>IF(ISERROR(VLOOKUP($A38,parlvotes_lh!$A$11:$ZZ$200,86,FALSE))=TRUE,"",IF(VLOOKUP($A38,parlvotes_lh!$A$11:$ZZ$200,86,FALSE)=0,"",VLOOKUP($A38,parlvotes_lh!$A$11:$ZZ$200,86,FALSE)))</f>
        <v>1.2E-2</v>
      </c>
      <c r="O38" s="247" t="str">
        <f>IF(ISERROR(VLOOKUP($A38,parlvotes_lh!$A$11:$ZZ$200,106,FALSE))=TRUE,"",IF(VLOOKUP($A38,parlvotes_lh!$A$11:$ZZ$200,106,FALSE)=0,"",VLOOKUP($A38,parlvotes_lh!$A$11:$ZZ$200,106,FALSE)))</f>
        <v/>
      </c>
      <c r="P38" s="247" t="str">
        <f>IF(ISERROR(VLOOKUP($A38,parlvotes_lh!$A$11:$ZZ$200,126,FALSE))=TRUE,"",IF(VLOOKUP($A38,parlvotes_lh!$A$11:$ZZ$200,126,FALSE)=0,"",VLOOKUP($A38,parlvotes_lh!$A$11:$ZZ$200,126,FALSE)))</f>
        <v/>
      </c>
      <c r="Q38" s="248" t="str">
        <f>IF(ISERROR(VLOOKUP($A38,parlvotes_lh!$A$11:$ZZ$200,146,FALSE))=TRUE,"",IF(VLOOKUP($A38,parlvotes_lh!$A$11:$ZZ$200,146,FALSE)=0,"",VLOOKUP($A38,parlvotes_lh!$A$11:$ZZ$200,146,FALSE)))</f>
        <v/>
      </c>
      <c r="R38" s="248" t="str">
        <f>IF(ISERROR(VLOOKUP($A38,parlvotes_lh!$A$11:$ZZ$200,166,FALSE))=TRUE,"",IF(VLOOKUP($A38,parlvotes_lh!$A$11:$ZZ$200,166,FALSE)=0,"",VLOOKUP($A38,parlvotes_lh!$A$11:$ZZ$200,166,FALSE)))</f>
        <v/>
      </c>
      <c r="S38" s="248" t="str">
        <f>IF(ISERROR(VLOOKUP($A38,parlvotes_lh!$A$11:$ZZ$200,186,FALSE))=TRUE,"",IF(VLOOKUP($A38,parlvotes_lh!$A$11:$ZZ$200,186,FALSE)=0,"",VLOOKUP($A38,parlvotes_lh!$A$11:$ZZ$200,186,FALSE)))</f>
        <v/>
      </c>
      <c r="T38" s="248" t="str">
        <f>IF(ISERROR(VLOOKUP($A38,parlvotes_lh!$A$11:$ZZ$200,206,FALSE))=TRUE,"",IF(VLOOKUP($A38,parlvotes_lh!$A$11:$ZZ$200,206,FALSE)=0,"",VLOOKUP($A38,parlvotes_lh!$A$11:$ZZ$200,206,FALSE)))</f>
        <v/>
      </c>
      <c r="U38" s="248" t="str">
        <f>IF(ISERROR(VLOOKUP($A38,parlvotes_lh!$A$11:$ZZ$200,226,FALSE))=TRUE,"",IF(VLOOKUP($A38,parlvotes_lh!$A$11:$ZZ$200,226,FALSE)=0,"",VLOOKUP($A38,parlvotes_lh!$A$11:$ZZ$200,226,FALSE)))</f>
        <v/>
      </c>
      <c r="V38" s="248" t="str">
        <f>IF(ISERROR(VLOOKUP($A38,parlvotes_lh!$A$11:$ZZ$200,246,FALSE))=TRUE,"",IF(VLOOKUP($A38,parlvotes_lh!$A$11:$ZZ$200,246,FALSE)=0,"",VLOOKUP($A38,parlvotes_lh!$A$11:$ZZ$200,246,FALSE)))</f>
        <v/>
      </c>
      <c r="W38" s="248" t="str">
        <f>IF(ISERROR(VLOOKUP($A38,parlvotes_lh!$A$11:$ZZ$200,266,FALSE))=TRUE,"",IF(VLOOKUP($A38,parlvotes_lh!$A$11:$ZZ$200,266,FALSE)=0,"",VLOOKUP($A38,parlvotes_lh!$A$11:$ZZ$200,266,FALSE)))</f>
        <v/>
      </c>
      <c r="X38" s="248" t="str">
        <f>IF(ISERROR(VLOOKUP($A38,parlvotes_lh!$A$11:$ZZ$200,286,FALSE))=TRUE,"",IF(VLOOKUP($A38,parlvotes_lh!$A$11:$ZZ$200,286,FALSE)=0,"",VLOOKUP($A38,parlvotes_lh!$A$11:$ZZ$200,286,FALSE)))</f>
        <v/>
      </c>
      <c r="Y38" s="248" t="str">
        <f>IF(ISERROR(VLOOKUP($A38,parlvotes_lh!$A$11:$ZZ$200,306,FALSE))=TRUE,"",IF(VLOOKUP($A38,parlvotes_lh!$A$11:$ZZ$200,306,FALSE)=0,"",VLOOKUP($A38,parlvotes_lh!$A$11:$ZZ$200,306,FALSE)))</f>
        <v/>
      </c>
      <c r="Z38" s="248" t="str">
        <f>IF(ISERROR(VLOOKUP($A38,parlvotes_lh!$A$11:$ZZ$200,326,FALSE))=TRUE,"",IF(VLOOKUP($A38,parlvotes_lh!$A$11:$ZZ$200,326,FALSE)=0,"",VLOOKUP($A38,parlvotes_lh!$A$11:$ZZ$200,326,FALSE)))</f>
        <v/>
      </c>
      <c r="AA38" s="248" t="str">
        <f>IF(ISERROR(VLOOKUP($A38,parlvotes_lh!$A$11:$ZZ$200,346,FALSE))=TRUE,"",IF(VLOOKUP($A38,parlvotes_lh!$A$11:$ZZ$200,346,FALSE)=0,"",VLOOKUP($A38,parlvotes_lh!$A$11:$ZZ$200,346,FALSE)))</f>
        <v/>
      </c>
      <c r="AB38" s="248" t="str">
        <f>IF(ISERROR(VLOOKUP($A38,parlvotes_lh!$A$11:$ZZ$200,366,FALSE))=TRUE,"",IF(VLOOKUP($A38,parlvotes_lh!$A$11:$ZZ$200,366,FALSE)=0,"",VLOOKUP($A38,parlvotes_lh!$A$11:$ZZ$200,366,FALSE)))</f>
        <v/>
      </c>
      <c r="AC38" s="248" t="str">
        <f>IF(ISERROR(VLOOKUP($A38,parlvotes_lh!$A$11:$ZZ$200,386,FALSE))=TRUE,"",IF(VLOOKUP($A38,parlvotes_lh!$A$11:$ZZ$200,386,FALSE)=0,"",VLOOKUP($A38,parlvotes_lh!$A$11:$ZZ$200,386,FALSE)))</f>
        <v/>
      </c>
    </row>
    <row r="39" spans="1:29" ht="13.5" customHeight="1" x14ac:dyDescent="0.25">
      <c r="A39" s="242" t="str">
        <f>IF(info_parties!A39="","",info_parties!A39)</f>
        <v>fr_ge01</v>
      </c>
      <c r="B39" s="142" t="str">
        <f>IF(A39="","",MID(info_weblinks!$C$3,32,3))</f>
        <v>fra</v>
      </c>
      <c r="C39" s="142" t="str">
        <f>IF(info_parties!G39="","",info_parties!G39)</f>
        <v>Ecology Generation</v>
      </c>
      <c r="D39" s="142" t="str">
        <f>IF(info_parties!K39="","",info_parties!K39)</f>
        <v>Generation Ecologie</v>
      </c>
      <c r="E39" s="142" t="str">
        <f>IF(info_parties!H39="","",info_parties!H39)</f>
        <v>GE</v>
      </c>
      <c r="F39" s="243" t="str">
        <f t="shared" si="0"/>
        <v/>
      </c>
      <c r="G39" s="244" t="str">
        <f t="shared" si="1"/>
        <v/>
      </c>
      <c r="H39" s="245" t="str">
        <f t="shared" si="2"/>
        <v/>
      </c>
      <c r="I39" s="246" t="str">
        <f t="shared" si="3"/>
        <v/>
      </c>
      <c r="J39" s="247" t="str">
        <f>IF(ISERROR(VLOOKUP($A39,parlvotes_lh!$A$11:$ZZ$200,6,FALSE))=TRUE,"",IF(VLOOKUP($A39,parlvotes_lh!$A$11:$ZZ$200,6,FALSE)=0,"",VLOOKUP($A39,parlvotes_lh!$A$11:$ZZ$200,6,FALSE)))</f>
        <v/>
      </c>
      <c r="K39" s="247" t="str">
        <f>IF(ISERROR(VLOOKUP($A39,parlvotes_lh!$A$11:$ZZ$200,26,FALSE))=TRUE,"",IF(VLOOKUP($A39,parlvotes_lh!$A$11:$ZZ$200,26,FALSE)=0,"",VLOOKUP($A39,parlvotes_lh!$A$11:$ZZ$200,26,FALSE)))</f>
        <v/>
      </c>
      <c r="L39" s="247" t="str">
        <f>IF(ISERROR(VLOOKUP($A39,parlvotes_lh!$A$11:$ZZ$200,46,FALSE))=TRUE,"",IF(VLOOKUP($A39,parlvotes_lh!$A$11:$ZZ$200,46,FALSE)=0,"",VLOOKUP($A39,parlvotes_lh!$A$11:$ZZ$200,46,FALSE)))</f>
        <v/>
      </c>
      <c r="M39" s="247" t="str">
        <f>IF(ISERROR(VLOOKUP($A39,parlvotes_lh!$A$11:$ZZ$200,66,FALSE))=TRUE,"",IF(VLOOKUP($A39,parlvotes_lh!$A$11:$ZZ$200,66,FALSE)=0,"",VLOOKUP($A39,parlvotes_lh!$A$11:$ZZ$200,66,FALSE)))</f>
        <v/>
      </c>
      <c r="N39" s="247" t="str">
        <f>IF(ISERROR(VLOOKUP($A39,parlvotes_lh!$A$11:$ZZ$200,86,FALSE))=TRUE,"",IF(VLOOKUP($A39,parlvotes_lh!$A$11:$ZZ$200,86,FALSE)=0,"",VLOOKUP($A39,parlvotes_lh!$A$11:$ZZ$200,86,FALSE)))</f>
        <v/>
      </c>
      <c r="O39" s="247" t="str">
        <f>IF(ISERROR(VLOOKUP($A39,parlvotes_lh!$A$11:$ZZ$200,106,FALSE))=TRUE,"",IF(VLOOKUP($A39,parlvotes_lh!$A$11:$ZZ$200,106,FALSE)=0,"",VLOOKUP($A39,parlvotes_lh!$A$11:$ZZ$200,106,FALSE)))</f>
        <v/>
      </c>
      <c r="P39" s="247" t="str">
        <f>IF(ISERROR(VLOOKUP($A39,parlvotes_lh!$A$11:$ZZ$200,126,FALSE))=TRUE,"",IF(VLOOKUP($A39,parlvotes_lh!$A$11:$ZZ$200,126,FALSE)=0,"",VLOOKUP($A39,parlvotes_lh!$A$11:$ZZ$200,126,FALSE)))</f>
        <v/>
      </c>
      <c r="Q39" s="248" t="str">
        <f>IF(ISERROR(VLOOKUP($A39,parlvotes_lh!$A$11:$ZZ$200,146,FALSE))=TRUE,"",IF(VLOOKUP($A39,parlvotes_lh!$A$11:$ZZ$200,146,FALSE)=0,"",VLOOKUP($A39,parlvotes_lh!$A$11:$ZZ$200,146,FALSE)))</f>
        <v/>
      </c>
      <c r="R39" s="248" t="str">
        <f>IF(ISERROR(VLOOKUP($A39,parlvotes_lh!$A$11:$ZZ$200,166,FALSE))=TRUE,"",IF(VLOOKUP($A39,parlvotes_lh!$A$11:$ZZ$200,166,FALSE)=0,"",VLOOKUP($A39,parlvotes_lh!$A$11:$ZZ$200,166,FALSE)))</f>
        <v/>
      </c>
      <c r="S39" s="248" t="str">
        <f>IF(ISERROR(VLOOKUP($A39,parlvotes_lh!$A$11:$ZZ$200,186,FALSE))=TRUE,"",IF(VLOOKUP($A39,parlvotes_lh!$A$11:$ZZ$200,186,FALSE)=0,"",VLOOKUP($A39,parlvotes_lh!$A$11:$ZZ$200,186,FALSE)))</f>
        <v/>
      </c>
      <c r="T39" s="248" t="str">
        <f>IF(ISERROR(VLOOKUP($A39,parlvotes_lh!$A$11:$ZZ$200,206,FALSE))=TRUE,"",IF(VLOOKUP($A39,parlvotes_lh!$A$11:$ZZ$200,206,FALSE)=0,"",VLOOKUP($A39,parlvotes_lh!$A$11:$ZZ$200,206,FALSE)))</f>
        <v/>
      </c>
      <c r="U39" s="248" t="str">
        <f>IF(ISERROR(VLOOKUP($A39,parlvotes_lh!$A$11:$ZZ$200,226,FALSE))=TRUE,"",IF(VLOOKUP($A39,parlvotes_lh!$A$11:$ZZ$200,226,FALSE)=0,"",VLOOKUP($A39,parlvotes_lh!$A$11:$ZZ$200,226,FALSE)))</f>
        <v/>
      </c>
      <c r="V39" s="248" t="str">
        <f>IF(ISERROR(VLOOKUP($A39,parlvotes_lh!$A$11:$ZZ$200,246,FALSE))=TRUE,"",IF(VLOOKUP($A39,parlvotes_lh!$A$11:$ZZ$200,246,FALSE)=0,"",VLOOKUP($A39,parlvotes_lh!$A$11:$ZZ$200,246,FALSE)))</f>
        <v/>
      </c>
      <c r="W39" s="248" t="str">
        <f>IF(ISERROR(VLOOKUP($A39,parlvotes_lh!$A$11:$ZZ$200,266,FALSE))=TRUE,"",IF(VLOOKUP($A39,parlvotes_lh!$A$11:$ZZ$200,266,FALSE)=0,"",VLOOKUP($A39,parlvotes_lh!$A$11:$ZZ$200,266,FALSE)))</f>
        <v/>
      </c>
      <c r="X39" s="248" t="str">
        <f>IF(ISERROR(VLOOKUP($A39,parlvotes_lh!$A$11:$ZZ$200,286,FALSE))=TRUE,"",IF(VLOOKUP($A39,parlvotes_lh!$A$11:$ZZ$200,286,FALSE)=0,"",VLOOKUP($A39,parlvotes_lh!$A$11:$ZZ$200,286,FALSE)))</f>
        <v/>
      </c>
      <c r="Y39" s="248" t="str">
        <f>IF(ISERROR(VLOOKUP($A39,parlvotes_lh!$A$11:$ZZ$200,306,FALSE))=TRUE,"",IF(VLOOKUP($A39,parlvotes_lh!$A$11:$ZZ$200,306,FALSE)=0,"",VLOOKUP($A39,parlvotes_lh!$A$11:$ZZ$200,306,FALSE)))</f>
        <v/>
      </c>
      <c r="Z39" s="248" t="str">
        <f>IF(ISERROR(VLOOKUP($A39,parlvotes_lh!$A$11:$ZZ$200,326,FALSE))=TRUE,"",IF(VLOOKUP($A39,parlvotes_lh!$A$11:$ZZ$200,326,FALSE)=0,"",VLOOKUP($A39,parlvotes_lh!$A$11:$ZZ$200,326,FALSE)))</f>
        <v/>
      </c>
      <c r="AA39" s="248" t="str">
        <f>IF(ISERROR(VLOOKUP($A39,parlvotes_lh!$A$11:$ZZ$200,346,FALSE))=TRUE,"",IF(VLOOKUP($A39,parlvotes_lh!$A$11:$ZZ$200,346,FALSE)=0,"",VLOOKUP($A39,parlvotes_lh!$A$11:$ZZ$200,346,FALSE)))</f>
        <v/>
      </c>
      <c r="AB39" s="248" t="str">
        <f>IF(ISERROR(VLOOKUP($A39,parlvotes_lh!$A$11:$ZZ$200,366,FALSE))=TRUE,"",IF(VLOOKUP($A39,parlvotes_lh!$A$11:$ZZ$200,366,FALSE)=0,"",VLOOKUP($A39,parlvotes_lh!$A$11:$ZZ$200,366,FALSE)))</f>
        <v/>
      </c>
      <c r="AC39" s="248" t="str">
        <f>IF(ISERROR(VLOOKUP($A39,parlvotes_lh!$A$11:$ZZ$200,386,FALSE))=TRUE,"",IF(VLOOKUP($A39,parlvotes_lh!$A$11:$ZZ$200,386,FALSE)=0,"",VLOOKUP($A39,parlvotes_lh!$A$11:$ZZ$200,386,FALSE)))</f>
        <v/>
      </c>
    </row>
    <row r="40" spans="1:29" ht="13.5" customHeight="1" x14ac:dyDescent="0.25">
      <c r="A40" s="242" t="str">
        <f>IF(info_parties!A40="","",info_parties!A40)</f>
        <v>fr_ac01</v>
      </c>
      <c r="B40" s="142" t="str">
        <f>IF(A40="","",MID(info_weblinks!$C$3,32,3))</f>
        <v>fra</v>
      </c>
      <c r="C40" s="142" t="str">
        <f>IF(info_parties!G40="","",info_parties!G40)</f>
        <v>Centrist Alliance</v>
      </c>
      <c r="D40" s="142" t="str">
        <f>IF(info_parties!K40="","",info_parties!K40)</f>
        <v xml:space="preserve">Alliance centriste </v>
      </c>
      <c r="E40" s="142" t="str">
        <f>IF(info_parties!H40="","",info_parties!H40)</f>
        <v>AC</v>
      </c>
      <c r="F40" s="243">
        <f t="shared" si="0"/>
        <v>41070</v>
      </c>
      <c r="G40" s="244">
        <f t="shared" si="1"/>
        <v>41070</v>
      </c>
      <c r="H40" s="245">
        <f t="shared" si="2"/>
        <v>6.0000000000000001E-3</v>
      </c>
      <c r="I40" s="246">
        <f t="shared" si="3"/>
        <v>41070</v>
      </c>
      <c r="J40" s="247" t="str">
        <f>IF(ISERROR(VLOOKUP($A40,parlvotes_lh!$A$11:$ZZ$200,6,FALSE))=TRUE,"",IF(VLOOKUP($A40,parlvotes_lh!$A$11:$ZZ$200,6,FALSE)=0,"",VLOOKUP($A40,parlvotes_lh!$A$11:$ZZ$200,6,FALSE)))</f>
        <v/>
      </c>
      <c r="K40" s="247" t="str">
        <f>IF(ISERROR(VLOOKUP($A40,parlvotes_lh!$A$11:$ZZ$200,26,FALSE))=TRUE,"",IF(VLOOKUP($A40,parlvotes_lh!$A$11:$ZZ$200,26,FALSE)=0,"",VLOOKUP($A40,parlvotes_lh!$A$11:$ZZ$200,26,FALSE)))</f>
        <v/>
      </c>
      <c r="L40" s="247" t="str">
        <f>IF(ISERROR(VLOOKUP($A40,parlvotes_lh!$A$11:$ZZ$200,46,FALSE))=TRUE,"",IF(VLOOKUP($A40,parlvotes_lh!$A$11:$ZZ$200,46,FALSE)=0,"",VLOOKUP($A40,parlvotes_lh!$A$11:$ZZ$200,46,FALSE)))</f>
        <v/>
      </c>
      <c r="M40" s="247" t="str">
        <f>IF(ISERROR(VLOOKUP($A40,parlvotes_lh!$A$11:$ZZ$200,66,FALSE))=TRUE,"",IF(VLOOKUP($A40,parlvotes_lh!$A$11:$ZZ$200,66,FALSE)=0,"",VLOOKUP($A40,parlvotes_lh!$A$11:$ZZ$200,66,FALSE)))</f>
        <v/>
      </c>
      <c r="N40" s="247">
        <f>IF(ISERROR(VLOOKUP($A40,parlvotes_lh!$A$11:$ZZ$200,86,FALSE))=TRUE,"",IF(VLOOKUP($A40,parlvotes_lh!$A$11:$ZZ$200,86,FALSE)=0,"",VLOOKUP($A40,parlvotes_lh!$A$11:$ZZ$200,86,FALSE)))</f>
        <v>6.0000000000000001E-3</v>
      </c>
      <c r="O40" s="247" t="str">
        <f>IF(ISERROR(VLOOKUP($A40,parlvotes_lh!$A$11:$ZZ$200,106,FALSE))=TRUE,"",IF(VLOOKUP($A40,parlvotes_lh!$A$11:$ZZ$200,106,FALSE)=0,"",VLOOKUP($A40,parlvotes_lh!$A$11:$ZZ$200,106,FALSE)))</f>
        <v/>
      </c>
      <c r="P40" s="247" t="str">
        <f>IF(ISERROR(VLOOKUP($A40,parlvotes_lh!$A$11:$ZZ$200,126,FALSE))=TRUE,"",IF(VLOOKUP($A40,parlvotes_lh!$A$11:$ZZ$200,126,FALSE)=0,"",VLOOKUP($A40,parlvotes_lh!$A$11:$ZZ$200,126,FALSE)))</f>
        <v/>
      </c>
      <c r="Q40" s="248" t="str">
        <f>IF(ISERROR(VLOOKUP($A40,parlvotes_lh!$A$11:$ZZ$200,146,FALSE))=TRUE,"",IF(VLOOKUP($A40,parlvotes_lh!$A$11:$ZZ$200,146,FALSE)=0,"",VLOOKUP($A40,parlvotes_lh!$A$11:$ZZ$200,146,FALSE)))</f>
        <v/>
      </c>
      <c r="R40" s="248" t="str">
        <f>IF(ISERROR(VLOOKUP($A40,parlvotes_lh!$A$11:$ZZ$200,166,FALSE))=TRUE,"",IF(VLOOKUP($A40,parlvotes_lh!$A$11:$ZZ$200,166,FALSE)=0,"",VLOOKUP($A40,parlvotes_lh!$A$11:$ZZ$200,166,FALSE)))</f>
        <v/>
      </c>
      <c r="S40" s="248" t="str">
        <f>IF(ISERROR(VLOOKUP($A40,parlvotes_lh!$A$11:$ZZ$200,186,FALSE))=TRUE,"",IF(VLOOKUP($A40,parlvotes_lh!$A$11:$ZZ$200,186,FALSE)=0,"",VLOOKUP($A40,parlvotes_lh!$A$11:$ZZ$200,186,FALSE)))</f>
        <v/>
      </c>
      <c r="T40" s="248" t="str">
        <f>IF(ISERROR(VLOOKUP($A40,parlvotes_lh!$A$11:$ZZ$200,206,FALSE))=TRUE,"",IF(VLOOKUP($A40,parlvotes_lh!$A$11:$ZZ$200,206,FALSE)=0,"",VLOOKUP($A40,parlvotes_lh!$A$11:$ZZ$200,206,FALSE)))</f>
        <v/>
      </c>
      <c r="U40" s="248" t="str">
        <f>IF(ISERROR(VLOOKUP($A40,parlvotes_lh!$A$11:$ZZ$200,226,FALSE))=TRUE,"",IF(VLOOKUP($A40,parlvotes_lh!$A$11:$ZZ$200,226,FALSE)=0,"",VLOOKUP($A40,parlvotes_lh!$A$11:$ZZ$200,226,FALSE)))</f>
        <v/>
      </c>
      <c r="V40" s="248" t="str">
        <f>IF(ISERROR(VLOOKUP($A40,parlvotes_lh!$A$11:$ZZ$200,246,FALSE))=TRUE,"",IF(VLOOKUP($A40,parlvotes_lh!$A$11:$ZZ$200,246,FALSE)=0,"",VLOOKUP($A40,parlvotes_lh!$A$11:$ZZ$200,246,FALSE)))</f>
        <v/>
      </c>
      <c r="W40" s="248" t="str">
        <f>IF(ISERROR(VLOOKUP($A40,parlvotes_lh!$A$11:$ZZ$200,266,FALSE))=TRUE,"",IF(VLOOKUP($A40,parlvotes_lh!$A$11:$ZZ$200,266,FALSE)=0,"",VLOOKUP($A40,parlvotes_lh!$A$11:$ZZ$200,266,FALSE)))</f>
        <v/>
      </c>
      <c r="X40" s="248" t="str">
        <f>IF(ISERROR(VLOOKUP($A40,parlvotes_lh!$A$11:$ZZ$200,286,FALSE))=TRUE,"",IF(VLOOKUP($A40,parlvotes_lh!$A$11:$ZZ$200,286,FALSE)=0,"",VLOOKUP($A40,parlvotes_lh!$A$11:$ZZ$200,286,FALSE)))</f>
        <v/>
      </c>
      <c r="Y40" s="248" t="str">
        <f>IF(ISERROR(VLOOKUP($A40,parlvotes_lh!$A$11:$ZZ$200,306,FALSE))=TRUE,"",IF(VLOOKUP($A40,parlvotes_lh!$A$11:$ZZ$200,306,FALSE)=0,"",VLOOKUP($A40,parlvotes_lh!$A$11:$ZZ$200,306,FALSE)))</f>
        <v/>
      </c>
      <c r="Z40" s="248" t="str">
        <f>IF(ISERROR(VLOOKUP($A40,parlvotes_lh!$A$11:$ZZ$200,326,FALSE))=TRUE,"",IF(VLOOKUP($A40,parlvotes_lh!$A$11:$ZZ$200,326,FALSE)=0,"",VLOOKUP($A40,parlvotes_lh!$A$11:$ZZ$200,326,FALSE)))</f>
        <v/>
      </c>
      <c r="AA40" s="248" t="str">
        <f>IF(ISERROR(VLOOKUP($A40,parlvotes_lh!$A$11:$ZZ$200,346,FALSE))=TRUE,"",IF(VLOOKUP($A40,parlvotes_lh!$A$11:$ZZ$200,346,FALSE)=0,"",VLOOKUP($A40,parlvotes_lh!$A$11:$ZZ$200,346,FALSE)))</f>
        <v/>
      </c>
      <c r="AB40" s="248" t="str">
        <f>IF(ISERROR(VLOOKUP($A40,parlvotes_lh!$A$11:$ZZ$200,366,FALSE))=TRUE,"",IF(VLOOKUP($A40,parlvotes_lh!$A$11:$ZZ$200,366,FALSE)=0,"",VLOOKUP($A40,parlvotes_lh!$A$11:$ZZ$200,366,FALSE)))</f>
        <v/>
      </c>
      <c r="AC40" s="248" t="str">
        <f>IF(ISERROR(VLOOKUP($A40,parlvotes_lh!$A$11:$ZZ$200,386,FALSE))=TRUE,"",IF(VLOOKUP($A40,parlvotes_lh!$A$11:$ZZ$200,386,FALSE)=0,"",VLOOKUP($A40,parlvotes_lh!$A$11:$ZZ$200,386,FALSE)))</f>
        <v/>
      </c>
    </row>
    <row r="41" spans="1:29" ht="13.5" customHeight="1" x14ac:dyDescent="0.25">
      <c r="A41" s="242" t="str">
        <f>IF(info_parties!A41="","",info_parties!A41)</f>
        <v>fr_nc01</v>
      </c>
      <c r="B41" s="142" t="str">
        <f>IF(A41="","",MID(info_weblinks!$C$3,32,3))</f>
        <v>fra</v>
      </c>
      <c r="C41" s="142" t="str">
        <f>IF(info_parties!G41="","",info_parties!G41)</f>
        <v>New Centre, Union of Democrats and Independents</v>
      </c>
      <c r="D41" s="142" t="str">
        <f>IF(info_parties!K41="","",info_parties!K41)</f>
        <v>Nouveau Centre</v>
      </c>
      <c r="E41" s="142" t="str">
        <f>IF(info_parties!H41="","",info_parties!H41)</f>
        <v>NC, UDI</v>
      </c>
      <c r="F41" s="243" t="str">
        <f t="shared" si="0"/>
        <v/>
      </c>
      <c r="G41" s="244" t="str">
        <f t="shared" si="1"/>
        <v/>
      </c>
      <c r="H41" s="245" t="str">
        <f t="shared" si="2"/>
        <v/>
      </c>
      <c r="I41" s="246" t="str">
        <f t="shared" si="3"/>
        <v/>
      </c>
      <c r="J41" s="247" t="str">
        <f>IF(ISERROR(VLOOKUP($A41,parlvotes_lh!$A$11:$ZZ$200,6,FALSE))=TRUE,"",IF(VLOOKUP($A41,parlvotes_lh!$A$11:$ZZ$200,6,FALSE)=0,"",VLOOKUP($A41,parlvotes_lh!$A$11:$ZZ$200,6,FALSE)))</f>
        <v/>
      </c>
      <c r="K41" s="247" t="str">
        <f>IF(ISERROR(VLOOKUP($A41,parlvotes_lh!$A$11:$ZZ$200,26,FALSE))=TRUE,"",IF(VLOOKUP($A41,parlvotes_lh!$A$11:$ZZ$200,26,FALSE)=0,"",VLOOKUP($A41,parlvotes_lh!$A$11:$ZZ$200,26,FALSE)))</f>
        <v/>
      </c>
      <c r="L41" s="247" t="str">
        <f>IF(ISERROR(VLOOKUP($A41,parlvotes_lh!$A$11:$ZZ$200,46,FALSE))=TRUE,"",IF(VLOOKUP($A41,parlvotes_lh!$A$11:$ZZ$200,46,FALSE)=0,"",VLOOKUP($A41,parlvotes_lh!$A$11:$ZZ$200,46,FALSE)))</f>
        <v/>
      </c>
      <c r="M41" s="247" t="str">
        <f>IF(ISERROR(VLOOKUP($A41,parlvotes_lh!$A$11:$ZZ$200,66,FALSE))=TRUE,"",IF(VLOOKUP($A41,parlvotes_lh!$A$11:$ZZ$200,66,FALSE)=0,"",VLOOKUP($A41,parlvotes_lh!$A$11:$ZZ$200,66,FALSE)))</f>
        <v/>
      </c>
      <c r="N41" s="247" t="str">
        <f>IF(ISERROR(VLOOKUP($A41,parlvotes_lh!$A$11:$ZZ$200,86,FALSE))=TRUE,"",IF(VLOOKUP($A41,parlvotes_lh!$A$11:$ZZ$200,86,FALSE)=0,"",VLOOKUP($A41,parlvotes_lh!$A$11:$ZZ$200,86,FALSE)))</f>
        <v/>
      </c>
      <c r="O41" s="247" t="str">
        <f>IF(ISERROR(VLOOKUP($A41,parlvotes_lh!$A$11:$ZZ$200,106,FALSE))=TRUE,"",IF(VLOOKUP($A41,parlvotes_lh!$A$11:$ZZ$200,106,FALSE)=0,"",VLOOKUP($A41,parlvotes_lh!$A$11:$ZZ$200,106,FALSE)))</f>
        <v/>
      </c>
      <c r="P41" s="247" t="str">
        <f>IF(ISERROR(VLOOKUP($A41,parlvotes_lh!$A$11:$ZZ$200,126,FALSE))=TRUE,"",IF(VLOOKUP($A41,parlvotes_lh!$A$11:$ZZ$200,126,FALSE)=0,"",VLOOKUP($A41,parlvotes_lh!$A$11:$ZZ$200,126,FALSE)))</f>
        <v/>
      </c>
      <c r="Q41" s="248" t="str">
        <f>IF(ISERROR(VLOOKUP($A41,parlvotes_lh!$A$11:$ZZ$200,146,FALSE))=TRUE,"",IF(VLOOKUP($A41,parlvotes_lh!$A$11:$ZZ$200,146,FALSE)=0,"",VLOOKUP($A41,parlvotes_lh!$A$11:$ZZ$200,146,FALSE)))</f>
        <v/>
      </c>
      <c r="R41" s="248" t="str">
        <f>IF(ISERROR(VLOOKUP($A41,parlvotes_lh!$A$11:$ZZ$200,166,FALSE))=TRUE,"",IF(VLOOKUP($A41,parlvotes_lh!$A$11:$ZZ$200,166,FALSE)=0,"",VLOOKUP($A41,parlvotes_lh!$A$11:$ZZ$200,166,FALSE)))</f>
        <v/>
      </c>
      <c r="S41" s="248" t="str">
        <f>IF(ISERROR(VLOOKUP($A41,parlvotes_lh!$A$11:$ZZ$200,186,FALSE))=TRUE,"",IF(VLOOKUP($A41,parlvotes_lh!$A$11:$ZZ$200,186,FALSE)=0,"",VLOOKUP($A41,parlvotes_lh!$A$11:$ZZ$200,186,FALSE)))</f>
        <v/>
      </c>
      <c r="T41" s="248" t="str">
        <f>IF(ISERROR(VLOOKUP($A41,parlvotes_lh!$A$11:$ZZ$200,206,FALSE))=TRUE,"",IF(VLOOKUP($A41,parlvotes_lh!$A$11:$ZZ$200,206,FALSE)=0,"",VLOOKUP($A41,parlvotes_lh!$A$11:$ZZ$200,206,FALSE)))</f>
        <v/>
      </c>
      <c r="U41" s="248" t="str">
        <f>IF(ISERROR(VLOOKUP($A41,parlvotes_lh!$A$11:$ZZ$200,226,FALSE))=TRUE,"",IF(VLOOKUP($A41,parlvotes_lh!$A$11:$ZZ$200,226,FALSE)=0,"",VLOOKUP($A41,parlvotes_lh!$A$11:$ZZ$200,226,FALSE)))</f>
        <v/>
      </c>
      <c r="V41" s="248" t="str">
        <f>IF(ISERROR(VLOOKUP($A41,parlvotes_lh!$A$11:$ZZ$200,246,FALSE))=TRUE,"",IF(VLOOKUP($A41,parlvotes_lh!$A$11:$ZZ$200,246,FALSE)=0,"",VLOOKUP($A41,parlvotes_lh!$A$11:$ZZ$200,246,FALSE)))</f>
        <v/>
      </c>
      <c r="W41" s="248" t="str">
        <f>IF(ISERROR(VLOOKUP($A41,parlvotes_lh!$A$11:$ZZ$200,266,FALSE))=TRUE,"",IF(VLOOKUP($A41,parlvotes_lh!$A$11:$ZZ$200,266,FALSE)=0,"",VLOOKUP($A41,parlvotes_lh!$A$11:$ZZ$200,266,FALSE)))</f>
        <v/>
      </c>
      <c r="X41" s="248" t="str">
        <f>IF(ISERROR(VLOOKUP($A41,parlvotes_lh!$A$11:$ZZ$200,286,FALSE))=TRUE,"",IF(VLOOKUP($A41,parlvotes_lh!$A$11:$ZZ$200,286,FALSE)=0,"",VLOOKUP($A41,parlvotes_lh!$A$11:$ZZ$200,286,FALSE)))</f>
        <v/>
      </c>
      <c r="Y41" s="248" t="str">
        <f>IF(ISERROR(VLOOKUP($A41,parlvotes_lh!$A$11:$ZZ$200,306,FALSE))=TRUE,"",IF(VLOOKUP($A41,parlvotes_lh!$A$11:$ZZ$200,306,FALSE)=0,"",VLOOKUP($A41,parlvotes_lh!$A$11:$ZZ$200,306,FALSE)))</f>
        <v/>
      </c>
      <c r="Z41" s="248" t="str">
        <f>IF(ISERROR(VLOOKUP($A41,parlvotes_lh!$A$11:$ZZ$200,326,FALSE))=TRUE,"",IF(VLOOKUP($A41,parlvotes_lh!$A$11:$ZZ$200,326,FALSE)=0,"",VLOOKUP($A41,parlvotes_lh!$A$11:$ZZ$200,326,FALSE)))</f>
        <v/>
      </c>
      <c r="AA41" s="248" t="str">
        <f>IF(ISERROR(VLOOKUP($A41,parlvotes_lh!$A$11:$ZZ$200,346,FALSE))=TRUE,"",IF(VLOOKUP($A41,parlvotes_lh!$A$11:$ZZ$200,346,FALSE)=0,"",VLOOKUP($A41,parlvotes_lh!$A$11:$ZZ$200,346,FALSE)))</f>
        <v/>
      </c>
      <c r="AB41" s="248" t="str">
        <f>IF(ISERROR(VLOOKUP($A41,parlvotes_lh!$A$11:$ZZ$200,366,FALSE))=TRUE,"",IF(VLOOKUP($A41,parlvotes_lh!$A$11:$ZZ$200,366,FALSE)=0,"",VLOOKUP($A41,parlvotes_lh!$A$11:$ZZ$200,366,FALSE)))</f>
        <v/>
      </c>
      <c r="AC41" s="248" t="str">
        <f>IF(ISERROR(VLOOKUP($A41,parlvotes_lh!$A$11:$ZZ$200,386,FALSE))=TRUE,"",IF(VLOOKUP($A41,parlvotes_lh!$A$11:$ZZ$200,386,FALSE)=0,"",VLOOKUP($A41,parlvotes_lh!$A$11:$ZZ$200,386,FALSE)))</f>
        <v/>
      </c>
    </row>
    <row r="42" spans="1:29" ht="13.5" customHeight="1" x14ac:dyDescent="0.25">
      <c r="A42" s="242" t="str">
        <f>IF(info_parties!A42="","",info_parties!A42)</f>
        <v>fr_dreg01</v>
      </c>
      <c r="B42" s="142" t="str">
        <f>IF(A42="","",MID(info_weblinks!$C$3,32,3))</f>
        <v>fra</v>
      </c>
      <c r="C42" s="142" t="str">
        <f>IF(info_parties!G42="","",info_parties!G42)</f>
        <v>Other-Regionalists</v>
      </c>
      <c r="D42" s="142" t="str">
        <f>IF(info_parties!K42="","",info_parties!K42)</f>
        <v>Régionaliste</v>
      </c>
      <c r="E42" s="142" t="str">
        <f>IF(info_parties!H42="","",info_parties!H42)</f>
        <v>DREG</v>
      </c>
      <c r="F42" s="243">
        <f t="shared" si="0"/>
        <v>39243</v>
      </c>
      <c r="G42" s="244">
        <f t="shared" si="1"/>
        <v>42897</v>
      </c>
      <c r="H42" s="245">
        <f t="shared" si="2"/>
        <v>8.9999999999999993E-3</v>
      </c>
      <c r="I42" s="246">
        <f t="shared" si="3"/>
        <v>42897</v>
      </c>
      <c r="J42" s="247" t="str">
        <f>IF(ISERROR(VLOOKUP($A42,parlvotes_lh!$A$11:$ZZ$200,6,FALSE))=TRUE,"",IF(VLOOKUP($A42,parlvotes_lh!$A$11:$ZZ$200,6,FALSE)=0,"",VLOOKUP($A42,parlvotes_lh!$A$11:$ZZ$200,6,FALSE)))</f>
        <v/>
      </c>
      <c r="K42" s="247" t="str">
        <f>IF(ISERROR(VLOOKUP($A42,parlvotes_lh!$A$11:$ZZ$200,26,FALSE))=TRUE,"",IF(VLOOKUP($A42,parlvotes_lh!$A$11:$ZZ$200,26,FALSE)=0,"",VLOOKUP($A42,parlvotes_lh!$A$11:$ZZ$200,26,FALSE)))</f>
        <v/>
      </c>
      <c r="L42" s="247" t="str">
        <f>IF(ISERROR(VLOOKUP($A42,parlvotes_lh!$A$11:$ZZ$200,46,FALSE))=TRUE,"",IF(VLOOKUP($A42,parlvotes_lh!$A$11:$ZZ$200,46,FALSE)=0,"",VLOOKUP($A42,parlvotes_lh!$A$11:$ZZ$200,46,FALSE)))</f>
        <v/>
      </c>
      <c r="M42" s="247">
        <f>IF(ISERROR(VLOOKUP($A42,parlvotes_lh!$A$11:$ZZ$200,66,FALSE))=TRUE,"",IF(VLOOKUP($A42,parlvotes_lh!$A$11:$ZZ$200,66,FALSE)=0,"",VLOOKUP($A42,parlvotes_lh!$A$11:$ZZ$200,66,FALSE)))</f>
        <v>5.1000000000000004E-3</v>
      </c>
      <c r="N42" s="247">
        <f>IF(ISERROR(VLOOKUP($A42,parlvotes_lh!$A$11:$ZZ$200,86,FALSE))=TRUE,"",IF(VLOOKUP($A42,parlvotes_lh!$A$11:$ZZ$200,86,FALSE)=0,"",VLOOKUP($A42,parlvotes_lh!$A$11:$ZZ$200,86,FALSE)))</f>
        <v>5.0000000000000001E-3</v>
      </c>
      <c r="O42" s="247">
        <f>IF(ISERROR(VLOOKUP($A42,parlvotes_lh!$A$11:$ZZ$200,106,FALSE))=TRUE,"",IF(VLOOKUP($A42,parlvotes_lh!$A$11:$ZZ$200,106,FALSE)=0,"",VLOOKUP($A42,parlvotes_lh!$A$11:$ZZ$200,106,FALSE)))</f>
        <v>8.9999999999999993E-3</v>
      </c>
      <c r="P42" s="247" t="str">
        <f>IF(ISERROR(VLOOKUP($A42,parlvotes_lh!$A$11:$ZZ$200,126,FALSE))=TRUE,"",IF(VLOOKUP($A42,parlvotes_lh!$A$11:$ZZ$200,126,FALSE)=0,"",VLOOKUP($A42,parlvotes_lh!$A$11:$ZZ$200,126,FALSE)))</f>
        <v/>
      </c>
      <c r="Q42" s="248" t="str">
        <f>IF(ISERROR(VLOOKUP($A42,parlvotes_lh!$A$11:$ZZ$200,146,FALSE))=TRUE,"",IF(VLOOKUP($A42,parlvotes_lh!$A$11:$ZZ$200,146,FALSE)=0,"",VLOOKUP($A42,parlvotes_lh!$A$11:$ZZ$200,146,FALSE)))</f>
        <v/>
      </c>
      <c r="R42" s="248" t="str">
        <f>IF(ISERROR(VLOOKUP($A42,parlvotes_lh!$A$11:$ZZ$200,166,FALSE))=TRUE,"",IF(VLOOKUP($A42,parlvotes_lh!$A$11:$ZZ$200,166,FALSE)=0,"",VLOOKUP($A42,parlvotes_lh!$A$11:$ZZ$200,166,FALSE)))</f>
        <v/>
      </c>
      <c r="S42" s="248" t="str">
        <f>IF(ISERROR(VLOOKUP($A42,parlvotes_lh!$A$11:$ZZ$200,186,FALSE))=TRUE,"",IF(VLOOKUP($A42,parlvotes_lh!$A$11:$ZZ$200,186,FALSE)=0,"",VLOOKUP($A42,parlvotes_lh!$A$11:$ZZ$200,186,FALSE)))</f>
        <v/>
      </c>
      <c r="T42" s="248" t="str">
        <f>IF(ISERROR(VLOOKUP($A42,parlvotes_lh!$A$11:$ZZ$200,206,FALSE))=TRUE,"",IF(VLOOKUP($A42,parlvotes_lh!$A$11:$ZZ$200,206,FALSE)=0,"",VLOOKUP($A42,parlvotes_lh!$A$11:$ZZ$200,206,FALSE)))</f>
        <v/>
      </c>
      <c r="U42" s="248" t="str">
        <f>IF(ISERROR(VLOOKUP($A42,parlvotes_lh!$A$11:$ZZ$200,226,FALSE))=TRUE,"",IF(VLOOKUP($A42,parlvotes_lh!$A$11:$ZZ$200,226,FALSE)=0,"",VLOOKUP($A42,parlvotes_lh!$A$11:$ZZ$200,226,FALSE)))</f>
        <v/>
      </c>
      <c r="V42" s="248" t="str">
        <f>IF(ISERROR(VLOOKUP($A42,parlvotes_lh!$A$11:$ZZ$200,246,FALSE))=TRUE,"",IF(VLOOKUP($A42,parlvotes_lh!$A$11:$ZZ$200,246,FALSE)=0,"",VLOOKUP($A42,parlvotes_lh!$A$11:$ZZ$200,246,FALSE)))</f>
        <v/>
      </c>
      <c r="W42" s="248" t="str">
        <f>IF(ISERROR(VLOOKUP($A42,parlvotes_lh!$A$11:$ZZ$200,266,FALSE))=TRUE,"",IF(VLOOKUP($A42,parlvotes_lh!$A$11:$ZZ$200,266,FALSE)=0,"",VLOOKUP($A42,parlvotes_lh!$A$11:$ZZ$200,266,FALSE)))</f>
        <v/>
      </c>
      <c r="X42" s="248" t="str">
        <f>IF(ISERROR(VLOOKUP($A42,parlvotes_lh!$A$11:$ZZ$200,286,FALSE))=TRUE,"",IF(VLOOKUP($A42,parlvotes_lh!$A$11:$ZZ$200,286,FALSE)=0,"",VLOOKUP($A42,parlvotes_lh!$A$11:$ZZ$200,286,FALSE)))</f>
        <v/>
      </c>
      <c r="Y42" s="248" t="str">
        <f>IF(ISERROR(VLOOKUP($A42,parlvotes_lh!$A$11:$ZZ$200,306,FALSE))=TRUE,"",IF(VLOOKUP($A42,parlvotes_lh!$A$11:$ZZ$200,306,FALSE)=0,"",VLOOKUP($A42,parlvotes_lh!$A$11:$ZZ$200,306,FALSE)))</f>
        <v/>
      </c>
      <c r="Z42" s="248" t="str">
        <f>IF(ISERROR(VLOOKUP($A42,parlvotes_lh!$A$11:$ZZ$200,326,FALSE))=TRUE,"",IF(VLOOKUP($A42,parlvotes_lh!$A$11:$ZZ$200,326,FALSE)=0,"",VLOOKUP($A42,parlvotes_lh!$A$11:$ZZ$200,326,FALSE)))</f>
        <v/>
      </c>
      <c r="AA42" s="248" t="str">
        <f>IF(ISERROR(VLOOKUP($A42,parlvotes_lh!$A$11:$ZZ$200,346,FALSE))=TRUE,"",IF(VLOOKUP($A42,parlvotes_lh!$A$11:$ZZ$200,346,FALSE)=0,"",VLOOKUP($A42,parlvotes_lh!$A$11:$ZZ$200,346,FALSE)))</f>
        <v/>
      </c>
      <c r="AB42" s="248" t="str">
        <f>IF(ISERROR(VLOOKUP($A42,parlvotes_lh!$A$11:$ZZ$200,366,FALSE))=TRUE,"",IF(VLOOKUP($A42,parlvotes_lh!$A$11:$ZZ$200,366,FALSE)=0,"",VLOOKUP($A42,parlvotes_lh!$A$11:$ZZ$200,366,FALSE)))</f>
        <v/>
      </c>
      <c r="AC42" s="248" t="str">
        <f>IF(ISERROR(VLOOKUP($A42,parlvotes_lh!$A$11:$ZZ$200,386,FALSE))=TRUE,"",IF(VLOOKUP($A42,parlvotes_lh!$A$11:$ZZ$200,386,FALSE)=0,"",VLOOKUP($A42,parlvotes_lh!$A$11:$ZZ$200,386,FALSE)))</f>
        <v/>
      </c>
    </row>
    <row r="43" spans="1:29" ht="13.5" customHeight="1" x14ac:dyDescent="0.25">
      <c r="A43" s="242" t="str">
        <f>IF(info_parties!A43="","",info_parties!A43)</f>
        <v>fr_nd01</v>
      </c>
      <c r="B43" s="142" t="str">
        <f>IF(A43="","",MID(info_weblinks!$C$3,32,3))</f>
        <v>fra</v>
      </c>
      <c r="C43" s="142" t="str">
        <f>IF(info_parties!G43="","",info_parties!G43)</f>
        <v>New Deal</v>
      </c>
      <c r="D43" s="142" t="str">
        <f>IF(info_parties!K43="","",info_parties!K43)</f>
        <v>Nouvelle Donne</v>
      </c>
      <c r="E43" s="142" t="str">
        <f>IF(info_parties!H43="","",info_parties!H43)</f>
        <v>ND</v>
      </c>
      <c r="F43" s="243" t="str">
        <f t="shared" si="0"/>
        <v/>
      </c>
      <c r="G43" s="244" t="str">
        <f t="shared" si="1"/>
        <v/>
      </c>
      <c r="H43" s="245" t="str">
        <f t="shared" si="2"/>
        <v/>
      </c>
      <c r="I43" s="246" t="str">
        <f t="shared" si="3"/>
        <v/>
      </c>
      <c r="J43" s="247" t="str">
        <f>IF(ISERROR(VLOOKUP($A43,parlvotes_lh!$A$11:$ZZ$200,6,FALSE))=TRUE,"",IF(VLOOKUP($A43,parlvotes_lh!$A$11:$ZZ$200,6,FALSE)=0,"",VLOOKUP($A43,parlvotes_lh!$A$11:$ZZ$200,6,FALSE)))</f>
        <v/>
      </c>
      <c r="K43" s="247" t="str">
        <f>IF(ISERROR(VLOOKUP($A43,parlvotes_lh!$A$11:$ZZ$200,26,FALSE))=TRUE,"",IF(VLOOKUP($A43,parlvotes_lh!$A$11:$ZZ$200,26,FALSE)=0,"",VLOOKUP($A43,parlvotes_lh!$A$11:$ZZ$200,26,FALSE)))</f>
        <v/>
      </c>
      <c r="L43" s="247" t="str">
        <f>IF(ISERROR(VLOOKUP($A43,parlvotes_lh!$A$11:$ZZ$200,46,FALSE))=TRUE,"",IF(VLOOKUP($A43,parlvotes_lh!$A$11:$ZZ$200,46,FALSE)=0,"",VLOOKUP($A43,parlvotes_lh!$A$11:$ZZ$200,46,FALSE)))</f>
        <v/>
      </c>
      <c r="M43" s="247" t="str">
        <f>IF(ISERROR(VLOOKUP($A43,parlvotes_lh!$A$11:$ZZ$200,66,FALSE))=TRUE,"",IF(VLOOKUP($A43,parlvotes_lh!$A$11:$ZZ$200,66,FALSE)=0,"",VLOOKUP($A43,parlvotes_lh!$A$11:$ZZ$200,66,FALSE)))</f>
        <v/>
      </c>
      <c r="N43" s="247" t="str">
        <f>IF(ISERROR(VLOOKUP($A43,parlvotes_lh!$A$11:$ZZ$200,86,FALSE))=TRUE,"",IF(VLOOKUP($A43,parlvotes_lh!$A$11:$ZZ$200,86,FALSE)=0,"",VLOOKUP($A43,parlvotes_lh!$A$11:$ZZ$200,86,FALSE)))</f>
        <v/>
      </c>
      <c r="O43" s="247" t="str">
        <f>IF(ISERROR(VLOOKUP($A43,parlvotes_lh!$A$11:$ZZ$200,106,FALSE))=TRUE,"",IF(VLOOKUP($A43,parlvotes_lh!$A$11:$ZZ$200,106,FALSE)=0,"",VLOOKUP($A43,parlvotes_lh!$A$11:$ZZ$200,106,FALSE)))</f>
        <v/>
      </c>
      <c r="P43" s="247" t="str">
        <f>IF(ISERROR(VLOOKUP($A43,parlvotes_lh!$A$11:$ZZ$200,126,FALSE))=TRUE,"",IF(VLOOKUP($A43,parlvotes_lh!$A$11:$ZZ$200,126,FALSE)=0,"",VLOOKUP($A43,parlvotes_lh!$A$11:$ZZ$200,126,FALSE)))</f>
        <v/>
      </c>
      <c r="Q43" s="248" t="str">
        <f>IF(ISERROR(VLOOKUP($A43,parlvotes_lh!$A$11:$ZZ$200,146,FALSE))=TRUE,"",IF(VLOOKUP($A43,parlvotes_lh!$A$11:$ZZ$200,146,FALSE)=0,"",VLOOKUP($A43,parlvotes_lh!$A$11:$ZZ$200,146,FALSE)))</f>
        <v/>
      </c>
      <c r="R43" s="248" t="str">
        <f>IF(ISERROR(VLOOKUP($A43,parlvotes_lh!$A$11:$ZZ$200,166,FALSE))=TRUE,"",IF(VLOOKUP($A43,parlvotes_lh!$A$11:$ZZ$200,166,FALSE)=0,"",VLOOKUP($A43,parlvotes_lh!$A$11:$ZZ$200,166,FALSE)))</f>
        <v/>
      </c>
      <c r="S43" s="248" t="str">
        <f>IF(ISERROR(VLOOKUP($A43,parlvotes_lh!$A$11:$ZZ$200,186,FALSE))=TRUE,"",IF(VLOOKUP($A43,parlvotes_lh!$A$11:$ZZ$200,186,FALSE)=0,"",VLOOKUP($A43,parlvotes_lh!$A$11:$ZZ$200,186,FALSE)))</f>
        <v/>
      </c>
      <c r="T43" s="248" t="str">
        <f>IF(ISERROR(VLOOKUP($A43,parlvotes_lh!$A$11:$ZZ$200,206,FALSE))=TRUE,"",IF(VLOOKUP($A43,parlvotes_lh!$A$11:$ZZ$200,206,FALSE)=0,"",VLOOKUP($A43,parlvotes_lh!$A$11:$ZZ$200,206,FALSE)))</f>
        <v/>
      </c>
      <c r="U43" s="248" t="str">
        <f>IF(ISERROR(VLOOKUP($A43,parlvotes_lh!$A$11:$ZZ$200,226,FALSE))=TRUE,"",IF(VLOOKUP($A43,parlvotes_lh!$A$11:$ZZ$200,226,FALSE)=0,"",VLOOKUP($A43,parlvotes_lh!$A$11:$ZZ$200,226,FALSE)))</f>
        <v/>
      </c>
      <c r="V43" s="248" t="str">
        <f>IF(ISERROR(VLOOKUP($A43,parlvotes_lh!$A$11:$ZZ$200,246,FALSE))=TRUE,"",IF(VLOOKUP($A43,parlvotes_lh!$A$11:$ZZ$200,246,FALSE)=0,"",VLOOKUP($A43,parlvotes_lh!$A$11:$ZZ$200,246,FALSE)))</f>
        <v/>
      </c>
      <c r="W43" s="248" t="str">
        <f>IF(ISERROR(VLOOKUP($A43,parlvotes_lh!$A$11:$ZZ$200,266,FALSE))=TRUE,"",IF(VLOOKUP($A43,parlvotes_lh!$A$11:$ZZ$200,266,FALSE)=0,"",VLOOKUP($A43,parlvotes_lh!$A$11:$ZZ$200,266,FALSE)))</f>
        <v/>
      </c>
      <c r="X43" s="248" t="str">
        <f>IF(ISERROR(VLOOKUP($A43,parlvotes_lh!$A$11:$ZZ$200,286,FALSE))=TRUE,"",IF(VLOOKUP($A43,parlvotes_lh!$A$11:$ZZ$200,286,FALSE)=0,"",VLOOKUP($A43,parlvotes_lh!$A$11:$ZZ$200,286,FALSE)))</f>
        <v/>
      </c>
      <c r="Y43" s="248" t="str">
        <f>IF(ISERROR(VLOOKUP($A43,parlvotes_lh!$A$11:$ZZ$200,306,FALSE))=TRUE,"",IF(VLOOKUP($A43,parlvotes_lh!$A$11:$ZZ$200,306,FALSE)=0,"",VLOOKUP($A43,parlvotes_lh!$A$11:$ZZ$200,306,FALSE)))</f>
        <v/>
      </c>
      <c r="Z43" s="248" t="str">
        <f>IF(ISERROR(VLOOKUP($A43,parlvotes_lh!$A$11:$ZZ$200,326,FALSE))=TRUE,"",IF(VLOOKUP($A43,parlvotes_lh!$A$11:$ZZ$200,326,FALSE)=0,"",VLOOKUP($A43,parlvotes_lh!$A$11:$ZZ$200,326,FALSE)))</f>
        <v/>
      </c>
      <c r="AA43" s="248" t="str">
        <f>IF(ISERROR(VLOOKUP($A43,parlvotes_lh!$A$11:$ZZ$200,346,FALSE))=TRUE,"",IF(VLOOKUP($A43,parlvotes_lh!$A$11:$ZZ$200,346,FALSE)=0,"",VLOOKUP($A43,parlvotes_lh!$A$11:$ZZ$200,346,FALSE)))</f>
        <v/>
      </c>
      <c r="AB43" s="248" t="str">
        <f>IF(ISERROR(VLOOKUP($A43,parlvotes_lh!$A$11:$ZZ$200,366,FALSE))=TRUE,"",IF(VLOOKUP($A43,parlvotes_lh!$A$11:$ZZ$200,366,FALSE)=0,"",VLOOKUP($A43,parlvotes_lh!$A$11:$ZZ$200,366,FALSE)))</f>
        <v/>
      </c>
      <c r="AC43" s="248" t="str">
        <f>IF(ISERROR(VLOOKUP($A43,parlvotes_lh!$A$11:$ZZ$200,386,FALSE))=TRUE,"",IF(VLOOKUP($A43,parlvotes_lh!$A$11:$ZZ$200,386,FALSE)=0,"",VLOOKUP($A43,parlvotes_lh!$A$11:$ZZ$200,386,FALSE)))</f>
        <v/>
      </c>
    </row>
    <row r="44" spans="1:29" ht="13.5" customHeight="1" x14ac:dyDescent="0.25">
      <c r="A44" s="242" t="str">
        <f>IF(info_parties!A44="","",info_parties!A44)</f>
        <v>fr_nc02</v>
      </c>
      <c r="B44" s="142" t="str">
        <f>IF(A44="","",MID(info_weblinks!$C$3,32,3))</f>
        <v>fra</v>
      </c>
      <c r="C44" s="142" t="str">
        <f>IF(info_parties!G44="","",info_parties!G44)</f>
        <v>We Citizens</v>
      </c>
      <c r="D44" s="142" t="str">
        <f>IF(info_parties!K44="","",info_parties!K44)</f>
        <v>Nous Citoyens</v>
      </c>
      <c r="E44" s="142" t="str">
        <f>IF(info_parties!H44="","",info_parties!H44)</f>
        <v>NC</v>
      </c>
      <c r="F44" s="243" t="str">
        <f t="shared" si="0"/>
        <v/>
      </c>
      <c r="G44" s="244" t="str">
        <f t="shared" si="1"/>
        <v/>
      </c>
      <c r="H44" s="245" t="str">
        <f t="shared" si="2"/>
        <v/>
      </c>
      <c r="I44" s="246" t="str">
        <f t="shared" si="3"/>
        <v/>
      </c>
      <c r="J44" s="247" t="str">
        <f>IF(ISERROR(VLOOKUP($A44,parlvotes_lh!$A$11:$ZZ$200,6,FALSE))=TRUE,"",IF(VLOOKUP($A44,parlvotes_lh!$A$11:$ZZ$200,6,FALSE)=0,"",VLOOKUP($A44,parlvotes_lh!$A$11:$ZZ$200,6,FALSE)))</f>
        <v/>
      </c>
      <c r="K44" s="247" t="str">
        <f>IF(ISERROR(VLOOKUP($A44,parlvotes_lh!$A$11:$ZZ$200,26,FALSE))=TRUE,"",IF(VLOOKUP($A44,parlvotes_lh!$A$11:$ZZ$200,26,FALSE)=0,"",VLOOKUP($A44,parlvotes_lh!$A$11:$ZZ$200,26,FALSE)))</f>
        <v/>
      </c>
      <c r="L44" s="247" t="str">
        <f>IF(ISERROR(VLOOKUP($A44,parlvotes_lh!$A$11:$ZZ$200,46,FALSE))=TRUE,"",IF(VLOOKUP($A44,parlvotes_lh!$A$11:$ZZ$200,46,FALSE)=0,"",VLOOKUP($A44,parlvotes_lh!$A$11:$ZZ$200,46,FALSE)))</f>
        <v/>
      </c>
      <c r="M44" s="247" t="str">
        <f>IF(ISERROR(VLOOKUP($A44,parlvotes_lh!$A$11:$ZZ$200,66,FALSE))=TRUE,"",IF(VLOOKUP($A44,parlvotes_lh!$A$11:$ZZ$200,66,FALSE)=0,"",VLOOKUP($A44,parlvotes_lh!$A$11:$ZZ$200,66,FALSE)))</f>
        <v/>
      </c>
      <c r="N44" s="247" t="str">
        <f>IF(ISERROR(VLOOKUP($A44,parlvotes_lh!$A$11:$ZZ$200,86,FALSE))=TRUE,"",IF(VLOOKUP($A44,parlvotes_lh!$A$11:$ZZ$200,86,FALSE)=0,"",VLOOKUP($A44,parlvotes_lh!$A$11:$ZZ$200,86,FALSE)))</f>
        <v/>
      </c>
      <c r="O44" s="247" t="str">
        <f>IF(ISERROR(VLOOKUP($A44,parlvotes_lh!$A$11:$ZZ$200,106,FALSE))=TRUE,"",IF(VLOOKUP($A44,parlvotes_lh!$A$11:$ZZ$200,106,FALSE)=0,"",VLOOKUP($A44,parlvotes_lh!$A$11:$ZZ$200,106,FALSE)))</f>
        <v/>
      </c>
      <c r="P44" s="247" t="str">
        <f>IF(ISERROR(VLOOKUP($A44,parlvotes_lh!$A$11:$ZZ$200,126,FALSE))=TRUE,"",IF(VLOOKUP($A44,parlvotes_lh!$A$11:$ZZ$200,126,FALSE)=0,"",VLOOKUP($A44,parlvotes_lh!$A$11:$ZZ$200,126,FALSE)))</f>
        <v/>
      </c>
      <c r="Q44" s="248" t="str">
        <f>IF(ISERROR(VLOOKUP($A44,parlvotes_lh!$A$11:$ZZ$200,146,FALSE))=TRUE,"",IF(VLOOKUP($A44,parlvotes_lh!$A$11:$ZZ$200,146,FALSE)=0,"",VLOOKUP($A44,parlvotes_lh!$A$11:$ZZ$200,146,FALSE)))</f>
        <v/>
      </c>
      <c r="R44" s="248" t="str">
        <f>IF(ISERROR(VLOOKUP($A44,parlvotes_lh!$A$11:$ZZ$200,166,FALSE))=TRUE,"",IF(VLOOKUP($A44,parlvotes_lh!$A$11:$ZZ$200,166,FALSE)=0,"",VLOOKUP($A44,parlvotes_lh!$A$11:$ZZ$200,166,FALSE)))</f>
        <v/>
      </c>
      <c r="S44" s="248" t="str">
        <f>IF(ISERROR(VLOOKUP($A44,parlvotes_lh!$A$11:$ZZ$200,186,FALSE))=TRUE,"",IF(VLOOKUP($A44,parlvotes_lh!$A$11:$ZZ$200,186,FALSE)=0,"",VLOOKUP($A44,parlvotes_lh!$A$11:$ZZ$200,186,FALSE)))</f>
        <v/>
      </c>
      <c r="T44" s="248" t="str">
        <f>IF(ISERROR(VLOOKUP($A44,parlvotes_lh!$A$11:$ZZ$200,206,FALSE))=TRUE,"",IF(VLOOKUP($A44,parlvotes_lh!$A$11:$ZZ$200,206,FALSE)=0,"",VLOOKUP($A44,parlvotes_lh!$A$11:$ZZ$200,206,FALSE)))</f>
        <v/>
      </c>
      <c r="U44" s="248" t="str">
        <f>IF(ISERROR(VLOOKUP($A44,parlvotes_lh!$A$11:$ZZ$200,226,FALSE))=TRUE,"",IF(VLOOKUP($A44,parlvotes_lh!$A$11:$ZZ$200,226,FALSE)=0,"",VLOOKUP($A44,parlvotes_lh!$A$11:$ZZ$200,226,FALSE)))</f>
        <v/>
      </c>
      <c r="V44" s="248" t="str">
        <f>IF(ISERROR(VLOOKUP($A44,parlvotes_lh!$A$11:$ZZ$200,246,FALSE))=TRUE,"",IF(VLOOKUP($A44,parlvotes_lh!$A$11:$ZZ$200,246,FALSE)=0,"",VLOOKUP($A44,parlvotes_lh!$A$11:$ZZ$200,246,FALSE)))</f>
        <v/>
      </c>
      <c r="W44" s="248" t="str">
        <f>IF(ISERROR(VLOOKUP($A44,parlvotes_lh!$A$11:$ZZ$200,266,FALSE))=TRUE,"",IF(VLOOKUP($A44,parlvotes_lh!$A$11:$ZZ$200,266,FALSE)=0,"",VLOOKUP($A44,parlvotes_lh!$A$11:$ZZ$200,266,FALSE)))</f>
        <v/>
      </c>
      <c r="X44" s="248" t="str">
        <f>IF(ISERROR(VLOOKUP($A44,parlvotes_lh!$A$11:$ZZ$200,286,FALSE))=TRUE,"",IF(VLOOKUP($A44,parlvotes_lh!$A$11:$ZZ$200,286,FALSE)=0,"",VLOOKUP($A44,parlvotes_lh!$A$11:$ZZ$200,286,FALSE)))</f>
        <v/>
      </c>
      <c r="Y44" s="248" t="str">
        <f>IF(ISERROR(VLOOKUP($A44,parlvotes_lh!$A$11:$ZZ$200,306,FALSE))=TRUE,"",IF(VLOOKUP($A44,parlvotes_lh!$A$11:$ZZ$200,306,FALSE)=0,"",VLOOKUP($A44,parlvotes_lh!$A$11:$ZZ$200,306,FALSE)))</f>
        <v/>
      </c>
      <c r="Z44" s="248" t="str">
        <f>IF(ISERROR(VLOOKUP($A44,parlvotes_lh!$A$11:$ZZ$200,326,FALSE))=TRUE,"",IF(VLOOKUP($A44,parlvotes_lh!$A$11:$ZZ$200,326,FALSE)=0,"",VLOOKUP($A44,parlvotes_lh!$A$11:$ZZ$200,326,FALSE)))</f>
        <v/>
      </c>
      <c r="AA44" s="248" t="str">
        <f>IF(ISERROR(VLOOKUP($A44,parlvotes_lh!$A$11:$ZZ$200,346,FALSE))=TRUE,"",IF(VLOOKUP($A44,parlvotes_lh!$A$11:$ZZ$200,346,FALSE)=0,"",VLOOKUP($A44,parlvotes_lh!$A$11:$ZZ$200,346,FALSE)))</f>
        <v/>
      </c>
      <c r="AB44" s="248" t="str">
        <f>IF(ISERROR(VLOOKUP($A44,parlvotes_lh!$A$11:$ZZ$200,366,FALSE))=TRUE,"",IF(VLOOKUP($A44,parlvotes_lh!$A$11:$ZZ$200,366,FALSE)=0,"",VLOOKUP($A44,parlvotes_lh!$A$11:$ZZ$200,366,FALSE)))</f>
        <v/>
      </c>
      <c r="AC44" s="248" t="str">
        <f>IF(ISERROR(VLOOKUP($A44,parlvotes_lh!$A$11:$ZZ$200,386,FALSE))=TRUE,"",IF(VLOOKUP($A44,parlvotes_lh!$A$11:$ZZ$200,386,FALSE)=0,"",VLOOKUP($A44,parlvotes_lh!$A$11:$ZZ$200,386,FALSE)))</f>
        <v/>
      </c>
    </row>
    <row r="45" spans="1:29" ht="13.5" customHeight="1" x14ac:dyDescent="0.25">
      <c r="A45" s="242" t="str">
        <f>IF(info_parties!A45="","",info_parties!A45)</f>
        <v>fr_fv01</v>
      </c>
      <c r="B45" s="142" t="str">
        <f>IF(A45="","",MID(info_weblinks!$C$3,32,3))</f>
        <v>fra</v>
      </c>
      <c r="C45" s="142" t="str">
        <f>IF(info_parties!G45="","",info_parties!G45)</f>
        <v xml:space="preserve">Life Force </v>
      </c>
      <c r="D45" s="142" t="str">
        <f>IF(info_parties!K45="","",info_parties!K45)</f>
        <v>Force Vie</v>
      </c>
      <c r="E45" s="142" t="str">
        <f>IF(info_parties!H45="","",info_parties!H45)</f>
        <v>FV</v>
      </c>
      <c r="F45" s="243" t="str">
        <f t="shared" si="0"/>
        <v/>
      </c>
      <c r="G45" s="244" t="str">
        <f t="shared" si="1"/>
        <v/>
      </c>
      <c r="H45" s="245" t="str">
        <f t="shared" si="2"/>
        <v/>
      </c>
      <c r="I45" s="246" t="str">
        <f t="shared" si="3"/>
        <v/>
      </c>
      <c r="J45" s="247" t="str">
        <f>IF(ISERROR(VLOOKUP($A45,parlvotes_lh!$A$11:$ZZ$200,6,FALSE))=TRUE,"",IF(VLOOKUP($A45,parlvotes_lh!$A$11:$ZZ$200,6,FALSE)=0,"",VLOOKUP($A45,parlvotes_lh!$A$11:$ZZ$200,6,FALSE)))</f>
        <v/>
      </c>
      <c r="K45" s="247" t="str">
        <f>IF(ISERROR(VLOOKUP($A45,parlvotes_lh!$A$11:$ZZ$200,26,FALSE))=TRUE,"",IF(VLOOKUP($A45,parlvotes_lh!$A$11:$ZZ$200,26,FALSE)=0,"",VLOOKUP($A45,parlvotes_lh!$A$11:$ZZ$200,26,FALSE)))</f>
        <v/>
      </c>
      <c r="L45" s="247" t="str">
        <f>IF(ISERROR(VLOOKUP($A45,parlvotes_lh!$A$11:$ZZ$200,46,FALSE))=TRUE,"",IF(VLOOKUP($A45,parlvotes_lh!$A$11:$ZZ$200,46,FALSE)=0,"",VLOOKUP($A45,parlvotes_lh!$A$11:$ZZ$200,46,FALSE)))</f>
        <v/>
      </c>
      <c r="M45" s="247" t="str">
        <f>IF(ISERROR(VLOOKUP($A45,parlvotes_lh!$A$11:$ZZ$200,66,FALSE))=TRUE,"",IF(VLOOKUP($A45,parlvotes_lh!$A$11:$ZZ$200,66,FALSE)=0,"",VLOOKUP($A45,parlvotes_lh!$A$11:$ZZ$200,66,FALSE)))</f>
        <v/>
      </c>
      <c r="N45" s="247" t="str">
        <f>IF(ISERROR(VLOOKUP($A45,parlvotes_lh!$A$11:$ZZ$200,86,FALSE))=TRUE,"",IF(VLOOKUP($A45,parlvotes_lh!$A$11:$ZZ$200,86,FALSE)=0,"",VLOOKUP($A45,parlvotes_lh!$A$11:$ZZ$200,86,FALSE)))</f>
        <v/>
      </c>
      <c r="O45" s="247" t="str">
        <f>IF(ISERROR(VLOOKUP($A45,parlvotes_lh!$A$11:$ZZ$200,106,FALSE))=TRUE,"",IF(VLOOKUP($A45,parlvotes_lh!$A$11:$ZZ$200,106,FALSE)=0,"",VLOOKUP($A45,parlvotes_lh!$A$11:$ZZ$200,106,FALSE)))</f>
        <v/>
      </c>
      <c r="P45" s="247" t="str">
        <f>IF(ISERROR(VLOOKUP($A45,parlvotes_lh!$A$11:$ZZ$200,126,FALSE))=TRUE,"",IF(VLOOKUP($A45,parlvotes_lh!$A$11:$ZZ$200,126,FALSE)=0,"",VLOOKUP($A45,parlvotes_lh!$A$11:$ZZ$200,126,FALSE)))</f>
        <v/>
      </c>
      <c r="Q45" s="248" t="str">
        <f>IF(ISERROR(VLOOKUP($A45,parlvotes_lh!$A$11:$ZZ$200,146,FALSE))=TRUE,"",IF(VLOOKUP($A45,parlvotes_lh!$A$11:$ZZ$200,146,FALSE)=0,"",VLOOKUP($A45,parlvotes_lh!$A$11:$ZZ$200,146,FALSE)))</f>
        <v/>
      </c>
      <c r="R45" s="248" t="str">
        <f>IF(ISERROR(VLOOKUP($A45,parlvotes_lh!$A$11:$ZZ$200,166,FALSE))=TRUE,"",IF(VLOOKUP($A45,parlvotes_lh!$A$11:$ZZ$200,166,FALSE)=0,"",VLOOKUP($A45,parlvotes_lh!$A$11:$ZZ$200,166,FALSE)))</f>
        <v/>
      </c>
      <c r="S45" s="248" t="str">
        <f>IF(ISERROR(VLOOKUP($A45,parlvotes_lh!$A$11:$ZZ$200,186,FALSE))=TRUE,"",IF(VLOOKUP($A45,parlvotes_lh!$A$11:$ZZ$200,186,FALSE)=0,"",VLOOKUP($A45,parlvotes_lh!$A$11:$ZZ$200,186,FALSE)))</f>
        <v/>
      </c>
      <c r="T45" s="248" t="str">
        <f>IF(ISERROR(VLOOKUP($A45,parlvotes_lh!$A$11:$ZZ$200,206,FALSE))=TRUE,"",IF(VLOOKUP($A45,parlvotes_lh!$A$11:$ZZ$200,206,FALSE)=0,"",VLOOKUP($A45,parlvotes_lh!$A$11:$ZZ$200,206,FALSE)))</f>
        <v/>
      </c>
      <c r="U45" s="248" t="str">
        <f>IF(ISERROR(VLOOKUP($A45,parlvotes_lh!$A$11:$ZZ$200,226,FALSE))=TRUE,"",IF(VLOOKUP($A45,parlvotes_lh!$A$11:$ZZ$200,226,FALSE)=0,"",VLOOKUP($A45,parlvotes_lh!$A$11:$ZZ$200,226,FALSE)))</f>
        <v/>
      </c>
      <c r="V45" s="248" t="str">
        <f>IF(ISERROR(VLOOKUP($A45,parlvotes_lh!$A$11:$ZZ$200,246,FALSE))=TRUE,"",IF(VLOOKUP($A45,parlvotes_lh!$A$11:$ZZ$200,246,FALSE)=0,"",VLOOKUP($A45,parlvotes_lh!$A$11:$ZZ$200,246,FALSE)))</f>
        <v/>
      </c>
      <c r="W45" s="248" t="str">
        <f>IF(ISERROR(VLOOKUP($A45,parlvotes_lh!$A$11:$ZZ$200,266,FALSE))=TRUE,"",IF(VLOOKUP($A45,parlvotes_lh!$A$11:$ZZ$200,266,FALSE)=0,"",VLOOKUP($A45,parlvotes_lh!$A$11:$ZZ$200,266,FALSE)))</f>
        <v/>
      </c>
      <c r="X45" s="248" t="str">
        <f>IF(ISERROR(VLOOKUP($A45,parlvotes_lh!$A$11:$ZZ$200,286,FALSE))=TRUE,"",IF(VLOOKUP($A45,parlvotes_lh!$A$11:$ZZ$200,286,FALSE)=0,"",VLOOKUP($A45,parlvotes_lh!$A$11:$ZZ$200,286,FALSE)))</f>
        <v/>
      </c>
      <c r="Y45" s="248" t="str">
        <f>IF(ISERROR(VLOOKUP($A45,parlvotes_lh!$A$11:$ZZ$200,306,FALSE))=TRUE,"",IF(VLOOKUP($A45,parlvotes_lh!$A$11:$ZZ$200,306,FALSE)=0,"",VLOOKUP($A45,parlvotes_lh!$A$11:$ZZ$200,306,FALSE)))</f>
        <v/>
      </c>
      <c r="Z45" s="248" t="str">
        <f>IF(ISERROR(VLOOKUP($A45,parlvotes_lh!$A$11:$ZZ$200,326,FALSE))=TRUE,"",IF(VLOOKUP($A45,parlvotes_lh!$A$11:$ZZ$200,326,FALSE)=0,"",VLOOKUP($A45,parlvotes_lh!$A$11:$ZZ$200,326,FALSE)))</f>
        <v/>
      </c>
      <c r="AA45" s="248" t="str">
        <f>IF(ISERROR(VLOOKUP($A45,parlvotes_lh!$A$11:$ZZ$200,346,FALSE))=TRUE,"",IF(VLOOKUP($A45,parlvotes_lh!$A$11:$ZZ$200,346,FALSE)=0,"",VLOOKUP($A45,parlvotes_lh!$A$11:$ZZ$200,346,FALSE)))</f>
        <v/>
      </c>
      <c r="AB45" s="248" t="str">
        <f>IF(ISERROR(VLOOKUP($A45,parlvotes_lh!$A$11:$ZZ$200,366,FALSE))=TRUE,"",IF(VLOOKUP($A45,parlvotes_lh!$A$11:$ZZ$200,366,FALSE)=0,"",VLOOKUP($A45,parlvotes_lh!$A$11:$ZZ$200,366,FALSE)))</f>
        <v/>
      </c>
      <c r="AC45" s="248" t="str">
        <f>IF(ISERROR(VLOOKUP($A45,parlvotes_lh!$A$11:$ZZ$200,386,FALSE))=TRUE,"",IF(VLOOKUP($A45,parlvotes_lh!$A$11:$ZZ$200,386,FALSE)=0,"",VLOOKUP($A45,parlvotes_lh!$A$11:$ZZ$200,386,FALSE)))</f>
        <v/>
      </c>
    </row>
    <row r="46" spans="1:29" ht="13.5" customHeight="1" x14ac:dyDescent="0.25">
      <c r="A46" s="242" t="str">
        <f>IF(info_parties!A46="","",info_parties!A46)</f>
        <v>fr_ec01</v>
      </c>
      <c r="B46" s="142" t="str">
        <f>IF(A46="","",MID(info_weblinks!$C$3,32,3))</f>
        <v>fra</v>
      </c>
      <c r="C46" s="142" t="str">
        <f>IF(info_parties!G46="","",info_parties!G46)</f>
        <v>Citizen of Europe</v>
      </c>
      <c r="D46" s="142" t="str">
        <f>IF(info_parties!K46="","",info_parties!K46)</f>
        <v>Europe Citoyenne</v>
      </c>
      <c r="E46" s="142" t="str">
        <f>IF(info_parties!H46="","",info_parties!H46)</f>
        <v>EC</v>
      </c>
      <c r="F46" s="243" t="str">
        <f t="shared" si="0"/>
        <v/>
      </c>
      <c r="G46" s="244" t="str">
        <f t="shared" si="1"/>
        <v/>
      </c>
      <c r="H46" s="245" t="str">
        <f t="shared" si="2"/>
        <v/>
      </c>
      <c r="I46" s="246" t="str">
        <f t="shared" si="3"/>
        <v/>
      </c>
      <c r="J46" s="247" t="str">
        <f>IF(ISERROR(VLOOKUP($A46,parlvotes_lh!$A$11:$ZZ$200,6,FALSE))=TRUE,"",IF(VLOOKUP($A46,parlvotes_lh!$A$11:$ZZ$200,6,FALSE)=0,"",VLOOKUP($A46,parlvotes_lh!$A$11:$ZZ$200,6,FALSE)))</f>
        <v/>
      </c>
      <c r="K46" s="247" t="str">
        <f>IF(ISERROR(VLOOKUP($A46,parlvotes_lh!$A$11:$ZZ$200,26,FALSE))=TRUE,"",IF(VLOOKUP($A46,parlvotes_lh!$A$11:$ZZ$200,26,FALSE)=0,"",VLOOKUP($A46,parlvotes_lh!$A$11:$ZZ$200,26,FALSE)))</f>
        <v/>
      </c>
      <c r="L46" s="247" t="str">
        <f>IF(ISERROR(VLOOKUP($A46,parlvotes_lh!$A$11:$ZZ$200,46,FALSE))=TRUE,"",IF(VLOOKUP($A46,parlvotes_lh!$A$11:$ZZ$200,46,FALSE)=0,"",VLOOKUP($A46,parlvotes_lh!$A$11:$ZZ$200,46,FALSE)))</f>
        <v/>
      </c>
      <c r="M46" s="247" t="str">
        <f>IF(ISERROR(VLOOKUP($A46,parlvotes_lh!$A$11:$ZZ$200,66,FALSE))=TRUE,"",IF(VLOOKUP($A46,parlvotes_lh!$A$11:$ZZ$200,66,FALSE)=0,"",VLOOKUP($A46,parlvotes_lh!$A$11:$ZZ$200,66,FALSE)))</f>
        <v/>
      </c>
      <c r="N46" s="247" t="str">
        <f>IF(ISERROR(VLOOKUP($A46,parlvotes_lh!$A$11:$ZZ$200,86,FALSE))=TRUE,"",IF(VLOOKUP($A46,parlvotes_lh!$A$11:$ZZ$200,86,FALSE)=0,"",VLOOKUP($A46,parlvotes_lh!$A$11:$ZZ$200,86,FALSE)))</f>
        <v/>
      </c>
      <c r="O46" s="247" t="str">
        <f>IF(ISERROR(VLOOKUP($A46,parlvotes_lh!$A$11:$ZZ$200,106,FALSE))=TRUE,"",IF(VLOOKUP($A46,parlvotes_lh!$A$11:$ZZ$200,106,FALSE)=0,"",VLOOKUP($A46,parlvotes_lh!$A$11:$ZZ$200,106,FALSE)))</f>
        <v/>
      </c>
      <c r="P46" s="247" t="str">
        <f>IF(ISERROR(VLOOKUP($A46,parlvotes_lh!$A$11:$ZZ$200,126,FALSE))=TRUE,"",IF(VLOOKUP($A46,parlvotes_lh!$A$11:$ZZ$200,126,FALSE)=0,"",VLOOKUP($A46,parlvotes_lh!$A$11:$ZZ$200,126,FALSE)))</f>
        <v/>
      </c>
      <c r="Q46" s="248" t="str">
        <f>IF(ISERROR(VLOOKUP($A46,parlvotes_lh!$A$11:$ZZ$200,146,FALSE))=TRUE,"",IF(VLOOKUP($A46,parlvotes_lh!$A$11:$ZZ$200,146,FALSE)=0,"",VLOOKUP($A46,parlvotes_lh!$A$11:$ZZ$200,146,FALSE)))</f>
        <v/>
      </c>
      <c r="R46" s="248" t="str">
        <f>IF(ISERROR(VLOOKUP($A46,parlvotes_lh!$A$11:$ZZ$200,166,FALSE))=TRUE,"",IF(VLOOKUP($A46,parlvotes_lh!$A$11:$ZZ$200,166,FALSE)=0,"",VLOOKUP($A46,parlvotes_lh!$A$11:$ZZ$200,166,FALSE)))</f>
        <v/>
      </c>
      <c r="S46" s="248" t="str">
        <f>IF(ISERROR(VLOOKUP($A46,parlvotes_lh!$A$11:$ZZ$200,186,FALSE))=TRUE,"",IF(VLOOKUP($A46,parlvotes_lh!$A$11:$ZZ$200,186,FALSE)=0,"",VLOOKUP($A46,parlvotes_lh!$A$11:$ZZ$200,186,FALSE)))</f>
        <v/>
      </c>
      <c r="T46" s="248" t="str">
        <f>IF(ISERROR(VLOOKUP($A46,parlvotes_lh!$A$11:$ZZ$200,206,FALSE))=TRUE,"",IF(VLOOKUP($A46,parlvotes_lh!$A$11:$ZZ$200,206,FALSE)=0,"",VLOOKUP($A46,parlvotes_lh!$A$11:$ZZ$200,206,FALSE)))</f>
        <v/>
      </c>
      <c r="U46" s="248" t="str">
        <f>IF(ISERROR(VLOOKUP($A46,parlvotes_lh!$A$11:$ZZ$200,226,FALSE))=TRUE,"",IF(VLOOKUP($A46,parlvotes_lh!$A$11:$ZZ$200,226,FALSE)=0,"",VLOOKUP($A46,parlvotes_lh!$A$11:$ZZ$200,226,FALSE)))</f>
        <v/>
      </c>
      <c r="V46" s="248" t="str">
        <f>IF(ISERROR(VLOOKUP($A46,parlvotes_lh!$A$11:$ZZ$200,246,FALSE))=TRUE,"",IF(VLOOKUP($A46,parlvotes_lh!$A$11:$ZZ$200,246,FALSE)=0,"",VLOOKUP($A46,parlvotes_lh!$A$11:$ZZ$200,246,FALSE)))</f>
        <v/>
      </c>
      <c r="W46" s="248" t="str">
        <f>IF(ISERROR(VLOOKUP($A46,parlvotes_lh!$A$11:$ZZ$200,266,FALSE))=TRUE,"",IF(VLOOKUP($A46,parlvotes_lh!$A$11:$ZZ$200,266,FALSE)=0,"",VLOOKUP($A46,parlvotes_lh!$A$11:$ZZ$200,266,FALSE)))</f>
        <v/>
      </c>
      <c r="X46" s="248" t="str">
        <f>IF(ISERROR(VLOOKUP($A46,parlvotes_lh!$A$11:$ZZ$200,286,FALSE))=TRUE,"",IF(VLOOKUP($A46,parlvotes_lh!$A$11:$ZZ$200,286,FALSE)=0,"",VLOOKUP($A46,parlvotes_lh!$A$11:$ZZ$200,286,FALSE)))</f>
        <v/>
      </c>
      <c r="Y46" s="248" t="str">
        <f>IF(ISERROR(VLOOKUP($A46,parlvotes_lh!$A$11:$ZZ$200,306,FALSE))=TRUE,"",IF(VLOOKUP($A46,parlvotes_lh!$A$11:$ZZ$200,306,FALSE)=0,"",VLOOKUP($A46,parlvotes_lh!$A$11:$ZZ$200,306,FALSE)))</f>
        <v/>
      </c>
      <c r="Z46" s="248" t="str">
        <f>IF(ISERROR(VLOOKUP($A46,parlvotes_lh!$A$11:$ZZ$200,326,FALSE))=TRUE,"",IF(VLOOKUP($A46,parlvotes_lh!$A$11:$ZZ$200,326,FALSE)=0,"",VLOOKUP($A46,parlvotes_lh!$A$11:$ZZ$200,326,FALSE)))</f>
        <v/>
      </c>
      <c r="AA46" s="248" t="str">
        <f>IF(ISERROR(VLOOKUP($A46,parlvotes_lh!$A$11:$ZZ$200,346,FALSE))=TRUE,"",IF(VLOOKUP($A46,parlvotes_lh!$A$11:$ZZ$200,346,FALSE)=0,"",VLOOKUP($A46,parlvotes_lh!$A$11:$ZZ$200,346,FALSE)))</f>
        <v/>
      </c>
      <c r="AB46" s="248" t="str">
        <f>IF(ISERROR(VLOOKUP($A46,parlvotes_lh!$A$11:$ZZ$200,366,FALSE))=TRUE,"",IF(VLOOKUP($A46,parlvotes_lh!$A$11:$ZZ$200,366,FALSE)=0,"",VLOOKUP($A46,parlvotes_lh!$A$11:$ZZ$200,366,FALSE)))</f>
        <v/>
      </c>
      <c r="AC46" s="248" t="str">
        <f>IF(ISERROR(VLOOKUP($A46,parlvotes_lh!$A$11:$ZZ$200,386,FALSE))=TRUE,"",IF(VLOOKUP($A46,parlvotes_lh!$A$11:$ZZ$200,386,FALSE)=0,"",VLOOKUP($A46,parlvotes_lh!$A$11:$ZZ$200,386,FALSE)))</f>
        <v/>
      </c>
    </row>
    <row r="47" spans="1:29" ht="13.5" customHeight="1" x14ac:dyDescent="0.25">
      <c r="A47" s="242" t="str">
        <f>IF(info_parties!A47="","",info_parties!A47)</f>
        <v>fr_cvb01</v>
      </c>
      <c r="B47" s="142" t="str">
        <f>IF(A47="","",MID(info_weblinks!$C$3,32,3))</f>
        <v>fra</v>
      </c>
      <c r="C47" s="142" t="str">
        <f>IF(info_parties!G47="","",info_parties!G47)</f>
        <v>Blank Voting Citizens</v>
      </c>
      <c r="D47" s="142" t="str">
        <f>IF(info_parties!K47="","",info_parties!K47)</f>
        <v>Citoyens du Vote Blanc</v>
      </c>
      <c r="E47" s="142" t="str">
        <f>IF(info_parties!H47="","",info_parties!H47)</f>
        <v>CVB</v>
      </c>
      <c r="F47" s="243" t="str">
        <f t="shared" si="0"/>
        <v/>
      </c>
      <c r="G47" s="244" t="str">
        <f t="shared" si="1"/>
        <v/>
      </c>
      <c r="H47" s="245" t="str">
        <f t="shared" si="2"/>
        <v/>
      </c>
      <c r="I47" s="246" t="str">
        <f t="shared" si="3"/>
        <v/>
      </c>
      <c r="J47" s="247" t="str">
        <f>IF(ISERROR(VLOOKUP($A47,parlvotes_lh!$A$11:$ZZ$200,6,FALSE))=TRUE,"",IF(VLOOKUP($A47,parlvotes_lh!$A$11:$ZZ$200,6,FALSE)=0,"",VLOOKUP($A47,parlvotes_lh!$A$11:$ZZ$200,6,FALSE)))</f>
        <v/>
      </c>
      <c r="K47" s="247" t="str">
        <f>IF(ISERROR(VLOOKUP($A47,parlvotes_lh!$A$11:$ZZ$200,26,FALSE))=TRUE,"",IF(VLOOKUP($A47,parlvotes_lh!$A$11:$ZZ$200,26,FALSE)=0,"",VLOOKUP($A47,parlvotes_lh!$A$11:$ZZ$200,26,FALSE)))</f>
        <v/>
      </c>
      <c r="L47" s="247" t="str">
        <f>IF(ISERROR(VLOOKUP($A47,parlvotes_lh!$A$11:$ZZ$200,46,FALSE))=TRUE,"",IF(VLOOKUP($A47,parlvotes_lh!$A$11:$ZZ$200,46,FALSE)=0,"",VLOOKUP($A47,parlvotes_lh!$A$11:$ZZ$200,46,FALSE)))</f>
        <v/>
      </c>
      <c r="M47" s="247" t="str">
        <f>IF(ISERROR(VLOOKUP($A47,parlvotes_lh!$A$11:$ZZ$200,66,FALSE))=TRUE,"",IF(VLOOKUP($A47,parlvotes_lh!$A$11:$ZZ$200,66,FALSE)=0,"",VLOOKUP($A47,parlvotes_lh!$A$11:$ZZ$200,66,FALSE)))</f>
        <v/>
      </c>
      <c r="N47" s="247" t="str">
        <f>IF(ISERROR(VLOOKUP($A47,parlvotes_lh!$A$11:$ZZ$200,86,FALSE))=TRUE,"",IF(VLOOKUP($A47,parlvotes_lh!$A$11:$ZZ$200,86,FALSE)=0,"",VLOOKUP($A47,parlvotes_lh!$A$11:$ZZ$200,86,FALSE)))</f>
        <v/>
      </c>
      <c r="O47" s="247" t="str">
        <f>IF(ISERROR(VLOOKUP($A47,parlvotes_lh!$A$11:$ZZ$200,106,FALSE))=TRUE,"",IF(VLOOKUP($A47,parlvotes_lh!$A$11:$ZZ$200,106,FALSE)=0,"",VLOOKUP($A47,parlvotes_lh!$A$11:$ZZ$200,106,FALSE)))</f>
        <v/>
      </c>
      <c r="P47" s="247" t="str">
        <f>IF(ISERROR(VLOOKUP($A47,parlvotes_lh!$A$11:$ZZ$200,126,FALSE))=TRUE,"",IF(VLOOKUP($A47,parlvotes_lh!$A$11:$ZZ$200,126,FALSE)=0,"",VLOOKUP($A47,parlvotes_lh!$A$11:$ZZ$200,126,FALSE)))</f>
        <v/>
      </c>
      <c r="Q47" s="248" t="str">
        <f>IF(ISERROR(VLOOKUP($A47,parlvotes_lh!$A$11:$ZZ$200,146,FALSE))=TRUE,"",IF(VLOOKUP($A47,parlvotes_lh!$A$11:$ZZ$200,146,FALSE)=0,"",VLOOKUP($A47,parlvotes_lh!$A$11:$ZZ$200,146,FALSE)))</f>
        <v/>
      </c>
      <c r="R47" s="248" t="str">
        <f>IF(ISERROR(VLOOKUP($A47,parlvotes_lh!$A$11:$ZZ$200,166,FALSE))=TRUE,"",IF(VLOOKUP($A47,parlvotes_lh!$A$11:$ZZ$200,166,FALSE)=0,"",VLOOKUP($A47,parlvotes_lh!$A$11:$ZZ$200,166,FALSE)))</f>
        <v/>
      </c>
      <c r="S47" s="248" t="str">
        <f>IF(ISERROR(VLOOKUP($A47,parlvotes_lh!$A$11:$ZZ$200,186,FALSE))=TRUE,"",IF(VLOOKUP($A47,parlvotes_lh!$A$11:$ZZ$200,186,FALSE)=0,"",VLOOKUP($A47,parlvotes_lh!$A$11:$ZZ$200,186,FALSE)))</f>
        <v/>
      </c>
      <c r="T47" s="248" t="str">
        <f>IF(ISERROR(VLOOKUP($A47,parlvotes_lh!$A$11:$ZZ$200,206,FALSE))=TRUE,"",IF(VLOOKUP($A47,parlvotes_lh!$A$11:$ZZ$200,206,FALSE)=0,"",VLOOKUP($A47,parlvotes_lh!$A$11:$ZZ$200,206,FALSE)))</f>
        <v/>
      </c>
      <c r="U47" s="248" t="str">
        <f>IF(ISERROR(VLOOKUP($A47,parlvotes_lh!$A$11:$ZZ$200,226,FALSE))=TRUE,"",IF(VLOOKUP($A47,parlvotes_lh!$A$11:$ZZ$200,226,FALSE)=0,"",VLOOKUP($A47,parlvotes_lh!$A$11:$ZZ$200,226,FALSE)))</f>
        <v/>
      </c>
      <c r="V47" s="248" t="str">
        <f>IF(ISERROR(VLOOKUP($A47,parlvotes_lh!$A$11:$ZZ$200,246,FALSE))=TRUE,"",IF(VLOOKUP($A47,parlvotes_lh!$A$11:$ZZ$200,246,FALSE)=0,"",VLOOKUP($A47,parlvotes_lh!$A$11:$ZZ$200,246,FALSE)))</f>
        <v/>
      </c>
      <c r="W47" s="248" t="str">
        <f>IF(ISERROR(VLOOKUP($A47,parlvotes_lh!$A$11:$ZZ$200,266,FALSE))=TRUE,"",IF(VLOOKUP($A47,parlvotes_lh!$A$11:$ZZ$200,266,FALSE)=0,"",VLOOKUP($A47,parlvotes_lh!$A$11:$ZZ$200,266,FALSE)))</f>
        <v/>
      </c>
      <c r="X47" s="248" t="str">
        <f>IF(ISERROR(VLOOKUP($A47,parlvotes_lh!$A$11:$ZZ$200,286,FALSE))=TRUE,"",IF(VLOOKUP($A47,parlvotes_lh!$A$11:$ZZ$200,286,FALSE)=0,"",VLOOKUP($A47,parlvotes_lh!$A$11:$ZZ$200,286,FALSE)))</f>
        <v/>
      </c>
      <c r="Y47" s="248" t="str">
        <f>IF(ISERROR(VLOOKUP($A47,parlvotes_lh!$A$11:$ZZ$200,306,FALSE))=TRUE,"",IF(VLOOKUP($A47,parlvotes_lh!$A$11:$ZZ$200,306,FALSE)=0,"",VLOOKUP($A47,parlvotes_lh!$A$11:$ZZ$200,306,FALSE)))</f>
        <v/>
      </c>
      <c r="Z47" s="248" t="str">
        <f>IF(ISERROR(VLOOKUP($A47,parlvotes_lh!$A$11:$ZZ$200,326,FALSE))=TRUE,"",IF(VLOOKUP($A47,parlvotes_lh!$A$11:$ZZ$200,326,FALSE)=0,"",VLOOKUP($A47,parlvotes_lh!$A$11:$ZZ$200,326,FALSE)))</f>
        <v/>
      </c>
      <c r="AA47" s="248" t="str">
        <f>IF(ISERROR(VLOOKUP($A47,parlvotes_lh!$A$11:$ZZ$200,346,FALSE))=TRUE,"",IF(VLOOKUP($A47,parlvotes_lh!$A$11:$ZZ$200,346,FALSE)=0,"",VLOOKUP($A47,parlvotes_lh!$A$11:$ZZ$200,346,FALSE)))</f>
        <v/>
      </c>
      <c r="AB47" s="248" t="str">
        <f>IF(ISERROR(VLOOKUP($A47,parlvotes_lh!$A$11:$ZZ$200,366,FALSE))=TRUE,"",IF(VLOOKUP($A47,parlvotes_lh!$A$11:$ZZ$200,366,FALSE)=0,"",VLOOKUP($A47,parlvotes_lh!$A$11:$ZZ$200,366,FALSE)))</f>
        <v/>
      </c>
      <c r="AC47" s="248" t="str">
        <f>IF(ISERROR(VLOOKUP($A47,parlvotes_lh!$A$11:$ZZ$200,386,FALSE))=TRUE,"",IF(VLOOKUP($A47,parlvotes_lh!$A$11:$ZZ$200,386,FALSE)=0,"",VLOOKUP($A47,parlvotes_lh!$A$11:$ZZ$200,386,FALSE)))</f>
        <v/>
      </c>
    </row>
    <row r="48" spans="1:29" ht="13.5" customHeight="1" x14ac:dyDescent="0.25">
      <c r="A48" s="242" t="str">
        <f>IF(info_parties!A48="","",info_parties!A48)</f>
        <v>fr_other01</v>
      </c>
      <c r="B48" s="142" t="str">
        <f>IF(A48="","",MID(info_weblinks!$C$3,32,3))</f>
        <v>fra</v>
      </c>
      <c r="C48" s="142" t="str">
        <f>IF(info_parties!G48="","",info_parties!G48)</f>
        <v>-</v>
      </c>
      <c r="D48" s="142" t="str">
        <f>IF(info_parties!K48="","",info_parties!K48)</f>
        <v>-</v>
      </c>
      <c r="E48" s="142" t="str">
        <f>IF(info_parties!H48="","",info_parties!H48)</f>
        <v>Other</v>
      </c>
      <c r="F48" s="243">
        <f t="shared" si="0"/>
        <v>34049</v>
      </c>
      <c r="G48" s="244">
        <f t="shared" si="1"/>
        <v>41070</v>
      </c>
      <c r="H48" s="245">
        <f t="shared" si="2"/>
        <v>1.9E-2</v>
      </c>
      <c r="I48" s="246">
        <f t="shared" si="3"/>
        <v>35575</v>
      </c>
      <c r="J48" s="247">
        <f>IF(ISERROR(VLOOKUP($A48,parlvotes_lh!$A$11:$ZZ$200,6,FALSE))=TRUE,"",IF(VLOOKUP($A48,parlvotes_lh!$A$11:$ZZ$200,6,FALSE)=0,"",VLOOKUP($A48,parlvotes_lh!$A$11:$ZZ$200,6,FALSE)))</f>
        <v>1.2E-2</v>
      </c>
      <c r="K48" s="247">
        <f>IF(ISERROR(VLOOKUP($A48,parlvotes_lh!$A$11:$ZZ$200,26,FALSE))=TRUE,"",IF(VLOOKUP($A48,parlvotes_lh!$A$11:$ZZ$200,26,FALSE)=0,"",VLOOKUP($A48,parlvotes_lh!$A$11:$ZZ$200,26,FALSE)))</f>
        <v>1.9E-2</v>
      </c>
      <c r="L48" s="247">
        <f>IF(ISERROR(VLOOKUP($A48,parlvotes_lh!$A$11:$ZZ$200,46,FALSE))=TRUE,"",IF(VLOOKUP($A48,parlvotes_lh!$A$11:$ZZ$200,46,FALSE)=0,"",VLOOKUP($A48,parlvotes_lh!$A$11:$ZZ$200,46,FALSE)))</f>
        <v>1.2E-2</v>
      </c>
      <c r="M48" s="247">
        <f>IF(ISERROR(VLOOKUP($A48,parlvotes_lh!$A$11:$ZZ$200,66,FALSE))=TRUE,"",IF(VLOOKUP($A48,parlvotes_lh!$A$11:$ZZ$200,66,FALSE)=0,"",VLOOKUP($A48,parlvotes_lh!$A$11:$ZZ$200,66,FALSE)))</f>
        <v>1.03E-2</v>
      </c>
      <c r="N48" s="247">
        <f>IF(ISERROR(VLOOKUP($A48,parlvotes_lh!$A$11:$ZZ$200,86,FALSE))=TRUE,"",IF(VLOOKUP($A48,parlvotes_lh!$A$11:$ZZ$200,86,FALSE)=0,"",VLOOKUP($A48,parlvotes_lh!$A$11:$ZZ$200,86,FALSE)))</f>
        <v>5.0000000000000001E-3</v>
      </c>
      <c r="O48" s="247" t="str">
        <f>IF(ISERROR(VLOOKUP($A48,parlvotes_lh!$A$11:$ZZ$200,106,FALSE))=TRUE,"",IF(VLOOKUP($A48,parlvotes_lh!$A$11:$ZZ$200,106,FALSE)=0,"",VLOOKUP($A48,parlvotes_lh!$A$11:$ZZ$200,106,FALSE)))</f>
        <v/>
      </c>
      <c r="P48" s="247" t="str">
        <f>IF(ISERROR(VLOOKUP($A48,parlvotes_lh!$A$11:$ZZ$200,126,FALSE))=TRUE,"",IF(VLOOKUP($A48,parlvotes_lh!$A$11:$ZZ$200,126,FALSE)=0,"",VLOOKUP($A48,parlvotes_lh!$A$11:$ZZ$200,126,FALSE)))</f>
        <v/>
      </c>
      <c r="Q48" s="248" t="str">
        <f>IF(ISERROR(VLOOKUP($A48,parlvotes_lh!$A$11:$ZZ$200,146,FALSE))=TRUE,"",IF(VLOOKUP($A48,parlvotes_lh!$A$11:$ZZ$200,146,FALSE)=0,"",VLOOKUP($A48,parlvotes_lh!$A$11:$ZZ$200,146,FALSE)))</f>
        <v/>
      </c>
      <c r="R48" s="248" t="str">
        <f>IF(ISERROR(VLOOKUP($A48,parlvotes_lh!$A$11:$ZZ$200,166,FALSE))=TRUE,"",IF(VLOOKUP($A48,parlvotes_lh!$A$11:$ZZ$200,166,FALSE)=0,"",VLOOKUP($A48,parlvotes_lh!$A$11:$ZZ$200,166,FALSE)))</f>
        <v/>
      </c>
      <c r="S48" s="248" t="str">
        <f>IF(ISERROR(VLOOKUP($A48,parlvotes_lh!$A$11:$ZZ$200,186,FALSE))=TRUE,"",IF(VLOOKUP($A48,parlvotes_lh!$A$11:$ZZ$200,186,FALSE)=0,"",VLOOKUP($A48,parlvotes_lh!$A$11:$ZZ$200,186,FALSE)))</f>
        <v/>
      </c>
      <c r="T48" s="248" t="str">
        <f>IF(ISERROR(VLOOKUP($A48,parlvotes_lh!$A$11:$ZZ$200,206,FALSE))=TRUE,"",IF(VLOOKUP($A48,parlvotes_lh!$A$11:$ZZ$200,206,FALSE)=0,"",VLOOKUP($A48,parlvotes_lh!$A$11:$ZZ$200,206,FALSE)))</f>
        <v/>
      </c>
      <c r="U48" s="248" t="str">
        <f>IF(ISERROR(VLOOKUP($A48,parlvotes_lh!$A$11:$ZZ$200,226,FALSE))=TRUE,"",IF(VLOOKUP($A48,parlvotes_lh!$A$11:$ZZ$200,226,FALSE)=0,"",VLOOKUP($A48,parlvotes_lh!$A$11:$ZZ$200,226,FALSE)))</f>
        <v/>
      </c>
      <c r="V48" s="248" t="str">
        <f>IF(ISERROR(VLOOKUP($A48,parlvotes_lh!$A$11:$ZZ$200,246,FALSE))=TRUE,"",IF(VLOOKUP($A48,parlvotes_lh!$A$11:$ZZ$200,246,FALSE)=0,"",VLOOKUP($A48,parlvotes_lh!$A$11:$ZZ$200,246,FALSE)))</f>
        <v/>
      </c>
      <c r="W48" s="248" t="str">
        <f>IF(ISERROR(VLOOKUP($A48,parlvotes_lh!$A$11:$ZZ$200,266,FALSE))=TRUE,"",IF(VLOOKUP($A48,parlvotes_lh!$A$11:$ZZ$200,266,FALSE)=0,"",VLOOKUP($A48,parlvotes_lh!$A$11:$ZZ$200,266,FALSE)))</f>
        <v/>
      </c>
      <c r="X48" s="248" t="str">
        <f>IF(ISERROR(VLOOKUP($A48,parlvotes_lh!$A$11:$ZZ$200,286,FALSE))=TRUE,"",IF(VLOOKUP($A48,parlvotes_lh!$A$11:$ZZ$200,286,FALSE)=0,"",VLOOKUP($A48,parlvotes_lh!$A$11:$ZZ$200,286,FALSE)))</f>
        <v/>
      </c>
      <c r="Y48" s="248" t="str">
        <f>IF(ISERROR(VLOOKUP($A48,parlvotes_lh!$A$11:$ZZ$200,306,FALSE))=TRUE,"",IF(VLOOKUP($A48,parlvotes_lh!$A$11:$ZZ$200,306,FALSE)=0,"",VLOOKUP($A48,parlvotes_lh!$A$11:$ZZ$200,306,FALSE)))</f>
        <v/>
      </c>
      <c r="Z48" s="248" t="str">
        <f>IF(ISERROR(VLOOKUP($A48,parlvotes_lh!$A$11:$ZZ$200,326,FALSE))=TRUE,"",IF(VLOOKUP($A48,parlvotes_lh!$A$11:$ZZ$200,326,FALSE)=0,"",VLOOKUP($A48,parlvotes_lh!$A$11:$ZZ$200,326,FALSE)))</f>
        <v/>
      </c>
      <c r="AA48" s="248" t="str">
        <f>IF(ISERROR(VLOOKUP($A48,parlvotes_lh!$A$11:$ZZ$200,346,FALSE))=TRUE,"",IF(VLOOKUP($A48,parlvotes_lh!$A$11:$ZZ$200,346,FALSE)=0,"",VLOOKUP($A48,parlvotes_lh!$A$11:$ZZ$200,346,FALSE)))</f>
        <v/>
      </c>
      <c r="AB48" s="248" t="str">
        <f>IF(ISERROR(VLOOKUP($A48,parlvotes_lh!$A$11:$ZZ$200,366,FALSE))=TRUE,"",IF(VLOOKUP($A48,parlvotes_lh!$A$11:$ZZ$200,366,FALSE)=0,"",VLOOKUP($A48,parlvotes_lh!$A$11:$ZZ$200,366,FALSE)))</f>
        <v/>
      </c>
      <c r="AC48" s="248" t="str">
        <f>IF(ISERROR(VLOOKUP($A48,parlvotes_lh!$A$11:$ZZ$200,386,FALSE))=TRUE,"",IF(VLOOKUP($A48,parlvotes_lh!$A$11:$ZZ$200,386,FALSE)=0,"",VLOOKUP($A48,parlvotes_lh!$A$11:$ZZ$200,386,FALSE)))</f>
        <v/>
      </c>
    </row>
    <row r="49" spans="1:29" ht="13.5" customHeight="1" x14ac:dyDescent="0.25">
      <c r="A49" s="242" t="str">
        <f>IF(info_parties!A49="","",info_parties!A49)</f>
        <v>fr_independent01</v>
      </c>
      <c r="B49" s="142" t="str">
        <f>IF(A49="","",MID(info_weblinks!$C$3,32,3))</f>
        <v>fra</v>
      </c>
      <c r="C49" s="142" t="str">
        <f>IF(info_parties!G49="","",info_parties!G49)</f>
        <v>No affiliation</v>
      </c>
      <c r="D49" s="142" t="str">
        <f>IF(info_parties!K49="","",info_parties!K49)</f>
        <v>Non-Inscrits</v>
      </c>
      <c r="E49" s="142" t="str">
        <f>IF(info_parties!H49="","",info_parties!H49)</f>
        <v>NI</v>
      </c>
      <c r="F49" s="243" t="str">
        <f t="shared" si="0"/>
        <v/>
      </c>
      <c r="G49" s="244" t="str">
        <f t="shared" si="1"/>
        <v/>
      </c>
      <c r="H49" s="245" t="str">
        <f t="shared" si="2"/>
        <v/>
      </c>
      <c r="I49" s="246" t="str">
        <f t="shared" si="3"/>
        <v/>
      </c>
      <c r="J49" s="247" t="str">
        <f>IF(ISERROR(VLOOKUP($A49,parlvotes_lh!$A$11:$ZZ$200,6,FALSE))=TRUE,"",IF(VLOOKUP($A49,parlvotes_lh!$A$11:$ZZ$200,6,FALSE)=0,"",VLOOKUP($A49,parlvotes_lh!$A$11:$ZZ$200,6,FALSE)))</f>
        <v/>
      </c>
      <c r="K49" s="247" t="str">
        <f>IF(ISERROR(VLOOKUP($A49,parlvotes_lh!$A$11:$ZZ$200,26,FALSE))=TRUE,"",IF(VLOOKUP($A49,parlvotes_lh!$A$11:$ZZ$200,26,FALSE)=0,"",VLOOKUP($A49,parlvotes_lh!$A$11:$ZZ$200,26,FALSE)))</f>
        <v/>
      </c>
      <c r="L49" s="247" t="str">
        <f>IF(ISERROR(VLOOKUP($A49,parlvotes_lh!$A$11:$ZZ$200,46,FALSE))=TRUE,"",IF(VLOOKUP($A49,parlvotes_lh!$A$11:$ZZ$200,46,FALSE)=0,"",VLOOKUP($A49,parlvotes_lh!$A$11:$ZZ$200,46,FALSE)))</f>
        <v/>
      </c>
      <c r="M49" s="247" t="str">
        <f>IF(ISERROR(VLOOKUP($A49,parlvotes_lh!$A$11:$ZZ$200,66,FALSE))=TRUE,"",IF(VLOOKUP($A49,parlvotes_lh!$A$11:$ZZ$200,66,FALSE)=0,"",VLOOKUP($A49,parlvotes_lh!$A$11:$ZZ$200,66,FALSE)))</f>
        <v/>
      </c>
      <c r="N49" s="247" t="str">
        <f>IF(ISERROR(VLOOKUP($A49,parlvotes_lh!$A$11:$ZZ$200,86,FALSE))=TRUE,"",IF(VLOOKUP($A49,parlvotes_lh!$A$11:$ZZ$200,86,FALSE)=0,"",VLOOKUP($A49,parlvotes_lh!$A$11:$ZZ$200,86,FALSE)))</f>
        <v/>
      </c>
      <c r="O49" s="247" t="str">
        <f>IF(ISERROR(VLOOKUP($A49,parlvotes_lh!$A$11:$ZZ$200,106,FALSE))=TRUE,"",IF(VLOOKUP($A49,parlvotes_lh!$A$11:$ZZ$200,106,FALSE)=0,"",VLOOKUP($A49,parlvotes_lh!$A$11:$ZZ$200,106,FALSE)))</f>
        <v/>
      </c>
      <c r="P49" s="247" t="str">
        <f>IF(ISERROR(VLOOKUP($A49,parlvotes_lh!$A$11:$ZZ$200,126,FALSE))=TRUE,"",IF(VLOOKUP($A49,parlvotes_lh!$A$11:$ZZ$200,126,FALSE)=0,"",VLOOKUP($A49,parlvotes_lh!$A$11:$ZZ$200,126,FALSE)))</f>
        <v/>
      </c>
      <c r="Q49" s="248" t="str">
        <f>IF(ISERROR(VLOOKUP($A49,parlvotes_lh!$A$11:$ZZ$200,146,FALSE))=TRUE,"",IF(VLOOKUP($A49,parlvotes_lh!$A$11:$ZZ$200,146,FALSE)=0,"",VLOOKUP($A49,parlvotes_lh!$A$11:$ZZ$200,146,FALSE)))</f>
        <v/>
      </c>
      <c r="R49" s="248" t="str">
        <f>IF(ISERROR(VLOOKUP($A49,parlvotes_lh!$A$11:$ZZ$200,166,FALSE))=TRUE,"",IF(VLOOKUP($A49,parlvotes_lh!$A$11:$ZZ$200,166,FALSE)=0,"",VLOOKUP($A49,parlvotes_lh!$A$11:$ZZ$200,166,FALSE)))</f>
        <v/>
      </c>
      <c r="S49" s="248" t="str">
        <f>IF(ISERROR(VLOOKUP($A49,parlvotes_lh!$A$11:$ZZ$200,186,FALSE))=TRUE,"",IF(VLOOKUP($A49,parlvotes_lh!$A$11:$ZZ$200,186,FALSE)=0,"",VLOOKUP($A49,parlvotes_lh!$A$11:$ZZ$200,186,FALSE)))</f>
        <v/>
      </c>
      <c r="T49" s="248" t="str">
        <f>IF(ISERROR(VLOOKUP($A49,parlvotes_lh!$A$11:$ZZ$200,206,FALSE))=TRUE,"",IF(VLOOKUP($A49,parlvotes_lh!$A$11:$ZZ$200,206,FALSE)=0,"",VLOOKUP($A49,parlvotes_lh!$A$11:$ZZ$200,206,FALSE)))</f>
        <v/>
      </c>
      <c r="U49" s="248" t="str">
        <f>IF(ISERROR(VLOOKUP($A49,parlvotes_lh!$A$11:$ZZ$200,226,FALSE))=TRUE,"",IF(VLOOKUP($A49,parlvotes_lh!$A$11:$ZZ$200,226,FALSE)=0,"",VLOOKUP($A49,parlvotes_lh!$A$11:$ZZ$200,226,FALSE)))</f>
        <v/>
      </c>
      <c r="V49" s="248" t="str">
        <f>IF(ISERROR(VLOOKUP($A49,parlvotes_lh!$A$11:$ZZ$200,246,FALSE))=TRUE,"",IF(VLOOKUP($A49,parlvotes_lh!$A$11:$ZZ$200,246,FALSE)=0,"",VLOOKUP($A49,parlvotes_lh!$A$11:$ZZ$200,246,FALSE)))</f>
        <v/>
      </c>
      <c r="W49" s="248" t="str">
        <f>IF(ISERROR(VLOOKUP($A49,parlvotes_lh!$A$11:$ZZ$200,266,FALSE))=TRUE,"",IF(VLOOKUP($A49,parlvotes_lh!$A$11:$ZZ$200,266,FALSE)=0,"",VLOOKUP($A49,parlvotes_lh!$A$11:$ZZ$200,266,FALSE)))</f>
        <v/>
      </c>
      <c r="X49" s="248" t="str">
        <f>IF(ISERROR(VLOOKUP($A49,parlvotes_lh!$A$11:$ZZ$200,286,FALSE))=TRUE,"",IF(VLOOKUP($A49,parlvotes_lh!$A$11:$ZZ$200,286,FALSE)=0,"",VLOOKUP($A49,parlvotes_lh!$A$11:$ZZ$200,286,FALSE)))</f>
        <v/>
      </c>
      <c r="Y49" s="248" t="str">
        <f>IF(ISERROR(VLOOKUP($A49,parlvotes_lh!$A$11:$ZZ$200,306,FALSE))=TRUE,"",IF(VLOOKUP($A49,parlvotes_lh!$A$11:$ZZ$200,306,FALSE)=0,"",VLOOKUP($A49,parlvotes_lh!$A$11:$ZZ$200,306,FALSE)))</f>
        <v/>
      </c>
      <c r="Z49" s="248" t="str">
        <f>IF(ISERROR(VLOOKUP($A49,parlvotes_lh!$A$11:$ZZ$200,326,FALSE))=TRUE,"",IF(VLOOKUP($A49,parlvotes_lh!$A$11:$ZZ$200,326,FALSE)=0,"",VLOOKUP($A49,parlvotes_lh!$A$11:$ZZ$200,326,FALSE)))</f>
        <v/>
      </c>
      <c r="AA49" s="248" t="str">
        <f>IF(ISERROR(VLOOKUP($A49,parlvotes_lh!$A$11:$ZZ$200,346,FALSE))=TRUE,"",IF(VLOOKUP($A49,parlvotes_lh!$A$11:$ZZ$200,346,FALSE)=0,"",VLOOKUP($A49,parlvotes_lh!$A$11:$ZZ$200,346,FALSE)))</f>
        <v/>
      </c>
      <c r="AB49" s="248" t="str">
        <f>IF(ISERROR(VLOOKUP($A49,parlvotes_lh!$A$11:$ZZ$200,366,FALSE))=TRUE,"",IF(VLOOKUP($A49,parlvotes_lh!$A$11:$ZZ$200,366,FALSE)=0,"",VLOOKUP($A49,parlvotes_lh!$A$11:$ZZ$200,366,FALSE)))</f>
        <v/>
      </c>
      <c r="AC49" s="248" t="str">
        <f>IF(ISERROR(VLOOKUP($A49,parlvotes_lh!$A$11:$ZZ$200,386,FALSE))=TRUE,"",IF(VLOOKUP($A49,parlvotes_lh!$A$11:$ZZ$200,386,FALSE)=0,"",VLOOKUP($A49,parlvotes_lh!$A$11:$ZZ$200,386,FALSE)))</f>
        <v/>
      </c>
    </row>
    <row r="50" spans="1:29" ht="13.5" customHeight="1" x14ac:dyDescent="0.25">
      <c r="A50" s="242" t="str">
        <f>IF(info_parties!A50="","",info_parties!A50)</f>
        <v>fr_upr01</v>
      </c>
      <c r="B50" s="142" t="str">
        <f>IF(A50="","",MID(info_weblinks!$C$3,32,3))</f>
        <v>fra</v>
      </c>
      <c r="C50" s="142" t="str">
        <f>IF(info_parties!G50="","",info_parties!G50)</f>
        <v>Popular Republican Union</v>
      </c>
      <c r="D50" s="142" t="str">
        <f>IF(info_parties!K50="","",info_parties!K50)</f>
        <v/>
      </c>
      <c r="E50" s="142" t="str">
        <f>IF(info_parties!H50="","",info_parties!H50)</f>
        <v>UPR</v>
      </c>
      <c r="F50" s="243" t="str">
        <f t="shared" si="0"/>
        <v/>
      </c>
      <c r="G50" s="244" t="str">
        <f t="shared" si="1"/>
        <v/>
      </c>
      <c r="H50" s="245" t="str">
        <f t="shared" si="2"/>
        <v/>
      </c>
      <c r="I50" s="246" t="str">
        <f t="shared" si="3"/>
        <v/>
      </c>
      <c r="J50" s="247" t="str">
        <f>IF(ISERROR(VLOOKUP($A50,parlvotes_lh!$A$11:$ZZ$200,6,FALSE))=TRUE,"",IF(VLOOKUP($A50,parlvotes_lh!$A$11:$ZZ$200,6,FALSE)=0,"",VLOOKUP($A50,parlvotes_lh!$A$11:$ZZ$200,6,FALSE)))</f>
        <v/>
      </c>
      <c r="K50" s="247" t="str">
        <f>IF(ISERROR(VLOOKUP($A50,parlvotes_lh!$A$11:$ZZ$200,26,FALSE))=TRUE,"",IF(VLOOKUP($A50,parlvotes_lh!$A$11:$ZZ$200,26,FALSE)=0,"",VLOOKUP($A50,parlvotes_lh!$A$11:$ZZ$200,26,FALSE)))</f>
        <v/>
      </c>
      <c r="L50" s="247" t="str">
        <f>IF(ISERROR(VLOOKUP($A50,parlvotes_lh!$A$11:$ZZ$200,46,FALSE))=TRUE,"",IF(VLOOKUP($A50,parlvotes_lh!$A$11:$ZZ$200,46,FALSE)=0,"",VLOOKUP($A50,parlvotes_lh!$A$11:$ZZ$200,46,FALSE)))</f>
        <v/>
      </c>
      <c r="M50" s="247" t="str">
        <f>IF(ISERROR(VLOOKUP($A50,parlvotes_lh!$A$11:$ZZ$200,66,FALSE))=TRUE,"",IF(VLOOKUP($A50,parlvotes_lh!$A$11:$ZZ$200,66,FALSE)=0,"",VLOOKUP($A50,parlvotes_lh!$A$11:$ZZ$200,66,FALSE)))</f>
        <v/>
      </c>
      <c r="N50" s="247" t="str">
        <f>IF(ISERROR(VLOOKUP($A50,parlvotes_lh!$A$11:$ZZ$200,86,FALSE))=TRUE,"",IF(VLOOKUP($A50,parlvotes_lh!$A$11:$ZZ$200,86,FALSE)=0,"",VLOOKUP($A50,parlvotes_lh!$A$11:$ZZ$200,86,FALSE)))</f>
        <v/>
      </c>
      <c r="O50" s="247" t="str">
        <f>IF(ISERROR(VLOOKUP($A50,parlvotes_lh!$A$11:$ZZ$200,106,FALSE))=TRUE,"",IF(VLOOKUP($A50,parlvotes_lh!$A$11:$ZZ$200,106,FALSE)=0,"",VLOOKUP($A50,parlvotes_lh!$A$11:$ZZ$200,106,FALSE)))</f>
        <v/>
      </c>
      <c r="P50" s="247" t="str">
        <f>IF(ISERROR(VLOOKUP($A50,parlvotes_lh!$A$11:$ZZ$200,126,FALSE))=TRUE,"",IF(VLOOKUP($A50,parlvotes_lh!$A$11:$ZZ$200,126,FALSE)=0,"",VLOOKUP($A50,parlvotes_lh!$A$11:$ZZ$200,126,FALSE)))</f>
        <v/>
      </c>
      <c r="Q50" s="248" t="str">
        <f>IF(ISERROR(VLOOKUP($A50,parlvotes_lh!$A$11:$ZZ$200,146,FALSE))=TRUE,"",IF(VLOOKUP($A50,parlvotes_lh!$A$11:$ZZ$200,146,FALSE)=0,"",VLOOKUP($A50,parlvotes_lh!$A$11:$ZZ$200,146,FALSE)))</f>
        <v/>
      </c>
      <c r="R50" s="248" t="str">
        <f>IF(ISERROR(VLOOKUP($A50,parlvotes_lh!$A$11:$ZZ$200,166,FALSE))=TRUE,"",IF(VLOOKUP($A50,parlvotes_lh!$A$11:$ZZ$200,166,FALSE)=0,"",VLOOKUP($A50,parlvotes_lh!$A$11:$ZZ$200,166,FALSE)))</f>
        <v/>
      </c>
      <c r="S50" s="248" t="str">
        <f>IF(ISERROR(VLOOKUP($A50,parlvotes_lh!$A$11:$ZZ$200,186,FALSE))=TRUE,"",IF(VLOOKUP($A50,parlvotes_lh!$A$11:$ZZ$200,186,FALSE)=0,"",VLOOKUP($A50,parlvotes_lh!$A$11:$ZZ$200,186,FALSE)))</f>
        <v/>
      </c>
      <c r="T50" s="248" t="str">
        <f>IF(ISERROR(VLOOKUP($A50,parlvotes_lh!$A$11:$ZZ$200,206,FALSE))=TRUE,"",IF(VLOOKUP($A50,parlvotes_lh!$A$11:$ZZ$200,206,FALSE)=0,"",VLOOKUP($A50,parlvotes_lh!$A$11:$ZZ$200,206,FALSE)))</f>
        <v/>
      </c>
      <c r="U50" s="248" t="str">
        <f>IF(ISERROR(VLOOKUP($A50,parlvotes_lh!$A$11:$ZZ$200,226,FALSE))=TRUE,"",IF(VLOOKUP($A50,parlvotes_lh!$A$11:$ZZ$200,226,FALSE)=0,"",VLOOKUP($A50,parlvotes_lh!$A$11:$ZZ$200,226,FALSE)))</f>
        <v/>
      </c>
      <c r="V50" s="248" t="str">
        <f>IF(ISERROR(VLOOKUP($A50,parlvotes_lh!$A$11:$ZZ$200,246,FALSE))=TRUE,"",IF(VLOOKUP($A50,parlvotes_lh!$A$11:$ZZ$200,246,FALSE)=0,"",VLOOKUP($A50,parlvotes_lh!$A$11:$ZZ$200,246,FALSE)))</f>
        <v/>
      </c>
      <c r="W50" s="248" t="str">
        <f>IF(ISERROR(VLOOKUP($A50,parlvotes_lh!$A$11:$ZZ$200,266,FALSE))=TRUE,"",IF(VLOOKUP($A50,parlvotes_lh!$A$11:$ZZ$200,266,FALSE)=0,"",VLOOKUP($A50,parlvotes_lh!$A$11:$ZZ$200,266,FALSE)))</f>
        <v/>
      </c>
      <c r="X50" s="248" t="str">
        <f>IF(ISERROR(VLOOKUP($A50,parlvotes_lh!$A$11:$ZZ$200,286,FALSE))=TRUE,"",IF(VLOOKUP($A50,parlvotes_lh!$A$11:$ZZ$200,286,FALSE)=0,"",VLOOKUP($A50,parlvotes_lh!$A$11:$ZZ$200,286,FALSE)))</f>
        <v/>
      </c>
      <c r="Y50" s="248" t="str">
        <f>IF(ISERROR(VLOOKUP($A50,parlvotes_lh!$A$11:$ZZ$200,306,FALSE))=TRUE,"",IF(VLOOKUP($A50,parlvotes_lh!$A$11:$ZZ$200,306,FALSE)=0,"",VLOOKUP($A50,parlvotes_lh!$A$11:$ZZ$200,306,FALSE)))</f>
        <v/>
      </c>
      <c r="Z50" s="248" t="str">
        <f>IF(ISERROR(VLOOKUP($A50,parlvotes_lh!$A$11:$ZZ$200,326,FALSE))=TRUE,"",IF(VLOOKUP($A50,parlvotes_lh!$A$11:$ZZ$200,326,FALSE)=0,"",VLOOKUP($A50,parlvotes_lh!$A$11:$ZZ$200,326,FALSE)))</f>
        <v/>
      </c>
      <c r="AA50" s="248" t="str">
        <f>IF(ISERROR(VLOOKUP($A50,parlvotes_lh!$A$11:$ZZ$200,346,FALSE))=TRUE,"",IF(VLOOKUP($A50,parlvotes_lh!$A$11:$ZZ$200,346,FALSE)=0,"",VLOOKUP($A50,parlvotes_lh!$A$11:$ZZ$200,346,FALSE)))</f>
        <v/>
      </c>
      <c r="AB50" s="248" t="str">
        <f>IF(ISERROR(VLOOKUP($A50,parlvotes_lh!$A$11:$ZZ$200,366,FALSE))=TRUE,"",IF(VLOOKUP($A50,parlvotes_lh!$A$11:$ZZ$200,366,FALSE)=0,"",VLOOKUP($A50,parlvotes_lh!$A$11:$ZZ$200,366,FALSE)))</f>
        <v/>
      </c>
      <c r="AC50" s="248" t="str">
        <f>IF(ISERROR(VLOOKUP($A50,parlvotes_lh!$A$11:$ZZ$200,386,FALSE))=TRUE,"",IF(VLOOKUP($A50,parlvotes_lh!$A$11:$ZZ$200,386,FALSE)=0,"",VLOOKUP($A50,parlvotes_lh!$A$11:$ZZ$200,386,FALSE)))</f>
        <v/>
      </c>
    </row>
    <row r="51" spans="1:29" ht="13.5" customHeight="1" x14ac:dyDescent="0.25">
      <c r="A51" s="242" t="str">
        <f>IF(info_parties!A51="","",info_parties!A51)</f>
        <v>fr_lrm01</v>
      </c>
      <c r="B51" s="142" t="str">
        <f>IF(A51="","",MID(info_weblinks!$C$3,32,3))</f>
        <v>fra</v>
      </c>
      <c r="C51" s="142" t="str">
        <f>IF(info_parties!G51="","",info_parties!G51)</f>
        <v>Forward</v>
      </c>
      <c r="D51" s="142" t="str">
        <f>IF(info_parties!K51="","",info_parties!K51)</f>
        <v>La Republique en marche</v>
      </c>
      <c r="E51" s="142" t="str">
        <f>IF(info_parties!H51="","",info_parties!H51)</f>
        <v>LRM</v>
      </c>
      <c r="F51" s="243">
        <f t="shared" si="0"/>
        <v>42897</v>
      </c>
      <c r="G51" s="244">
        <f t="shared" si="1"/>
        <v>42897</v>
      </c>
      <c r="H51" s="245">
        <f t="shared" si="2"/>
        <v>0.28199999999999997</v>
      </c>
      <c r="I51" s="246">
        <f t="shared" si="3"/>
        <v>42897</v>
      </c>
      <c r="J51" s="247" t="str">
        <f>IF(ISERROR(VLOOKUP($A51,parlvotes_lh!$A$11:$ZZ$200,6,FALSE))=TRUE,"",IF(VLOOKUP($A51,parlvotes_lh!$A$11:$ZZ$200,6,FALSE)=0,"",VLOOKUP($A51,parlvotes_lh!$A$11:$ZZ$200,6,FALSE)))</f>
        <v/>
      </c>
      <c r="K51" s="247" t="str">
        <f>IF(ISERROR(VLOOKUP($A51,parlvotes_lh!$A$11:$ZZ$200,26,FALSE))=TRUE,"",IF(VLOOKUP($A51,parlvotes_lh!$A$11:$ZZ$200,26,FALSE)=0,"",VLOOKUP($A51,parlvotes_lh!$A$11:$ZZ$200,26,FALSE)))</f>
        <v/>
      </c>
      <c r="L51" s="247" t="str">
        <f>IF(ISERROR(VLOOKUP($A51,parlvotes_lh!$A$11:$ZZ$200,46,FALSE))=TRUE,"",IF(VLOOKUP($A51,parlvotes_lh!$A$11:$ZZ$200,46,FALSE)=0,"",VLOOKUP($A51,parlvotes_lh!$A$11:$ZZ$200,46,FALSE)))</f>
        <v/>
      </c>
      <c r="M51" s="247" t="str">
        <f>IF(ISERROR(VLOOKUP($A51,parlvotes_lh!$A$11:$ZZ$200,66,FALSE))=TRUE,"",IF(VLOOKUP($A51,parlvotes_lh!$A$11:$ZZ$200,66,FALSE)=0,"",VLOOKUP($A51,parlvotes_lh!$A$11:$ZZ$200,66,FALSE)))</f>
        <v/>
      </c>
      <c r="N51" s="247" t="str">
        <f>IF(ISERROR(VLOOKUP($A51,parlvotes_lh!$A$11:$ZZ$200,86,FALSE))=TRUE,"",IF(VLOOKUP($A51,parlvotes_lh!$A$11:$ZZ$200,86,FALSE)=0,"",VLOOKUP($A51,parlvotes_lh!$A$11:$ZZ$200,86,FALSE)))</f>
        <v/>
      </c>
      <c r="O51" s="247">
        <f>IF(ISERROR(VLOOKUP($A51,parlvotes_lh!$A$11:$ZZ$200,106,FALSE))=TRUE,"",IF(VLOOKUP($A51,parlvotes_lh!$A$11:$ZZ$200,106,FALSE)=0,"",VLOOKUP($A51,parlvotes_lh!$A$11:$ZZ$200,106,FALSE)))</f>
        <v>0.28199999999999997</v>
      </c>
      <c r="P51" s="247" t="str">
        <f>IF(ISERROR(VLOOKUP($A51,parlvotes_lh!$A$11:$ZZ$200,126,FALSE))=TRUE,"",IF(VLOOKUP($A51,parlvotes_lh!$A$11:$ZZ$200,126,FALSE)=0,"",VLOOKUP($A51,parlvotes_lh!$A$11:$ZZ$200,126,FALSE)))</f>
        <v/>
      </c>
      <c r="Q51" s="248" t="str">
        <f>IF(ISERROR(VLOOKUP($A51,parlvotes_lh!$A$11:$ZZ$200,146,FALSE))=TRUE,"",IF(VLOOKUP($A51,parlvotes_lh!$A$11:$ZZ$200,146,FALSE)=0,"",VLOOKUP($A51,parlvotes_lh!$A$11:$ZZ$200,146,FALSE)))</f>
        <v/>
      </c>
      <c r="R51" s="248" t="str">
        <f>IF(ISERROR(VLOOKUP($A51,parlvotes_lh!$A$11:$ZZ$200,166,FALSE))=TRUE,"",IF(VLOOKUP($A51,parlvotes_lh!$A$11:$ZZ$200,166,FALSE)=0,"",VLOOKUP($A51,parlvotes_lh!$A$11:$ZZ$200,166,FALSE)))</f>
        <v/>
      </c>
      <c r="S51" s="248" t="str">
        <f>IF(ISERROR(VLOOKUP($A51,parlvotes_lh!$A$11:$ZZ$200,186,FALSE))=TRUE,"",IF(VLOOKUP($A51,parlvotes_lh!$A$11:$ZZ$200,186,FALSE)=0,"",VLOOKUP($A51,parlvotes_lh!$A$11:$ZZ$200,186,FALSE)))</f>
        <v/>
      </c>
      <c r="T51" s="248" t="str">
        <f>IF(ISERROR(VLOOKUP($A51,parlvotes_lh!$A$11:$ZZ$200,206,FALSE))=TRUE,"",IF(VLOOKUP($A51,parlvotes_lh!$A$11:$ZZ$200,206,FALSE)=0,"",VLOOKUP($A51,parlvotes_lh!$A$11:$ZZ$200,206,FALSE)))</f>
        <v/>
      </c>
      <c r="U51" s="248" t="str">
        <f>IF(ISERROR(VLOOKUP($A51,parlvotes_lh!$A$11:$ZZ$200,226,FALSE))=TRUE,"",IF(VLOOKUP($A51,parlvotes_lh!$A$11:$ZZ$200,226,FALSE)=0,"",VLOOKUP($A51,parlvotes_lh!$A$11:$ZZ$200,226,FALSE)))</f>
        <v/>
      </c>
      <c r="V51" s="248" t="str">
        <f>IF(ISERROR(VLOOKUP($A51,parlvotes_lh!$A$11:$ZZ$200,246,FALSE))=TRUE,"",IF(VLOOKUP($A51,parlvotes_lh!$A$11:$ZZ$200,246,FALSE)=0,"",VLOOKUP($A51,parlvotes_lh!$A$11:$ZZ$200,246,FALSE)))</f>
        <v/>
      </c>
      <c r="W51" s="248" t="str">
        <f>IF(ISERROR(VLOOKUP($A51,parlvotes_lh!$A$11:$ZZ$200,266,FALSE))=TRUE,"",IF(VLOOKUP($A51,parlvotes_lh!$A$11:$ZZ$200,266,FALSE)=0,"",VLOOKUP($A51,parlvotes_lh!$A$11:$ZZ$200,266,FALSE)))</f>
        <v/>
      </c>
      <c r="X51" s="248" t="str">
        <f>IF(ISERROR(VLOOKUP($A51,parlvotes_lh!$A$11:$ZZ$200,286,FALSE))=TRUE,"",IF(VLOOKUP($A51,parlvotes_lh!$A$11:$ZZ$200,286,FALSE)=0,"",VLOOKUP($A51,parlvotes_lh!$A$11:$ZZ$200,286,FALSE)))</f>
        <v/>
      </c>
      <c r="Y51" s="248" t="str">
        <f>IF(ISERROR(VLOOKUP($A51,parlvotes_lh!$A$11:$ZZ$200,306,FALSE))=TRUE,"",IF(VLOOKUP($A51,parlvotes_lh!$A$11:$ZZ$200,306,FALSE)=0,"",VLOOKUP($A51,parlvotes_lh!$A$11:$ZZ$200,306,FALSE)))</f>
        <v/>
      </c>
      <c r="Z51" s="248" t="str">
        <f>IF(ISERROR(VLOOKUP($A51,parlvotes_lh!$A$11:$ZZ$200,326,FALSE))=TRUE,"",IF(VLOOKUP($A51,parlvotes_lh!$A$11:$ZZ$200,326,FALSE)=0,"",VLOOKUP($A51,parlvotes_lh!$A$11:$ZZ$200,326,FALSE)))</f>
        <v/>
      </c>
      <c r="AA51" s="248" t="str">
        <f>IF(ISERROR(VLOOKUP($A51,parlvotes_lh!$A$11:$ZZ$200,346,FALSE))=TRUE,"",IF(VLOOKUP($A51,parlvotes_lh!$A$11:$ZZ$200,346,FALSE)=0,"",VLOOKUP($A51,parlvotes_lh!$A$11:$ZZ$200,346,FALSE)))</f>
        <v/>
      </c>
      <c r="AB51" s="248" t="str">
        <f>IF(ISERROR(VLOOKUP($A51,parlvotes_lh!$A$11:$ZZ$200,366,FALSE))=TRUE,"",IF(VLOOKUP($A51,parlvotes_lh!$A$11:$ZZ$200,366,FALSE)=0,"",VLOOKUP($A51,parlvotes_lh!$A$11:$ZZ$200,366,FALSE)))</f>
        <v/>
      </c>
      <c r="AC51" s="248" t="str">
        <f>IF(ISERROR(VLOOKUP($A51,parlvotes_lh!$A$11:$ZZ$200,386,FALSE))=TRUE,"",IF(VLOOKUP($A51,parlvotes_lh!$A$11:$ZZ$200,386,FALSE)=0,"",VLOOKUP($A51,parlvotes_lh!$A$11:$ZZ$200,386,FALSE)))</f>
        <v/>
      </c>
    </row>
    <row r="52" spans="1:29" ht="13.5" customHeight="1" x14ac:dyDescent="0.25">
      <c r="A52" s="242" t="str">
        <f>IF(info_parties!A52="","",info_parties!A52)</f>
        <v>fr_fi01</v>
      </c>
      <c r="B52" s="142" t="str">
        <f>IF(A52="","",MID(info_weblinks!$C$3,32,3))</f>
        <v>fra</v>
      </c>
      <c r="C52" s="142" t="str">
        <f>IF(info_parties!G52="","",info_parties!G52)</f>
        <v>Unsubmissive France</v>
      </c>
      <c r="D52" s="142" t="str">
        <f>IF(info_parties!K52="","",info_parties!K52)</f>
        <v>La France Insoumise</v>
      </c>
      <c r="E52" s="142" t="str">
        <f>IF(info_parties!H52="","",info_parties!H52)</f>
        <v>FI</v>
      </c>
      <c r="F52" s="243">
        <f t="shared" si="0"/>
        <v>42897</v>
      </c>
      <c r="G52" s="244">
        <f t="shared" si="1"/>
        <v>42897</v>
      </c>
      <c r="H52" s="245">
        <f t="shared" si="2"/>
        <v>0.11</v>
      </c>
      <c r="I52" s="246">
        <f t="shared" si="3"/>
        <v>42897</v>
      </c>
      <c r="J52" s="247" t="str">
        <f>IF(ISERROR(VLOOKUP($A52,parlvotes_lh!$A$11:$ZZ$200,6,FALSE))=TRUE,"",IF(VLOOKUP($A52,parlvotes_lh!$A$11:$ZZ$200,6,FALSE)=0,"",VLOOKUP($A52,parlvotes_lh!$A$11:$ZZ$200,6,FALSE)))</f>
        <v/>
      </c>
      <c r="K52" s="247" t="str">
        <f>IF(ISERROR(VLOOKUP($A52,parlvotes_lh!$A$11:$ZZ$200,26,FALSE))=TRUE,"",IF(VLOOKUP($A52,parlvotes_lh!$A$11:$ZZ$200,26,FALSE)=0,"",VLOOKUP($A52,parlvotes_lh!$A$11:$ZZ$200,26,FALSE)))</f>
        <v/>
      </c>
      <c r="L52" s="247" t="str">
        <f>IF(ISERROR(VLOOKUP($A52,parlvotes_lh!$A$11:$ZZ$200,46,FALSE))=TRUE,"",IF(VLOOKUP($A52,parlvotes_lh!$A$11:$ZZ$200,46,FALSE)=0,"",VLOOKUP($A52,parlvotes_lh!$A$11:$ZZ$200,46,FALSE)))</f>
        <v/>
      </c>
      <c r="M52" s="247" t="str">
        <f>IF(ISERROR(VLOOKUP($A52,parlvotes_lh!$A$11:$ZZ$200,66,FALSE))=TRUE,"",IF(VLOOKUP($A52,parlvotes_lh!$A$11:$ZZ$200,66,FALSE)=0,"",VLOOKUP($A52,parlvotes_lh!$A$11:$ZZ$200,66,FALSE)))</f>
        <v/>
      </c>
      <c r="N52" s="247" t="str">
        <f>IF(ISERROR(VLOOKUP($A52,parlvotes_lh!$A$11:$ZZ$200,86,FALSE))=TRUE,"",IF(VLOOKUP($A52,parlvotes_lh!$A$11:$ZZ$200,86,FALSE)=0,"",VLOOKUP($A52,parlvotes_lh!$A$11:$ZZ$200,86,FALSE)))</f>
        <v/>
      </c>
      <c r="O52" s="247">
        <f>IF(ISERROR(VLOOKUP($A52,parlvotes_lh!$A$11:$ZZ$200,106,FALSE))=TRUE,"",IF(VLOOKUP($A52,parlvotes_lh!$A$11:$ZZ$200,106,FALSE)=0,"",VLOOKUP($A52,parlvotes_lh!$A$11:$ZZ$200,106,FALSE)))</f>
        <v>0.11</v>
      </c>
      <c r="P52" s="247" t="str">
        <f>IF(ISERROR(VLOOKUP($A52,parlvotes_lh!$A$11:$ZZ$200,126,FALSE))=TRUE,"",IF(VLOOKUP($A52,parlvotes_lh!$A$11:$ZZ$200,126,FALSE)=0,"",VLOOKUP($A52,parlvotes_lh!$A$11:$ZZ$200,126,FALSE)))</f>
        <v/>
      </c>
      <c r="Q52" s="248" t="str">
        <f>IF(ISERROR(VLOOKUP($A52,parlvotes_lh!$A$11:$ZZ$200,146,FALSE))=TRUE,"",IF(VLOOKUP($A52,parlvotes_lh!$A$11:$ZZ$200,146,FALSE)=0,"",VLOOKUP($A52,parlvotes_lh!$A$11:$ZZ$200,146,FALSE)))</f>
        <v/>
      </c>
      <c r="R52" s="248" t="str">
        <f>IF(ISERROR(VLOOKUP($A52,parlvotes_lh!$A$11:$ZZ$200,166,FALSE))=TRUE,"",IF(VLOOKUP($A52,parlvotes_lh!$A$11:$ZZ$200,166,FALSE)=0,"",VLOOKUP($A52,parlvotes_lh!$A$11:$ZZ$200,166,FALSE)))</f>
        <v/>
      </c>
      <c r="S52" s="248" t="str">
        <f>IF(ISERROR(VLOOKUP($A52,parlvotes_lh!$A$11:$ZZ$200,186,FALSE))=TRUE,"",IF(VLOOKUP($A52,parlvotes_lh!$A$11:$ZZ$200,186,FALSE)=0,"",VLOOKUP($A52,parlvotes_lh!$A$11:$ZZ$200,186,FALSE)))</f>
        <v/>
      </c>
      <c r="T52" s="248" t="str">
        <f>IF(ISERROR(VLOOKUP($A52,parlvotes_lh!$A$11:$ZZ$200,206,FALSE))=TRUE,"",IF(VLOOKUP($A52,parlvotes_lh!$A$11:$ZZ$200,206,FALSE)=0,"",VLOOKUP($A52,parlvotes_lh!$A$11:$ZZ$200,206,FALSE)))</f>
        <v/>
      </c>
      <c r="U52" s="248" t="str">
        <f>IF(ISERROR(VLOOKUP($A52,parlvotes_lh!$A$11:$ZZ$200,226,FALSE))=TRUE,"",IF(VLOOKUP($A52,parlvotes_lh!$A$11:$ZZ$200,226,FALSE)=0,"",VLOOKUP($A52,parlvotes_lh!$A$11:$ZZ$200,226,FALSE)))</f>
        <v/>
      </c>
      <c r="V52" s="248" t="str">
        <f>IF(ISERROR(VLOOKUP($A52,parlvotes_lh!$A$11:$ZZ$200,246,FALSE))=TRUE,"",IF(VLOOKUP($A52,parlvotes_lh!$A$11:$ZZ$200,246,FALSE)=0,"",VLOOKUP($A52,parlvotes_lh!$A$11:$ZZ$200,246,FALSE)))</f>
        <v/>
      </c>
      <c r="W52" s="248" t="str">
        <f>IF(ISERROR(VLOOKUP($A52,parlvotes_lh!$A$11:$ZZ$200,266,FALSE))=TRUE,"",IF(VLOOKUP($A52,parlvotes_lh!$A$11:$ZZ$200,266,FALSE)=0,"",VLOOKUP($A52,parlvotes_lh!$A$11:$ZZ$200,266,FALSE)))</f>
        <v/>
      </c>
      <c r="X52" s="248" t="str">
        <f>IF(ISERROR(VLOOKUP($A52,parlvotes_lh!$A$11:$ZZ$200,286,FALSE))=TRUE,"",IF(VLOOKUP($A52,parlvotes_lh!$A$11:$ZZ$200,286,FALSE)=0,"",VLOOKUP($A52,parlvotes_lh!$A$11:$ZZ$200,286,FALSE)))</f>
        <v/>
      </c>
      <c r="Y52" s="248" t="str">
        <f>IF(ISERROR(VLOOKUP($A52,parlvotes_lh!$A$11:$ZZ$200,306,FALSE))=TRUE,"",IF(VLOOKUP($A52,parlvotes_lh!$A$11:$ZZ$200,306,FALSE)=0,"",VLOOKUP($A52,parlvotes_lh!$A$11:$ZZ$200,306,FALSE)))</f>
        <v/>
      </c>
      <c r="Z52" s="248" t="str">
        <f>IF(ISERROR(VLOOKUP($A52,parlvotes_lh!$A$11:$ZZ$200,326,FALSE))=TRUE,"",IF(VLOOKUP($A52,parlvotes_lh!$A$11:$ZZ$200,326,FALSE)=0,"",VLOOKUP($A52,parlvotes_lh!$A$11:$ZZ$200,326,FALSE)))</f>
        <v/>
      </c>
      <c r="AA52" s="248" t="str">
        <f>IF(ISERROR(VLOOKUP($A52,parlvotes_lh!$A$11:$ZZ$200,346,FALSE))=TRUE,"",IF(VLOOKUP($A52,parlvotes_lh!$A$11:$ZZ$200,346,FALSE)=0,"",VLOOKUP($A52,parlvotes_lh!$A$11:$ZZ$200,346,FALSE)))</f>
        <v/>
      </c>
      <c r="AB52" s="248" t="str">
        <f>IF(ISERROR(VLOOKUP($A52,parlvotes_lh!$A$11:$ZZ$200,366,FALSE))=TRUE,"",IF(VLOOKUP($A52,parlvotes_lh!$A$11:$ZZ$200,366,FALSE)=0,"",VLOOKUP($A52,parlvotes_lh!$A$11:$ZZ$200,366,FALSE)))</f>
        <v/>
      </c>
      <c r="AC52" s="248" t="str">
        <f>IF(ISERROR(VLOOKUP($A52,parlvotes_lh!$A$11:$ZZ$200,386,FALSE))=TRUE,"",IF(VLOOKUP($A52,parlvotes_lh!$A$11:$ZZ$200,386,FALSE)=0,"",VLOOKUP($A52,parlvotes_lh!$A$11:$ZZ$200,386,FALSE)))</f>
        <v/>
      </c>
    </row>
    <row r="53" spans="1:29" ht="13.5" customHeight="1" x14ac:dyDescent="0.25">
      <c r="A53" s="242" t="str">
        <f>IF(info_parties!A53="","",info_parties!A53)</f>
        <v>fr_d01</v>
      </c>
      <c r="B53" s="142" t="str">
        <f>IF(A53="","",MID(info_weblinks!$C$3,32,3))</f>
        <v>fra</v>
      </c>
      <c r="C53" s="142" t="str">
        <f>IF(info_parties!G53="","",info_parties!G53)</f>
        <v>Diverse</v>
      </c>
      <c r="D53" s="142" t="str">
        <f>IF(info_parties!K53="","",info_parties!K53)</f>
        <v>Divers</v>
      </c>
      <c r="E53" s="142" t="str">
        <f>IF(info_parties!H53="","",info_parties!H53)</f>
        <v>D</v>
      </c>
      <c r="F53" s="243">
        <f t="shared" si="0"/>
        <v>42897</v>
      </c>
      <c r="G53" s="244">
        <f t="shared" si="1"/>
        <v>42897</v>
      </c>
      <c r="H53" s="245">
        <f t="shared" si="2"/>
        <v>2.1999999999999999E-2</v>
      </c>
      <c r="I53" s="246">
        <f t="shared" si="3"/>
        <v>42897</v>
      </c>
      <c r="J53" s="247" t="str">
        <f>IF(ISERROR(VLOOKUP($A53,parlvotes_lh!$A$11:$ZZ$200,6,FALSE))=TRUE,"",IF(VLOOKUP($A53,parlvotes_lh!$A$11:$ZZ$200,6,FALSE)=0,"",VLOOKUP($A53,parlvotes_lh!$A$11:$ZZ$200,6,FALSE)))</f>
        <v/>
      </c>
      <c r="K53" s="247" t="str">
        <f>IF(ISERROR(VLOOKUP($A53,parlvotes_lh!$A$11:$ZZ$200,26,FALSE))=TRUE,"",IF(VLOOKUP($A53,parlvotes_lh!$A$11:$ZZ$200,26,FALSE)=0,"",VLOOKUP($A53,parlvotes_lh!$A$11:$ZZ$200,26,FALSE)))</f>
        <v/>
      </c>
      <c r="L53" s="247" t="str">
        <f>IF(ISERROR(VLOOKUP($A53,parlvotes_lh!$A$11:$ZZ$200,46,FALSE))=TRUE,"",IF(VLOOKUP($A53,parlvotes_lh!$A$11:$ZZ$200,46,FALSE)=0,"",VLOOKUP($A53,parlvotes_lh!$A$11:$ZZ$200,46,FALSE)))</f>
        <v/>
      </c>
      <c r="M53" s="247" t="str">
        <f>IF(ISERROR(VLOOKUP($A53,parlvotes_lh!$A$11:$ZZ$200,66,FALSE))=TRUE,"",IF(VLOOKUP($A53,parlvotes_lh!$A$11:$ZZ$200,66,FALSE)=0,"",VLOOKUP($A53,parlvotes_lh!$A$11:$ZZ$200,66,FALSE)))</f>
        <v/>
      </c>
      <c r="N53" s="247" t="str">
        <f>IF(ISERROR(VLOOKUP($A53,parlvotes_lh!$A$11:$ZZ$200,86,FALSE))=TRUE,"",IF(VLOOKUP($A53,parlvotes_lh!$A$11:$ZZ$200,86,FALSE)=0,"",VLOOKUP($A53,parlvotes_lh!$A$11:$ZZ$200,86,FALSE)))</f>
        <v/>
      </c>
      <c r="O53" s="247">
        <f>IF(ISERROR(VLOOKUP($A53,parlvotes_lh!$A$11:$ZZ$200,106,FALSE))=TRUE,"",IF(VLOOKUP($A53,parlvotes_lh!$A$11:$ZZ$200,106,FALSE)=0,"",VLOOKUP($A53,parlvotes_lh!$A$11:$ZZ$200,106,FALSE)))</f>
        <v>2.1999999999999999E-2</v>
      </c>
      <c r="P53" s="247" t="str">
        <f>IF(ISERROR(VLOOKUP($A53,parlvotes_lh!$A$11:$ZZ$200,126,FALSE))=TRUE,"",IF(VLOOKUP($A53,parlvotes_lh!$A$11:$ZZ$200,126,FALSE)=0,"",VLOOKUP($A53,parlvotes_lh!$A$11:$ZZ$200,126,FALSE)))</f>
        <v/>
      </c>
      <c r="Q53" s="248" t="str">
        <f>IF(ISERROR(VLOOKUP($A53,parlvotes_lh!$A$11:$ZZ$200,146,FALSE))=TRUE,"",IF(VLOOKUP($A53,parlvotes_lh!$A$11:$ZZ$200,146,FALSE)=0,"",VLOOKUP($A53,parlvotes_lh!$A$11:$ZZ$200,146,FALSE)))</f>
        <v/>
      </c>
      <c r="R53" s="248" t="str">
        <f>IF(ISERROR(VLOOKUP($A53,parlvotes_lh!$A$11:$ZZ$200,166,FALSE))=TRUE,"",IF(VLOOKUP($A53,parlvotes_lh!$A$11:$ZZ$200,166,FALSE)=0,"",VLOOKUP($A53,parlvotes_lh!$A$11:$ZZ$200,166,FALSE)))</f>
        <v/>
      </c>
      <c r="S53" s="248" t="str">
        <f>IF(ISERROR(VLOOKUP($A53,parlvotes_lh!$A$11:$ZZ$200,186,FALSE))=TRUE,"",IF(VLOOKUP($A53,parlvotes_lh!$A$11:$ZZ$200,186,FALSE)=0,"",VLOOKUP($A53,parlvotes_lh!$A$11:$ZZ$200,186,FALSE)))</f>
        <v/>
      </c>
      <c r="T53" s="248" t="str">
        <f>IF(ISERROR(VLOOKUP($A53,parlvotes_lh!$A$11:$ZZ$200,206,FALSE))=TRUE,"",IF(VLOOKUP($A53,parlvotes_lh!$A$11:$ZZ$200,206,FALSE)=0,"",VLOOKUP($A53,parlvotes_lh!$A$11:$ZZ$200,206,FALSE)))</f>
        <v/>
      </c>
      <c r="U53" s="248" t="str">
        <f>IF(ISERROR(VLOOKUP($A53,parlvotes_lh!$A$11:$ZZ$200,226,FALSE))=TRUE,"",IF(VLOOKUP($A53,parlvotes_lh!$A$11:$ZZ$200,226,FALSE)=0,"",VLOOKUP($A53,parlvotes_lh!$A$11:$ZZ$200,226,FALSE)))</f>
        <v/>
      </c>
      <c r="V53" s="248" t="str">
        <f>IF(ISERROR(VLOOKUP($A53,parlvotes_lh!$A$11:$ZZ$200,246,FALSE))=TRUE,"",IF(VLOOKUP($A53,parlvotes_lh!$A$11:$ZZ$200,246,FALSE)=0,"",VLOOKUP($A53,parlvotes_lh!$A$11:$ZZ$200,246,FALSE)))</f>
        <v/>
      </c>
      <c r="W53" s="248" t="str">
        <f>IF(ISERROR(VLOOKUP($A53,parlvotes_lh!$A$11:$ZZ$200,266,FALSE))=TRUE,"",IF(VLOOKUP($A53,parlvotes_lh!$A$11:$ZZ$200,266,FALSE)=0,"",VLOOKUP($A53,parlvotes_lh!$A$11:$ZZ$200,266,FALSE)))</f>
        <v/>
      </c>
      <c r="X53" s="248" t="str">
        <f>IF(ISERROR(VLOOKUP($A53,parlvotes_lh!$A$11:$ZZ$200,286,FALSE))=TRUE,"",IF(VLOOKUP($A53,parlvotes_lh!$A$11:$ZZ$200,286,FALSE)=0,"",VLOOKUP($A53,parlvotes_lh!$A$11:$ZZ$200,286,FALSE)))</f>
        <v/>
      </c>
      <c r="Y53" s="248" t="str">
        <f>IF(ISERROR(VLOOKUP($A53,parlvotes_lh!$A$11:$ZZ$200,306,FALSE))=TRUE,"",IF(VLOOKUP($A53,parlvotes_lh!$A$11:$ZZ$200,306,FALSE)=0,"",VLOOKUP($A53,parlvotes_lh!$A$11:$ZZ$200,306,FALSE)))</f>
        <v/>
      </c>
      <c r="Z53" s="248" t="str">
        <f>IF(ISERROR(VLOOKUP($A53,parlvotes_lh!$A$11:$ZZ$200,326,FALSE))=TRUE,"",IF(VLOOKUP($A53,parlvotes_lh!$A$11:$ZZ$200,326,FALSE)=0,"",VLOOKUP($A53,parlvotes_lh!$A$11:$ZZ$200,326,FALSE)))</f>
        <v/>
      </c>
      <c r="AA53" s="248" t="str">
        <f>IF(ISERROR(VLOOKUP($A53,parlvotes_lh!$A$11:$ZZ$200,346,FALSE))=TRUE,"",IF(VLOOKUP($A53,parlvotes_lh!$A$11:$ZZ$200,346,FALSE)=0,"",VLOOKUP($A53,parlvotes_lh!$A$11:$ZZ$200,346,FALSE)))</f>
        <v/>
      </c>
      <c r="AB53" s="248" t="str">
        <f>IF(ISERROR(VLOOKUP($A53,parlvotes_lh!$A$11:$ZZ$200,366,FALSE))=TRUE,"",IF(VLOOKUP($A53,parlvotes_lh!$A$11:$ZZ$200,366,FALSE)=0,"",VLOOKUP($A53,parlvotes_lh!$A$11:$ZZ$200,366,FALSE)))</f>
        <v/>
      </c>
      <c r="AC53" s="248" t="str">
        <f>IF(ISERROR(VLOOKUP($A53,parlvotes_lh!$A$11:$ZZ$200,386,FALSE))=TRUE,"",IF(VLOOKUP($A53,parlvotes_lh!$A$11:$ZZ$200,386,FALSE)=0,"",VLOOKUP($A53,parlvotes_lh!$A$11:$ZZ$200,386,FALSE)))</f>
        <v/>
      </c>
    </row>
    <row r="54" spans="1:29" ht="13.5" customHeight="1" x14ac:dyDescent="0.25">
      <c r="A54" s="242" t="str">
        <f>IF(info_parties!A54="","",info_parties!A54)</f>
        <v>fr_dlf01</v>
      </c>
      <c r="B54" s="142" t="str">
        <f>IF(A54="","",MID(info_weblinks!$C$3,32,3))</f>
        <v>fra</v>
      </c>
      <c r="C54" s="142" t="str">
        <f>IF(info_parties!G54="","",info_parties!G54)</f>
        <v>France Arise</v>
      </c>
      <c r="D54" s="142" t="str">
        <f>IF(info_parties!K54="","",info_parties!K54)</f>
        <v>Debout la France</v>
      </c>
      <c r="E54" s="142" t="str">
        <f>IF(info_parties!H54="","",info_parties!H54)</f>
        <v>DLF</v>
      </c>
      <c r="F54" s="243">
        <f t="shared" si="0"/>
        <v>42897</v>
      </c>
      <c r="G54" s="244">
        <f t="shared" si="1"/>
        <v>42897</v>
      </c>
      <c r="H54" s="245">
        <f t="shared" si="2"/>
        <v>1.2E-2</v>
      </c>
      <c r="I54" s="246">
        <f t="shared" si="3"/>
        <v>42897</v>
      </c>
      <c r="J54" s="247" t="str">
        <f>IF(ISERROR(VLOOKUP($A54,parlvotes_lh!$A$11:$ZZ$200,6,FALSE))=TRUE,"",IF(VLOOKUP($A54,parlvotes_lh!$A$11:$ZZ$200,6,FALSE)=0,"",VLOOKUP($A54,parlvotes_lh!$A$11:$ZZ$200,6,FALSE)))</f>
        <v/>
      </c>
      <c r="K54" s="247" t="str">
        <f>IF(ISERROR(VLOOKUP($A54,parlvotes_lh!$A$11:$ZZ$200,26,FALSE))=TRUE,"",IF(VLOOKUP($A54,parlvotes_lh!$A$11:$ZZ$200,26,FALSE)=0,"",VLOOKUP($A54,parlvotes_lh!$A$11:$ZZ$200,26,FALSE)))</f>
        <v/>
      </c>
      <c r="L54" s="247" t="str">
        <f>IF(ISERROR(VLOOKUP($A54,parlvotes_lh!$A$11:$ZZ$200,46,FALSE))=TRUE,"",IF(VLOOKUP($A54,parlvotes_lh!$A$11:$ZZ$200,46,FALSE)=0,"",VLOOKUP($A54,parlvotes_lh!$A$11:$ZZ$200,46,FALSE)))</f>
        <v/>
      </c>
      <c r="M54" s="247" t="str">
        <f>IF(ISERROR(VLOOKUP($A54,parlvotes_lh!$A$11:$ZZ$200,66,FALSE))=TRUE,"",IF(VLOOKUP($A54,parlvotes_lh!$A$11:$ZZ$200,66,FALSE)=0,"",VLOOKUP($A54,parlvotes_lh!$A$11:$ZZ$200,66,FALSE)))</f>
        <v/>
      </c>
      <c r="N54" s="247" t="str">
        <f>IF(ISERROR(VLOOKUP($A54,parlvotes_lh!$A$11:$ZZ$200,86,FALSE))=TRUE,"",IF(VLOOKUP($A54,parlvotes_lh!$A$11:$ZZ$200,86,FALSE)=0,"",VLOOKUP($A54,parlvotes_lh!$A$11:$ZZ$200,86,FALSE)))</f>
        <v/>
      </c>
      <c r="O54" s="247">
        <f>IF(ISERROR(VLOOKUP($A54,parlvotes_lh!$A$11:$ZZ$200,106,FALSE))=TRUE,"",IF(VLOOKUP($A54,parlvotes_lh!$A$11:$ZZ$200,106,FALSE)=0,"",VLOOKUP($A54,parlvotes_lh!$A$11:$ZZ$200,106,FALSE)))</f>
        <v>1.2E-2</v>
      </c>
      <c r="P54" s="247" t="str">
        <f>IF(ISERROR(VLOOKUP($A54,parlvotes_lh!$A$11:$ZZ$200,126,FALSE))=TRUE,"",IF(VLOOKUP($A54,parlvotes_lh!$A$11:$ZZ$200,126,FALSE)=0,"",VLOOKUP($A54,parlvotes_lh!$A$11:$ZZ$200,126,FALSE)))</f>
        <v/>
      </c>
      <c r="Q54" s="248" t="str">
        <f>IF(ISERROR(VLOOKUP($A54,parlvotes_lh!$A$11:$ZZ$200,146,FALSE))=TRUE,"",IF(VLOOKUP($A54,parlvotes_lh!$A$11:$ZZ$200,146,FALSE)=0,"",VLOOKUP($A54,parlvotes_lh!$A$11:$ZZ$200,146,FALSE)))</f>
        <v/>
      </c>
      <c r="R54" s="248" t="str">
        <f>IF(ISERROR(VLOOKUP($A54,parlvotes_lh!$A$11:$ZZ$200,166,FALSE))=TRUE,"",IF(VLOOKUP($A54,parlvotes_lh!$A$11:$ZZ$200,166,FALSE)=0,"",VLOOKUP($A54,parlvotes_lh!$A$11:$ZZ$200,166,FALSE)))</f>
        <v/>
      </c>
      <c r="S54" s="248" t="str">
        <f>IF(ISERROR(VLOOKUP($A54,parlvotes_lh!$A$11:$ZZ$200,186,FALSE))=TRUE,"",IF(VLOOKUP($A54,parlvotes_lh!$A$11:$ZZ$200,186,FALSE)=0,"",VLOOKUP($A54,parlvotes_lh!$A$11:$ZZ$200,186,FALSE)))</f>
        <v/>
      </c>
      <c r="T54" s="248" t="str">
        <f>IF(ISERROR(VLOOKUP($A54,parlvotes_lh!$A$11:$ZZ$200,206,FALSE))=TRUE,"",IF(VLOOKUP($A54,parlvotes_lh!$A$11:$ZZ$200,206,FALSE)=0,"",VLOOKUP($A54,parlvotes_lh!$A$11:$ZZ$200,206,FALSE)))</f>
        <v/>
      </c>
      <c r="U54" s="248" t="str">
        <f>IF(ISERROR(VLOOKUP($A54,parlvotes_lh!$A$11:$ZZ$200,226,FALSE))=TRUE,"",IF(VLOOKUP($A54,parlvotes_lh!$A$11:$ZZ$200,226,FALSE)=0,"",VLOOKUP($A54,parlvotes_lh!$A$11:$ZZ$200,226,FALSE)))</f>
        <v/>
      </c>
      <c r="V54" s="248" t="str">
        <f>IF(ISERROR(VLOOKUP($A54,parlvotes_lh!$A$11:$ZZ$200,246,FALSE))=TRUE,"",IF(VLOOKUP($A54,parlvotes_lh!$A$11:$ZZ$200,246,FALSE)=0,"",VLOOKUP($A54,parlvotes_lh!$A$11:$ZZ$200,246,FALSE)))</f>
        <v/>
      </c>
      <c r="W54" s="248" t="str">
        <f>IF(ISERROR(VLOOKUP($A54,parlvotes_lh!$A$11:$ZZ$200,266,FALSE))=TRUE,"",IF(VLOOKUP($A54,parlvotes_lh!$A$11:$ZZ$200,266,FALSE)=0,"",VLOOKUP($A54,parlvotes_lh!$A$11:$ZZ$200,266,FALSE)))</f>
        <v/>
      </c>
      <c r="X54" s="248" t="str">
        <f>IF(ISERROR(VLOOKUP($A54,parlvotes_lh!$A$11:$ZZ$200,286,FALSE))=TRUE,"",IF(VLOOKUP($A54,parlvotes_lh!$A$11:$ZZ$200,286,FALSE)=0,"",VLOOKUP($A54,parlvotes_lh!$A$11:$ZZ$200,286,FALSE)))</f>
        <v/>
      </c>
      <c r="Y54" s="248" t="str">
        <f>IF(ISERROR(VLOOKUP($A54,parlvotes_lh!$A$11:$ZZ$200,306,FALSE))=TRUE,"",IF(VLOOKUP($A54,parlvotes_lh!$A$11:$ZZ$200,306,FALSE)=0,"",VLOOKUP($A54,parlvotes_lh!$A$11:$ZZ$200,306,FALSE)))</f>
        <v/>
      </c>
      <c r="Z54" s="248" t="str">
        <f>IF(ISERROR(VLOOKUP($A54,parlvotes_lh!$A$11:$ZZ$200,326,FALSE))=TRUE,"",IF(VLOOKUP($A54,parlvotes_lh!$A$11:$ZZ$200,326,FALSE)=0,"",VLOOKUP($A54,parlvotes_lh!$A$11:$ZZ$200,326,FALSE)))</f>
        <v/>
      </c>
      <c r="AA54" s="248" t="str">
        <f>IF(ISERROR(VLOOKUP($A54,parlvotes_lh!$A$11:$ZZ$200,346,FALSE))=TRUE,"",IF(VLOOKUP($A54,parlvotes_lh!$A$11:$ZZ$200,346,FALSE)=0,"",VLOOKUP($A54,parlvotes_lh!$A$11:$ZZ$200,346,FALSE)))</f>
        <v/>
      </c>
      <c r="AB54" s="248" t="str">
        <f>IF(ISERROR(VLOOKUP($A54,parlvotes_lh!$A$11:$ZZ$200,366,FALSE))=TRUE,"",IF(VLOOKUP($A54,parlvotes_lh!$A$11:$ZZ$200,366,FALSE)=0,"",VLOOKUP($A54,parlvotes_lh!$A$11:$ZZ$200,366,FALSE)))</f>
        <v/>
      </c>
      <c r="AC54" s="248" t="str">
        <f>IF(ISERROR(VLOOKUP($A54,parlvotes_lh!$A$11:$ZZ$200,386,FALSE))=TRUE,"",IF(VLOOKUP($A54,parlvotes_lh!$A$11:$ZZ$200,386,FALSE)=0,"",VLOOKUP($A54,parlvotes_lh!$A$11:$ZZ$200,386,FALSE)))</f>
        <v/>
      </c>
    </row>
    <row r="55" spans="1:29" ht="13.5" customHeight="1" x14ac:dyDescent="0.25">
      <c r="A55" s="242" t="str">
        <f>IF(info_parties!A55="","",info_parties!A55)</f>
        <v>fr_pa01</v>
      </c>
      <c r="B55" s="142" t="str">
        <f>IF(A55="","",MID(info_weblinks!$C$3,32,3))</f>
        <v>fra</v>
      </c>
      <c r="C55" s="142" t="str">
        <f>IF(info_parties!G55="","",info_parties!G55)</f>
        <v>Animalist Party</v>
      </c>
      <c r="D55" s="142" t="str">
        <f>IF(info_parties!K55="","",info_parties!K55)</f>
        <v>Parti Animaliste</v>
      </c>
      <c r="E55" s="142" t="str">
        <f>IF(info_parties!H55="","",info_parties!H55)</f>
        <v>PA</v>
      </c>
      <c r="F55" s="243" t="str">
        <f t="shared" si="0"/>
        <v/>
      </c>
      <c r="G55" s="244" t="str">
        <f t="shared" si="1"/>
        <v/>
      </c>
      <c r="H55" s="245" t="str">
        <f t="shared" si="2"/>
        <v/>
      </c>
      <c r="I55" s="246" t="str">
        <f t="shared" si="3"/>
        <v/>
      </c>
      <c r="J55" s="247" t="str">
        <f>IF(ISERROR(VLOOKUP($A55,parlvotes_lh!$A$11:$ZZ$200,6,FALSE))=TRUE,"",IF(VLOOKUP($A55,parlvotes_lh!$A$11:$ZZ$200,6,FALSE)=0,"",VLOOKUP($A55,parlvotes_lh!$A$11:$ZZ$200,6,FALSE)))</f>
        <v/>
      </c>
      <c r="K55" s="247" t="str">
        <f>IF(ISERROR(VLOOKUP($A55,parlvotes_lh!$A$11:$ZZ$200,26,FALSE))=TRUE,"",IF(VLOOKUP($A55,parlvotes_lh!$A$11:$ZZ$200,26,FALSE)=0,"",VLOOKUP($A55,parlvotes_lh!$A$11:$ZZ$200,26,FALSE)))</f>
        <v/>
      </c>
      <c r="L55" s="247" t="str">
        <f>IF(ISERROR(VLOOKUP($A55,parlvotes_lh!$A$11:$ZZ$200,46,FALSE))=TRUE,"",IF(VLOOKUP($A55,parlvotes_lh!$A$11:$ZZ$200,46,FALSE)=0,"",VLOOKUP($A55,parlvotes_lh!$A$11:$ZZ$200,46,FALSE)))</f>
        <v/>
      </c>
      <c r="M55" s="247" t="str">
        <f>IF(ISERROR(VLOOKUP($A55,parlvotes_lh!$A$11:$ZZ$200,66,FALSE))=TRUE,"",IF(VLOOKUP($A55,parlvotes_lh!$A$11:$ZZ$200,66,FALSE)=0,"",VLOOKUP($A55,parlvotes_lh!$A$11:$ZZ$200,66,FALSE)))</f>
        <v/>
      </c>
      <c r="N55" s="247" t="str">
        <f>IF(ISERROR(VLOOKUP($A55,parlvotes_lh!$A$11:$ZZ$200,86,FALSE))=TRUE,"",IF(VLOOKUP($A55,parlvotes_lh!$A$11:$ZZ$200,86,FALSE)=0,"",VLOOKUP($A55,parlvotes_lh!$A$11:$ZZ$200,86,FALSE)))</f>
        <v/>
      </c>
      <c r="O55" s="247" t="str">
        <f>IF(ISERROR(VLOOKUP($A55,parlvotes_lh!$A$11:$ZZ$200,106,FALSE))=TRUE,"",IF(VLOOKUP($A55,parlvotes_lh!$A$11:$ZZ$200,106,FALSE)=0,"",VLOOKUP($A55,parlvotes_lh!$A$11:$ZZ$200,106,FALSE)))</f>
        <v/>
      </c>
      <c r="P55" s="247" t="str">
        <f>IF(ISERROR(VLOOKUP($A55,parlvotes_lh!$A$11:$ZZ$200,126,FALSE))=TRUE,"",IF(VLOOKUP($A55,parlvotes_lh!$A$11:$ZZ$200,126,FALSE)=0,"",VLOOKUP($A55,parlvotes_lh!$A$11:$ZZ$200,126,FALSE)))</f>
        <v/>
      </c>
      <c r="Q55" s="248" t="str">
        <f>IF(ISERROR(VLOOKUP($A55,parlvotes_lh!$A$11:$ZZ$200,146,FALSE))=TRUE,"",IF(VLOOKUP($A55,parlvotes_lh!$A$11:$ZZ$200,146,FALSE)=0,"",VLOOKUP($A55,parlvotes_lh!$A$11:$ZZ$200,146,FALSE)))</f>
        <v/>
      </c>
      <c r="R55" s="248" t="str">
        <f>IF(ISERROR(VLOOKUP($A55,parlvotes_lh!$A$11:$ZZ$200,166,FALSE))=TRUE,"",IF(VLOOKUP($A55,parlvotes_lh!$A$11:$ZZ$200,166,FALSE)=0,"",VLOOKUP($A55,parlvotes_lh!$A$11:$ZZ$200,166,FALSE)))</f>
        <v/>
      </c>
      <c r="S55" s="248" t="str">
        <f>IF(ISERROR(VLOOKUP($A55,parlvotes_lh!$A$11:$ZZ$200,186,FALSE))=TRUE,"",IF(VLOOKUP($A55,parlvotes_lh!$A$11:$ZZ$200,186,FALSE)=0,"",VLOOKUP($A55,parlvotes_lh!$A$11:$ZZ$200,186,FALSE)))</f>
        <v/>
      </c>
      <c r="T55" s="248" t="str">
        <f>IF(ISERROR(VLOOKUP($A55,parlvotes_lh!$A$11:$ZZ$200,206,FALSE))=TRUE,"",IF(VLOOKUP($A55,parlvotes_lh!$A$11:$ZZ$200,206,FALSE)=0,"",VLOOKUP($A55,parlvotes_lh!$A$11:$ZZ$200,206,FALSE)))</f>
        <v/>
      </c>
      <c r="U55" s="248" t="str">
        <f>IF(ISERROR(VLOOKUP($A55,parlvotes_lh!$A$11:$ZZ$200,226,FALSE))=TRUE,"",IF(VLOOKUP($A55,parlvotes_lh!$A$11:$ZZ$200,226,FALSE)=0,"",VLOOKUP($A55,parlvotes_lh!$A$11:$ZZ$200,226,FALSE)))</f>
        <v/>
      </c>
      <c r="V55" s="248" t="str">
        <f>IF(ISERROR(VLOOKUP($A55,parlvotes_lh!$A$11:$ZZ$200,246,FALSE))=TRUE,"",IF(VLOOKUP($A55,parlvotes_lh!$A$11:$ZZ$200,246,FALSE)=0,"",VLOOKUP($A55,parlvotes_lh!$A$11:$ZZ$200,246,FALSE)))</f>
        <v/>
      </c>
      <c r="W55" s="248" t="str">
        <f>IF(ISERROR(VLOOKUP($A55,parlvotes_lh!$A$11:$ZZ$200,266,FALSE))=TRUE,"",IF(VLOOKUP($A55,parlvotes_lh!$A$11:$ZZ$200,266,FALSE)=0,"",VLOOKUP($A55,parlvotes_lh!$A$11:$ZZ$200,266,FALSE)))</f>
        <v/>
      </c>
      <c r="X55" s="248" t="str">
        <f>IF(ISERROR(VLOOKUP($A55,parlvotes_lh!$A$11:$ZZ$200,286,FALSE))=TRUE,"",IF(VLOOKUP($A55,parlvotes_lh!$A$11:$ZZ$200,286,FALSE)=0,"",VLOOKUP($A55,parlvotes_lh!$A$11:$ZZ$200,286,FALSE)))</f>
        <v/>
      </c>
      <c r="Y55" s="248" t="str">
        <f>IF(ISERROR(VLOOKUP($A55,parlvotes_lh!$A$11:$ZZ$200,306,FALSE))=TRUE,"",IF(VLOOKUP($A55,parlvotes_lh!$A$11:$ZZ$200,306,FALSE)=0,"",VLOOKUP($A55,parlvotes_lh!$A$11:$ZZ$200,306,FALSE)))</f>
        <v/>
      </c>
      <c r="Z55" s="248" t="str">
        <f>IF(ISERROR(VLOOKUP($A55,parlvotes_lh!$A$11:$ZZ$200,326,FALSE))=TRUE,"",IF(VLOOKUP($A55,parlvotes_lh!$A$11:$ZZ$200,326,FALSE)=0,"",VLOOKUP($A55,parlvotes_lh!$A$11:$ZZ$200,326,FALSE)))</f>
        <v/>
      </c>
      <c r="AA55" s="248" t="str">
        <f>IF(ISERROR(VLOOKUP($A55,parlvotes_lh!$A$11:$ZZ$200,346,FALSE))=TRUE,"",IF(VLOOKUP($A55,parlvotes_lh!$A$11:$ZZ$200,346,FALSE)=0,"",VLOOKUP($A55,parlvotes_lh!$A$11:$ZZ$200,346,FALSE)))</f>
        <v/>
      </c>
      <c r="AB55" s="248" t="str">
        <f>IF(ISERROR(VLOOKUP($A55,parlvotes_lh!$A$11:$ZZ$200,366,FALSE))=TRUE,"",IF(VLOOKUP($A55,parlvotes_lh!$A$11:$ZZ$200,366,FALSE)=0,"",VLOOKUP($A55,parlvotes_lh!$A$11:$ZZ$200,366,FALSE)))</f>
        <v/>
      </c>
      <c r="AC55" s="248" t="str">
        <f>IF(ISERROR(VLOOKUP($A55,parlvotes_lh!$A$11:$ZZ$200,386,FALSE))=TRUE,"",IF(VLOOKUP($A55,parlvotes_lh!$A$11:$ZZ$200,386,FALSE)=0,"",VLOOKUP($A55,parlvotes_lh!$A$11:$ZZ$200,386,FALSE)))</f>
        <v/>
      </c>
    </row>
    <row r="56" spans="1:29" ht="13.5" customHeight="1" x14ac:dyDescent="0.25">
      <c r="A56" s="242" t="str">
        <f>IF(info_parties!A56="","",info_parties!A56)</f>
        <v>fr_g01</v>
      </c>
      <c r="B56" s="142" t="str">
        <f>IF(A56="","",MID(info_weblinks!$C$3,32,3))</f>
        <v>fra</v>
      </c>
      <c r="C56" s="142" t="str">
        <f>IF(info_parties!G56="","",info_parties!G56)</f>
        <v>Generation.s</v>
      </c>
      <c r="D56" s="142" t="str">
        <f>IF(info_parties!K56="","",info_parties!K56)</f>
        <v>Generation.s</v>
      </c>
      <c r="E56" s="142" t="str">
        <f>IF(info_parties!H56="","",info_parties!H56)</f>
        <v>Génération.s</v>
      </c>
      <c r="F56" s="243" t="str">
        <f t="shared" si="0"/>
        <v/>
      </c>
      <c r="G56" s="244" t="str">
        <f t="shared" si="1"/>
        <v/>
      </c>
      <c r="H56" s="245" t="str">
        <f t="shared" si="2"/>
        <v/>
      </c>
      <c r="I56" s="246" t="str">
        <f t="shared" si="3"/>
        <v/>
      </c>
      <c r="J56" s="247" t="str">
        <f>IF(ISERROR(VLOOKUP($A56,parlvotes_lh!$A$11:$ZZ$200,6,FALSE))=TRUE,"",IF(VLOOKUP($A56,parlvotes_lh!$A$11:$ZZ$200,6,FALSE)=0,"",VLOOKUP($A56,parlvotes_lh!$A$11:$ZZ$200,6,FALSE)))</f>
        <v/>
      </c>
      <c r="K56" s="247" t="str">
        <f>IF(ISERROR(VLOOKUP($A56,parlvotes_lh!$A$11:$ZZ$200,26,FALSE))=TRUE,"",IF(VLOOKUP($A56,parlvotes_lh!$A$11:$ZZ$200,26,FALSE)=0,"",VLOOKUP($A56,parlvotes_lh!$A$11:$ZZ$200,26,FALSE)))</f>
        <v/>
      </c>
      <c r="L56" s="247" t="str">
        <f>IF(ISERROR(VLOOKUP($A56,parlvotes_lh!$A$11:$ZZ$200,46,FALSE))=TRUE,"",IF(VLOOKUP($A56,parlvotes_lh!$A$11:$ZZ$200,46,FALSE)=0,"",VLOOKUP($A56,parlvotes_lh!$A$11:$ZZ$200,46,FALSE)))</f>
        <v/>
      </c>
      <c r="M56" s="247" t="str">
        <f>IF(ISERROR(VLOOKUP($A56,parlvotes_lh!$A$11:$ZZ$200,66,FALSE))=TRUE,"",IF(VLOOKUP($A56,parlvotes_lh!$A$11:$ZZ$200,66,FALSE)=0,"",VLOOKUP($A56,parlvotes_lh!$A$11:$ZZ$200,66,FALSE)))</f>
        <v/>
      </c>
      <c r="N56" s="247" t="str">
        <f>IF(ISERROR(VLOOKUP($A56,parlvotes_lh!$A$11:$ZZ$200,86,FALSE))=TRUE,"",IF(VLOOKUP($A56,parlvotes_lh!$A$11:$ZZ$200,86,FALSE)=0,"",VLOOKUP($A56,parlvotes_lh!$A$11:$ZZ$200,86,FALSE)))</f>
        <v/>
      </c>
      <c r="O56" s="247" t="str">
        <f>IF(ISERROR(VLOOKUP($A56,parlvotes_lh!$A$11:$ZZ$200,106,FALSE))=TRUE,"",IF(VLOOKUP($A56,parlvotes_lh!$A$11:$ZZ$200,106,FALSE)=0,"",VLOOKUP($A56,parlvotes_lh!$A$11:$ZZ$200,106,FALSE)))</f>
        <v/>
      </c>
      <c r="P56" s="247" t="str">
        <f>IF(ISERROR(VLOOKUP($A56,parlvotes_lh!$A$11:$ZZ$200,126,FALSE))=TRUE,"",IF(VLOOKUP($A56,parlvotes_lh!$A$11:$ZZ$200,126,FALSE)=0,"",VLOOKUP($A56,parlvotes_lh!$A$11:$ZZ$200,126,FALSE)))</f>
        <v/>
      </c>
      <c r="Q56" s="248" t="str">
        <f>IF(ISERROR(VLOOKUP($A56,parlvotes_lh!$A$11:$ZZ$200,146,FALSE))=TRUE,"",IF(VLOOKUP($A56,parlvotes_lh!$A$11:$ZZ$200,146,FALSE)=0,"",VLOOKUP($A56,parlvotes_lh!$A$11:$ZZ$200,146,FALSE)))</f>
        <v/>
      </c>
      <c r="R56" s="248" t="str">
        <f>IF(ISERROR(VLOOKUP($A56,parlvotes_lh!$A$11:$ZZ$200,166,FALSE))=TRUE,"",IF(VLOOKUP($A56,parlvotes_lh!$A$11:$ZZ$200,166,FALSE)=0,"",VLOOKUP($A56,parlvotes_lh!$A$11:$ZZ$200,166,FALSE)))</f>
        <v/>
      </c>
      <c r="S56" s="248" t="str">
        <f>IF(ISERROR(VLOOKUP($A56,parlvotes_lh!$A$11:$ZZ$200,186,FALSE))=TRUE,"",IF(VLOOKUP($A56,parlvotes_lh!$A$11:$ZZ$200,186,FALSE)=0,"",VLOOKUP($A56,parlvotes_lh!$A$11:$ZZ$200,186,FALSE)))</f>
        <v/>
      </c>
      <c r="T56" s="248" t="str">
        <f>IF(ISERROR(VLOOKUP($A56,parlvotes_lh!$A$11:$ZZ$200,206,FALSE))=TRUE,"",IF(VLOOKUP($A56,parlvotes_lh!$A$11:$ZZ$200,206,FALSE)=0,"",VLOOKUP($A56,parlvotes_lh!$A$11:$ZZ$200,206,FALSE)))</f>
        <v/>
      </c>
      <c r="U56" s="248" t="str">
        <f>IF(ISERROR(VLOOKUP($A56,parlvotes_lh!$A$11:$ZZ$200,226,FALSE))=TRUE,"",IF(VLOOKUP($A56,parlvotes_lh!$A$11:$ZZ$200,226,FALSE)=0,"",VLOOKUP($A56,parlvotes_lh!$A$11:$ZZ$200,226,FALSE)))</f>
        <v/>
      </c>
      <c r="V56" s="248" t="str">
        <f>IF(ISERROR(VLOOKUP($A56,parlvotes_lh!$A$11:$ZZ$200,246,FALSE))=TRUE,"",IF(VLOOKUP($A56,parlvotes_lh!$A$11:$ZZ$200,246,FALSE)=0,"",VLOOKUP($A56,parlvotes_lh!$A$11:$ZZ$200,246,FALSE)))</f>
        <v/>
      </c>
      <c r="W56" s="248" t="str">
        <f>IF(ISERROR(VLOOKUP($A56,parlvotes_lh!$A$11:$ZZ$200,266,FALSE))=TRUE,"",IF(VLOOKUP($A56,parlvotes_lh!$A$11:$ZZ$200,266,FALSE)=0,"",VLOOKUP($A56,parlvotes_lh!$A$11:$ZZ$200,266,FALSE)))</f>
        <v/>
      </c>
      <c r="X56" s="248" t="str">
        <f>IF(ISERROR(VLOOKUP($A56,parlvotes_lh!$A$11:$ZZ$200,286,FALSE))=TRUE,"",IF(VLOOKUP($A56,parlvotes_lh!$A$11:$ZZ$200,286,FALSE)=0,"",VLOOKUP($A56,parlvotes_lh!$A$11:$ZZ$200,286,FALSE)))</f>
        <v/>
      </c>
      <c r="Y56" s="248" t="str">
        <f>IF(ISERROR(VLOOKUP($A56,parlvotes_lh!$A$11:$ZZ$200,306,FALSE))=TRUE,"",IF(VLOOKUP($A56,parlvotes_lh!$A$11:$ZZ$200,306,FALSE)=0,"",VLOOKUP($A56,parlvotes_lh!$A$11:$ZZ$200,306,FALSE)))</f>
        <v/>
      </c>
      <c r="Z56" s="248" t="str">
        <f>IF(ISERROR(VLOOKUP($A56,parlvotes_lh!$A$11:$ZZ$200,326,FALSE))=TRUE,"",IF(VLOOKUP($A56,parlvotes_lh!$A$11:$ZZ$200,326,FALSE)=0,"",VLOOKUP($A56,parlvotes_lh!$A$11:$ZZ$200,326,FALSE)))</f>
        <v/>
      </c>
      <c r="AA56" s="248" t="str">
        <f>IF(ISERROR(VLOOKUP($A56,parlvotes_lh!$A$11:$ZZ$200,346,FALSE))=TRUE,"",IF(VLOOKUP($A56,parlvotes_lh!$A$11:$ZZ$200,346,FALSE)=0,"",VLOOKUP($A56,parlvotes_lh!$A$11:$ZZ$200,346,FALSE)))</f>
        <v/>
      </c>
      <c r="AB56" s="248" t="str">
        <f>IF(ISERROR(VLOOKUP($A56,parlvotes_lh!$A$11:$ZZ$200,366,FALSE))=TRUE,"",IF(VLOOKUP($A56,parlvotes_lh!$A$11:$ZZ$200,366,FALSE)=0,"",VLOOKUP($A56,parlvotes_lh!$A$11:$ZZ$200,366,FALSE)))</f>
        <v/>
      </c>
      <c r="AC56" s="248" t="str">
        <f>IF(ISERROR(VLOOKUP($A56,parlvotes_lh!$A$11:$ZZ$200,386,FALSE))=TRUE,"",IF(VLOOKUP($A56,parlvotes_lh!$A$11:$ZZ$200,386,FALSE)=0,"",VLOOKUP($A56,parlvotes_lh!$A$11:$ZZ$200,386,FALSE)))</f>
        <v/>
      </c>
    </row>
    <row r="57" spans="1:29" ht="13.5" customHeight="1" x14ac:dyDescent="0.25">
      <c r="A57" s="242" t="str">
        <f>IF(info_parties!A57="","",info_parties!A57)</f>
        <v>fr_patriotes01</v>
      </c>
      <c r="B57" s="142" t="str">
        <f>IF(A57="","",MID(info_weblinks!$C$3,32,3))</f>
        <v>fra</v>
      </c>
      <c r="C57" s="142" t="str">
        <f>IF(info_parties!G57="","",info_parties!G57)</f>
        <v>Patriots!</v>
      </c>
      <c r="D57" s="142" t="str">
        <f>IF(info_parties!K57="","",info_parties!K57)</f>
        <v>Patriotes!</v>
      </c>
      <c r="E57" s="142" t="str">
        <f>IF(info_parties!H57="","",info_parties!H57)</f>
        <v>Patriotes</v>
      </c>
      <c r="F57" s="243" t="str">
        <f t="shared" si="0"/>
        <v/>
      </c>
      <c r="G57" s="244" t="str">
        <f t="shared" si="1"/>
        <v/>
      </c>
      <c r="H57" s="245" t="str">
        <f t="shared" si="2"/>
        <v/>
      </c>
      <c r="I57" s="246" t="str">
        <f t="shared" si="3"/>
        <v/>
      </c>
      <c r="J57" s="247" t="str">
        <f>IF(ISERROR(VLOOKUP($A57,parlvotes_lh!$A$11:$ZZ$200,6,FALSE))=TRUE,"",IF(VLOOKUP($A57,parlvotes_lh!$A$11:$ZZ$200,6,FALSE)=0,"",VLOOKUP($A57,parlvotes_lh!$A$11:$ZZ$200,6,FALSE)))</f>
        <v/>
      </c>
      <c r="K57" s="247" t="str">
        <f>IF(ISERROR(VLOOKUP($A57,parlvotes_lh!$A$11:$ZZ$200,26,FALSE))=TRUE,"",IF(VLOOKUP($A57,parlvotes_lh!$A$11:$ZZ$200,26,FALSE)=0,"",VLOOKUP($A57,parlvotes_lh!$A$11:$ZZ$200,26,FALSE)))</f>
        <v/>
      </c>
      <c r="L57" s="247" t="str">
        <f>IF(ISERROR(VLOOKUP($A57,parlvotes_lh!$A$11:$ZZ$200,46,FALSE))=TRUE,"",IF(VLOOKUP($A57,parlvotes_lh!$A$11:$ZZ$200,46,FALSE)=0,"",VLOOKUP($A57,parlvotes_lh!$A$11:$ZZ$200,46,FALSE)))</f>
        <v/>
      </c>
      <c r="M57" s="247" t="str">
        <f>IF(ISERROR(VLOOKUP($A57,parlvotes_lh!$A$11:$ZZ$200,66,FALSE))=TRUE,"",IF(VLOOKUP($A57,parlvotes_lh!$A$11:$ZZ$200,66,FALSE)=0,"",VLOOKUP($A57,parlvotes_lh!$A$11:$ZZ$200,66,FALSE)))</f>
        <v/>
      </c>
      <c r="N57" s="247" t="str">
        <f>IF(ISERROR(VLOOKUP($A57,parlvotes_lh!$A$11:$ZZ$200,86,FALSE))=TRUE,"",IF(VLOOKUP($A57,parlvotes_lh!$A$11:$ZZ$200,86,FALSE)=0,"",VLOOKUP($A57,parlvotes_lh!$A$11:$ZZ$200,86,FALSE)))</f>
        <v/>
      </c>
      <c r="O57" s="247" t="str">
        <f>IF(ISERROR(VLOOKUP($A57,parlvotes_lh!$A$11:$ZZ$200,106,FALSE))=TRUE,"",IF(VLOOKUP($A57,parlvotes_lh!$A$11:$ZZ$200,106,FALSE)=0,"",VLOOKUP($A57,parlvotes_lh!$A$11:$ZZ$200,106,FALSE)))</f>
        <v/>
      </c>
      <c r="P57" s="247" t="str">
        <f>IF(ISERROR(VLOOKUP($A57,parlvotes_lh!$A$11:$ZZ$200,126,FALSE))=TRUE,"",IF(VLOOKUP($A57,parlvotes_lh!$A$11:$ZZ$200,126,FALSE)=0,"",VLOOKUP($A57,parlvotes_lh!$A$11:$ZZ$200,126,FALSE)))</f>
        <v/>
      </c>
      <c r="Q57" s="248" t="str">
        <f>IF(ISERROR(VLOOKUP($A57,parlvotes_lh!$A$11:$ZZ$200,146,FALSE))=TRUE,"",IF(VLOOKUP($A57,parlvotes_lh!$A$11:$ZZ$200,146,FALSE)=0,"",VLOOKUP($A57,parlvotes_lh!$A$11:$ZZ$200,146,FALSE)))</f>
        <v/>
      </c>
      <c r="R57" s="248" t="str">
        <f>IF(ISERROR(VLOOKUP($A57,parlvotes_lh!$A$11:$ZZ$200,166,FALSE))=TRUE,"",IF(VLOOKUP($A57,parlvotes_lh!$A$11:$ZZ$200,166,FALSE)=0,"",VLOOKUP($A57,parlvotes_lh!$A$11:$ZZ$200,166,FALSE)))</f>
        <v/>
      </c>
      <c r="S57" s="248" t="str">
        <f>IF(ISERROR(VLOOKUP($A57,parlvotes_lh!$A$11:$ZZ$200,186,FALSE))=TRUE,"",IF(VLOOKUP($A57,parlvotes_lh!$A$11:$ZZ$200,186,FALSE)=0,"",VLOOKUP($A57,parlvotes_lh!$A$11:$ZZ$200,186,FALSE)))</f>
        <v/>
      </c>
      <c r="T57" s="248" t="str">
        <f>IF(ISERROR(VLOOKUP($A57,parlvotes_lh!$A$11:$ZZ$200,206,FALSE))=TRUE,"",IF(VLOOKUP($A57,parlvotes_lh!$A$11:$ZZ$200,206,FALSE)=0,"",VLOOKUP($A57,parlvotes_lh!$A$11:$ZZ$200,206,FALSE)))</f>
        <v/>
      </c>
      <c r="U57" s="248" t="str">
        <f>IF(ISERROR(VLOOKUP($A57,parlvotes_lh!$A$11:$ZZ$200,226,FALSE))=TRUE,"",IF(VLOOKUP($A57,parlvotes_lh!$A$11:$ZZ$200,226,FALSE)=0,"",VLOOKUP($A57,parlvotes_lh!$A$11:$ZZ$200,226,FALSE)))</f>
        <v/>
      </c>
      <c r="V57" s="248" t="str">
        <f>IF(ISERROR(VLOOKUP($A57,parlvotes_lh!$A$11:$ZZ$200,246,FALSE))=TRUE,"",IF(VLOOKUP($A57,parlvotes_lh!$A$11:$ZZ$200,246,FALSE)=0,"",VLOOKUP($A57,parlvotes_lh!$A$11:$ZZ$200,246,FALSE)))</f>
        <v/>
      </c>
      <c r="W57" s="248" t="str">
        <f>IF(ISERROR(VLOOKUP($A57,parlvotes_lh!$A$11:$ZZ$200,266,FALSE))=TRUE,"",IF(VLOOKUP($A57,parlvotes_lh!$A$11:$ZZ$200,266,FALSE)=0,"",VLOOKUP($A57,parlvotes_lh!$A$11:$ZZ$200,266,FALSE)))</f>
        <v/>
      </c>
      <c r="X57" s="248" t="str">
        <f>IF(ISERROR(VLOOKUP($A57,parlvotes_lh!$A$11:$ZZ$200,286,FALSE))=TRUE,"",IF(VLOOKUP($A57,parlvotes_lh!$A$11:$ZZ$200,286,FALSE)=0,"",VLOOKUP($A57,parlvotes_lh!$A$11:$ZZ$200,286,FALSE)))</f>
        <v/>
      </c>
      <c r="Y57" s="248" t="str">
        <f>IF(ISERROR(VLOOKUP($A57,parlvotes_lh!$A$11:$ZZ$200,306,FALSE))=TRUE,"",IF(VLOOKUP($A57,parlvotes_lh!$A$11:$ZZ$200,306,FALSE)=0,"",VLOOKUP($A57,parlvotes_lh!$A$11:$ZZ$200,306,FALSE)))</f>
        <v/>
      </c>
      <c r="Z57" s="248" t="str">
        <f>IF(ISERROR(VLOOKUP($A57,parlvotes_lh!$A$11:$ZZ$200,326,FALSE))=TRUE,"",IF(VLOOKUP($A57,parlvotes_lh!$A$11:$ZZ$200,326,FALSE)=0,"",VLOOKUP($A57,parlvotes_lh!$A$11:$ZZ$200,326,FALSE)))</f>
        <v/>
      </c>
      <c r="AA57" s="248" t="str">
        <f>IF(ISERROR(VLOOKUP($A57,parlvotes_lh!$A$11:$ZZ$200,346,FALSE))=TRUE,"",IF(VLOOKUP($A57,parlvotes_lh!$A$11:$ZZ$200,346,FALSE)=0,"",VLOOKUP($A57,parlvotes_lh!$A$11:$ZZ$200,346,FALSE)))</f>
        <v/>
      </c>
      <c r="AB57" s="248" t="str">
        <f>IF(ISERROR(VLOOKUP($A57,parlvotes_lh!$A$11:$ZZ$200,366,FALSE))=TRUE,"",IF(VLOOKUP($A57,parlvotes_lh!$A$11:$ZZ$200,366,FALSE)=0,"",VLOOKUP($A57,parlvotes_lh!$A$11:$ZZ$200,366,FALSE)))</f>
        <v/>
      </c>
      <c r="AC57" s="248" t="str">
        <f>IF(ISERROR(VLOOKUP($A57,parlvotes_lh!$A$11:$ZZ$200,386,FALSE))=TRUE,"",IF(VLOOKUP($A57,parlvotes_lh!$A$11:$ZZ$200,386,FALSE)=0,"",VLOOKUP($A57,parlvotes_lh!$A$11:$ZZ$200,386,FALSE)))</f>
        <v/>
      </c>
    </row>
    <row r="58" spans="1:29" ht="13.5" customHeight="1" x14ac:dyDescent="0.25">
      <c r="A58" s="242" t="str">
        <f>IF(info_parties!A58="","",info_parties!A58)</f>
        <v>fr_tdp01</v>
      </c>
      <c r="B58" s="142" t="str">
        <f>IF(A58="","",MID(info_weblinks!$C$3,32,3))</f>
        <v>fra</v>
      </c>
      <c r="C58" s="142" t="str">
        <f>IF(info_parties!G58="","",info_parties!G58)</f>
        <v>Territories of Progress</v>
      </c>
      <c r="D58" s="142" t="str">
        <f>IF(info_parties!K58="","",info_parties!K58)</f>
        <v>Territoires de Progres</v>
      </c>
      <c r="E58" s="142" t="str">
        <f>IF(info_parties!H58="","",info_parties!H58)</f>
        <v>TDP</v>
      </c>
      <c r="F58" s="243" t="str">
        <f t="shared" si="0"/>
        <v/>
      </c>
      <c r="G58" s="244" t="str">
        <f t="shared" si="1"/>
        <v/>
      </c>
      <c r="H58" s="245" t="str">
        <f t="shared" si="2"/>
        <v/>
      </c>
      <c r="I58" s="246" t="str">
        <f t="shared" si="3"/>
        <v/>
      </c>
      <c r="J58" s="247" t="str">
        <f>IF(ISERROR(VLOOKUP($A58,parlvotes_lh!$A$11:$ZZ$200,6,FALSE))=TRUE,"",IF(VLOOKUP($A58,parlvotes_lh!$A$11:$ZZ$200,6,FALSE)=0,"",VLOOKUP($A58,parlvotes_lh!$A$11:$ZZ$200,6,FALSE)))</f>
        <v/>
      </c>
      <c r="K58" s="247" t="str">
        <f>IF(ISERROR(VLOOKUP($A58,parlvotes_lh!$A$11:$ZZ$200,26,FALSE))=TRUE,"",IF(VLOOKUP($A58,parlvotes_lh!$A$11:$ZZ$200,26,FALSE)=0,"",VLOOKUP($A58,parlvotes_lh!$A$11:$ZZ$200,26,FALSE)))</f>
        <v/>
      </c>
      <c r="L58" s="247" t="str">
        <f>IF(ISERROR(VLOOKUP($A58,parlvotes_lh!$A$11:$ZZ$200,46,FALSE))=TRUE,"",IF(VLOOKUP($A58,parlvotes_lh!$A$11:$ZZ$200,46,FALSE)=0,"",VLOOKUP($A58,parlvotes_lh!$A$11:$ZZ$200,46,FALSE)))</f>
        <v/>
      </c>
      <c r="M58" s="247" t="str">
        <f>IF(ISERROR(VLOOKUP($A58,parlvotes_lh!$A$11:$ZZ$200,66,FALSE))=TRUE,"",IF(VLOOKUP($A58,parlvotes_lh!$A$11:$ZZ$200,66,FALSE)=0,"",VLOOKUP($A58,parlvotes_lh!$A$11:$ZZ$200,66,FALSE)))</f>
        <v/>
      </c>
      <c r="N58" s="247" t="str">
        <f>IF(ISERROR(VLOOKUP($A58,parlvotes_lh!$A$11:$ZZ$200,86,FALSE))=TRUE,"",IF(VLOOKUP($A58,parlvotes_lh!$A$11:$ZZ$200,86,FALSE)=0,"",VLOOKUP($A58,parlvotes_lh!$A$11:$ZZ$200,86,FALSE)))</f>
        <v/>
      </c>
      <c r="O58" s="247" t="str">
        <f>IF(ISERROR(VLOOKUP($A58,parlvotes_lh!$A$11:$ZZ$200,106,FALSE))=TRUE,"",IF(VLOOKUP($A58,parlvotes_lh!$A$11:$ZZ$200,106,FALSE)=0,"",VLOOKUP($A58,parlvotes_lh!$A$11:$ZZ$200,106,FALSE)))</f>
        <v/>
      </c>
      <c r="P58" s="247" t="str">
        <f>IF(ISERROR(VLOOKUP($A58,parlvotes_lh!$A$11:$ZZ$200,126,FALSE))=TRUE,"",IF(VLOOKUP($A58,parlvotes_lh!$A$11:$ZZ$200,126,FALSE)=0,"",VLOOKUP($A58,parlvotes_lh!$A$11:$ZZ$200,126,FALSE)))</f>
        <v/>
      </c>
      <c r="Q58" s="248" t="str">
        <f>IF(ISERROR(VLOOKUP($A58,parlvotes_lh!$A$11:$ZZ$200,146,FALSE))=TRUE,"",IF(VLOOKUP($A58,parlvotes_lh!$A$11:$ZZ$200,146,FALSE)=0,"",VLOOKUP($A58,parlvotes_lh!$A$11:$ZZ$200,146,FALSE)))</f>
        <v/>
      </c>
      <c r="R58" s="248" t="str">
        <f>IF(ISERROR(VLOOKUP($A58,parlvotes_lh!$A$11:$ZZ$200,166,FALSE))=TRUE,"",IF(VLOOKUP($A58,parlvotes_lh!$A$11:$ZZ$200,166,FALSE)=0,"",VLOOKUP($A58,parlvotes_lh!$A$11:$ZZ$200,166,FALSE)))</f>
        <v/>
      </c>
      <c r="S58" s="248" t="str">
        <f>IF(ISERROR(VLOOKUP($A58,parlvotes_lh!$A$11:$ZZ$200,186,FALSE))=TRUE,"",IF(VLOOKUP($A58,parlvotes_lh!$A$11:$ZZ$200,186,FALSE)=0,"",VLOOKUP($A58,parlvotes_lh!$A$11:$ZZ$200,186,FALSE)))</f>
        <v/>
      </c>
      <c r="T58" s="248" t="str">
        <f>IF(ISERROR(VLOOKUP($A58,parlvotes_lh!$A$11:$ZZ$200,206,FALSE))=TRUE,"",IF(VLOOKUP($A58,parlvotes_lh!$A$11:$ZZ$200,206,FALSE)=0,"",VLOOKUP($A58,parlvotes_lh!$A$11:$ZZ$200,206,FALSE)))</f>
        <v/>
      </c>
      <c r="U58" s="248" t="str">
        <f>IF(ISERROR(VLOOKUP($A58,parlvotes_lh!$A$11:$ZZ$200,226,FALSE))=TRUE,"",IF(VLOOKUP($A58,parlvotes_lh!$A$11:$ZZ$200,226,FALSE)=0,"",VLOOKUP($A58,parlvotes_lh!$A$11:$ZZ$200,226,FALSE)))</f>
        <v/>
      </c>
      <c r="V58" s="248" t="str">
        <f>IF(ISERROR(VLOOKUP($A58,parlvotes_lh!$A$11:$ZZ$200,246,FALSE))=TRUE,"",IF(VLOOKUP($A58,parlvotes_lh!$A$11:$ZZ$200,246,FALSE)=0,"",VLOOKUP($A58,parlvotes_lh!$A$11:$ZZ$200,246,FALSE)))</f>
        <v/>
      </c>
      <c r="W58" s="248" t="str">
        <f>IF(ISERROR(VLOOKUP($A58,parlvotes_lh!$A$11:$ZZ$200,266,FALSE))=TRUE,"",IF(VLOOKUP($A58,parlvotes_lh!$A$11:$ZZ$200,266,FALSE)=0,"",VLOOKUP($A58,parlvotes_lh!$A$11:$ZZ$200,266,FALSE)))</f>
        <v/>
      </c>
      <c r="X58" s="248" t="str">
        <f>IF(ISERROR(VLOOKUP($A58,parlvotes_lh!$A$11:$ZZ$200,286,FALSE))=TRUE,"",IF(VLOOKUP($A58,parlvotes_lh!$A$11:$ZZ$200,286,FALSE)=0,"",VLOOKUP($A58,parlvotes_lh!$A$11:$ZZ$200,286,FALSE)))</f>
        <v/>
      </c>
      <c r="Y58" s="248" t="str">
        <f>IF(ISERROR(VLOOKUP($A58,parlvotes_lh!$A$11:$ZZ$200,306,FALSE))=TRUE,"",IF(VLOOKUP($A58,parlvotes_lh!$A$11:$ZZ$200,306,FALSE)=0,"",VLOOKUP($A58,parlvotes_lh!$A$11:$ZZ$200,306,FALSE)))</f>
        <v/>
      </c>
      <c r="Z58" s="248" t="str">
        <f>IF(ISERROR(VLOOKUP($A58,parlvotes_lh!$A$11:$ZZ$200,326,FALSE))=TRUE,"",IF(VLOOKUP($A58,parlvotes_lh!$A$11:$ZZ$200,326,FALSE)=0,"",VLOOKUP($A58,parlvotes_lh!$A$11:$ZZ$200,326,FALSE)))</f>
        <v/>
      </c>
      <c r="AA58" s="248" t="str">
        <f>IF(ISERROR(VLOOKUP($A58,parlvotes_lh!$A$11:$ZZ$200,346,FALSE))=TRUE,"",IF(VLOOKUP($A58,parlvotes_lh!$A$11:$ZZ$200,346,FALSE)=0,"",VLOOKUP($A58,parlvotes_lh!$A$11:$ZZ$200,346,FALSE)))</f>
        <v/>
      </c>
      <c r="AB58" s="248" t="str">
        <f>IF(ISERROR(VLOOKUP($A58,parlvotes_lh!$A$11:$ZZ$200,366,FALSE))=TRUE,"",IF(VLOOKUP($A58,parlvotes_lh!$A$11:$ZZ$200,366,FALSE)=0,"",VLOOKUP($A58,parlvotes_lh!$A$11:$ZZ$200,366,FALSE)))</f>
        <v/>
      </c>
      <c r="AC58" s="248" t="str">
        <f>IF(ISERROR(VLOOKUP($A58,parlvotes_lh!$A$11:$ZZ$200,386,FALSE))=TRUE,"",IF(VLOOKUP($A58,parlvotes_lh!$A$11:$ZZ$200,386,FALSE)=0,"",VLOOKUP($A58,parlvotes_lh!$A$11:$ZZ$200,386,FALSE)))</f>
        <v/>
      </c>
    </row>
    <row r="59" spans="1:29" ht="13.5" customHeight="1" x14ac:dyDescent="0.25">
      <c r="A59" s="242" t="str">
        <f>IF(info_parties!A59="","",info_parties!A59)</f>
        <v>fr_ec02</v>
      </c>
      <c r="B59" s="142" t="str">
        <f>IF(A59="","",MID(info_weblinks!$C$3,32,3))</f>
        <v>fra</v>
      </c>
      <c r="C59" s="142" t="str">
        <f>IF(info_parties!G59="","",info_parties!G59)</f>
        <v>In Common</v>
      </c>
      <c r="D59" s="142" t="str">
        <f>IF(info_parties!K59="","",info_parties!K59)</f>
        <v>En Commun</v>
      </c>
      <c r="E59" s="142" t="str">
        <f>IF(info_parties!H59="","",info_parties!H59)</f>
        <v>EC</v>
      </c>
      <c r="F59" s="243" t="str">
        <f t="shared" si="0"/>
        <v/>
      </c>
      <c r="G59" s="244" t="str">
        <f t="shared" si="1"/>
        <v/>
      </c>
      <c r="H59" s="245" t="str">
        <f t="shared" si="2"/>
        <v/>
      </c>
      <c r="I59" s="246" t="str">
        <f t="shared" si="3"/>
        <v/>
      </c>
      <c r="J59" s="247" t="str">
        <f>IF(ISERROR(VLOOKUP($A59,parlvotes_lh!$A$11:$ZZ$200,6,FALSE))=TRUE,"",IF(VLOOKUP($A59,parlvotes_lh!$A$11:$ZZ$200,6,FALSE)=0,"",VLOOKUP($A59,parlvotes_lh!$A$11:$ZZ$200,6,FALSE)))</f>
        <v/>
      </c>
      <c r="K59" s="247" t="str">
        <f>IF(ISERROR(VLOOKUP($A59,parlvotes_lh!$A$11:$ZZ$200,26,FALSE))=TRUE,"",IF(VLOOKUP($A59,parlvotes_lh!$A$11:$ZZ$200,26,FALSE)=0,"",VLOOKUP($A59,parlvotes_lh!$A$11:$ZZ$200,26,FALSE)))</f>
        <v/>
      </c>
      <c r="L59" s="247" t="str">
        <f>IF(ISERROR(VLOOKUP($A59,parlvotes_lh!$A$11:$ZZ$200,46,FALSE))=TRUE,"",IF(VLOOKUP($A59,parlvotes_lh!$A$11:$ZZ$200,46,FALSE)=0,"",VLOOKUP($A59,parlvotes_lh!$A$11:$ZZ$200,46,FALSE)))</f>
        <v/>
      </c>
      <c r="M59" s="247" t="str">
        <f>IF(ISERROR(VLOOKUP($A59,parlvotes_lh!$A$11:$ZZ$200,66,FALSE))=TRUE,"",IF(VLOOKUP($A59,parlvotes_lh!$A$11:$ZZ$200,66,FALSE)=0,"",VLOOKUP($A59,parlvotes_lh!$A$11:$ZZ$200,66,FALSE)))</f>
        <v/>
      </c>
      <c r="N59" s="247" t="str">
        <f>IF(ISERROR(VLOOKUP($A59,parlvotes_lh!$A$11:$ZZ$200,86,FALSE))=TRUE,"",IF(VLOOKUP($A59,parlvotes_lh!$A$11:$ZZ$200,86,FALSE)=0,"",VLOOKUP($A59,parlvotes_lh!$A$11:$ZZ$200,86,FALSE)))</f>
        <v/>
      </c>
      <c r="O59" s="247" t="str">
        <f>IF(ISERROR(VLOOKUP($A59,parlvotes_lh!$A$11:$ZZ$200,106,FALSE))=TRUE,"",IF(VLOOKUP($A59,parlvotes_lh!$A$11:$ZZ$200,106,FALSE)=0,"",VLOOKUP($A59,parlvotes_lh!$A$11:$ZZ$200,106,FALSE)))</f>
        <v/>
      </c>
      <c r="P59" s="247" t="str">
        <f>IF(ISERROR(VLOOKUP($A59,parlvotes_lh!$A$11:$ZZ$200,126,FALSE))=TRUE,"",IF(VLOOKUP($A59,parlvotes_lh!$A$11:$ZZ$200,126,FALSE)=0,"",VLOOKUP($A59,parlvotes_lh!$A$11:$ZZ$200,126,FALSE)))</f>
        <v/>
      </c>
      <c r="Q59" s="248" t="str">
        <f>IF(ISERROR(VLOOKUP($A59,parlvotes_lh!$A$11:$ZZ$200,146,FALSE))=TRUE,"",IF(VLOOKUP($A59,parlvotes_lh!$A$11:$ZZ$200,146,FALSE)=0,"",VLOOKUP($A59,parlvotes_lh!$A$11:$ZZ$200,146,FALSE)))</f>
        <v/>
      </c>
      <c r="R59" s="248" t="str">
        <f>IF(ISERROR(VLOOKUP($A59,parlvotes_lh!$A$11:$ZZ$200,166,FALSE))=TRUE,"",IF(VLOOKUP($A59,parlvotes_lh!$A$11:$ZZ$200,166,FALSE)=0,"",VLOOKUP($A59,parlvotes_lh!$A$11:$ZZ$200,166,FALSE)))</f>
        <v/>
      </c>
      <c r="S59" s="248" t="str">
        <f>IF(ISERROR(VLOOKUP($A59,parlvotes_lh!$A$11:$ZZ$200,186,FALSE))=TRUE,"",IF(VLOOKUP($A59,parlvotes_lh!$A$11:$ZZ$200,186,FALSE)=0,"",VLOOKUP($A59,parlvotes_lh!$A$11:$ZZ$200,186,FALSE)))</f>
        <v/>
      </c>
      <c r="T59" s="248" t="str">
        <f>IF(ISERROR(VLOOKUP($A59,parlvotes_lh!$A$11:$ZZ$200,206,FALSE))=TRUE,"",IF(VLOOKUP($A59,parlvotes_lh!$A$11:$ZZ$200,206,FALSE)=0,"",VLOOKUP($A59,parlvotes_lh!$A$11:$ZZ$200,206,FALSE)))</f>
        <v/>
      </c>
      <c r="U59" s="248" t="str">
        <f>IF(ISERROR(VLOOKUP($A59,parlvotes_lh!$A$11:$ZZ$200,226,FALSE))=TRUE,"",IF(VLOOKUP($A59,parlvotes_lh!$A$11:$ZZ$200,226,FALSE)=0,"",VLOOKUP($A59,parlvotes_lh!$A$11:$ZZ$200,226,FALSE)))</f>
        <v/>
      </c>
      <c r="V59" s="248" t="str">
        <f>IF(ISERROR(VLOOKUP($A59,parlvotes_lh!$A$11:$ZZ$200,246,FALSE))=TRUE,"",IF(VLOOKUP($A59,parlvotes_lh!$A$11:$ZZ$200,246,FALSE)=0,"",VLOOKUP($A59,parlvotes_lh!$A$11:$ZZ$200,246,FALSE)))</f>
        <v/>
      </c>
      <c r="W59" s="248" t="str">
        <f>IF(ISERROR(VLOOKUP($A59,parlvotes_lh!$A$11:$ZZ$200,266,FALSE))=TRUE,"",IF(VLOOKUP($A59,parlvotes_lh!$A$11:$ZZ$200,266,FALSE)=0,"",VLOOKUP($A59,parlvotes_lh!$A$11:$ZZ$200,266,FALSE)))</f>
        <v/>
      </c>
      <c r="X59" s="248" t="str">
        <f>IF(ISERROR(VLOOKUP($A59,parlvotes_lh!$A$11:$ZZ$200,286,FALSE))=TRUE,"",IF(VLOOKUP($A59,parlvotes_lh!$A$11:$ZZ$200,286,FALSE)=0,"",VLOOKUP($A59,parlvotes_lh!$A$11:$ZZ$200,286,FALSE)))</f>
        <v/>
      </c>
      <c r="Y59" s="248" t="str">
        <f>IF(ISERROR(VLOOKUP($A59,parlvotes_lh!$A$11:$ZZ$200,306,FALSE))=TRUE,"",IF(VLOOKUP($A59,parlvotes_lh!$A$11:$ZZ$200,306,FALSE)=0,"",VLOOKUP($A59,parlvotes_lh!$A$11:$ZZ$200,306,FALSE)))</f>
        <v/>
      </c>
      <c r="Z59" s="248" t="str">
        <f>IF(ISERROR(VLOOKUP($A59,parlvotes_lh!$A$11:$ZZ$200,326,FALSE))=TRUE,"",IF(VLOOKUP($A59,parlvotes_lh!$A$11:$ZZ$200,326,FALSE)=0,"",VLOOKUP($A59,parlvotes_lh!$A$11:$ZZ$200,326,FALSE)))</f>
        <v/>
      </c>
      <c r="AA59" s="248" t="str">
        <f>IF(ISERROR(VLOOKUP($A59,parlvotes_lh!$A$11:$ZZ$200,346,FALSE))=TRUE,"",IF(VLOOKUP($A59,parlvotes_lh!$A$11:$ZZ$200,346,FALSE)=0,"",VLOOKUP($A59,parlvotes_lh!$A$11:$ZZ$200,346,FALSE)))</f>
        <v/>
      </c>
      <c r="AB59" s="248" t="str">
        <f>IF(ISERROR(VLOOKUP($A59,parlvotes_lh!$A$11:$ZZ$200,366,FALSE))=TRUE,"",IF(VLOOKUP($A59,parlvotes_lh!$A$11:$ZZ$200,366,FALSE)=0,"",VLOOKUP($A59,parlvotes_lh!$A$11:$ZZ$200,366,FALSE)))</f>
        <v/>
      </c>
      <c r="AC59" s="248" t="str">
        <f>IF(ISERROR(VLOOKUP($A59,parlvotes_lh!$A$11:$ZZ$200,386,FALSE))=TRUE,"",IF(VLOOKUP($A59,parlvotes_lh!$A$11:$ZZ$200,386,FALSE)=0,"",VLOOKUP($A59,parlvotes_lh!$A$11:$ZZ$200,386,FALSE)))</f>
        <v/>
      </c>
    </row>
    <row r="60" spans="1:29" ht="13.5" customHeight="1" x14ac:dyDescent="0.25">
      <c r="A60" s="242" t="str">
        <f>IF(info_parties!A60="","",info_parties!A60)</f>
        <v>fr_res01</v>
      </c>
      <c r="B60" s="142" t="str">
        <f>IF(A60="","",MID(info_weblinks!$C$3,32,3))</f>
        <v>fra</v>
      </c>
      <c r="C60" s="142" t="str">
        <f>IF(info_parties!G60="","",info_parties!G60)</f>
        <v>Resistence</v>
      </c>
      <c r="D60" s="142" t="str">
        <f>IF(info_parties!K60="","",info_parties!K60)</f>
        <v>Résistons!</v>
      </c>
      <c r="E60" s="142" t="str">
        <f>IF(info_parties!H60="","",info_parties!H60)</f>
        <v>RES</v>
      </c>
      <c r="F60" s="243" t="str">
        <f t="shared" si="0"/>
        <v/>
      </c>
      <c r="G60" s="244" t="str">
        <f t="shared" si="1"/>
        <v/>
      </c>
      <c r="H60" s="245" t="str">
        <f t="shared" si="2"/>
        <v/>
      </c>
      <c r="I60" s="246" t="str">
        <f t="shared" si="3"/>
        <v/>
      </c>
      <c r="J60" s="247" t="str">
        <f>IF(ISERROR(VLOOKUP($A60,parlvotes_lh!$A$11:$ZZ$200,6,FALSE))=TRUE,"",IF(VLOOKUP($A60,parlvotes_lh!$A$11:$ZZ$200,6,FALSE)=0,"",VLOOKUP($A60,parlvotes_lh!$A$11:$ZZ$200,6,FALSE)))</f>
        <v/>
      </c>
      <c r="K60" s="247" t="str">
        <f>IF(ISERROR(VLOOKUP($A60,parlvotes_lh!$A$11:$ZZ$200,26,FALSE))=TRUE,"",IF(VLOOKUP($A60,parlvotes_lh!$A$11:$ZZ$200,26,FALSE)=0,"",VLOOKUP($A60,parlvotes_lh!$A$11:$ZZ$200,26,FALSE)))</f>
        <v/>
      </c>
      <c r="L60" s="247" t="str">
        <f>IF(ISERROR(VLOOKUP($A60,parlvotes_lh!$A$11:$ZZ$200,46,FALSE))=TRUE,"",IF(VLOOKUP($A60,parlvotes_lh!$A$11:$ZZ$200,46,FALSE)=0,"",VLOOKUP($A60,parlvotes_lh!$A$11:$ZZ$200,46,FALSE)))</f>
        <v/>
      </c>
      <c r="M60" s="247" t="str">
        <f>IF(ISERROR(VLOOKUP($A60,parlvotes_lh!$A$11:$ZZ$200,66,FALSE))=TRUE,"",IF(VLOOKUP($A60,parlvotes_lh!$A$11:$ZZ$200,66,FALSE)=0,"",VLOOKUP($A60,parlvotes_lh!$A$11:$ZZ$200,66,FALSE)))</f>
        <v/>
      </c>
      <c r="N60" s="247" t="str">
        <f>IF(ISERROR(VLOOKUP($A60,parlvotes_lh!$A$11:$ZZ$200,86,FALSE))=TRUE,"",IF(VLOOKUP($A60,parlvotes_lh!$A$11:$ZZ$200,86,FALSE)=0,"",VLOOKUP($A60,parlvotes_lh!$A$11:$ZZ$200,86,FALSE)))</f>
        <v/>
      </c>
      <c r="O60" s="247" t="str">
        <f>IF(ISERROR(VLOOKUP($A60,parlvotes_lh!$A$11:$ZZ$200,106,FALSE))=TRUE,"",IF(VLOOKUP($A60,parlvotes_lh!$A$11:$ZZ$200,106,FALSE)=0,"",VLOOKUP($A60,parlvotes_lh!$A$11:$ZZ$200,106,FALSE)))</f>
        <v/>
      </c>
      <c r="P60" s="247" t="str">
        <f>IF(ISERROR(VLOOKUP($A60,parlvotes_lh!$A$11:$ZZ$200,126,FALSE))=TRUE,"",IF(VLOOKUP($A60,parlvotes_lh!$A$11:$ZZ$200,126,FALSE)=0,"",VLOOKUP($A60,parlvotes_lh!$A$11:$ZZ$200,126,FALSE)))</f>
        <v/>
      </c>
      <c r="Q60" s="248" t="str">
        <f>IF(ISERROR(VLOOKUP($A60,parlvotes_lh!$A$11:$ZZ$200,146,FALSE))=TRUE,"",IF(VLOOKUP($A60,parlvotes_lh!$A$11:$ZZ$200,146,FALSE)=0,"",VLOOKUP($A60,parlvotes_lh!$A$11:$ZZ$200,146,FALSE)))</f>
        <v/>
      </c>
      <c r="R60" s="248" t="str">
        <f>IF(ISERROR(VLOOKUP($A60,parlvotes_lh!$A$11:$ZZ$200,166,FALSE))=TRUE,"",IF(VLOOKUP($A60,parlvotes_lh!$A$11:$ZZ$200,166,FALSE)=0,"",VLOOKUP($A60,parlvotes_lh!$A$11:$ZZ$200,166,FALSE)))</f>
        <v/>
      </c>
      <c r="S60" s="248" t="str">
        <f>IF(ISERROR(VLOOKUP($A60,parlvotes_lh!$A$11:$ZZ$200,186,FALSE))=TRUE,"",IF(VLOOKUP($A60,parlvotes_lh!$A$11:$ZZ$200,186,FALSE)=0,"",VLOOKUP($A60,parlvotes_lh!$A$11:$ZZ$200,186,FALSE)))</f>
        <v/>
      </c>
      <c r="T60" s="248" t="str">
        <f>IF(ISERROR(VLOOKUP($A60,parlvotes_lh!$A$11:$ZZ$200,206,FALSE))=TRUE,"",IF(VLOOKUP($A60,parlvotes_lh!$A$11:$ZZ$200,206,FALSE)=0,"",VLOOKUP($A60,parlvotes_lh!$A$11:$ZZ$200,206,FALSE)))</f>
        <v/>
      </c>
      <c r="U60" s="248" t="str">
        <f>IF(ISERROR(VLOOKUP($A60,parlvotes_lh!$A$11:$ZZ$200,226,FALSE))=TRUE,"",IF(VLOOKUP($A60,parlvotes_lh!$A$11:$ZZ$200,226,FALSE)=0,"",VLOOKUP($A60,parlvotes_lh!$A$11:$ZZ$200,226,FALSE)))</f>
        <v/>
      </c>
      <c r="V60" s="248" t="str">
        <f>IF(ISERROR(VLOOKUP($A60,parlvotes_lh!$A$11:$ZZ$200,246,FALSE))=TRUE,"",IF(VLOOKUP($A60,parlvotes_lh!$A$11:$ZZ$200,246,FALSE)=0,"",VLOOKUP($A60,parlvotes_lh!$A$11:$ZZ$200,246,FALSE)))</f>
        <v/>
      </c>
      <c r="W60" s="248" t="str">
        <f>IF(ISERROR(VLOOKUP($A60,parlvotes_lh!$A$11:$ZZ$200,266,FALSE))=TRUE,"",IF(VLOOKUP($A60,parlvotes_lh!$A$11:$ZZ$200,266,FALSE)=0,"",VLOOKUP($A60,parlvotes_lh!$A$11:$ZZ$200,266,FALSE)))</f>
        <v/>
      </c>
      <c r="X60" s="248" t="str">
        <f>IF(ISERROR(VLOOKUP($A60,parlvotes_lh!$A$11:$ZZ$200,286,FALSE))=TRUE,"",IF(VLOOKUP($A60,parlvotes_lh!$A$11:$ZZ$200,286,FALSE)=0,"",VLOOKUP($A60,parlvotes_lh!$A$11:$ZZ$200,286,FALSE)))</f>
        <v/>
      </c>
      <c r="Y60" s="248" t="str">
        <f>IF(ISERROR(VLOOKUP($A60,parlvotes_lh!$A$11:$ZZ$200,306,FALSE))=TRUE,"",IF(VLOOKUP($A60,parlvotes_lh!$A$11:$ZZ$200,306,FALSE)=0,"",VLOOKUP($A60,parlvotes_lh!$A$11:$ZZ$200,306,FALSE)))</f>
        <v/>
      </c>
      <c r="Z60" s="248" t="str">
        <f>IF(ISERROR(VLOOKUP($A60,parlvotes_lh!$A$11:$ZZ$200,326,FALSE))=TRUE,"",IF(VLOOKUP($A60,parlvotes_lh!$A$11:$ZZ$200,326,FALSE)=0,"",VLOOKUP($A60,parlvotes_lh!$A$11:$ZZ$200,326,FALSE)))</f>
        <v/>
      </c>
      <c r="AA60" s="248" t="str">
        <f>IF(ISERROR(VLOOKUP($A60,parlvotes_lh!$A$11:$ZZ$200,346,FALSE))=TRUE,"",IF(VLOOKUP($A60,parlvotes_lh!$A$11:$ZZ$200,346,FALSE)=0,"",VLOOKUP($A60,parlvotes_lh!$A$11:$ZZ$200,346,FALSE)))</f>
        <v/>
      </c>
      <c r="AB60" s="248" t="str">
        <f>IF(ISERROR(VLOOKUP($A60,parlvotes_lh!$A$11:$ZZ$200,366,FALSE))=TRUE,"",IF(VLOOKUP($A60,parlvotes_lh!$A$11:$ZZ$200,366,FALSE)=0,"",VLOOKUP($A60,parlvotes_lh!$A$11:$ZZ$200,366,FALSE)))</f>
        <v/>
      </c>
      <c r="AC60" s="248" t="str">
        <f>IF(ISERROR(VLOOKUP($A60,parlvotes_lh!$A$11:$ZZ$200,386,FALSE))=TRUE,"",IF(VLOOKUP($A60,parlvotes_lh!$A$11:$ZZ$200,386,FALSE)=0,"",VLOOKUP($A60,parlvotes_lh!$A$11:$ZZ$200,386,FALSE)))</f>
        <v/>
      </c>
    </row>
    <row r="61" spans="1:29" ht="13.5" customHeight="1" x14ac:dyDescent="0.25">
      <c r="A61" s="242" t="str">
        <f>IF(info_parties!A61="","",info_parties!A61)</f>
        <v/>
      </c>
      <c r="B61" s="142" t="str">
        <f>IF(A61="","",MID(info_weblinks!$C$3,32,3))</f>
        <v/>
      </c>
      <c r="C61" s="142" t="str">
        <f>IF(info_parties!G61="","",info_parties!G61)</f>
        <v/>
      </c>
      <c r="D61" s="142" t="str">
        <f>IF(info_parties!K61="","",info_parties!K61)</f>
        <v/>
      </c>
      <c r="E61" s="142" t="str">
        <f>IF(info_parties!H61="","",info_parties!H61)</f>
        <v/>
      </c>
      <c r="F61" s="243" t="str">
        <f t="shared" si="0"/>
        <v/>
      </c>
      <c r="G61" s="244" t="str">
        <f t="shared" si="1"/>
        <v/>
      </c>
      <c r="H61" s="245" t="str">
        <f t="shared" si="2"/>
        <v/>
      </c>
      <c r="I61" s="246" t="str">
        <f t="shared" si="3"/>
        <v/>
      </c>
      <c r="J61" s="247" t="str">
        <f>IF(ISERROR(VLOOKUP($A61,parlvotes_lh!$A$11:$ZZ$200,6,FALSE))=TRUE,"",IF(VLOOKUP($A61,parlvotes_lh!$A$11:$ZZ$200,6,FALSE)=0,"",VLOOKUP($A61,parlvotes_lh!$A$11:$ZZ$200,6,FALSE)))</f>
        <v/>
      </c>
      <c r="K61" s="247" t="str">
        <f>IF(ISERROR(VLOOKUP($A61,parlvotes_lh!$A$11:$ZZ$200,26,FALSE))=TRUE,"",IF(VLOOKUP($A61,parlvotes_lh!$A$11:$ZZ$200,26,FALSE)=0,"",VLOOKUP($A61,parlvotes_lh!$A$11:$ZZ$200,26,FALSE)))</f>
        <v/>
      </c>
      <c r="L61" s="247" t="str">
        <f>IF(ISERROR(VLOOKUP($A61,parlvotes_lh!$A$11:$ZZ$200,46,FALSE))=TRUE,"",IF(VLOOKUP($A61,parlvotes_lh!$A$11:$ZZ$200,46,FALSE)=0,"",VLOOKUP($A61,parlvotes_lh!$A$11:$ZZ$200,46,FALSE)))</f>
        <v/>
      </c>
      <c r="M61" s="247" t="str">
        <f>IF(ISERROR(VLOOKUP($A61,parlvotes_lh!$A$11:$ZZ$200,66,FALSE))=TRUE,"",IF(VLOOKUP($A61,parlvotes_lh!$A$11:$ZZ$200,66,FALSE)=0,"",VLOOKUP($A61,parlvotes_lh!$A$11:$ZZ$200,66,FALSE)))</f>
        <v/>
      </c>
      <c r="N61" s="247" t="str">
        <f>IF(ISERROR(VLOOKUP($A61,parlvotes_lh!$A$11:$ZZ$200,86,FALSE))=TRUE,"",IF(VLOOKUP($A61,parlvotes_lh!$A$11:$ZZ$200,86,FALSE)=0,"",VLOOKUP($A61,parlvotes_lh!$A$11:$ZZ$200,86,FALSE)))</f>
        <v/>
      </c>
      <c r="O61" s="247" t="str">
        <f>IF(ISERROR(VLOOKUP($A61,parlvotes_lh!$A$11:$ZZ$200,106,FALSE))=TRUE,"",IF(VLOOKUP($A61,parlvotes_lh!$A$11:$ZZ$200,106,FALSE)=0,"",VLOOKUP($A61,parlvotes_lh!$A$11:$ZZ$200,106,FALSE)))</f>
        <v/>
      </c>
      <c r="P61" s="247" t="str">
        <f>IF(ISERROR(VLOOKUP($A61,parlvotes_lh!$A$11:$ZZ$200,126,FALSE))=TRUE,"",IF(VLOOKUP($A61,parlvotes_lh!$A$11:$ZZ$200,126,FALSE)=0,"",VLOOKUP($A61,parlvotes_lh!$A$11:$ZZ$200,126,FALSE)))</f>
        <v/>
      </c>
      <c r="Q61" s="248" t="str">
        <f>IF(ISERROR(VLOOKUP($A61,parlvotes_lh!$A$11:$ZZ$200,146,FALSE))=TRUE,"",IF(VLOOKUP($A61,parlvotes_lh!$A$11:$ZZ$200,146,FALSE)=0,"",VLOOKUP($A61,parlvotes_lh!$A$11:$ZZ$200,146,FALSE)))</f>
        <v/>
      </c>
      <c r="R61" s="248" t="str">
        <f>IF(ISERROR(VLOOKUP($A61,parlvotes_lh!$A$11:$ZZ$200,166,FALSE))=TRUE,"",IF(VLOOKUP($A61,parlvotes_lh!$A$11:$ZZ$200,166,FALSE)=0,"",VLOOKUP($A61,parlvotes_lh!$A$11:$ZZ$200,166,FALSE)))</f>
        <v/>
      </c>
      <c r="S61" s="248" t="str">
        <f>IF(ISERROR(VLOOKUP($A61,parlvotes_lh!$A$11:$ZZ$200,186,FALSE))=TRUE,"",IF(VLOOKUP($A61,parlvotes_lh!$A$11:$ZZ$200,186,FALSE)=0,"",VLOOKUP($A61,parlvotes_lh!$A$11:$ZZ$200,186,FALSE)))</f>
        <v/>
      </c>
      <c r="T61" s="248" t="str">
        <f>IF(ISERROR(VLOOKUP($A61,parlvotes_lh!$A$11:$ZZ$200,206,FALSE))=TRUE,"",IF(VLOOKUP($A61,parlvotes_lh!$A$11:$ZZ$200,206,FALSE)=0,"",VLOOKUP($A61,parlvotes_lh!$A$11:$ZZ$200,206,FALSE)))</f>
        <v/>
      </c>
      <c r="U61" s="248" t="str">
        <f>IF(ISERROR(VLOOKUP($A61,parlvotes_lh!$A$11:$ZZ$200,226,FALSE))=TRUE,"",IF(VLOOKUP($A61,parlvotes_lh!$A$11:$ZZ$200,226,FALSE)=0,"",VLOOKUP($A61,parlvotes_lh!$A$11:$ZZ$200,226,FALSE)))</f>
        <v/>
      </c>
      <c r="V61" s="248" t="str">
        <f>IF(ISERROR(VLOOKUP($A61,parlvotes_lh!$A$11:$ZZ$200,246,FALSE))=TRUE,"",IF(VLOOKUP($A61,parlvotes_lh!$A$11:$ZZ$200,246,FALSE)=0,"",VLOOKUP($A61,parlvotes_lh!$A$11:$ZZ$200,246,FALSE)))</f>
        <v/>
      </c>
      <c r="W61" s="248" t="str">
        <f>IF(ISERROR(VLOOKUP($A61,parlvotes_lh!$A$11:$ZZ$200,266,FALSE))=TRUE,"",IF(VLOOKUP($A61,parlvotes_lh!$A$11:$ZZ$200,266,FALSE)=0,"",VLOOKUP($A61,parlvotes_lh!$A$11:$ZZ$200,266,FALSE)))</f>
        <v/>
      </c>
      <c r="X61" s="248" t="str">
        <f>IF(ISERROR(VLOOKUP($A61,parlvotes_lh!$A$11:$ZZ$200,286,FALSE))=TRUE,"",IF(VLOOKUP($A61,parlvotes_lh!$A$11:$ZZ$200,286,FALSE)=0,"",VLOOKUP($A61,parlvotes_lh!$A$11:$ZZ$200,286,FALSE)))</f>
        <v/>
      </c>
      <c r="Y61" s="248" t="str">
        <f>IF(ISERROR(VLOOKUP($A61,parlvotes_lh!$A$11:$ZZ$200,306,FALSE))=TRUE,"",IF(VLOOKUP($A61,parlvotes_lh!$A$11:$ZZ$200,306,FALSE)=0,"",VLOOKUP($A61,parlvotes_lh!$A$11:$ZZ$200,306,FALSE)))</f>
        <v/>
      </c>
      <c r="Z61" s="248" t="str">
        <f>IF(ISERROR(VLOOKUP($A61,parlvotes_lh!$A$11:$ZZ$200,326,FALSE))=TRUE,"",IF(VLOOKUP($A61,parlvotes_lh!$A$11:$ZZ$200,326,FALSE)=0,"",VLOOKUP($A61,parlvotes_lh!$A$11:$ZZ$200,326,FALSE)))</f>
        <v/>
      </c>
      <c r="AA61" s="248" t="str">
        <f>IF(ISERROR(VLOOKUP($A61,parlvotes_lh!$A$11:$ZZ$200,346,FALSE))=TRUE,"",IF(VLOOKUP($A61,parlvotes_lh!$A$11:$ZZ$200,346,FALSE)=0,"",VLOOKUP($A61,parlvotes_lh!$A$11:$ZZ$200,346,FALSE)))</f>
        <v/>
      </c>
      <c r="AB61" s="248" t="str">
        <f>IF(ISERROR(VLOOKUP($A61,parlvotes_lh!$A$11:$ZZ$200,366,FALSE))=TRUE,"",IF(VLOOKUP($A61,parlvotes_lh!$A$11:$ZZ$200,366,FALSE)=0,"",VLOOKUP($A61,parlvotes_lh!$A$11:$ZZ$200,366,FALSE)))</f>
        <v/>
      </c>
      <c r="AC61" s="248" t="str">
        <f>IF(ISERROR(VLOOKUP($A61,parlvotes_lh!$A$11:$ZZ$200,386,FALSE))=TRUE,"",IF(VLOOKUP($A61,parlvotes_lh!$A$11:$ZZ$200,386,FALSE)=0,"",VLOOKUP($A61,parlvotes_lh!$A$11:$ZZ$200,386,FALSE)))</f>
        <v/>
      </c>
    </row>
    <row r="62" spans="1:29" ht="13.5" customHeight="1" x14ac:dyDescent="0.25">
      <c r="A62" s="242" t="str">
        <f>IF(info_parties!A62="","",info_parties!A62)</f>
        <v/>
      </c>
      <c r="B62" s="142" t="str">
        <f>IF(A62="","",MID(info_weblinks!$C$3,32,3))</f>
        <v/>
      </c>
      <c r="C62" s="142" t="str">
        <f>IF(info_parties!G62="","",info_parties!G62)</f>
        <v/>
      </c>
      <c r="D62" s="142" t="str">
        <f>IF(info_parties!K62="","",info_parties!K62)</f>
        <v/>
      </c>
      <c r="E62" s="142" t="str">
        <f>IF(info_parties!H62="","",info_parties!H62)</f>
        <v/>
      </c>
      <c r="F62" s="243" t="str">
        <f t="shared" si="0"/>
        <v/>
      </c>
      <c r="G62" s="244" t="str">
        <f t="shared" si="1"/>
        <v/>
      </c>
      <c r="H62" s="245" t="str">
        <f t="shared" si="2"/>
        <v/>
      </c>
      <c r="I62" s="246" t="str">
        <f t="shared" si="3"/>
        <v/>
      </c>
      <c r="J62" s="247" t="str">
        <f>IF(ISERROR(VLOOKUP($A62,parlvotes_lh!$A$11:$ZZ$200,6,FALSE))=TRUE,"",IF(VLOOKUP($A62,parlvotes_lh!$A$11:$ZZ$200,6,FALSE)=0,"",VLOOKUP($A62,parlvotes_lh!$A$11:$ZZ$200,6,FALSE)))</f>
        <v/>
      </c>
      <c r="K62" s="247" t="str">
        <f>IF(ISERROR(VLOOKUP($A62,parlvotes_lh!$A$11:$ZZ$200,26,FALSE))=TRUE,"",IF(VLOOKUP($A62,parlvotes_lh!$A$11:$ZZ$200,26,FALSE)=0,"",VLOOKUP($A62,parlvotes_lh!$A$11:$ZZ$200,26,FALSE)))</f>
        <v/>
      </c>
      <c r="L62" s="247" t="str">
        <f>IF(ISERROR(VLOOKUP($A62,parlvotes_lh!$A$11:$ZZ$200,46,FALSE))=TRUE,"",IF(VLOOKUP($A62,parlvotes_lh!$A$11:$ZZ$200,46,FALSE)=0,"",VLOOKUP($A62,parlvotes_lh!$A$11:$ZZ$200,46,FALSE)))</f>
        <v/>
      </c>
      <c r="M62" s="247" t="str">
        <f>IF(ISERROR(VLOOKUP($A62,parlvotes_lh!$A$11:$ZZ$200,66,FALSE))=TRUE,"",IF(VLOOKUP($A62,parlvotes_lh!$A$11:$ZZ$200,66,FALSE)=0,"",VLOOKUP($A62,parlvotes_lh!$A$11:$ZZ$200,66,FALSE)))</f>
        <v/>
      </c>
      <c r="N62" s="247" t="str">
        <f>IF(ISERROR(VLOOKUP($A62,parlvotes_lh!$A$11:$ZZ$200,86,FALSE))=TRUE,"",IF(VLOOKUP($A62,parlvotes_lh!$A$11:$ZZ$200,86,FALSE)=0,"",VLOOKUP($A62,parlvotes_lh!$A$11:$ZZ$200,86,FALSE)))</f>
        <v/>
      </c>
      <c r="O62" s="247" t="str">
        <f>IF(ISERROR(VLOOKUP($A62,parlvotes_lh!$A$11:$ZZ$200,106,FALSE))=TRUE,"",IF(VLOOKUP($A62,parlvotes_lh!$A$11:$ZZ$200,106,FALSE)=0,"",VLOOKUP($A62,parlvotes_lh!$A$11:$ZZ$200,106,FALSE)))</f>
        <v/>
      </c>
      <c r="P62" s="247" t="str">
        <f>IF(ISERROR(VLOOKUP($A62,parlvotes_lh!$A$11:$ZZ$200,126,FALSE))=TRUE,"",IF(VLOOKUP($A62,parlvotes_lh!$A$11:$ZZ$200,126,FALSE)=0,"",VLOOKUP($A62,parlvotes_lh!$A$11:$ZZ$200,126,FALSE)))</f>
        <v/>
      </c>
      <c r="Q62" s="248" t="str">
        <f>IF(ISERROR(VLOOKUP($A62,parlvotes_lh!$A$11:$ZZ$200,146,FALSE))=TRUE,"",IF(VLOOKUP($A62,parlvotes_lh!$A$11:$ZZ$200,146,FALSE)=0,"",VLOOKUP($A62,parlvotes_lh!$A$11:$ZZ$200,146,FALSE)))</f>
        <v/>
      </c>
      <c r="R62" s="248" t="str">
        <f>IF(ISERROR(VLOOKUP($A62,parlvotes_lh!$A$11:$ZZ$200,166,FALSE))=TRUE,"",IF(VLOOKUP($A62,parlvotes_lh!$A$11:$ZZ$200,166,FALSE)=0,"",VLOOKUP($A62,parlvotes_lh!$A$11:$ZZ$200,166,FALSE)))</f>
        <v/>
      </c>
      <c r="S62" s="248" t="str">
        <f>IF(ISERROR(VLOOKUP($A62,parlvotes_lh!$A$11:$ZZ$200,186,FALSE))=TRUE,"",IF(VLOOKUP($A62,parlvotes_lh!$A$11:$ZZ$200,186,FALSE)=0,"",VLOOKUP($A62,parlvotes_lh!$A$11:$ZZ$200,186,FALSE)))</f>
        <v/>
      </c>
      <c r="T62" s="248" t="str">
        <f>IF(ISERROR(VLOOKUP($A62,parlvotes_lh!$A$11:$ZZ$200,206,FALSE))=TRUE,"",IF(VLOOKUP($A62,parlvotes_lh!$A$11:$ZZ$200,206,FALSE)=0,"",VLOOKUP($A62,parlvotes_lh!$A$11:$ZZ$200,206,FALSE)))</f>
        <v/>
      </c>
      <c r="U62" s="248" t="str">
        <f>IF(ISERROR(VLOOKUP($A62,parlvotes_lh!$A$11:$ZZ$200,226,FALSE))=TRUE,"",IF(VLOOKUP($A62,parlvotes_lh!$A$11:$ZZ$200,226,FALSE)=0,"",VLOOKUP($A62,parlvotes_lh!$A$11:$ZZ$200,226,FALSE)))</f>
        <v/>
      </c>
      <c r="V62" s="248" t="str">
        <f>IF(ISERROR(VLOOKUP($A62,parlvotes_lh!$A$11:$ZZ$200,246,FALSE))=TRUE,"",IF(VLOOKUP($A62,parlvotes_lh!$A$11:$ZZ$200,246,FALSE)=0,"",VLOOKUP($A62,parlvotes_lh!$A$11:$ZZ$200,246,FALSE)))</f>
        <v/>
      </c>
      <c r="W62" s="248" t="str">
        <f>IF(ISERROR(VLOOKUP($A62,parlvotes_lh!$A$11:$ZZ$200,266,FALSE))=TRUE,"",IF(VLOOKUP($A62,parlvotes_lh!$A$11:$ZZ$200,266,FALSE)=0,"",VLOOKUP($A62,parlvotes_lh!$A$11:$ZZ$200,266,FALSE)))</f>
        <v/>
      </c>
      <c r="X62" s="248" t="str">
        <f>IF(ISERROR(VLOOKUP($A62,parlvotes_lh!$A$11:$ZZ$200,286,FALSE))=TRUE,"",IF(VLOOKUP($A62,parlvotes_lh!$A$11:$ZZ$200,286,FALSE)=0,"",VLOOKUP($A62,parlvotes_lh!$A$11:$ZZ$200,286,FALSE)))</f>
        <v/>
      </c>
      <c r="Y62" s="248" t="str">
        <f>IF(ISERROR(VLOOKUP($A62,parlvotes_lh!$A$11:$ZZ$200,306,FALSE))=TRUE,"",IF(VLOOKUP($A62,parlvotes_lh!$A$11:$ZZ$200,306,FALSE)=0,"",VLOOKUP($A62,parlvotes_lh!$A$11:$ZZ$200,306,FALSE)))</f>
        <v/>
      </c>
      <c r="Z62" s="248" t="str">
        <f>IF(ISERROR(VLOOKUP($A62,parlvotes_lh!$A$11:$ZZ$200,326,FALSE))=TRUE,"",IF(VLOOKUP($A62,parlvotes_lh!$A$11:$ZZ$200,326,FALSE)=0,"",VLOOKUP($A62,parlvotes_lh!$A$11:$ZZ$200,326,FALSE)))</f>
        <v/>
      </c>
      <c r="AA62" s="248" t="str">
        <f>IF(ISERROR(VLOOKUP($A62,parlvotes_lh!$A$11:$ZZ$200,346,FALSE))=TRUE,"",IF(VLOOKUP($A62,parlvotes_lh!$A$11:$ZZ$200,346,FALSE)=0,"",VLOOKUP($A62,parlvotes_lh!$A$11:$ZZ$200,346,FALSE)))</f>
        <v/>
      </c>
      <c r="AB62" s="248" t="str">
        <f>IF(ISERROR(VLOOKUP($A62,parlvotes_lh!$A$11:$ZZ$200,366,FALSE))=TRUE,"",IF(VLOOKUP($A62,parlvotes_lh!$A$11:$ZZ$200,366,FALSE)=0,"",VLOOKUP($A62,parlvotes_lh!$A$11:$ZZ$200,366,FALSE)))</f>
        <v/>
      </c>
      <c r="AC62" s="248" t="str">
        <f>IF(ISERROR(VLOOKUP($A62,parlvotes_lh!$A$11:$ZZ$200,386,FALSE))=TRUE,"",IF(VLOOKUP($A62,parlvotes_lh!$A$11:$ZZ$200,386,FALSE)=0,"",VLOOKUP($A62,parlvotes_lh!$A$11:$ZZ$200,386,FALSE)))</f>
        <v/>
      </c>
    </row>
    <row r="63" spans="1:29" ht="13.5" customHeight="1" x14ac:dyDescent="0.25">
      <c r="A63" s="242" t="str">
        <f>IF(info_parties!A63="","",info_parties!A63)</f>
        <v/>
      </c>
      <c r="B63" s="142" t="str">
        <f>IF(A63="","",MID(info_weblinks!$C$3,32,3))</f>
        <v/>
      </c>
      <c r="C63" s="142" t="str">
        <f>IF(info_parties!G63="","",info_parties!G63)</f>
        <v/>
      </c>
      <c r="D63" s="142" t="str">
        <f>IF(info_parties!K63="","",info_parties!K63)</f>
        <v/>
      </c>
      <c r="E63" s="142" t="str">
        <f>IF(info_parties!H63="","",info_parties!H63)</f>
        <v/>
      </c>
      <c r="F63" s="243" t="str">
        <f t="shared" si="0"/>
        <v/>
      </c>
      <c r="G63" s="244" t="str">
        <f t="shared" si="1"/>
        <v/>
      </c>
      <c r="H63" s="245" t="str">
        <f t="shared" si="2"/>
        <v/>
      </c>
      <c r="I63" s="246" t="str">
        <f t="shared" si="3"/>
        <v/>
      </c>
      <c r="J63" s="247" t="str">
        <f>IF(ISERROR(VLOOKUP($A63,parlvotes_lh!$A$11:$ZZ$200,6,FALSE))=TRUE,"",IF(VLOOKUP($A63,parlvotes_lh!$A$11:$ZZ$200,6,FALSE)=0,"",VLOOKUP($A63,parlvotes_lh!$A$11:$ZZ$200,6,FALSE)))</f>
        <v/>
      </c>
      <c r="K63" s="247" t="str">
        <f>IF(ISERROR(VLOOKUP($A63,parlvotes_lh!$A$11:$ZZ$200,26,FALSE))=TRUE,"",IF(VLOOKUP($A63,parlvotes_lh!$A$11:$ZZ$200,26,FALSE)=0,"",VLOOKUP($A63,parlvotes_lh!$A$11:$ZZ$200,26,FALSE)))</f>
        <v/>
      </c>
      <c r="L63" s="247" t="str">
        <f>IF(ISERROR(VLOOKUP($A63,parlvotes_lh!$A$11:$ZZ$200,46,FALSE))=TRUE,"",IF(VLOOKUP($A63,parlvotes_lh!$A$11:$ZZ$200,46,FALSE)=0,"",VLOOKUP($A63,parlvotes_lh!$A$11:$ZZ$200,46,FALSE)))</f>
        <v/>
      </c>
      <c r="M63" s="247" t="str">
        <f>IF(ISERROR(VLOOKUP($A63,parlvotes_lh!$A$11:$ZZ$200,66,FALSE))=TRUE,"",IF(VLOOKUP($A63,parlvotes_lh!$A$11:$ZZ$200,66,FALSE)=0,"",VLOOKUP($A63,parlvotes_lh!$A$11:$ZZ$200,66,FALSE)))</f>
        <v/>
      </c>
      <c r="N63" s="247" t="str">
        <f>IF(ISERROR(VLOOKUP($A63,parlvotes_lh!$A$11:$ZZ$200,86,FALSE))=TRUE,"",IF(VLOOKUP($A63,parlvotes_lh!$A$11:$ZZ$200,86,FALSE)=0,"",VLOOKUP($A63,parlvotes_lh!$A$11:$ZZ$200,86,FALSE)))</f>
        <v/>
      </c>
      <c r="O63" s="247" t="str">
        <f>IF(ISERROR(VLOOKUP($A63,parlvotes_lh!$A$11:$ZZ$200,106,FALSE))=TRUE,"",IF(VLOOKUP($A63,parlvotes_lh!$A$11:$ZZ$200,106,FALSE)=0,"",VLOOKUP($A63,parlvotes_lh!$A$11:$ZZ$200,106,FALSE)))</f>
        <v/>
      </c>
      <c r="P63" s="247" t="str">
        <f>IF(ISERROR(VLOOKUP($A63,parlvotes_lh!$A$11:$ZZ$200,126,FALSE))=TRUE,"",IF(VLOOKUP($A63,parlvotes_lh!$A$11:$ZZ$200,126,FALSE)=0,"",VLOOKUP($A63,parlvotes_lh!$A$11:$ZZ$200,126,FALSE)))</f>
        <v/>
      </c>
      <c r="Q63" s="248" t="str">
        <f>IF(ISERROR(VLOOKUP($A63,parlvotes_lh!$A$11:$ZZ$200,146,FALSE))=TRUE,"",IF(VLOOKUP($A63,parlvotes_lh!$A$11:$ZZ$200,146,FALSE)=0,"",VLOOKUP($A63,parlvotes_lh!$A$11:$ZZ$200,146,FALSE)))</f>
        <v/>
      </c>
      <c r="R63" s="248" t="str">
        <f>IF(ISERROR(VLOOKUP($A63,parlvotes_lh!$A$11:$ZZ$200,166,FALSE))=TRUE,"",IF(VLOOKUP($A63,parlvotes_lh!$A$11:$ZZ$200,166,FALSE)=0,"",VLOOKUP($A63,parlvotes_lh!$A$11:$ZZ$200,166,FALSE)))</f>
        <v/>
      </c>
      <c r="S63" s="248" t="str">
        <f>IF(ISERROR(VLOOKUP($A63,parlvotes_lh!$A$11:$ZZ$200,186,FALSE))=TRUE,"",IF(VLOOKUP($A63,parlvotes_lh!$A$11:$ZZ$200,186,FALSE)=0,"",VLOOKUP($A63,parlvotes_lh!$A$11:$ZZ$200,186,FALSE)))</f>
        <v/>
      </c>
      <c r="T63" s="248" t="str">
        <f>IF(ISERROR(VLOOKUP($A63,parlvotes_lh!$A$11:$ZZ$200,206,FALSE))=TRUE,"",IF(VLOOKUP($A63,parlvotes_lh!$A$11:$ZZ$200,206,FALSE)=0,"",VLOOKUP($A63,parlvotes_lh!$A$11:$ZZ$200,206,FALSE)))</f>
        <v/>
      </c>
      <c r="U63" s="248" t="str">
        <f>IF(ISERROR(VLOOKUP($A63,parlvotes_lh!$A$11:$ZZ$200,226,FALSE))=TRUE,"",IF(VLOOKUP($A63,parlvotes_lh!$A$11:$ZZ$200,226,FALSE)=0,"",VLOOKUP($A63,parlvotes_lh!$A$11:$ZZ$200,226,FALSE)))</f>
        <v/>
      </c>
      <c r="V63" s="248" t="str">
        <f>IF(ISERROR(VLOOKUP($A63,parlvotes_lh!$A$11:$ZZ$200,246,FALSE))=TRUE,"",IF(VLOOKUP($A63,parlvotes_lh!$A$11:$ZZ$200,246,FALSE)=0,"",VLOOKUP($A63,parlvotes_lh!$A$11:$ZZ$200,246,FALSE)))</f>
        <v/>
      </c>
      <c r="W63" s="248" t="str">
        <f>IF(ISERROR(VLOOKUP($A63,parlvotes_lh!$A$11:$ZZ$200,266,FALSE))=TRUE,"",IF(VLOOKUP($A63,parlvotes_lh!$A$11:$ZZ$200,266,FALSE)=0,"",VLOOKUP($A63,parlvotes_lh!$A$11:$ZZ$200,266,FALSE)))</f>
        <v/>
      </c>
      <c r="X63" s="248" t="str">
        <f>IF(ISERROR(VLOOKUP($A63,parlvotes_lh!$A$11:$ZZ$200,286,FALSE))=TRUE,"",IF(VLOOKUP($A63,parlvotes_lh!$A$11:$ZZ$200,286,FALSE)=0,"",VLOOKUP($A63,parlvotes_lh!$A$11:$ZZ$200,286,FALSE)))</f>
        <v/>
      </c>
      <c r="Y63" s="248" t="str">
        <f>IF(ISERROR(VLOOKUP($A63,parlvotes_lh!$A$11:$ZZ$200,306,FALSE))=TRUE,"",IF(VLOOKUP($A63,parlvotes_lh!$A$11:$ZZ$200,306,FALSE)=0,"",VLOOKUP($A63,parlvotes_lh!$A$11:$ZZ$200,306,FALSE)))</f>
        <v/>
      </c>
      <c r="Z63" s="248" t="str">
        <f>IF(ISERROR(VLOOKUP($A63,parlvotes_lh!$A$11:$ZZ$200,326,FALSE))=TRUE,"",IF(VLOOKUP($A63,parlvotes_lh!$A$11:$ZZ$200,326,FALSE)=0,"",VLOOKUP($A63,parlvotes_lh!$A$11:$ZZ$200,326,FALSE)))</f>
        <v/>
      </c>
      <c r="AA63" s="248" t="str">
        <f>IF(ISERROR(VLOOKUP($A63,parlvotes_lh!$A$11:$ZZ$200,346,FALSE))=TRUE,"",IF(VLOOKUP($A63,parlvotes_lh!$A$11:$ZZ$200,346,FALSE)=0,"",VLOOKUP($A63,parlvotes_lh!$A$11:$ZZ$200,346,FALSE)))</f>
        <v/>
      </c>
      <c r="AB63" s="248" t="str">
        <f>IF(ISERROR(VLOOKUP($A63,parlvotes_lh!$A$11:$ZZ$200,366,FALSE))=TRUE,"",IF(VLOOKUP($A63,parlvotes_lh!$A$11:$ZZ$200,366,FALSE)=0,"",VLOOKUP($A63,parlvotes_lh!$A$11:$ZZ$200,366,FALSE)))</f>
        <v/>
      </c>
      <c r="AC63" s="248" t="str">
        <f>IF(ISERROR(VLOOKUP($A63,parlvotes_lh!$A$11:$ZZ$200,386,FALSE))=TRUE,"",IF(VLOOKUP($A63,parlvotes_lh!$A$11:$ZZ$200,386,FALSE)=0,"",VLOOKUP($A63,parlvotes_lh!$A$11:$ZZ$200,386,FALSE)))</f>
        <v/>
      </c>
    </row>
    <row r="64" spans="1:29" ht="13.5" customHeight="1" x14ac:dyDescent="0.25">
      <c r="A64" s="242" t="str">
        <f>IF(info_parties!A64="","",info_parties!A64)</f>
        <v/>
      </c>
      <c r="B64" s="142" t="str">
        <f>IF(A64="","",MID(info_weblinks!$C$3,32,3))</f>
        <v/>
      </c>
      <c r="C64" s="142" t="str">
        <f>IF(info_parties!G64="","",info_parties!G64)</f>
        <v/>
      </c>
      <c r="D64" s="142" t="str">
        <f>IF(info_parties!K64="","",info_parties!K64)</f>
        <v/>
      </c>
      <c r="E64" s="142" t="str">
        <f>IF(info_parties!H64="","",info_parties!H64)</f>
        <v/>
      </c>
      <c r="F64" s="243" t="str">
        <f t="shared" si="0"/>
        <v/>
      </c>
      <c r="G64" s="244" t="str">
        <f t="shared" si="1"/>
        <v/>
      </c>
      <c r="H64" s="245" t="str">
        <f t="shared" si="2"/>
        <v/>
      </c>
      <c r="I64" s="246" t="str">
        <f t="shared" si="3"/>
        <v/>
      </c>
      <c r="J64" s="247" t="str">
        <f>IF(ISERROR(VLOOKUP($A64,parlvotes_lh!$A$11:$ZZ$200,6,FALSE))=TRUE,"",IF(VLOOKUP($A64,parlvotes_lh!$A$11:$ZZ$200,6,FALSE)=0,"",VLOOKUP($A64,parlvotes_lh!$A$11:$ZZ$200,6,FALSE)))</f>
        <v/>
      </c>
      <c r="K64" s="247" t="str">
        <f>IF(ISERROR(VLOOKUP($A64,parlvotes_lh!$A$11:$ZZ$200,26,FALSE))=TRUE,"",IF(VLOOKUP($A64,parlvotes_lh!$A$11:$ZZ$200,26,FALSE)=0,"",VLOOKUP($A64,parlvotes_lh!$A$11:$ZZ$200,26,FALSE)))</f>
        <v/>
      </c>
      <c r="L64" s="247" t="str">
        <f>IF(ISERROR(VLOOKUP($A64,parlvotes_lh!$A$11:$ZZ$200,46,FALSE))=TRUE,"",IF(VLOOKUP($A64,parlvotes_lh!$A$11:$ZZ$200,46,FALSE)=0,"",VLOOKUP($A64,parlvotes_lh!$A$11:$ZZ$200,46,FALSE)))</f>
        <v/>
      </c>
      <c r="M64" s="247" t="str">
        <f>IF(ISERROR(VLOOKUP($A64,parlvotes_lh!$A$11:$ZZ$200,66,FALSE))=TRUE,"",IF(VLOOKUP($A64,parlvotes_lh!$A$11:$ZZ$200,66,FALSE)=0,"",VLOOKUP($A64,parlvotes_lh!$A$11:$ZZ$200,66,FALSE)))</f>
        <v/>
      </c>
      <c r="N64" s="247" t="str">
        <f>IF(ISERROR(VLOOKUP($A64,parlvotes_lh!$A$11:$ZZ$200,86,FALSE))=TRUE,"",IF(VLOOKUP($A64,parlvotes_lh!$A$11:$ZZ$200,86,FALSE)=0,"",VLOOKUP($A64,parlvotes_lh!$A$11:$ZZ$200,86,FALSE)))</f>
        <v/>
      </c>
      <c r="O64" s="247" t="str">
        <f>IF(ISERROR(VLOOKUP($A64,parlvotes_lh!$A$11:$ZZ$200,106,FALSE))=TRUE,"",IF(VLOOKUP($A64,parlvotes_lh!$A$11:$ZZ$200,106,FALSE)=0,"",VLOOKUP($A64,parlvotes_lh!$A$11:$ZZ$200,106,FALSE)))</f>
        <v/>
      </c>
      <c r="P64" s="247" t="str">
        <f>IF(ISERROR(VLOOKUP($A64,parlvotes_lh!$A$11:$ZZ$200,126,FALSE))=TRUE,"",IF(VLOOKUP($A64,parlvotes_lh!$A$11:$ZZ$200,126,FALSE)=0,"",VLOOKUP($A64,parlvotes_lh!$A$11:$ZZ$200,126,FALSE)))</f>
        <v/>
      </c>
      <c r="Q64" s="248" t="str">
        <f>IF(ISERROR(VLOOKUP($A64,parlvotes_lh!$A$11:$ZZ$200,146,FALSE))=TRUE,"",IF(VLOOKUP($A64,parlvotes_lh!$A$11:$ZZ$200,146,FALSE)=0,"",VLOOKUP($A64,parlvotes_lh!$A$11:$ZZ$200,146,FALSE)))</f>
        <v/>
      </c>
      <c r="R64" s="248" t="str">
        <f>IF(ISERROR(VLOOKUP($A64,parlvotes_lh!$A$11:$ZZ$200,166,FALSE))=TRUE,"",IF(VLOOKUP($A64,parlvotes_lh!$A$11:$ZZ$200,166,FALSE)=0,"",VLOOKUP($A64,parlvotes_lh!$A$11:$ZZ$200,166,FALSE)))</f>
        <v/>
      </c>
      <c r="S64" s="248" t="str">
        <f>IF(ISERROR(VLOOKUP($A64,parlvotes_lh!$A$11:$ZZ$200,186,FALSE))=TRUE,"",IF(VLOOKUP($A64,parlvotes_lh!$A$11:$ZZ$200,186,FALSE)=0,"",VLOOKUP($A64,parlvotes_lh!$A$11:$ZZ$200,186,FALSE)))</f>
        <v/>
      </c>
      <c r="T64" s="248" t="str">
        <f>IF(ISERROR(VLOOKUP($A64,parlvotes_lh!$A$11:$ZZ$200,206,FALSE))=TRUE,"",IF(VLOOKUP($A64,parlvotes_lh!$A$11:$ZZ$200,206,FALSE)=0,"",VLOOKUP($A64,parlvotes_lh!$A$11:$ZZ$200,206,FALSE)))</f>
        <v/>
      </c>
      <c r="U64" s="248" t="str">
        <f>IF(ISERROR(VLOOKUP($A64,parlvotes_lh!$A$11:$ZZ$200,226,FALSE))=TRUE,"",IF(VLOOKUP($A64,parlvotes_lh!$A$11:$ZZ$200,226,FALSE)=0,"",VLOOKUP($A64,parlvotes_lh!$A$11:$ZZ$200,226,FALSE)))</f>
        <v/>
      </c>
      <c r="V64" s="248" t="str">
        <f>IF(ISERROR(VLOOKUP($A64,parlvotes_lh!$A$11:$ZZ$200,246,FALSE))=TRUE,"",IF(VLOOKUP($A64,parlvotes_lh!$A$11:$ZZ$200,246,FALSE)=0,"",VLOOKUP($A64,parlvotes_lh!$A$11:$ZZ$200,246,FALSE)))</f>
        <v/>
      </c>
      <c r="W64" s="248" t="str">
        <f>IF(ISERROR(VLOOKUP($A64,parlvotes_lh!$A$11:$ZZ$200,266,FALSE))=TRUE,"",IF(VLOOKUP($A64,parlvotes_lh!$A$11:$ZZ$200,266,FALSE)=0,"",VLOOKUP($A64,parlvotes_lh!$A$11:$ZZ$200,266,FALSE)))</f>
        <v/>
      </c>
      <c r="X64" s="248" t="str">
        <f>IF(ISERROR(VLOOKUP($A64,parlvotes_lh!$A$11:$ZZ$200,286,FALSE))=TRUE,"",IF(VLOOKUP($A64,parlvotes_lh!$A$11:$ZZ$200,286,FALSE)=0,"",VLOOKUP($A64,parlvotes_lh!$A$11:$ZZ$200,286,FALSE)))</f>
        <v/>
      </c>
      <c r="Y64" s="248" t="str">
        <f>IF(ISERROR(VLOOKUP($A64,parlvotes_lh!$A$11:$ZZ$200,306,FALSE))=TRUE,"",IF(VLOOKUP($A64,parlvotes_lh!$A$11:$ZZ$200,306,FALSE)=0,"",VLOOKUP($A64,parlvotes_lh!$A$11:$ZZ$200,306,FALSE)))</f>
        <v/>
      </c>
      <c r="Z64" s="248" t="str">
        <f>IF(ISERROR(VLOOKUP($A64,parlvotes_lh!$A$11:$ZZ$200,326,FALSE))=TRUE,"",IF(VLOOKUP($A64,parlvotes_lh!$A$11:$ZZ$200,326,FALSE)=0,"",VLOOKUP($A64,parlvotes_lh!$A$11:$ZZ$200,326,FALSE)))</f>
        <v/>
      </c>
      <c r="AA64" s="248" t="str">
        <f>IF(ISERROR(VLOOKUP($A64,parlvotes_lh!$A$11:$ZZ$200,346,FALSE))=TRUE,"",IF(VLOOKUP($A64,parlvotes_lh!$A$11:$ZZ$200,346,FALSE)=0,"",VLOOKUP($A64,parlvotes_lh!$A$11:$ZZ$200,346,FALSE)))</f>
        <v/>
      </c>
      <c r="AB64" s="248" t="str">
        <f>IF(ISERROR(VLOOKUP($A64,parlvotes_lh!$A$11:$ZZ$200,366,FALSE))=TRUE,"",IF(VLOOKUP($A64,parlvotes_lh!$A$11:$ZZ$200,366,FALSE)=0,"",VLOOKUP($A64,parlvotes_lh!$A$11:$ZZ$200,366,FALSE)))</f>
        <v/>
      </c>
      <c r="AC64" s="248" t="str">
        <f>IF(ISERROR(VLOOKUP($A64,parlvotes_lh!$A$11:$ZZ$200,386,FALSE))=TRUE,"",IF(VLOOKUP($A64,parlvotes_lh!$A$11:$ZZ$200,386,FALSE)=0,"",VLOOKUP($A64,parlvotes_lh!$A$11:$ZZ$200,386,FALSE)))</f>
        <v/>
      </c>
    </row>
    <row r="65" spans="1:29" ht="13.5" customHeight="1" x14ac:dyDescent="0.25">
      <c r="A65" s="242" t="str">
        <f>IF(info_parties!A65="","",info_parties!A65)</f>
        <v/>
      </c>
      <c r="B65" s="142" t="str">
        <f>IF(A65="","",MID(info_weblinks!$C$3,32,3))</f>
        <v/>
      </c>
      <c r="C65" s="142" t="str">
        <f>IF(info_parties!G65="","",info_parties!G65)</f>
        <v/>
      </c>
      <c r="D65" s="142" t="str">
        <f>IF(info_parties!K65="","",info_parties!K65)</f>
        <v/>
      </c>
      <c r="E65" s="142" t="str">
        <f>IF(info_parties!H65="","",info_parties!H65)</f>
        <v/>
      </c>
      <c r="F65" s="243" t="str">
        <f t="shared" si="0"/>
        <v/>
      </c>
      <c r="G65" s="244" t="str">
        <f t="shared" si="1"/>
        <v/>
      </c>
      <c r="H65" s="245" t="str">
        <f t="shared" si="2"/>
        <v/>
      </c>
      <c r="I65" s="246" t="str">
        <f t="shared" si="3"/>
        <v/>
      </c>
      <c r="J65" s="247" t="str">
        <f>IF(ISERROR(VLOOKUP($A65,parlvotes_lh!$A$11:$ZZ$200,6,FALSE))=TRUE,"",IF(VLOOKUP($A65,parlvotes_lh!$A$11:$ZZ$200,6,FALSE)=0,"",VLOOKUP($A65,parlvotes_lh!$A$11:$ZZ$200,6,FALSE)))</f>
        <v/>
      </c>
      <c r="K65" s="247" t="str">
        <f>IF(ISERROR(VLOOKUP($A65,parlvotes_lh!$A$11:$ZZ$200,26,FALSE))=TRUE,"",IF(VLOOKUP($A65,parlvotes_lh!$A$11:$ZZ$200,26,FALSE)=0,"",VLOOKUP($A65,parlvotes_lh!$A$11:$ZZ$200,26,FALSE)))</f>
        <v/>
      </c>
      <c r="L65" s="247" t="str">
        <f>IF(ISERROR(VLOOKUP($A65,parlvotes_lh!$A$11:$ZZ$200,46,FALSE))=TRUE,"",IF(VLOOKUP($A65,parlvotes_lh!$A$11:$ZZ$200,46,FALSE)=0,"",VLOOKUP($A65,parlvotes_lh!$A$11:$ZZ$200,46,FALSE)))</f>
        <v/>
      </c>
      <c r="M65" s="247" t="str">
        <f>IF(ISERROR(VLOOKUP($A65,parlvotes_lh!$A$11:$ZZ$200,66,FALSE))=TRUE,"",IF(VLOOKUP($A65,parlvotes_lh!$A$11:$ZZ$200,66,FALSE)=0,"",VLOOKUP($A65,parlvotes_lh!$A$11:$ZZ$200,66,FALSE)))</f>
        <v/>
      </c>
      <c r="N65" s="247" t="str">
        <f>IF(ISERROR(VLOOKUP($A65,parlvotes_lh!$A$11:$ZZ$200,86,FALSE))=TRUE,"",IF(VLOOKUP($A65,parlvotes_lh!$A$11:$ZZ$200,86,FALSE)=0,"",VLOOKUP($A65,parlvotes_lh!$A$11:$ZZ$200,86,FALSE)))</f>
        <v/>
      </c>
      <c r="O65" s="247" t="str">
        <f>IF(ISERROR(VLOOKUP($A65,parlvotes_lh!$A$11:$ZZ$200,106,FALSE))=TRUE,"",IF(VLOOKUP($A65,parlvotes_lh!$A$11:$ZZ$200,106,FALSE)=0,"",VLOOKUP($A65,parlvotes_lh!$A$11:$ZZ$200,106,FALSE)))</f>
        <v/>
      </c>
      <c r="P65" s="247" t="str">
        <f>IF(ISERROR(VLOOKUP($A65,parlvotes_lh!$A$11:$ZZ$200,126,FALSE))=TRUE,"",IF(VLOOKUP($A65,parlvotes_lh!$A$11:$ZZ$200,126,FALSE)=0,"",VLOOKUP($A65,parlvotes_lh!$A$11:$ZZ$200,126,FALSE)))</f>
        <v/>
      </c>
      <c r="Q65" s="248" t="str">
        <f>IF(ISERROR(VLOOKUP($A65,parlvotes_lh!$A$11:$ZZ$200,146,FALSE))=TRUE,"",IF(VLOOKUP($A65,parlvotes_lh!$A$11:$ZZ$200,146,FALSE)=0,"",VLOOKUP($A65,parlvotes_lh!$A$11:$ZZ$200,146,FALSE)))</f>
        <v/>
      </c>
      <c r="R65" s="248" t="str">
        <f>IF(ISERROR(VLOOKUP($A65,parlvotes_lh!$A$11:$ZZ$200,166,FALSE))=TRUE,"",IF(VLOOKUP($A65,parlvotes_lh!$A$11:$ZZ$200,166,FALSE)=0,"",VLOOKUP($A65,parlvotes_lh!$A$11:$ZZ$200,166,FALSE)))</f>
        <v/>
      </c>
      <c r="S65" s="248" t="str">
        <f>IF(ISERROR(VLOOKUP($A65,parlvotes_lh!$A$11:$ZZ$200,186,FALSE))=TRUE,"",IF(VLOOKUP($A65,parlvotes_lh!$A$11:$ZZ$200,186,FALSE)=0,"",VLOOKUP($A65,parlvotes_lh!$A$11:$ZZ$200,186,FALSE)))</f>
        <v/>
      </c>
      <c r="T65" s="248" t="str">
        <f>IF(ISERROR(VLOOKUP($A65,parlvotes_lh!$A$11:$ZZ$200,206,FALSE))=TRUE,"",IF(VLOOKUP($A65,parlvotes_lh!$A$11:$ZZ$200,206,FALSE)=0,"",VLOOKUP($A65,parlvotes_lh!$A$11:$ZZ$200,206,FALSE)))</f>
        <v/>
      </c>
      <c r="U65" s="248" t="str">
        <f>IF(ISERROR(VLOOKUP($A65,parlvotes_lh!$A$11:$ZZ$200,226,FALSE))=TRUE,"",IF(VLOOKUP($A65,parlvotes_lh!$A$11:$ZZ$200,226,FALSE)=0,"",VLOOKUP($A65,parlvotes_lh!$A$11:$ZZ$200,226,FALSE)))</f>
        <v/>
      </c>
      <c r="V65" s="248" t="str">
        <f>IF(ISERROR(VLOOKUP($A65,parlvotes_lh!$A$11:$ZZ$200,246,FALSE))=TRUE,"",IF(VLOOKUP($A65,parlvotes_lh!$A$11:$ZZ$200,246,FALSE)=0,"",VLOOKUP($A65,parlvotes_lh!$A$11:$ZZ$200,246,FALSE)))</f>
        <v/>
      </c>
      <c r="W65" s="248" t="str">
        <f>IF(ISERROR(VLOOKUP($A65,parlvotes_lh!$A$11:$ZZ$200,266,FALSE))=TRUE,"",IF(VLOOKUP($A65,parlvotes_lh!$A$11:$ZZ$200,266,FALSE)=0,"",VLOOKUP($A65,parlvotes_lh!$A$11:$ZZ$200,266,FALSE)))</f>
        <v/>
      </c>
      <c r="X65" s="248" t="str">
        <f>IF(ISERROR(VLOOKUP($A65,parlvotes_lh!$A$11:$ZZ$200,286,FALSE))=TRUE,"",IF(VLOOKUP($A65,parlvotes_lh!$A$11:$ZZ$200,286,FALSE)=0,"",VLOOKUP($A65,parlvotes_lh!$A$11:$ZZ$200,286,FALSE)))</f>
        <v/>
      </c>
      <c r="Y65" s="248" t="str">
        <f>IF(ISERROR(VLOOKUP($A65,parlvotes_lh!$A$11:$ZZ$200,306,FALSE))=TRUE,"",IF(VLOOKUP($A65,parlvotes_lh!$A$11:$ZZ$200,306,FALSE)=0,"",VLOOKUP($A65,parlvotes_lh!$A$11:$ZZ$200,306,FALSE)))</f>
        <v/>
      </c>
      <c r="Z65" s="248" t="str">
        <f>IF(ISERROR(VLOOKUP($A65,parlvotes_lh!$A$11:$ZZ$200,326,FALSE))=TRUE,"",IF(VLOOKUP($A65,parlvotes_lh!$A$11:$ZZ$200,326,FALSE)=0,"",VLOOKUP($A65,parlvotes_lh!$A$11:$ZZ$200,326,FALSE)))</f>
        <v/>
      </c>
      <c r="AA65" s="248" t="str">
        <f>IF(ISERROR(VLOOKUP($A65,parlvotes_lh!$A$11:$ZZ$200,346,FALSE))=TRUE,"",IF(VLOOKUP($A65,parlvotes_lh!$A$11:$ZZ$200,346,FALSE)=0,"",VLOOKUP($A65,parlvotes_lh!$A$11:$ZZ$200,346,FALSE)))</f>
        <v/>
      </c>
      <c r="AB65" s="248" t="str">
        <f>IF(ISERROR(VLOOKUP($A65,parlvotes_lh!$A$11:$ZZ$200,366,FALSE))=TRUE,"",IF(VLOOKUP($A65,parlvotes_lh!$A$11:$ZZ$200,366,FALSE)=0,"",VLOOKUP($A65,parlvotes_lh!$A$11:$ZZ$200,366,FALSE)))</f>
        <v/>
      </c>
      <c r="AC65" s="248" t="str">
        <f>IF(ISERROR(VLOOKUP($A65,parlvotes_lh!$A$11:$ZZ$200,386,FALSE))=TRUE,"",IF(VLOOKUP($A65,parlvotes_lh!$A$11:$ZZ$200,386,FALSE)=0,"",VLOOKUP($A65,parlvotes_lh!$A$11:$ZZ$200,386,FALSE)))</f>
        <v/>
      </c>
    </row>
    <row r="66" spans="1:29" ht="13.5" customHeight="1" x14ac:dyDescent="0.25">
      <c r="A66" s="242" t="str">
        <f>IF(info_parties!A66="","",info_parties!A66)</f>
        <v/>
      </c>
      <c r="B66" s="142" t="str">
        <f>IF(A66="","",MID(info_weblinks!$C$3,32,3))</f>
        <v/>
      </c>
      <c r="C66" s="142" t="str">
        <f>IF(info_parties!G66="","",info_parties!G66)</f>
        <v/>
      </c>
      <c r="D66" s="142" t="str">
        <f>IF(info_parties!K66="","",info_parties!K66)</f>
        <v/>
      </c>
      <c r="E66" s="142" t="str">
        <f>IF(info_parties!H66="","",info_parties!H66)</f>
        <v/>
      </c>
      <c r="F66" s="243" t="str">
        <f t="shared" ref="F66:F129" si="4">IF(MAX(J66:AC66)=0,"",INDEX(J$1:AC$1,MATCH(TRUE,INDEX((J66:AC66&lt;&gt;""),0),0)))</f>
        <v/>
      </c>
      <c r="G66" s="244" t="str">
        <f t="shared" ref="G66:G129" si="5">IF(MAX(J66:AC66)=0,"",INDEX(J$1:AC$1,1,MATCH(LOOKUP(9.99+307,J66:AC66),J66:AC66,0)))</f>
        <v/>
      </c>
      <c r="H66" s="245" t="str">
        <f t="shared" ref="H66:H129" si="6">IF(MAX(J66:AC66)=0,"",MAX(J66:AC66))</f>
        <v/>
      </c>
      <c r="I66" s="246" t="str">
        <f t="shared" ref="I66:I129" si="7">IF(H66="","",INDEX(J$1:AC$1,1,MATCH(H66,J66:AC66,0)))</f>
        <v/>
      </c>
      <c r="J66" s="247" t="str">
        <f>IF(ISERROR(VLOOKUP($A66,parlvotes_lh!$A$11:$ZZ$200,6,FALSE))=TRUE,"",IF(VLOOKUP($A66,parlvotes_lh!$A$11:$ZZ$200,6,FALSE)=0,"",VLOOKUP($A66,parlvotes_lh!$A$11:$ZZ$200,6,FALSE)))</f>
        <v/>
      </c>
      <c r="K66" s="247" t="str">
        <f>IF(ISERROR(VLOOKUP($A66,parlvotes_lh!$A$11:$ZZ$200,26,FALSE))=TRUE,"",IF(VLOOKUP($A66,parlvotes_lh!$A$11:$ZZ$200,26,FALSE)=0,"",VLOOKUP($A66,parlvotes_lh!$A$11:$ZZ$200,26,FALSE)))</f>
        <v/>
      </c>
      <c r="L66" s="247" t="str">
        <f>IF(ISERROR(VLOOKUP($A66,parlvotes_lh!$A$11:$ZZ$200,46,FALSE))=TRUE,"",IF(VLOOKUP($A66,parlvotes_lh!$A$11:$ZZ$200,46,FALSE)=0,"",VLOOKUP($A66,parlvotes_lh!$A$11:$ZZ$200,46,FALSE)))</f>
        <v/>
      </c>
      <c r="M66" s="247" t="str">
        <f>IF(ISERROR(VLOOKUP($A66,parlvotes_lh!$A$11:$ZZ$200,66,FALSE))=TRUE,"",IF(VLOOKUP($A66,parlvotes_lh!$A$11:$ZZ$200,66,FALSE)=0,"",VLOOKUP($A66,parlvotes_lh!$A$11:$ZZ$200,66,FALSE)))</f>
        <v/>
      </c>
      <c r="N66" s="247" t="str">
        <f>IF(ISERROR(VLOOKUP($A66,parlvotes_lh!$A$11:$ZZ$200,86,FALSE))=TRUE,"",IF(VLOOKUP($A66,parlvotes_lh!$A$11:$ZZ$200,86,FALSE)=0,"",VLOOKUP($A66,parlvotes_lh!$A$11:$ZZ$200,86,FALSE)))</f>
        <v/>
      </c>
      <c r="O66" s="247" t="str">
        <f>IF(ISERROR(VLOOKUP($A66,parlvotes_lh!$A$11:$ZZ$200,106,FALSE))=TRUE,"",IF(VLOOKUP($A66,parlvotes_lh!$A$11:$ZZ$200,106,FALSE)=0,"",VLOOKUP($A66,parlvotes_lh!$A$11:$ZZ$200,106,FALSE)))</f>
        <v/>
      </c>
      <c r="P66" s="247" t="str">
        <f>IF(ISERROR(VLOOKUP($A66,parlvotes_lh!$A$11:$ZZ$200,126,FALSE))=TRUE,"",IF(VLOOKUP($A66,parlvotes_lh!$A$11:$ZZ$200,126,FALSE)=0,"",VLOOKUP($A66,parlvotes_lh!$A$11:$ZZ$200,126,FALSE)))</f>
        <v/>
      </c>
      <c r="Q66" s="248" t="str">
        <f>IF(ISERROR(VLOOKUP($A66,parlvotes_lh!$A$11:$ZZ$200,146,FALSE))=TRUE,"",IF(VLOOKUP($A66,parlvotes_lh!$A$11:$ZZ$200,146,FALSE)=0,"",VLOOKUP($A66,parlvotes_lh!$A$11:$ZZ$200,146,FALSE)))</f>
        <v/>
      </c>
      <c r="R66" s="248" t="str">
        <f>IF(ISERROR(VLOOKUP($A66,parlvotes_lh!$A$11:$ZZ$200,166,FALSE))=TRUE,"",IF(VLOOKUP($A66,parlvotes_lh!$A$11:$ZZ$200,166,FALSE)=0,"",VLOOKUP($A66,parlvotes_lh!$A$11:$ZZ$200,166,FALSE)))</f>
        <v/>
      </c>
      <c r="S66" s="248" t="str">
        <f>IF(ISERROR(VLOOKUP($A66,parlvotes_lh!$A$11:$ZZ$200,186,FALSE))=TRUE,"",IF(VLOOKUP($A66,parlvotes_lh!$A$11:$ZZ$200,186,FALSE)=0,"",VLOOKUP($A66,parlvotes_lh!$A$11:$ZZ$200,186,FALSE)))</f>
        <v/>
      </c>
      <c r="T66" s="248" t="str">
        <f>IF(ISERROR(VLOOKUP($A66,parlvotes_lh!$A$11:$ZZ$200,206,FALSE))=TRUE,"",IF(VLOOKUP($A66,parlvotes_lh!$A$11:$ZZ$200,206,FALSE)=0,"",VLOOKUP($A66,parlvotes_lh!$A$11:$ZZ$200,206,FALSE)))</f>
        <v/>
      </c>
      <c r="U66" s="248" t="str">
        <f>IF(ISERROR(VLOOKUP($A66,parlvotes_lh!$A$11:$ZZ$200,226,FALSE))=TRUE,"",IF(VLOOKUP($A66,parlvotes_lh!$A$11:$ZZ$200,226,FALSE)=0,"",VLOOKUP($A66,parlvotes_lh!$A$11:$ZZ$200,226,FALSE)))</f>
        <v/>
      </c>
      <c r="V66" s="248" t="str">
        <f>IF(ISERROR(VLOOKUP($A66,parlvotes_lh!$A$11:$ZZ$200,246,FALSE))=TRUE,"",IF(VLOOKUP($A66,parlvotes_lh!$A$11:$ZZ$200,246,FALSE)=0,"",VLOOKUP($A66,parlvotes_lh!$A$11:$ZZ$200,246,FALSE)))</f>
        <v/>
      </c>
      <c r="W66" s="248" t="str">
        <f>IF(ISERROR(VLOOKUP($A66,parlvotes_lh!$A$11:$ZZ$200,266,FALSE))=TRUE,"",IF(VLOOKUP($A66,parlvotes_lh!$A$11:$ZZ$200,266,FALSE)=0,"",VLOOKUP($A66,parlvotes_lh!$A$11:$ZZ$200,266,FALSE)))</f>
        <v/>
      </c>
      <c r="X66" s="248" t="str">
        <f>IF(ISERROR(VLOOKUP($A66,parlvotes_lh!$A$11:$ZZ$200,286,FALSE))=TRUE,"",IF(VLOOKUP($A66,parlvotes_lh!$A$11:$ZZ$200,286,FALSE)=0,"",VLOOKUP($A66,parlvotes_lh!$A$11:$ZZ$200,286,FALSE)))</f>
        <v/>
      </c>
      <c r="Y66" s="248" t="str">
        <f>IF(ISERROR(VLOOKUP($A66,parlvotes_lh!$A$11:$ZZ$200,306,FALSE))=TRUE,"",IF(VLOOKUP($A66,parlvotes_lh!$A$11:$ZZ$200,306,FALSE)=0,"",VLOOKUP($A66,parlvotes_lh!$A$11:$ZZ$200,306,FALSE)))</f>
        <v/>
      </c>
      <c r="Z66" s="248" t="str">
        <f>IF(ISERROR(VLOOKUP($A66,parlvotes_lh!$A$11:$ZZ$200,326,FALSE))=TRUE,"",IF(VLOOKUP($A66,parlvotes_lh!$A$11:$ZZ$200,326,FALSE)=0,"",VLOOKUP($A66,parlvotes_lh!$A$11:$ZZ$200,326,FALSE)))</f>
        <v/>
      </c>
      <c r="AA66" s="248" t="str">
        <f>IF(ISERROR(VLOOKUP($A66,parlvotes_lh!$A$11:$ZZ$200,346,FALSE))=TRUE,"",IF(VLOOKUP($A66,parlvotes_lh!$A$11:$ZZ$200,346,FALSE)=0,"",VLOOKUP($A66,parlvotes_lh!$A$11:$ZZ$200,346,FALSE)))</f>
        <v/>
      </c>
      <c r="AB66" s="248" t="str">
        <f>IF(ISERROR(VLOOKUP($A66,parlvotes_lh!$A$11:$ZZ$200,366,FALSE))=TRUE,"",IF(VLOOKUP($A66,parlvotes_lh!$A$11:$ZZ$200,366,FALSE)=0,"",VLOOKUP($A66,parlvotes_lh!$A$11:$ZZ$200,366,FALSE)))</f>
        <v/>
      </c>
      <c r="AC66" s="248" t="str">
        <f>IF(ISERROR(VLOOKUP($A66,parlvotes_lh!$A$11:$ZZ$200,386,FALSE))=TRUE,"",IF(VLOOKUP($A66,parlvotes_lh!$A$11:$ZZ$200,386,FALSE)=0,"",VLOOKUP($A66,parlvotes_lh!$A$11:$ZZ$200,386,FALSE)))</f>
        <v/>
      </c>
    </row>
    <row r="67" spans="1:29" ht="13.5" customHeight="1" x14ac:dyDescent="0.25">
      <c r="A67" s="242" t="str">
        <f>IF(info_parties!A67="","",info_parties!A67)</f>
        <v/>
      </c>
      <c r="B67" s="142" t="str">
        <f>IF(A67="","",MID(info_weblinks!$C$3,32,3))</f>
        <v/>
      </c>
      <c r="C67" s="142" t="str">
        <f>IF(info_parties!G67="","",info_parties!G67)</f>
        <v/>
      </c>
      <c r="D67" s="142" t="str">
        <f>IF(info_parties!K67="","",info_parties!K67)</f>
        <v/>
      </c>
      <c r="E67" s="142" t="str">
        <f>IF(info_parties!H67="","",info_parties!H67)</f>
        <v/>
      </c>
      <c r="F67" s="243" t="str">
        <f t="shared" si="4"/>
        <v/>
      </c>
      <c r="G67" s="244" t="str">
        <f t="shared" si="5"/>
        <v/>
      </c>
      <c r="H67" s="245" t="str">
        <f t="shared" si="6"/>
        <v/>
      </c>
      <c r="I67" s="246" t="str">
        <f t="shared" si="7"/>
        <v/>
      </c>
      <c r="J67" s="247" t="str">
        <f>IF(ISERROR(VLOOKUP($A67,parlvotes_lh!$A$11:$ZZ$200,6,FALSE))=TRUE,"",IF(VLOOKUP($A67,parlvotes_lh!$A$11:$ZZ$200,6,FALSE)=0,"",VLOOKUP($A67,parlvotes_lh!$A$11:$ZZ$200,6,FALSE)))</f>
        <v/>
      </c>
      <c r="K67" s="247" t="str">
        <f>IF(ISERROR(VLOOKUP($A67,parlvotes_lh!$A$11:$ZZ$200,26,FALSE))=TRUE,"",IF(VLOOKUP($A67,parlvotes_lh!$A$11:$ZZ$200,26,FALSE)=0,"",VLOOKUP($A67,parlvotes_lh!$A$11:$ZZ$200,26,FALSE)))</f>
        <v/>
      </c>
      <c r="L67" s="247" t="str">
        <f>IF(ISERROR(VLOOKUP($A67,parlvotes_lh!$A$11:$ZZ$200,46,FALSE))=TRUE,"",IF(VLOOKUP($A67,parlvotes_lh!$A$11:$ZZ$200,46,FALSE)=0,"",VLOOKUP($A67,parlvotes_lh!$A$11:$ZZ$200,46,FALSE)))</f>
        <v/>
      </c>
      <c r="M67" s="247" t="str">
        <f>IF(ISERROR(VLOOKUP($A67,parlvotes_lh!$A$11:$ZZ$200,66,FALSE))=TRUE,"",IF(VLOOKUP($A67,parlvotes_lh!$A$11:$ZZ$200,66,FALSE)=0,"",VLOOKUP($A67,parlvotes_lh!$A$11:$ZZ$200,66,FALSE)))</f>
        <v/>
      </c>
      <c r="N67" s="247" t="str">
        <f>IF(ISERROR(VLOOKUP($A67,parlvotes_lh!$A$11:$ZZ$200,86,FALSE))=TRUE,"",IF(VLOOKUP($A67,parlvotes_lh!$A$11:$ZZ$200,86,FALSE)=0,"",VLOOKUP($A67,parlvotes_lh!$A$11:$ZZ$200,86,FALSE)))</f>
        <v/>
      </c>
      <c r="O67" s="247" t="str">
        <f>IF(ISERROR(VLOOKUP($A67,parlvotes_lh!$A$11:$ZZ$200,106,FALSE))=TRUE,"",IF(VLOOKUP($A67,parlvotes_lh!$A$11:$ZZ$200,106,FALSE)=0,"",VLOOKUP($A67,parlvotes_lh!$A$11:$ZZ$200,106,FALSE)))</f>
        <v/>
      </c>
      <c r="P67" s="247" t="str">
        <f>IF(ISERROR(VLOOKUP($A67,parlvotes_lh!$A$11:$ZZ$200,126,FALSE))=TRUE,"",IF(VLOOKUP($A67,parlvotes_lh!$A$11:$ZZ$200,126,FALSE)=0,"",VLOOKUP($A67,parlvotes_lh!$A$11:$ZZ$200,126,FALSE)))</f>
        <v/>
      </c>
      <c r="Q67" s="248" t="str">
        <f>IF(ISERROR(VLOOKUP($A67,parlvotes_lh!$A$11:$ZZ$200,146,FALSE))=TRUE,"",IF(VLOOKUP($A67,parlvotes_lh!$A$11:$ZZ$200,146,FALSE)=0,"",VLOOKUP($A67,parlvotes_lh!$A$11:$ZZ$200,146,FALSE)))</f>
        <v/>
      </c>
      <c r="R67" s="248" t="str">
        <f>IF(ISERROR(VLOOKUP($A67,parlvotes_lh!$A$11:$ZZ$200,166,FALSE))=TRUE,"",IF(VLOOKUP($A67,parlvotes_lh!$A$11:$ZZ$200,166,FALSE)=0,"",VLOOKUP($A67,parlvotes_lh!$A$11:$ZZ$200,166,FALSE)))</f>
        <v/>
      </c>
      <c r="S67" s="248" t="str">
        <f>IF(ISERROR(VLOOKUP($A67,parlvotes_lh!$A$11:$ZZ$200,186,FALSE))=TRUE,"",IF(VLOOKUP($A67,parlvotes_lh!$A$11:$ZZ$200,186,FALSE)=0,"",VLOOKUP($A67,parlvotes_lh!$A$11:$ZZ$200,186,FALSE)))</f>
        <v/>
      </c>
      <c r="T67" s="248" t="str">
        <f>IF(ISERROR(VLOOKUP($A67,parlvotes_lh!$A$11:$ZZ$200,206,FALSE))=TRUE,"",IF(VLOOKUP($A67,parlvotes_lh!$A$11:$ZZ$200,206,FALSE)=0,"",VLOOKUP($A67,parlvotes_lh!$A$11:$ZZ$200,206,FALSE)))</f>
        <v/>
      </c>
      <c r="U67" s="248" t="str">
        <f>IF(ISERROR(VLOOKUP($A67,parlvotes_lh!$A$11:$ZZ$200,226,FALSE))=TRUE,"",IF(VLOOKUP($A67,parlvotes_lh!$A$11:$ZZ$200,226,FALSE)=0,"",VLOOKUP($A67,parlvotes_lh!$A$11:$ZZ$200,226,FALSE)))</f>
        <v/>
      </c>
      <c r="V67" s="248" t="str">
        <f>IF(ISERROR(VLOOKUP($A67,parlvotes_lh!$A$11:$ZZ$200,246,FALSE))=TRUE,"",IF(VLOOKUP($A67,parlvotes_lh!$A$11:$ZZ$200,246,FALSE)=0,"",VLOOKUP($A67,parlvotes_lh!$A$11:$ZZ$200,246,FALSE)))</f>
        <v/>
      </c>
      <c r="W67" s="248" t="str">
        <f>IF(ISERROR(VLOOKUP($A67,parlvotes_lh!$A$11:$ZZ$200,266,FALSE))=TRUE,"",IF(VLOOKUP($A67,parlvotes_lh!$A$11:$ZZ$200,266,FALSE)=0,"",VLOOKUP($A67,parlvotes_lh!$A$11:$ZZ$200,266,FALSE)))</f>
        <v/>
      </c>
      <c r="X67" s="248" t="str">
        <f>IF(ISERROR(VLOOKUP($A67,parlvotes_lh!$A$11:$ZZ$200,286,FALSE))=TRUE,"",IF(VLOOKUP($A67,parlvotes_lh!$A$11:$ZZ$200,286,FALSE)=0,"",VLOOKUP($A67,parlvotes_lh!$A$11:$ZZ$200,286,FALSE)))</f>
        <v/>
      </c>
      <c r="Y67" s="248" t="str">
        <f>IF(ISERROR(VLOOKUP($A67,parlvotes_lh!$A$11:$ZZ$200,306,FALSE))=TRUE,"",IF(VLOOKUP($A67,parlvotes_lh!$A$11:$ZZ$200,306,FALSE)=0,"",VLOOKUP($A67,parlvotes_lh!$A$11:$ZZ$200,306,FALSE)))</f>
        <v/>
      </c>
      <c r="Z67" s="248" t="str">
        <f>IF(ISERROR(VLOOKUP($A67,parlvotes_lh!$A$11:$ZZ$200,326,FALSE))=TRUE,"",IF(VLOOKUP($A67,parlvotes_lh!$A$11:$ZZ$200,326,FALSE)=0,"",VLOOKUP($A67,parlvotes_lh!$A$11:$ZZ$200,326,FALSE)))</f>
        <v/>
      </c>
      <c r="AA67" s="248" t="str">
        <f>IF(ISERROR(VLOOKUP($A67,parlvotes_lh!$A$11:$ZZ$200,346,FALSE))=TRUE,"",IF(VLOOKUP($A67,parlvotes_lh!$A$11:$ZZ$200,346,FALSE)=0,"",VLOOKUP($A67,parlvotes_lh!$A$11:$ZZ$200,346,FALSE)))</f>
        <v/>
      </c>
      <c r="AB67" s="248" t="str">
        <f>IF(ISERROR(VLOOKUP($A67,parlvotes_lh!$A$11:$ZZ$200,366,FALSE))=TRUE,"",IF(VLOOKUP($A67,parlvotes_lh!$A$11:$ZZ$200,366,FALSE)=0,"",VLOOKUP($A67,parlvotes_lh!$A$11:$ZZ$200,366,FALSE)))</f>
        <v/>
      </c>
      <c r="AC67" s="248" t="str">
        <f>IF(ISERROR(VLOOKUP($A67,parlvotes_lh!$A$11:$ZZ$200,386,FALSE))=TRUE,"",IF(VLOOKUP($A67,parlvotes_lh!$A$11:$ZZ$200,386,FALSE)=0,"",VLOOKUP($A67,parlvotes_lh!$A$11:$ZZ$200,386,FALSE)))</f>
        <v/>
      </c>
    </row>
    <row r="68" spans="1:29" ht="13.5" customHeight="1" x14ac:dyDescent="0.25">
      <c r="A68" s="242" t="str">
        <f>IF(info_parties!A68="","",info_parties!A68)</f>
        <v/>
      </c>
      <c r="B68" s="142" t="str">
        <f>IF(A68="","",MID(info_weblinks!$C$3,32,3))</f>
        <v/>
      </c>
      <c r="C68" s="142" t="str">
        <f>IF(info_parties!G68="","",info_parties!G68)</f>
        <v/>
      </c>
      <c r="D68" s="142" t="str">
        <f>IF(info_parties!K68="","",info_parties!K68)</f>
        <v/>
      </c>
      <c r="E68" s="142" t="str">
        <f>IF(info_parties!H68="","",info_parties!H68)</f>
        <v/>
      </c>
      <c r="F68" s="243" t="str">
        <f t="shared" si="4"/>
        <v/>
      </c>
      <c r="G68" s="244" t="str">
        <f t="shared" si="5"/>
        <v/>
      </c>
      <c r="H68" s="245" t="str">
        <f t="shared" si="6"/>
        <v/>
      </c>
      <c r="I68" s="246" t="str">
        <f t="shared" si="7"/>
        <v/>
      </c>
      <c r="J68" s="247" t="str">
        <f>IF(ISERROR(VLOOKUP($A68,parlvotes_lh!$A$11:$ZZ$200,6,FALSE))=TRUE,"",IF(VLOOKUP($A68,parlvotes_lh!$A$11:$ZZ$200,6,FALSE)=0,"",VLOOKUP($A68,parlvotes_lh!$A$11:$ZZ$200,6,FALSE)))</f>
        <v/>
      </c>
      <c r="K68" s="247" t="str">
        <f>IF(ISERROR(VLOOKUP($A68,parlvotes_lh!$A$11:$ZZ$200,26,FALSE))=TRUE,"",IF(VLOOKUP($A68,parlvotes_lh!$A$11:$ZZ$200,26,FALSE)=0,"",VLOOKUP($A68,parlvotes_lh!$A$11:$ZZ$200,26,FALSE)))</f>
        <v/>
      </c>
      <c r="L68" s="247" t="str">
        <f>IF(ISERROR(VLOOKUP($A68,parlvotes_lh!$A$11:$ZZ$200,46,FALSE))=TRUE,"",IF(VLOOKUP($A68,parlvotes_lh!$A$11:$ZZ$200,46,FALSE)=0,"",VLOOKUP($A68,parlvotes_lh!$A$11:$ZZ$200,46,FALSE)))</f>
        <v/>
      </c>
      <c r="M68" s="247" t="str">
        <f>IF(ISERROR(VLOOKUP($A68,parlvotes_lh!$A$11:$ZZ$200,66,FALSE))=TRUE,"",IF(VLOOKUP($A68,parlvotes_lh!$A$11:$ZZ$200,66,FALSE)=0,"",VLOOKUP($A68,parlvotes_lh!$A$11:$ZZ$200,66,FALSE)))</f>
        <v/>
      </c>
      <c r="N68" s="247" t="str">
        <f>IF(ISERROR(VLOOKUP($A68,parlvotes_lh!$A$11:$ZZ$200,86,FALSE))=TRUE,"",IF(VLOOKUP($A68,parlvotes_lh!$A$11:$ZZ$200,86,FALSE)=0,"",VLOOKUP($A68,parlvotes_lh!$A$11:$ZZ$200,86,FALSE)))</f>
        <v/>
      </c>
      <c r="O68" s="247" t="str">
        <f>IF(ISERROR(VLOOKUP($A68,parlvotes_lh!$A$11:$ZZ$200,106,FALSE))=TRUE,"",IF(VLOOKUP($A68,parlvotes_lh!$A$11:$ZZ$200,106,FALSE)=0,"",VLOOKUP($A68,parlvotes_lh!$A$11:$ZZ$200,106,FALSE)))</f>
        <v/>
      </c>
      <c r="P68" s="247" t="str">
        <f>IF(ISERROR(VLOOKUP($A68,parlvotes_lh!$A$11:$ZZ$200,126,FALSE))=TRUE,"",IF(VLOOKUP($A68,parlvotes_lh!$A$11:$ZZ$200,126,FALSE)=0,"",VLOOKUP($A68,parlvotes_lh!$A$11:$ZZ$200,126,FALSE)))</f>
        <v/>
      </c>
      <c r="Q68" s="248" t="str">
        <f>IF(ISERROR(VLOOKUP($A68,parlvotes_lh!$A$11:$ZZ$200,146,FALSE))=TRUE,"",IF(VLOOKUP($A68,parlvotes_lh!$A$11:$ZZ$200,146,FALSE)=0,"",VLOOKUP($A68,parlvotes_lh!$A$11:$ZZ$200,146,FALSE)))</f>
        <v/>
      </c>
      <c r="R68" s="248" t="str">
        <f>IF(ISERROR(VLOOKUP($A68,parlvotes_lh!$A$11:$ZZ$200,166,FALSE))=TRUE,"",IF(VLOOKUP($A68,parlvotes_lh!$A$11:$ZZ$200,166,FALSE)=0,"",VLOOKUP($A68,parlvotes_lh!$A$11:$ZZ$200,166,FALSE)))</f>
        <v/>
      </c>
      <c r="S68" s="248" t="str">
        <f>IF(ISERROR(VLOOKUP($A68,parlvotes_lh!$A$11:$ZZ$200,186,FALSE))=TRUE,"",IF(VLOOKUP($A68,parlvotes_lh!$A$11:$ZZ$200,186,FALSE)=0,"",VLOOKUP($A68,parlvotes_lh!$A$11:$ZZ$200,186,FALSE)))</f>
        <v/>
      </c>
      <c r="T68" s="248" t="str">
        <f>IF(ISERROR(VLOOKUP($A68,parlvotes_lh!$A$11:$ZZ$200,206,FALSE))=TRUE,"",IF(VLOOKUP($A68,parlvotes_lh!$A$11:$ZZ$200,206,FALSE)=0,"",VLOOKUP($A68,parlvotes_lh!$A$11:$ZZ$200,206,FALSE)))</f>
        <v/>
      </c>
      <c r="U68" s="248" t="str">
        <f>IF(ISERROR(VLOOKUP($A68,parlvotes_lh!$A$11:$ZZ$200,226,FALSE))=TRUE,"",IF(VLOOKUP($A68,parlvotes_lh!$A$11:$ZZ$200,226,FALSE)=0,"",VLOOKUP($A68,parlvotes_lh!$A$11:$ZZ$200,226,FALSE)))</f>
        <v/>
      </c>
      <c r="V68" s="248" t="str">
        <f>IF(ISERROR(VLOOKUP($A68,parlvotes_lh!$A$11:$ZZ$200,246,FALSE))=TRUE,"",IF(VLOOKUP($A68,parlvotes_lh!$A$11:$ZZ$200,246,FALSE)=0,"",VLOOKUP($A68,parlvotes_lh!$A$11:$ZZ$200,246,FALSE)))</f>
        <v/>
      </c>
      <c r="W68" s="248" t="str">
        <f>IF(ISERROR(VLOOKUP($A68,parlvotes_lh!$A$11:$ZZ$200,266,FALSE))=TRUE,"",IF(VLOOKUP($A68,parlvotes_lh!$A$11:$ZZ$200,266,FALSE)=0,"",VLOOKUP($A68,parlvotes_lh!$A$11:$ZZ$200,266,FALSE)))</f>
        <v/>
      </c>
      <c r="X68" s="248" t="str">
        <f>IF(ISERROR(VLOOKUP($A68,parlvotes_lh!$A$11:$ZZ$200,286,FALSE))=TRUE,"",IF(VLOOKUP($A68,parlvotes_lh!$A$11:$ZZ$200,286,FALSE)=0,"",VLOOKUP($A68,parlvotes_lh!$A$11:$ZZ$200,286,FALSE)))</f>
        <v/>
      </c>
      <c r="Y68" s="248" t="str">
        <f>IF(ISERROR(VLOOKUP($A68,parlvotes_lh!$A$11:$ZZ$200,306,FALSE))=TRUE,"",IF(VLOOKUP($A68,parlvotes_lh!$A$11:$ZZ$200,306,FALSE)=0,"",VLOOKUP($A68,parlvotes_lh!$A$11:$ZZ$200,306,FALSE)))</f>
        <v/>
      </c>
      <c r="Z68" s="248" t="str">
        <f>IF(ISERROR(VLOOKUP($A68,parlvotes_lh!$A$11:$ZZ$200,326,FALSE))=TRUE,"",IF(VLOOKUP($A68,parlvotes_lh!$A$11:$ZZ$200,326,FALSE)=0,"",VLOOKUP($A68,parlvotes_lh!$A$11:$ZZ$200,326,FALSE)))</f>
        <v/>
      </c>
      <c r="AA68" s="248" t="str">
        <f>IF(ISERROR(VLOOKUP($A68,parlvotes_lh!$A$11:$ZZ$200,346,FALSE))=TRUE,"",IF(VLOOKUP($A68,parlvotes_lh!$A$11:$ZZ$200,346,FALSE)=0,"",VLOOKUP($A68,parlvotes_lh!$A$11:$ZZ$200,346,FALSE)))</f>
        <v/>
      </c>
      <c r="AB68" s="248" t="str">
        <f>IF(ISERROR(VLOOKUP($A68,parlvotes_lh!$A$11:$ZZ$200,366,FALSE))=TRUE,"",IF(VLOOKUP($A68,parlvotes_lh!$A$11:$ZZ$200,366,FALSE)=0,"",VLOOKUP($A68,parlvotes_lh!$A$11:$ZZ$200,366,FALSE)))</f>
        <v/>
      </c>
      <c r="AC68" s="248" t="str">
        <f>IF(ISERROR(VLOOKUP($A68,parlvotes_lh!$A$11:$ZZ$200,386,FALSE))=TRUE,"",IF(VLOOKUP($A68,parlvotes_lh!$A$11:$ZZ$200,386,FALSE)=0,"",VLOOKUP($A68,parlvotes_lh!$A$11:$ZZ$200,386,FALSE)))</f>
        <v/>
      </c>
    </row>
    <row r="69" spans="1:29" ht="13.5" customHeight="1" x14ac:dyDescent="0.25">
      <c r="A69" s="242" t="str">
        <f>IF(info_parties!A69="","",info_parties!A69)</f>
        <v/>
      </c>
      <c r="B69" s="142" t="str">
        <f>IF(A69="","",MID(info_weblinks!$C$3,32,3))</f>
        <v/>
      </c>
      <c r="C69" s="142" t="str">
        <f>IF(info_parties!G69="","",info_parties!G69)</f>
        <v/>
      </c>
      <c r="D69" s="142" t="str">
        <f>IF(info_parties!K69="","",info_parties!K69)</f>
        <v/>
      </c>
      <c r="E69" s="142" t="str">
        <f>IF(info_parties!H69="","",info_parties!H69)</f>
        <v/>
      </c>
      <c r="F69" s="243" t="str">
        <f t="shared" si="4"/>
        <v/>
      </c>
      <c r="G69" s="244" t="str">
        <f t="shared" si="5"/>
        <v/>
      </c>
      <c r="H69" s="245" t="str">
        <f t="shared" si="6"/>
        <v/>
      </c>
      <c r="I69" s="246" t="str">
        <f t="shared" si="7"/>
        <v/>
      </c>
      <c r="J69" s="247" t="str">
        <f>IF(ISERROR(VLOOKUP($A69,parlvotes_lh!$A$11:$ZZ$200,6,FALSE))=TRUE,"",IF(VLOOKUP($A69,parlvotes_lh!$A$11:$ZZ$200,6,FALSE)=0,"",VLOOKUP($A69,parlvotes_lh!$A$11:$ZZ$200,6,FALSE)))</f>
        <v/>
      </c>
      <c r="K69" s="247" t="str">
        <f>IF(ISERROR(VLOOKUP($A69,parlvotes_lh!$A$11:$ZZ$200,26,FALSE))=TRUE,"",IF(VLOOKUP($A69,parlvotes_lh!$A$11:$ZZ$200,26,FALSE)=0,"",VLOOKUP($A69,parlvotes_lh!$A$11:$ZZ$200,26,FALSE)))</f>
        <v/>
      </c>
      <c r="L69" s="247" t="str">
        <f>IF(ISERROR(VLOOKUP($A69,parlvotes_lh!$A$11:$ZZ$200,46,FALSE))=TRUE,"",IF(VLOOKUP($A69,parlvotes_lh!$A$11:$ZZ$200,46,FALSE)=0,"",VLOOKUP($A69,parlvotes_lh!$A$11:$ZZ$200,46,FALSE)))</f>
        <v/>
      </c>
      <c r="M69" s="247" t="str">
        <f>IF(ISERROR(VLOOKUP($A69,parlvotes_lh!$A$11:$ZZ$200,66,FALSE))=TRUE,"",IF(VLOOKUP($A69,parlvotes_lh!$A$11:$ZZ$200,66,FALSE)=0,"",VLOOKUP($A69,parlvotes_lh!$A$11:$ZZ$200,66,FALSE)))</f>
        <v/>
      </c>
      <c r="N69" s="247" t="str">
        <f>IF(ISERROR(VLOOKUP($A69,parlvotes_lh!$A$11:$ZZ$200,86,FALSE))=TRUE,"",IF(VLOOKUP($A69,parlvotes_lh!$A$11:$ZZ$200,86,FALSE)=0,"",VLOOKUP($A69,parlvotes_lh!$A$11:$ZZ$200,86,FALSE)))</f>
        <v/>
      </c>
      <c r="O69" s="247" t="str">
        <f>IF(ISERROR(VLOOKUP($A69,parlvotes_lh!$A$11:$ZZ$200,106,FALSE))=TRUE,"",IF(VLOOKUP($A69,parlvotes_lh!$A$11:$ZZ$200,106,FALSE)=0,"",VLOOKUP($A69,parlvotes_lh!$A$11:$ZZ$200,106,FALSE)))</f>
        <v/>
      </c>
      <c r="P69" s="247" t="str">
        <f>IF(ISERROR(VLOOKUP($A69,parlvotes_lh!$A$11:$ZZ$200,126,FALSE))=TRUE,"",IF(VLOOKUP($A69,parlvotes_lh!$A$11:$ZZ$200,126,FALSE)=0,"",VLOOKUP($A69,parlvotes_lh!$A$11:$ZZ$200,126,FALSE)))</f>
        <v/>
      </c>
      <c r="Q69" s="248" t="str">
        <f>IF(ISERROR(VLOOKUP($A69,parlvotes_lh!$A$11:$ZZ$200,146,FALSE))=TRUE,"",IF(VLOOKUP($A69,parlvotes_lh!$A$11:$ZZ$200,146,FALSE)=0,"",VLOOKUP($A69,parlvotes_lh!$A$11:$ZZ$200,146,FALSE)))</f>
        <v/>
      </c>
      <c r="R69" s="248" t="str">
        <f>IF(ISERROR(VLOOKUP($A69,parlvotes_lh!$A$11:$ZZ$200,166,FALSE))=TRUE,"",IF(VLOOKUP($A69,parlvotes_lh!$A$11:$ZZ$200,166,FALSE)=0,"",VLOOKUP($A69,parlvotes_lh!$A$11:$ZZ$200,166,FALSE)))</f>
        <v/>
      </c>
      <c r="S69" s="248" t="str">
        <f>IF(ISERROR(VLOOKUP($A69,parlvotes_lh!$A$11:$ZZ$200,186,FALSE))=TRUE,"",IF(VLOOKUP($A69,parlvotes_lh!$A$11:$ZZ$200,186,FALSE)=0,"",VLOOKUP($A69,parlvotes_lh!$A$11:$ZZ$200,186,FALSE)))</f>
        <v/>
      </c>
      <c r="T69" s="248" t="str">
        <f>IF(ISERROR(VLOOKUP($A69,parlvotes_lh!$A$11:$ZZ$200,206,FALSE))=TRUE,"",IF(VLOOKUP($A69,parlvotes_lh!$A$11:$ZZ$200,206,FALSE)=0,"",VLOOKUP($A69,parlvotes_lh!$A$11:$ZZ$200,206,FALSE)))</f>
        <v/>
      </c>
      <c r="U69" s="248" t="str">
        <f>IF(ISERROR(VLOOKUP($A69,parlvotes_lh!$A$11:$ZZ$200,226,FALSE))=TRUE,"",IF(VLOOKUP($A69,parlvotes_lh!$A$11:$ZZ$200,226,FALSE)=0,"",VLOOKUP($A69,parlvotes_lh!$A$11:$ZZ$200,226,FALSE)))</f>
        <v/>
      </c>
      <c r="V69" s="248" t="str">
        <f>IF(ISERROR(VLOOKUP($A69,parlvotes_lh!$A$11:$ZZ$200,246,FALSE))=TRUE,"",IF(VLOOKUP($A69,parlvotes_lh!$A$11:$ZZ$200,246,FALSE)=0,"",VLOOKUP($A69,parlvotes_lh!$A$11:$ZZ$200,246,FALSE)))</f>
        <v/>
      </c>
      <c r="W69" s="248" t="str">
        <f>IF(ISERROR(VLOOKUP($A69,parlvotes_lh!$A$11:$ZZ$200,266,FALSE))=TRUE,"",IF(VLOOKUP($A69,parlvotes_lh!$A$11:$ZZ$200,266,FALSE)=0,"",VLOOKUP($A69,parlvotes_lh!$A$11:$ZZ$200,266,FALSE)))</f>
        <v/>
      </c>
      <c r="X69" s="248" t="str">
        <f>IF(ISERROR(VLOOKUP($A69,parlvotes_lh!$A$11:$ZZ$200,286,FALSE))=TRUE,"",IF(VLOOKUP($A69,parlvotes_lh!$A$11:$ZZ$200,286,FALSE)=0,"",VLOOKUP($A69,parlvotes_lh!$A$11:$ZZ$200,286,FALSE)))</f>
        <v/>
      </c>
      <c r="Y69" s="248" t="str">
        <f>IF(ISERROR(VLOOKUP($A69,parlvotes_lh!$A$11:$ZZ$200,306,FALSE))=TRUE,"",IF(VLOOKUP($A69,parlvotes_lh!$A$11:$ZZ$200,306,FALSE)=0,"",VLOOKUP($A69,parlvotes_lh!$A$11:$ZZ$200,306,FALSE)))</f>
        <v/>
      </c>
      <c r="Z69" s="248" t="str">
        <f>IF(ISERROR(VLOOKUP($A69,parlvotes_lh!$A$11:$ZZ$200,326,FALSE))=TRUE,"",IF(VLOOKUP($A69,parlvotes_lh!$A$11:$ZZ$200,326,FALSE)=0,"",VLOOKUP($A69,parlvotes_lh!$A$11:$ZZ$200,326,FALSE)))</f>
        <v/>
      </c>
      <c r="AA69" s="248" t="str">
        <f>IF(ISERROR(VLOOKUP($A69,parlvotes_lh!$A$11:$ZZ$200,346,FALSE))=TRUE,"",IF(VLOOKUP($A69,parlvotes_lh!$A$11:$ZZ$200,346,FALSE)=0,"",VLOOKUP($A69,parlvotes_lh!$A$11:$ZZ$200,346,FALSE)))</f>
        <v/>
      </c>
      <c r="AB69" s="248" t="str">
        <f>IF(ISERROR(VLOOKUP($A69,parlvotes_lh!$A$11:$ZZ$200,366,FALSE))=TRUE,"",IF(VLOOKUP($A69,parlvotes_lh!$A$11:$ZZ$200,366,FALSE)=0,"",VLOOKUP($A69,parlvotes_lh!$A$11:$ZZ$200,366,FALSE)))</f>
        <v/>
      </c>
      <c r="AC69" s="248" t="str">
        <f>IF(ISERROR(VLOOKUP($A69,parlvotes_lh!$A$11:$ZZ$200,386,FALSE))=TRUE,"",IF(VLOOKUP($A69,parlvotes_lh!$A$11:$ZZ$200,386,FALSE)=0,"",VLOOKUP($A69,parlvotes_lh!$A$11:$ZZ$200,386,FALSE)))</f>
        <v/>
      </c>
    </row>
    <row r="70" spans="1:29" ht="13.5" customHeight="1" x14ac:dyDescent="0.25">
      <c r="A70" s="242" t="str">
        <f>IF(info_parties!A70="","",info_parties!A70)</f>
        <v/>
      </c>
      <c r="B70" s="142" t="str">
        <f>IF(A70="","",MID(info_weblinks!$C$3,32,3))</f>
        <v/>
      </c>
      <c r="C70" s="142" t="str">
        <f>IF(info_parties!G70="","",info_parties!G70)</f>
        <v/>
      </c>
      <c r="D70" s="142" t="str">
        <f>IF(info_parties!K70="","",info_parties!K70)</f>
        <v/>
      </c>
      <c r="E70" s="142" t="str">
        <f>IF(info_parties!H70="","",info_parties!H70)</f>
        <v/>
      </c>
      <c r="F70" s="243" t="str">
        <f t="shared" si="4"/>
        <v/>
      </c>
      <c r="G70" s="244" t="str">
        <f t="shared" si="5"/>
        <v/>
      </c>
      <c r="H70" s="245" t="str">
        <f t="shared" si="6"/>
        <v/>
      </c>
      <c r="I70" s="246" t="str">
        <f t="shared" si="7"/>
        <v/>
      </c>
      <c r="J70" s="247" t="str">
        <f>IF(ISERROR(VLOOKUP($A70,parlvotes_lh!$A$11:$ZZ$200,6,FALSE))=TRUE,"",IF(VLOOKUP($A70,parlvotes_lh!$A$11:$ZZ$200,6,FALSE)=0,"",VLOOKUP($A70,parlvotes_lh!$A$11:$ZZ$200,6,FALSE)))</f>
        <v/>
      </c>
      <c r="K70" s="247" t="str">
        <f>IF(ISERROR(VLOOKUP($A70,parlvotes_lh!$A$11:$ZZ$200,26,FALSE))=TRUE,"",IF(VLOOKUP($A70,parlvotes_lh!$A$11:$ZZ$200,26,FALSE)=0,"",VLOOKUP($A70,parlvotes_lh!$A$11:$ZZ$200,26,FALSE)))</f>
        <v/>
      </c>
      <c r="L70" s="247" t="str">
        <f>IF(ISERROR(VLOOKUP($A70,parlvotes_lh!$A$11:$ZZ$200,46,FALSE))=TRUE,"",IF(VLOOKUP($A70,parlvotes_lh!$A$11:$ZZ$200,46,FALSE)=0,"",VLOOKUP($A70,parlvotes_lh!$A$11:$ZZ$200,46,FALSE)))</f>
        <v/>
      </c>
      <c r="M70" s="247" t="str">
        <f>IF(ISERROR(VLOOKUP($A70,parlvotes_lh!$A$11:$ZZ$200,66,FALSE))=TRUE,"",IF(VLOOKUP($A70,parlvotes_lh!$A$11:$ZZ$200,66,FALSE)=0,"",VLOOKUP($A70,parlvotes_lh!$A$11:$ZZ$200,66,FALSE)))</f>
        <v/>
      </c>
      <c r="N70" s="247" t="str">
        <f>IF(ISERROR(VLOOKUP($A70,parlvotes_lh!$A$11:$ZZ$200,86,FALSE))=TRUE,"",IF(VLOOKUP($A70,parlvotes_lh!$A$11:$ZZ$200,86,FALSE)=0,"",VLOOKUP($A70,parlvotes_lh!$A$11:$ZZ$200,86,FALSE)))</f>
        <v/>
      </c>
      <c r="O70" s="247" t="str">
        <f>IF(ISERROR(VLOOKUP($A70,parlvotes_lh!$A$11:$ZZ$200,106,FALSE))=TRUE,"",IF(VLOOKUP($A70,parlvotes_lh!$A$11:$ZZ$200,106,FALSE)=0,"",VLOOKUP($A70,parlvotes_lh!$A$11:$ZZ$200,106,FALSE)))</f>
        <v/>
      </c>
      <c r="P70" s="247" t="str">
        <f>IF(ISERROR(VLOOKUP($A70,parlvotes_lh!$A$11:$ZZ$200,126,FALSE))=TRUE,"",IF(VLOOKUP($A70,parlvotes_lh!$A$11:$ZZ$200,126,FALSE)=0,"",VLOOKUP($A70,parlvotes_lh!$A$11:$ZZ$200,126,FALSE)))</f>
        <v/>
      </c>
      <c r="Q70" s="248" t="str">
        <f>IF(ISERROR(VLOOKUP($A70,parlvotes_lh!$A$11:$ZZ$200,146,FALSE))=TRUE,"",IF(VLOOKUP($A70,parlvotes_lh!$A$11:$ZZ$200,146,FALSE)=0,"",VLOOKUP($A70,parlvotes_lh!$A$11:$ZZ$200,146,FALSE)))</f>
        <v/>
      </c>
      <c r="R70" s="248" t="str">
        <f>IF(ISERROR(VLOOKUP($A70,parlvotes_lh!$A$11:$ZZ$200,166,FALSE))=TRUE,"",IF(VLOOKUP($A70,parlvotes_lh!$A$11:$ZZ$200,166,FALSE)=0,"",VLOOKUP($A70,parlvotes_lh!$A$11:$ZZ$200,166,FALSE)))</f>
        <v/>
      </c>
      <c r="S70" s="248" t="str">
        <f>IF(ISERROR(VLOOKUP($A70,parlvotes_lh!$A$11:$ZZ$200,186,FALSE))=TRUE,"",IF(VLOOKUP($A70,parlvotes_lh!$A$11:$ZZ$200,186,FALSE)=0,"",VLOOKUP($A70,parlvotes_lh!$A$11:$ZZ$200,186,FALSE)))</f>
        <v/>
      </c>
      <c r="T70" s="248" t="str">
        <f>IF(ISERROR(VLOOKUP($A70,parlvotes_lh!$A$11:$ZZ$200,206,FALSE))=TRUE,"",IF(VLOOKUP($A70,parlvotes_lh!$A$11:$ZZ$200,206,FALSE)=0,"",VLOOKUP($A70,parlvotes_lh!$A$11:$ZZ$200,206,FALSE)))</f>
        <v/>
      </c>
      <c r="U70" s="248" t="str">
        <f>IF(ISERROR(VLOOKUP($A70,parlvotes_lh!$A$11:$ZZ$200,226,FALSE))=TRUE,"",IF(VLOOKUP($A70,parlvotes_lh!$A$11:$ZZ$200,226,FALSE)=0,"",VLOOKUP($A70,parlvotes_lh!$A$11:$ZZ$200,226,FALSE)))</f>
        <v/>
      </c>
      <c r="V70" s="248" t="str">
        <f>IF(ISERROR(VLOOKUP($A70,parlvotes_lh!$A$11:$ZZ$200,246,FALSE))=TRUE,"",IF(VLOOKUP($A70,parlvotes_lh!$A$11:$ZZ$200,246,FALSE)=0,"",VLOOKUP($A70,parlvotes_lh!$A$11:$ZZ$200,246,FALSE)))</f>
        <v/>
      </c>
      <c r="W70" s="248" t="str">
        <f>IF(ISERROR(VLOOKUP($A70,parlvotes_lh!$A$11:$ZZ$200,266,FALSE))=TRUE,"",IF(VLOOKUP($A70,parlvotes_lh!$A$11:$ZZ$200,266,FALSE)=0,"",VLOOKUP($A70,parlvotes_lh!$A$11:$ZZ$200,266,FALSE)))</f>
        <v/>
      </c>
      <c r="X70" s="248" t="str">
        <f>IF(ISERROR(VLOOKUP($A70,parlvotes_lh!$A$11:$ZZ$200,286,FALSE))=TRUE,"",IF(VLOOKUP($A70,parlvotes_lh!$A$11:$ZZ$200,286,FALSE)=0,"",VLOOKUP($A70,parlvotes_lh!$A$11:$ZZ$200,286,FALSE)))</f>
        <v/>
      </c>
      <c r="Y70" s="248" t="str">
        <f>IF(ISERROR(VLOOKUP($A70,parlvotes_lh!$A$11:$ZZ$200,306,FALSE))=TRUE,"",IF(VLOOKUP($A70,parlvotes_lh!$A$11:$ZZ$200,306,FALSE)=0,"",VLOOKUP($A70,parlvotes_lh!$A$11:$ZZ$200,306,FALSE)))</f>
        <v/>
      </c>
      <c r="Z70" s="248" t="str">
        <f>IF(ISERROR(VLOOKUP($A70,parlvotes_lh!$A$11:$ZZ$200,326,FALSE))=TRUE,"",IF(VLOOKUP($A70,parlvotes_lh!$A$11:$ZZ$200,326,FALSE)=0,"",VLOOKUP($A70,parlvotes_lh!$A$11:$ZZ$200,326,FALSE)))</f>
        <v/>
      </c>
      <c r="AA70" s="248" t="str">
        <f>IF(ISERROR(VLOOKUP($A70,parlvotes_lh!$A$11:$ZZ$200,346,FALSE))=TRUE,"",IF(VLOOKUP($A70,parlvotes_lh!$A$11:$ZZ$200,346,FALSE)=0,"",VLOOKUP($A70,parlvotes_lh!$A$11:$ZZ$200,346,FALSE)))</f>
        <v/>
      </c>
      <c r="AB70" s="248" t="str">
        <f>IF(ISERROR(VLOOKUP($A70,parlvotes_lh!$A$11:$ZZ$200,366,FALSE))=TRUE,"",IF(VLOOKUP($A70,parlvotes_lh!$A$11:$ZZ$200,366,FALSE)=0,"",VLOOKUP($A70,parlvotes_lh!$A$11:$ZZ$200,366,FALSE)))</f>
        <v/>
      </c>
      <c r="AC70" s="248" t="str">
        <f>IF(ISERROR(VLOOKUP($A70,parlvotes_lh!$A$11:$ZZ$200,386,FALSE))=TRUE,"",IF(VLOOKUP($A70,parlvotes_lh!$A$11:$ZZ$200,386,FALSE)=0,"",VLOOKUP($A70,parlvotes_lh!$A$11:$ZZ$200,386,FALSE)))</f>
        <v/>
      </c>
    </row>
    <row r="71" spans="1:29" ht="13.5" customHeight="1" x14ac:dyDescent="0.25">
      <c r="A71" s="242" t="str">
        <f>IF(info_parties!A71="","",info_parties!A71)</f>
        <v/>
      </c>
      <c r="B71" s="142" t="str">
        <f>IF(A71="","",MID(info_weblinks!$C$3,32,3))</f>
        <v/>
      </c>
      <c r="C71" s="142" t="str">
        <f>IF(info_parties!G71="","",info_parties!G71)</f>
        <v/>
      </c>
      <c r="D71" s="142" t="str">
        <f>IF(info_parties!K71="","",info_parties!K71)</f>
        <v/>
      </c>
      <c r="E71" s="142" t="str">
        <f>IF(info_parties!H71="","",info_parties!H71)</f>
        <v/>
      </c>
      <c r="F71" s="243" t="str">
        <f t="shared" si="4"/>
        <v/>
      </c>
      <c r="G71" s="244" t="str">
        <f t="shared" si="5"/>
        <v/>
      </c>
      <c r="H71" s="245" t="str">
        <f t="shared" si="6"/>
        <v/>
      </c>
      <c r="I71" s="246" t="str">
        <f t="shared" si="7"/>
        <v/>
      </c>
      <c r="J71" s="247" t="str">
        <f>IF(ISERROR(VLOOKUP($A71,parlvotes_lh!$A$11:$ZZ$200,6,FALSE))=TRUE,"",IF(VLOOKUP($A71,parlvotes_lh!$A$11:$ZZ$200,6,FALSE)=0,"",VLOOKUP($A71,parlvotes_lh!$A$11:$ZZ$200,6,FALSE)))</f>
        <v/>
      </c>
      <c r="K71" s="247" t="str">
        <f>IF(ISERROR(VLOOKUP($A71,parlvotes_lh!$A$11:$ZZ$200,26,FALSE))=TRUE,"",IF(VLOOKUP($A71,parlvotes_lh!$A$11:$ZZ$200,26,FALSE)=0,"",VLOOKUP($A71,parlvotes_lh!$A$11:$ZZ$200,26,FALSE)))</f>
        <v/>
      </c>
      <c r="L71" s="247" t="str">
        <f>IF(ISERROR(VLOOKUP($A71,parlvotes_lh!$A$11:$ZZ$200,46,FALSE))=TRUE,"",IF(VLOOKUP($A71,parlvotes_lh!$A$11:$ZZ$200,46,FALSE)=0,"",VLOOKUP($A71,parlvotes_lh!$A$11:$ZZ$200,46,FALSE)))</f>
        <v/>
      </c>
      <c r="M71" s="247" t="str">
        <f>IF(ISERROR(VLOOKUP($A71,parlvotes_lh!$A$11:$ZZ$200,66,FALSE))=TRUE,"",IF(VLOOKUP($A71,parlvotes_lh!$A$11:$ZZ$200,66,FALSE)=0,"",VLOOKUP($A71,parlvotes_lh!$A$11:$ZZ$200,66,FALSE)))</f>
        <v/>
      </c>
      <c r="N71" s="247" t="str">
        <f>IF(ISERROR(VLOOKUP($A71,parlvotes_lh!$A$11:$ZZ$200,86,FALSE))=TRUE,"",IF(VLOOKUP($A71,parlvotes_lh!$A$11:$ZZ$200,86,FALSE)=0,"",VLOOKUP($A71,parlvotes_lh!$A$11:$ZZ$200,86,FALSE)))</f>
        <v/>
      </c>
      <c r="O71" s="247" t="str">
        <f>IF(ISERROR(VLOOKUP($A71,parlvotes_lh!$A$11:$ZZ$200,106,FALSE))=TRUE,"",IF(VLOOKUP($A71,parlvotes_lh!$A$11:$ZZ$200,106,FALSE)=0,"",VLOOKUP($A71,parlvotes_lh!$A$11:$ZZ$200,106,FALSE)))</f>
        <v/>
      </c>
      <c r="P71" s="247" t="str">
        <f>IF(ISERROR(VLOOKUP($A71,parlvotes_lh!$A$11:$ZZ$200,126,FALSE))=TRUE,"",IF(VLOOKUP($A71,parlvotes_lh!$A$11:$ZZ$200,126,FALSE)=0,"",VLOOKUP($A71,parlvotes_lh!$A$11:$ZZ$200,126,FALSE)))</f>
        <v/>
      </c>
      <c r="Q71" s="248" t="str">
        <f>IF(ISERROR(VLOOKUP($A71,parlvotes_lh!$A$11:$ZZ$200,146,FALSE))=TRUE,"",IF(VLOOKUP($A71,parlvotes_lh!$A$11:$ZZ$200,146,FALSE)=0,"",VLOOKUP($A71,parlvotes_lh!$A$11:$ZZ$200,146,FALSE)))</f>
        <v/>
      </c>
      <c r="R71" s="248" t="str">
        <f>IF(ISERROR(VLOOKUP($A71,parlvotes_lh!$A$11:$ZZ$200,166,FALSE))=TRUE,"",IF(VLOOKUP($A71,parlvotes_lh!$A$11:$ZZ$200,166,FALSE)=0,"",VLOOKUP($A71,parlvotes_lh!$A$11:$ZZ$200,166,FALSE)))</f>
        <v/>
      </c>
      <c r="S71" s="248" t="str">
        <f>IF(ISERROR(VLOOKUP($A71,parlvotes_lh!$A$11:$ZZ$200,186,FALSE))=TRUE,"",IF(VLOOKUP($A71,parlvotes_lh!$A$11:$ZZ$200,186,FALSE)=0,"",VLOOKUP($A71,parlvotes_lh!$A$11:$ZZ$200,186,FALSE)))</f>
        <v/>
      </c>
      <c r="T71" s="248" t="str">
        <f>IF(ISERROR(VLOOKUP($A71,parlvotes_lh!$A$11:$ZZ$200,206,FALSE))=TRUE,"",IF(VLOOKUP($A71,parlvotes_lh!$A$11:$ZZ$200,206,FALSE)=0,"",VLOOKUP($A71,parlvotes_lh!$A$11:$ZZ$200,206,FALSE)))</f>
        <v/>
      </c>
      <c r="U71" s="248" t="str">
        <f>IF(ISERROR(VLOOKUP($A71,parlvotes_lh!$A$11:$ZZ$200,226,FALSE))=TRUE,"",IF(VLOOKUP($A71,parlvotes_lh!$A$11:$ZZ$200,226,FALSE)=0,"",VLOOKUP($A71,parlvotes_lh!$A$11:$ZZ$200,226,FALSE)))</f>
        <v/>
      </c>
      <c r="V71" s="248" t="str">
        <f>IF(ISERROR(VLOOKUP($A71,parlvotes_lh!$A$11:$ZZ$200,246,FALSE))=TRUE,"",IF(VLOOKUP($A71,parlvotes_lh!$A$11:$ZZ$200,246,FALSE)=0,"",VLOOKUP($A71,parlvotes_lh!$A$11:$ZZ$200,246,FALSE)))</f>
        <v/>
      </c>
      <c r="W71" s="248" t="str">
        <f>IF(ISERROR(VLOOKUP($A71,parlvotes_lh!$A$11:$ZZ$200,266,FALSE))=TRUE,"",IF(VLOOKUP($A71,parlvotes_lh!$A$11:$ZZ$200,266,FALSE)=0,"",VLOOKUP($A71,parlvotes_lh!$A$11:$ZZ$200,266,FALSE)))</f>
        <v/>
      </c>
      <c r="X71" s="248" t="str">
        <f>IF(ISERROR(VLOOKUP($A71,parlvotes_lh!$A$11:$ZZ$200,286,FALSE))=TRUE,"",IF(VLOOKUP($A71,parlvotes_lh!$A$11:$ZZ$200,286,FALSE)=0,"",VLOOKUP($A71,parlvotes_lh!$A$11:$ZZ$200,286,FALSE)))</f>
        <v/>
      </c>
      <c r="Y71" s="248" t="str">
        <f>IF(ISERROR(VLOOKUP($A71,parlvotes_lh!$A$11:$ZZ$200,306,FALSE))=TRUE,"",IF(VLOOKUP($A71,parlvotes_lh!$A$11:$ZZ$200,306,FALSE)=0,"",VLOOKUP($A71,parlvotes_lh!$A$11:$ZZ$200,306,FALSE)))</f>
        <v/>
      </c>
      <c r="Z71" s="248" t="str">
        <f>IF(ISERROR(VLOOKUP($A71,parlvotes_lh!$A$11:$ZZ$200,326,FALSE))=TRUE,"",IF(VLOOKUP($A71,parlvotes_lh!$A$11:$ZZ$200,326,FALSE)=0,"",VLOOKUP($A71,parlvotes_lh!$A$11:$ZZ$200,326,FALSE)))</f>
        <v/>
      </c>
      <c r="AA71" s="248" t="str">
        <f>IF(ISERROR(VLOOKUP($A71,parlvotes_lh!$A$11:$ZZ$200,346,FALSE))=TRUE,"",IF(VLOOKUP($A71,parlvotes_lh!$A$11:$ZZ$200,346,FALSE)=0,"",VLOOKUP($A71,parlvotes_lh!$A$11:$ZZ$200,346,FALSE)))</f>
        <v/>
      </c>
      <c r="AB71" s="248" t="str">
        <f>IF(ISERROR(VLOOKUP($A71,parlvotes_lh!$A$11:$ZZ$200,366,FALSE))=TRUE,"",IF(VLOOKUP($A71,parlvotes_lh!$A$11:$ZZ$200,366,FALSE)=0,"",VLOOKUP($A71,parlvotes_lh!$A$11:$ZZ$200,366,FALSE)))</f>
        <v/>
      </c>
      <c r="AC71" s="248" t="str">
        <f>IF(ISERROR(VLOOKUP($A71,parlvotes_lh!$A$11:$ZZ$200,386,FALSE))=TRUE,"",IF(VLOOKUP($A71,parlvotes_lh!$A$11:$ZZ$200,386,FALSE)=0,"",VLOOKUP($A71,parlvotes_lh!$A$11:$ZZ$200,386,FALSE)))</f>
        <v/>
      </c>
    </row>
    <row r="72" spans="1:29" ht="13.5" customHeight="1" x14ac:dyDescent="0.25">
      <c r="A72" s="242" t="str">
        <f>IF(info_parties!A72="","",info_parties!A72)</f>
        <v/>
      </c>
      <c r="B72" s="142" t="str">
        <f>IF(A72="","",MID(info_weblinks!$C$3,32,3))</f>
        <v/>
      </c>
      <c r="C72" s="142" t="str">
        <f>IF(info_parties!G72="","",info_parties!G72)</f>
        <v/>
      </c>
      <c r="D72" s="142" t="str">
        <f>IF(info_parties!K72="","",info_parties!K72)</f>
        <v/>
      </c>
      <c r="E72" s="142" t="str">
        <f>IF(info_parties!H72="","",info_parties!H72)</f>
        <v/>
      </c>
      <c r="F72" s="243" t="str">
        <f t="shared" si="4"/>
        <v/>
      </c>
      <c r="G72" s="244" t="str">
        <f t="shared" si="5"/>
        <v/>
      </c>
      <c r="H72" s="245" t="str">
        <f t="shared" si="6"/>
        <v/>
      </c>
      <c r="I72" s="246" t="str">
        <f t="shared" si="7"/>
        <v/>
      </c>
      <c r="J72" s="247" t="str">
        <f>IF(ISERROR(VLOOKUP($A72,parlvotes_lh!$A$11:$ZZ$200,6,FALSE))=TRUE,"",IF(VLOOKUP($A72,parlvotes_lh!$A$11:$ZZ$200,6,FALSE)=0,"",VLOOKUP($A72,parlvotes_lh!$A$11:$ZZ$200,6,FALSE)))</f>
        <v/>
      </c>
      <c r="K72" s="247" t="str">
        <f>IF(ISERROR(VLOOKUP($A72,parlvotes_lh!$A$11:$ZZ$200,26,FALSE))=TRUE,"",IF(VLOOKUP($A72,parlvotes_lh!$A$11:$ZZ$200,26,FALSE)=0,"",VLOOKUP($A72,parlvotes_lh!$A$11:$ZZ$200,26,FALSE)))</f>
        <v/>
      </c>
      <c r="L72" s="247" t="str">
        <f>IF(ISERROR(VLOOKUP($A72,parlvotes_lh!$A$11:$ZZ$200,46,FALSE))=TRUE,"",IF(VLOOKUP($A72,parlvotes_lh!$A$11:$ZZ$200,46,FALSE)=0,"",VLOOKUP($A72,parlvotes_lh!$A$11:$ZZ$200,46,FALSE)))</f>
        <v/>
      </c>
      <c r="M72" s="247" t="str">
        <f>IF(ISERROR(VLOOKUP($A72,parlvotes_lh!$A$11:$ZZ$200,66,FALSE))=TRUE,"",IF(VLOOKUP($A72,parlvotes_lh!$A$11:$ZZ$200,66,FALSE)=0,"",VLOOKUP($A72,parlvotes_lh!$A$11:$ZZ$200,66,FALSE)))</f>
        <v/>
      </c>
      <c r="N72" s="247" t="str">
        <f>IF(ISERROR(VLOOKUP($A72,parlvotes_lh!$A$11:$ZZ$200,86,FALSE))=TRUE,"",IF(VLOOKUP($A72,parlvotes_lh!$A$11:$ZZ$200,86,FALSE)=0,"",VLOOKUP($A72,parlvotes_lh!$A$11:$ZZ$200,86,FALSE)))</f>
        <v/>
      </c>
      <c r="O72" s="247" t="str">
        <f>IF(ISERROR(VLOOKUP($A72,parlvotes_lh!$A$11:$ZZ$200,106,FALSE))=TRUE,"",IF(VLOOKUP($A72,parlvotes_lh!$A$11:$ZZ$200,106,FALSE)=0,"",VLOOKUP($A72,parlvotes_lh!$A$11:$ZZ$200,106,FALSE)))</f>
        <v/>
      </c>
      <c r="P72" s="247" t="str">
        <f>IF(ISERROR(VLOOKUP($A72,parlvotes_lh!$A$11:$ZZ$200,126,FALSE))=TRUE,"",IF(VLOOKUP($A72,parlvotes_lh!$A$11:$ZZ$200,126,FALSE)=0,"",VLOOKUP($A72,parlvotes_lh!$A$11:$ZZ$200,126,FALSE)))</f>
        <v/>
      </c>
      <c r="Q72" s="248" t="str">
        <f>IF(ISERROR(VLOOKUP($A72,parlvotes_lh!$A$11:$ZZ$200,146,FALSE))=TRUE,"",IF(VLOOKUP($A72,parlvotes_lh!$A$11:$ZZ$200,146,FALSE)=0,"",VLOOKUP($A72,parlvotes_lh!$A$11:$ZZ$200,146,FALSE)))</f>
        <v/>
      </c>
      <c r="R72" s="248" t="str">
        <f>IF(ISERROR(VLOOKUP($A72,parlvotes_lh!$A$11:$ZZ$200,166,FALSE))=TRUE,"",IF(VLOOKUP($A72,parlvotes_lh!$A$11:$ZZ$200,166,FALSE)=0,"",VLOOKUP($A72,parlvotes_lh!$A$11:$ZZ$200,166,FALSE)))</f>
        <v/>
      </c>
      <c r="S72" s="248" t="str">
        <f>IF(ISERROR(VLOOKUP($A72,parlvotes_lh!$A$11:$ZZ$200,186,FALSE))=TRUE,"",IF(VLOOKUP($A72,parlvotes_lh!$A$11:$ZZ$200,186,FALSE)=0,"",VLOOKUP($A72,parlvotes_lh!$A$11:$ZZ$200,186,FALSE)))</f>
        <v/>
      </c>
      <c r="T72" s="248" t="str">
        <f>IF(ISERROR(VLOOKUP($A72,parlvotes_lh!$A$11:$ZZ$200,206,FALSE))=TRUE,"",IF(VLOOKUP($A72,parlvotes_lh!$A$11:$ZZ$200,206,FALSE)=0,"",VLOOKUP($A72,parlvotes_lh!$A$11:$ZZ$200,206,FALSE)))</f>
        <v/>
      </c>
      <c r="U72" s="248" t="str">
        <f>IF(ISERROR(VLOOKUP($A72,parlvotes_lh!$A$11:$ZZ$200,226,FALSE))=TRUE,"",IF(VLOOKUP($A72,parlvotes_lh!$A$11:$ZZ$200,226,FALSE)=0,"",VLOOKUP($A72,parlvotes_lh!$A$11:$ZZ$200,226,FALSE)))</f>
        <v/>
      </c>
      <c r="V72" s="248" t="str">
        <f>IF(ISERROR(VLOOKUP($A72,parlvotes_lh!$A$11:$ZZ$200,246,FALSE))=TRUE,"",IF(VLOOKUP($A72,parlvotes_lh!$A$11:$ZZ$200,246,FALSE)=0,"",VLOOKUP($A72,parlvotes_lh!$A$11:$ZZ$200,246,FALSE)))</f>
        <v/>
      </c>
      <c r="W72" s="248" t="str">
        <f>IF(ISERROR(VLOOKUP($A72,parlvotes_lh!$A$11:$ZZ$200,266,FALSE))=TRUE,"",IF(VLOOKUP($A72,parlvotes_lh!$A$11:$ZZ$200,266,FALSE)=0,"",VLOOKUP($A72,parlvotes_lh!$A$11:$ZZ$200,266,FALSE)))</f>
        <v/>
      </c>
      <c r="X72" s="248" t="str">
        <f>IF(ISERROR(VLOOKUP($A72,parlvotes_lh!$A$11:$ZZ$200,286,FALSE))=TRUE,"",IF(VLOOKUP($A72,parlvotes_lh!$A$11:$ZZ$200,286,FALSE)=0,"",VLOOKUP($A72,parlvotes_lh!$A$11:$ZZ$200,286,FALSE)))</f>
        <v/>
      </c>
      <c r="Y72" s="248" t="str">
        <f>IF(ISERROR(VLOOKUP($A72,parlvotes_lh!$A$11:$ZZ$200,306,FALSE))=TRUE,"",IF(VLOOKUP($A72,parlvotes_lh!$A$11:$ZZ$200,306,FALSE)=0,"",VLOOKUP($A72,parlvotes_lh!$A$11:$ZZ$200,306,FALSE)))</f>
        <v/>
      </c>
      <c r="Z72" s="248" t="str">
        <f>IF(ISERROR(VLOOKUP($A72,parlvotes_lh!$A$11:$ZZ$200,326,FALSE))=TRUE,"",IF(VLOOKUP($A72,parlvotes_lh!$A$11:$ZZ$200,326,FALSE)=0,"",VLOOKUP($A72,parlvotes_lh!$A$11:$ZZ$200,326,FALSE)))</f>
        <v/>
      </c>
      <c r="AA72" s="248" t="str">
        <f>IF(ISERROR(VLOOKUP($A72,parlvotes_lh!$A$11:$ZZ$200,346,FALSE))=TRUE,"",IF(VLOOKUP($A72,parlvotes_lh!$A$11:$ZZ$200,346,FALSE)=0,"",VLOOKUP($A72,parlvotes_lh!$A$11:$ZZ$200,346,FALSE)))</f>
        <v/>
      </c>
      <c r="AB72" s="248" t="str">
        <f>IF(ISERROR(VLOOKUP($A72,parlvotes_lh!$A$11:$ZZ$200,366,FALSE))=TRUE,"",IF(VLOOKUP($A72,parlvotes_lh!$A$11:$ZZ$200,366,FALSE)=0,"",VLOOKUP($A72,parlvotes_lh!$A$11:$ZZ$200,366,FALSE)))</f>
        <v/>
      </c>
      <c r="AC72" s="248" t="str">
        <f>IF(ISERROR(VLOOKUP($A72,parlvotes_lh!$A$11:$ZZ$200,386,FALSE))=TRUE,"",IF(VLOOKUP($A72,parlvotes_lh!$A$11:$ZZ$200,386,FALSE)=0,"",VLOOKUP($A72,parlvotes_lh!$A$11:$ZZ$200,386,FALSE)))</f>
        <v/>
      </c>
    </row>
    <row r="73" spans="1:29" ht="13.5" customHeight="1" x14ac:dyDescent="0.25">
      <c r="A73" s="242" t="str">
        <f>IF(info_parties!A73="","",info_parties!A73)</f>
        <v/>
      </c>
      <c r="B73" s="142" t="str">
        <f>IF(A73="","",MID(info_weblinks!$C$3,32,3))</f>
        <v/>
      </c>
      <c r="C73" s="142" t="str">
        <f>IF(info_parties!G73="","",info_parties!G73)</f>
        <v/>
      </c>
      <c r="D73" s="142" t="str">
        <f>IF(info_parties!K73="","",info_parties!K73)</f>
        <v/>
      </c>
      <c r="E73" s="142" t="str">
        <f>IF(info_parties!H73="","",info_parties!H73)</f>
        <v/>
      </c>
      <c r="F73" s="243" t="str">
        <f t="shared" si="4"/>
        <v/>
      </c>
      <c r="G73" s="244" t="str">
        <f t="shared" si="5"/>
        <v/>
      </c>
      <c r="H73" s="245" t="str">
        <f t="shared" si="6"/>
        <v/>
      </c>
      <c r="I73" s="246" t="str">
        <f t="shared" si="7"/>
        <v/>
      </c>
      <c r="J73" s="247" t="str">
        <f>IF(ISERROR(VLOOKUP($A73,parlvotes_lh!$A$11:$ZZ$200,6,FALSE))=TRUE,"",IF(VLOOKUP($A73,parlvotes_lh!$A$11:$ZZ$200,6,FALSE)=0,"",VLOOKUP($A73,parlvotes_lh!$A$11:$ZZ$200,6,FALSE)))</f>
        <v/>
      </c>
      <c r="K73" s="247" t="str">
        <f>IF(ISERROR(VLOOKUP($A73,parlvotes_lh!$A$11:$ZZ$200,26,FALSE))=TRUE,"",IF(VLOOKUP($A73,parlvotes_lh!$A$11:$ZZ$200,26,FALSE)=0,"",VLOOKUP($A73,parlvotes_lh!$A$11:$ZZ$200,26,FALSE)))</f>
        <v/>
      </c>
      <c r="L73" s="247" t="str">
        <f>IF(ISERROR(VLOOKUP($A73,parlvotes_lh!$A$11:$ZZ$200,46,FALSE))=TRUE,"",IF(VLOOKUP($A73,parlvotes_lh!$A$11:$ZZ$200,46,FALSE)=0,"",VLOOKUP($A73,parlvotes_lh!$A$11:$ZZ$200,46,FALSE)))</f>
        <v/>
      </c>
      <c r="M73" s="247" t="str">
        <f>IF(ISERROR(VLOOKUP($A73,parlvotes_lh!$A$11:$ZZ$200,66,FALSE))=TRUE,"",IF(VLOOKUP($A73,parlvotes_lh!$A$11:$ZZ$200,66,FALSE)=0,"",VLOOKUP($A73,parlvotes_lh!$A$11:$ZZ$200,66,FALSE)))</f>
        <v/>
      </c>
      <c r="N73" s="247" t="str">
        <f>IF(ISERROR(VLOOKUP($A73,parlvotes_lh!$A$11:$ZZ$200,86,FALSE))=TRUE,"",IF(VLOOKUP($A73,parlvotes_lh!$A$11:$ZZ$200,86,FALSE)=0,"",VLOOKUP($A73,parlvotes_lh!$A$11:$ZZ$200,86,FALSE)))</f>
        <v/>
      </c>
      <c r="O73" s="247" t="str">
        <f>IF(ISERROR(VLOOKUP($A73,parlvotes_lh!$A$11:$ZZ$200,106,FALSE))=TRUE,"",IF(VLOOKUP($A73,parlvotes_lh!$A$11:$ZZ$200,106,FALSE)=0,"",VLOOKUP($A73,parlvotes_lh!$A$11:$ZZ$200,106,FALSE)))</f>
        <v/>
      </c>
      <c r="P73" s="247" t="str">
        <f>IF(ISERROR(VLOOKUP($A73,parlvotes_lh!$A$11:$ZZ$200,126,FALSE))=TRUE,"",IF(VLOOKUP($A73,parlvotes_lh!$A$11:$ZZ$200,126,FALSE)=0,"",VLOOKUP($A73,parlvotes_lh!$A$11:$ZZ$200,126,FALSE)))</f>
        <v/>
      </c>
      <c r="Q73" s="248" t="str">
        <f>IF(ISERROR(VLOOKUP($A73,parlvotes_lh!$A$11:$ZZ$200,146,FALSE))=TRUE,"",IF(VLOOKUP($A73,parlvotes_lh!$A$11:$ZZ$200,146,FALSE)=0,"",VLOOKUP($A73,parlvotes_lh!$A$11:$ZZ$200,146,FALSE)))</f>
        <v/>
      </c>
      <c r="R73" s="248" t="str">
        <f>IF(ISERROR(VLOOKUP($A73,parlvotes_lh!$A$11:$ZZ$200,166,FALSE))=TRUE,"",IF(VLOOKUP($A73,parlvotes_lh!$A$11:$ZZ$200,166,FALSE)=0,"",VLOOKUP($A73,parlvotes_lh!$A$11:$ZZ$200,166,FALSE)))</f>
        <v/>
      </c>
      <c r="S73" s="248" t="str">
        <f>IF(ISERROR(VLOOKUP($A73,parlvotes_lh!$A$11:$ZZ$200,186,FALSE))=TRUE,"",IF(VLOOKUP($A73,parlvotes_lh!$A$11:$ZZ$200,186,FALSE)=0,"",VLOOKUP($A73,parlvotes_lh!$A$11:$ZZ$200,186,FALSE)))</f>
        <v/>
      </c>
      <c r="T73" s="248" t="str">
        <f>IF(ISERROR(VLOOKUP($A73,parlvotes_lh!$A$11:$ZZ$200,206,FALSE))=TRUE,"",IF(VLOOKUP($A73,parlvotes_lh!$A$11:$ZZ$200,206,FALSE)=0,"",VLOOKUP($A73,parlvotes_lh!$A$11:$ZZ$200,206,FALSE)))</f>
        <v/>
      </c>
      <c r="U73" s="248" t="str">
        <f>IF(ISERROR(VLOOKUP($A73,parlvotes_lh!$A$11:$ZZ$200,226,FALSE))=TRUE,"",IF(VLOOKUP($A73,parlvotes_lh!$A$11:$ZZ$200,226,FALSE)=0,"",VLOOKUP($A73,parlvotes_lh!$A$11:$ZZ$200,226,FALSE)))</f>
        <v/>
      </c>
      <c r="V73" s="248" t="str">
        <f>IF(ISERROR(VLOOKUP($A73,parlvotes_lh!$A$11:$ZZ$200,246,FALSE))=TRUE,"",IF(VLOOKUP($A73,parlvotes_lh!$A$11:$ZZ$200,246,FALSE)=0,"",VLOOKUP($A73,parlvotes_lh!$A$11:$ZZ$200,246,FALSE)))</f>
        <v/>
      </c>
      <c r="W73" s="248" t="str">
        <f>IF(ISERROR(VLOOKUP($A73,parlvotes_lh!$A$11:$ZZ$200,266,FALSE))=TRUE,"",IF(VLOOKUP($A73,parlvotes_lh!$A$11:$ZZ$200,266,FALSE)=0,"",VLOOKUP($A73,parlvotes_lh!$A$11:$ZZ$200,266,FALSE)))</f>
        <v/>
      </c>
      <c r="X73" s="248" t="str">
        <f>IF(ISERROR(VLOOKUP($A73,parlvotes_lh!$A$11:$ZZ$200,286,FALSE))=TRUE,"",IF(VLOOKUP($A73,parlvotes_lh!$A$11:$ZZ$200,286,FALSE)=0,"",VLOOKUP($A73,parlvotes_lh!$A$11:$ZZ$200,286,FALSE)))</f>
        <v/>
      </c>
      <c r="Y73" s="248" t="str">
        <f>IF(ISERROR(VLOOKUP($A73,parlvotes_lh!$A$11:$ZZ$200,306,FALSE))=TRUE,"",IF(VLOOKUP($A73,parlvotes_lh!$A$11:$ZZ$200,306,FALSE)=0,"",VLOOKUP($A73,parlvotes_lh!$A$11:$ZZ$200,306,FALSE)))</f>
        <v/>
      </c>
      <c r="Z73" s="248" t="str">
        <f>IF(ISERROR(VLOOKUP($A73,parlvotes_lh!$A$11:$ZZ$200,326,FALSE))=TRUE,"",IF(VLOOKUP($A73,parlvotes_lh!$A$11:$ZZ$200,326,FALSE)=0,"",VLOOKUP($A73,parlvotes_lh!$A$11:$ZZ$200,326,FALSE)))</f>
        <v/>
      </c>
      <c r="AA73" s="248" t="str">
        <f>IF(ISERROR(VLOOKUP($A73,parlvotes_lh!$A$11:$ZZ$200,346,FALSE))=TRUE,"",IF(VLOOKUP($A73,parlvotes_lh!$A$11:$ZZ$200,346,FALSE)=0,"",VLOOKUP($A73,parlvotes_lh!$A$11:$ZZ$200,346,FALSE)))</f>
        <v/>
      </c>
      <c r="AB73" s="248" t="str">
        <f>IF(ISERROR(VLOOKUP($A73,parlvotes_lh!$A$11:$ZZ$200,366,FALSE))=TRUE,"",IF(VLOOKUP($A73,parlvotes_lh!$A$11:$ZZ$200,366,FALSE)=0,"",VLOOKUP($A73,parlvotes_lh!$A$11:$ZZ$200,366,FALSE)))</f>
        <v/>
      </c>
      <c r="AC73" s="248" t="str">
        <f>IF(ISERROR(VLOOKUP($A73,parlvotes_lh!$A$11:$ZZ$200,386,FALSE))=TRUE,"",IF(VLOOKUP($A73,parlvotes_lh!$A$11:$ZZ$200,386,FALSE)=0,"",VLOOKUP($A73,parlvotes_lh!$A$11:$ZZ$200,386,FALSE)))</f>
        <v/>
      </c>
    </row>
    <row r="74" spans="1:29" ht="13.5" customHeight="1" x14ac:dyDescent="0.25">
      <c r="A74" s="242" t="str">
        <f>IF(info_parties!A74="","",info_parties!A74)</f>
        <v/>
      </c>
      <c r="B74" s="142" t="str">
        <f>IF(A74="","",MID(info_weblinks!$C$3,32,3))</f>
        <v/>
      </c>
      <c r="C74" s="142" t="str">
        <f>IF(info_parties!G74="","",info_parties!G74)</f>
        <v/>
      </c>
      <c r="D74" s="142" t="str">
        <f>IF(info_parties!K74="","",info_parties!K74)</f>
        <v/>
      </c>
      <c r="E74" s="142" t="str">
        <f>IF(info_parties!H74="","",info_parties!H74)</f>
        <v/>
      </c>
      <c r="F74" s="243" t="str">
        <f t="shared" si="4"/>
        <v/>
      </c>
      <c r="G74" s="244" t="str">
        <f t="shared" si="5"/>
        <v/>
      </c>
      <c r="H74" s="245" t="str">
        <f t="shared" si="6"/>
        <v/>
      </c>
      <c r="I74" s="246" t="str">
        <f t="shared" si="7"/>
        <v/>
      </c>
      <c r="J74" s="247" t="str">
        <f>IF(ISERROR(VLOOKUP($A74,parlvotes_lh!$A$11:$ZZ$200,6,FALSE))=TRUE,"",IF(VLOOKUP($A74,parlvotes_lh!$A$11:$ZZ$200,6,FALSE)=0,"",VLOOKUP($A74,parlvotes_lh!$A$11:$ZZ$200,6,FALSE)))</f>
        <v/>
      </c>
      <c r="K74" s="247" t="str">
        <f>IF(ISERROR(VLOOKUP($A74,parlvotes_lh!$A$11:$ZZ$200,26,FALSE))=TRUE,"",IF(VLOOKUP($A74,parlvotes_lh!$A$11:$ZZ$200,26,FALSE)=0,"",VLOOKUP($A74,parlvotes_lh!$A$11:$ZZ$200,26,FALSE)))</f>
        <v/>
      </c>
      <c r="L74" s="247" t="str">
        <f>IF(ISERROR(VLOOKUP($A74,parlvotes_lh!$A$11:$ZZ$200,46,FALSE))=TRUE,"",IF(VLOOKUP($A74,parlvotes_lh!$A$11:$ZZ$200,46,FALSE)=0,"",VLOOKUP($A74,parlvotes_lh!$A$11:$ZZ$200,46,FALSE)))</f>
        <v/>
      </c>
      <c r="M74" s="247" t="str">
        <f>IF(ISERROR(VLOOKUP($A74,parlvotes_lh!$A$11:$ZZ$200,66,FALSE))=TRUE,"",IF(VLOOKUP($A74,parlvotes_lh!$A$11:$ZZ$200,66,FALSE)=0,"",VLOOKUP($A74,parlvotes_lh!$A$11:$ZZ$200,66,FALSE)))</f>
        <v/>
      </c>
      <c r="N74" s="247" t="str">
        <f>IF(ISERROR(VLOOKUP($A74,parlvotes_lh!$A$11:$ZZ$200,86,FALSE))=TRUE,"",IF(VLOOKUP($A74,parlvotes_lh!$A$11:$ZZ$200,86,FALSE)=0,"",VLOOKUP($A74,parlvotes_lh!$A$11:$ZZ$200,86,FALSE)))</f>
        <v/>
      </c>
      <c r="O74" s="247" t="str">
        <f>IF(ISERROR(VLOOKUP($A74,parlvotes_lh!$A$11:$ZZ$200,106,FALSE))=TRUE,"",IF(VLOOKUP($A74,parlvotes_lh!$A$11:$ZZ$200,106,FALSE)=0,"",VLOOKUP($A74,parlvotes_lh!$A$11:$ZZ$200,106,FALSE)))</f>
        <v/>
      </c>
      <c r="P74" s="247" t="str">
        <f>IF(ISERROR(VLOOKUP($A74,parlvotes_lh!$A$11:$ZZ$200,126,FALSE))=TRUE,"",IF(VLOOKUP($A74,parlvotes_lh!$A$11:$ZZ$200,126,FALSE)=0,"",VLOOKUP($A74,parlvotes_lh!$A$11:$ZZ$200,126,FALSE)))</f>
        <v/>
      </c>
      <c r="Q74" s="248" t="str">
        <f>IF(ISERROR(VLOOKUP($A74,parlvotes_lh!$A$11:$ZZ$200,146,FALSE))=TRUE,"",IF(VLOOKUP($A74,parlvotes_lh!$A$11:$ZZ$200,146,FALSE)=0,"",VLOOKUP($A74,parlvotes_lh!$A$11:$ZZ$200,146,FALSE)))</f>
        <v/>
      </c>
      <c r="R74" s="248" t="str">
        <f>IF(ISERROR(VLOOKUP($A74,parlvotes_lh!$A$11:$ZZ$200,166,FALSE))=TRUE,"",IF(VLOOKUP($A74,parlvotes_lh!$A$11:$ZZ$200,166,FALSE)=0,"",VLOOKUP($A74,parlvotes_lh!$A$11:$ZZ$200,166,FALSE)))</f>
        <v/>
      </c>
      <c r="S74" s="248" t="str">
        <f>IF(ISERROR(VLOOKUP($A74,parlvotes_lh!$A$11:$ZZ$200,186,FALSE))=TRUE,"",IF(VLOOKUP($A74,parlvotes_lh!$A$11:$ZZ$200,186,FALSE)=0,"",VLOOKUP($A74,parlvotes_lh!$A$11:$ZZ$200,186,FALSE)))</f>
        <v/>
      </c>
      <c r="T74" s="248" t="str">
        <f>IF(ISERROR(VLOOKUP($A74,parlvotes_lh!$A$11:$ZZ$200,206,FALSE))=TRUE,"",IF(VLOOKUP($A74,parlvotes_lh!$A$11:$ZZ$200,206,FALSE)=0,"",VLOOKUP($A74,parlvotes_lh!$A$11:$ZZ$200,206,FALSE)))</f>
        <v/>
      </c>
      <c r="U74" s="248" t="str">
        <f>IF(ISERROR(VLOOKUP($A74,parlvotes_lh!$A$11:$ZZ$200,226,FALSE))=TRUE,"",IF(VLOOKUP($A74,parlvotes_lh!$A$11:$ZZ$200,226,FALSE)=0,"",VLOOKUP($A74,parlvotes_lh!$A$11:$ZZ$200,226,FALSE)))</f>
        <v/>
      </c>
      <c r="V74" s="248" t="str">
        <f>IF(ISERROR(VLOOKUP($A74,parlvotes_lh!$A$11:$ZZ$200,246,FALSE))=TRUE,"",IF(VLOOKUP($A74,parlvotes_lh!$A$11:$ZZ$200,246,FALSE)=0,"",VLOOKUP($A74,parlvotes_lh!$A$11:$ZZ$200,246,FALSE)))</f>
        <v/>
      </c>
      <c r="W74" s="248" t="str">
        <f>IF(ISERROR(VLOOKUP($A74,parlvotes_lh!$A$11:$ZZ$200,266,FALSE))=TRUE,"",IF(VLOOKUP($A74,parlvotes_lh!$A$11:$ZZ$200,266,FALSE)=0,"",VLOOKUP($A74,parlvotes_lh!$A$11:$ZZ$200,266,FALSE)))</f>
        <v/>
      </c>
      <c r="X74" s="248" t="str">
        <f>IF(ISERROR(VLOOKUP($A74,parlvotes_lh!$A$11:$ZZ$200,286,FALSE))=TRUE,"",IF(VLOOKUP($A74,parlvotes_lh!$A$11:$ZZ$200,286,FALSE)=0,"",VLOOKUP($A74,parlvotes_lh!$A$11:$ZZ$200,286,FALSE)))</f>
        <v/>
      </c>
      <c r="Y74" s="248" t="str">
        <f>IF(ISERROR(VLOOKUP($A74,parlvotes_lh!$A$11:$ZZ$200,306,FALSE))=TRUE,"",IF(VLOOKUP($A74,parlvotes_lh!$A$11:$ZZ$200,306,FALSE)=0,"",VLOOKUP($A74,parlvotes_lh!$A$11:$ZZ$200,306,FALSE)))</f>
        <v/>
      </c>
      <c r="Z74" s="248" t="str">
        <f>IF(ISERROR(VLOOKUP($A74,parlvotes_lh!$A$11:$ZZ$200,326,FALSE))=TRUE,"",IF(VLOOKUP($A74,parlvotes_lh!$A$11:$ZZ$200,326,FALSE)=0,"",VLOOKUP($A74,parlvotes_lh!$A$11:$ZZ$200,326,FALSE)))</f>
        <v/>
      </c>
      <c r="AA74" s="248" t="str">
        <f>IF(ISERROR(VLOOKUP($A74,parlvotes_lh!$A$11:$ZZ$200,346,FALSE))=TRUE,"",IF(VLOOKUP($A74,parlvotes_lh!$A$11:$ZZ$200,346,FALSE)=0,"",VLOOKUP($A74,parlvotes_lh!$A$11:$ZZ$200,346,FALSE)))</f>
        <v/>
      </c>
      <c r="AB74" s="248" t="str">
        <f>IF(ISERROR(VLOOKUP($A74,parlvotes_lh!$A$11:$ZZ$200,366,FALSE))=TRUE,"",IF(VLOOKUP($A74,parlvotes_lh!$A$11:$ZZ$200,366,FALSE)=0,"",VLOOKUP($A74,parlvotes_lh!$A$11:$ZZ$200,366,FALSE)))</f>
        <v/>
      </c>
      <c r="AC74" s="248" t="str">
        <f>IF(ISERROR(VLOOKUP($A74,parlvotes_lh!$A$11:$ZZ$200,386,FALSE))=TRUE,"",IF(VLOOKUP($A74,parlvotes_lh!$A$11:$ZZ$200,386,FALSE)=0,"",VLOOKUP($A74,parlvotes_lh!$A$11:$ZZ$200,386,FALSE)))</f>
        <v/>
      </c>
    </row>
    <row r="75" spans="1:29" ht="13.5" customHeight="1" x14ac:dyDescent="0.25">
      <c r="A75" s="242" t="str">
        <f>IF(info_parties!A75="","",info_parties!A75)</f>
        <v/>
      </c>
      <c r="B75" s="142" t="str">
        <f>IF(A75="","",MID(info_weblinks!$C$3,32,3))</f>
        <v/>
      </c>
      <c r="C75" s="142" t="str">
        <f>IF(info_parties!G75="","",info_parties!G75)</f>
        <v/>
      </c>
      <c r="D75" s="142" t="str">
        <f>IF(info_parties!K75="","",info_parties!K75)</f>
        <v/>
      </c>
      <c r="E75" s="142" t="str">
        <f>IF(info_parties!H75="","",info_parties!H75)</f>
        <v/>
      </c>
      <c r="F75" s="243" t="str">
        <f t="shared" si="4"/>
        <v/>
      </c>
      <c r="G75" s="244" t="str">
        <f t="shared" si="5"/>
        <v/>
      </c>
      <c r="H75" s="245" t="str">
        <f t="shared" si="6"/>
        <v/>
      </c>
      <c r="I75" s="246" t="str">
        <f t="shared" si="7"/>
        <v/>
      </c>
      <c r="J75" s="247" t="str">
        <f>IF(ISERROR(VLOOKUP($A75,parlvotes_lh!$A$11:$ZZ$200,6,FALSE))=TRUE,"",IF(VLOOKUP($A75,parlvotes_lh!$A$11:$ZZ$200,6,FALSE)=0,"",VLOOKUP($A75,parlvotes_lh!$A$11:$ZZ$200,6,FALSE)))</f>
        <v/>
      </c>
      <c r="K75" s="247" t="str">
        <f>IF(ISERROR(VLOOKUP($A75,parlvotes_lh!$A$11:$ZZ$200,26,FALSE))=TRUE,"",IF(VLOOKUP($A75,parlvotes_lh!$A$11:$ZZ$200,26,FALSE)=0,"",VLOOKUP($A75,parlvotes_lh!$A$11:$ZZ$200,26,FALSE)))</f>
        <v/>
      </c>
      <c r="L75" s="247" t="str">
        <f>IF(ISERROR(VLOOKUP($A75,parlvotes_lh!$A$11:$ZZ$200,46,FALSE))=TRUE,"",IF(VLOOKUP($A75,parlvotes_lh!$A$11:$ZZ$200,46,FALSE)=0,"",VLOOKUP($A75,parlvotes_lh!$A$11:$ZZ$200,46,FALSE)))</f>
        <v/>
      </c>
      <c r="M75" s="247" t="str">
        <f>IF(ISERROR(VLOOKUP($A75,parlvotes_lh!$A$11:$ZZ$200,66,FALSE))=TRUE,"",IF(VLOOKUP($A75,parlvotes_lh!$A$11:$ZZ$200,66,FALSE)=0,"",VLOOKUP($A75,parlvotes_lh!$A$11:$ZZ$200,66,FALSE)))</f>
        <v/>
      </c>
      <c r="N75" s="247" t="str">
        <f>IF(ISERROR(VLOOKUP($A75,parlvotes_lh!$A$11:$ZZ$200,86,FALSE))=TRUE,"",IF(VLOOKUP($A75,parlvotes_lh!$A$11:$ZZ$200,86,FALSE)=0,"",VLOOKUP($A75,parlvotes_lh!$A$11:$ZZ$200,86,FALSE)))</f>
        <v/>
      </c>
      <c r="O75" s="247" t="str">
        <f>IF(ISERROR(VLOOKUP($A75,parlvotes_lh!$A$11:$ZZ$200,106,FALSE))=TRUE,"",IF(VLOOKUP($A75,parlvotes_lh!$A$11:$ZZ$200,106,FALSE)=0,"",VLOOKUP($A75,parlvotes_lh!$A$11:$ZZ$200,106,FALSE)))</f>
        <v/>
      </c>
      <c r="P75" s="247" t="str">
        <f>IF(ISERROR(VLOOKUP($A75,parlvotes_lh!$A$11:$ZZ$200,126,FALSE))=TRUE,"",IF(VLOOKUP($A75,parlvotes_lh!$A$11:$ZZ$200,126,FALSE)=0,"",VLOOKUP($A75,parlvotes_lh!$A$11:$ZZ$200,126,FALSE)))</f>
        <v/>
      </c>
      <c r="Q75" s="248" t="str">
        <f>IF(ISERROR(VLOOKUP($A75,parlvotes_lh!$A$11:$ZZ$200,146,FALSE))=TRUE,"",IF(VLOOKUP($A75,parlvotes_lh!$A$11:$ZZ$200,146,FALSE)=0,"",VLOOKUP($A75,parlvotes_lh!$A$11:$ZZ$200,146,FALSE)))</f>
        <v/>
      </c>
      <c r="R75" s="248" t="str">
        <f>IF(ISERROR(VLOOKUP($A75,parlvotes_lh!$A$11:$ZZ$200,166,FALSE))=TRUE,"",IF(VLOOKUP($A75,parlvotes_lh!$A$11:$ZZ$200,166,FALSE)=0,"",VLOOKUP($A75,parlvotes_lh!$A$11:$ZZ$200,166,FALSE)))</f>
        <v/>
      </c>
      <c r="S75" s="248" t="str">
        <f>IF(ISERROR(VLOOKUP($A75,parlvotes_lh!$A$11:$ZZ$200,186,FALSE))=TRUE,"",IF(VLOOKUP($A75,parlvotes_lh!$A$11:$ZZ$200,186,FALSE)=0,"",VLOOKUP($A75,parlvotes_lh!$A$11:$ZZ$200,186,FALSE)))</f>
        <v/>
      </c>
      <c r="T75" s="248" t="str">
        <f>IF(ISERROR(VLOOKUP($A75,parlvotes_lh!$A$11:$ZZ$200,206,FALSE))=TRUE,"",IF(VLOOKUP($A75,parlvotes_lh!$A$11:$ZZ$200,206,FALSE)=0,"",VLOOKUP($A75,parlvotes_lh!$A$11:$ZZ$200,206,FALSE)))</f>
        <v/>
      </c>
      <c r="U75" s="248" t="str">
        <f>IF(ISERROR(VLOOKUP($A75,parlvotes_lh!$A$11:$ZZ$200,226,FALSE))=TRUE,"",IF(VLOOKUP($A75,parlvotes_lh!$A$11:$ZZ$200,226,FALSE)=0,"",VLOOKUP($A75,parlvotes_lh!$A$11:$ZZ$200,226,FALSE)))</f>
        <v/>
      </c>
      <c r="V75" s="248" t="str">
        <f>IF(ISERROR(VLOOKUP($A75,parlvotes_lh!$A$11:$ZZ$200,246,FALSE))=TRUE,"",IF(VLOOKUP($A75,parlvotes_lh!$A$11:$ZZ$200,246,FALSE)=0,"",VLOOKUP($A75,parlvotes_lh!$A$11:$ZZ$200,246,FALSE)))</f>
        <v/>
      </c>
      <c r="W75" s="248" t="str">
        <f>IF(ISERROR(VLOOKUP($A75,parlvotes_lh!$A$11:$ZZ$200,266,FALSE))=TRUE,"",IF(VLOOKUP($A75,parlvotes_lh!$A$11:$ZZ$200,266,FALSE)=0,"",VLOOKUP($A75,parlvotes_lh!$A$11:$ZZ$200,266,FALSE)))</f>
        <v/>
      </c>
      <c r="X75" s="248" t="str">
        <f>IF(ISERROR(VLOOKUP($A75,parlvotes_lh!$A$11:$ZZ$200,286,FALSE))=TRUE,"",IF(VLOOKUP($A75,parlvotes_lh!$A$11:$ZZ$200,286,FALSE)=0,"",VLOOKUP($A75,parlvotes_lh!$A$11:$ZZ$200,286,FALSE)))</f>
        <v/>
      </c>
      <c r="Y75" s="248" t="str">
        <f>IF(ISERROR(VLOOKUP($A75,parlvotes_lh!$A$11:$ZZ$200,306,FALSE))=TRUE,"",IF(VLOOKUP($A75,parlvotes_lh!$A$11:$ZZ$200,306,FALSE)=0,"",VLOOKUP($A75,parlvotes_lh!$A$11:$ZZ$200,306,FALSE)))</f>
        <v/>
      </c>
      <c r="Z75" s="248" t="str">
        <f>IF(ISERROR(VLOOKUP($A75,parlvotes_lh!$A$11:$ZZ$200,326,FALSE))=TRUE,"",IF(VLOOKUP($A75,parlvotes_lh!$A$11:$ZZ$200,326,FALSE)=0,"",VLOOKUP($A75,parlvotes_lh!$A$11:$ZZ$200,326,FALSE)))</f>
        <v/>
      </c>
      <c r="AA75" s="248" t="str">
        <f>IF(ISERROR(VLOOKUP($A75,parlvotes_lh!$A$11:$ZZ$200,346,FALSE))=TRUE,"",IF(VLOOKUP($A75,parlvotes_lh!$A$11:$ZZ$200,346,FALSE)=0,"",VLOOKUP($A75,parlvotes_lh!$A$11:$ZZ$200,346,FALSE)))</f>
        <v/>
      </c>
      <c r="AB75" s="248" t="str">
        <f>IF(ISERROR(VLOOKUP($A75,parlvotes_lh!$A$11:$ZZ$200,366,FALSE))=TRUE,"",IF(VLOOKUP($A75,parlvotes_lh!$A$11:$ZZ$200,366,FALSE)=0,"",VLOOKUP($A75,parlvotes_lh!$A$11:$ZZ$200,366,FALSE)))</f>
        <v/>
      </c>
      <c r="AC75" s="248" t="str">
        <f>IF(ISERROR(VLOOKUP($A75,parlvotes_lh!$A$11:$ZZ$200,386,FALSE))=TRUE,"",IF(VLOOKUP($A75,parlvotes_lh!$A$11:$ZZ$200,386,FALSE)=0,"",VLOOKUP($A75,parlvotes_lh!$A$11:$ZZ$200,386,FALSE)))</f>
        <v/>
      </c>
    </row>
    <row r="76" spans="1:29" ht="13.5" customHeight="1" x14ac:dyDescent="0.25">
      <c r="A76" s="242" t="str">
        <f>IF(info_parties!A76="","",info_parties!A76)</f>
        <v/>
      </c>
      <c r="B76" s="142" t="str">
        <f>IF(A76="","",MID(info_weblinks!$C$3,32,3))</f>
        <v/>
      </c>
      <c r="C76" s="142" t="str">
        <f>IF(info_parties!G76="","",info_parties!G76)</f>
        <v/>
      </c>
      <c r="D76" s="142" t="str">
        <f>IF(info_parties!K76="","",info_parties!K76)</f>
        <v/>
      </c>
      <c r="E76" s="142" t="str">
        <f>IF(info_parties!H76="","",info_parties!H76)</f>
        <v/>
      </c>
      <c r="F76" s="243" t="str">
        <f t="shared" si="4"/>
        <v/>
      </c>
      <c r="G76" s="244" t="str">
        <f t="shared" si="5"/>
        <v/>
      </c>
      <c r="H76" s="245" t="str">
        <f t="shared" si="6"/>
        <v/>
      </c>
      <c r="I76" s="246" t="str">
        <f t="shared" si="7"/>
        <v/>
      </c>
      <c r="J76" s="247" t="str">
        <f>IF(ISERROR(VLOOKUP($A76,parlvotes_lh!$A$11:$ZZ$200,6,FALSE))=TRUE,"",IF(VLOOKUP($A76,parlvotes_lh!$A$11:$ZZ$200,6,FALSE)=0,"",VLOOKUP($A76,parlvotes_lh!$A$11:$ZZ$200,6,FALSE)))</f>
        <v/>
      </c>
      <c r="K76" s="247" t="str">
        <f>IF(ISERROR(VLOOKUP($A76,parlvotes_lh!$A$11:$ZZ$200,26,FALSE))=TRUE,"",IF(VLOOKUP($A76,parlvotes_lh!$A$11:$ZZ$200,26,FALSE)=0,"",VLOOKUP($A76,parlvotes_lh!$A$11:$ZZ$200,26,FALSE)))</f>
        <v/>
      </c>
      <c r="L76" s="247" t="str">
        <f>IF(ISERROR(VLOOKUP($A76,parlvotes_lh!$A$11:$ZZ$200,46,FALSE))=TRUE,"",IF(VLOOKUP($A76,parlvotes_lh!$A$11:$ZZ$200,46,FALSE)=0,"",VLOOKUP($A76,parlvotes_lh!$A$11:$ZZ$200,46,FALSE)))</f>
        <v/>
      </c>
      <c r="M76" s="247" t="str">
        <f>IF(ISERROR(VLOOKUP($A76,parlvotes_lh!$A$11:$ZZ$200,66,FALSE))=TRUE,"",IF(VLOOKUP($A76,parlvotes_lh!$A$11:$ZZ$200,66,FALSE)=0,"",VLOOKUP($A76,parlvotes_lh!$A$11:$ZZ$200,66,FALSE)))</f>
        <v/>
      </c>
      <c r="N76" s="247" t="str">
        <f>IF(ISERROR(VLOOKUP($A76,parlvotes_lh!$A$11:$ZZ$200,86,FALSE))=TRUE,"",IF(VLOOKUP($A76,parlvotes_lh!$A$11:$ZZ$200,86,FALSE)=0,"",VLOOKUP($A76,parlvotes_lh!$A$11:$ZZ$200,86,FALSE)))</f>
        <v/>
      </c>
      <c r="O76" s="247" t="str">
        <f>IF(ISERROR(VLOOKUP($A76,parlvotes_lh!$A$11:$ZZ$200,106,FALSE))=TRUE,"",IF(VLOOKUP($A76,parlvotes_lh!$A$11:$ZZ$200,106,FALSE)=0,"",VLOOKUP($A76,parlvotes_lh!$A$11:$ZZ$200,106,FALSE)))</f>
        <v/>
      </c>
      <c r="P76" s="247" t="str">
        <f>IF(ISERROR(VLOOKUP($A76,parlvotes_lh!$A$11:$ZZ$200,126,FALSE))=TRUE,"",IF(VLOOKUP($A76,parlvotes_lh!$A$11:$ZZ$200,126,FALSE)=0,"",VLOOKUP($A76,parlvotes_lh!$A$11:$ZZ$200,126,FALSE)))</f>
        <v/>
      </c>
      <c r="Q76" s="248" t="str">
        <f>IF(ISERROR(VLOOKUP($A76,parlvotes_lh!$A$11:$ZZ$200,146,FALSE))=TRUE,"",IF(VLOOKUP($A76,parlvotes_lh!$A$11:$ZZ$200,146,FALSE)=0,"",VLOOKUP($A76,parlvotes_lh!$A$11:$ZZ$200,146,FALSE)))</f>
        <v/>
      </c>
      <c r="R76" s="248" t="str">
        <f>IF(ISERROR(VLOOKUP($A76,parlvotes_lh!$A$11:$ZZ$200,166,FALSE))=TRUE,"",IF(VLOOKUP($A76,parlvotes_lh!$A$11:$ZZ$200,166,FALSE)=0,"",VLOOKUP($A76,parlvotes_lh!$A$11:$ZZ$200,166,FALSE)))</f>
        <v/>
      </c>
      <c r="S76" s="248" t="str">
        <f>IF(ISERROR(VLOOKUP($A76,parlvotes_lh!$A$11:$ZZ$200,186,FALSE))=TRUE,"",IF(VLOOKUP($A76,parlvotes_lh!$A$11:$ZZ$200,186,FALSE)=0,"",VLOOKUP($A76,parlvotes_lh!$A$11:$ZZ$200,186,FALSE)))</f>
        <v/>
      </c>
      <c r="T76" s="248" t="str">
        <f>IF(ISERROR(VLOOKUP($A76,parlvotes_lh!$A$11:$ZZ$200,206,FALSE))=TRUE,"",IF(VLOOKUP($A76,parlvotes_lh!$A$11:$ZZ$200,206,FALSE)=0,"",VLOOKUP($A76,parlvotes_lh!$A$11:$ZZ$200,206,FALSE)))</f>
        <v/>
      </c>
      <c r="U76" s="248" t="str">
        <f>IF(ISERROR(VLOOKUP($A76,parlvotes_lh!$A$11:$ZZ$200,226,FALSE))=TRUE,"",IF(VLOOKUP($A76,parlvotes_lh!$A$11:$ZZ$200,226,FALSE)=0,"",VLOOKUP($A76,parlvotes_lh!$A$11:$ZZ$200,226,FALSE)))</f>
        <v/>
      </c>
      <c r="V76" s="248" t="str">
        <f>IF(ISERROR(VLOOKUP($A76,parlvotes_lh!$A$11:$ZZ$200,246,FALSE))=TRUE,"",IF(VLOOKUP($A76,parlvotes_lh!$A$11:$ZZ$200,246,FALSE)=0,"",VLOOKUP($A76,parlvotes_lh!$A$11:$ZZ$200,246,FALSE)))</f>
        <v/>
      </c>
      <c r="W76" s="248" t="str">
        <f>IF(ISERROR(VLOOKUP($A76,parlvotes_lh!$A$11:$ZZ$200,266,FALSE))=TRUE,"",IF(VLOOKUP($A76,parlvotes_lh!$A$11:$ZZ$200,266,FALSE)=0,"",VLOOKUP($A76,parlvotes_lh!$A$11:$ZZ$200,266,FALSE)))</f>
        <v/>
      </c>
      <c r="X76" s="248" t="str">
        <f>IF(ISERROR(VLOOKUP($A76,parlvotes_lh!$A$11:$ZZ$200,286,FALSE))=TRUE,"",IF(VLOOKUP($A76,parlvotes_lh!$A$11:$ZZ$200,286,FALSE)=0,"",VLOOKUP($A76,parlvotes_lh!$A$11:$ZZ$200,286,FALSE)))</f>
        <v/>
      </c>
      <c r="Y76" s="248" t="str">
        <f>IF(ISERROR(VLOOKUP($A76,parlvotes_lh!$A$11:$ZZ$200,306,FALSE))=TRUE,"",IF(VLOOKUP($A76,parlvotes_lh!$A$11:$ZZ$200,306,FALSE)=0,"",VLOOKUP($A76,parlvotes_lh!$A$11:$ZZ$200,306,FALSE)))</f>
        <v/>
      </c>
      <c r="Z76" s="248" t="str">
        <f>IF(ISERROR(VLOOKUP($A76,parlvotes_lh!$A$11:$ZZ$200,326,FALSE))=TRUE,"",IF(VLOOKUP($A76,parlvotes_lh!$A$11:$ZZ$200,326,FALSE)=0,"",VLOOKUP($A76,parlvotes_lh!$A$11:$ZZ$200,326,FALSE)))</f>
        <v/>
      </c>
      <c r="AA76" s="248" t="str">
        <f>IF(ISERROR(VLOOKUP($A76,parlvotes_lh!$A$11:$ZZ$200,346,FALSE))=TRUE,"",IF(VLOOKUP($A76,parlvotes_lh!$A$11:$ZZ$200,346,FALSE)=0,"",VLOOKUP($A76,parlvotes_lh!$A$11:$ZZ$200,346,FALSE)))</f>
        <v/>
      </c>
      <c r="AB76" s="248" t="str">
        <f>IF(ISERROR(VLOOKUP($A76,parlvotes_lh!$A$11:$ZZ$200,366,FALSE))=TRUE,"",IF(VLOOKUP($A76,parlvotes_lh!$A$11:$ZZ$200,366,FALSE)=0,"",VLOOKUP($A76,parlvotes_lh!$A$11:$ZZ$200,366,FALSE)))</f>
        <v/>
      </c>
      <c r="AC76" s="248" t="str">
        <f>IF(ISERROR(VLOOKUP($A76,parlvotes_lh!$A$11:$ZZ$200,386,FALSE))=TRUE,"",IF(VLOOKUP($A76,parlvotes_lh!$A$11:$ZZ$200,386,FALSE)=0,"",VLOOKUP($A76,parlvotes_lh!$A$11:$ZZ$200,386,FALSE)))</f>
        <v/>
      </c>
    </row>
    <row r="77" spans="1:29" ht="13.5" customHeight="1" x14ac:dyDescent="0.25">
      <c r="A77" s="242" t="str">
        <f>IF(info_parties!A77="","",info_parties!A77)</f>
        <v/>
      </c>
      <c r="B77" s="142" t="str">
        <f>IF(A77="","",MID(info_weblinks!$C$3,32,3))</f>
        <v/>
      </c>
      <c r="C77" s="142" t="str">
        <f>IF(info_parties!G77="","",info_parties!G77)</f>
        <v/>
      </c>
      <c r="D77" s="142" t="str">
        <f>IF(info_parties!K77="","",info_parties!K77)</f>
        <v/>
      </c>
      <c r="E77" s="142" t="str">
        <f>IF(info_parties!H77="","",info_parties!H77)</f>
        <v/>
      </c>
      <c r="F77" s="243" t="str">
        <f t="shared" si="4"/>
        <v/>
      </c>
      <c r="G77" s="244" t="str">
        <f t="shared" si="5"/>
        <v/>
      </c>
      <c r="H77" s="245" t="str">
        <f t="shared" si="6"/>
        <v/>
      </c>
      <c r="I77" s="246" t="str">
        <f t="shared" si="7"/>
        <v/>
      </c>
      <c r="J77" s="247" t="str">
        <f>IF(ISERROR(VLOOKUP($A77,parlvotes_lh!$A$11:$ZZ$200,6,FALSE))=TRUE,"",IF(VLOOKUP($A77,parlvotes_lh!$A$11:$ZZ$200,6,FALSE)=0,"",VLOOKUP($A77,parlvotes_lh!$A$11:$ZZ$200,6,FALSE)))</f>
        <v/>
      </c>
      <c r="K77" s="247" t="str">
        <f>IF(ISERROR(VLOOKUP($A77,parlvotes_lh!$A$11:$ZZ$200,26,FALSE))=TRUE,"",IF(VLOOKUP($A77,parlvotes_lh!$A$11:$ZZ$200,26,FALSE)=0,"",VLOOKUP($A77,parlvotes_lh!$A$11:$ZZ$200,26,FALSE)))</f>
        <v/>
      </c>
      <c r="L77" s="247" t="str">
        <f>IF(ISERROR(VLOOKUP($A77,parlvotes_lh!$A$11:$ZZ$200,46,FALSE))=TRUE,"",IF(VLOOKUP($A77,parlvotes_lh!$A$11:$ZZ$200,46,FALSE)=0,"",VLOOKUP($A77,parlvotes_lh!$A$11:$ZZ$200,46,FALSE)))</f>
        <v/>
      </c>
      <c r="M77" s="247" t="str">
        <f>IF(ISERROR(VLOOKUP($A77,parlvotes_lh!$A$11:$ZZ$200,66,FALSE))=TRUE,"",IF(VLOOKUP($A77,parlvotes_lh!$A$11:$ZZ$200,66,FALSE)=0,"",VLOOKUP($A77,parlvotes_lh!$A$11:$ZZ$200,66,FALSE)))</f>
        <v/>
      </c>
      <c r="N77" s="247" t="str">
        <f>IF(ISERROR(VLOOKUP($A77,parlvotes_lh!$A$11:$ZZ$200,86,FALSE))=TRUE,"",IF(VLOOKUP($A77,parlvotes_lh!$A$11:$ZZ$200,86,FALSE)=0,"",VLOOKUP($A77,parlvotes_lh!$A$11:$ZZ$200,86,FALSE)))</f>
        <v/>
      </c>
      <c r="O77" s="247" t="str">
        <f>IF(ISERROR(VLOOKUP($A77,parlvotes_lh!$A$11:$ZZ$200,106,FALSE))=TRUE,"",IF(VLOOKUP($A77,parlvotes_lh!$A$11:$ZZ$200,106,FALSE)=0,"",VLOOKUP($A77,parlvotes_lh!$A$11:$ZZ$200,106,FALSE)))</f>
        <v/>
      </c>
      <c r="P77" s="247" t="str">
        <f>IF(ISERROR(VLOOKUP($A77,parlvotes_lh!$A$11:$ZZ$200,126,FALSE))=TRUE,"",IF(VLOOKUP($A77,parlvotes_lh!$A$11:$ZZ$200,126,FALSE)=0,"",VLOOKUP($A77,parlvotes_lh!$A$11:$ZZ$200,126,FALSE)))</f>
        <v/>
      </c>
      <c r="Q77" s="248" t="str">
        <f>IF(ISERROR(VLOOKUP($A77,parlvotes_lh!$A$11:$ZZ$200,146,FALSE))=TRUE,"",IF(VLOOKUP($A77,parlvotes_lh!$A$11:$ZZ$200,146,FALSE)=0,"",VLOOKUP($A77,parlvotes_lh!$A$11:$ZZ$200,146,FALSE)))</f>
        <v/>
      </c>
      <c r="R77" s="248" t="str">
        <f>IF(ISERROR(VLOOKUP($A77,parlvotes_lh!$A$11:$ZZ$200,166,FALSE))=TRUE,"",IF(VLOOKUP($A77,parlvotes_lh!$A$11:$ZZ$200,166,FALSE)=0,"",VLOOKUP($A77,parlvotes_lh!$A$11:$ZZ$200,166,FALSE)))</f>
        <v/>
      </c>
      <c r="S77" s="248" t="str">
        <f>IF(ISERROR(VLOOKUP($A77,parlvotes_lh!$A$11:$ZZ$200,186,FALSE))=TRUE,"",IF(VLOOKUP($A77,parlvotes_lh!$A$11:$ZZ$200,186,FALSE)=0,"",VLOOKUP($A77,parlvotes_lh!$A$11:$ZZ$200,186,FALSE)))</f>
        <v/>
      </c>
      <c r="T77" s="248" t="str">
        <f>IF(ISERROR(VLOOKUP($A77,parlvotes_lh!$A$11:$ZZ$200,206,FALSE))=TRUE,"",IF(VLOOKUP($A77,parlvotes_lh!$A$11:$ZZ$200,206,FALSE)=0,"",VLOOKUP($A77,parlvotes_lh!$A$11:$ZZ$200,206,FALSE)))</f>
        <v/>
      </c>
      <c r="U77" s="248" t="str">
        <f>IF(ISERROR(VLOOKUP($A77,parlvotes_lh!$A$11:$ZZ$200,226,FALSE))=TRUE,"",IF(VLOOKUP($A77,parlvotes_lh!$A$11:$ZZ$200,226,FALSE)=0,"",VLOOKUP($A77,parlvotes_lh!$A$11:$ZZ$200,226,FALSE)))</f>
        <v/>
      </c>
      <c r="V77" s="248" t="str">
        <f>IF(ISERROR(VLOOKUP($A77,parlvotes_lh!$A$11:$ZZ$200,246,FALSE))=TRUE,"",IF(VLOOKUP($A77,parlvotes_lh!$A$11:$ZZ$200,246,FALSE)=0,"",VLOOKUP($A77,parlvotes_lh!$A$11:$ZZ$200,246,FALSE)))</f>
        <v/>
      </c>
      <c r="W77" s="248" t="str">
        <f>IF(ISERROR(VLOOKUP($A77,parlvotes_lh!$A$11:$ZZ$200,266,FALSE))=TRUE,"",IF(VLOOKUP($A77,parlvotes_lh!$A$11:$ZZ$200,266,FALSE)=0,"",VLOOKUP($A77,parlvotes_lh!$A$11:$ZZ$200,266,FALSE)))</f>
        <v/>
      </c>
      <c r="X77" s="248" t="str">
        <f>IF(ISERROR(VLOOKUP($A77,parlvotes_lh!$A$11:$ZZ$200,286,FALSE))=TRUE,"",IF(VLOOKUP($A77,parlvotes_lh!$A$11:$ZZ$200,286,FALSE)=0,"",VLOOKUP($A77,parlvotes_lh!$A$11:$ZZ$200,286,FALSE)))</f>
        <v/>
      </c>
      <c r="Y77" s="248" t="str">
        <f>IF(ISERROR(VLOOKUP($A77,parlvotes_lh!$A$11:$ZZ$200,306,FALSE))=TRUE,"",IF(VLOOKUP($A77,parlvotes_lh!$A$11:$ZZ$200,306,FALSE)=0,"",VLOOKUP($A77,parlvotes_lh!$A$11:$ZZ$200,306,FALSE)))</f>
        <v/>
      </c>
      <c r="Z77" s="248" t="str">
        <f>IF(ISERROR(VLOOKUP($A77,parlvotes_lh!$A$11:$ZZ$200,326,FALSE))=TRUE,"",IF(VLOOKUP($A77,parlvotes_lh!$A$11:$ZZ$200,326,FALSE)=0,"",VLOOKUP($A77,parlvotes_lh!$A$11:$ZZ$200,326,FALSE)))</f>
        <v/>
      </c>
      <c r="AA77" s="248" t="str">
        <f>IF(ISERROR(VLOOKUP($A77,parlvotes_lh!$A$11:$ZZ$200,346,FALSE))=TRUE,"",IF(VLOOKUP($A77,parlvotes_lh!$A$11:$ZZ$200,346,FALSE)=0,"",VLOOKUP($A77,parlvotes_lh!$A$11:$ZZ$200,346,FALSE)))</f>
        <v/>
      </c>
      <c r="AB77" s="248" t="str">
        <f>IF(ISERROR(VLOOKUP($A77,parlvotes_lh!$A$11:$ZZ$200,366,FALSE))=TRUE,"",IF(VLOOKUP($A77,parlvotes_lh!$A$11:$ZZ$200,366,FALSE)=0,"",VLOOKUP($A77,parlvotes_lh!$A$11:$ZZ$200,366,FALSE)))</f>
        <v/>
      </c>
      <c r="AC77" s="248" t="str">
        <f>IF(ISERROR(VLOOKUP($A77,parlvotes_lh!$A$11:$ZZ$200,386,FALSE))=TRUE,"",IF(VLOOKUP($A77,parlvotes_lh!$A$11:$ZZ$200,386,FALSE)=0,"",VLOOKUP($A77,parlvotes_lh!$A$11:$ZZ$200,386,FALSE)))</f>
        <v/>
      </c>
    </row>
    <row r="78" spans="1:29" ht="13.5" customHeight="1" x14ac:dyDescent="0.25">
      <c r="A78" s="242" t="str">
        <f>IF(info_parties!A78="","",info_parties!A78)</f>
        <v/>
      </c>
      <c r="B78" s="142" t="str">
        <f>IF(A78="","",MID(info_weblinks!$C$3,32,3))</f>
        <v/>
      </c>
      <c r="C78" s="142" t="str">
        <f>IF(info_parties!G78="","",info_parties!G78)</f>
        <v/>
      </c>
      <c r="D78" s="142" t="str">
        <f>IF(info_parties!K78="","",info_parties!K78)</f>
        <v/>
      </c>
      <c r="E78" s="142" t="str">
        <f>IF(info_parties!H78="","",info_parties!H78)</f>
        <v/>
      </c>
      <c r="F78" s="243" t="str">
        <f t="shared" si="4"/>
        <v/>
      </c>
      <c r="G78" s="244" t="str">
        <f t="shared" si="5"/>
        <v/>
      </c>
      <c r="H78" s="245" t="str">
        <f t="shared" si="6"/>
        <v/>
      </c>
      <c r="I78" s="246" t="str">
        <f t="shared" si="7"/>
        <v/>
      </c>
      <c r="J78" s="247" t="str">
        <f>IF(ISERROR(VLOOKUP($A78,parlvotes_lh!$A$11:$ZZ$200,6,FALSE))=TRUE,"",IF(VLOOKUP($A78,parlvotes_lh!$A$11:$ZZ$200,6,FALSE)=0,"",VLOOKUP($A78,parlvotes_lh!$A$11:$ZZ$200,6,FALSE)))</f>
        <v/>
      </c>
      <c r="K78" s="247" t="str">
        <f>IF(ISERROR(VLOOKUP($A78,parlvotes_lh!$A$11:$ZZ$200,26,FALSE))=TRUE,"",IF(VLOOKUP($A78,parlvotes_lh!$A$11:$ZZ$200,26,FALSE)=0,"",VLOOKUP($A78,parlvotes_lh!$A$11:$ZZ$200,26,FALSE)))</f>
        <v/>
      </c>
      <c r="L78" s="247" t="str">
        <f>IF(ISERROR(VLOOKUP($A78,parlvotes_lh!$A$11:$ZZ$200,46,FALSE))=TRUE,"",IF(VLOOKUP($A78,parlvotes_lh!$A$11:$ZZ$200,46,FALSE)=0,"",VLOOKUP($A78,parlvotes_lh!$A$11:$ZZ$200,46,FALSE)))</f>
        <v/>
      </c>
      <c r="M78" s="247" t="str">
        <f>IF(ISERROR(VLOOKUP($A78,parlvotes_lh!$A$11:$ZZ$200,66,FALSE))=TRUE,"",IF(VLOOKUP($A78,parlvotes_lh!$A$11:$ZZ$200,66,FALSE)=0,"",VLOOKUP($A78,parlvotes_lh!$A$11:$ZZ$200,66,FALSE)))</f>
        <v/>
      </c>
      <c r="N78" s="247" t="str">
        <f>IF(ISERROR(VLOOKUP($A78,parlvotes_lh!$A$11:$ZZ$200,86,FALSE))=TRUE,"",IF(VLOOKUP($A78,parlvotes_lh!$A$11:$ZZ$200,86,FALSE)=0,"",VLOOKUP($A78,parlvotes_lh!$A$11:$ZZ$200,86,FALSE)))</f>
        <v/>
      </c>
      <c r="O78" s="247" t="str">
        <f>IF(ISERROR(VLOOKUP($A78,parlvotes_lh!$A$11:$ZZ$200,106,FALSE))=TRUE,"",IF(VLOOKUP($A78,parlvotes_lh!$A$11:$ZZ$200,106,FALSE)=0,"",VLOOKUP($A78,parlvotes_lh!$A$11:$ZZ$200,106,FALSE)))</f>
        <v/>
      </c>
      <c r="P78" s="247" t="str">
        <f>IF(ISERROR(VLOOKUP($A78,parlvotes_lh!$A$11:$ZZ$200,126,FALSE))=TRUE,"",IF(VLOOKUP($A78,parlvotes_lh!$A$11:$ZZ$200,126,FALSE)=0,"",VLOOKUP($A78,parlvotes_lh!$A$11:$ZZ$200,126,FALSE)))</f>
        <v/>
      </c>
      <c r="Q78" s="248" t="str">
        <f>IF(ISERROR(VLOOKUP($A78,parlvotes_lh!$A$11:$ZZ$200,146,FALSE))=TRUE,"",IF(VLOOKUP($A78,parlvotes_lh!$A$11:$ZZ$200,146,FALSE)=0,"",VLOOKUP($A78,parlvotes_lh!$A$11:$ZZ$200,146,FALSE)))</f>
        <v/>
      </c>
      <c r="R78" s="248" t="str">
        <f>IF(ISERROR(VLOOKUP($A78,parlvotes_lh!$A$11:$ZZ$200,166,FALSE))=TRUE,"",IF(VLOOKUP($A78,parlvotes_lh!$A$11:$ZZ$200,166,FALSE)=0,"",VLOOKUP($A78,parlvotes_lh!$A$11:$ZZ$200,166,FALSE)))</f>
        <v/>
      </c>
      <c r="S78" s="248" t="str">
        <f>IF(ISERROR(VLOOKUP($A78,parlvotes_lh!$A$11:$ZZ$200,186,FALSE))=TRUE,"",IF(VLOOKUP($A78,parlvotes_lh!$A$11:$ZZ$200,186,FALSE)=0,"",VLOOKUP($A78,parlvotes_lh!$A$11:$ZZ$200,186,FALSE)))</f>
        <v/>
      </c>
      <c r="T78" s="248" t="str">
        <f>IF(ISERROR(VLOOKUP($A78,parlvotes_lh!$A$11:$ZZ$200,206,FALSE))=TRUE,"",IF(VLOOKUP($A78,parlvotes_lh!$A$11:$ZZ$200,206,FALSE)=0,"",VLOOKUP($A78,parlvotes_lh!$A$11:$ZZ$200,206,FALSE)))</f>
        <v/>
      </c>
      <c r="U78" s="248" t="str">
        <f>IF(ISERROR(VLOOKUP($A78,parlvotes_lh!$A$11:$ZZ$200,226,FALSE))=TRUE,"",IF(VLOOKUP($A78,parlvotes_lh!$A$11:$ZZ$200,226,FALSE)=0,"",VLOOKUP($A78,parlvotes_lh!$A$11:$ZZ$200,226,FALSE)))</f>
        <v/>
      </c>
      <c r="V78" s="248" t="str">
        <f>IF(ISERROR(VLOOKUP($A78,parlvotes_lh!$A$11:$ZZ$200,246,FALSE))=TRUE,"",IF(VLOOKUP($A78,parlvotes_lh!$A$11:$ZZ$200,246,FALSE)=0,"",VLOOKUP($A78,parlvotes_lh!$A$11:$ZZ$200,246,FALSE)))</f>
        <v/>
      </c>
      <c r="W78" s="248" t="str">
        <f>IF(ISERROR(VLOOKUP($A78,parlvotes_lh!$A$11:$ZZ$200,266,FALSE))=TRUE,"",IF(VLOOKUP($A78,parlvotes_lh!$A$11:$ZZ$200,266,FALSE)=0,"",VLOOKUP($A78,parlvotes_lh!$A$11:$ZZ$200,266,FALSE)))</f>
        <v/>
      </c>
      <c r="X78" s="248" t="str">
        <f>IF(ISERROR(VLOOKUP($A78,parlvotes_lh!$A$11:$ZZ$200,286,FALSE))=TRUE,"",IF(VLOOKUP($A78,parlvotes_lh!$A$11:$ZZ$200,286,FALSE)=0,"",VLOOKUP($A78,parlvotes_lh!$A$11:$ZZ$200,286,FALSE)))</f>
        <v/>
      </c>
      <c r="Y78" s="248" t="str">
        <f>IF(ISERROR(VLOOKUP($A78,parlvotes_lh!$A$11:$ZZ$200,306,FALSE))=TRUE,"",IF(VLOOKUP($A78,parlvotes_lh!$A$11:$ZZ$200,306,FALSE)=0,"",VLOOKUP($A78,parlvotes_lh!$A$11:$ZZ$200,306,FALSE)))</f>
        <v/>
      </c>
      <c r="Z78" s="248" t="str">
        <f>IF(ISERROR(VLOOKUP($A78,parlvotes_lh!$A$11:$ZZ$200,326,FALSE))=TRUE,"",IF(VLOOKUP($A78,parlvotes_lh!$A$11:$ZZ$200,326,FALSE)=0,"",VLOOKUP($A78,parlvotes_lh!$A$11:$ZZ$200,326,FALSE)))</f>
        <v/>
      </c>
      <c r="AA78" s="248" t="str">
        <f>IF(ISERROR(VLOOKUP($A78,parlvotes_lh!$A$11:$ZZ$200,346,FALSE))=TRUE,"",IF(VLOOKUP($A78,parlvotes_lh!$A$11:$ZZ$200,346,FALSE)=0,"",VLOOKUP($A78,parlvotes_lh!$A$11:$ZZ$200,346,FALSE)))</f>
        <v/>
      </c>
      <c r="AB78" s="248" t="str">
        <f>IF(ISERROR(VLOOKUP($A78,parlvotes_lh!$A$11:$ZZ$200,366,FALSE))=TRUE,"",IF(VLOOKUP($A78,parlvotes_lh!$A$11:$ZZ$200,366,FALSE)=0,"",VLOOKUP($A78,parlvotes_lh!$A$11:$ZZ$200,366,FALSE)))</f>
        <v/>
      </c>
      <c r="AC78" s="248" t="str">
        <f>IF(ISERROR(VLOOKUP($A78,parlvotes_lh!$A$11:$ZZ$200,386,FALSE))=TRUE,"",IF(VLOOKUP($A78,parlvotes_lh!$A$11:$ZZ$200,386,FALSE)=0,"",VLOOKUP($A78,parlvotes_lh!$A$11:$ZZ$200,386,FALSE)))</f>
        <v/>
      </c>
    </row>
    <row r="79" spans="1:29" ht="13.5" customHeight="1" x14ac:dyDescent="0.25">
      <c r="A79" s="242" t="str">
        <f>IF(info_parties!A79="","",info_parties!A79)</f>
        <v/>
      </c>
      <c r="B79" s="142" t="str">
        <f>IF(A79="","",MID(info_weblinks!$C$3,32,3))</f>
        <v/>
      </c>
      <c r="C79" s="142" t="str">
        <f>IF(info_parties!G79="","",info_parties!G79)</f>
        <v/>
      </c>
      <c r="D79" s="142" t="str">
        <f>IF(info_parties!K79="","",info_parties!K79)</f>
        <v/>
      </c>
      <c r="E79" s="142" t="str">
        <f>IF(info_parties!H79="","",info_parties!H79)</f>
        <v/>
      </c>
      <c r="F79" s="243" t="str">
        <f t="shared" si="4"/>
        <v/>
      </c>
      <c r="G79" s="244" t="str">
        <f t="shared" si="5"/>
        <v/>
      </c>
      <c r="H79" s="245" t="str">
        <f t="shared" si="6"/>
        <v/>
      </c>
      <c r="I79" s="246" t="str">
        <f t="shared" si="7"/>
        <v/>
      </c>
      <c r="J79" s="247" t="str">
        <f>IF(ISERROR(VLOOKUP($A79,parlvotes_lh!$A$11:$ZZ$200,6,FALSE))=TRUE,"",IF(VLOOKUP($A79,parlvotes_lh!$A$11:$ZZ$200,6,FALSE)=0,"",VLOOKUP($A79,parlvotes_lh!$A$11:$ZZ$200,6,FALSE)))</f>
        <v/>
      </c>
      <c r="K79" s="247" t="str">
        <f>IF(ISERROR(VLOOKUP($A79,parlvotes_lh!$A$11:$ZZ$200,26,FALSE))=TRUE,"",IF(VLOOKUP($A79,parlvotes_lh!$A$11:$ZZ$200,26,FALSE)=0,"",VLOOKUP($A79,parlvotes_lh!$A$11:$ZZ$200,26,FALSE)))</f>
        <v/>
      </c>
      <c r="L79" s="247" t="str">
        <f>IF(ISERROR(VLOOKUP($A79,parlvotes_lh!$A$11:$ZZ$200,46,FALSE))=TRUE,"",IF(VLOOKUP($A79,parlvotes_lh!$A$11:$ZZ$200,46,FALSE)=0,"",VLOOKUP($A79,parlvotes_lh!$A$11:$ZZ$200,46,FALSE)))</f>
        <v/>
      </c>
      <c r="M79" s="247" t="str">
        <f>IF(ISERROR(VLOOKUP($A79,parlvotes_lh!$A$11:$ZZ$200,66,FALSE))=TRUE,"",IF(VLOOKUP($A79,parlvotes_lh!$A$11:$ZZ$200,66,FALSE)=0,"",VLOOKUP($A79,parlvotes_lh!$A$11:$ZZ$200,66,FALSE)))</f>
        <v/>
      </c>
      <c r="N79" s="247" t="str">
        <f>IF(ISERROR(VLOOKUP($A79,parlvotes_lh!$A$11:$ZZ$200,86,FALSE))=TRUE,"",IF(VLOOKUP($A79,parlvotes_lh!$A$11:$ZZ$200,86,FALSE)=0,"",VLOOKUP($A79,parlvotes_lh!$A$11:$ZZ$200,86,FALSE)))</f>
        <v/>
      </c>
      <c r="O79" s="247" t="str">
        <f>IF(ISERROR(VLOOKUP($A79,parlvotes_lh!$A$11:$ZZ$200,106,FALSE))=TRUE,"",IF(VLOOKUP($A79,parlvotes_lh!$A$11:$ZZ$200,106,FALSE)=0,"",VLOOKUP($A79,parlvotes_lh!$A$11:$ZZ$200,106,FALSE)))</f>
        <v/>
      </c>
      <c r="P79" s="247" t="str">
        <f>IF(ISERROR(VLOOKUP($A79,parlvotes_lh!$A$11:$ZZ$200,126,FALSE))=TRUE,"",IF(VLOOKUP($A79,parlvotes_lh!$A$11:$ZZ$200,126,FALSE)=0,"",VLOOKUP($A79,parlvotes_lh!$A$11:$ZZ$200,126,FALSE)))</f>
        <v/>
      </c>
      <c r="Q79" s="248" t="str">
        <f>IF(ISERROR(VLOOKUP($A79,parlvotes_lh!$A$11:$ZZ$200,146,FALSE))=TRUE,"",IF(VLOOKUP($A79,parlvotes_lh!$A$11:$ZZ$200,146,FALSE)=0,"",VLOOKUP($A79,parlvotes_lh!$A$11:$ZZ$200,146,FALSE)))</f>
        <v/>
      </c>
      <c r="R79" s="248" t="str">
        <f>IF(ISERROR(VLOOKUP($A79,parlvotes_lh!$A$11:$ZZ$200,166,FALSE))=TRUE,"",IF(VLOOKUP($A79,parlvotes_lh!$A$11:$ZZ$200,166,FALSE)=0,"",VLOOKUP($A79,parlvotes_lh!$A$11:$ZZ$200,166,FALSE)))</f>
        <v/>
      </c>
      <c r="S79" s="248" t="str">
        <f>IF(ISERROR(VLOOKUP($A79,parlvotes_lh!$A$11:$ZZ$200,186,FALSE))=TRUE,"",IF(VLOOKUP($A79,parlvotes_lh!$A$11:$ZZ$200,186,FALSE)=0,"",VLOOKUP($A79,parlvotes_lh!$A$11:$ZZ$200,186,FALSE)))</f>
        <v/>
      </c>
      <c r="T79" s="248" t="str">
        <f>IF(ISERROR(VLOOKUP($A79,parlvotes_lh!$A$11:$ZZ$200,206,FALSE))=TRUE,"",IF(VLOOKUP($A79,parlvotes_lh!$A$11:$ZZ$200,206,FALSE)=0,"",VLOOKUP($A79,parlvotes_lh!$A$11:$ZZ$200,206,FALSE)))</f>
        <v/>
      </c>
      <c r="U79" s="248" t="str">
        <f>IF(ISERROR(VLOOKUP($A79,parlvotes_lh!$A$11:$ZZ$200,226,FALSE))=TRUE,"",IF(VLOOKUP($A79,parlvotes_lh!$A$11:$ZZ$200,226,FALSE)=0,"",VLOOKUP($A79,parlvotes_lh!$A$11:$ZZ$200,226,FALSE)))</f>
        <v/>
      </c>
      <c r="V79" s="248" t="str">
        <f>IF(ISERROR(VLOOKUP($A79,parlvotes_lh!$A$11:$ZZ$200,246,FALSE))=TRUE,"",IF(VLOOKUP($A79,parlvotes_lh!$A$11:$ZZ$200,246,FALSE)=0,"",VLOOKUP($A79,parlvotes_lh!$A$11:$ZZ$200,246,FALSE)))</f>
        <v/>
      </c>
      <c r="W79" s="248" t="str">
        <f>IF(ISERROR(VLOOKUP($A79,parlvotes_lh!$A$11:$ZZ$200,266,FALSE))=TRUE,"",IF(VLOOKUP($A79,parlvotes_lh!$A$11:$ZZ$200,266,FALSE)=0,"",VLOOKUP($A79,parlvotes_lh!$A$11:$ZZ$200,266,FALSE)))</f>
        <v/>
      </c>
      <c r="X79" s="248" t="str">
        <f>IF(ISERROR(VLOOKUP($A79,parlvotes_lh!$A$11:$ZZ$200,286,FALSE))=TRUE,"",IF(VLOOKUP($A79,parlvotes_lh!$A$11:$ZZ$200,286,FALSE)=0,"",VLOOKUP($A79,parlvotes_lh!$A$11:$ZZ$200,286,FALSE)))</f>
        <v/>
      </c>
      <c r="Y79" s="248" t="str">
        <f>IF(ISERROR(VLOOKUP($A79,parlvotes_lh!$A$11:$ZZ$200,306,FALSE))=TRUE,"",IF(VLOOKUP($A79,parlvotes_lh!$A$11:$ZZ$200,306,FALSE)=0,"",VLOOKUP($A79,parlvotes_lh!$A$11:$ZZ$200,306,FALSE)))</f>
        <v/>
      </c>
      <c r="Z79" s="248" t="str">
        <f>IF(ISERROR(VLOOKUP($A79,parlvotes_lh!$A$11:$ZZ$200,326,FALSE))=TRUE,"",IF(VLOOKUP($A79,parlvotes_lh!$A$11:$ZZ$200,326,FALSE)=0,"",VLOOKUP($A79,parlvotes_lh!$A$11:$ZZ$200,326,FALSE)))</f>
        <v/>
      </c>
      <c r="AA79" s="248" t="str">
        <f>IF(ISERROR(VLOOKUP($A79,parlvotes_lh!$A$11:$ZZ$200,346,FALSE))=TRUE,"",IF(VLOOKUP($A79,parlvotes_lh!$A$11:$ZZ$200,346,FALSE)=0,"",VLOOKUP($A79,parlvotes_lh!$A$11:$ZZ$200,346,FALSE)))</f>
        <v/>
      </c>
      <c r="AB79" s="248" t="str">
        <f>IF(ISERROR(VLOOKUP($A79,parlvotes_lh!$A$11:$ZZ$200,366,FALSE))=TRUE,"",IF(VLOOKUP($A79,parlvotes_lh!$A$11:$ZZ$200,366,FALSE)=0,"",VLOOKUP($A79,parlvotes_lh!$A$11:$ZZ$200,366,FALSE)))</f>
        <v/>
      </c>
      <c r="AC79" s="248" t="str">
        <f>IF(ISERROR(VLOOKUP($A79,parlvotes_lh!$A$11:$ZZ$200,386,FALSE))=TRUE,"",IF(VLOOKUP($A79,parlvotes_lh!$A$11:$ZZ$200,386,FALSE)=0,"",VLOOKUP($A79,parlvotes_lh!$A$11:$ZZ$200,386,FALSE)))</f>
        <v/>
      </c>
    </row>
    <row r="80" spans="1:29" ht="13.5" customHeight="1" x14ac:dyDescent="0.25">
      <c r="A80" s="242" t="str">
        <f>IF(info_parties!A80="","",info_parties!A80)</f>
        <v/>
      </c>
      <c r="B80" s="142" t="str">
        <f>IF(A80="","",MID(info_weblinks!$C$3,32,3))</f>
        <v/>
      </c>
      <c r="C80" s="142" t="str">
        <f>IF(info_parties!G80="","",info_parties!G80)</f>
        <v/>
      </c>
      <c r="D80" s="142" t="str">
        <f>IF(info_parties!K80="","",info_parties!K80)</f>
        <v/>
      </c>
      <c r="E80" s="142" t="str">
        <f>IF(info_parties!H80="","",info_parties!H80)</f>
        <v/>
      </c>
      <c r="F80" s="243" t="str">
        <f t="shared" si="4"/>
        <v/>
      </c>
      <c r="G80" s="244" t="str">
        <f t="shared" si="5"/>
        <v/>
      </c>
      <c r="H80" s="245" t="str">
        <f t="shared" si="6"/>
        <v/>
      </c>
      <c r="I80" s="246" t="str">
        <f t="shared" si="7"/>
        <v/>
      </c>
      <c r="J80" s="247" t="str">
        <f>IF(ISERROR(VLOOKUP($A80,parlvotes_lh!$A$11:$ZZ$200,6,FALSE))=TRUE,"",IF(VLOOKUP($A80,parlvotes_lh!$A$11:$ZZ$200,6,FALSE)=0,"",VLOOKUP($A80,parlvotes_lh!$A$11:$ZZ$200,6,FALSE)))</f>
        <v/>
      </c>
      <c r="K80" s="247" t="str">
        <f>IF(ISERROR(VLOOKUP($A80,parlvotes_lh!$A$11:$ZZ$200,26,FALSE))=TRUE,"",IF(VLOOKUP($A80,parlvotes_lh!$A$11:$ZZ$200,26,FALSE)=0,"",VLOOKUP($A80,parlvotes_lh!$A$11:$ZZ$200,26,FALSE)))</f>
        <v/>
      </c>
      <c r="L80" s="247" t="str">
        <f>IF(ISERROR(VLOOKUP($A80,parlvotes_lh!$A$11:$ZZ$200,46,FALSE))=TRUE,"",IF(VLOOKUP($A80,parlvotes_lh!$A$11:$ZZ$200,46,FALSE)=0,"",VLOOKUP($A80,parlvotes_lh!$A$11:$ZZ$200,46,FALSE)))</f>
        <v/>
      </c>
      <c r="M80" s="247" t="str">
        <f>IF(ISERROR(VLOOKUP($A80,parlvotes_lh!$A$11:$ZZ$200,66,FALSE))=TRUE,"",IF(VLOOKUP($A80,parlvotes_lh!$A$11:$ZZ$200,66,FALSE)=0,"",VLOOKUP($A80,parlvotes_lh!$A$11:$ZZ$200,66,FALSE)))</f>
        <v/>
      </c>
      <c r="N80" s="247" t="str">
        <f>IF(ISERROR(VLOOKUP($A80,parlvotes_lh!$A$11:$ZZ$200,86,FALSE))=TRUE,"",IF(VLOOKUP($A80,parlvotes_lh!$A$11:$ZZ$200,86,FALSE)=0,"",VLOOKUP($A80,parlvotes_lh!$A$11:$ZZ$200,86,FALSE)))</f>
        <v/>
      </c>
      <c r="O80" s="247" t="str">
        <f>IF(ISERROR(VLOOKUP($A80,parlvotes_lh!$A$11:$ZZ$200,106,FALSE))=TRUE,"",IF(VLOOKUP($A80,parlvotes_lh!$A$11:$ZZ$200,106,FALSE)=0,"",VLOOKUP($A80,parlvotes_lh!$A$11:$ZZ$200,106,FALSE)))</f>
        <v/>
      </c>
      <c r="P80" s="247" t="str">
        <f>IF(ISERROR(VLOOKUP($A80,parlvotes_lh!$A$11:$ZZ$200,126,FALSE))=TRUE,"",IF(VLOOKUP($A80,parlvotes_lh!$A$11:$ZZ$200,126,FALSE)=0,"",VLOOKUP($A80,parlvotes_lh!$A$11:$ZZ$200,126,FALSE)))</f>
        <v/>
      </c>
      <c r="Q80" s="248" t="str">
        <f>IF(ISERROR(VLOOKUP($A80,parlvotes_lh!$A$11:$ZZ$200,146,FALSE))=TRUE,"",IF(VLOOKUP($A80,parlvotes_lh!$A$11:$ZZ$200,146,FALSE)=0,"",VLOOKUP($A80,parlvotes_lh!$A$11:$ZZ$200,146,FALSE)))</f>
        <v/>
      </c>
      <c r="R80" s="248" t="str">
        <f>IF(ISERROR(VLOOKUP($A80,parlvotes_lh!$A$11:$ZZ$200,166,FALSE))=TRUE,"",IF(VLOOKUP($A80,parlvotes_lh!$A$11:$ZZ$200,166,FALSE)=0,"",VLOOKUP($A80,parlvotes_lh!$A$11:$ZZ$200,166,FALSE)))</f>
        <v/>
      </c>
      <c r="S80" s="248" t="str">
        <f>IF(ISERROR(VLOOKUP($A80,parlvotes_lh!$A$11:$ZZ$200,186,FALSE))=TRUE,"",IF(VLOOKUP($A80,parlvotes_lh!$A$11:$ZZ$200,186,FALSE)=0,"",VLOOKUP($A80,parlvotes_lh!$A$11:$ZZ$200,186,FALSE)))</f>
        <v/>
      </c>
      <c r="T80" s="248" t="str">
        <f>IF(ISERROR(VLOOKUP($A80,parlvotes_lh!$A$11:$ZZ$200,206,FALSE))=TRUE,"",IF(VLOOKUP($A80,parlvotes_lh!$A$11:$ZZ$200,206,FALSE)=0,"",VLOOKUP($A80,parlvotes_lh!$A$11:$ZZ$200,206,FALSE)))</f>
        <v/>
      </c>
      <c r="U80" s="248" t="str">
        <f>IF(ISERROR(VLOOKUP($A80,parlvotes_lh!$A$11:$ZZ$200,226,FALSE))=TRUE,"",IF(VLOOKUP($A80,parlvotes_lh!$A$11:$ZZ$200,226,FALSE)=0,"",VLOOKUP($A80,parlvotes_lh!$A$11:$ZZ$200,226,FALSE)))</f>
        <v/>
      </c>
      <c r="V80" s="248" t="str">
        <f>IF(ISERROR(VLOOKUP($A80,parlvotes_lh!$A$11:$ZZ$200,246,FALSE))=TRUE,"",IF(VLOOKUP($A80,parlvotes_lh!$A$11:$ZZ$200,246,FALSE)=0,"",VLOOKUP($A80,parlvotes_lh!$A$11:$ZZ$200,246,FALSE)))</f>
        <v/>
      </c>
      <c r="W80" s="248" t="str">
        <f>IF(ISERROR(VLOOKUP($A80,parlvotes_lh!$A$11:$ZZ$200,266,FALSE))=TRUE,"",IF(VLOOKUP($A80,parlvotes_lh!$A$11:$ZZ$200,266,FALSE)=0,"",VLOOKUP($A80,parlvotes_lh!$A$11:$ZZ$200,266,FALSE)))</f>
        <v/>
      </c>
      <c r="X80" s="248" t="str">
        <f>IF(ISERROR(VLOOKUP($A80,parlvotes_lh!$A$11:$ZZ$200,286,FALSE))=TRUE,"",IF(VLOOKUP($A80,parlvotes_lh!$A$11:$ZZ$200,286,FALSE)=0,"",VLOOKUP($A80,parlvotes_lh!$A$11:$ZZ$200,286,FALSE)))</f>
        <v/>
      </c>
      <c r="Y80" s="248" t="str">
        <f>IF(ISERROR(VLOOKUP($A80,parlvotes_lh!$A$11:$ZZ$200,306,FALSE))=TRUE,"",IF(VLOOKUP($A80,parlvotes_lh!$A$11:$ZZ$200,306,FALSE)=0,"",VLOOKUP($A80,parlvotes_lh!$A$11:$ZZ$200,306,FALSE)))</f>
        <v/>
      </c>
      <c r="Z80" s="248" t="str">
        <f>IF(ISERROR(VLOOKUP($A80,parlvotes_lh!$A$11:$ZZ$200,326,FALSE))=TRUE,"",IF(VLOOKUP($A80,parlvotes_lh!$A$11:$ZZ$200,326,FALSE)=0,"",VLOOKUP($A80,parlvotes_lh!$A$11:$ZZ$200,326,FALSE)))</f>
        <v/>
      </c>
      <c r="AA80" s="248" t="str">
        <f>IF(ISERROR(VLOOKUP($A80,parlvotes_lh!$A$11:$ZZ$200,346,FALSE))=TRUE,"",IF(VLOOKUP($A80,parlvotes_lh!$A$11:$ZZ$200,346,FALSE)=0,"",VLOOKUP($A80,parlvotes_lh!$A$11:$ZZ$200,346,FALSE)))</f>
        <v/>
      </c>
      <c r="AB80" s="248" t="str">
        <f>IF(ISERROR(VLOOKUP($A80,parlvotes_lh!$A$11:$ZZ$200,366,FALSE))=TRUE,"",IF(VLOOKUP($A80,parlvotes_lh!$A$11:$ZZ$200,366,FALSE)=0,"",VLOOKUP($A80,parlvotes_lh!$A$11:$ZZ$200,366,FALSE)))</f>
        <v/>
      </c>
      <c r="AC80" s="248" t="str">
        <f>IF(ISERROR(VLOOKUP($A80,parlvotes_lh!$A$11:$ZZ$200,386,FALSE))=TRUE,"",IF(VLOOKUP($A80,parlvotes_lh!$A$11:$ZZ$200,386,FALSE)=0,"",VLOOKUP($A80,parlvotes_lh!$A$11:$ZZ$200,386,FALSE)))</f>
        <v/>
      </c>
    </row>
    <row r="81" spans="1:29" ht="13.5" customHeight="1" x14ac:dyDescent="0.25">
      <c r="A81" s="242" t="str">
        <f>IF(info_parties!A81="","",info_parties!A81)</f>
        <v/>
      </c>
      <c r="B81" s="142" t="str">
        <f>IF(A81="","",MID(info_weblinks!$C$3,32,3))</f>
        <v/>
      </c>
      <c r="C81" s="142" t="str">
        <f>IF(info_parties!G81="","",info_parties!G81)</f>
        <v/>
      </c>
      <c r="D81" s="142" t="str">
        <f>IF(info_parties!K81="","",info_parties!K81)</f>
        <v/>
      </c>
      <c r="E81" s="142" t="str">
        <f>IF(info_parties!H81="","",info_parties!H81)</f>
        <v/>
      </c>
      <c r="F81" s="243" t="str">
        <f t="shared" si="4"/>
        <v/>
      </c>
      <c r="G81" s="244" t="str">
        <f t="shared" si="5"/>
        <v/>
      </c>
      <c r="H81" s="245" t="str">
        <f t="shared" si="6"/>
        <v/>
      </c>
      <c r="I81" s="246" t="str">
        <f t="shared" si="7"/>
        <v/>
      </c>
      <c r="J81" s="247" t="str">
        <f>IF(ISERROR(VLOOKUP($A81,parlvotes_lh!$A$11:$ZZ$200,6,FALSE))=TRUE,"",IF(VLOOKUP($A81,parlvotes_lh!$A$11:$ZZ$200,6,FALSE)=0,"",VLOOKUP($A81,parlvotes_lh!$A$11:$ZZ$200,6,FALSE)))</f>
        <v/>
      </c>
      <c r="K81" s="247" t="str">
        <f>IF(ISERROR(VLOOKUP($A81,parlvotes_lh!$A$11:$ZZ$200,26,FALSE))=TRUE,"",IF(VLOOKUP($A81,parlvotes_lh!$A$11:$ZZ$200,26,FALSE)=0,"",VLOOKUP($A81,parlvotes_lh!$A$11:$ZZ$200,26,FALSE)))</f>
        <v/>
      </c>
      <c r="L81" s="247" t="str">
        <f>IF(ISERROR(VLOOKUP($A81,parlvotes_lh!$A$11:$ZZ$200,46,FALSE))=TRUE,"",IF(VLOOKUP($A81,parlvotes_lh!$A$11:$ZZ$200,46,FALSE)=0,"",VLOOKUP($A81,parlvotes_lh!$A$11:$ZZ$200,46,FALSE)))</f>
        <v/>
      </c>
      <c r="M81" s="247" t="str">
        <f>IF(ISERROR(VLOOKUP($A81,parlvotes_lh!$A$11:$ZZ$200,66,FALSE))=TRUE,"",IF(VLOOKUP($A81,parlvotes_lh!$A$11:$ZZ$200,66,FALSE)=0,"",VLOOKUP($A81,parlvotes_lh!$A$11:$ZZ$200,66,FALSE)))</f>
        <v/>
      </c>
      <c r="N81" s="247" t="str">
        <f>IF(ISERROR(VLOOKUP($A81,parlvotes_lh!$A$11:$ZZ$200,86,FALSE))=TRUE,"",IF(VLOOKUP($A81,parlvotes_lh!$A$11:$ZZ$200,86,FALSE)=0,"",VLOOKUP($A81,parlvotes_lh!$A$11:$ZZ$200,86,FALSE)))</f>
        <v/>
      </c>
      <c r="O81" s="247" t="str">
        <f>IF(ISERROR(VLOOKUP($A81,parlvotes_lh!$A$11:$ZZ$200,106,FALSE))=TRUE,"",IF(VLOOKUP($A81,parlvotes_lh!$A$11:$ZZ$200,106,FALSE)=0,"",VLOOKUP($A81,parlvotes_lh!$A$11:$ZZ$200,106,FALSE)))</f>
        <v/>
      </c>
      <c r="P81" s="247" t="str">
        <f>IF(ISERROR(VLOOKUP($A81,parlvotes_lh!$A$11:$ZZ$200,126,FALSE))=TRUE,"",IF(VLOOKUP($A81,parlvotes_lh!$A$11:$ZZ$200,126,FALSE)=0,"",VLOOKUP($A81,parlvotes_lh!$A$11:$ZZ$200,126,FALSE)))</f>
        <v/>
      </c>
      <c r="Q81" s="248" t="str">
        <f>IF(ISERROR(VLOOKUP($A81,parlvotes_lh!$A$11:$ZZ$200,146,FALSE))=TRUE,"",IF(VLOOKUP($A81,parlvotes_lh!$A$11:$ZZ$200,146,FALSE)=0,"",VLOOKUP($A81,parlvotes_lh!$A$11:$ZZ$200,146,FALSE)))</f>
        <v/>
      </c>
      <c r="R81" s="248" t="str">
        <f>IF(ISERROR(VLOOKUP($A81,parlvotes_lh!$A$11:$ZZ$200,166,FALSE))=TRUE,"",IF(VLOOKUP($A81,parlvotes_lh!$A$11:$ZZ$200,166,FALSE)=0,"",VLOOKUP($A81,parlvotes_lh!$A$11:$ZZ$200,166,FALSE)))</f>
        <v/>
      </c>
      <c r="S81" s="248" t="str">
        <f>IF(ISERROR(VLOOKUP($A81,parlvotes_lh!$A$11:$ZZ$200,186,FALSE))=TRUE,"",IF(VLOOKUP($A81,parlvotes_lh!$A$11:$ZZ$200,186,FALSE)=0,"",VLOOKUP($A81,parlvotes_lh!$A$11:$ZZ$200,186,FALSE)))</f>
        <v/>
      </c>
      <c r="T81" s="248" t="str">
        <f>IF(ISERROR(VLOOKUP($A81,parlvotes_lh!$A$11:$ZZ$200,206,FALSE))=TRUE,"",IF(VLOOKUP($A81,parlvotes_lh!$A$11:$ZZ$200,206,FALSE)=0,"",VLOOKUP($A81,parlvotes_lh!$A$11:$ZZ$200,206,FALSE)))</f>
        <v/>
      </c>
      <c r="U81" s="248" t="str">
        <f>IF(ISERROR(VLOOKUP($A81,parlvotes_lh!$A$11:$ZZ$200,226,FALSE))=TRUE,"",IF(VLOOKUP($A81,parlvotes_lh!$A$11:$ZZ$200,226,FALSE)=0,"",VLOOKUP($A81,parlvotes_lh!$A$11:$ZZ$200,226,FALSE)))</f>
        <v/>
      </c>
      <c r="V81" s="248" t="str">
        <f>IF(ISERROR(VLOOKUP($A81,parlvotes_lh!$A$11:$ZZ$200,246,FALSE))=TRUE,"",IF(VLOOKUP($A81,parlvotes_lh!$A$11:$ZZ$200,246,FALSE)=0,"",VLOOKUP($A81,parlvotes_lh!$A$11:$ZZ$200,246,FALSE)))</f>
        <v/>
      </c>
      <c r="W81" s="248" t="str">
        <f>IF(ISERROR(VLOOKUP($A81,parlvotes_lh!$A$11:$ZZ$200,266,FALSE))=TRUE,"",IF(VLOOKUP($A81,parlvotes_lh!$A$11:$ZZ$200,266,FALSE)=0,"",VLOOKUP($A81,parlvotes_lh!$A$11:$ZZ$200,266,FALSE)))</f>
        <v/>
      </c>
      <c r="X81" s="248" t="str">
        <f>IF(ISERROR(VLOOKUP($A81,parlvotes_lh!$A$11:$ZZ$200,286,FALSE))=TRUE,"",IF(VLOOKUP($A81,parlvotes_lh!$A$11:$ZZ$200,286,FALSE)=0,"",VLOOKUP($A81,parlvotes_lh!$A$11:$ZZ$200,286,FALSE)))</f>
        <v/>
      </c>
      <c r="Y81" s="248" t="str">
        <f>IF(ISERROR(VLOOKUP($A81,parlvotes_lh!$A$11:$ZZ$200,306,FALSE))=TRUE,"",IF(VLOOKUP($A81,parlvotes_lh!$A$11:$ZZ$200,306,FALSE)=0,"",VLOOKUP($A81,parlvotes_lh!$A$11:$ZZ$200,306,FALSE)))</f>
        <v/>
      </c>
      <c r="Z81" s="248" t="str">
        <f>IF(ISERROR(VLOOKUP($A81,parlvotes_lh!$A$11:$ZZ$200,326,FALSE))=TRUE,"",IF(VLOOKUP($A81,parlvotes_lh!$A$11:$ZZ$200,326,FALSE)=0,"",VLOOKUP($A81,parlvotes_lh!$A$11:$ZZ$200,326,FALSE)))</f>
        <v/>
      </c>
      <c r="AA81" s="248" t="str">
        <f>IF(ISERROR(VLOOKUP($A81,parlvotes_lh!$A$11:$ZZ$200,346,FALSE))=TRUE,"",IF(VLOOKUP($A81,parlvotes_lh!$A$11:$ZZ$200,346,FALSE)=0,"",VLOOKUP($A81,parlvotes_lh!$A$11:$ZZ$200,346,FALSE)))</f>
        <v/>
      </c>
      <c r="AB81" s="248" t="str">
        <f>IF(ISERROR(VLOOKUP($A81,parlvotes_lh!$A$11:$ZZ$200,366,FALSE))=TRUE,"",IF(VLOOKUP($A81,parlvotes_lh!$A$11:$ZZ$200,366,FALSE)=0,"",VLOOKUP($A81,parlvotes_lh!$A$11:$ZZ$200,366,FALSE)))</f>
        <v/>
      </c>
      <c r="AC81" s="248" t="str">
        <f>IF(ISERROR(VLOOKUP($A81,parlvotes_lh!$A$11:$ZZ$200,386,FALSE))=TRUE,"",IF(VLOOKUP($A81,parlvotes_lh!$A$11:$ZZ$200,386,FALSE)=0,"",VLOOKUP($A81,parlvotes_lh!$A$11:$ZZ$200,386,FALSE)))</f>
        <v/>
      </c>
    </row>
    <row r="82" spans="1:29" ht="13.5" customHeight="1" x14ac:dyDescent="0.25">
      <c r="A82" s="242" t="str">
        <f>IF(info_parties!A82="","",info_parties!A82)</f>
        <v/>
      </c>
      <c r="B82" s="142" t="str">
        <f>IF(A82="","",MID(info_weblinks!$C$3,32,3))</f>
        <v/>
      </c>
      <c r="C82" s="142" t="str">
        <f>IF(info_parties!G82="","",info_parties!G82)</f>
        <v/>
      </c>
      <c r="D82" s="142" t="str">
        <f>IF(info_parties!K82="","",info_parties!K82)</f>
        <v/>
      </c>
      <c r="E82" s="142" t="str">
        <f>IF(info_parties!H82="","",info_parties!H82)</f>
        <v/>
      </c>
      <c r="F82" s="243" t="str">
        <f t="shared" si="4"/>
        <v/>
      </c>
      <c r="G82" s="244" t="str">
        <f t="shared" si="5"/>
        <v/>
      </c>
      <c r="H82" s="245" t="str">
        <f t="shared" si="6"/>
        <v/>
      </c>
      <c r="I82" s="246" t="str">
        <f t="shared" si="7"/>
        <v/>
      </c>
      <c r="J82" s="247" t="str">
        <f>IF(ISERROR(VLOOKUP($A82,parlvotes_lh!$A$11:$ZZ$200,6,FALSE))=TRUE,"",IF(VLOOKUP($A82,parlvotes_lh!$A$11:$ZZ$200,6,FALSE)=0,"",VLOOKUP($A82,parlvotes_lh!$A$11:$ZZ$200,6,FALSE)))</f>
        <v/>
      </c>
      <c r="K82" s="247" t="str">
        <f>IF(ISERROR(VLOOKUP($A82,parlvotes_lh!$A$11:$ZZ$200,26,FALSE))=TRUE,"",IF(VLOOKUP($A82,parlvotes_lh!$A$11:$ZZ$200,26,FALSE)=0,"",VLOOKUP($A82,parlvotes_lh!$A$11:$ZZ$200,26,FALSE)))</f>
        <v/>
      </c>
      <c r="L82" s="247" t="str">
        <f>IF(ISERROR(VLOOKUP($A82,parlvotes_lh!$A$11:$ZZ$200,46,FALSE))=TRUE,"",IF(VLOOKUP($A82,parlvotes_lh!$A$11:$ZZ$200,46,FALSE)=0,"",VLOOKUP($A82,parlvotes_lh!$A$11:$ZZ$200,46,FALSE)))</f>
        <v/>
      </c>
      <c r="M82" s="247" t="str">
        <f>IF(ISERROR(VLOOKUP($A82,parlvotes_lh!$A$11:$ZZ$200,66,FALSE))=TRUE,"",IF(VLOOKUP($A82,parlvotes_lh!$A$11:$ZZ$200,66,FALSE)=0,"",VLOOKUP($A82,parlvotes_lh!$A$11:$ZZ$200,66,FALSE)))</f>
        <v/>
      </c>
      <c r="N82" s="247" t="str">
        <f>IF(ISERROR(VLOOKUP($A82,parlvotes_lh!$A$11:$ZZ$200,86,FALSE))=TRUE,"",IF(VLOOKUP($A82,parlvotes_lh!$A$11:$ZZ$200,86,FALSE)=0,"",VLOOKUP($A82,parlvotes_lh!$A$11:$ZZ$200,86,FALSE)))</f>
        <v/>
      </c>
      <c r="O82" s="247" t="str">
        <f>IF(ISERROR(VLOOKUP($A82,parlvotes_lh!$A$11:$ZZ$200,106,FALSE))=TRUE,"",IF(VLOOKUP($A82,parlvotes_lh!$A$11:$ZZ$200,106,FALSE)=0,"",VLOOKUP($A82,parlvotes_lh!$A$11:$ZZ$200,106,FALSE)))</f>
        <v/>
      </c>
      <c r="P82" s="247" t="str">
        <f>IF(ISERROR(VLOOKUP($A82,parlvotes_lh!$A$11:$ZZ$200,126,FALSE))=TRUE,"",IF(VLOOKUP($A82,parlvotes_lh!$A$11:$ZZ$200,126,FALSE)=0,"",VLOOKUP($A82,parlvotes_lh!$A$11:$ZZ$200,126,FALSE)))</f>
        <v/>
      </c>
      <c r="Q82" s="248" t="str">
        <f>IF(ISERROR(VLOOKUP($A82,parlvotes_lh!$A$11:$ZZ$200,146,FALSE))=TRUE,"",IF(VLOOKUP($A82,parlvotes_lh!$A$11:$ZZ$200,146,FALSE)=0,"",VLOOKUP($A82,parlvotes_lh!$A$11:$ZZ$200,146,FALSE)))</f>
        <v/>
      </c>
      <c r="R82" s="248" t="str">
        <f>IF(ISERROR(VLOOKUP($A82,parlvotes_lh!$A$11:$ZZ$200,166,FALSE))=TRUE,"",IF(VLOOKUP($A82,parlvotes_lh!$A$11:$ZZ$200,166,FALSE)=0,"",VLOOKUP($A82,parlvotes_lh!$A$11:$ZZ$200,166,FALSE)))</f>
        <v/>
      </c>
      <c r="S82" s="248" t="str">
        <f>IF(ISERROR(VLOOKUP($A82,parlvotes_lh!$A$11:$ZZ$200,186,FALSE))=TRUE,"",IF(VLOOKUP($A82,parlvotes_lh!$A$11:$ZZ$200,186,FALSE)=0,"",VLOOKUP($A82,parlvotes_lh!$A$11:$ZZ$200,186,FALSE)))</f>
        <v/>
      </c>
      <c r="T82" s="248" t="str">
        <f>IF(ISERROR(VLOOKUP($A82,parlvotes_lh!$A$11:$ZZ$200,206,FALSE))=TRUE,"",IF(VLOOKUP($A82,parlvotes_lh!$A$11:$ZZ$200,206,FALSE)=0,"",VLOOKUP($A82,parlvotes_lh!$A$11:$ZZ$200,206,FALSE)))</f>
        <v/>
      </c>
      <c r="U82" s="248" t="str">
        <f>IF(ISERROR(VLOOKUP($A82,parlvotes_lh!$A$11:$ZZ$200,226,FALSE))=TRUE,"",IF(VLOOKUP($A82,parlvotes_lh!$A$11:$ZZ$200,226,FALSE)=0,"",VLOOKUP($A82,parlvotes_lh!$A$11:$ZZ$200,226,FALSE)))</f>
        <v/>
      </c>
      <c r="V82" s="248" t="str">
        <f>IF(ISERROR(VLOOKUP($A82,parlvotes_lh!$A$11:$ZZ$200,246,FALSE))=TRUE,"",IF(VLOOKUP($A82,parlvotes_lh!$A$11:$ZZ$200,246,FALSE)=0,"",VLOOKUP($A82,parlvotes_lh!$A$11:$ZZ$200,246,FALSE)))</f>
        <v/>
      </c>
      <c r="W82" s="248" t="str">
        <f>IF(ISERROR(VLOOKUP($A82,parlvotes_lh!$A$11:$ZZ$200,266,FALSE))=TRUE,"",IF(VLOOKUP($A82,parlvotes_lh!$A$11:$ZZ$200,266,FALSE)=0,"",VLOOKUP($A82,parlvotes_lh!$A$11:$ZZ$200,266,FALSE)))</f>
        <v/>
      </c>
      <c r="X82" s="248" t="str">
        <f>IF(ISERROR(VLOOKUP($A82,parlvotes_lh!$A$11:$ZZ$200,286,FALSE))=TRUE,"",IF(VLOOKUP($A82,parlvotes_lh!$A$11:$ZZ$200,286,FALSE)=0,"",VLOOKUP($A82,parlvotes_lh!$A$11:$ZZ$200,286,FALSE)))</f>
        <v/>
      </c>
      <c r="Y82" s="248" t="str">
        <f>IF(ISERROR(VLOOKUP($A82,parlvotes_lh!$A$11:$ZZ$200,306,FALSE))=TRUE,"",IF(VLOOKUP($A82,parlvotes_lh!$A$11:$ZZ$200,306,FALSE)=0,"",VLOOKUP($A82,parlvotes_lh!$A$11:$ZZ$200,306,FALSE)))</f>
        <v/>
      </c>
      <c r="Z82" s="248" t="str">
        <f>IF(ISERROR(VLOOKUP($A82,parlvotes_lh!$A$11:$ZZ$200,326,FALSE))=TRUE,"",IF(VLOOKUP($A82,parlvotes_lh!$A$11:$ZZ$200,326,FALSE)=0,"",VLOOKUP($A82,parlvotes_lh!$A$11:$ZZ$200,326,FALSE)))</f>
        <v/>
      </c>
      <c r="AA82" s="248" t="str">
        <f>IF(ISERROR(VLOOKUP($A82,parlvotes_lh!$A$11:$ZZ$200,346,FALSE))=TRUE,"",IF(VLOOKUP($A82,parlvotes_lh!$A$11:$ZZ$200,346,FALSE)=0,"",VLOOKUP($A82,parlvotes_lh!$A$11:$ZZ$200,346,FALSE)))</f>
        <v/>
      </c>
      <c r="AB82" s="248" t="str">
        <f>IF(ISERROR(VLOOKUP($A82,parlvotes_lh!$A$11:$ZZ$200,366,FALSE))=TRUE,"",IF(VLOOKUP($A82,parlvotes_lh!$A$11:$ZZ$200,366,FALSE)=0,"",VLOOKUP($A82,parlvotes_lh!$A$11:$ZZ$200,366,FALSE)))</f>
        <v/>
      </c>
      <c r="AC82" s="248" t="str">
        <f>IF(ISERROR(VLOOKUP($A82,parlvotes_lh!$A$11:$ZZ$200,386,FALSE))=TRUE,"",IF(VLOOKUP($A82,parlvotes_lh!$A$11:$ZZ$200,386,FALSE)=0,"",VLOOKUP($A82,parlvotes_lh!$A$11:$ZZ$200,386,FALSE)))</f>
        <v/>
      </c>
    </row>
    <row r="83" spans="1:29" ht="13.5" customHeight="1" x14ac:dyDescent="0.25">
      <c r="A83" s="242" t="str">
        <f>IF(info_parties!A83="","",info_parties!A83)</f>
        <v/>
      </c>
      <c r="B83" s="142" t="str">
        <f>IF(A83="","",MID(info_weblinks!$C$3,32,3))</f>
        <v/>
      </c>
      <c r="C83" s="142" t="str">
        <f>IF(info_parties!G83="","",info_parties!G83)</f>
        <v/>
      </c>
      <c r="D83" s="142" t="str">
        <f>IF(info_parties!K83="","",info_parties!K83)</f>
        <v/>
      </c>
      <c r="E83" s="142" t="str">
        <f>IF(info_parties!H83="","",info_parties!H83)</f>
        <v/>
      </c>
      <c r="F83" s="243" t="str">
        <f t="shared" si="4"/>
        <v/>
      </c>
      <c r="G83" s="244" t="str">
        <f t="shared" si="5"/>
        <v/>
      </c>
      <c r="H83" s="245" t="str">
        <f t="shared" si="6"/>
        <v/>
      </c>
      <c r="I83" s="246" t="str">
        <f t="shared" si="7"/>
        <v/>
      </c>
      <c r="J83" s="247" t="str">
        <f>IF(ISERROR(VLOOKUP($A83,parlvotes_lh!$A$11:$ZZ$200,6,FALSE))=TRUE,"",IF(VLOOKUP($A83,parlvotes_lh!$A$11:$ZZ$200,6,FALSE)=0,"",VLOOKUP($A83,parlvotes_lh!$A$11:$ZZ$200,6,FALSE)))</f>
        <v/>
      </c>
      <c r="K83" s="247" t="str">
        <f>IF(ISERROR(VLOOKUP($A83,parlvotes_lh!$A$11:$ZZ$200,26,FALSE))=TRUE,"",IF(VLOOKUP($A83,parlvotes_lh!$A$11:$ZZ$200,26,FALSE)=0,"",VLOOKUP($A83,parlvotes_lh!$A$11:$ZZ$200,26,FALSE)))</f>
        <v/>
      </c>
      <c r="L83" s="247" t="str">
        <f>IF(ISERROR(VLOOKUP($A83,parlvotes_lh!$A$11:$ZZ$200,46,FALSE))=TRUE,"",IF(VLOOKUP($A83,parlvotes_lh!$A$11:$ZZ$200,46,FALSE)=0,"",VLOOKUP($A83,parlvotes_lh!$A$11:$ZZ$200,46,FALSE)))</f>
        <v/>
      </c>
      <c r="M83" s="247" t="str">
        <f>IF(ISERROR(VLOOKUP($A83,parlvotes_lh!$A$11:$ZZ$200,66,FALSE))=TRUE,"",IF(VLOOKUP($A83,parlvotes_lh!$A$11:$ZZ$200,66,FALSE)=0,"",VLOOKUP($A83,parlvotes_lh!$A$11:$ZZ$200,66,FALSE)))</f>
        <v/>
      </c>
      <c r="N83" s="247" t="str">
        <f>IF(ISERROR(VLOOKUP($A83,parlvotes_lh!$A$11:$ZZ$200,86,FALSE))=TRUE,"",IF(VLOOKUP($A83,parlvotes_lh!$A$11:$ZZ$200,86,FALSE)=0,"",VLOOKUP($A83,parlvotes_lh!$A$11:$ZZ$200,86,FALSE)))</f>
        <v/>
      </c>
      <c r="O83" s="247" t="str">
        <f>IF(ISERROR(VLOOKUP($A83,parlvotes_lh!$A$11:$ZZ$200,106,FALSE))=TRUE,"",IF(VLOOKUP($A83,parlvotes_lh!$A$11:$ZZ$200,106,FALSE)=0,"",VLOOKUP($A83,parlvotes_lh!$A$11:$ZZ$200,106,FALSE)))</f>
        <v/>
      </c>
      <c r="P83" s="247" t="str">
        <f>IF(ISERROR(VLOOKUP($A83,parlvotes_lh!$A$11:$ZZ$200,126,FALSE))=TRUE,"",IF(VLOOKUP($A83,parlvotes_lh!$A$11:$ZZ$200,126,FALSE)=0,"",VLOOKUP($A83,parlvotes_lh!$A$11:$ZZ$200,126,FALSE)))</f>
        <v/>
      </c>
      <c r="Q83" s="248" t="str">
        <f>IF(ISERROR(VLOOKUP($A83,parlvotes_lh!$A$11:$ZZ$200,146,FALSE))=TRUE,"",IF(VLOOKUP($A83,parlvotes_lh!$A$11:$ZZ$200,146,FALSE)=0,"",VLOOKUP($A83,parlvotes_lh!$A$11:$ZZ$200,146,FALSE)))</f>
        <v/>
      </c>
      <c r="R83" s="248" t="str">
        <f>IF(ISERROR(VLOOKUP($A83,parlvotes_lh!$A$11:$ZZ$200,166,FALSE))=TRUE,"",IF(VLOOKUP($A83,parlvotes_lh!$A$11:$ZZ$200,166,FALSE)=0,"",VLOOKUP($A83,parlvotes_lh!$A$11:$ZZ$200,166,FALSE)))</f>
        <v/>
      </c>
      <c r="S83" s="248" t="str">
        <f>IF(ISERROR(VLOOKUP($A83,parlvotes_lh!$A$11:$ZZ$200,186,FALSE))=TRUE,"",IF(VLOOKUP($A83,parlvotes_lh!$A$11:$ZZ$200,186,FALSE)=0,"",VLOOKUP($A83,parlvotes_lh!$A$11:$ZZ$200,186,FALSE)))</f>
        <v/>
      </c>
      <c r="T83" s="248" t="str">
        <f>IF(ISERROR(VLOOKUP($A83,parlvotes_lh!$A$11:$ZZ$200,206,FALSE))=TRUE,"",IF(VLOOKUP($A83,parlvotes_lh!$A$11:$ZZ$200,206,FALSE)=0,"",VLOOKUP($A83,parlvotes_lh!$A$11:$ZZ$200,206,FALSE)))</f>
        <v/>
      </c>
      <c r="U83" s="248" t="str">
        <f>IF(ISERROR(VLOOKUP($A83,parlvotes_lh!$A$11:$ZZ$200,226,FALSE))=TRUE,"",IF(VLOOKUP($A83,parlvotes_lh!$A$11:$ZZ$200,226,FALSE)=0,"",VLOOKUP($A83,parlvotes_lh!$A$11:$ZZ$200,226,FALSE)))</f>
        <v/>
      </c>
      <c r="V83" s="248" t="str">
        <f>IF(ISERROR(VLOOKUP($A83,parlvotes_lh!$A$11:$ZZ$200,246,FALSE))=TRUE,"",IF(VLOOKUP($A83,parlvotes_lh!$A$11:$ZZ$200,246,FALSE)=0,"",VLOOKUP($A83,parlvotes_lh!$A$11:$ZZ$200,246,FALSE)))</f>
        <v/>
      </c>
      <c r="W83" s="248" t="str">
        <f>IF(ISERROR(VLOOKUP($A83,parlvotes_lh!$A$11:$ZZ$200,266,FALSE))=TRUE,"",IF(VLOOKUP($A83,parlvotes_lh!$A$11:$ZZ$200,266,FALSE)=0,"",VLOOKUP($A83,parlvotes_lh!$A$11:$ZZ$200,266,FALSE)))</f>
        <v/>
      </c>
      <c r="X83" s="248" t="str">
        <f>IF(ISERROR(VLOOKUP($A83,parlvotes_lh!$A$11:$ZZ$200,286,FALSE))=TRUE,"",IF(VLOOKUP($A83,parlvotes_lh!$A$11:$ZZ$200,286,FALSE)=0,"",VLOOKUP($A83,parlvotes_lh!$A$11:$ZZ$200,286,FALSE)))</f>
        <v/>
      </c>
      <c r="Y83" s="248" t="str">
        <f>IF(ISERROR(VLOOKUP($A83,parlvotes_lh!$A$11:$ZZ$200,306,FALSE))=TRUE,"",IF(VLOOKUP($A83,parlvotes_lh!$A$11:$ZZ$200,306,FALSE)=0,"",VLOOKUP($A83,parlvotes_lh!$A$11:$ZZ$200,306,FALSE)))</f>
        <v/>
      </c>
      <c r="Z83" s="248" t="str">
        <f>IF(ISERROR(VLOOKUP($A83,parlvotes_lh!$A$11:$ZZ$200,326,FALSE))=TRUE,"",IF(VLOOKUP($A83,parlvotes_lh!$A$11:$ZZ$200,326,FALSE)=0,"",VLOOKUP($A83,parlvotes_lh!$A$11:$ZZ$200,326,FALSE)))</f>
        <v/>
      </c>
      <c r="AA83" s="248" t="str">
        <f>IF(ISERROR(VLOOKUP($A83,parlvotes_lh!$A$11:$ZZ$200,346,FALSE))=TRUE,"",IF(VLOOKUP($A83,parlvotes_lh!$A$11:$ZZ$200,346,FALSE)=0,"",VLOOKUP($A83,parlvotes_lh!$A$11:$ZZ$200,346,FALSE)))</f>
        <v/>
      </c>
      <c r="AB83" s="248" t="str">
        <f>IF(ISERROR(VLOOKUP($A83,parlvotes_lh!$A$11:$ZZ$200,366,FALSE))=TRUE,"",IF(VLOOKUP($A83,parlvotes_lh!$A$11:$ZZ$200,366,FALSE)=0,"",VLOOKUP($A83,parlvotes_lh!$A$11:$ZZ$200,366,FALSE)))</f>
        <v/>
      </c>
      <c r="AC83" s="248" t="str">
        <f>IF(ISERROR(VLOOKUP($A83,parlvotes_lh!$A$11:$ZZ$200,386,FALSE))=TRUE,"",IF(VLOOKUP($A83,parlvotes_lh!$A$11:$ZZ$200,386,FALSE)=0,"",VLOOKUP($A83,parlvotes_lh!$A$11:$ZZ$200,386,FALSE)))</f>
        <v/>
      </c>
    </row>
    <row r="84" spans="1:29" ht="13.5" customHeight="1" x14ac:dyDescent="0.25">
      <c r="A84" s="242" t="str">
        <f>IF(info_parties!A84="","",info_parties!A84)</f>
        <v/>
      </c>
      <c r="B84" s="142" t="str">
        <f>IF(A84="","",MID(info_weblinks!$C$3,32,3))</f>
        <v/>
      </c>
      <c r="C84" s="142" t="str">
        <f>IF(info_parties!G84="","",info_parties!G84)</f>
        <v/>
      </c>
      <c r="D84" s="142" t="str">
        <f>IF(info_parties!K84="","",info_parties!K84)</f>
        <v/>
      </c>
      <c r="E84" s="142" t="str">
        <f>IF(info_parties!H84="","",info_parties!H84)</f>
        <v/>
      </c>
      <c r="F84" s="243" t="str">
        <f t="shared" si="4"/>
        <v/>
      </c>
      <c r="G84" s="244" t="str">
        <f t="shared" si="5"/>
        <v/>
      </c>
      <c r="H84" s="245" t="str">
        <f t="shared" si="6"/>
        <v/>
      </c>
      <c r="I84" s="246" t="str">
        <f t="shared" si="7"/>
        <v/>
      </c>
      <c r="J84" s="247" t="str">
        <f>IF(ISERROR(VLOOKUP($A84,parlvotes_lh!$A$11:$ZZ$200,6,FALSE))=TRUE,"",IF(VLOOKUP($A84,parlvotes_lh!$A$11:$ZZ$200,6,FALSE)=0,"",VLOOKUP($A84,parlvotes_lh!$A$11:$ZZ$200,6,FALSE)))</f>
        <v/>
      </c>
      <c r="K84" s="247" t="str">
        <f>IF(ISERROR(VLOOKUP($A84,parlvotes_lh!$A$11:$ZZ$200,26,FALSE))=TRUE,"",IF(VLOOKUP($A84,parlvotes_lh!$A$11:$ZZ$200,26,FALSE)=0,"",VLOOKUP($A84,parlvotes_lh!$A$11:$ZZ$200,26,FALSE)))</f>
        <v/>
      </c>
      <c r="L84" s="247" t="str">
        <f>IF(ISERROR(VLOOKUP($A84,parlvotes_lh!$A$11:$ZZ$200,46,FALSE))=TRUE,"",IF(VLOOKUP($A84,parlvotes_lh!$A$11:$ZZ$200,46,FALSE)=0,"",VLOOKUP($A84,parlvotes_lh!$A$11:$ZZ$200,46,FALSE)))</f>
        <v/>
      </c>
      <c r="M84" s="247" t="str">
        <f>IF(ISERROR(VLOOKUP($A84,parlvotes_lh!$A$11:$ZZ$200,66,FALSE))=TRUE,"",IF(VLOOKUP($A84,parlvotes_lh!$A$11:$ZZ$200,66,FALSE)=0,"",VLOOKUP($A84,parlvotes_lh!$A$11:$ZZ$200,66,FALSE)))</f>
        <v/>
      </c>
      <c r="N84" s="247" t="str">
        <f>IF(ISERROR(VLOOKUP($A84,parlvotes_lh!$A$11:$ZZ$200,86,FALSE))=TRUE,"",IF(VLOOKUP($A84,parlvotes_lh!$A$11:$ZZ$200,86,FALSE)=0,"",VLOOKUP($A84,parlvotes_lh!$A$11:$ZZ$200,86,FALSE)))</f>
        <v/>
      </c>
      <c r="O84" s="247" t="str">
        <f>IF(ISERROR(VLOOKUP($A84,parlvotes_lh!$A$11:$ZZ$200,106,FALSE))=TRUE,"",IF(VLOOKUP($A84,parlvotes_lh!$A$11:$ZZ$200,106,FALSE)=0,"",VLOOKUP($A84,parlvotes_lh!$A$11:$ZZ$200,106,FALSE)))</f>
        <v/>
      </c>
      <c r="P84" s="247" t="str">
        <f>IF(ISERROR(VLOOKUP($A84,parlvotes_lh!$A$11:$ZZ$200,126,FALSE))=TRUE,"",IF(VLOOKUP($A84,parlvotes_lh!$A$11:$ZZ$200,126,FALSE)=0,"",VLOOKUP($A84,parlvotes_lh!$A$11:$ZZ$200,126,FALSE)))</f>
        <v/>
      </c>
      <c r="Q84" s="248" t="str">
        <f>IF(ISERROR(VLOOKUP($A84,parlvotes_lh!$A$11:$ZZ$200,146,FALSE))=TRUE,"",IF(VLOOKUP($A84,parlvotes_lh!$A$11:$ZZ$200,146,FALSE)=0,"",VLOOKUP($A84,parlvotes_lh!$A$11:$ZZ$200,146,FALSE)))</f>
        <v/>
      </c>
      <c r="R84" s="248" t="str">
        <f>IF(ISERROR(VLOOKUP($A84,parlvotes_lh!$A$11:$ZZ$200,166,FALSE))=TRUE,"",IF(VLOOKUP($A84,parlvotes_lh!$A$11:$ZZ$200,166,FALSE)=0,"",VLOOKUP($A84,parlvotes_lh!$A$11:$ZZ$200,166,FALSE)))</f>
        <v/>
      </c>
      <c r="S84" s="248" t="str">
        <f>IF(ISERROR(VLOOKUP($A84,parlvotes_lh!$A$11:$ZZ$200,186,FALSE))=TRUE,"",IF(VLOOKUP($A84,parlvotes_lh!$A$11:$ZZ$200,186,FALSE)=0,"",VLOOKUP($A84,parlvotes_lh!$A$11:$ZZ$200,186,FALSE)))</f>
        <v/>
      </c>
      <c r="T84" s="248" t="str">
        <f>IF(ISERROR(VLOOKUP($A84,parlvotes_lh!$A$11:$ZZ$200,206,FALSE))=TRUE,"",IF(VLOOKUP($A84,parlvotes_lh!$A$11:$ZZ$200,206,FALSE)=0,"",VLOOKUP($A84,parlvotes_lh!$A$11:$ZZ$200,206,FALSE)))</f>
        <v/>
      </c>
      <c r="U84" s="248" t="str">
        <f>IF(ISERROR(VLOOKUP($A84,parlvotes_lh!$A$11:$ZZ$200,226,FALSE))=TRUE,"",IF(VLOOKUP($A84,parlvotes_lh!$A$11:$ZZ$200,226,FALSE)=0,"",VLOOKUP($A84,parlvotes_lh!$A$11:$ZZ$200,226,FALSE)))</f>
        <v/>
      </c>
      <c r="V84" s="248" t="str">
        <f>IF(ISERROR(VLOOKUP($A84,parlvotes_lh!$A$11:$ZZ$200,246,FALSE))=TRUE,"",IF(VLOOKUP($A84,parlvotes_lh!$A$11:$ZZ$200,246,FALSE)=0,"",VLOOKUP($A84,parlvotes_lh!$A$11:$ZZ$200,246,FALSE)))</f>
        <v/>
      </c>
      <c r="W84" s="248" t="str">
        <f>IF(ISERROR(VLOOKUP($A84,parlvotes_lh!$A$11:$ZZ$200,266,FALSE))=TRUE,"",IF(VLOOKUP($A84,parlvotes_lh!$A$11:$ZZ$200,266,FALSE)=0,"",VLOOKUP($A84,parlvotes_lh!$A$11:$ZZ$200,266,FALSE)))</f>
        <v/>
      </c>
      <c r="X84" s="248" t="str">
        <f>IF(ISERROR(VLOOKUP($A84,parlvotes_lh!$A$11:$ZZ$200,286,FALSE))=TRUE,"",IF(VLOOKUP($A84,parlvotes_lh!$A$11:$ZZ$200,286,FALSE)=0,"",VLOOKUP($A84,parlvotes_lh!$A$11:$ZZ$200,286,FALSE)))</f>
        <v/>
      </c>
      <c r="Y84" s="248" t="str">
        <f>IF(ISERROR(VLOOKUP($A84,parlvotes_lh!$A$11:$ZZ$200,306,FALSE))=TRUE,"",IF(VLOOKUP($A84,parlvotes_lh!$A$11:$ZZ$200,306,FALSE)=0,"",VLOOKUP($A84,parlvotes_lh!$A$11:$ZZ$200,306,FALSE)))</f>
        <v/>
      </c>
      <c r="Z84" s="248" t="str">
        <f>IF(ISERROR(VLOOKUP($A84,parlvotes_lh!$A$11:$ZZ$200,326,FALSE))=TRUE,"",IF(VLOOKUP($A84,parlvotes_lh!$A$11:$ZZ$200,326,FALSE)=0,"",VLOOKUP($A84,parlvotes_lh!$A$11:$ZZ$200,326,FALSE)))</f>
        <v/>
      </c>
      <c r="AA84" s="248" t="str">
        <f>IF(ISERROR(VLOOKUP($A84,parlvotes_lh!$A$11:$ZZ$200,346,FALSE))=TRUE,"",IF(VLOOKUP($A84,parlvotes_lh!$A$11:$ZZ$200,346,FALSE)=0,"",VLOOKUP($A84,parlvotes_lh!$A$11:$ZZ$200,346,FALSE)))</f>
        <v/>
      </c>
      <c r="AB84" s="248" t="str">
        <f>IF(ISERROR(VLOOKUP($A84,parlvotes_lh!$A$11:$ZZ$200,366,FALSE))=TRUE,"",IF(VLOOKUP($A84,parlvotes_lh!$A$11:$ZZ$200,366,FALSE)=0,"",VLOOKUP($A84,parlvotes_lh!$A$11:$ZZ$200,366,FALSE)))</f>
        <v/>
      </c>
      <c r="AC84" s="248" t="str">
        <f>IF(ISERROR(VLOOKUP($A84,parlvotes_lh!$A$11:$ZZ$200,386,FALSE))=TRUE,"",IF(VLOOKUP($A84,parlvotes_lh!$A$11:$ZZ$200,386,FALSE)=0,"",VLOOKUP($A84,parlvotes_lh!$A$11:$ZZ$200,386,FALSE)))</f>
        <v/>
      </c>
    </row>
    <row r="85" spans="1:29" ht="13.5" customHeight="1" x14ac:dyDescent="0.25">
      <c r="A85" s="242" t="str">
        <f>IF(info_parties!A85="","",info_parties!A85)</f>
        <v/>
      </c>
      <c r="B85" s="142" t="str">
        <f>IF(A85="","",MID(info_weblinks!$C$3,32,3))</f>
        <v/>
      </c>
      <c r="C85" s="142" t="str">
        <f>IF(info_parties!G85="","",info_parties!G85)</f>
        <v/>
      </c>
      <c r="D85" s="142" t="str">
        <f>IF(info_parties!K85="","",info_parties!K85)</f>
        <v/>
      </c>
      <c r="E85" s="142" t="str">
        <f>IF(info_parties!H85="","",info_parties!H85)</f>
        <v/>
      </c>
      <c r="F85" s="243" t="str">
        <f t="shared" si="4"/>
        <v/>
      </c>
      <c r="G85" s="244" t="str">
        <f t="shared" si="5"/>
        <v/>
      </c>
      <c r="H85" s="245" t="str">
        <f t="shared" si="6"/>
        <v/>
      </c>
      <c r="I85" s="246" t="str">
        <f t="shared" si="7"/>
        <v/>
      </c>
      <c r="J85" s="247" t="str">
        <f>IF(ISERROR(VLOOKUP($A85,parlvotes_lh!$A$11:$ZZ$200,6,FALSE))=TRUE,"",IF(VLOOKUP($A85,parlvotes_lh!$A$11:$ZZ$200,6,FALSE)=0,"",VLOOKUP($A85,parlvotes_lh!$A$11:$ZZ$200,6,FALSE)))</f>
        <v/>
      </c>
      <c r="K85" s="247" t="str">
        <f>IF(ISERROR(VLOOKUP($A85,parlvotes_lh!$A$11:$ZZ$200,26,FALSE))=TRUE,"",IF(VLOOKUP($A85,parlvotes_lh!$A$11:$ZZ$200,26,FALSE)=0,"",VLOOKUP($A85,parlvotes_lh!$A$11:$ZZ$200,26,FALSE)))</f>
        <v/>
      </c>
      <c r="L85" s="247" t="str">
        <f>IF(ISERROR(VLOOKUP($A85,parlvotes_lh!$A$11:$ZZ$200,46,FALSE))=TRUE,"",IF(VLOOKUP($A85,parlvotes_lh!$A$11:$ZZ$200,46,FALSE)=0,"",VLOOKUP($A85,parlvotes_lh!$A$11:$ZZ$200,46,FALSE)))</f>
        <v/>
      </c>
      <c r="M85" s="247" t="str">
        <f>IF(ISERROR(VLOOKUP($A85,parlvotes_lh!$A$11:$ZZ$200,66,FALSE))=TRUE,"",IF(VLOOKUP($A85,parlvotes_lh!$A$11:$ZZ$200,66,FALSE)=0,"",VLOOKUP($A85,parlvotes_lh!$A$11:$ZZ$200,66,FALSE)))</f>
        <v/>
      </c>
      <c r="N85" s="247" t="str">
        <f>IF(ISERROR(VLOOKUP($A85,parlvotes_lh!$A$11:$ZZ$200,86,FALSE))=TRUE,"",IF(VLOOKUP($A85,parlvotes_lh!$A$11:$ZZ$200,86,FALSE)=0,"",VLOOKUP($A85,parlvotes_lh!$A$11:$ZZ$200,86,FALSE)))</f>
        <v/>
      </c>
      <c r="O85" s="247" t="str">
        <f>IF(ISERROR(VLOOKUP($A85,parlvotes_lh!$A$11:$ZZ$200,106,FALSE))=TRUE,"",IF(VLOOKUP($A85,parlvotes_lh!$A$11:$ZZ$200,106,FALSE)=0,"",VLOOKUP($A85,parlvotes_lh!$A$11:$ZZ$200,106,FALSE)))</f>
        <v/>
      </c>
      <c r="P85" s="247" t="str">
        <f>IF(ISERROR(VLOOKUP($A85,parlvotes_lh!$A$11:$ZZ$200,126,FALSE))=TRUE,"",IF(VLOOKUP($A85,parlvotes_lh!$A$11:$ZZ$200,126,FALSE)=0,"",VLOOKUP($A85,parlvotes_lh!$A$11:$ZZ$200,126,FALSE)))</f>
        <v/>
      </c>
      <c r="Q85" s="248" t="str">
        <f>IF(ISERROR(VLOOKUP($A85,parlvotes_lh!$A$11:$ZZ$200,146,FALSE))=TRUE,"",IF(VLOOKUP($A85,parlvotes_lh!$A$11:$ZZ$200,146,FALSE)=0,"",VLOOKUP($A85,parlvotes_lh!$A$11:$ZZ$200,146,FALSE)))</f>
        <v/>
      </c>
      <c r="R85" s="248" t="str">
        <f>IF(ISERROR(VLOOKUP($A85,parlvotes_lh!$A$11:$ZZ$200,166,FALSE))=TRUE,"",IF(VLOOKUP($A85,parlvotes_lh!$A$11:$ZZ$200,166,FALSE)=0,"",VLOOKUP($A85,parlvotes_lh!$A$11:$ZZ$200,166,FALSE)))</f>
        <v/>
      </c>
      <c r="S85" s="248" t="str">
        <f>IF(ISERROR(VLOOKUP($A85,parlvotes_lh!$A$11:$ZZ$200,186,FALSE))=TRUE,"",IF(VLOOKUP($A85,parlvotes_lh!$A$11:$ZZ$200,186,FALSE)=0,"",VLOOKUP($A85,parlvotes_lh!$A$11:$ZZ$200,186,FALSE)))</f>
        <v/>
      </c>
      <c r="T85" s="248" t="str">
        <f>IF(ISERROR(VLOOKUP($A85,parlvotes_lh!$A$11:$ZZ$200,206,FALSE))=TRUE,"",IF(VLOOKUP($A85,parlvotes_lh!$A$11:$ZZ$200,206,FALSE)=0,"",VLOOKUP($A85,parlvotes_lh!$A$11:$ZZ$200,206,FALSE)))</f>
        <v/>
      </c>
      <c r="U85" s="248" t="str">
        <f>IF(ISERROR(VLOOKUP($A85,parlvotes_lh!$A$11:$ZZ$200,226,FALSE))=TRUE,"",IF(VLOOKUP($A85,parlvotes_lh!$A$11:$ZZ$200,226,FALSE)=0,"",VLOOKUP($A85,parlvotes_lh!$A$11:$ZZ$200,226,FALSE)))</f>
        <v/>
      </c>
      <c r="V85" s="248" t="str">
        <f>IF(ISERROR(VLOOKUP($A85,parlvotes_lh!$A$11:$ZZ$200,246,FALSE))=TRUE,"",IF(VLOOKUP($A85,parlvotes_lh!$A$11:$ZZ$200,246,FALSE)=0,"",VLOOKUP($A85,parlvotes_lh!$A$11:$ZZ$200,246,FALSE)))</f>
        <v/>
      </c>
      <c r="W85" s="248" t="str">
        <f>IF(ISERROR(VLOOKUP($A85,parlvotes_lh!$A$11:$ZZ$200,266,FALSE))=TRUE,"",IF(VLOOKUP($A85,parlvotes_lh!$A$11:$ZZ$200,266,FALSE)=0,"",VLOOKUP($A85,parlvotes_lh!$A$11:$ZZ$200,266,FALSE)))</f>
        <v/>
      </c>
      <c r="X85" s="248" t="str">
        <f>IF(ISERROR(VLOOKUP($A85,parlvotes_lh!$A$11:$ZZ$200,286,FALSE))=TRUE,"",IF(VLOOKUP($A85,parlvotes_lh!$A$11:$ZZ$200,286,FALSE)=0,"",VLOOKUP($A85,parlvotes_lh!$A$11:$ZZ$200,286,FALSE)))</f>
        <v/>
      </c>
      <c r="Y85" s="248" t="str">
        <f>IF(ISERROR(VLOOKUP($A85,parlvotes_lh!$A$11:$ZZ$200,306,FALSE))=TRUE,"",IF(VLOOKUP($A85,parlvotes_lh!$A$11:$ZZ$200,306,FALSE)=0,"",VLOOKUP($A85,parlvotes_lh!$A$11:$ZZ$200,306,FALSE)))</f>
        <v/>
      </c>
      <c r="Z85" s="248" t="str">
        <f>IF(ISERROR(VLOOKUP($A85,parlvotes_lh!$A$11:$ZZ$200,326,FALSE))=TRUE,"",IF(VLOOKUP($A85,parlvotes_lh!$A$11:$ZZ$200,326,FALSE)=0,"",VLOOKUP($A85,parlvotes_lh!$A$11:$ZZ$200,326,FALSE)))</f>
        <v/>
      </c>
      <c r="AA85" s="248" t="str">
        <f>IF(ISERROR(VLOOKUP($A85,parlvotes_lh!$A$11:$ZZ$200,346,FALSE))=TRUE,"",IF(VLOOKUP($A85,parlvotes_lh!$A$11:$ZZ$200,346,FALSE)=0,"",VLOOKUP($A85,parlvotes_lh!$A$11:$ZZ$200,346,FALSE)))</f>
        <v/>
      </c>
      <c r="AB85" s="248" t="str">
        <f>IF(ISERROR(VLOOKUP($A85,parlvotes_lh!$A$11:$ZZ$200,366,FALSE))=TRUE,"",IF(VLOOKUP($A85,parlvotes_lh!$A$11:$ZZ$200,366,FALSE)=0,"",VLOOKUP($A85,parlvotes_lh!$A$11:$ZZ$200,366,FALSE)))</f>
        <v/>
      </c>
      <c r="AC85" s="248" t="str">
        <f>IF(ISERROR(VLOOKUP($A85,parlvotes_lh!$A$11:$ZZ$200,386,FALSE))=TRUE,"",IF(VLOOKUP($A85,parlvotes_lh!$A$11:$ZZ$200,386,FALSE)=0,"",VLOOKUP($A85,parlvotes_lh!$A$11:$ZZ$200,386,FALSE)))</f>
        <v/>
      </c>
    </row>
    <row r="86" spans="1:29" ht="13.5" customHeight="1" x14ac:dyDescent="0.25">
      <c r="A86" s="242" t="str">
        <f>IF(info_parties!A86="","",info_parties!A86)</f>
        <v/>
      </c>
      <c r="B86" s="142" t="str">
        <f>IF(A86="","",MID(info_weblinks!$C$3,32,3))</f>
        <v/>
      </c>
      <c r="C86" s="142" t="str">
        <f>IF(info_parties!G86="","",info_parties!G86)</f>
        <v/>
      </c>
      <c r="D86" s="142" t="str">
        <f>IF(info_parties!K86="","",info_parties!K86)</f>
        <v/>
      </c>
      <c r="E86" s="142" t="str">
        <f>IF(info_parties!H86="","",info_parties!H86)</f>
        <v/>
      </c>
      <c r="F86" s="243" t="str">
        <f t="shared" si="4"/>
        <v/>
      </c>
      <c r="G86" s="244" t="str">
        <f t="shared" si="5"/>
        <v/>
      </c>
      <c r="H86" s="245" t="str">
        <f t="shared" si="6"/>
        <v/>
      </c>
      <c r="I86" s="246" t="str">
        <f t="shared" si="7"/>
        <v/>
      </c>
      <c r="J86" s="247" t="str">
        <f>IF(ISERROR(VLOOKUP($A86,parlvotes_lh!$A$11:$ZZ$200,6,FALSE))=TRUE,"",IF(VLOOKUP($A86,parlvotes_lh!$A$11:$ZZ$200,6,FALSE)=0,"",VLOOKUP($A86,parlvotes_lh!$A$11:$ZZ$200,6,FALSE)))</f>
        <v/>
      </c>
      <c r="K86" s="247" t="str">
        <f>IF(ISERROR(VLOOKUP($A86,parlvotes_lh!$A$11:$ZZ$200,26,FALSE))=TRUE,"",IF(VLOOKUP($A86,parlvotes_lh!$A$11:$ZZ$200,26,FALSE)=0,"",VLOOKUP($A86,parlvotes_lh!$A$11:$ZZ$200,26,FALSE)))</f>
        <v/>
      </c>
      <c r="L86" s="247" t="str">
        <f>IF(ISERROR(VLOOKUP($A86,parlvotes_lh!$A$11:$ZZ$200,46,FALSE))=TRUE,"",IF(VLOOKUP($A86,parlvotes_lh!$A$11:$ZZ$200,46,FALSE)=0,"",VLOOKUP($A86,parlvotes_lh!$A$11:$ZZ$200,46,FALSE)))</f>
        <v/>
      </c>
      <c r="M86" s="247" t="str">
        <f>IF(ISERROR(VLOOKUP($A86,parlvotes_lh!$A$11:$ZZ$200,66,FALSE))=TRUE,"",IF(VLOOKUP($A86,parlvotes_lh!$A$11:$ZZ$200,66,FALSE)=0,"",VLOOKUP($A86,parlvotes_lh!$A$11:$ZZ$200,66,FALSE)))</f>
        <v/>
      </c>
      <c r="N86" s="247" t="str">
        <f>IF(ISERROR(VLOOKUP($A86,parlvotes_lh!$A$11:$ZZ$200,86,FALSE))=TRUE,"",IF(VLOOKUP($A86,parlvotes_lh!$A$11:$ZZ$200,86,FALSE)=0,"",VLOOKUP($A86,parlvotes_lh!$A$11:$ZZ$200,86,FALSE)))</f>
        <v/>
      </c>
      <c r="O86" s="247" t="str">
        <f>IF(ISERROR(VLOOKUP($A86,parlvotes_lh!$A$11:$ZZ$200,106,FALSE))=TRUE,"",IF(VLOOKUP($A86,parlvotes_lh!$A$11:$ZZ$200,106,FALSE)=0,"",VLOOKUP($A86,parlvotes_lh!$A$11:$ZZ$200,106,FALSE)))</f>
        <v/>
      </c>
      <c r="P86" s="247" t="str">
        <f>IF(ISERROR(VLOOKUP($A86,parlvotes_lh!$A$11:$ZZ$200,126,FALSE))=TRUE,"",IF(VLOOKUP($A86,parlvotes_lh!$A$11:$ZZ$200,126,FALSE)=0,"",VLOOKUP($A86,parlvotes_lh!$A$11:$ZZ$200,126,FALSE)))</f>
        <v/>
      </c>
      <c r="Q86" s="248" t="str">
        <f>IF(ISERROR(VLOOKUP($A86,parlvotes_lh!$A$11:$ZZ$200,146,FALSE))=TRUE,"",IF(VLOOKUP($A86,parlvotes_lh!$A$11:$ZZ$200,146,FALSE)=0,"",VLOOKUP($A86,parlvotes_lh!$A$11:$ZZ$200,146,FALSE)))</f>
        <v/>
      </c>
      <c r="R86" s="248" t="str">
        <f>IF(ISERROR(VLOOKUP($A86,parlvotes_lh!$A$11:$ZZ$200,166,FALSE))=TRUE,"",IF(VLOOKUP($A86,parlvotes_lh!$A$11:$ZZ$200,166,FALSE)=0,"",VLOOKUP($A86,parlvotes_lh!$A$11:$ZZ$200,166,FALSE)))</f>
        <v/>
      </c>
      <c r="S86" s="248" t="str">
        <f>IF(ISERROR(VLOOKUP($A86,parlvotes_lh!$A$11:$ZZ$200,186,FALSE))=TRUE,"",IF(VLOOKUP($A86,parlvotes_lh!$A$11:$ZZ$200,186,FALSE)=0,"",VLOOKUP($A86,parlvotes_lh!$A$11:$ZZ$200,186,FALSE)))</f>
        <v/>
      </c>
      <c r="T86" s="248" t="str">
        <f>IF(ISERROR(VLOOKUP($A86,parlvotes_lh!$A$11:$ZZ$200,206,FALSE))=TRUE,"",IF(VLOOKUP($A86,parlvotes_lh!$A$11:$ZZ$200,206,FALSE)=0,"",VLOOKUP($A86,parlvotes_lh!$A$11:$ZZ$200,206,FALSE)))</f>
        <v/>
      </c>
      <c r="U86" s="248" t="str">
        <f>IF(ISERROR(VLOOKUP($A86,parlvotes_lh!$A$11:$ZZ$200,226,FALSE))=TRUE,"",IF(VLOOKUP($A86,parlvotes_lh!$A$11:$ZZ$200,226,FALSE)=0,"",VLOOKUP($A86,parlvotes_lh!$A$11:$ZZ$200,226,FALSE)))</f>
        <v/>
      </c>
      <c r="V86" s="248" t="str">
        <f>IF(ISERROR(VLOOKUP($A86,parlvotes_lh!$A$11:$ZZ$200,246,FALSE))=TRUE,"",IF(VLOOKUP($A86,parlvotes_lh!$A$11:$ZZ$200,246,FALSE)=0,"",VLOOKUP($A86,parlvotes_lh!$A$11:$ZZ$200,246,FALSE)))</f>
        <v/>
      </c>
      <c r="W86" s="248" t="str">
        <f>IF(ISERROR(VLOOKUP($A86,parlvotes_lh!$A$11:$ZZ$200,266,FALSE))=TRUE,"",IF(VLOOKUP($A86,parlvotes_lh!$A$11:$ZZ$200,266,FALSE)=0,"",VLOOKUP($A86,parlvotes_lh!$A$11:$ZZ$200,266,FALSE)))</f>
        <v/>
      </c>
      <c r="X86" s="248" t="str">
        <f>IF(ISERROR(VLOOKUP($A86,parlvotes_lh!$A$11:$ZZ$200,286,FALSE))=TRUE,"",IF(VLOOKUP($A86,parlvotes_lh!$A$11:$ZZ$200,286,FALSE)=0,"",VLOOKUP($A86,parlvotes_lh!$A$11:$ZZ$200,286,FALSE)))</f>
        <v/>
      </c>
      <c r="Y86" s="248" t="str">
        <f>IF(ISERROR(VLOOKUP($A86,parlvotes_lh!$A$11:$ZZ$200,306,FALSE))=TRUE,"",IF(VLOOKUP($A86,parlvotes_lh!$A$11:$ZZ$200,306,FALSE)=0,"",VLOOKUP($A86,parlvotes_lh!$A$11:$ZZ$200,306,FALSE)))</f>
        <v/>
      </c>
      <c r="Z86" s="248" t="str">
        <f>IF(ISERROR(VLOOKUP($A86,parlvotes_lh!$A$11:$ZZ$200,326,FALSE))=TRUE,"",IF(VLOOKUP($A86,parlvotes_lh!$A$11:$ZZ$200,326,FALSE)=0,"",VLOOKUP($A86,parlvotes_lh!$A$11:$ZZ$200,326,FALSE)))</f>
        <v/>
      </c>
      <c r="AA86" s="248" t="str">
        <f>IF(ISERROR(VLOOKUP($A86,parlvotes_lh!$A$11:$ZZ$200,346,FALSE))=TRUE,"",IF(VLOOKUP($A86,parlvotes_lh!$A$11:$ZZ$200,346,FALSE)=0,"",VLOOKUP($A86,parlvotes_lh!$A$11:$ZZ$200,346,FALSE)))</f>
        <v/>
      </c>
      <c r="AB86" s="248" t="str">
        <f>IF(ISERROR(VLOOKUP($A86,parlvotes_lh!$A$11:$ZZ$200,366,FALSE))=TRUE,"",IF(VLOOKUP($A86,parlvotes_lh!$A$11:$ZZ$200,366,FALSE)=0,"",VLOOKUP($A86,parlvotes_lh!$A$11:$ZZ$200,366,FALSE)))</f>
        <v/>
      </c>
      <c r="AC86" s="248" t="str">
        <f>IF(ISERROR(VLOOKUP($A86,parlvotes_lh!$A$11:$ZZ$200,386,FALSE))=TRUE,"",IF(VLOOKUP($A86,parlvotes_lh!$A$11:$ZZ$200,386,FALSE)=0,"",VLOOKUP($A86,parlvotes_lh!$A$11:$ZZ$200,386,FALSE)))</f>
        <v/>
      </c>
    </row>
    <row r="87" spans="1:29" ht="13.5" customHeight="1" x14ac:dyDescent="0.25">
      <c r="A87" s="242" t="str">
        <f>IF(info_parties!A87="","",info_parties!A87)</f>
        <v/>
      </c>
      <c r="B87" s="142" t="str">
        <f>IF(A87="","",MID(info_weblinks!$C$3,32,3))</f>
        <v/>
      </c>
      <c r="C87" s="142" t="str">
        <f>IF(info_parties!G87="","",info_parties!G87)</f>
        <v/>
      </c>
      <c r="D87" s="142" t="str">
        <f>IF(info_parties!K87="","",info_parties!K87)</f>
        <v/>
      </c>
      <c r="E87" s="142" t="str">
        <f>IF(info_parties!H87="","",info_parties!H87)</f>
        <v/>
      </c>
      <c r="F87" s="243" t="str">
        <f t="shared" si="4"/>
        <v/>
      </c>
      <c r="G87" s="244" t="str">
        <f t="shared" si="5"/>
        <v/>
      </c>
      <c r="H87" s="245" t="str">
        <f t="shared" si="6"/>
        <v/>
      </c>
      <c r="I87" s="246" t="str">
        <f t="shared" si="7"/>
        <v/>
      </c>
      <c r="J87" s="247" t="str">
        <f>IF(ISERROR(VLOOKUP($A87,parlvotes_lh!$A$11:$ZZ$200,6,FALSE))=TRUE,"",IF(VLOOKUP($A87,parlvotes_lh!$A$11:$ZZ$200,6,FALSE)=0,"",VLOOKUP($A87,parlvotes_lh!$A$11:$ZZ$200,6,FALSE)))</f>
        <v/>
      </c>
      <c r="K87" s="247" t="str">
        <f>IF(ISERROR(VLOOKUP($A87,parlvotes_lh!$A$11:$ZZ$200,26,FALSE))=TRUE,"",IF(VLOOKUP($A87,parlvotes_lh!$A$11:$ZZ$200,26,FALSE)=0,"",VLOOKUP($A87,parlvotes_lh!$A$11:$ZZ$200,26,FALSE)))</f>
        <v/>
      </c>
      <c r="L87" s="247" t="str">
        <f>IF(ISERROR(VLOOKUP($A87,parlvotes_lh!$A$11:$ZZ$200,46,FALSE))=TRUE,"",IF(VLOOKUP($A87,parlvotes_lh!$A$11:$ZZ$200,46,FALSE)=0,"",VLOOKUP($A87,parlvotes_lh!$A$11:$ZZ$200,46,FALSE)))</f>
        <v/>
      </c>
      <c r="M87" s="247" t="str">
        <f>IF(ISERROR(VLOOKUP($A87,parlvotes_lh!$A$11:$ZZ$200,66,FALSE))=TRUE,"",IF(VLOOKUP($A87,parlvotes_lh!$A$11:$ZZ$200,66,FALSE)=0,"",VLOOKUP($A87,parlvotes_lh!$A$11:$ZZ$200,66,FALSE)))</f>
        <v/>
      </c>
      <c r="N87" s="247" t="str">
        <f>IF(ISERROR(VLOOKUP($A87,parlvotes_lh!$A$11:$ZZ$200,86,FALSE))=TRUE,"",IF(VLOOKUP($A87,parlvotes_lh!$A$11:$ZZ$200,86,FALSE)=0,"",VLOOKUP($A87,parlvotes_lh!$A$11:$ZZ$200,86,FALSE)))</f>
        <v/>
      </c>
      <c r="O87" s="247" t="str">
        <f>IF(ISERROR(VLOOKUP($A87,parlvotes_lh!$A$11:$ZZ$200,106,FALSE))=TRUE,"",IF(VLOOKUP($A87,parlvotes_lh!$A$11:$ZZ$200,106,FALSE)=0,"",VLOOKUP($A87,parlvotes_lh!$A$11:$ZZ$200,106,FALSE)))</f>
        <v/>
      </c>
      <c r="P87" s="247" t="str">
        <f>IF(ISERROR(VLOOKUP($A87,parlvotes_lh!$A$11:$ZZ$200,126,FALSE))=TRUE,"",IF(VLOOKUP($A87,parlvotes_lh!$A$11:$ZZ$200,126,FALSE)=0,"",VLOOKUP($A87,parlvotes_lh!$A$11:$ZZ$200,126,FALSE)))</f>
        <v/>
      </c>
      <c r="Q87" s="248" t="str">
        <f>IF(ISERROR(VLOOKUP($A87,parlvotes_lh!$A$11:$ZZ$200,146,FALSE))=TRUE,"",IF(VLOOKUP($A87,parlvotes_lh!$A$11:$ZZ$200,146,FALSE)=0,"",VLOOKUP($A87,parlvotes_lh!$A$11:$ZZ$200,146,FALSE)))</f>
        <v/>
      </c>
      <c r="R87" s="248" t="str">
        <f>IF(ISERROR(VLOOKUP($A87,parlvotes_lh!$A$11:$ZZ$200,166,FALSE))=TRUE,"",IF(VLOOKUP($A87,parlvotes_lh!$A$11:$ZZ$200,166,FALSE)=0,"",VLOOKUP($A87,parlvotes_lh!$A$11:$ZZ$200,166,FALSE)))</f>
        <v/>
      </c>
      <c r="S87" s="248" t="str">
        <f>IF(ISERROR(VLOOKUP($A87,parlvotes_lh!$A$11:$ZZ$200,186,FALSE))=TRUE,"",IF(VLOOKUP($A87,parlvotes_lh!$A$11:$ZZ$200,186,FALSE)=0,"",VLOOKUP($A87,parlvotes_lh!$A$11:$ZZ$200,186,FALSE)))</f>
        <v/>
      </c>
      <c r="T87" s="248" t="str">
        <f>IF(ISERROR(VLOOKUP($A87,parlvotes_lh!$A$11:$ZZ$200,206,FALSE))=TRUE,"",IF(VLOOKUP($A87,parlvotes_lh!$A$11:$ZZ$200,206,FALSE)=0,"",VLOOKUP($A87,parlvotes_lh!$A$11:$ZZ$200,206,FALSE)))</f>
        <v/>
      </c>
      <c r="U87" s="248" t="str">
        <f>IF(ISERROR(VLOOKUP($A87,parlvotes_lh!$A$11:$ZZ$200,226,FALSE))=TRUE,"",IF(VLOOKUP($A87,parlvotes_lh!$A$11:$ZZ$200,226,FALSE)=0,"",VLOOKUP($A87,parlvotes_lh!$A$11:$ZZ$200,226,FALSE)))</f>
        <v/>
      </c>
      <c r="V87" s="248" t="str">
        <f>IF(ISERROR(VLOOKUP($A87,parlvotes_lh!$A$11:$ZZ$200,246,FALSE))=TRUE,"",IF(VLOOKUP($A87,parlvotes_lh!$A$11:$ZZ$200,246,FALSE)=0,"",VLOOKUP($A87,parlvotes_lh!$A$11:$ZZ$200,246,FALSE)))</f>
        <v/>
      </c>
      <c r="W87" s="248" t="str">
        <f>IF(ISERROR(VLOOKUP($A87,parlvotes_lh!$A$11:$ZZ$200,266,FALSE))=TRUE,"",IF(VLOOKUP($A87,parlvotes_lh!$A$11:$ZZ$200,266,FALSE)=0,"",VLOOKUP($A87,parlvotes_lh!$A$11:$ZZ$200,266,FALSE)))</f>
        <v/>
      </c>
      <c r="X87" s="248" t="str">
        <f>IF(ISERROR(VLOOKUP($A87,parlvotes_lh!$A$11:$ZZ$200,286,FALSE))=TRUE,"",IF(VLOOKUP($A87,parlvotes_lh!$A$11:$ZZ$200,286,FALSE)=0,"",VLOOKUP($A87,parlvotes_lh!$A$11:$ZZ$200,286,FALSE)))</f>
        <v/>
      </c>
      <c r="Y87" s="248" t="str">
        <f>IF(ISERROR(VLOOKUP($A87,parlvotes_lh!$A$11:$ZZ$200,306,FALSE))=TRUE,"",IF(VLOOKUP($A87,parlvotes_lh!$A$11:$ZZ$200,306,FALSE)=0,"",VLOOKUP($A87,parlvotes_lh!$A$11:$ZZ$200,306,FALSE)))</f>
        <v/>
      </c>
      <c r="Z87" s="248" t="str">
        <f>IF(ISERROR(VLOOKUP($A87,parlvotes_lh!$A$11:$ZZ$200,326,FALSE))=TRUE,"",IF(VLOOKUP($A87,parlvotes_lh!$A$11:$ZZ$200,326,FALSE)=0,"",VLOOKUP($A87,parlvotes_lh!$A$11:$ZZ$200,326,FALSE)))</f>
        <v/>
      </c>
      <c r="AA87" s="248" t="str">
        <f>IF(ISERROR(VLOOKUP($A87,parlvotes_lh!$A$11:$ZZ$200,346,FALSE))=TRUE,"",IF(VLOOKUP($A87,parlvotes_lh!$A$11:$ZZ$200,346,FALSE)=0,"",VLOOKUP($A87,parlvotes_lh!$A$11:$ZZ$200,346,FALSE)))</f>
        <v/>
      </c>
      <c r="AB87" s="248" t="str">
        <f>IF(ISERROR(VLOOKUP($A87,parlvotes_lh!$A$11:$ZZ$200,366,FALSE))=TRUE,"",IF(VLOOKUP($A87,parlvotes_lh!$A$11:$ZZ$200,366,FALSE)=0,"",VLOOKUP($A87,parlvotes_lh!$A$11:$ZZ$200,366,FALSE)))</f>
        <v/>
      </c>
      <c r="AC87" s="248" t="str">
        <f>IF(ISERROR(VLOOKUP($A87,parlvotes_lh!$A$11:$ZZ$200,386,FALSE))=TRUE,"",IF(VLOOKUP($A87,parlvotes_lh!$A$11:$ZZ$200,386,FALSE)=0,"",VLOOKUP($A87,parlvotes_lh!$A$11:$ZZ$200,386,FALSE)))</f>
        <v/>
      </c>
    </row>
    <row r="88" spans="1:29" ht="13.5" customHeight="1" x14ac:dyDescent="0.25">
      <c r="A88" s="242" t="str">
        <f>IF(info_parties!A88="","",info_parties!A88)</f>
        <v/>
      </c>
      <c r="B88" s="142" t="str">
        <f>IF(A88="","",MID(info_weblinks!$C$3,32,3))</f>
        <v/>
      </c>
      <c r="C88" s="142" t="str">
        <f>IF(info_parties!G88="","",info_parties!G88)</f>
        <v/>
      </c>
      <c r="D88" s="142" t="str">
        <f>IF(info_parties!K88="","",info_parties!K88)</f>
        <v/>
      </c>
      <c r="E88" s="142" t="str">
        <f>IF(info_parties!H88="","",info_parties!H88)</f>
        <v/>
      </c>
      <c r="F88" s="243" t="str">
        <f t="shared" si="4"/>
        <v/>
      </c>
      <c r="G88" s="244" t="str">
        <f t="shared" si="5"/>
        <v/>
      </c>
      <c r="H88" s="245" t="str">
        <f t="shared" si="6"/>
        <v/>
      </c>
      <c r="I88" s="246" t="str">
        <f t="shared" si="7"/>
        <v/>
      </c>
      <c r="J88" s="247" t="str">
        <f>IF(ISERROR(VLOOKUP($A88,parlvotes_lh!$A$11:$ZZ$200,6,FALSE))=TRUE,"",IF(VLOOKUP($A88,parlvotes_lh!$A$11:$ZZ$200,6,FALSE)=0,"",VLOOKUP($A88,parlvotes_lh!$A$11:$ZZ$200,6,FALSE)))</f>
        <v/>
      </c>
      <c r="K88" s="247" t="str">
        <f>IF(ISERROR(VLOOKUP($A88,parlvotes_lh!$A$11:$ZZ$200,26,FALSE))=TRUE,"",IF(VLOOKUP($A88,parlvotes_lh!$A$11:$ZZ$200,26,FALSE)=0,"",VLOOKUP($A88,parlvotes_lh!$A$11:$ZZ$200,26,FALSE)))</f>
        <v/>
      </c>
      <c r="L88" s="247" t="str">
        <f>IF(ISERROR(VLOOKUP($A88,parlvotes_lh!$A$11:$ZZ$200,46,FALSE))=TRUE,"",IF(VLOOKUP($A88,parlvotes_lh!$A$11:$ZZ$200,46,FALSE)=0,"",VLOOKUP($A88,parlvotes_lh!$A$11:$ZZ$200,46,FALSE)))</f>
        <v/>
      </c>
      <c r="M88" s="247" t="str">
        <f>IF(ISERROR(VLOOKUP($A88,parlvotes_lh!$A$11:$ZZ$200,66,FALSE))=TRUE,"",IF(VLOOKUP($A88,parlvotes_lh!$A$11:$ZZ$200,66,FALSE)=0,"",VLOOKUP($A88,parlvotes_lh!$A$11:$ZZ$200,66,FALSE)))</f>
        <v/>
      </c>
      <c r="N88" s="247" t="str">
        <f>IF(ISERROR(VLOOKUP($A88,parlvotes_lh!$A$11:$ZZ$200,86,FALSE))=TRUE,"",IF(VLOOKUP($A88,parlvotes_lh!$A$11:$ZZ$200,86,FALSE)=0,"",VLOOKUP($A88,parlvotes_lh!$A$11:$ZZ$200,86,FALSE)))</f>
        <v/>
      </c>
      <c r="O88" s="247" t="str">
        <f>IF(ISERROR(VLOOKUP($A88,parlvotes_lh!$A$11:$ZZ$200,106,FALSE))=TRUE,"",IF(VLOOKUP($A88,parlvotes_lh!$A$11:$ZZ$200,106,FALSE)=0,"",VLOOKUP($A88,parlvotes_lh!$A$11:$ZZ$200,106,FALSE)))</f>
        <v/>
      </c>
      <c r="P88" s="247" t="str">
        <f>IF(ISERROR(VLOOKUP($A88,parlvotes_lh!$A$11:$ZZ$200,126,FALSE))=TRUE,"",IF(VLOOKUP($A88,parlvotes_lh!$A$11:$ZZ$200,126,FALSE)=0,"",VLOOKUP($A88,parlvotes_lh!$A$11:$ZZ$200,126,FALSE)))</f>
        <v/>
      </c>
      <c r="Q88" s="248" t="str">
        <f>IF(ISERROR(VLOOKUP($A88,parlvotes_lh!$A$11:$ZZ$200,146,FALSE))=TRUE,"",IF(VLOOKUP($A88,parlvotes_lh!$A$11:$ZZ$200,146,FALSE)=0,"",VLOOKUP($A88,parlvotes_lh!$A$11:$ZZ$200,146,FALSE)))</f>
        <v/>
      </c>
      <c r="R88" s="248" t="str">
        <f>IF(ISERROR(VLOOKUP($A88,parlvotes_lh!$A$11:$ZZ$200,166,FALSE))=TRUE,"",IF(VLOOKUP($A88,parlvotes_lh!$A$11:$ZZ$200,166,FALSE)=0,"",VLOOKUP($A88,parlvotes_lh!$A$11:$ZZ$200,166,FALSE)))</f>
        <v/>
      </c>
      <c r="S88" s="248" t="str">
        <f>IF(ISERROR(VLOOKUP($A88,parlvotes_lh!$A$11:$ZZ$200,186,FALSE))=TRUE,"",IF(VLOOKUP($A88,parlvotes_lh!$A$11:$ZZ$200,186,FALSE)=0,"",VLOOKUP($A88,parlvotes_lh!$A$11:$ZZ$200,186,FALSE)))</f>
        <v/>
      </c>
      <c r="T88" s="248" t="str">
        <f>IF(ISERROR(VLOOKUP($A88,parlvotes_lh!$A$11:$ZZ$200,206,FALSE))=TRUE,"",IF(VLOOKUP($A88,parlvotes_lh!$A$11:$ZZ$200,206,FALSE)=0,"",VLOOKUP($A88,parlvotes_lh!$A$11:$ZZ$200,206,FALSE)))</f>
        <v/>
      </c>
      <c r="U88" s="248" t="str">
        <f>IF(ISERROR(VLOOKUP($A88,parlvotes_lh!$A$11:$ZZ$200,226,FALSE))=TRUE,"",IF(VLOOKUP($A88,parlvotes_lh!$A$11:$ZZ$200,226,FALSE)=0,"",VLOOKUP($A88,parlvotes_lh!$A$11:$ZZ$200,226,FALSE)))</f>
        <v/>
      </c>
      <c r="V88" s="248" t="str">
        <f>IF(ISERROR(VLOOKUP($A88,parlvotes_lh!$A$11:$ZZ$200,246,FALSE))=TRUE,"",IF(VLOOKUP($A88,parlvotes_lh!$A$11:$ZZ$200,246,FALSE)=0,"",VLOOKUP($A88,parlvotes_lh!$A$11:$ZZ$200,246,FALSE)))</f>
        <v/>
      </c>
      <c r="W88" s="248" t="str">
        <f>IF(ISERROR(VLOOKUP($A88,parlvotes_lh!$A$11:$ZZ$200,266,FALSE))=TRUE,"",IF(VLOOKUP($A88,parlvotes_lh!$A$11:$ZZ$200,266,FALSE)=0,"",VLOOKUP($A88,parlvotes_lh!$A$11:$ZZ$200,266,FALSE)))</f>
        <v/>
      </c>
      <c r="X88" s="248" t="str">
        <f>IF(ISERROR(VLOOKUP($A88,parlvotes_lh!$A$11:$ZZ$200,286,FALSE))=TRUE,"",IF(VLOOKUP($A88,parlvotes_lh!$A$11:$ZZ$200,286,FALSE)=0,"",VLOOKUP($A88,parlvotes_lh!$A$11:$ZZ$200,286,FALSE)))</f>
        <v/>
      </c>
      <c r="Y88" s="248" t="str">
        <f>IF(ISERROR(VLOOKUP($A88,parlvotes_lh!$A$11:$ZZ$200,306,FALSE))=TRUE,"",IF(VLOOKUP($A88,parlvotes_lh!$A$11:$ZZ$200,306,FALSE)=0,"",VLOOKUP($A88,parlvotes_lh!$A$11:$ZZ$200,306,FALSE)))</f>
        <v/>
      </c>
      <c r="Z88" s="248" t="str">
        <f>IF(ISERROR(VLOOKUP($A88,parlvotes_lh!$A$11:$ZZ$200,326,FALSE))=TRUE,"",IF(VLOOKUP($A88,parlvotes_lh!$A$11:$ZZ$200,326,FALSE)=0,"",VLOOKUP($A88,parlvotes_lh!$A$11:$ZZ$200,326,FALSE)))</f>
        <v/>
      </c>
      <c r="AA88" s="248" t="str">
        <f>IF(ISERROR(VLOOKUP($A88,parlvotes_lh!$A$11:$ZZ$200,346,FALSE))=TRUE,"",IF(VLOOKUP($A88,parlvotes_lh!$A$11:$ZZ$200,346,FALSE)=0,"",VLOOKUP($A88,parlvotes_lh!$A$11:$ZZ$200,346,FALSE)))</f>
        <v/>
      </c>
      <c r="AB88" s="248" t="str">
        <f>IF(ISERROR(VLOOKUP($A88,parlvotes_lh!$A$11:$ZZ$200,366,FALSE))=TRUE,"",IF(VLOOKUP($A88,parlvotes_lh!$A$11:$ZZ$200,366,FALSE)=0,"",VLOOKUP($A88,parlvotes_lh!$A$11:$ZZ$200,366,FALSE)))</f>
        <v/>
      </c>
      <c r="AC88" s="248" t="str">
        <f>IF(ISERROR(VLOOKUP($A88,parlvotes_lh!$A$11:$ZZ$200,386,FALSE))=TRUE,"",IF(VLOOKUP($A88,parlvotes_lh!$A$11:$ZZ$200,386,FALSE)=0,"",VLOOKUP($A88,parlvotes_lh!$A$11:$ZZ$200,386,FALSE)))</f>
        <v/>
      </c>
    </row>
    <row r="89" spans="1:29" ht="13.5" customHeight="1" x14ac:dyDescent="0.25">
      <c r="A89" s="242" t="str">
        <f>IF(info_parties!A89="","",info_parties!A89)</f>
        <v/>
      </c>
      <c r="B89" s="142" t="str">
        <f>IF(A89="","",MID(info_weblinks!$C$3,32,3))</f>
        <v/>
      </c>
      <c r="C89" s="142" t="str">
        <f>IF(info_parties!G89="","",info_parties!G89)</f>
        <v/>
      </c>
      <c r="D89" s="142" t="str">
        <f>IF(info_parties!K89="","",info_parties!K89)</f>
        <v/>
      </c>
      <c r="E89" s="142" t="str">
        <f>IF(info_parties!H89="","",info_parties!H89)</f>
        <v/>
      </c>
      <c r="F89" s="243" t="str">
        <f t="shared" si="4"/>
        <v/>
      </c>
      <c r="G89" s="244" t="str">
        <f t="shared" si="5"/>
        <v/>
      </c>
      <c r="H89" s="245" t="str">
        <f t="shared" si="6"/>
        <v/>
      </c>
      <c r="I89" s="246" t="str">
        <f t="shared" si="7"/>
        <v/>
      </c>
      <c r="J89" s="247" t="str">
        <f>IF(ISERROR(VLOOKUP($A89,parlvotes_lh!$A$11:$ZZ$200,6,FALSE))=TRUE,"",IF(VLOOKUP($A89,parlvotes_lh!$A$11:$ZZ$200,6,FALSE)=0,"",VLOOKUP($A89,parlvotes_lh!$A$11:$ZZ$200,6,FALSE)))</f>
        <v/>
      </c>
      <c r="K89" s="247" t="str">
        <f>IF(ISERROR(VLOOKUP($A89,parlvotes_lh!$A$11:$ZZ$200,26,FALSE))=TRUE,"",IF(VLOOKUP($A89,parlvotes_lh!$A$11:$ZZ$200,26,FALSE)=0,"",VLOOKUP($A89,parlvotes_lh!$A$11:$ZZ$200,26,FALSE)))</f>
        <v/>
      </c>
      <c r="L89" s="247" t="str">
        <f>IF(ISERROR(VLOOKUP($A89,parlvotes_lh!$A$11:$ZZ$200,46,FALSE))=TRUE,"",IF(VLOOKUP($A89,parlvotes_lh!$A$11:$ZZ$200,46,FALSE)=0,"",VLOOKUP($A89,parlvotes_lh!$A$11:$ZZ$200,46,FALSE)))</f>
        <v/>
      </c>
      <c r="M89" s="247" t="str">
        <f>IF(ISERROR(VLOOKUP($A89,parlvotes_lh!$A$11:$ZZ$200,66,FALSE))=TRUE,"",IF(VLOOKUP($A89,parlvotes_lh!$A$11:$ZZ$200,66,FALSE)=0,"",VLOOKUP($A89,parlvotes_lh!$A$11:$ZZ$200,66,FALSE)))</f>
        <v/>
      </c>
      <c r="N89" s="247" t="str">
        <f>IF(ISERROR(VLOOKUP($A89,parlvotes_lh!$A$11:$ZZ$200,86,FALSE))=TRUE,"",IF(VLOOKUP($A89,parlvotes_lh!$A$11:$ZZ$200,86,FALSE)=0,"",VLOOKUP($A89,parlvotes_lh!$A$11:$ZZ$200,86,FALSE)))</f>
        <v/>
      </c>
      <c r="O89" s="247" t="str">
        <f>IF(ISERROR(VLOOKUP($A89,parlvotes_lh!$A$11:$ZZ$200,106,FALSE))=TRUE,"",IF(VLOOKUP($A89,parlvotes_lh!$A$11:$ZZ$200,106,FALSE)=0,"",VLOOKUP($A89,parlvotes_lh!$A$11:$ZZ$200,106,FALSE)))</f>
        <v/>
      </c>
      <c r="P89" s="247" t="str">
        <f>IF(ISERROR(VLOOKUP($A89,parlvotes_lh!$A$11:$ZZ$200,126,FALSE))=TRUE,"",IF(VLOOKUP($A89,parlvotes_lh!$A$11:$ZZ$200,126,FALSE)=0,"",VLOOKUP($A89,parlvotes_lh!$A$11:$ZZ$200,126,FALSE)))</f>
        <v/>
      </c>
      <c r="Q89" s="248" t="str">
        <f>IF(ISERROR(VLOOKUP($A89,parlvotes_lh!$A$11:$ZZ$200,146,FALSE))=TRUE,"",IF(VLOOKUP($A89,parlvotes_lh!$A$11:$ZZ$200,146,FALSE)=0,"",VLOOKUP($A89,parlvotes_lh!$A$11:$ZZ$200,146,FALSE)))</f>
        <v/>
      </c>
      <c r="R89" s="248" t="str">
        <f>IF(ISERROR(VLOOKUP($A89,parlvotes_lh!$A$11:$ZZ$200,166,FALSE))=TRUE,"",IF(VLOOKUP($A89,parlvotes_lh!$A$11:$ZZ$200,166,FALSE)=0,"",VLOOKUP($A89,parlvotes_lh!$A$11:$ZZ$200,166,FALSE)))</f>
        <v/>
      </c>
      <c r="S89" s="248" t="str">
        <f>IF(ISERROR(VLOOKUP($A89,parlvotes_lh!$A$11:$ZZ$200,186,FALSE))=TRUE,"",IF(VLOOKUP($A89,parlvotes_lh!$A$11:$ZZ$200,186,FALSE)=0,"",VLOOKUP($A89,parlvotes_lh!$A$11:$ZZ$200,186,FALSE)))</f>
        <v/>
      </c>
      <c r="T89" s="248" t="str">
        <f>IF(ISERROR(VLOOKUP($A89,parlvotes_lh!$A$11:$ZZ$200,206,FALSE))=TRUE,"",IF(VLOOKUP($A89,parlvotes_lh!$A$11:$ZZ$200,206,FALSE)=0,"",VLOOKUP($A89,parlvotes_lh!$A$11:$ZZ$200,206,FALSE)))</f>
        <v/>
      </c>
      <c r="U89" s="248" t="str">
        <f>IF(ISERROR(VLOOKUP($A89,parlvotes_lh!$A$11:$ZZ$200,226,FALSE))=TRUE,"",IF(VLOOKUP($A89,parlvotes_lh!$A$11:$ZZ$200,226,FALSE)=0,"",VLOOKUP($A89,parlvotes_lh!$A$11:$ZZ$200,226,FALSE)))</f>
        <v/>
      </c>
      <c r="V89" s="248" t="str">
        <f>IF(ISERROR(VLOOKUP($A89,parlvotes_lh!$A$11:$ZZ$200,246,FALSE))=TRUE,"",IF(VLOOKUP($A89,parlvotes_lh!$A$11:$ZZ$200,246,FALSE)=0,"",VLOOKUP($A89,parlvotes_lh!$A$11:$ZZ$200,246,FALSE)))</f>
        <v/>
      </c>
      <c r="W89" s="248" t="str">
        <f>IF(ISERROR(VLOOKUP($A89,parlvotes_lh!$A$11:$ZZ$200,266,FALSE))=TRUE,"",IF(VLOOKUP($A89,parlvotes_lh!$A$11:$ZZ$200,266,FALSE)=0,"",VLOOKUP($A89,parlvotes_lh!$A$11:$ZZ$200,266,FALSE)))</f>
        <v/>
      </c>
      <c r="X89" s="248" t="str">
        <f>IF(ISERROR(VLOOKUP($A89,parlvotes_lh!$A$11:$ZZ$200,286,FALSE))=TRUE,"",IF(VLOOKUP($A89,parlvotes_lh!$A$11:$ZZ$200,286,FALSE)=0,"",VLOOKUP($A89,parlvotes_lh!$A$11:$ZZ$200,286,FALSE)))</f>
        <v/>
      </c>
      <c r="Y89" s="248" t="str">
        <f>IF(ISERROR(VLOOKUP($A89,parlvotes_lh!$A$11:$ZZ$200,306,FALSE))=TRUE,"",IF(VLOOKUP($A89,parlvotes_lh!$A$11:$ZZ$200,306,FALSE)=0,"",VLOOKUP($A89,parlvotes_lh!$A$11:$ZZ$200,306,FALSE)))</f>
        <v/>
      </c>
      <c r="Z89" s="248" t="str">
        <f>IF(ISERROR(VLOOKUP($A89,parlvotes_lh!$A$11:$ZZ$200,326,FALSE))=TRUE,"",IF(VLOOKUP($A89,parlvotes_lh!$A$11:$ZZ$200,326,FALSE)=0,"",VLOOKUP($A89,parlvotes_lh!$A$11:$ZZ$200,326,FALSE)))</f>
        <v/>
      </c>
      <c r="AA89" s="248" t="str">
        <f>IF(ISERROR(VLOOKUP($A89,parlvotes_lh!$A$11:$ZZ$200,346,FALSE))=TRUE,"",IF(VLOOKUP($A89,parlvotes_lh!$A$11:$ZZ$200,346,FALSE)=0,"",VLOOKUP($A89,parlvotes_lh!$A$11:$ZZ$200,346,FALSE)))</f>
        <v/>
      </c>
      <c r="AB89" s="248" t="str">
        <f>IF(ISERROR(VLOOKUP($A89,parlvotes_lh!$A$11:$ZZ$200,366,FALSE))=TRUE,"",IF(VLOOKUP($A89,parlvotes_lh!$A$11:$ZZ$200,366,FALSE)=0,"",VLOOKUP($A89,parlvotes_lh!$A$11:$ZZ$200,366,FALSE)))</f>
        <v/>
      </c>
      <c r="AC89" s="248" t="str">
        <f>IF(ISERROR(VLOOKUP($A89,parlvotes_lh!$A$11:$ZZ$200,386,FALSE))=TRUE,"",IF(VLOOKUP($A89,parlvotes_lh!$A$11:$ZZ$200,386,FALSE)=0,"",VLOOKUP($A89,parlvotes_lh!$A$11:$ZZ$200,386,FALSE)))</f>
        <v/>
      </c>
    </row>
    <row r="90" spans="1:29" ht="13.5" customHeight="1" x14ac:dyDescent="0.25">
      <c r="A90" s="242" t="str">
        <f>IF(info_parties!A90="","",info_parties!A90)</f>
        <v/>
      </c>
      <c r="B90" s="142" t="str">
        <f>IF(A90="","",MID(info_weblinks!$C$3,32,3))</f>
        <v/>
      </c>
      <c r="C90" s="142" t="str">
        <f>IF(info_parties!G90="","",info_parties!G90)</f>
        <v/>
      </c>
      <c r="D90" s="142" t="str">
        <f>IF(info_parties!K90="","",info_parties!K90)</f>
        <v/>
      </c>
      <c r="E90" s="142" t="str">
        <f>IF(info_parties!H90="","",info_parties!H90)</f>
        <v/>
      </c>
      <c r="F90" s="243" t="str">
        <f t="shared" si="4"/>
        <v/>
      </c>
      <c r="G90" s="244" t="str">
        <f t="shared" si="5"/>
        <v/>
      </c>
      <c r="H90" s="245" t="str">
        <f t="shared" si="6"/>
        <v/>
      </c>
      <c r="I90" s="246" t="str">
        <f t="shared" si="7"/>
        <v/>
      </c>
      <c r="J90" s="247" t="str">
        <f>IF(ISERROR(VLOOKUP($A90,parlvotes_lh!$A$11:$ZZ$200,6,FALSE))=TRUE,"",IF(VLOOKUP($A90,parlvotes_lh!$A$11:$ZZ$200,6,FALSE)=0,"",VLOOKUP($A90,parlvotes_lh!$A$11:$ZZ$200,6,FALSE)))</f>
        <v/>
      </c>
      <c r="K90" s="247" t="str">
        <f>IF(ISERROR(VLOOKUP($A90,parlvotes_lh!$A$11:$ZZ$200,26,FALSE))=TRUE,"",IF(VLOOKUP($A90,parlvotes_lh!$A$11:$ZZ$200,26,FALSE)=0,"",VLOOKUP($A90,parlvotes_lh!$A$11:$ZZ$200,26,FALSE)))</f>
        <v/>
      </c>
      <c r="L90" s="247" t="str">
        <f>IF(ISERROR(VLOOKUP($A90,parlvotes_lh!$A$11:$ZZ$200,46,FALSE))=TRUE,"",IF(VLOOKUP($A90,parlvotes_lh!$A$11:$ZZ$200,46,FALSE)=0,"",VLOOKUP($A90,parlvotes_lh!$A$11:$ZZ$200,46,FALSE)))</f>
        <v/>
      </c>
      <c r="M90" s="247" t="str">
        <f>IF(ISERROR(VLOOKUP($A90,parlvotes_lh!$A$11:$ZZ$200,66,FALSE))=TRUE,"",IF(VLOOKUP($A90,parlvotes_lh!$A$11:$ZZ$200,66,FALSE)=0,"",VLOOKUP($A90,parlvotes_lh!$A$11:$ZZ$200,66,FALSE)))</f>
        <v/>
      </c>
      <c r="N90" s="247" t="str">
        <f>IF(ISERROR(VLOOKUP($A90,parlvotes_lh!$A$11:$ZZ$200,86,FALSE))=TRUE,"",IF(VLOOKUP($A90,parlvotes_lh!$A$11:$ZZ$200,86,FALSE)=0,"",VLOOKUP($A90,parlvotes_lh!$A$11:$ZZ$200,86,FALSE)))</f>
        <v/>
      </c>
      <c r="O90" s="247" t="str">
        <f>IF(ISERROR(VLOOKUP($A90,parlvotes_lh!$A$11:$ZZ$200,106,FALSE))=TRUE,"",IF(VLOOKUP($A90,parlvotes_lh!$A$11:$ZZ$200,106,FALSE)=0,"",VLOOKUP($A90,parlvotes_lh!$A$11:$ZZ$200,106,FALSE)))</f>
        <v/>
      </c>
      <c r="P90" s="247" t="str">
        <f>IF(ISERROR(VLOOKUP($A90,parlvotes_lh!$A$11:$ZZ$200,126,FALSE))=TRUE,"",IF(VLOOKUP($A90,parlvotes_lh!$A$11:$ZZ$200,126,FALSE)=0,"",VLOOKUP($A90,parlvotes_lh!$A$11:$ZZ$200,126,FALSE)))</f>
        <v/>
      </c>
      <c r="Q90" s="248" t="str">
        <f>IF(ISERROR(VLOOKUP($A90,parlvotes_lh!$A$11:$ZZ$200,146,FALSE))=TRUE,"",IF(VLOOKUP($A90,parlvotes_lh!$A$11:$ZZ$200,146,FALSE)=0,"",VLOOKUP($A90,parlvotes_lh!$A$11:$ZZ$200,146,FALSE)))</f>
        <v/>
      </c>
      <c r="R90" s="248" t="str">
        <f>IF(ISERROR(VLOOKUP($A90,parlvotes_lh!$A$11:$ZZ$200,166,FALSE))=TRUE,"",IF(VLOOKUP($A90,parlvotes_lh!$A$11:$ZZ$200,166,FALSE)=0,"",VLOOKUP($A90,parlvotes_lh!$A$11:$ZZ$200,166,FALSE)))</f>
        <v/>
      </c>
      <c r="S90" s="248" t="str">
        <f>IF(ISERROR(VLOOKUP($A90,parlvotes_lh!$A$11:$ZZ$200,186,FALSE))=TRUE,"",IF(VLOOKUP($A90,parlvotes_lh!$A$11:$ZZ$200,186,FALSE)=0,"",VLOOKUP($A90,parlvotes_lh!$A$11:$ZZ$200,186,FALSE)))</f>
        <v/>
      </c>
      <c r="T90" s="248" t="str">
        <f>IF(ISERROR(VLOOKUP($A90,parlvotes_lh!$A$11:$ZZ$200,206,FALSE))=TRUE,"",IF(VLOOKUP($A90,parlvotes_lh!$A$11:$ZZ$200,206,FALSE)=0,"",VLOOKUP($A90,parlvotes_lh!$A$11:$ZZ$200,206,FALSE)))</f>
        <v/>
      </c>
      <c r="U90" s="248" t="str">
        <f>IF(ISERROR(VLOOKUP($A90,parlvotes_lh!$A$11:$ZZ$200,226,FALSE))=TRUE,"",IF(VLOOKUP($A90,parlvotes_lh!$A$11:$ZZ$200,226,FALSE)=0,"",VLOOKUP($A90,parlvotes_lh!$A$11:$ZZ$200,226,FALSE)))</f>
        <v/>
      </c>
      <c r="V90" s="248" t="str">
        <f>IF(ISERROR(VLOOKUP($A90,parlvotes_lh!$A$11:$ZZ$200,246,FALSE))=TRUE,"",IF(VLOOKUP($A90,parlvotes_lh!$A$11:$ZZ$200,246,FALSE)=0,"",VLOOKUP($A90,parlvotes_lh!$A$11:$ZZ$200,246,FALSE)))</f>
        <v/>
      </c>
      <c r="W90" s="248" t="str">
        <f>IF(ISERROR(VLOOKUP($A90,parlvotes_lh!$A$11:$ZZ$200,266,FALSE))=TRUE,"",IF(VLOOKUP($A90,parlvotes_lh!$A$11:$ZZ$200,266,FALSE)=0,"",VLOOKUP($A90,parlvotes_lh!$A$11:$ZZ$200,266,FALSE)))</f>
        <v/>
      </c>
      <c r="X90" s="248" t="str">
        <f>IF(ISERROR(VLOOKUP($A90,parlvotes_lh!$A$11:$ZZ$200,286,FALSE))=TRUE,"",IF(VLOOKUP($A90,parlvotes_lh!$A$11:$ZZ$200,286,FALSE)=0,"",VLOOKUP($A90,parlvotes_lh!$A$11:$ZZ$200,286,FALSE)))</f>
        <v/>
      </c>
      <c r="Y90" s="248" t="str">
        <f>IF(ISERROR(VLOOKUP($A90,parlvotes_lh!$A$11:$ZZ$200,306,FALSE))=TRUE,"",IF(VLOOKUP($A90,parlvotes_lh!$A$11:$ZZ$200,306,FALSE)=0,"",VLOOKUP($A90,parlvotes_lh!$A$11:$ZZ$200,306,FALSE)))</f>
        <v/>
      </c>
      <c r="Z90" s="248" t="str">
        <f>IF(ISERROR(VLOOKUP($A90,parlvotes_lh!$A$11:$ZZ$200,326,FALSE))=TRUE,"",IF(VLOOKUP($A90,parlvotes_lh!$A$11:$ZZ$200,326,FALSE)=0,"",VLOOKUP($A90,parlvotes_lh!$A$11:$ZZ$200,326,FALSE)))</f>
        <v/>
      </c>
      <c r="AA90" s="248" t="str">
        <f>IF(ISERROR(VLOOKUP($A90,parlvotes_lh!$A$11:$ZZ$200,346,FALSE))=TRUE,"",IF(VLOOKUP($A90,parlvotes_lh!$A$11:$ZZ$200,346,FALSE)=0,"",VLOOKUP($A90,parlvotes_lh!$A$11:$ZZ$200,346,FALSE)))</f>
        <v/>
      </c>
      <c r="AB90" s="248" t="str">
        <f>IF(ISERROR(VLOOKUP($A90,parlvotes_lh!$A$11:$ZZ$200,366,FALSE))=TRUE,"",IF(VLOOKUP($A90,parlvotes_lh!$A$11:$ZZ$200,366,FALSE)=0,"",VLOOKUP($A90,parlvotes_lh!$A$11:$ZZ$200,366,FALSE)))</f>
        <v/>
      </c>
      <c r="AC90" s="248" t="str">
        <f>IF(ISERROR(VLOOKUP($A90,parlvotes_lh!$A$11:$ZZ$200,386,FALSE))=TRUE,"",IF(VLOOKUP($A90,parlvotes_lh!$A$11:$ZZ$200,386,FALSE)=0,"",VLOOKUP($A90,parlvotes_lh!$A$11:$ZZ$200,386,FALSE)))</f>
        <v/>
      </c>
    </row>
    <row r="91" spans="1:29" ht="13.5" customHeight="1" x14ac:dyDescent="0.25">
      <c r="A91" s="242" t="str">
        <f>IF(info_parties!A91="","",info_parties!A91)</f>
        <v/>
      </c>
      <c r="B91" s="142" t="str">
        <f>IF(A91="","",MID(info_weblinks!$C$3,32,3))</f>
        <v/>
      </c>
      <c r="C91" s="142" t="str">
        <f>IF(info_parties!G91="","",info_parties!G91)</f>
        <v/>
      </c>
      <c r="D91" s="142" t="str">
        <f>IF(info_parties!K91="","",info_parties!K91)</f>
        <v/>
      </c>
      <c r="E91" s="142" t="str">
        <f>IF(info_parties!H91="","",info_parties!H91)</f>
        <v/>
      </c>
      <c r="F91" s="243" t="str">
        <f t="shared" si="4"/>
        <v/>
      </c>
      <c r="G91" s="244" t="str">
        <f t="shared" si="5"/>
        <v/>
      </c>
      <c r="H91" s="245" t="str">
        <f t="shared" si="6"/>
        <v/>
      </c>
      <c r="I91" s="246" t="str">
        <f t="shared" si="7"/>
        <v/>
      </c>
      <c r="J91" s="247" t="str">
        <f>IF(ISERROR(VLOOKUP($A91,parlvotes_lh!$A$11:$ZZ$200,6,FALSE))=TRUE,"",IF(VLOOKUP($A91,parlvotes_lh!$A$11:$ZZ$200,6,FALSE)=0,"",VLOOKUP($A91,parlvotes_lh!$A$11:$ZZ$200,6,FALSE)))</f>
        <v/>
      </c>
      <c r="K91" s="247" t="str">
        <f>IF(ISERROR(VLOOKUP($A91,parlvotes_lh!$A$11:$ZZ$200,26,FALSE))=TRUE,"",IF(VLOOKUP($A91,parlvotes_lh!$A$11:$ZZ$200,26,FALSE)=0,"",VLOOKUP($A91,parlvotes_lh!$A$11:$ZZ$200,26,FALSE)))</f>
        <v/>
      </c>
      <c r="L91" s="247" t="str">
        <f>IF(ISERROR(VLOOKUP($A91,parlvotes_lh!$A$11:$ZZ$200,46,FALSE))=TRUE,"",IF(VLOOKUP($A91,parlvotes_lh!$A$11:$ZZ$200,46,FALSE)=0,"",VLOOKUP($A91,parlvotes_lh!$A$11:$ZZ$200,46,FALSE)))</f>
        <v/>
      </c>
      <c r="M91" s="247" t="str">
        <f>IF(ISERROR(VLOOKUP($A91,parlvotes_lh!$A$11:$ZZ$200,66,FALSE))=TRUE,"",IF(VLOOKUP($A91,parlvotes_lh!$A$11:$ZZ$200,66,FALSE)=0,"",VLOOKUP($A91,parlvotes_lh!$A$11:$ZZ$200,66,FALSE)))</f>
        <v/>
      </c>
      <c r="N91" s="247" t="str">
        <f>IF(ISERROR(VLOOKUP($A91,parlvotes_lh!$A$11:$ZZ$200,86,FALSE))=TRUE,"",IF(VLOOKUP($A91,parlvotes_lh!$A$11:$ZZ$200,86,FALSE)=0,"",VLOOKUP($A91,parlvotes_lh!$A$11:$ZZ$200,86,FALSE)))</f>
        <v/>
      </c>
      <c r="O91" s="247" t="str">
        <f>IF(ISERROR(VLOOKUP($A91,parlvotes_lh!$A$11:$ZZ$200,106,FALSE))=TRUE,"",IF(VLOOKUP($A91,parlvotes_lh!$A$11:$ZZ$200,106,FALSE)=0,"",VLOOKUP($A91,parlvotes_lh!$A$11:$ZZ$200,106,FALSE)))</f>
        <v/>
      </c>
      <c r="P91" s="247" t="str">
        <f>IF(ISERROR(VLOOKUP($A91,parlvotes_lh!$A$11:$ZZ$200,126,FALSE))=TRUE,"",IF(VLOOKUP($A91,parlvotes_lh!$A$11:$ZZ$200,126,FALSE)=0,"",VLOOKUP($A91,parlvotes_lh!$A$11:$ZZ$200,126,FALSE)))</f>
        <v/>
      </c>
      <c r="Q91" s="248" t="str">
        <f>IF(ISERROR(VLOOKUP($A91,parlvotes_lh!$A$11:$ZZ$200,146,FALSE))=TRUE,"",IF(VLOOKUP($A91,parlvotes_lh!$A$11:$ZZ$200,146,FALSE)=0,"",VLOOKUP($A91,parlvotes_lh!$A$11:$ZZ$200,146,FALSE)))</f>
        <v/>
      </c>
      <c r="R91" s="248" t="str">
        <f>IF(ISERROR(VLOOKUP($A91,parlvotes_lh!$A$11:$ZZ$200,166,FALSE))=TRUE,"",IF(VLOOKUP($A91,parlvotes_lh!$A$11:$ZZ$200,166,FALSE)=0,"",VLOOKUP($A91,parlvotes_lh!$A$11:$ZZ$200,166,FALSE)))</f>
        <v/>
      </c>
      <c r="S91" s="248" t="str">
        <f>IF(ISERROR(VLOOKUP($A91,parlvotes_lh!$A$11:$ZZ$200,186,FALSE))=TRUE,"",IF(VLOOKUP($A91,parlvotes_lh!$A$11:$ZZ$200,186,FALSE)=0,"",VLOOKUP($A91,parlvotes_lh!$A$11:$ZZ$200,186,FALSE)))</f>
        <v/>
      </c>
      <c r="T91" s="248" t="str">
        <f>IF(ISERROR(VLOOKUP($A91,parlvotes_lh!$A$11:$ZZ$200,206,FALSE))=TRUE,"",IF(VLOOKUP($A91,parlvotes_lh!$A$11:$ZZ$200,206,FALSE)=0,"",VLOOKUP($A91,parlvotes_lh!$A$11:$ZZ$200,206,FALSE)))</f>
        <v/>
      </c>
      <c r="U91" s="248" t="str">
        <f>IF(ISERROR(VLOOKUP($A91,parlvotes_lh!$A$11:$ZZ$200,226,FALSE))=TRUE,"",IF(VLOOKUP($A91,parlvotes_lh!$A$11:$ZZ$200,226,FALSE)=0,"",VLOOKUP($A91,parlvotes_lh!$A$11:$ZZ$200,226,FALSE)))</f>
        <v/>
      </c>
      <c r="V91" s="248" t="str">
        <f>IF(ISERROR(VLOOKUP($A91,parlvotes_lh!$A$11:$ZZ$200,246,FALSE))=TRUE,"",IF(VLOOKUP($A91,parlvotes_lh!$A$11:$ZZ$200,246,FALSE)=0,"",VLOOKUP($A91,parlvotes_lh!$A$11:$ZZ$200,246,FALSE)))</f>
        <v/>
      </c>
      <c r="W91" s="248" t="str">
        <f>IF(ISERROR(VLOOKUP($A91,parlvotes_lh!$A$11:$ZZ$200,266,FALSE))=TRUE,"",IF(VLOOKUP($A91,parlvotes_lh!$A$11:$ZZ$200,266,FALSE)=0,"",VLOOKUP($A91,parlvotes_lh!$A$11:$ZZ$200,266,FALSE)))</f>
        <v/>
      </c>
      <c r="X91" s="248" t="str">
        <f>IF(ISERROR(VLOOKUP($A91,parlvotes_lh!$A$11:$ZZ$200,286,FALSE))=TRUE,"",IF(VLOOKUP($A91,parlvotes_lh!$A$11:$ZZ$200,286,FALSE)=0,"",VLOOKUP($A91,parlvotes_lh!$A$11:$ZZ$200,286,FALSE)))</f>
        <v/>
      </c>
      <c r="Y91" s="248" t="str">
        <f>IF(ISERROR(VLOOKUP($A91,parlvotes_lh!$A$11:$ZZ$200,306,FALSE))=TRUE,"",IF(VLOOKUP($A91,parlvotes_lh!$A$11:$ZZ$200,306,FALSE)=0,"",VLOOKUP($A91,parlvotes_lh!$A$11:$ZZ$200,306,FALSE)))</f>
        <v/>
      </c>
      <c r="Z91" s="248" t="str">
        <f>IF(ISERROR(VLOOKUP($A91,parlvotes_lh!$A$11:$ZZ$200,326,FALSE))=TRUE,"",IF(VLOOKUP($A91,parlvotes_lh!$A$11:$ZZ$200,326,FALSE)=0,"",VLOOKUP($A91,parlvotes_lh!$A$11:$ZZ$200,326,FALSE)))</f>
        <v/>
      </c>
      <c r="AA91" s="248" t="str">
        <f>IF(ISERROR(VLOOKUP($A91,parlvotes_lh!$A$11:$ZZ$200,346,FALSE))=TRUE,"",IF(VLOOKUP($A91,parlvotes_lh!$A$11:$ZZ$200,346,FALSE)=0,"",VLOOKUP($A91,parlvotes_lh!$A$11:$ZZ$200,346,FALSE)))</f>
        <v/>
      </c>
      <c r="AB91" s="248" t="str">
        <f>IF(ISERROR(VLOOKUP($A91,parlvotes_lh!$A$11:$ZZ$200,366,FALSE))=TRUE,"",IF(VLOOKUP($A91,parlvotes_lh!$A$11:$ZZ$200,366,FALSE)=0,"",VLOOKUP($A91,parlvotes_lh!$A$11:$ZZ$200,366,FALSE)))</f>
        <v/>
      </c>
      <c r="AC91" s="248" t="str">
        <f>IF(ISERROR(VLOOKUP($A91,parlvotes_lh!$A$11:$ZZ$200,386,FALSE))=TRUE,"",IF(VLOOKUP($A91,parlvotes_lh!$A$11:$ZZ$200,386,FALSE)=0,"",VLOOKUP($A91,parlvotes_lh!$A$11:$ZZ$200,386,FALSE)))</f>
        <v/>
      </c>
    </row>
    <row r="92" spans="1:29" ht="13.5" customHeight="1" x14ac:dyDescent="0.25">
      <c r="A92" s="242" t="str">
        <f>IF(info_parties!A92="","",info_parties!A92)</f>
        <v/>
      </c>
      <c r="B92" s="142" t="str">
        <f>IF(A92="","",MID(info_weblinks!$C$3,32,3))</f>
        <v/>
      </c>
      <c r="C92" s="142" t="str">
        <f>IF(info_parties!G92="","",info_parties!G92)</f>
        <v/>
      </c>
      <c r="D92" s="142" t="str">
        <f>IF(info_parties!K92="","",info_parties!K92)</f>
        <v/>
      </c>
      <c r="E92" s="142" t="str">
        <f>IF(info_parties!H92="","",info_parties!H92)</f>
        <v/>
      </c>
      <c r="F92" s="243" t="str">
        <f t="shared" si="4"/>
        <v/>
      </c>
      <c r="G92" s="244" t="str">
        <f t="shared" si="5"/>
        <v/>
      </c>
      <c r="H92" s="245" t="str">
        <f t="shared" si="6"/>
        <v/>
      </c>
      <c r="I92" s="246" t="str">
        <f t="shared" si="7"/>
        <v/>
      </c>
      <c r="J92" s="247" t="str">
        <f>IF(ISERROR(VLOOKUP($A92,parlvotes_lh!$A$11:$ZZ$200,6,FALSE))=TRUE,"",IF(VLOOKUP($A92,parlvotes_lh!$A$11:$ZZ$200,6,FALSE)=0,"",VLOOKUP($A92,parlvotes_lh!$A$11:$ZZ$200,6,FALSE)))</f>
        <v/>
      </c>
      <c r="K92" s="247" t="str">
        <f>IF(ISERROR(VLOOKUP($A92,parlvotes_lh!$A$11:$ZZ$200,26,FALSE))=TRUE,"",IF(VLOOKUP($A92,parlvotes_lh!$A$11:$ZZ$200,26,FALSE)=0,"",VLOOKUP($A92,parlvotes_lh!$A$11:$ZZ$200,26,FALSE)))</f>
        <v/>
      </c>
      <c r="L92" s="247" t="str">
        <f>IF(ISERROR(VLOOKUP($A92,parlvotes_lh!$A$11:$ZZ$200,46,FALSE))=TRUE,"",IF(VLOOKUP($A92,parlvotes_lh!$A$11:$ZZ$200,46,FALSE)=0,"",VLOOKUP($A92,parlvotes_lh!$A$11:$ZZ$200,46,FALSE)))</f>
        <v/>
      </c>
      <c r="M92" s="247" t="str">
        <f>IF(ISERROR(VLOOKUP($A92,parlvotes_lh!$A$11:$ZZ$200,66,FALSE))=TRUE,"",IF(VLOOKUP($A92,parlvotes_lh!$A$11:$ZZ$200,66,FALSE)=0,"",VLOOKUP($A92,parlvotes_lh!$A$11:$ZZ$200,66,FALSE)))</f>
        <v/>
      </c>
      <c r="N92" s="247" t="str">
        <f>IF(ISERROR(VLOOKUP($A92,parlvotes_lh!$A$11:$ZZ$200,86,FALSE))=TRUE,"",IF(VLOOKUP($A92,parlvotes_lh!$A$11:$ZZ$200,86,FALSE)=0,"",VLOOKUP($A92,parlvotes_lh!$A$11:$ZZ$200,86,FALSE)))</f>
        <v/>
      </c>
      <c r="O92" s="247" t="str">
        <f>IF(ISERROR(VLOOKUP($A92,parlvotes_lh!$A$11:$ZZ$200,106,FALSE))=TRUE,"",IF(VLOOKUP($A92,parlvotes_lh!$A$11:$ZZ$200,106,FALSE)=0,"",VLOOKUP($A92,parlvotes_lh!$A$11:$ZZ$200,106,FALSE)))</f>
        <v/>
      </c>
      <c r="P92" s="247" t="str">
        <f>IF(ISERROR(VLOOKUP($A92,parlvotes_lh!$A$11:$ZZ$200,126,FALSE))=TRUE,"",IF(VLOOKUP($A92,parlvotes_lh!$A$11:$ZZ$200,126,FALSE)=0,"",VLOOKUP($A92,parlvotes_lh!$A$11:$ZZ$200,126,FALSE)))</f>
        <v/>
      </c>
      <c r="Q92" s="248" t="str">
        <f>IF(ISERROR(VLOOKUP($A92,parlvotes_lh!$A$11:$ZZ$200,146,FALSE))=TRUE,"",IF(VLOOKUP($A92,parlvotes_lh!$A$11:$ZZ$200,146,FALSE)=0,"",VLOOKUP($A92,parlvotes_lh!$A$11:$ZZ$200,146,FALSE)))</f>
        <v/>
      </c>
      <c r="R92" s="248" t="str">
        <f>IF(ISERROR(VLOOKUP($A92,parlvotes_lh!$A$11:$ZZ$200,166,FALSE))=TRUE,"",IF(VLOOKUP($A92,parlvotes_lh!$A$11:$ZZ$200,166,FALSE)=0,"",VLOOKUP($A92,parlvotes_lh!$A$11:$ZZ$200,166,FALSE)))</f>
        <v/>
      </c>
      <c r="S92" s="248" t="str">
        <f>IF(ISERROR(VLOOKUP($A92,parlvotes_lh!$A$11:$ZZ$200,186,FALSE))=TRUE,"",IF(VLOOKUP($A92,parlvotes_lh!$A$11:$ZZ$200,186,FALSE)=0,"",VLOOKUP($A92,parlvotes_lh!$A$11:$ZZ$200,186,FALSE)))</f>
        <v/>
      </c>
      <c r="T92" s="248" t="str">
        <f>IF(ISERROR(VLOOKUP($A92,parlvotes_lh!$A$11:$ZZ$200,206,FALSE))=TRUE,"",IF(VLOOKUP($A92,parlvotes_lh!$A$11:$ZZ$200,206,FALSE)=0,"",VLOOKUP($A92,parlvotes_lh!$A$11:$ZZ$200,206,FALSE)))</f>
        <v/>
      </c>
      <c r="U92" s="248" t="str">
        <f>IF(ISERROR(VLOOKUP($A92,parlvotes_lh!$A$11:$ZZ$200,226,FALSE))=TRUE,"",IF(VLOOKUP($A92,parlvotes_lh!$A$11:$ZZ$200,226,FALSE)=0,"",VLOOKUP($A92,parlvotes_lh!$A$11:$ZZ$200,226,FALSE)))</f>
        <v/>
      </c>
      <c r="V92" s="248" t="str">
        <f>IF(ISERROR(VLOOKUP($A92,parlvotes_lh!$A$11:$ZZ$200,246,FALSE))=TRUE,"",IF(VLOOKUP($A92,parlvotes_lh!$A$11:$ZZ$200,246,FALSE)=0,"",VLOOKUP($A92,parlvotes_lh!$A$11:$ZZ$200,246,FALSE)))</f>
        <v/>
      </c>
      <c r="W92" s="248" t="str">
        <f>IF(ISERROR(VLOOKUP($A92,parlvotes_lh!$A$11:$ZZ$200,266,FALSE))=TRUE,"",IF(VLOOKUP($A92,parlvotes_lh!$A$11:$ZZ$200,266,FALSE)=0,"",VLOOKUP($A92,parlvotes_lh!$A$11:$ZZ$200,266,FALSE)))</f>
        <v/>
      </c>
      <c r="X92" s="248" t="str">
        <f>IF(ISERROR(VLOOKUP($A92,parlvotes_lh!$A$11:$ZZ$200,286,FALSE))=TRUE,"",IF(VLOOKUP($A92,parlvotes_lh!$A$11:$ZZ$200,286,FALSE)=0,"",VLOOKUP($A92,parlvotes_lh!$A$11:$ZZ$200,286,FALSE)))</f>
        <v/>
      </c>
      <c r="Y92" s="248" t="str">
        <f>IF(ISERROR(VLOOKUP($A92,parlvotes_lh!$A$11:$ZZ$200,306,FALSE))=TRUE,"",IF(VLOOKUP($A92,parlvotes_lh!$A$11:$ZZ$200,306,FALSE)=0,"",VLOOKUP($A92,parlvotes_lh!$A$11:$ZZ$200,306,FALSE)))</f>
        <v/>
      </c>
      <c r="Z92" s="248" t="str">
        <f>IF(ISERROR(VLOOKUP($A92,parlvotes_lh!$A$11:$ZZ$200,326,FALSE))=TRUE,"",IF(VLOOKUP($A92,parlvotes_lh!$A$11:$ZZ$200,326,FALSE)=0,"",VLOOKUP($A92,parlvotes_lh!$A$11:$ZZ$200,326,FALSE)))</f>
        <v/>
      </c>
      <c r="AA92" s="248" t="str">
        <f>IF(ISERROR(VLOOKUP($A92,parlvotes_lh!$A$11:$ZZ$200,346,FALSE))=TRUE,"",IF(VLOOKUP($A92,parlvotes_lh!$A$11:$ZZ$200,346,FALSE)=0,"",VLOOKUP($A92,parlvotes_lh!$A$11:$ZZ$200,346,FALSE)))</f>
        <v/>
      </c>
      <c r="AB92" s="248" t="str">
        <f>IF(ISERROR(VLOOKUP($A92,parlvotes_lh!$A$11:$ZZ$200,366,FALSE))=TRUE,"",IF(VLOOKUP($A92,parlvotes_lh!$A$11:$ZZ$200,366,FALSE)=0,"",VLOOKUP($A92,parlvotes_lh!$A$11:$ZZ$200,366,FALSE)))</f>
        <v/>
      </c>
      <c r="AC92" s="248" t="str">
        <f>IF(ISERROR(VLOOKUP($A92,parlvotes_lh!$A$11:$ZZ$200,386,FALSE))=TRUE,"",IF(VLOOKUP($A92,parlvotes_lh!$A$11:$ZZ$200,386,FALSE)=0,"",VLOOKUP($A92,parlvotes_lh!$A$11:$ZZ$200,386,FALSE)))</f>
        <v/>
      </c>
    </row>
    <row r="93" spans="1:29" ht="13.5" customHeight="1" x14ac:dyDescent="0.25">
      <c r="A93" s="242" t="str">
        <f>IF(info_parties!A93="","",info_parties!A93)</f>
        <v/>
      </c>
      <c r="B93" s="142" t="str">
        <f>IF(A93="","",MID(info_weblinks!$C$3,32,3))</f>
        <v/>
      </c>
      <c r="C93" s="142" t="str">
        <f>IF(info_parties!G93="","",info_parties!G93)</f>
        <v/>
      </c>
      <c r="D93" s="142" t="str">
        <f>IF(info_parties!K93="","",info_parties!K93)</f>
        <v/>
      </c>
      <c r="E93" s="142" t="str">
        <f>IF(info_parties!H93="","",info_parties!H93)</f>
        <v/>
      </c>
      <c r="F93" s="243" t="str">
        <f t="shared" si="4"/>
        <v/>
      </c>
      <c r="G93" s="244" t="str">
        <f t="shared" si="5"/>
        <v/>
      </c>
      <c r="H93" s="245" t="str">
        <f t="shared" si="6"/>
        <v/>
      </c>
      <c r="I93" s="246" t="str">
        <f t="shared" si="7"/>
        <v/>
      </c>
      <c r="J93" s="247" t="str">
        <f>IF(ISERROR(VLOOKUP($A93,parlvotes_lh!$A$11:$ZZ$200,6,FALSE))=TRUE,"",IF(VLOOKUP($A93,parlvotes_lh!$A$11:$ZZ$200,6,FALSE)=0,"",VLOOKUP($A93,parlvotes_lh!$A$11:$ZZ$200,6,FALSE)))</f>
        <v/>
      </c>
      <c r="K93" s="247" t="str">
        <f>IF(ISERROR(VLOOKUP($A93,parlvotes_lh!$A$11:$ZZ$200,26,FALSE))=TRUE,"",IF(VLOOKUP($A93,parlvotes_lh!$A$11:$ZZ$200,26,FALSE)=0,"",VLOOKUP($A93,parlvotes_lh!$A$11:$ZZ$200,26,FALSE)))</f>
        <v/>
      </c>
      <c r="L93" s="247" t="str">
        <f>IF(ISERROR(VLOOKUP($A93,parlvotes_lh!$A$11:$ZZ$200,46,FALSE))=TRUE,"",IF(VLOOKUP($A93,parlvotes_lh!$A$11:$ZZ$200,46,FALSE)=0,"",VLOOKUP($A93,parlvotes_lh!$A$11:$ZZ$200,46,FALSE)))</f>
        <v/>
      </c>
      <c r="M93" s="247" t="str">
        <f>IF(ISERROR(VLOOKUP($A93,parlvotes_lh!$A$11:$ZZ$200,66,FALSE))=TRUE,"",IF(VLOOKUP($A93,parlvotes_lh!$A$11:$ZZ$200,66,FALSE)=0,"",VLOOKUP($A93,parlvotes_lh!$A$11:$ZZ$200,66,FALSE)))</f>
        <v/>
      </c>
      <c r="N93" s="247" t="str">
        <f>IF(ISERROR(VLOOKUP($A93,parlvotes_lh!$A$11:$ZZ$200,86,FALSE))=TRUE,"",IF(VLOOKUP($A93,parlvotes_lh!$A$11:$ZZ$200,86,FALSE)=0,"",VLOOKUP($A93,parlvotes_lh!$A$11:$ZZ$200,86,FALSE)))</f>
        <v/>
      </c>
      <c r="O93" s="247" t="str">
        <f>IF(ISERROR(VLOOKUP($A93,parlvotes_lh!$A$11:$ZZ$200,106,FALSE))=TRUE,"",IF(VLOOKUP($A93,parlvotes_lh!$A$11:$ZZ$200,106,FALSE)=0,"",VLOOKUP($A93,parlvotes_lh!$A$11:$ZZ$200,106,FALSE)))</f>
        <v/>
      </c>
      <c r="P93" s="247" t="str">
        <f>IF(ISERROR(VLOOKUP($A93,parlvotes_lh!$A$11:$ZZ$200,126,FALSE))=TRUE,"",IF(VLOOKUP($A93,parlvotes_lh!$A$11:$ZZ$200,126,FALSE)=0,"",VLOOKUP($A93,parlvotes_lh!$A$11:$ZZ$200,126,FALSE)))</f>
        <v/>
      </c>
      <c r="Q93" s="248" t="str">
        <f>IF(ISERROR(VLOOKUP($A93,parlvotes_lh!$A$11:$ZZ$200,146,FALSE))=TRUE,"",IF(VLOOKUP($A93,parlvotes_lh!$A$11:$ZZ$200,146,FALSE)=0,"",VLOOKUP($A93,parlvotes_lh!$A$11:$ZZ$200,146,FALSE)))</f>
        <v/>
      </c>
      <c r="R93" s="248" t="str">
        <f>IF(ISERROR(VLOOKUP($A93,parlvotes_lh!$A$11:$ZZ$200,166,FALSE))=TRUE,"",IF(VLOOKUP($A93,parlvotes_lh!$A$11:$ZZ$200,166,FALSE)=0,"",VLOOKUP($A93,parlvotes_lh!$A$11:$ZZ$200,166,FALSE)))</f>
        <v/>
      </c>
      <c r="S93" s="248" t="str">
        <f>IF(ISERROR(VLOOKUP($A93,parlvotes_lh!$A$11:$ZZ$200,186,FALSE))=TRUE,"",IF(VLOOKUP($A93,parlvotes_lh!$A$11:$ZZ$200,186,FALSE)=0,"",VLOOKUP($A93,parlvotes_lh!$A$11:$ZZ$200,186,FALSE)))</f>
        <v/>
      </c>
      <c r="T93" s="248" t="str">
        <f>IF(ISERROR(VLOOKUP($A93,parlvotes_lh!$A$11:$ZZ$200,206,FALSE))=TRUE,"",IF(VLOOKUP($A93,parlvotes_lh!$A$11:$ZZ$200,206,FALSE)=0,"",VLOOKUP($A93,parlvotes_lh!$A$11:$ZZ$200,206,FALSE)))</f>
        <v/>
      </c>
      <c r="U93" s="248" t="str">
        <f>IF(ISERROR(VLOOKUP($A93,parlvotes_lh!$A$11:$ZZ$200,226,FALSE))=TRUE,"",IF(VLOOKUP($A93,parlvotes_lh!$A$11:$ZZ$200,226,FALSE)=0,"",VLOOKUP($A93,parlvotes_lh!$A$11:$ZZ$200,226,FALSE)))</f>
        <v/>
      </c>
      <c r="V93" s="248" t="str">
        <f>IF(ISERROR(VLOOKUP($A93,parlvotes_lh!$A$11:$ZZ$200,246,FALSE))=TRUE,"",IF(VLOOKUP($A93,parlvotes_lh!$A$11:$ZZ$200,246,FALSE)=0,"",VLOOKUP($A93,parlvotes_lh!$A$11:$ZZ$200,246,FALSE)))</f>
        <v/>
      </c>
      <c r="W93" s="248" t="str">
        <f>IF(ISERROR(VLOOKUP($A93,parlvotes_lh!$A$11:$ZZ$200,266,FALSE))=TRUE,"",IF(VLOOKUP($A93,parlvotes_lh!$A$11:$ZZ$200,266,FALSE)=0,"",VLOOKUP($A93,parlvotes_lh!$A$11:$ZZ$200,266,FALSE)))</f>
        <v/>
      </c>
      <c r="X93" s="248" t="str">
        <f>IF(ISERROR(VLOOKUP($A93,parlvotes_lh!$A$11:$ZZ$200,286,FALSE))=TRUE,"",IF(VLOOKUP($A93,parlvotes_lh!$A$11:$ZZ$200,286,FALSE)=0,"",VLOOKUP($A93,parlvotes_lh!$A$11:$ZZ$200,286,FALSE)))</f>
        <v/>
      </c>
      <c r="Y93" s="248" t="str">
        <f>IF(ISERROR(VLOOKUP($A93,parlvotes_lh!$A$11:$ZZ$200,306,FALSE))=TRUE,"",IF(VLOOKUP($A93,parlvotes_lh!$A$11:$ZZ$200,306,FALSE)=0,"",VLOOKUP($A93,parlvotes_lh!$A$11:$ZZ$200,306,FALSE)))</f>
        <v/>
      </c>
      <c r="Z93" s="248" t="str">
        <f>IF(ISERROR(VLOOKUP($A93,parlvotes_lh!$A$11:$ZZ$200,326,FALSE))=TRUE,"",IF(VLOOKUP($A93,parlvotes_lh!$A$11:$ZZ$200,326,FALSE)=0,"",VLOOKUP($A93,parlvotes_lh!$A$11:$ZZ$200,326,FALSE)))</f>
        <v/>
      </c>
      <c r="AA93" s="248" t="str">
        <f>IF(ISERROR(VLOOKUP($A93,parlvotes_lh!$A$11:$ZZ$200,346,FALSE))=TRUE,"",IF(VLOOKUP($A93,parlvotes_lh!$A$11:$ZZ$200,346,FALSE)=0,"",VLOOKUP($A93,parlvotes_lh!$A$11:$ZZ$200,346,FALSE)))</f>
        <v/>
      </c>
      <c r="AB93" s="248" t="str">
        <f>IF(ISERROR(VLOOKUP($A93,parlvotes_lh!$A$11:$ZZ$200,366,FALSE))=TRUE,"",IF(VLOOKUP($A93,parlvotes_lh!$A$11:$ZZ$200,366,FALSE)=0,"",VLOOKUP($A93,parlvotes_lh!$A$11:$ZZ$200,366,FALSE)))</f>
        <v/>
      </c>
      <c r="AC93" s="248" t="str">
        <f>IF(ISERROR(VLOOKUP($A93,parlvotes_lh!$A$11:$ZZ$200,386,FALSE))=TRUE,"",IF(VLOOKUP($A93,parlvotes_lh!$A$11:$ZZ$200,386,FALSE)=0,"",VLOOKUP($A93,parlvotes_lh!$A$11:$ZZ$200,386,FALSE)))</f>
        <v/>
      </c>
    </row>
    <row r="94" spans="1:29" ht="13.5" customHeight="1" x14ac:dyDescent="0.25">
      <c r="A94" s="242" t="str">
        <f>IF(info_parties!A94="","",info_parties!A94)</f>
        <v/>
      </c>
      <c r="B94" s="142" t="str">
        <f>IF(A94="","",MID(info_weblinks!$C$3,32,3))</f>
        <v/>
      </c>
      <c r="C94" s="142" t="str">
        <f>IF(info_parties!G94="","",info_parties!G94)</f>
        <v/>
      </c>
      <c r="D94" s="142" t="str">
        <f>IF(info_parties!K94="","",info_parties!K94)</f>
        <v/>
      </c>
      <c r="E94" s="142" t="str">
        <f>IF(info_parties!H94="","",info_parties!H94)</f>
        <v/>
      </c>
      <c r="F94" s="243" t="str">
        <f t="shared" si="4"/>
        <v/>
      </c>
      <c r="G94" s="244" t="str">
        <f t="shared" si="5"/>
        <v/>
      </c>
      <c r="H94" s="245" t="str">
        <f t="shared" si="6"/>
        <v/>
      </c>
      <c r="I94" s="246" t="str">
        <f t="shared" si="7"/>
        <v/>
      </c>
      <c r="J94" s="247" t="str">
        <f>IF(ISERROR(VLOOKUP($A94,parlvotes_lh!$A$11:$ZZ$200,6,FALSE))=TRUE,"",IF(VLOOKUP($A94,parlvotes_lh!$A$11:$ZZ$200,6,FALSE)=0,"",VLOOKUP($A94,parlvotes_lh!$A$11:$ZZ$200,6,FALSE)))</f>
        <v/>
      </c>
      <c r="K94" s="247" t="str">
        <f>IF(ISERROR(VLOOKUP($A94,parlvotes_lh!$A$11:$ZZ$200,26,FALSE))=TRUE,"",IF(VLOOKUP($A94,parlvotes_lh!$A$11:$ZZ$200,26,FALSE)=0,"",VLOOKUP($A94,parlvotes_lh!$A$11:$ZZ$200,26,FALSE)))</f>
        <v/>
      </c>
      <c r="L94" s="247" t="str">
        <f>IF(ISERROR(VLOOKUP($A94,parlvotes_lh!$A$11:$ZZ$200,46,FALSE))=TRUE,"",IF(VLOOKUP($A94,parlvotes_lh!$A$11:$ZZ$200,46,FALSE)=0,"",VLOOKUP($A94,parlvotes_lh!$A$11:$ZZ$200,46,FALSE)))</f>
        <v/>
      </c>
      <c r="M94" s="247" t="str">
        <f>IF(ISERROR(VLOOKUP($A94,parlvotes_lh!$A$11:$ZZ$200,66,FALSE))=TRUE,"",IF(VLOOKUP($A94,parlvotes_lh!$A$11:$ZZ$200,66,FALSE)=0,"",VLOOKUP($A94,parlvotes_lh!$A$11:$ZZ$200,66,FALSE)))</f>
        <v/>
      </c>
      <c r="N94" s="247" t="str">
        <f>IF(ISERROR(VLOOKUP($A94,parlvotes_lh!$A$11:$ZZ$200,86,FALSE))=TRUE,"",IF(VLOOKUP($A94,parlvotes_lh!$A$11:$ZZ$200,86,FALSE)=0,"",VLOOKUP($A94,parlvotes_lh!$A$11:$ZZ$200,86,FALSE)))</f>
        <v/>
      </c>
      <c r="O94" s="247" t="str">
        <f>IF(ISERROR(VLOOKUP($A94,parlvotes_lh!$A$11:$ZZ$200,106,FALSE))=TRUE,"",IF(VLOOKUP($A94,parlvotes_lh!$A$11:$ZZ$200,106,FALSE)=0,"",VLOOKUP($A94,parlvotes_lh!$A$11:$ZZ$200,106,FALSE)))</f>
        <v/>
      </c>
      <c r="P94" s="247" t="str">
        <f>IF(ISERROR(VLOOKUP($A94,parlvotes_lh!$A$11:$ZZ$200,126,FALSE))=TRUE,"",IF(VLOOKUP($A94,parlvotes_lh!$A$11:$ZZ$200,126,FALSE)=0,"",VLOOKUP($A94,parlvotes_lh!$A$11:$ZZ$200,126,FALSE)))</f>
        <v/>
      </c>
      <c r="Q94" s="248" t="str">
        <f>IF(ISERROR(VLOOKUP($A94,parlvotes_lh!$A$11:$ZZ$200,146,FALSE))=TRUE,"",IF(VLOOKUP($A94,parlvotes_lh!$A$11:$ZZ$200,146,FALSE)=0,"",VLOOKUP($A94,parlvotes_lh!$A$11:$ZZ$200,146,FALSE)))</f>
        <v/>
      </c>
      <c r="R94" s="248" t="str">
        <f>IF(ISERROR(VLOOKUP($A94,parlvotes_lh!$A$11:$ZZ$200,166,FALSE))=TRUE,"",IF(VLOOKUP($A94,parlvotes_lh!$A$11:$ZZ$200,166,FALSE)=0,"",VLOOKUP($A94,parlvotes_lh!$A$11:$ZZ$200,166,FALSE)))</f>
        <v/>
      </c>
      <c r="S94" s="248" t="str">
        <f>IF(ISERROR(VLOOKUP($A94,parlvotes_lh!$A$11:$ZZ$200,186,FALSE))=TRUE,"",IF(VLOOKUP($A94,parlvotes_lh!$A$11:$ZZ$200,186,FALSE)=0,"",VLOOKUP($A94,parlvotes_lh!$A$11:$ZZ$200,186,FALSE)))</f>
        <v/>
      </c>
      <c r="T94" s="248" t="str">
        <f>IF(ISERROR(VLOOKUP($A94,parlvotes_lh!$A$11:$ZZ$200,206,FALSE))=TRUE,"",IF(VLOOKUP($A94,parlvotes_lh!$A$11:$ZZ$200,206,FALSE)=0,"",VLOOKUP($A94,parlvotes_lh!$A$11:$ZZ$200,206,FALSE)))</f>
        <v/>
      </c>
      <c r="U94" s="248" t="str">
        <f>IF(ISERROR(VLOOKUP($A94,parlvotes_lh!$A$11:$ZZ$200,226,FALSE))=TRUE,"",IF(VLOOKUP($A94,parlvotes_lh!$A$11:$ZZ$200,226,FALSE)=0,"",VLOOKUP($A94,parlvotes_lh!$A$11:$ZZ$200,226,FALSE)))</f>
        <v/>
      </c>
      <c r="V94" s="248" t="str">
        <f>IF(ISERROR(VLOOKUP($A94,parlvotes_lh!$A$11:$ZZ$200,246,FALSE))=TRUE,"",IF(VLOOKUP($A94,parlvotes_lh!$A$11:$ZZ$200,246,FALSE)=0,"",VLOOKUP($A94,parlvotes_lh!$A$11:$ZZ$200,246,FALSE)))</f>
        <v/>
      </c>
      <c r="W94" s="248" t="str">
        <f>IF(ISERROR(VLOOKUP($A94,parlvotes_lh!$A$11:$ZZ$200,266,FALSE))=TRUE,"",IF(VLOOKUP($A94,parlvotes_lh!$A$11:$ZZ$200,266,FALSE)=0,"",VLOOKUP($A94,parlvotes_lh!$A$11:$ZZ$200,266,FALSE)))</f>
        <v/>
      </c>
      <c r="X94" s="248" t="str">
        <f>IF(ISERROR(VLOOKUP($A94,parlvotes_lh!$A$11:$ZZ$200,286,FALSE))=TRUE,"",IF(VLOOKUP($A94,parlvotes_lh!$A$11:$ZZ$200,286,FALSE)=0,"",VLOOKUP($A94,parlvotes_lh!$A$11:$ZZ$200,286,FALSE)))</f>
        <v/>
      </c>
      <c r="Y94" s="248" t="str">
        <f>IF(ISERROR(VLOOKUP($A94,parlvotes_lh!$A$11:$ZZ$200,306,FALSE))=TRUE,"",IF(VLOOKUP($A94,parlvotes_lh!$A$11:$ZZ$200,306,FALSE)=0,"",VLOOKUP($A94,parlvotes_lh!$A$11:$ZZ$200,306,FALSE)))</f>
        <v/>
      </c>
      <c r="Z94" s="248" t="str">
        <f>IF(ISERROR(VLOOKUP($A94,parlvotes_lh!$A$11:$ZZ$200,326,FALSE))=TRUE,"",IF(VLOOKUP($A94,parlvotes_lh!$A$11:$ZZ$200,326,FALSE)=0,"",VLOOKUP($A94,parlvotes_lh!$A$11:$ZZ$200,326,FALSE)))</f>
        <v/>
      </c>
      <c r="AA94" s="248" t="str">
        <f>IF(ISERROR(VLOOKUP($A94,parlvotes_lh!$A$11:$ZZ$200,346,FALSE))=TRUE,"",IF(VLOOKUP($A94,parlvotes_lh!$A$11:$ZZ$200,346,FALSE)=0,"",VLOOKUP($A94,parlvotes_lh!$A$11:$ZZ$200,346,FALSE)))</f>
        <v/>
      </c>
      <c r="AB94" s="248" t="str">
        <f>IF(ISERROR(VLOOKUP($A94,parlvotes_lh!$A$11:$ZZ$200,366,FALSE))=TRUE,"",IF(VLOOKUP($A94,parlvotes_lh!$A$11:$ZZ$200,366,FALSE)=0,"",VLOOKUP($A94,parlvotes_lh!$A$11:$ZZ$200,366,FALSE)))</f>
        <v/>
      </c>
      <c r="AC94" s="248" t="str">
        <f>IF(ISERROR(VLOOKUP($A94,parlvotes_lh!$A$11:$ZZ$200,386,FALSE))=TRUE,"",IF(VLOOKUP($A94,parlvotes_lh!$A$11:$ZZ$200,386,FALSE)=0,"",VLOOKUP($A94,parlvotes_lh!$A$11:$ZZ$200,386,FALSE)))</f>
        <v/>
      </c>
    </row>
    <row r="95" spans="1:29" ht="13.5" customHeight="1" x14ac:dyDescent="0.25">
      <c r="A95" s="242" t="str">
        <f>IF(info_parties!A95="","",info_parties!A95)</f>
        <v/>
      </c>
      <c r="B95" s="142" t="str">
        <f>IF(A95="","",MID(info_weblinks!$C$3,32,3))</f>
        <v/>
      </c>
      <c r="C95" s="142" t="str">
        <f>IF(info_parties!G95="","",info_parties!G95)</f>
        <v/>
      </c>
      <c r="D95" s="142" t="str">
        <f>IF(info_parties!K95="","",info_parties!K95)</f>
        <v/>
      </c>
      <c r="E95" s="142" t="str">
        <f>IF(info_parties!H95="","",info_parties!H95)</f>
        <v/>
      </c>
      <c r="F95" s="243" t="str">
        <f t="shared" si="4"/>
        <v/>
      </c>
      <c r="G95" s="244" t="str">
        <f t="shared" si="5"/>
        <v/>
      </c>
      <c r="H95" s="245" t="str">
        <f t="shared" si="6"/>
        <v/>
      </c>
      <c r="I95" s="246" t="str">
        <f t="shared" si="7"/>
        <v/>
      </c>
      <c r="J95" s="247" t="str">
        <f>IF(ISERROR(VLOOKUP($A95,parlvotes_lh!$A$11:$ZZ$200,6,FALSE))=TRUE,"",IF(VLOOKUP($A95,parlvotes_lh!$A$11:$ZZ$200,6,FALSE)=0,"",VLOOKUP($A95,parlvotes_lh!$A$11:$ZZ$200,6,FALSE)))</f>
        <v/>
      </c>
      <c r="K95" s="247" t="str">
        <f>IF(ISERROR(VLOOKUP($A95,parlvotes_lh!$A$11:$ZZ$200,26,FALSE))=TRUE,"",IF(VLOOKUP($A95,parlvotes_lh!$A$11:$ZZ$200,26,FALSE)=0,"",VLOOKUP($A95,parlvotes_lh!$A$11:$ZZ$200,26,FALSE)))</f>
        <v/>
      </c>
      <c r="L95" s="247" t="str">
        <f>IF(ISERROR(VLOOKUP($A95,parlvotes_lh!$A$11:$ZZ$200,46,FALSE))=TRUE,"",IF(VLOOKUP($A95,parlvotes_lh!$A$11:$ZZ$200,46,FALSE)=0,"",VLOOKUP($A95,parlvotes_lh!$A$11:$ZZ$200,46,FALSE)))</f>
        <v/>
      </c>
      <c r="M95" s="247" t="str">
        <f>IF(ISERROR(VLOOKUP($A95,parlvotes_lh!$A$11:$ZZ$200,66,FALSE))=TRUE,"",IF(VLOOKUP($A95,parlvotes_lh!$A$11:$ZZ$200,66,FALSE)=0,"",VLOOKUP($A95,parlvotes_lh!$A$11:$ZZ$200,66,FALSE)))</f>
        <v/>
      </c>
      <c r="N95" s="247" t="str">
        <f>IF(ISERROR(VLOOKUP($A95,parlvotes_lh!$A$11:$ZZ$200,86,FALSE))=TRUE,"",IF(VLOOKUP($A95,parlvotes_lh!$A$11:$ZZ$200,86,FALSE)=0,"",VLOOKUP($A95,parlvotes_lh!$A$11:$ZZ$200,86,FALSE)))</f>
        <v/>
      </c>
      <c r="O95" s="247" t="str">
        <f>IF(ISERROR(VLOOKUP($A95,parlvotes_lh!$A$11:$ZZ$200,106,FALSE))=TRUE,"",IF(VLOOKUP($A95,parlvotes_lh!$A$11:$ZZ$200,106,FALSE)=0,"",VLOOKUP($A95,parlvotes_lh!$A$11:$ZZ$200,106,FALSE)))</f>
        <v/>
      </c>
      <c r="P95" s="247" t="str">
        <f>IF(ISERROR(VLOOKUP($A95,parlvotes_lh!$A$11:$ZZ$200,126,FALSE))=TRUE,"",IF(VLOOKUP($A95,parlvotes_lh!$A$11:$ZZ$200,126,FALSE)=0,"",VLOOKUP($A95,parlvotes_lh!$A$11:$ZZ$200,126,FALSE)))</f>
        <v/>
      </c>
      <c r="Q95" s="248" t="str">
        <f>IF(ISERROR(VLOOKUP($A95,parlvotes_lh!$A$11:$ZZ$200,146,FALSE))=TRUE,"",IF(VLOOKUP($A95,parlvotes_lh!$A$11:$ZZ$200,146,FALSE)=0,"",VLOOKUP($A95,parlvotes_lh!$A$11:$ZZ$200,146,FALSE)))</f>
        <v/>
      </c>
      <c r="R95" s="248" t="str">
        <f>IF(ISERROR(VLOOKUP($A95,parlvotes_lh!$A$11:$ZZ$200,166,FALSE))=TRUE,"",IF(VLOOKUP($A95,parlvotes_lh!$A$11:$ZZ$200,166,FALSE)=0,"",VLOOKUP($A95,parlvotes_lh!$A$11:$ZZ$200,166,FALSE)))</f>
        <v/>
      </c>
      <c r="S95" s="248" t="str">
        <f>IF(ISERROR(VLOOKUP($A95,parlvotes_lh!$A$11:$ZZ$200,186,FALSE))=TRUE,"",IF(VLOOKUP($A95,parlvotes_lh!$A$11:$ZZ$200,186,FALSE)=0,"",VLOOKUP($A95,parlvotes_lh!$A$11:$ZZ$200,186,FALSE)))</f>
        <v/>
      </c>
      <c r="T95" s="248" t="str">
        <f>IF(ISERROR(VLOOKUP($A95,parlvotes_lh!$A$11:$ZZ$200,206,FALSE))=TRUE,"",IF(VLOOKUP($A95,parlvotes_lh!$A$11:$ZZ$200,206,FALSE)=0,"",VLOOKUP($A95,parlvotes_lh!$A$11:$ZZ$200,206,FALSE)))</f>
        <v/>
      </c>
      <c r="U95" s="248" t="str">
        <f>IF(ISERROR(VLOOKUP($A95,parlvotes_lh!$A$11:$ZZ$200,226,FALSE))=TRUE,"",IF(VLOOKUP($A95,parlvotes_lh!$A$11:$ZZ$200,226,FALSE)=0,"",VLOOKUP($A95,parlvotes_lh!$A$11:$ZZ$200,226,FALSE)))</f>
        <v/>
      </c>
      <c r="V95" s="248" t="str">
        <f>IF(ISERROR(VLOOKUP($A95,parlvotes_lh!$A$11:$ZZ$200,246,FALSE))=TRUE,"",IF(VLOOKUP($A95,parlvotes_lh!$A$11:$ZZ$200,246,FALSE)=0,"",VLOOKUP($A95,parlvotes_lh!$A$11:$ZZ$200,246,FALSE)))</f>
        <v/>
      </c>
      <c r="W95" s="248" t="str">
        <f>IF(ISERROR(VLOOKUP($A95,parlvotes_lh!$A$11:$ZZ$200,266,FALSE))=TRUE,"",IF(VLOOKUP($A95,parlvotes_lh!$A$11:$ZZ$200,266,FALSE)=0,"",VLOOKUP($A95,parlvotes_lh!$A$11:$ZZ$200,266,FALSE)))</f>
        <v/>
      </c>
      <c r="X95" s="248" t="str">
        <f>IF(ISERROR(VLOOKUP($A95,parlvotes_lh!$A$11:$ZZ$200,286,FALSE))=TRUE,"",IF(VLOOKUP($A95,parlvotes_lh!$A$11:$ZZ$200,286,FALSE)=0,"",VLOOKUP($A95,parlvotes_lh!$A$11:$ZZ$200,286,FALSE)))</f>
        <v/>
      </c>
      <c r="Y95" s="248" t="str">
        <f>IF(ISERROR(VLOOKUP($A95,parlvotes_lh!$A$11:$ZZ$200,306,FALSE))=TRUE,"",IF(VLOOKUP($A95,parlvotes_lh!$A$11:$ZZ$200,306,FALSE)=0,"",VLOOKUP($A95,parlvotes_lh!$A$11:$ZZ$200,306,FALSE)))</f>
        <v/>
      </c>
      <c r="Z95" s="248" t="str">
        <f>IF(ISERROR(VLOOKUP($A95,parlvotes_lh!$A$11:$ZZ$200,326,FALSE))=TRUE,"",IF(VLOOKUP($A95,parlvotes_lh!$A$11:$ZZ$200,326,FALSE)=0,"",VLOOKUP($A95,parlvotes_lh!$A$11:$ZZ$200,326,FALSE)))</f>
        <v/>
      </c>
      <c r="AA95" s="248" t="str">
        <f>IF(ISERROR(VLOOKUP($A95,parlvotes_lh!$A$11:$ZZ$200,346,FALSE))=TRUE,"",IF(VLOOKUP($A95,parlvotes_lh!$A$11:$ZZ$200,346,FALSE)=0,"",VLOOKUP($A95,parlvotes_lh!$A$11:$ZZ$200,346,FALSE)))</f>
        <v/>
      </c>
      <c r="AB95" s="248" t="str">
        <f>IF(ISERROR(VLOOKUP($A95,parlvotes_lh!$A$11:$ZZ$200,366,FALSE))=TRUE,"",IF(VLOOKUP($A95,parlvotes_lh!$A$11:$ZZ$200,366,FALSE)=0,"",VLOOKUP($A95,parlvotes_lh!$A$11:$ZZ$200,366,FALSE)))</f>
        <v/>
      </c>
      <c r="AC95" s="248" t="str">
        <f>IF(ISERROR(VLOOKUP($A95,parlvotes_lh!$A$11:$ZZ$200,386,FALSE))=TRUE,"",IF(VLOOKUP($A95,parlvotes_lh!$A$11:$ZZ$200,386,FALSE)=0,"",VLOOKUP($A95,parlvotes_lh!$A$11:$ZZ$200,386,FALSE)))</f>
        <v/>
      </c>
    </row>
    <row r="96" spans="1:29" ht="13.5" customHeight="1" x14ac:dyDescent="0.25">
      <c r="A96" s="242" t="str">
        <f>IF(info_parties!A96="","",info_parties!A96)</f>
        <v/>
      </c>
      <c r="B96" s="142" t="str">
        <f>IF(A96="","",MID(info_weblinks!$C$3,32,3))</f>
        <v/>
      </c>
      <c r="C96" s="142" t="str">
        <f>IF(info_parties!G96="","",info_parties!G96)</f>
        <v/>
      </c>
      <c r="D96" s="142" t="str">
        <f>IF(info_parties!K96="","",info_parties!K96)</f>
        <v/>
      </c>
      <c r="E96" s="142" t="str">
        <f>IF(info_parties!H96="","",info_parties!H96)</f>
        <v/>
      </c>
      <c r="F96" s="243" t="str">
        <f t="shared" si="4"/>
        <v/>
      </c>
      <c r="G96" s="244" t="str">
        <f t="shared" si="5"/>
        <v/>
      </c>
      <c r="H96" s="245" t="str">
        <f t="shared" si="6"/>
        <v/>
      </c>
      <c r="I96" s="246" t="str">
        <f t="shared" si="7"/>
        <v/>
      </c>
      <c r="J96" s="247" t="str">
        <f>IF(ISERROR(VLOOKUP($A96,parlvotes_lh!$A$11:$ZZ$200,6,FALSE))=TRUE,"",IF(VLOOKUP($A96,parlvotes_lh!$A$11:$ZZ$200,6,FALSE)=0,"",VLOOKUP($A96,parlvotes_lh!$A$11:$ZZ$200,6,FALSE)))</f>
        <v/>
      </c>
      <c r="K96" s="247" t="str">
        <f>IF(ISERROR(VLOOKUP($A96,parlvotes_lh!$A$11:$ZZ$200,26,FALSE))=TRUE,"",IF(VLOOKUP($A96,parlvotes_lh!$A$11:$ZZ$200,26,FALSE)=0,"",VLOOKUP($A96,parlvotes_lh!$A$11:$ZZ$200,26,FALSE)))</f>
        <v/>
      </c>
      <c r="L96" s="247" t="str">
        <f>IF(ISERROR(VLOOKUP($A96,parlvotes_lh!$A$11:$ZZ$200,46,FALSE))=TRUE,"",IF(VLOOKUP($A96,parlvotes_lh!$A$11:$ZZ$200,46,FALSE)=0,"",VLOOKUP($A96,parlvotes_lh!$A$11:$ZZ$200,46,FALSE)))</f>
        <v/>
      </c>
      <c r="M96" s="247" t="str">
        <f>IF(ISERROR(VLOOKUP($A96,parlvotes_lh!$A$11:$ZZ$200,66,FALSE))=TRUE,"",IF(VLOOKUP($A96,parlvotes_lh!$A$11:$ZZ$200,66,FALSE)=0,"",VLOOKUP($A96,parlvotes_lh!$A$11:$ZZ$200,66,FALSE)))</f>
        <v/>
      </c>
      <c r="N96" s="247" t="str">
        <f>IF(ISERROR(VLOOKUP($A96,parlvotes_lh!$A$11:$ZZ$200,86,FALSE))=TRUE,"",IF(VLOOKUP($A96,parlvotes_lh!$A$11:$ZZ$200,86,FALSE)=0,"",VLOOKUP($A96,parlvotes_lh!$A$11:$ZZ$200,86,FALSE)))</f>
        <v/>
      </c>
      <c r="O96" s="247" t="str">
        <f>IF(ISERROR(VLOOKUP($A96,parlvotes_lh!$A$11:$ZZ$200,106,FALSE))=TRUE,"",IF(VLOOKUP($A96,parlvotes_lh!$A$11:$ZZ$200,106,FALSE)=0,"",VLOOKUP($A96,parlvotes_lh!$A$11:$ZZ$200,106,FALSE)))</f>
        <v/>
      </c>
      <c r="P96" s="247" t="str">
        <f>IF(ISERROR(VLOOKUP($A96,parlvotes_lh!$A$11:$ZZ$200,126,FALSE))=TRUE,"",IF(VLOOKUP($A96,parlvotes_lh!$A$11:$ZZ$200,126,FALSE)=0,"",VLOOKUP($A96,parlvotes_lh!$A$11:$ZZ$200,126,FALSE)))</f>
        <v/>
      </c>
      <c r="Q96" s="248" t="str">
        <f>IF(ISERROR(VLOOKUP($A96,parlvotes_lh!$A$11:$ZZ$200,146,FALSE))=TRUE,"",IF(VLOOKUP($A96,parlvotes_lh!$A$11:$ZZ$200,146,FALSE)=0,"",VLOOKUP($A96,parlvotes_lh!$A$11:$ZZ$200,146,FALSE)))</f>
        <v/>
      </c>
      <c r="R96" s="248" t="str">
        <f>IF(ISERROR(VLOOKUP($A96,parlvotes_lh!$A$11:$ZZ$200,166,FALSE))=TRUE,"",IF(VLOOKUP($A96,parlvotes_lh!$A$11:$ZZ$200,166,FALSE)=0,"",VLOOKUP($A96,parlvotes_lh!$A$11:$ZZ$200,166,FALSE)))</f>
        <v/>
      </c>
      <c r="S96" s="248" t="str">
        <f>IF(ISERROR(VLOOKUP($A96,parlvotes_lh!$A$11:$ZZ$200,186,FALSE))=TRUE,"",IF(VLOOKUP($A96,parlvotes_lh!$A$11:$ZZ$200,186,FALSE)=0,"",VLOOKUP($A96,parlvotes_lh!$A$11:$ZZ$200,186,FALSE)))</f>
        <v/>
      </c>
      <c r="T96" s="248" t="str">
        <f>IF(ISERROR(VLOOKUP($A96,parlvotes_lh!$A$11:$ZZ$200,206,FALSE))=TRUE,"",IF(VLOOKUP($A96,parlvotes_lh!$A$11:$ZZ$200,206,FALSE)=0,"",VLOOKUP($A96,parlvotes_lh!$A$11:$ZZ$200,206,FALSE)))</f>
        <v/>
      </c>
      <c r="U96" s="248" t="str">
        <f>IF(ISERROR(VLOOKUP($A96,parlvotes_lh!$A$11:$ZZ$200,226,FALSE))=TRUE,"",IF(VLOOKUP($A96,parlvotes_lh!$A$11:$ZZ$200,226,FALSE)=0,"",VLOOKUP($A96,parlvotes_lh!$A$11:$ZZ$200,226,FALSE)))</f>
        <v/>
      </c>
      <c r="V96" s="248" t="str">
        <f>IF(ISERROR(VLOOKUP($A96,parlvotes_lh!$A$11:$ZZ$200,246,FALSE))=TRUE,"",IF(VLOOKUP($A96,parlvotes_lh!$A$11:$ZZ$200,246,FALSE)=0,"",VLOOKUP($A96,parlvotes_lh!$A$11:$ZZ$200,246,FALSE)))</f>
        <v/>
      </c>
      <c r="W96" s="248" t="str">
        <f>IF(ISERROR(VLOOKUP($A96,parlvotes_lh!$A$11:$ZZ$200,266,FALSE))=TRUE,"",IF(VLOOKUP($A96,parlvotes_lh!$A$11:$ZZ$200,266,FALSE)=0,"",VLOOKUP($A96,parlvotes_lh!$A$11:$ZZ$200,266,FALSE)))</f>
        <v/>
      </c>
      <c r="X96" s="248" t="str">
        <f>IF(ISERROR(VLOOKUP($A96,parlvotes_lh!$A$11:$ZZ$200,286,FALSE))=TRUE,"",IF(VLOOKUP($A96,parlvotes_lh!$A$11:$ZZ$200,286,FALSE)=0,"",VLOOKUP($A96,parlvotes_lh!$A$11:$ZZ$200,286,FALSE)))</f>
        <v/>
      </c>
      <c r="Y96" s="248" t="str">
        <f>IF(ISERROR(VLOOKUP($A96,parlvotes_lh!$A$11:$ZZ$200,306,FALSE))=TRUE,"",IF(VLOOKUP($A96,parlvotes_lh!$A$11:$ZZ$200,306,FALSE)=0,"",VLOOKUP($A96,parlvotes_lh!$A$11:$ZZ$200,306,FALSE)))</f>
        <v/>
      </c>
      <c r="Z96" s="248" t="str">
        <f>IF(ISERROR(VLOOKUP($A96,parlvotes_lh!$A$11:$ZZ$200,326,FALSE))=TRUE,"",IF(VLOOKUP($A96,parlvotes_lh!$A$11:$ZZ$200,326,FALSE)=0,"",VLOOKUP($A96,parlvotes_lh!$A$11:$ZZ$200,326,FALSE)))</f>
        <v/>
      </c>
      <c r="AA96" s="248" t="str">
        <f>IF(ISERROR(VLOOKUP($A96,parlvotes_lh!$A$11:$ZZ$200,346,FALSE))=TRUE,"",IF(VLOOKUP($A96,parlvotes_lh!$A$11:$ZZ$200,346,FALSE)=0,"",VLOOKUP($A96,parlvotes_lh!$A$11:$ZZ$200,346,FALSE)))</f>
        <v/>
      </c>
      <c r="AB96" s="248" t="str">
        <f>IF(ISERROR(VLOOKUP($A96,parlvotes_lh!$A$11:$ZZ$200,366,FALSE))=TRUE,"",IF(VLOOKUP($A96,parlvotes_lh!$A$11:$ZZ$200,366,FALSE)=0,"",VLOOKUP($A96,parlvotes_lh!$A$11:$ZZ$200,366,FALSE)))</f>
        <v/>
      </c>
      <c r="AC96" s="248" t="str">
        <f>IF(ISERROR(VLOOKUP($A96,parlvotes_lh!$A$11:$ZZ$200,386,FALSE))=TRUE,"",IF(VLOOKUP($A96,parlvotes_lh!$A$11:$ZZ$200,386,FALSE)=0,"",VLOOKUP($A96,parlvotes_lh!$A$11:$ZZ$200,386,FALSE)))</f>
        <v/>
      </c>
    </row>
    <row r="97" spans="1:29" ht="13.5" customHeight="1" x14ac:dyDescent="0.25">
      <c r="A97" s="242" t="str">
        <f>IF(info_parties!A97="","",info_parties!A97)</f>
        <v/>
      </c>
      <c r="B97" s="142" t="str">
        <f>IF(A97="","",MID(info_weblinks!$C$3,32,3))</f>
        <v/>
      </c>
      <c r="C97" s="142" t="str">
        <f>IF(info_parties!G97="","",info_parties!G97)</f>
        <v/>
      </c>
      <c r="D97" s="142" t="str">
        <f>IF(info_parties!K97="","",info_parties!K97)</f>
        <v/>
      </c>
      <c r="E97" s="142" t="str">
        <f>IF(info_parties!H97="","",info_parties!H97)</f>
        <v/>
      </c>
      <c r="F97" s="243" t="str">
        <f t="shared" si="4"/>
        <v/>
      </c>
      <c r="G97" s="244" t="str">
        <f t="shared" si="5"/>
        <v/>
      </c>
      <c r="H97" s="245" t="str">
        <f t="shared" si="6"/>
        <v/>
      </c>
      <c r="I97" s="246" t="str">
        <f t="shared" si="7"/>
        <v/>
      </c>
      <c r="J97" s="247" t="str">
        <f>IF(ISERROR(VLOOKUP($A97,parlvotes_lh!$A$11:$ZZ$200,6,FALSE))=TRUE,"",IF(VLOOKUP($A97,parlvotes_lh!$A$11:$ZZ$200,6,FALSE)=0,"",VLOOKUP($A97,parlvotes_lh!$A$11:$ZZ$200,6,FALSE)))</f>
        <v/>
      </c>
      <c r="K97" s="247" t="str">
        <f>IF(ISERROR(VLOOKUP($A97,parlvotes_lh!$A$11:$ZZ$200,26,FALSE))=TRUE,"",IF(VLOOKUP($A97,parlvotes_lh!$A$11:$ZZ$200,26,FALSE)=0,"",VLOOKUP($A97,parlvotes_lh!$A$11:$ZZ$200,26,FALSE)))</f>
        <v/>
      </c>
      <c r="L97" s="247" t="str">
        <f>IF(ISERROR(VLOOKUP($A97,parlvotes_lh!$A$11:$ZZ$200,46,FALSE))=TRUE,"",IF(VLOOKUP($A97,parlvotes_lh!$A$11:$ZZ$200,46,FALSE)=0,"",VLOOKUP($A97,parlvotes_lh!$A$11:$ZZ$200,46,FALSE)))</f>
        <v/>
      </c>
      <c r="M97" s="247" t="str">
        <f>IF(ISERROR(VLOOKUP($A97,parlvotes_lh!$A$11:$ZZ$200,66,FALSE))=TRUE,"",IF(VLOOKUP($A97,parlvotes_lh!$A$11:$ZZ$200,66,FALSE)=0,"",VLOOKUP($A97,parlvotes_lh!$A$11:$ZZ$200,66,FALSE)))</f>
        <v/>
      </c>
      <c r="N97" s="247" t="str">
        <f>IF(ISERROR(VLOOKUP($A97,parlvotes_lh!$A$11:$ZZ$200,86,FALSE))=TRUE,"",IF(VLOOKUP($A97,parlvotes_lh!$A$11:$ZZ$200,86,FALSE)=0,"",VLOOKUP($A97,parlvotes_lh!$A$11:$ZZ$200,86,FALSE)))</f>
        <v/>
      </c>
      <c r="O97" s="247" t="str">
        <f>IF(ISERROR(VLOOKUP($A97,parlvotes_lh!$A$11:$ZZ$200,106,FALSE))=TRUE,"",IF(VLOOKUP($A97,parlvotes_lh!$A$11:$ZZ$200,106,FALSE)=0,"",VLOOKUP($A97,parlvotes_lh!$A$11:$ZZ$200,106,FALSE)))</f>
        <v/>
      </c>
      <c r="P97" s="247" t="str">
        <f>IF(ISERROR(VLOOKUP($A97,parlvotes_lh!$A$11:$ZZ$200,126,FALSE))=TRUE,"",IF(VLOOKUP($A97,parlvotes_lh!$A$11:$ZZ$200,126,FALSE)=0,"",VLOOKUP($A97,parlvotes_lh!$A$11:$ZZ$200,126,FALSE)))</f>
        <v/>
      </c>
      <c r="Q97" s="248" t="str">
        <f>IF(ISERROR(VLOOKUP($A97,parlvotes_lh!$A$11:$ZZ$200,146,FALSE))=TRUE,"",IF(VLOOKUP($A97,parlvotes_lh!$A$11:$ZZ$200,146,FALSE)=0,"",VLOOKUP($A97,parlvotes_lh!$A$11:$ZZ$200,146,FALSE)))</f>
        <v/>
      </c>
      <c r="R97" s="248" t="str">
        <f>IF(ISERROR(VLOOKUP($A97,parlvotes_lh!$A$11:$ZZ$200,166,FALSE))=TRUE,"",IF(VLOOKUP($A97,parlvotes_lh!$A$11:$ZZ$200,166,FALSE)=0,"",VLOOKUP($A97,parlvotes_lh!$A$11:$ZZ$200,166,FALSE)))</f>
        <v/>
      </c>
      <c r="S97" s="248" t="str">
        <f>IF(ISERROR(VLOOKUP($A97,parlvotes_lh!$A$11:$ZZ$200,186,FALSE))=TRUE,"",IF(VLOOKUP($A97,parlvotes_lh!$A$11:$ZZ$200,186,FALSE)=0,"",VLOOKUP($A97,parlvotes_lh!$A$11:$ZZ$200,186,FALSE)))</f>
        <v/>
      </c>
      <c r="T97" s="248" t="str">
        <f>IF(ISERROR(VLOOKUP($A97,parlvotes_lh!$A$11:$ZZ$200,206,FALSE))=TRUE,"",IF(VLOOKUP($A97,parlvotes_lh!$A$11:$ZZ$200,206,FALSE)=0,"",VLOOKUP($A97,parlvotes_lh!$A$11:$ZZ$200,206,FALSE)))</f>
        <v/>
      </c>
      <c r="U97" s="248" t="str">
        <f>IF(ISERROR(VLOOKUP($A97,parlvotes_lh!$A$11:$ZZ$200,226,FALSE))=TRUE,"",IF(VLOOKUP($A97,parlvotes_lh!$A$11:$ZZ$200,226,FALSE)=0,"",VLOOKUP($A97,parlvotes_lh!$A$11:$ZZ$200,226,FALSE)))</f>
        <v/>
      </c>
      <c r="V97" s="248" t="str">
        <f>IF(ISERROR(VLOOKUP($A97,parlvotes_lh!$A$11:$ZZ$200,246,FALSE))=TRUE,"",IF(VLOOKUP($A97,parlvotes_lh!$A$11:$ZZ$200,246,FALSE)=0,"",VLOOKUP($A97,parlvotes_lh!$A$11:$ZZ$200,246,FALSE)))</f>
        <v/>
      </c>
      <c r="W97" s="248" t="str">
        <f>IF(ISERROR(VLOOKUP($A97,parlvotes_lh!$A$11:$ZZ$200,266,FALSE))=TRUE,"",IF(VLOOKUP($A97,parlvotes_lh!$A$11:$ZZ$200,266,FALSE)=0,"",VLOOKUP($A97,parlvotes_lh!$A$11:$ZZ$200,266,FALSE)))</f>
        <v/>
      </c>
      <c r="X97" s="248" t="str">
        <f>IF(ISERROR(VLOOKUP($A97,parlvotes_lh!$A$11:$ZZ$200,286,FALSE))=TRUE,"",IF(VLOOKUP($A97,parlvotes_lh!$A$11:$ZZ$200,286,FALSE)=0,"",VLOOKUP($A97,parlvotes_lh!$A$11:$ZZ$200,286,FALSE)))</f>
        <v/>
      </c>
      <c r="Y97" s="248" t="str">
        <f>IF(ISERROR(VLOOKUP($A97,parlvotes_lh!$A$11:$ZZ$200,306,FALSE))=TRUE,"",IF(VLOOKUP($A97,parlvotes_lh!$A$11:$ZZ$200,306,FALSE)=0,"",VLOOKUP($A97,parlvotes_lh!$A$11:$ZZ$200,306,FALSE)))</f>
        <v/>
      </c>
      <c r="Z97" s="248" t="str">
        <f>IF(ISERROR(VLOOKUP($A97,parlvotes_lh!$A$11:$ZZ$200,326,FALSE))=TRUE,"",IF(VLOOKUP($A97,parlvotes_lh!$A$11:$ZZ$200,326,FALSE)=0,"",VLOOKUP($A97,parlvotes_lh!$A$11:$ZZ$200,326,FALSE)))</f>
        <v/>
      </c>
      <c r="AA97" s="248" t="str">
        <f>IF(ISERROR(VLOOKUP($A97,parlvotes_lh!$A$11:$ZZ$200,346,FALSE))=TRUE,"",IF(VLOOKUP($A97,parlvotes_lh!$A$11:$ZZ$200,346,FALSE)=0,"",VLOOKUP($A97,parlvotes_lh!$A$11:$ZZ$200,346,FALSE)))</f>
        <v/>
      </c>
      <c r="AB97" s="248" t="str">
        <f>IF(ISERROR(VLOOKUP($A97,parlvotes_lh!$A$11:$ZZ$200,366,FALSE))=TRUE,"",IF(VLOOKUP($A97,parlvotes_lh!$A$11:$ZZ$200,366,FALSE)=0,"",VLOOKUP($A97,parlvotes_lh!$A$11:$ZZ$200,366,FALSE)))</f>
        <v/>
      </c>
      <c r="AC97" s="248" t="str">
        <f>IF(ISERROR(VLOOKUP($A97,parlvotes_lh!$A$11:$ZZ$200,386,FALSE))=TRUE,"",IF(VLOOKUP($A97,parlvotes_lh!$A$11:$ZZ$200,386,FALSE)=0,"",VLOOKUP($A97,parlvotes_lh!$A$11:$ZZ$200,386,FALSE)))</f>
        <v/>
      </c>
    </row>
    <row r="98" spans="1:29" ht="13.5" customHeight="1" x14ac:dyDescent="0.25">
      <c r="A98" s="242" t="str">
        <f>IF(info_parties!A98="","",info_parties!A98)</f>
        <v/>
      </c>
      <c r="B98" s="142" t="str">
        <f>IF(A98="","",MID(info_weblinks!$C$3,32,3))</f>
        <v/>
      </c>
      <c r="C98" s="142" t="str">
        <f>IF(info_parties!G98="","",info_parties!G98)</f>
        <v/>
      </c>
      <c r="D98" s="142" t="str">
        <f>IF(info_parties!K98="","",info_parties!K98)</f>
        <v/>
      </c>
      <c r="E98" s="142" t="str">
        <f>IF(info_parties!H98="","",info_parties!H98)</f>
        <v/>
      </c>
      <c r="F98" s="243" t="str">
        <f t="shared" si="4"/>
        <v/>
      </c>
      <c r="G98" s="244" t="str">
        <f t="shared" si="5"/>
        <v/>
      </c>
      <c r="H98" s="245" t="str">
        <f t="shared" si="6"/>
        <v/>
      </c>
      <c r="I98" s="246" t="str">
        <f t="shared" si="7"/>
        <v/>
      </c>
      <c r="J98" s="247" t="str">
        <f>IF(ISERROR(VLOOKUP($A98,parlvotes_lh!$A$11:$ZZ$200,6,FALSE))=TRUE,"",IF(VLOOKUP($A98,parlvotes_lh!$A$11:$ZZ$200,6,FALSE)=0,"",VLOOKUP($A98,parlvotes_lh!$A$11:$ZZ$200,6,FALSE)))</f>
        <v/>
      </c>
      <c r="K98" s="247" t="str">
        <f>IF(ISERROR(VLOOKUP($A98,parlvotes_lh!$A$11:$ZZ$200,26,FALSE))=TRUE,"",IF(VLOOKUP($A98,parlvotes_lh!$A$11:$ZZ$200,26,FALSE)=0,"",VLOOKUP($A98,parlvotes_lh!$A$11:$ZZ$200,26,FALSE)))</f>
        <v/>
      </c>
      <c r="L98" s="247" t="str">
        <f>IF(ISERROR(VLOOKUP($A98,parlvotes_lh!$A$11:$ZZ$200,46,FALSE))=TRUE,"",IF(VLOOKUP($A98,parlvotes_lh!$A$11:$ZZ$200,46,FALSE)=0,"",VLOOKUP($A98,parlvotes_lh!$A$11:$ZZ$200,46,FALSE)))</f>
        <v/>
      </c>
      <c r="M98" s="247" t="str">
        <f>IF(ISERROR(VLOOKUP($A98,parlvotes_lh!$A$11:$ZZ$200,66,FALSE))=TRUE,"",IF(VLOOKUP($A98,parlvotes_lh!$A$11:$ZZ$200,66,FALSE)=0,"",VLOOKUP($A98,parlvotes_lh!$A$11:$ZZ$200,66,FALSE)))</f>
        <v/>
      </c>
      <c r="N98" s="247" t="str">
        <f>IF(ISERROR(VLOOKUP($A98,parlvotes_lh!$A$11:$ZZ$200,86,FALSE))=TRUE,"",IF(VLOOKUP($A98,parlvotes_lh!$A$11:$ZZ$200,86,FALSE)=0,"",VLOOKUP($A98,parlvotes_lh!$A$11:$ZZ$200,86,FALSE)))</f>
        <v/>
      </c>
      <c r="O98" s="247" t="str">
        <f>IF(ISERROR(VLOOKUP($A98,parlvotes_lh!$A$11:$ZZ$200,106,FALSE))=TRUE,"",IF(VLOOKUP($A98,parlvotes_lh!$A$11:$ZZ$200,106,FALSE)=0,"",VLOOKUP($A98,parlvotes_lh!$A$11:$ZZ$200,106,FALSE)))</f>
        <v/>
      </c>
      <c r="P98" s="247" t="str">
        <f>IF(ISERROR(VLOOKUP($A98,parlvotes_lh!$A$11:$ZZ$200,126,FALSE))=TRUE,"",IF(VLOOKUP($A98,parlvotes_lh!$A$11:$ZZ$200,126,FALSE)=0,"",VLOOKUP($A98,parlvotes_lh!$A$11:$ZZ$200,126,FALSE)))</f>
        <v/>
      </c>
      <c r="Q98" s="248" t="str">
        <f>IF(ISERROR(VLOOKUP($A98,parlvotes_lh!$A$11:$ZZ$200,146,FALSE))=TRUE,"",IF(VLOOKUP($A98,parlvotes_lh!$A$11:$ZZ$200,146,FALSE)=0,"",VLOOKUP($A98,parlvotes_lh!$A$11:$ZZ$200,146,FALSE)))</f>
        <v/>
      </c>
      <c r="R98" s="248" t="str">
        <f>IF(ISERROR(VLOOKUP($A98,parlvotes_lh!$A$11:$ZZ$200,166,FALSE))=TRUE,"",IF(VLOOKUP($A98,parlvotes_lh!$A$11:$ZZ$200,166,FALSE)=0,"",VLOOKUP($A98,parlvotes_lh!$A$11:$ZZ$200,166,FALSE)))</f>
        <v/>
      </c>
      <c r="S98" s="248" t="str">
        <f>IF(ISERROR(VLOOKUP($A98,parlvotes_lh!$A$11:$ZZ$200,186,FALSE))=TRUE,"",IF(VLOOKUP($A98,parlvotes_lh!$A$11:$ZZ$200,186,FALSE)=0,"",VLOOKUP($A98,parlvotes_lh!$A$11:$ZZ$200,186,FALSE)))</f>
        <v/>
      </c>
      <c r="T98" s="248" t="str">
        <f>IF(ISERROR(VLOOKUP($A98,parlvotes_lh!$A$11:$ZZ$200,206,FALSE))=TRUE,"",IF(VLOOKUP($A98,parlvotes_lh!$A$11:$ZZ$200,206,FALSE)=0,"",VLOOKUP($A98,parlvotes_lh!$A$11:$ZZ$200,206,FALSE)))</f>
        <v/>
      </c>
      <c r="U98" s="248" t="str">
        <f>IF(ISERROR(VLOOKUP($A98,parlvotes_lh!$A$11:$ZZ$200,226,FALSE))=TRUE,"",IF(VLOOKUP($A98,parlvotes_lh!$A$11:$ZZ$200,226,FALSE)=0,"",VLOOKUP($A98,parlvotes_lh!$A$11:$ZZ$200,226,FALSE)))</f>
        <v/>
      </c>
      <c r="V98" s="248" t="str">
        <f>IF(ISERROR(VLOOKUP($A98,parlvotes_lh!$A$11:$ZZ$200,246,FALSE))=TRUE,"",IF(VLOOKUP($A98,parlvotes_lh!$A$11:$ZZ$200,246,FALSE)=0,"",VLOOKUP($A98,parlvotes_lh!$A$11:$ZZ$200,246,FALSE)))</f>
        <v/>
      </c>
      <c r="W98" s="248" t="str">
        <f>IF(ISERROR(VLOOKUP($A98,parlvotes_lh!$A$11:$ZZ$200,266,FALSE))=TRUE,"",IF(VLOOKUP($A98,parlvotes_lh!$A$11:$ZZ$200,266,FALSE)=0,"",VLOOKUP($A98,parlvotes_lh!$A$11:$ZZ$200,266,FALSE)))</f>
        <v/>
      </c>
      <c r="X98" s="248" t="str">
        <f>IF(ISERROR(VLOOKUP($A98,parlvotes_lh!$A$11:$ZZ$200,286,FALSE))=TRUE,"",IF(VLOOKUP($A98,parlvotes_lh!$A$11:$ZZ$200,286,FALSE)=0,"",VLOOKUP($A98,parlvotes_lh!$A$11:$ZZ$200,286,FALSE)))</f>
        <v/>
      </c>
      <c r="Y98" s="248" t="str">
        <f>IF(ISERROR(VLOOKUP($A98,parlvotes_lh!$A$11:$ZZ$200,306,FALSE))=TRUE,"",IF(VLOOKUP($A98,parlvotes_lh!$A$11:$ZZ$200,306,FALSE)=0,"",VLOOKUP($A98,parlvotes_lh!$A$11:$ZZ$200,306,FALSE)))</f>
        <v/>
      </c>
      <c r="Z98" s="248" t="str">
        <f>IF(ISERROR(VLOOKUP($A98,parlvotes_lh!$A$11:$ZZ$200,326,FALSE))=TRUE,"",IF(VLOOKUP($A98,parlvotes_lh!$A$11:$ZZ$200,326,FALSE)=0,"",VLOOKUP($A98,parlvotes_lh!$A$11:$ZZ$200,326,FALSE)))</f>
        <v/>
      </c>
      <c r="AA98" s="248" t="str">
        <f>IF(ISERROR(VLOOKUP($A98,parlvotes_lh!$A$11:$ZZ$200,346,FALSE))=TRUE,"",IF(VLOOKUP($A98,parlvotes_lh!$A$11:$ZZ$200,346,FALSE)=0,"",VLOOKUP($A98,parlvotes_lh!$A$11:$ZZ$200,346,FALSE)))</f>
        <v/>
      </c>
      <c r="AB98" s="248" t="str">
        <f>IF(ISERROR(VLOOKUP($A98,parlvotes_lh!$A$11:$ZZ$200,366,FALSE))=TRUE,"",IF(VLOOKUP($A98,parlvotes_lh!$A$11:$ZZ$200,366,FALSE)=0,"",VLOOKUP($A98,parlvotes_lh!$A$11:$ZZ$200,366,FALSE)))</f>
        <v/>
      </c>
      <c r="AC98" s="248" t="str">
        <f>IF(ISERROR(VLOOKUP($A98,parlvotes_lh!$A$11:$ZZ$200,386,FALSE))=TRUE,"",IF(VLOOKUP($A98,parlvotes_lh!$A$11:$ZZ$200,386,FALSE)=0,"",VLOOKUP($A98,parlvotes_lh!$A$11:$ZZ$200,386,FALSE)))</f>
        <v/>
      </c>
    </row>
    <row r="99" spans="1:29" ht="13.5" customHeight="1" x14ac:dyDescent="0.25">
      <c r="A99" s="242" t="str">
        <f>IF(info_parties!A99="","",info_parties!A99)</f>
        <v/>
      </c>
      <c r="B99" s="142" t="str">
        <f>IF(A99="","",MID(info_weblinks!$C$3,32,3))</f>
        <v/>
      </c>
      <c r="C99" s="142" t="str">
        <f>IF(info_parties!G99="","",info_parties!G99)</f>
        <v/>
      </c>
      <c r="D99" s="142" t="str">
        <f>IF(info_parties!K99="","",info_parties!K99)</f>
        <v/>
      </c>
      <c r="E99" s="142" t="str">
        <f>IF(info_parties!H99="","",info_parties!H99)</f>
        <v/>
      </c>
      <c r="F99" s="243" t="str">
        <f t="shared" si="4"/>
        <v/>
      </c>
      <c r="G99" s="244" t="str">
        <f t="shared" si="5"/>
        <v/>
      </c>
      <c r="H99" s="245" t="str">
        <f t="shared" si="6"/>
        <v/>
      </c>
      <c r="I99" s="246" t="str">
        <f t="shared" si="7"/>
        <v/>
      </c>
      <c r="J99" s="247" t="str">
        <f>IF(ISERROR(VLOOKUP($A99,parlvotes_lh!$A$11:$ZZ$200,6,FALSE))=TRUE,"",IF(VLOOKUP($A99,parlvotes_lh!$A$11:$ZZ$200,6,FALSE)=0,"",VLOOKUP($A99,parlvotes_lh!$A$11:$ZZ$200,6,FALSE)))</f>
        <v/>
      </c>
      <c r="K99" s="247" t="str">
        <f>IF(ISERROR(VLOOKUP($A99,parlvotes_lh!$A$11:$ZZ$200,26,FALSE))=TRUE,"",IF(VLOOKUP($A99,parlvotes_lh!$A$11:$ZZ$200,26,FALSE)=0,"",VLOOKUP($A99,parlvotes_lh!$A$11:$ZZ$200,26,FALSE)))</f>
        <v/>
      </c>
      <c r="L99" s="247" t="str">
        <f>IF(ISERROR(VLOOKUP($A99,parlvotes_lh!$A$11:$ZZ$200,46,FALSE))=TRUE,"",IF(VLOOKUP($A99,parlvotes_lh!$A$11:$ZZ$200,46,FALSE)=0,"",VLOOKUP($A99,parlvotes_lh!$A$11:$ZZ$200,46,FALSE)))</f>
        <v/>
      </c>
      <c r="M99" s="247" t="str">
        <f>IF(ISERROR(VLOOKUP($A99,parlvotes_lh!$A$11:$ZZ$200,66,FALSE))=TRUE,"",IF(VLOOKUP($A99,parlvotes_lh!$A$11:$ZZ$200,66,FALSE)=0,"",VLOOKUP($A99,parlvotes_lh!$A$11:$ZZ$200,66,FALSE)))</f>
        <v/>
      </c>
      <c r="N99" s="247" t="str">
        <f>IF(ISERROR(VLOOKUP($A99,parlvotes_lh!$A$11:$ZZ$200,86,FALSE))=TRUE,"",IF(VLOOKUP($A99,parlvotes_lh!$A$11:$ZZ$200,86,FALSE)=0,"",VLOOKUP($A99,parlvotes_lh!$A$11:$ZZ$200,86,FALSE)))</f>
        <v/>
      </c>
      <c r="O99" s="247" t="str">
        <f>IF(ISERROR(VLOOKUP($A99,parlvotes_lh!$A$11:$ZZ$200,106,FALSE))=TRUE,"",IF(VLOOKUP($A99,parlvotes_lh!$A$11:$ZZ$200,106,FALSE)=0,"",VLOOKUP($A99,parlvotes_lh!$A$11:$ZZ$200,106,FALSE)))</f>
        <v/>
      </c>
      <c r="P99" s="247" t="str">
        <f>IF(ISERROR(VLOOKUP($A99,parlvotes_lh!$A$11:$ZZ$200,126,FALSE))=TRUE,"",IF(VLOOKUP($A99,parlvotes_lh!$A$11:$ZZ$200,126,FALSE)=0,"",VLOOKUP($A99,parlvotes_lh!$A$11:$ZZ$200,126,FALSE)))</f>
        <v/>
      </c>
      <c r="Q99" s="248" t="str">
        <f>IF(ISERROR(VLOOKUP($A99,parlvotes_lh!$A$11:$ZZ$200,146,FALSE))=TRUE,"",IF(VLOOKUP($A99,parlvotes_lh!$A$11:$ZZ$200,146,FALSE)=0,"",VLOOKUP($A99,parlvotes_lh!$A$11:$ZZ$200,146,FALSE)))</f>
        <v/>
      </c>
      <c r="R99" s="248" t="str">
        <f>IF(ISERROR(VLOOKUP($A99,parlvotes_lh!$A$11:$ZZ$200,166,FALSE))=TRUE,"",IF(VLOOKUP($A99,parlvotes_lh!$A$11:$ZZ$200,166,FALSE)=0,"",VLOOKUP($A99,parlvotes_lh!$A$11:$ZZ$200,166,FALSE)))</f>
        <v/>
      </c>
      <c r="S99" s="248" t="str">
        <f>IF(ISERROR(VLOOKUP($A99,parlvotes_lh!$A$11:$ZZ$200,186,FALSE))=TRUE,"",IF(VLOOKUP($A99,parlvotes_lh!$A$11:$ZZ$200,186,FALSE)=0,"",VLOOKUP($A99,parlvotes_lh!$A$11:$ZZ$200,186,FALSE)))</f>
        <v/>
      </c>
      <c r="T99" s="248" t="str">
        <f>IF(ISERROR(VLOOKUP($A99,parlvotes_lh!$A$11:$ZZ$200,206,FALSE))=TRUE,"",IF(VLOOKUP($A99,parlvotes_lh!$A$11:$ZZ$200,206,FALSE)=0,"",VLOOKUP($A99,parlvotes_lh!$A$11:$ZZ$200,206,FALSE)))</f>
        <v/>
      </c>
      <c r="U99" s="248" t="str">
        <f>IF(ISERROR(VLOOKUP($A99,parlvotes_lh!$A$11:$ZZ$200,226,FALSE))=TRUE,"",IF(VLOOKUP($A99,parlvotes_lh!$A$11:$ZZ$200,226,FALSE)=0,"",VLOOKUP($A99,parlvotes_lh!$A$11:$ZZ$200,226,FALSE)))</f>
        <v/>
      </c>
      <c r="V99" s="248" t="str">
        <f>IF(ISERROR(VLOOKUP($A99,parlvotes_lh!$A$11:$ZZ$200,246,FALSE))=TRUE,"",IF(VLOOKUP($A99,parlvotes_lh!$A$11:$ZZ$200,246,FALSE)=0,"",VLOOKUP($A99,parlvotes_lh!$A$11:$ZZ$200,246,FALSE)))</f>
        <v/>
      </c>
      <c r="W99" s="248" t="str">
        <f>IF(ISERROR(VLOOKUP($A99,parlvotes_lh!$A$11:$ZZ$200,266,FALSE))=TRUE,"",IF(VLOOKUP($A99,parlvotes_lh!$A$11:$ZZ$200,266,FALSE)=0,"",VLOOKUP($A99,parlvotes_lh!$A$11:$ZZ$200,266,FALSE)))</f>
        <v/>
      </c>
      <c r="X99" s="248" t="str">
        <f>IF(ISERROR(VLOOKUP($A99,parlvotes_lh!$A$11:$ZZ$200,286,FALSE))=TRUE,"",IF(VLOOKUP($A99,parlvotes_lh!$A$11:$ZZ$200,286,FALSE)=0,"",VLOOKUP($A99,parlvotes_lh!$A$11:$ZZ$200,286,FALSE)))</f>
        <v/>
      </c>
      <c r="Y99" s="248" t="str">
        <f>IF(ISERROR(VLOOKUP($A99,parlvotes_lh!$A$11:$ZZ$200,306,FALSE))=TRUE,"",IF(VLOOKUP($A99,parlvotes_lh!$A$11:$ZZ$200,306,FALSE)=0,"",VLOOKUP($A99,parlvotes_lh!$A$11:$ZZ$200,306,FALSE)))</f>
        <v/>
      </c>
      <c r="Z99" s="248" t="str">
        <f>IF(ISERROR(VLOOKUP($A99,parlvotes_lh!$A$11:$ZZ$200,326,FALSE))=TRUE,"",IF(VLOOKUP($A99,parlvotes_lh!$A$11:$ZZ$200,326,FALSE)=0,"",VLOOKUP($A99,parlvotes_lh!$A$11:$ZZ$200,326,FALSE)))</f>
        <v/>
      </c>
      <c r="AA99" s="248" t="str">
        <f>IF(ISERROR(VLOOKUP($A99,parlvotes_lh!$A$11:$ZZ$200,346,FALSE))=TRUE,"",IF(VLOOKUP($A99,parlvotes_lh!$A$11:$ZZ$200,346,FALSE)=0,"",VLOOKUP($A99,parlvotes_lh!$A$11:$ZZ$200,346,FALSE)))</f>
        <v/>
      </c>
      <c r="AB99" s="248" t="str">
        <f>IF(ISERROR(VLOOKUP($A99,parlvotes_lh!$A$11:$ZZ$200,366,FALSE))=TRUE,"",IF(VLOOKUP($A99,parlvotes_lh!$A$11:$ZZ$200,366,FALSE)=0,"",VLOOKUP($A99,parlvotes_lh!$A$11:$ZZ$200,366,FALSE)))</f>
        <v/>
      </c>
      <c r="AC99" s="248" t="str">
        <f>IF(ISERROR(VLOOKUP($A99,parlvotes_lh!$A$11:$ZZ$200,386,FALSE))=TRUE,"",IF(VLOOKUP($A99,parlvotes_lh!$A$11:$ZZ$200,386,FALSE)=0,"",VLOOKUP($A99,parlvotes_lh!$A$11:$ZZ$200,386,FALSE)))</f>
        <v/>
      </c>
    </row>
    <row r="100" spans="1:29" ht="13.5" customHeight="1" x14ac:dyDescent="0.25">
      <c r="A100" s="242" t="str">
        <f>IF(info_parties!A100="","",info_parties!A100)</f>
        <v/>
      </c>
      <c r="B100" s="142" t="str">
        <f>IF(A100="","",MID(info_weblinks!$C$3,32,3))</f>
        <v/>
      </c>
      <c r="C100" s="142" t="str">
        <f>IF(info_parties!G100="","",info_parties!G100)</f>
        <v/>
      </c>
      <c r="D100" s="142" t="str">
        <f>IF(info_parties!K100="","",info_parties!K100)</f>
        <v/>
      </c>
      <c r="E100" s="142" t="str">
        <f>IF(info_parties!H100="","",info_parties!H100)</f>
        <v/>
      </c>
      <c r="F100" s="243" t="str">
        <f t="shared" si="4"/>
        <v/>
      </c>
      <c r="G100" s="244" t="str">
        <f t="shared" si="5"/>
        <v/>
      </c>
      <c r="H100" s="245" t="str">
        <f t="shared" si="6"/>
        <v/>
      </c>
      <c r="I100" s="246" t="str">
        <f t="shared" si="7"/>
        <v/>
      </c>
      <c r="J100" s="247" t="str">
        <f>IF(ISERROR(VLOOKUP($A100,parlvotes_lh!$A$11:$ZZ$200,6,FALSE))=TRUE,"",IF(VLOOKUP($A100,parlvotes_lh!$A$11:$ZZ$200,6,FALSE)=0,"",VLOOKUP($A100,parlvotes_lh!$A$11:$ZZ$200,6,FALSE)))</f>
        <v/>
      </c>
      <c r="K100" s="247" t="str">
        <f>IF(ISERROR(VLOOKUP($A100,parlvotes_lh!$A$11:$ZZ$200,26,FALSE))=TRUE,"",IF(VLOOKUP($A100,parlvotes_lh!$A$11:$ZZ$200,26,FALSE)=0,"",VLOOKUP($A100,parlvotes_lh!$A$11:$ZZ$200,26,FALSE)))</f>
        <v/>
      </c>
      <c r="L100" s="247" t="str">
        <f>IF(ISERROR(VLOOKUP($A100,parlvotes_lh!$A$11:$ZZ$200,46,FALSE))=TRUE,"",IF(VLOOKUP($A100,parlvotes_lh!$A$11:$ZZ$200,46,FALSE)=0,"",VLOOKUP($A100,parlvotes_lh!$A$11:$ZZ$200,46,FALSE)))</f>
        <v/>
      </c>
      <c r="M100" s="247" t="str">
        <f>IF(ISERROR(VLOOKUP($A100,parlvotes_lh!$A$11:$ZZ$200,66,FALSE))=TRUE,"",IF(VLOOKUP($A100,parlvotes_lh!$A$11:$ZZ$200,66,FALSE)=0,"",VLOOKUP($A100,parlvotes_lh!$A$11:$ZZ$200,66,FALSE)))</f>
        <v/>
      </c>
      <c r="N100" s="247" t="str">
        <f>IF(ISERROR(VLOOKUP($A100,parlvotes_lh!$A$11:$ZZ$200,86,FALSE))=TRUE,"",IF(VLOOKUP($A100,parlvotes_lh!$A$11:$ZZ$200,86,FALSE)=0,"",VLOOKUP($A100,parlvotes_lh!$A$11:$ZZ$200,86,FALSE)))</f>
        <v/>
      </c>
      <c r="O100" s="247" t="str">
        <f>IF(ISERROR(VLOOKUP($A100,parlvotes_lh!$A$11:$ZZ$200,106,FALSE))=TRUE,"",IF(VLOOKUP($A100,parlvotes_lh!$A$11:$ZZ$200,106,FALSE)=0,"",VLOOKUP($A100,parlvotes_lh!$A$11:$ZZ$200,106,FALSE)))</f>
        <v/>
      </c>
      <c r="P100" s="247" t="str">
        <f>IF(ISERROR(VLOOKUP($A100,parlvotes_lh!$A$11:$ZZ$200,126,FALSE))=TRUE,"",IF(VLOOKUP($A100,parlvotes_lh!$A$11:$ZZ$200,126,FALSE)=0,"",VLOOKUP($A100,parlvotes_lh!$A$11:$ZZ$200,126,FALSE)))</f>
        <v/>
      </c>
      <c r="Q100" s="248" t="str">
        <f>IF(ISERROR(VLOOKUP($A100,parlvotes_lh!$A$11:$ZZ$200,146,FALSE))=TRUE,"",IF(VLOOKUP($A100,parlvotes_lh!$A$11:$ZZ$200,146,FALSE)=0,"",VLOOKUP($A100,parlvotes_lh!$A$11:$ZZ$200,146,FALSE)))</f>
        <v/>
      </c>
      <c r="R100" s="248" t="str">
        <f>IF(ISERROR(VLOOKUP($A100,parlvotes_lh!$A$11:$ZZ$200,166,FALSE))=TRUE,"",IF(VLOOKUP($A100,parlvotes_lh!$A$11:$ZZ$200,166,FALSE)=0,"",VLOOKUP($A100,parlvotes_lh!$A$11:$ZZ$200,166,FALSE)))</f>
        <v/>
      </c>
      <c r="S100" s="248" t="str">
        <f>IF(ISERROR(VLOOKUP($A100,parlvotes_lh!$A$11:$ZZ$200,186,FALSE))=TRUE,"",IF(VLOOKUP($A100,parlvotes_lh!$A$11:$ZZ$200,186,FALSE)=0,"",VLOOKUP($A100,parlvotes_lh!$A$11:$ZZ$200,186,FALSE)))</f>
        <v/>
      </c>
      <c r="T100" s="248" t="str">
        <f>IF(ISERROR(VLOOKUP($A100,parlvotes_lh!$A$11:$ZZ$200,206,FALSE))=TRUE,"",IF(VLOOKUP($A100,parlvotes_lh!$A$11:$ZZ$200,206,FALSE)=0,"",VLOOKUP($A100,parlvotes_lh!$A$11:$ZZ$200,206,FALSE)))</f>
        <v/>
      </c>
      <c r="U100" s="248" t="str">
        <f>IF(ISERROR(VLOOKUP($A100,parlvotes_lh!$A$11:$ZZ$200,226,FALSE))=TRUE,"",IF(VLOOKUP($A100,parlvotes_lh!$A$11:$ZZ$200,226,FALSE)=0,"",VLOOKUP($A100,parlvotes_lh!$A$11:$ZZ$200,226,FALSE)))</f>
        <v/>
      </c>
      <c r="V100" s="248" t="str">
        <f>IF(ISERROR(VLOOKUP($A100,parlvotes_lh!$A$11:$ZZ$200,246,FALSE))=TRUE,"",IF(VLOOKUP($A100,parlvotes_lh!$A$11:$ZZ$200,246,FALSE)=0,"",VLOOKUP($A100,parlvotes_lh!$A$11:$ZZ$200,246,FALSE)))</f>
        <v/>
      </c>
      <c r="W100" s="248" t="str">
        <f>IF(ISERROR(VLOOKUP($A100,parlvotes_lh!$A$11:$ZZ$200,266,FALSE))=TRUE,"",IF(VLOOKUP($A100,parlvotes_lh!$A$11:$ZZ$200,266,FALSE)=0,"",VLOOKUP($A100,parlvotes_lh!$A$11:$ZZ$200,266,FALSE)))</f>
        <v/>
      </c>
      <c r="X100" s="248" t="str">
        <f>IF(ISERROR(VLOOKUP($A100,parlvotes_lh!$A$11:$ZZ$200,286,FALSE))=TRUE,"",IF(VLOOKUP($A100,parlvotes_lh!$A$11:$ZZ$200,286,FALSE)=0,"",VLOOKUP($A100,parlvotes_lh!$A$11:$ZZ$200,286,FALSE)))</f>
        <v/>
      </c>
      <c r="Y100" s="248" t="str">
        <f>IF(ISERROR(VLOOKUP($A100,parlvotes_lh!$A$11:$ZZ$200,306,FALSE))=TRUE,"",IF(VLOOKUP($A100,parlvotes_lh!$A$11:$ZZ$200,306,FALSE)=0,"",VLOOKUP($A100,parlvotes_lh!$A$11:$ZZ$200,306,FALSE)))</f>
        <v/>
      </c>
      <c r="Z100" s="248" t="str">
        <f>IF(ISERROR(VLOOKUP($A100,parlvotes_lh!$A$11:$ZZ$200,326,FALSE))=TRUE,"",IF(VLOOKUP($A100,parlvotes_lh!$A$11:$ZZ$200,326,FALSE)=0,"",VLOOKUP($A100,parlvotes_lh!$A$11:$ZZ$200,326,FALSE)))</f>
        <v/>
      </c>
      <c r="AA100" s="248" t="str">
        <f>IF(ISERROR(VLOOKUP($A100,parlvotes_lh!$A$11:$ZZ$200,346,FALSE))=TRUE,"",IF(VLOOKUP($A100,parlvotes_lh!$A$11:$ZZ$200,346,FALSE)=0,"",VLOOKUP($A100,parlvotes_lh!$A$11:$ZZ$200,346,FALSE)))</f>
        <v/>
      </c>
      <c r="AB100" s="248" t="str">
        <f>IF(ISERROR(VLOOKUP($A100,parlvotes_lh!$A$11:$ZZ$200,366,FALSE))=TRUE,"",IF(VLOOKUP($A100,parlvotes_lh!$A$11:$ZZ$200,366,FALSE)=0,"",VLOOKUP($A100,parlvotes_lh!$A$11:$ZZ$200,366,FALSE)))</f>
        <v/>
      </c>
      <c r="AC100" s="248" t="str">
        <f>IF(ISERROR(VLOOKUP($A100,parlvotes_lh!$A$11:$ZZ$200,386,FALSE))=TRUE,"",IF(VLOOKUP($A100,parlvotes_lh!$A$11:$ZZ$200,386,FALSE)=0,"",VLOOKUP($A100,parlvotes_lh!$A$11:$ZZ$200,386,FALSE)))</f>
        <v/>
      </c>
    </row>
    <row r="101" spans="1:29" ht="13.5" customHeight="1" x14ac:dyDescent="0.25">
      <c r="A101" s="242" t="str">
        <f>IF(info_parties!A101="","",info_parties!A101)</f>
        <v/>
      </c>
      <c r="B101" s="142" t="str">
        <f>IF(A101="","",MID(info_weblinks!$C$3,32,3))</f>
        <v/>
      </c>
      <c r="C101" s="142" t="str">
        <f>IF(info_parties!G101="","",info_parties!G101)</f>
        <v/>
      </c>
      <c r="D101" s="142" t="str">
        <f>IF(info_parties!K101="","",info_parties!K101)</f>
        <v/>
      </c>
      <c r="E101" s="142" t="str">
        <f>IF(info_parties!H101="","",info_parties!H101)</f>
        <v/>
      </c>
      <c r="F101" s="243" t="str">
        <f t="shared" si="4"/>
        <v/>
      </c>
      <c r="G101" s="244" t="str">
        <f t="shared" si="5"/>
        <v/>
      </c>
      <c r="H101" s="245" t="str">
        <f t="shared" si="6"/>
        <v/>
      </c>
      <c r="I101" s="246" t="str">
        <f t="shared" si="7"/>
        <v/>
      </c>
      <c r="J101" s="247" t="str">
        <f>IF(ISERROR(VLOOKUP($A101,parlvotes_lh!$A$11:$ZZ$200,6,FALSE))=TRUE,"",IF(VLOOKUP($A101,parlvotes_lh!$A$11:$ZZ$200,6,FALSE)=0,"",VLOOKUP($A101,parlvotes_lh!$A$11:$ZZ$200,6,FALSE)))</f>
        <v/>
      </c>
      <c r="K101" s="247" t="str">
        <f>IF(ISERROR(VLOOKUP($A101,parlvotes_lh!$A$11:$ZZ$200,26,FALSE))=TRUE,"",IF(VLOOKUP($A101,parlvotes_lh!$A$11:$ZZ$200,26,FALSE)=0,"",VLOOKUP($A101,parlvotes_lh!$A$11:$ZZ$200,26,FALSE)))</f>
        <v/>
      </c>
      <c r="L101" s="247" t="str">
        <f>IF(ISERROR(VLOOKUP($A101,parlvotes_lh!$A$11:$ZZ$200,46,FALSE))=TRUE,"",IF(VLOOKUP($A101,parlvotes_lh!$A$11:$ZZ$200,46,FALSE)=0,"",VLOOKUP($A101,parlvotes_lh!$A$11:$ZZ$200,46,FALSE)))</f>
        <v/>
      </c>
      <c r="M101" s="247" t="str">
        <f>IF(ISERROR(VLOOKUP($A101,parlvotes_lh!$A$11:$ZZ$200,66,FALSE))=TRUE,"",IF(VLOOKUP($A101,parlvotes_lh!$A$11:$ZZ$200,66,FALSE)=0,"",VLOOKUP($A101,parlvotes_lh!$A$11:$ZZ$200,66,FALSE)))</f>
        <v/>
      </c>
      <c r="N101" s="247" t="str">
        <f>IF(ISERROR(VLOOKUP($A101,parlvotes_lh!$A$11:$ZZ$200,86,FALSE))=TRUE,"",IF(VLOOKUP($A101,parlvotes_lh!$A$11:$ZZ$200,86,FALSE)=0,"",VLOOKUP($A101,parlvotes_lh!$A$11:$ZZ$200,86,FALSE)))</f>
        <v/>
      </c>
      <c r="O101" s="247" t="str">
        <f>IF(ISERROR(VLOOKUP($A101,parlvotes_lh!$A$11:$ZZ$200,106,FALSE))=TRUE,"",IF(VLOOKUP($A101,parlvotes_lh!$A$11:$ZZ$200,106,FALSE)=0,"",VLOOKUP($A101,parlvotes_lh!$A$11:$ZZ$200,106,FALSE)))</f>
        <v/>
      </c>
      <c r="P101" s="247" t="str">
        <f>IF(ISERROR(VLOOKUP($A101,parlvotes_lh!$A$11:$ZZ$200,126,FALSE))=TRUE,"",IF(VLOOKUP($A101,parlvotes_lh!$A$11:$ZZ$200,126,FALSE)=0,"",VLOOKUP($A101,parlvotes_lh!$A$11:$ZZ$200,126,FALSE)))</f>
        <v/>
      </c>
      <c r="Q101" s="248" t="str">
        <f>IF(ISERROR(VLOOKUP($A101,parlvotes_lh!$A$11:$ZZ$200,146,FALSE))=TRUE,"",IF(VLOOKUP($A101,parlvotes_lh!$A$11:$ZZ$200,146,FALSE)=0,"",VLOOKUP($A101,parlvotes_lh!$A$11:$ZZ$200,146,FALSE)))</f>
        <v/>
      </c>
      <c r="R101" s="248" t="str">
        <f>IF(ISERROR(VLOOKUP($A101,parlvotes_lh!$A$11:$ZZ$200,166,FALSE))=TRUE,"",IF(VLOOKUP($A101,parlvotes_lh!$A$11:$ZZ$200,166,FALSE)=0,"",VLOOKUP($A101,parlvotes_lh!$A$11:$ZZ$200,166,FALSE)))</f>
        <v/>
      </c>
      <c r="S101" s="248" t="str">
        <f>IF(ISERROR(VLOOKUP($A101,parlvotes_lh!$A$11:$ZZ$200,186,FALSE))=TRUE,"",IF(VLOOKUP($A101,parlvotes_lh!$A$11:$ZZ$200,186,FALSE)=0,"",VLOOKUP($A101,parlvotes_lh!$A$11:$ZZ$200,186,FALSE)))</f>
        <v/>
      </c>
      <c r="T101" s="248" t="str">
        <f>IF(ISERROR(VLOOKUP($A101,parlvotes_lh!$A$11:$ZZ$200,206,FALSE))=TRUE,"",IF(VLOOKUP($A101,parlvotes_lh!$A$11:$ZZ$200,206,FALSE)=0,"",VLOOKUP($A101,parlvotes_lh!$A$11:$ZZ$200,206,FALSE)))</f>
        <v/>
      </c>
      <c r="U101" s="248" t="str">
        <f>IF(ISERROR(VLOOKUP($A101,parlvotes_lh!$A$11:$ZZ$200,226,FALSE))=TRUE,"",IF(VLOOKUP($A101,parlvotes_lh!$A$11:$ZZ$200,226,FALSE)=0,"",VLOOKUP($A101,parlvotes_lh!$A$11:$ZZ$200,226,FALSE)))</f>
        <v/>
      </c>
      <c r="V101" s="248" t="str">
        <f>IF(ISERROR(VLOOKUP($A101,parlvotes_lh!$A$11:$ZZ$200,246,FALSE))=TRUE,"",IF(VLOOKUP($A101,parlvotes_lh!$A$11:$ZZ$200,246,FALSE)=0,"",VLOOKUP($A101,parlvotes_lh!$A$11:$ZZ$200,246,FALSE)))</f>
        <v/>
      </c>
      <c r="W101" s="248" t="str">
        <f>IF(ISERROR(VLOOKUP($A101,parlvotes_lh!$A$11:$ZZ$200,266,FALSE))=TRUE,"",IF(VLOOKUP($A101,parlvotes_lh!$A$11:$ZZ$200,266,FALSE)=0,"",VLOOKUP($A101,parlvotes_lh!$A$11:$ZZ$200,266,FALSE)))</f>
        <v/>
      </c>
      <c r="X101" s="248" t="str">
        <f>IF(ISERROR(VLOOKUP($A101,parlvotes_lh!$A$11:$ZZ$200,286,FALSE))=TRUE,"",IF(VLOOKUP($A101,parlvotes_lh!$A$11:$ZZ$200,286,FALSE)=0,"",VLOOKUP($A101,parlvotes_lh!$A$11:$ZZ$200,286,FALSE)))</f>
        <v/>
      </c>
      <c r="Y101" s="248" t="str">
        <f>IF(ISERROR(VLOOKUP($A101,parlvotes_lh!$A$11:$ZZ$200,306,FALSE))=TRUE,"",IF(VLOOKUP($A101,parlvotes_lh!$A$11:$ZZ$200,306,FALSE)=0,"",VLOOKUP($A101,parlvotes_lh!$A$11:$ZZ$200,306,FALSE)))</f>
        <v/>
      </c>
      <c r="Z101" s="248" t="str">
        <f>IF(ISERROR(VLOOKUP($A101,parlvotes_lh!$A$11:$ZZ$200,326,FALSE))=TRUE,"",IF(VLOOKUP($A101,parlvotes_lh!$A$11:$ZZ$200,326,FALSE)=0,"",VLOOKUP($A101,parlvotes_lh!$A$11:$ZZ$200,326,FALSE)))</f>
        <v/>
      </c>
      <c r="AA101" s="248" t="str">
        <f>IF(ISERROR(VLOOKUP($A101,parlvotes_lh!$A$11:$ZZ$200,346,FALSE))=TRUE,"",IF(VLOOKUP($A101,parlvotes_lh!$A$11:$ZZ$200,346,FALSE)=0,"",VLOOKUP($A101,parlvotes_lh!$A$11:$ZZ$200,346,FALSE)))</f>
        <v/>
      </c>
      <c r="AB101" s="248" t="str">
        <f>IF(ISERROR(VLOOKUP($A101,parlvotes_lh!$A$11:$ZZ$200,366,FALSE))=TRUE,"",IF(VLOOKUP($A101,parlvotes_lh!$A$11:$ZZ$200,366,FALSE)=0,"",VLOOKUP($A101,parlvotes_lh!$A$11:$ZZ$200,366,FALSE)))</f>
        <v/>
      </c>
      <c r="AC101" s="248" t="str">
        <f>IF(ISERROR(VLOOKUP($A101,parlvotes_lh!$A$11:$ZZ$200,386,FALSE))=TRUE,"",IF(VLOOKUP($A101,parlvotes_lh!$A$11:$ZZ$200,386,FALSE)=0,"",VLOOKUP($A101,parlvotes_lh!$A$11:$ZZ$200,386,FALSE)))</f>
        <v/>
      </c>
    </row>
    <row r="102" spans="1:29" ht="13.5" customHeight="1" x14ac:dyDescent="0.25">
      <c r="A102" s="242"/>
      <c r="B102" s="142" t="str">
        <f>IF(A102="","",MID(info_weblinks!$C$3,32,3))</f>
        <v/>
      </c>
      <c r="C102" s="142" t="str">
        <f>IF(info_parties!G102="","",info_parties!G102)</f>
        <v/>
      </c>
      <c r="D102" s="142" t="str">
        <f>IF(info_parties!K102="","",info_parties!K102)</f>
        <v/>
      </c>
      <c r="E102" s="142" t="str">
        <f>IF(info_parties!H102="","",info_parties!H102)</f>
        <v/>
      </c>
      <c r="F102" s="243" t="str">
        <f t="shared" si="4"/>
        <v/>
      </c>
      <c r="G102" s="244" t="str">
        <f t="shared" si="5"/>
        <v/>
      </c>
      <c r="H102" s="245" t="str">
        <f t="shared" si="6"/>
        <v/>
      </c>
      <c r="I102" s="246" t="str">
        <f t="shared" si="7"/>
        <v/>
      </c>
      <c r="J102" s="247" t="str">
        <f>IF(ISERROR(VLOOKUP($A102,parlvotes_lh!$A$11:$ZZ$200,6,FALSE))=TRUE,"",IF(VLOOKUP($A102,parlvotes_lh!$A$11:$ZZ$200,6,FALSE)=0,"",VLOOKUP($A102,parlvotes_lh!$A$11:$ZZ$200,6,FALSE)))</f>
        <v/>
      </c>
      <c r="K102" s="247" t="str">
        <f>IF(ISERROR(VLOOKUP($A102,parlvotes_lh!$A$11:$ZZ$200,26,FALSE))=TRUE,"",IF(VLOOKUP($A102,parlvotes_lh!$A$11:$ZZ$200,26,FALSE)=0,"",VLOOKUP($A102,parlvotes_lh!$A$11:$ZZ$200,26,FALSE)))</f>
        <v/>
      </c>
      <c r="L102" s="247" t="str">
        <f>IF(ISERROR(VLOOKUP($A102,parlvotes_lh!$A$11:$ZZ$200,46,FALSE))=TRUE,"",IF(VLOOKUP($A102,parlvotes_lh!$A$11:$ZZ$200,46,FALSE)=0,"",VLOOKUP($A102,parlvotes_lh!$A$11:$ZZ$200,46,FALSE)))</f>
        <v/>
      </c>
      <c r="M102" s="247" t="str">
        <f>IF(ISERROR(VLOOKUP($A102,parlvotes_lh!$A$11:$ZZ$200,66,FALSE))=TRUE,"",IF(VLOOKUP($A102,parlvotes_lh!$A$11:$ZZ$200,66,FALSE)=0,"",VLOOKUP($A102,parlvotes_lh!$A$11:$ZZ$200,66,FALSE)))</f>
        <v/>
      </c>
      <c r="N102" s="247" t="str">
        <f>IF(ISERROR(VLOOKUP($A102,parlvotes_lh!$A$11:$ZZ$200,86,FALSE))=TRUE,"",IF(VLOOKUP($A102,parlvotes_lh!$A$11:$ZZ$200,86,FALSE)=0,"",VLOOKUP($A102,parlvotes_lh!$A$11:$ZZ$200,86,FALSE)))</f>
        <v/>
      </c>
      <c r="O102" s="247" t="str">
        <f>IF(ISERROR(VLOOKUP($A102,parlvotes_lh!$A$11:$ZZ$200,106,FALSE))=TRUE,"",IF(VLOOKUP($A102,parlvotes_lh!$A$11:$ZZ$200,106,FALSE)=0,"",VLOOKUP($A102,parlvotes_lh!$A$11:$ZZ$200,106,FALSE)))</f>
        <v/>
      </c>
      <c r="P102" s="247" t="str">
        <f>IF(ISERROR(VLOOKUP($A102,parlvotes_lh!$A$11:$ZZ$200,126,FALSE))=TRUE,"",IF(VLOOKUP($A102,parlvotes_lh!$A$11:$ZZ$200,126,FALSE)=0,"",VLOOKUP($A102,parlvotes_lh!$A$11:$ZZ$200,126,FALSE)))</f>
        <v/>
      </c>
      <c r="Q102" s="248" t="str">
        <f>IF(ISERROR(VLOOKUP($A102,parlvotes_lh!$A$11:$ZZ$200,146,FALSE))=TRUE,"",IF(VLOOKUP($A102,parlvotes_lh!$A$11:$ZZ$200,146,FALSE)=0,"",VLOOKUP($A102,parlvotes_lh!$A$11:$ZZ$200,146,FALSE)))</f>
        <v/>
      </c>
      <c r="R102" s="248" t="str">
        <f>IF(ISERROR(VLOOKUP($A102,parlvotes_lh!$A$11:$ZZ$200,166,FALSE))=TRUE,"",IF(VLOOKUP($A102,parlvotes_lh!$A$11:$ZZ$200,166,FALSE)=0,"",VLOOKUP($A102,parlvotes_lh!$A$11:$ZZ$200,166,FALSE)))</f>
        <v/>
      </c>
      <c r="S102" s="248" t="str">
        <f>IF(ISERROR(VLOOKUP($A102,parlvotes_lh!$A$11:$ZZ$200,186,FALSE))=TRUE,"",IF(VLOOKUP($A102,parlvotes_lh!$A$11:$ZZ$200,186,FALSE)=0,"",VLOOKUP($A102,parlvotes_lh!$A$11:$ZZ$200,186,FALSE)))</f>
        <v/>
      </c>
      <c r="T102" s="248" t="str">
        <f>IF(ISERROR(VLOOKUP($A102,parlvotes_lh!$A$11:$ZZ$200,206,FALSE))=TRUE,"",IF(VLOOKUP($A102,parlvotes_lh!$A$11:$ZZ$200,206,FALSE)=0,"",VLOOKUP($A102,parlvotes_lh!$A$11:$ZZ$200,206,FALSE)))</f>
        <v/>
      </c>
      <c r="U102" s="248" t="str">
        <f>IF(ISERROR(VLOOKUP($A102,parlvotes_lh!$A$11:$ZZ$200,226,FALSE))=TRUE,"",IF(VLOOKUP($A102,parlvotes_lh!$A$11:$ZZ$200,226,FALSE)=0,"",VLOOKUP($A102,parlvotes_lh!$A$11:$ZZ$200,226,FALSE)))</f>
        <v/>
      </c>
      <c r="V102" s="248" t="str">
        <f>IF(ISERROR(VLOOKUP($A102,parlvotes_lh!$A$11:$ZZ$200,246,FALSE))=TRUE,"",IF(VLOOKUP($A102,parlvotes_lh!$A$11:$ZZ$200,246,FALSE)=0,"",VLOOKUP($A102,parlvotes_lh!$A$11:$ZZ$200,246,FALSE)))</f>
        <v/>
      </c>
      <c r="W102" s="248" t="str">
        <f>IF(ISERROR(VLOOKUP($A102,parlvotes_lh!$A$11:$ZZ$200,266,FALSE))=TRUE,"",IF(VLOOKUP($A102,parlvotes_lh!$A$11:$ZZ$200,266,FALSE)=0,"",VLOOKUP($A102,parlvotes_lh!$A$11:$ZZ$200,266,FALSE)))</f>
        <v/>
      </c>
      <c r="X102" s="248" t="str">
        <f>IF(ISERROR(VLOOKUP($A102,parlvotes_lh!$A$11:$ZZ$200,286,FALSE))=TRUE,"",IF(VLOOKUP($A102,parlvotes_lh!$A$11:$ZZ$200,286,FALSE)=0,"",VLOOKUP($A102,parlvotes_lh!$A$11:$ZZ$200,286,FALSE)))</f>
        <v/>
      </c>
      <c r="Y102" s="248" t="str">
        <f>IF(ISERROR(VLOOKUP($A102,parlvotes_lh!$A$11:$ZZ$200,306,FALSE))=TRUE,"",IF(VLOOKUP($A102,parlvotes_lh!$A$11:$ZZ$200,306,FALSE)=0,"",VLOOKUP($A102,parlvotes_lh!$A$11:$ZZ$200,306,FALSE)))</f>
        <v/>
      </c>
      <c r="Z102" s="248" t="str">
        <f>IF(ISERROR(VLOOKUP($A102,parlvotes_lh!$A$11:$ZZ$200,326,FALSE))=TRUE,"",IF(VLOOKUP($A102,parlvotes_lh!$A$11:$ZZ$200,326,FALSE)=0,"",VLOOKUP($A102,parlvotes_lh!$A$11:$ZZ$200,326,FALSE)))</f>
        <v/>
      </c>
      <c r="AA102" s="248" t="str">
        <f>IF(ISERROR(VLOOKUP($A102,parlvotes_lh!$A$11:$ZZ$200,346,FALSE))=TRUE,"",IF(VLOOKUP($A102,parlvotes_lh!$A$11:$ZZ$200,346,FALSE)=0,"",VLOOKUP($A102,parlvotes_lh!$A$11:$ZZ$200,346,FALSE)))</f>
        <v/>
      </c>
      <c r="AB102" s="248" t="str">
        <f>IF(ISERROR(VLOOKUP($A102,parlvotes_lh!$A$11:$ZZ$200,366,FALSE))=TRUE,"",IF(VLOOKUP($A102,parlvotes_lh!$A$11:$ZZ$200,366,FALSE)=0,"",VLOOKUP($A102,parlvotes_lh!$A$11:$ZZ$200,366,FALSE)))</f>
        <v/>
      </c>
      <c r="AC102" s="248" t="str">
        <f>IF(ISERROR(VLOOKUP($A102,parlvotes_lh!$A$11:$ZZ$200,386,FALSE))=TRUE,"",IF(VLOOKUP($A102,parlvotes_lh!$A$11:$ZZ$200,386,FALSE)=0,"",VLOOKUP($A102,parlvotes_lh!$A$11:$ZZ$200,386,FALSE)))</f>
        <v/>
      </c>
    </row>
    <row r="103" spans="1:29" ht="13.5" customHeight="1" x14ac:dyDescent="0.25">
      <c r="A103" s="242"/>
      <c r="B103" s="142" t="str">
        <f>IF(A103="","",MID(info_weblinks!$C$3,32,3))</f>
        <v/>
      </c>
      <c r="C103" s="142" t="str">
        <f>IF(info_parties!G103="","",info_parties!G103)</f>
        <v/>
      </c>
      <c r="D103" s="142" t="str">
        <f>IF(info_parties!K103="","",info_parties!K103)</f>
        <v/>
      </c>
      <c r="E103" s="142" t="str">
        <f>IF(info_parties!H103="","",info_parties!H103)</f>
        <v/>
      </c>
      <c r="F103" s="243" t="str">
        <f t="shared" si="4"/>
        <v/>
      </c>
      <c r="G103" s="244" t="str">
        <f t="shared" si="5"/>
        <v/>
      </c>
      <c r="H103" s="245" t="str">
        <f t="shared" si="6"/>
        <v/>
      </c>
      <c r="I103" s="246" t="str">
        <f t="shared" si="7"/>
        <v/>
      </c>
      <c r="J103" s="247" t="str">
        <f>IF(ISERROR(VLOOKUP($A103,parlvotes_lh!$A$11:$ZZ$200,6,FALSE))=TRUE,"",IF(VLOOKUP($A103,parlvotes_lh!$A$11:$ZZ$200,6,FALSE)=0,"",VLOOKUP($A103,parlvotes_lh!$A$11:$ZZ$200,6,FALSE)))</f>
        <v/>
      </c>
      <c r="K103" s="247" t="str">
        <f>IF(ISERROR(VLOOKUP($A103,parlvotes_lh!$A$11:$ZZ$200,26,FALSE))=TRUE,"",IF(VLOOKUP($A103,parlvotes_lh!$A$11:$ZZ$200,26,FALSE)=0,"",VLOOKUP($A103,parlvotes_lh!$A$11:$ZZ$200,26,FALSE)))</f>
        <v/>
      </c>
      <c r="L103" s="247" t="str">
        <f>IF(ISERROR(VLOOKUP($A103,parlvotes_lh!$A$11:$ZZ$200,46,FALSE))=TRUE,"",IF(VLOOKUP($A103,parlvotes_lh!$A$11:$ZZ$200,46,FALSE)=0,"",VLOOKUP($A103,parlvotes_lh!$A$11:$ZZ$200,46,FALSE)))</f>
        <v/>
      </c>
      <c r="M103" s="247" t="str">
        <f>IF(ISERROR(VLOOKUP($A103,parlvotes_lh!$A$11:$ZZ$200,66,FALSE))=TRUE,"",IF(VLOOKUP($A103,parlvotes_lh!$A$11:$ZZ$200,66,FALSE)=0,"",VLOOKUP($A103,parlvotes_lh!$A$11:$ZZ$200,66,FALSE)))</f>
        <v/>
      </c>
      <c r="N103" s="247" t="str">
        <f>IF(ISERROR(VLOOKUP($A103,parlvotes_lh!$A$11:$ZZ$200,86,FALSE))=TRUE,"",IF(VLOOKUP($A103,parlvotes_lh!$A$11:$ZZ$200,86,FALSE)=0,"",VLOOKUP($A103,parlvotes_lh!$A$11:$ZZ$200,86,FALSE)))</f>
        <v/>
      </c>
      <c r="O103" s="247" t="str">
        <f>IF(ISERROR(VLOOKUP($A103,parlvotes_lh!$A$11:$ZZ$200,106,FALSE))=TRUE,"",IF(VLOOKUP($A103,parlvotes_lh!$A$11:$ZZ$200,106,FALSE)=0,"",VLOOKUP($A103,parlvotes_lh!$A$11:$ZZ$200,106,FALSE)))</f>
        <v/>
      </c>
      <c r="P103" s="247" t="str">
        <f>IF(ISERROR(VLOOKUP($A103,parlvotes_lh!$A$11:$ZZ$200,126,FALSE))=TRUE,"",IF(VLOOKUP($A103,parlvotes_lh!$A$11:$ZZ$200,126,FALSE)=0,"",VLOOKUP($A103,parlvotes_lh!$A$11:$ZZ$200,126,FALSE)))</f>
        <v/>
      </c>
      <c r="Q103" s="248" t="str">
        <f>IF(ISERROR(VLOOKUP($A103,parlvotes_lh!$A$11:$ZZ$200,146,FALSE))=TRUE,"",IF(VLOOKUP($A103,parlvotes_lh!$A$11:$ZZ$200,146,FALSE)=0,"",VLOOKUP($A103,parlvotes_lh!$A$11:$ZZ$200,146,FALSE)))</f>
        <v/>
      </c>
      <c r="R103" s="248" t="str">
        <f>IF(ISERROR(VLOOKUP($A103,parlvotes_lh!$A$11:$ZZ$200,166,FALSE))=TRUE,"",IF(VLOOKUP($A103,parlvotes_lh!$A$11:$ZZ$200,166,FALSE)=0,"",VLOOKUP($A103,parlvotes_lh!$A$11:$ZZ$200,166,FALSE)))</f>
        <v/>
      </c>
      <c r="S103" s="248" t="str">
        <f>IF(ISERROR(VLOOKUP($A103,parlvotes_lh!$A$11:$ZZ$200,186,FALSE))=TRUE,"",IF(VLOOKUP($A103,parlvotes_lh!$A$11:$ZZ$200,186,FALSE)=0,"",VLOOKUP($A103,parlvotes_lh!$A$11:$ZZ$200,186,FALSE)))</f>
        <v/>
      </c>
      <c r="T103" s="248" t="str">
        <f>IF(ISERROR(VLOOKUP($A103,parlvotes_lh!$A$11:$ZZ$200,206,FALSE))=TRUE,"",IF(VLOOKUP($A103,parlvotes_lh!$A$11:$ZZ$200,206,FALSE)=0,"",VLOOKUP($A103,parlvotes_lh!$A$11:$ZZ$200,206,FALSE)))</f>
        <v/>
      </c>
      <c r="U103" s="248" t="str">
        <f>IF(ISERROR(VLOOKUP($A103,parlvotes_lh!$A$11:$ZZ$200,226,FALSE))=TRUE,"",IF(VLOOKUP($A103,parlvotes_lh!$A$11:$ZZ$200,226,FALSE)=0,"",VLOOKUP($A103,parlvotes_lh!$A$11:$ZZ$200,226,FALSE)))</f>
        <v/>
      </c>
      <c r="V103" s="248" t="str">
        <f>IF(ISERROR(VLOOKUP($A103,parlvotes_lh!$A$11:$ZZ$200,246,FALSE))=TRUE,"",IF(VLOOKUP($A103,parlvotes_lh!$A$11:$ZZ$200,246,FALSE)=0,"",VLOOKUP($A103,parlvotes_lh!$A$11:$ZZ$200,246,FALSE)))</f>
        <v/>
      </c>
      <c r="W103" s="248" t="str">
        <f>IF(ISERROR(VLOOKUP($A103,parlvotes_lh!$A$11:$ZZ$200,266,FALSE))=TRUE,"",IF(VLOOKUP($A103,parlvotes_lh!$A$11:$ZZ$200,266,FALSE)=0,"",VLOOKUP($A103,parlvotes_lh!$A$11:$ZZ$200,266,FALSE)))</f>
        <v/>
      </c>
      <c r="X103" s="248" t="str">
        <f>IF(ISERROR(VLOOKUP($A103,parlvotes_lh!$A$11:$ZZ$200,286,FALSE))=TRUE,"",IF(VLOOKUP($A103,parlvotes_lh!$A$11:$ZZ$200,286,FALSE)=0,"",VLOOKUP($A103,parlvotes_lh!$A$11:$ZZ$200,286,FALSE)))</f>
        <v/>
      </c>
      <c r="Y103" s="248" t="str">
        <f>IF(ISERROR(VLOOKUP($A103,parlvotes_lh!$A$11:$ZZ$200,306,FALSE))=TRUE,"",IF(VLOOKUP($A103,parlvotes_lh!$A$11:$ZZ$200,306,FALSE)=0,"",VLOOKUP($A103,parlvotes_lh!$A$11:$ZZ$200,306,FALSE)))</f>
        <v/>
      </c>
      <c r="Z103" s="248" t="str">
        <f>IF(ISERROR(VLOOKUP($A103,parlvotes_lh!$A$11:$ZZ$200,326,FALSE))=TRUE,"",IF(VLOOKUP($A103,parlvotes_lh!$A$11:$ZZ$200,326,FALSE)=0,"",VLOOKUP($A103,parlvotes_lh!$A$11:$ZZ$200,326,FALSE)))</f>
        <v/>
      </c>
      <c r="AA103" s="248" t="str">
        <f>IF(ISERROR(VLOOKUP($A103,parlvotes_lh!$A$11:$ZZ$200,346,FALSE))=TRUE,"",IF(VLOOKUP($A103,parlvotes_lh!$A$11:$ZZ$200,346,FALSE)=0,"",VLOOKUP($A103,parlvotes_lh!$A$11:$ZZ$200,346,FALSE)))</f>
        <v/>
      </c>
      <c r="AB103" s="248" t="str">
        <f>IF(ISERROR(VLOOKUP($A103,parlvotes_lh!$A$11:$ZZ$200,366,FALSE))=TRUE,"",IF(VLOOKUP($A103,parlvotes_lh!$A$11:$ZZ$200,366,FALSE)=0,"",VLOOKUP($A103,parlvotes_lh!$A$11:$ZZ$200,366,FALSE)))</f>
        <v/>
      </c>
      <c r="AC103" s="248" t="str">
        <f>IF(ISERROR(VLOOKUP($A103,parlvotes_lh!$A$11:$ZZ$200,386,FALSE))=TRUE,"",IF(VLOOKUP($A103,parlvotes_lh!$A$11:$ZZ$200,386,FALSE)=0,"",VLOOKUP($A103,parlvotes_lh!$A$11:$ZZ$200,386,FALSE)))</f>
        <v/>
      </c>
    </row>
    <row r="104" spans="1:29" ht="13.5" customHeight="1" x14ac:dyDescent="0.25">
      <c r="A104" s="242"/>
      <c r="B104" s="142" t="str">
        <f>IF(A104="","",MID(info_weblinks!$C$3,32,3))</f>
        <v/>
      </c>
      <c r="C104" s="142" t="str">
        <f>IF(info_parties!G104="","",info_parties!G104)</f>
        <v/>
      </c>
      <c r="D104" s="142" t="str">
        <f>IF(info_parties!K104="","",info_parties!K104)</f>
        <v/>
      </c>
      <c r="E104" s="142" t="str">
        <f>IF(info_parties!H104="","",info_parties!H104)</f>
        <v/>
      </c>
      <c r="F104" s="243" t="str">
        <f t="shared" si="4"/>
        <v/>
      </c>
      <c r="G104" s="244" t="str">
        <f t="shared" si="5"/>
        <v/>
      </c>
      <c r="H104" s="245" t="str">
        <f t="shared" si="6"/>
        <v/>
      </c>
      <c r="I104" s="246" t="str">
        <f t="shared" si="7"/>
        <v/>
      </c>
      <c r="J104" s="247" t="str">
        <f>IF(ISERROR(VLOOKUP($A104,parlvotes_lh!$A$11:$ZZ$200,6,FALSE))=TRUE,"",IF(VLOOKUP($A104,parlvotes_lh!$A$11:$ZZ$200,6,FALSE)=0,"",VLOOKUP($A104,parlvotes_lh!$A$11:$ZZ$200,6,FALSE)))</f>
        <v/>
      </c>
      <c r="K104" s="247" t="str">
        <f>IF(ISERROR(VLOOKUP($A104,parlvotes_lh!$A$11:$ZZ$200,26,FALSE))=TRUE,"",IF(VLOOKUP($A104,parlvotes_lh!$A$11:$ZZ$200,26,FALSE)=0,"",VLOOKUP($A104,parlvotes_lh!$A$11:$ZZ$200,26,FALSE)))</f>
        <v/>
      </c>
      <c r="L104" s="247" t="str">
        <f>IF(ISERROR(VLOOKUP($A104,parlvotes_lh!$A$11:$ZZ$200,46,FALSE))=TRUE,"",IF(VLOOKUP($A104,parlvotes_lh!$A$11:$ZZ$200,46,FALSE)=0,"",VLOOKUP($A104,parlvotes_lh!$A$11:$ZZ$200,46,FALSE)))</f>
        <v/>
      </c>
      <c r="M104" s="247" t="str">
        <f>IF(ISERROR(VLOOKUP($A104,parlvotes_lh!$A$11:$ZZ$200,66,FALSE))=TRUE,"",IF(VLOOKUP($A104,parlvotes_lh!$A$11:$ZZ$200,66,FALSE)=0,"",VLOOKUP($A104,parlvotes_lh!$A$11:$ZZ$200,66,FALSE)))</f>
        <v/>
      </c>
      <c r="N104" s="247" t="str">
        <f>IF(ISERROR(VLOOKUP($A104,parlvotes_lh!$A$11:$ZZ$200,86,FALSE))=TRUE,"",IF(VLOOKUP($A104,parlvotes_lh!$A$11:$ZZ$200,86,FALSE)=0,"",VLOOKUP($A104,parlvotes_lh!$A$11:$ZZ$200,86,FALSE)))</f>
        <v/>
      </c>
      <c r="O104" s="247" t="str">
        <f>IF(ISERROR(VLOOKUP($A104,parlvotes_lh!$A$11:$ZZ$200,106,FALSE))=TRUE,"",IF(VLOOKUP($A104,parlvotes_lh!$A$11:$ZZ$200,106,FALSE)=0,"",VLOOKUP($A104,parlvotes_lh!$A$11:$ZZ$200,106,FALSE)))</f>
        <v/>
      </c>
      <c r="P104" s="247" t="str">
        <f>IF(ISERROR(VLOOKUP($A104,parlvotes_lh!$A$11:$ZZ$200,126,FALSE))=TRUE,"",IF(VLOOKUP($A104,parlvotes_lh!$A$11:$ZZ$200,126,FALSE)=0,"",VLOOKUP($A104,parlvotes_lh!$A$11:$ZZ$200,126,FALSE)))</f>
        <v/>
      </c>
      <c r="Q104" s="248" t="str">
        <f>IF(ISERROR(VLOOKUP($A104,parlvotes_lh!$A$11:$ZZ$200,146,FALSE))=TRUE,"",IF(VLOOKUP($A104,parlvotes_lh!$A$11:$ZZ$200,146,FALSE)=0,"",VLOOKUP($A104,parlvotes_lh!$A$11:$ZZ$200,146,FALSE)))</f>
        <v/>
      </c>
      <c r="R104" s="248" t="str">
        <f>IF(ISERROR(VLOOKUP($A104,parlvotes_lh!$A$11:$ZZ$200,166,FALSE))=TRUE,"",IF(VLOOKUP($A104,parlvotes_lh!$A$11:$ZZ$200,166,FALSE)=0,"",VLOOKUP($A104,parlvotes_lh!$A$11:$ZZ$200,166,FALSE)))</f>
        <v/>
      </c>
      <c r="S104" s="248" t="str">
        <f>IF(ISERROR(VLOOKUP($A104,parlvotes_lh!$A$11:$ZZ$200,186,FALSE))=TRUE,"",IF(VLOOKUP($A104,parlvotes_lh!$A$11:$ZZ$200,186,FALSE)=0,"",VLOOKUP($A104,parlvotes_lh!$A$11:$ZZ$200,186,FALSE)))</f>
        <v/>
      </c>
      <c r="T104" s="248" t="str">
        <f>IF(ISERROR(VLOOKUP($A104,parlvotes_lh!$A$11:$ZZ$200,206,FALSE))=TRUE,"",IF(VLOOKUP($A104,parlvotes_lh!$A$11:$ZZ$200,206,FALSE)=0,"",VLOOKUP($A104,parlvotes_lh!$A$11:$ZZ$200,206,FALSE)))</f>
        <v/>
      </c>
      <c r="U104" s="248" t="str">
        <f>IF(ISERROR(VLOOKUP($A104,parlvotes_lh!$A$11:$ZZ$200,226,FALSE))=TRUE,"",IF(VLOOKUP($A104,parlvotes_lh!$A$11:$ZZ$200,226,FALSE)=0,"",VLOOKUP($A104,parlvotes_lh!$A$11:$ZZ$200,226,FALSE)))</f>
        <v/>
      </c>
      <c r="V104" s="248" t="str">
        <f>IF(ISERROR(VLOOKUP($A104,parlvotes_lh!$A$11:$ZZ$200,246,FALSE))=TRUE,"",IF(VLOOKUP($A104,parlvotes_lh!$A$11:$ZZ$200,246,FALSE)=0,"",VLOOKUP($A104,parlvotes_lh!$A$11:$ZZ$200,246,FALSE)))</f>
        <v/>
      </c>
      <c r="W104" s="248" t="str">
        <f>IF(ISERROR(VLOOKUP($A104,parlvotes_lh!$A$11:$ZZ$200,266,FALSE))=TRUE,"",IF(VLOOKUP($A104,parlvotes_lh!$A$11:$ZZ$200,266,FALSE)=0,"",VLOOKUP($A104,parlvotes_lh!$A$11:$ZZ$200,266,FALSE)))</f>
        <v/>
      </c>
      <c r="X104" s="248" t="str">
        <f>IF(ISERROR(VLOOKUP($A104,parlvotes_lh!$A$11:$ZZ$200,286,FALSE))=TRUE,"",IF(VLOOKUP($A104,parlvotes_lh!$A$11:$ZZ$200,286,FALSE)=0,"",VLOOKUP($A104,parlvotes_lh!$A$11:$ZZ$200,286,FALSE)))</f>
        <v/>
      </c>
      <c r="Y104" s="248" t="str">
        <f>IF(ISERROR(VLOOKUP($A104,parlvotes_lh!$A$11:$ZZ$200,306,FALSE))=TRUE,"",IF(VLOOKUP($A104,parlvotes_lh!$A$11:$ZZ$200,306,FALSE)=0,"",VLOOKUP($A104,parlvotes_lh!$A$11:$ZZ$200,306,FALSE)))</f>
        <v/>
      </c>
      <c r="Z104" s="248" t="str">
        <f>IF(ISERROR(VLOOKUP($A104,parlvotes_lh!$A$11:$ZZ$200,326,FALSE))=TRUE,"",IF(VLOOKUP($A104,parlvotes_lh!$A$11:$ZZ$200,326,FALSE)=0,"",VLOOKUP($A104,parlvotes_lh!$A$11:$ZZ$200,326,FALSE)))</f>
        <v/>
      </c>
      <c r="AA104" s="248" t="str">
        <f>IF(ISERROR(VLOOKUP($A104,parlvotes_lh!$A$11:$ZZ$200,346,FALSE))=TRUE,"",IF(VLOOKUP($A104,parlvotes_lh!$A$11:$ZZ$200,346,FALSE)=0,"",VLOOKUP($A104,parlvotes_lh!$A$11:$ZZ$200,346,FALSE)))</f>
        <v/>
      </c>
      <c r="AB104" s="248" t="str">
        <f>IF(ISERROR(VLOOKUP($A104,parlvotes_lh!$A$11:$ZZ$200,366,FALSE))=TRUE,"",IF(VLOOKUP($A104,parlvotes_lh!$A$11:$ZZ$200,366,FALSE)=0,"",VLOOKUP($A104,parlvotes_lh!$A$11:$ZZ$200,366,FALSE)))</f>
        <v/>
      </c>
      <c r="AC104" s="248" t="str">
        <f>IF(ISERROR(VLOOKUP($A104,parlvotes_lh!$A$11:$ZZ$200,386,FALSE))=TRUE,"",IF(VLOOKUP($A104,parlvotes_lh!$A$11:$ZZ$200,386,FALSE)=0,"",VLOOKUP($A104,parlvotes_lh!$A$11:$ZZ$200,386,FALSE)))</f>
        <v/>
      </c>
    </row>
    <row r="105" spans="1:29" ht="13.5" customHeight="1" x14ac:dyDescent="0.25">
      <c r="A105" s="242"/>
      <c r="B105" s="142" t="str">
        <f>IF(A105="","",MID(info_weblinks!$C$3,32,3))</f>
        <v/>
      </c>
      <c r="C105" s="142" t="str">
        <f>IF(info_parties!G105="","",info_parties!G105)</f>
        <v/>
      </c>
      <c r="D105" s="142" t="str">
        <f>IF(info_parties!K105="","",info_parties!K105)</f>
        <v/>
      </c>
      <c r="E105" s="142" t="str">
        <f>IF(info_parties!H105="","",info_parties!H105)</f>
        <v/>
      </c>
      <c r="F105" s="243" t="str">
        <f t="shared" si="4"/>
        <v/>
      </c>
      <c r="G105" s="244" t="str">
        <f t="shared" si="5"/>
        <v/>
      </c>
      <c r="H105" s="245" t="str">
        <f t="shared" si="6"/>
        <v/>
      </c>
      <c r="I105" s="246" t="str">
        <f t="shared" si="7"/>
        <v/>
      </c>
      <c r="J105" s="247" t="str">
        <f>IF(ISERROR(VLOOKUP($A105,parlvotes_lh!$A$11:$ZZ$200,6,FALSE))=TRUE,"",IF(VLOOKUP($A105,parlvotes_lh!$A$11:$ZZ$200,6,FALSE)=0,"",VLOOKUP($A105,parlvotes_lh!$A$11:$ZZ$200,6,FALSE)))</f>
        <v/>
      </c>
      <c r="K105" s="247" t="str">
        <f>IF(ISERROR(VLOOKUP($A105,parlvotes_lh!$A$11:$ZZ$200,26,FALSE))=TRUE,"",IF(VLOOKUP($A105,parlvotes_lh!$A$11:$ZZ$200,26,FALSE)=0,"",VLOOKUP($A105,parlvotes_lh!$A$11:$ZZ$200,26,FALSE)))</f>
        <v/>
      </c>
      <c r="L105" s="247" t="str">
        <f>IF(ISERROR(VLOOKUP($A105,parlvotes_lh!$A$11:$ZZ$200,46,FALSE))=TRUE,"",IF(VLOOKUP($A105,parlvotes_lh!$A$11:$ZZ$200,46,FALSE)=0,"",VLOOKUP($A105,parlvotes_lh!$A$11:$ZZ$200,46,FALSE)))</f>
        <v/>
      </c>
      <c r="M105" s="247" t="str">
        <f>IF(ISERROR(VLOOKUP($A105,parlvotes_lh!$A$11:$ZZ$200,66,FALSE))=TRUE,"",IF(VLOOKUP($A105,parlvotes_lh!$A$11:$ZZ$200,66,FALSE)=0,"",VLOOKUP($A105,parlvotes_lh!$A$11:$ZZ$200,66,FALSE)))</f>
        <v/>
      </c>
      <c r="N105" s="247" t="str">
        <f>IF(ISERROR(VLOOKUP($A105,parlvotes_lh!$A$11:$ZZ$200,86,FALSE))=TRUE,"",IF(VLOOKUP($A105,parlvotes_lh!$A$11:$ZZ$200,86,FALSE)=0,"",VLOOKUP($A105,parlvotes_lh!$A$11:$ZZ$200,86,FALSE)))</f>
        <v/>
      </c>
      <c r="O105" s="247" t="str">
        <f>IF(ISERROR(VLOOKUP($A105,parlvotes_lh!$A$11:$ZZ$200,106,FALSE))=TRUE,"",IF(VLOOKUP($A105,parlvotes_lh!$A$11:$ZZ$200,106,FALSE)=0,"",VLOOKUP($A105,parlvotes_lh!$A$11:$ZZ$200,106,FALSE)))</f>
        <v/>
      </c>
      <c r="P105" s="247" t="str">
        <f>IF(ISERROR(VLOOKUP($A105,parlvotes_lh!$A$11:$ZZ$200,126,FALSE))=TRUE,"",IF(VLOOKUP($A105,parlvotes_lh!$A$11:$ZZ$200,126,FALSE)=0,"",VLOOKUP($A105,parlvotes_lh!$A$11:$ZZ$200,126,FALSE)))</f>
        <v/>
      </c>
      <c r="Q105" s="248" t="str">
        <f>IF(ISERROR(VLOOKUP($A105,parlvotes_lh!$A$11:$ZZ$200,146,FALSE))=TRUE,"",IF(VLOOKUP($A105,parlvotes_lh!$A$11:$ZZ$200,146,FALSE)=0,"",VLOOKUP($A105,parlvotes_lh!$A$11:$ZZ$200,146,FALSE)))</f>
        <v/>
      </c>
      <c r="R105" s="248" t="str">
        <f>IF(ISERROR(VLOOKUP($A105,parlvotes_lh!$A$11:$ZZ$200,166,FALSE))=TRUE,"",IF(VLOOKUP($A105,parlvotes_lh!$A$11:$ZZ$200,166,FALSE)=0,"",VLOOKUP($A105,parlvotes_lh!$A$11:$ZZ$200,166,FALSE)))</f>
        <v/>
      </c>
      <c r="S105" s="248" t="str">
        <f>IF(ISERROR(VLOOKUP($A105,parlvotes_lh!$A$11:$ZZ$200,186,FALSE))=TRUE,"",IF(VLOOKUP($A105,parlvotes_lh!$A$11:$ZZ$200,186,FALSE)=0,"",VLOOKUP($A105,parlvotes_lh!$A$11:$ZZ$200,186,FALSE)))</f>
        <v/>
      </c>
      <c r="T105" s="248" t="str">
        <f>IF(ISERROR(VLOOKUP($A105,parlvotes_lh!$A$11:$ZZ$200,206,FALSE))=TRUE,"",IF(VLOOKUP($A105,parlvotes_lh!$A$11:$ZZ$200,206,FALSE)=0,"",VLOOKUP($A105,parlvotes_lh!$A$11:$ZZ$200,206,FALSE)))</f>
        <v/>
      </c>
      <c r="U105" s="248" t="str">
        <f>IF(ISERROR(VLOOKUP($A105,parlvotes_lh!$A$11:$ZZ$200,226,FALSE))=TRUE,"",IF(VLOOKUP($A105,parlvotes_lh!$A$11:$ZZ$200,226,FALSE)=0,"",VLOOKUP($A105,parlvotes_lh!$A$11:$ZZ$200,226,FALSE)))</f>
        <v/>
      </c>
      <c r="V105" s="248" t="str">
        <f>IF(ISERROR(VLOOKUP($A105,parlvotes_lh!$A$11:$ZZ$200,246,FALSE))=TRUE,"",IF(VLOOKUP($A105,parlvotes_lh!$A$11:$ZZ$200,246,FALSE)=0,"",VLOOKUP($A105,parlvotes_lh!$A$11:$ZZ$200,246,FALSE)))</f>
        <v/>
      </c>
      <c r="W105" s="248" t="str">
        <f>IF(ISERROR(VLOOKUP($A105,parlvotes_lh!$A$11:$ZZ$200,266,FALSE))=TRUE,"",IF(VLOOKUP($A105,parlvotes_lh!$A$11:$ZZ$200,266,FALSE)=0,"",VLOOKUP($A105,parlvotes_lh!$A$11:$ZZ$200,266,FALSE)))</f>
        <v/>
      </c>
      <c r="X105" s="248" t="str">
        <f>IF(ISERROR(VLOOKUP($A105,parlvotes_lh!$A$11:$ZZ$200,286,FALSE))=TRUE,"",IF(VLOOKUP($A105,parlvotes_lh!$A$11:$ZZ$200,286,FALSE)=0,"",VLOOKUP($A105,parlvotes_lh!$A$11:$ZZ$200,286,FALSE)))</f>
        <v/>
      </c>
      <c r="Y105" s="248" t="str">
        <f>IF(ISERROR(VLOOKUP($A105,parlvotes_lh!$A$11:$ZZ$200,306,FALSE))=TRUE,"",IF(VLOOKUP($A105,parlvotes_lh!$A$11:$ZZ$200,306,FALSE)=0,"",VLOOKUP($A105,parlvotes_lh!$A$11:$ZZ$200,306,FALSE)))</f>
        <v/>
      </c>
      <c r="Z105" s="248" t="str">
        <f>IF(ISERROR(VLOOKUP($A105,parlvotes_lh!$A$11:$ZZ$200,326,FALSE))=TRUE,"",IF(VLOOKUP($A105,parlvotes_lh!$A$11:$ZZ$200,326,FALSE)=0,"",VLOOKUP($A105,parlvotes_lh!$A$11:$ZZ$200,326,FALSE)))</f>
        <v/>
      </c>
      <c r="AA105" s="248" t="str">
        <f>IF(ISERROR(VLOOKUP($A105,parlvotes_lh!$A$11:$ZZ$200,346,FALSE))=TRUE,"",IF(VLOOKUP($A105,parlvotes_lh!$A$11:$ZZ$200,346,FALSE)=0,"",VLOOKUP($A105,parlvotes_lh!$A$11:$ZZ$200,346,FALSE)))</f>
        <v/>
      </c>
      <c r="AB105" s="248" t="str">
        <f>IF(ISERROR(VLOOKUP($A105,parlvotes_lh!$A$11:$ZZ$200,366,FALSE))=TRUE,"",IF(VLOOKUP($A105,parlvotes_lh!$A$11:$ZZ$200,366,FALSE)=0,"",VLOOKUP($A105,parlvotes_lh!$A$11:$ZZ$200,366,FALSE)))</f>
        <v/>
      </c>
      <c r="AC105" s="248" t="str">
        <f>IF(ISERROR(VLOOKUP($A105,parlvotes_lh!$A$11:$ZZ$200,386,FALSE))=TRUE,"",IF(VLOOKUP($A105,parlvotes_lh!$A$11:$ZZ$200,386,FALSE)=0,"",VLOOKUP($A105,parlvotes_lh!$A$11:$ZZ$200,386,FALSE)))</f>
        <v/>
      </c>
    </row>
    <row r="106" spans="1:29" ht="13.5" customHeight="1" x14ac:dyDescent="0.25">
      <c r="A106" s="242"/>
      <c r="B106" s="142" t="str">
        <f>IF(A106="","",MID(info_weblinks!$C$3,32,3))</f>
        <v/>
      </c>
      <c r="C106" s="142" t="str">
        <f>IF(info_parties!G106="","",info_parties!G106)</f>
        <v/>
      </c>
      <c r="D106" s="142" t="str">
        <f>IF(info_parties!K106="","",info_parties!K106)</f>
        <v/>
      </c>
      <c r="E106" s="142" t="str">
        <f>IF(info_parties!H106="","",info_parties!H106)</f>
        <v/>
      </c>
      <c r="F106" s="243" t="str">
        <f t="shared" si="4"/>
        <v/>
      </c>
      <c r="G106" s="244" t="str">
        <f t="shared" si="5"/>
        <v/>
      </c>
      <c r="H106" s="245" t="str">
        <f t="shared" si="6"/>
        <v/>
      </c>
      <c r="I106" s="246" t="str">
        <f t="shared" si="7"/>
        <v/>
      </c>
      <c r="J106" s="247" t="str">
        <f>IF(ISERROR(VLOOKUP($A106,parlvotes_lh!$A$11:$ZZ$200,6,FALSE))=TRUE,"",IF(VLOOKUP($A106,parlvotes_lh!$A$11:$ZZ$200,6,FALSE)=0,"",VLOOKUP($A106,parlvotes_lh!$A$11:$ZZ$200,6,FALSE)))</f>
        <v/>
      </c>
      <c r="K106" s="247" t="str">
        <f>IF(ISERROR(VLOOKUP($A106,parlvotes_lh!$A$11:$ZZ$200,26,FALSE))=TRUE,"",IF(VLOOKUP($A106,parlvotes_lh!$A$11:$ZZ$200,26,FALSE)=0,"",VLOOKUP($A106,parlvotes_lh!$A$11:$ZZ$200,26,FALSE)))</f>
        <v/>
      </c>
      <c r="L106" s="247" t="str">
        <f>IF(ISERROR(VLOOKUP($A106,parlvotes_lh!$A$11:$ZZ$200,46,FALSE))=TRUE,"",IF(VLOOKUP($A106,parlvotes_lh!$A$11:$ZZ$200,46,FALSE)=0,"",VLOOKUP($A106,parlvotes_lh!$A$11:$ZZ$200,46,FALSE)))</f>
        <v/>
      </c>
      <c r="M106" s="247" t="str">
        <f>IF(ISERROR(VLOOKUP($A106,parlvotes_lh!$A$11:$ZZ$200,66,FALSE))=TRUE,"",IF(VLOOKUP($A106,parlvotes_lh!$A$11:$ZZ$200,66,FALSE)=0,"",VLOOKUP($A106,parlvotes_lh!$A$11:$ZZ$200,66,FALSE)))</f>
        <v/>
      </c>
      <c r="N106" s="247" t="str">
        <f>IF(ISERROR(VLOOKUP($A106,parlvotes_lh!$A$11:$ZZ$200,86,FALSE))=TRUE,"",IF(VLOOKUP($A106,parlvotes_lh!$A$11:$ZZ$200,86,FALSE)=0,"",VLOOKUP($A106,parlvotes_lh!$A$11:$ZZ$200,86,FALSE)))</f>
        <v/>
      </c>
      <c r="O106" s="247" t="str">
        <f>IF(ISERROR(VLOOKUP($A106,parlvotes_lh!$A$11:$ZZ$200,106,FALSE))=TRUE,"",IF(VLOOKUP($A106,parlvotes_lh!$A$11:$ZZ$200,106,FALSE)=0,"",VLOOKUP($A106,parlvotes_lh!$A$11:$ZZ$200,106,FALSE)))</f>
        <v/>
      </c>
      <c r="P106" s="247" t="str">
        <f>IF(ISERROR(VLOOKUP($A106,parlvotes_lh!$A$11:$ZZ$200,126,FALSE))=TRUE,"",IF(VLOOKUP($A106,parlvotes_lh!$A$11:$ZZ$200,126,FALSE)=0,"",VLOOKUP($A106,parlvotes_lh!$A$11:$ZZ$200,126,FALSE)))</f>
        <v/>
      </c>
      <c r="Q106" s="248" t="str">
        <f>IF(ISERROR(VLOOKUP($A106,parlvotes_lh!$A$11:$ZZ$200,146,FALSE))=TRUE,"",IF(VLOOKUP($A106,parlvotes_lh!$A$11:$ZZ$200,146,FALSE)=0,"",VLOOKUP($A106,parlvotes_lh!$A$11:$ZZ$200,146,FALSE)))</f>
        <v/>
      </c>
      <c r="R106" s="248" t="str">
        <f>IF(ISERROR(VLOOKUP($A106,parlvotes_lh!$A$11:$ZZ$200,166,FALSE))=TRUE,"",IF(VLOOKUP($A106,parlvotes_lh!$A$11:$ZZ$200,166,FALSE)=0,"",VLOOKUP($A106,parlvotes_lh!$A$11:$ZZ$200,166,FALSE)))</f>
        <v/>
      </c>
      <c r="S106" s="248" t="str">
        <f>IF(ISERROR(VLOOKUP($A106,parlvotes_lh!$A$11:$ZZ$200,186,FALSE))=TRUE,"",IF(VLOOKUP($A106,parlvotes_lh!$A$11:$ZZ$200,186,FALSE)=0,"",VLOOKUP($A106,parlvotes_lh!$A$11:$ZZ$200,186,FALSE)))</f>
        <v/>
      </c>
      <c r="T106" s="248" t="str">
        <f>IF(ISERROR(VLOOKUP($A106,parlvotes_lh!$A$11:$ZZ$200,206,FALSE))=TRUE,"",IF(VLOOKUP($A106,parlvotes_lh!$A$11:$ZZ$200,206,FALSE)=0,"",VLOOKUP($A106,parlvotes_lh!$A$11:$ZZ$200,206,FALSE)))</f>
        <v/>
      </c>
      <c r="U106" s="248" t="str">
        <f>IF(ISERROR(VLOOKUP($A106,parlvotes_lh!$A$11:$ZZ$200,226,FALSE))=TRUE,"",IF(VLOOKUP($A106,parlvotes_lh!$A$11:$ZZ$200,226,FALSE)=0,"",VLOOKUP($A106,parlvotes_lh!$A$11:$ZZ$200,226,FALSE)))</f>
        <v/>
      </c>
      <c r="V106" s="248" t="str">
        <f>IF(ISERROR(VLOOKUP($A106,parlvotes_lh!$A$11:$ZZ$200,246,FALSE))=TRUE,"",IF(VLOOKUP($A106,parlvotes_lh!$A$11:$ZZ$200,246,FALSE)=0,"",VLOOKUP($A106,parlvotes_lh!$A$11:$ZZ$200,246,FALSE)))</f>
        <v/>
      </c>
      <c r="W106" s="248" t="str">
        <f>IF(ISERROR(VLOOKUP($A106,parlvotes_lh!$A$11:$ZZ$200,266,FALSE))=TRUE,"",IF(VLOOKUP($A106,parlvotes_lh!$A$11:$ZZ$200,266,FALSE)=0,"",VLOOKUP($A106,parlvotes_lh!$A$11:$ZZ$200,266,FALSE)))</f>
        <v/>
      </c>
      <c r="X106" s="248" t="str">
        <f>IF(ISERROR(VLOOKUP($A106,parlvotes_lh!$A$11:$ZZ$200,286,FALSE))=TRUE,"",IF(VLOOKUP($A106,parlvotes_lh!$A$11:$ZZ$200,286,FALSE)=0,"",VLOOKUP($A106,parlvotes_lh!$A$11:$ZZ$200,286,FALSE)))</f>
        <v/>
      </c>
      <c r="Y106" s="248" t="str">
        <f>IF(ISERROR(VLOOKUP($A106,parlvotes_lh!$A$11:$ZZ$200,306,FALSE))=TRUE,"",IF(VLOOKUP($A106,parlvotes_lh!$A$11:$ZZ$200,306,FALSE)=0,"",VLOOKUP($A106,parlvotes_lh!$A$11:$ZZ$200,306,FALSE)))</f>
        <v/>
      </c>
      <c r="Z106" s="248" t="str">
        <f>IF(ISERROR(VLOOKUP($A106,parlvotes_lh!$A$11:$ZZ$200,326,FALSE))=TRUE,"",IF(VLOOKUP($A106,parlvotes_lh!$A$11:$ZZ$200,326,FALSE)=0,"",VLOOKUP($A106,parlvotes_lh!$A$11:$ZZ$200,326,FALSE)))</f>
        <v/>
      </c>
      <c r="AA106" s="248" t="str">
        <f>IF(ISERROR(VLOOKUP($A106,parlvotes_lh!$A$11:$ZZ$200,346,FALSE))=TRUE,"",IF(VLOOKUP($A106,parlvotes_lh!$A$11:$ZZ$200,346,FALSE)=0,"",VLOOKUP($A106,parlvotes_lh!$A$11:$ZZ$200,346,FALSE)))</f>
        <v/>
      </c>
      <c r="AB106" s="248" t="str">
        <f>IF(ISERROR(VLOOKUP($A106,parlvotes_lh!$A$11:$ZZ$200,366,FALSE))=TRUE,"",IF(VLOOKUP($A106,parlvotes_lh!$A$11:$ZZ$200,366,FALSE)=0,"",VLOOKUP($A106,parlvotes_lh!$A$11:$ZZ$200,366,FALSE)))</f>
        <v/>
      </c>
      <c r="AC106" s="248" t="str">
        <f>IF(ISERROR(VLOOKUP($A106,parlvotes_lh!$A$11:$ZZ$200,386,FALSE))=TRUE,"",IF(VLOOKUP($A106,parlvotes_lh!$A$11:$ZZ$200,386,FALSE)=0,"",VLOOKUP($A106,parlvotes_lh!$A$11:$ZZ$200,386,FALSE)))</f>
        <v/>
      </c>
    </row>
    <row r="107" spans="1:29" ht="13.5" customHeight="1" x14ac:dyDescent="0.25">
      <c r="A107" s="242"/>
      <c r="B107" s="142" t="str">
        <f>IF(A107="","",MID(info_weblinks!$C$3,32,3))</f>
        <v/>
      </c>
      <c r="C107" s="142" t="str">
        <f>IF(info_parties!G107="","",info_parties!G107)</f>
        <v/>
      </c>
      <c r="D107" s="142" t="str">
        <f>IF(info_parties!K107="","",info_parties!K107)</f>
        <v/>
      </c>
      <c r="E107" s="142" t="str">
        <f>IF(info_parties!H107="","",info_parties!H107)</f>
        <v/>
      </c>
      <c r="F107" s="243" t="str">
        <f t="shared" si="4"/>
        <v/>
      </c>
      <c r="G107" s="244" t="str">
        <f t="shared" si="5"/>
        <v/>
      </c>
      <c r="H107" s="245" t="str">
        <f t="shared" si="6"/>
        <v/>
      </c>
      <c r="I107" s="246" t="str">
        <f t="shared" si="7"/>
        <v/>
      </c>
      <c r="J107" s="247" t="str">
        <f>IF(ISERROR(VLOOKUP($A107,parlvotes_lh!$A$11:$ZZ$200,6,FALSE))=TRUE,"",IF(VLOOKUP($A107,parlvotes_lh!$A$11:$ZZ$200,6,FALSE)=0,"",VLOOKUP($A107,parlvotes_lh!$A$11:$ZZ$200,6,FALSE)))</f>
        <v/>
      </c>
      <c r="K107" s="247" t="str">
        <f>IF(ISERROR(VLOOKUP($A107,parlvotes_lh!$A$11:$ZZ$200,26,FALSE))=TRUE,"",IF(VLOOKUP($A107,parlvotes_lh!$A$11:$ZZ$200,26,FALSE)=0,"",VLOOKUP($A107,parlvotes_lh!$A$11:$ZZ$200,26,FALSE)))</f>
        <v/>
      </c>
      <c r="L107" s="247" t="str">
        <f>IF(ISERROR(VLOOKUP($A107,parlvotes_lh!$A$11:$ZZ$200,46,FALSE))=TRUE,"",IF(VLOOKUP($A107,parlvotes_lh!$A$11:$ZZ$200,46,FALSE)=0,"",VLOOKUP($A107,parlvotes_lh!$A$11:$ZZ$200,46,FALSE)))</f>
        <v/>
      </c>
      <c r="M107" s="247" t="str">
        <f>IF(ISERROR(VLOOKUP($A107,parlvotes_lh!$A$11:$ZZ$200,66,FALSE))=TRUE,"",IF(VLOOKUP($A107,parlvotes_lh!$A$11:$ZZ$200,66,FALSE)=0,"",VLOOKUP($A107,parlvotes_lh!$A$11:$ZZ$200,66,FALSE)))</f>
        <v/>
      </c>
      <c r="N107" s="247" t="str">
        <f>IF(ISERROR(VLOOKUP($A107,parlvotes_lh!$A$11:$ZZ$200,86,FALSE))=TRUE,"",IF(VLOOKUP($A107,parlvotes_lh!$A$11:$ZZ$200,86,FALSE)=0,"",VLOOKUP($A107,parlvotes_lh!$A$11:$ZZ$200,86,FALSE)))</f>
        <v/>
      </c>
      <c r="O107" s="247" t="str">
        <f>IF(ISERROR(VLOOKUP($A107,parlvotes_lh!$A$11:$ZZ$200,106,FALSE))=TRUE,"",IF(VLOOKUP($A107,parlvotes_lh!$A$11:$ZZ$200,106,FALSE)=0,"",VLOOKUP($A107,parlvotes_lh!$A$11:$ZZ$200,106,FALSE)))</f>
        <v/>
      </c>
      <c r="P107" s="247" t="str">
        <f>IF(ISERROR(VLOOKUP($A107,parlvotes_lh!$A$11:$ZZ$200,126,FALSE))=TRUE,"",IF(VLOOKUP($A107,parlvotes_lh!$A$11:$ZZ$200,126,FALSE)=0,"",VLOOKUP($A107,parlvotes_lh!$A$11:$ZZ$200,126,FALSE)))</f>
        <v/>
      </c>
      <c r="Q107" s="248" t="str">
        <f>IF(ISERROR(VLOOKUP($A107,parlvotes_lh!$A$11:$ZZ$200,146,FALSE))=TRUE,"",IF(VLOOKUP($A107,parlvotes_lh!$A$11:$ZZ$200,146,FALSE)=0,"",VLOOKUP($A107,parlvotes_lh!$A$11:$ZZ$200,146,FALSE)))</f>
        <v/>
      </c>
      <c r="R107" s="248" t="str">
        <f>IF(ISERROR(VLOOKUP($A107,parlvotes_lh!$A$11:$ZZ$200,166,FALSE))=TRUE,"",IF(VLOOKUP($A107,parlvotes_lh!$A$11:$ZZ$200,166,FALSE)=0,"",VLOOKUP($A107,parlvotes_lh!$A$11:$ZZ$200,166,FALSE)))</f>
        <v/>
      </c>
      <c r="S107" s="248" t="str">
        <f>IF(ISERROR(VLOOKUP($A107,parlvotes_lh!$A$11:$ZZ$200,186,FALSE))=TRUE,"",IF(VLOOKUP($A107,parlvotes_lh!$A$11:$ZZ$200,186,FALSE)=0,"",VLOOKUP($A107,parlvotes_lh!$A$11:$ZZ$200,186,FALSE)))</f>
        <v/>
      </c>
      <c r="T107" s="248" t="str">
        <f>IF(ISERROR(VLOOKUP($A107,parlvotes_lh!$A$11:$ZZ$200,206,FALSE))=TRUE,"",IF(VLOOKUP($A107,parlvotes_lh!$A$11:$ZZ$200,206,FALSE)=0,"",VLOOKUP($A107,parlvotes_lh!$A$11:$ZZ$200,206,FALSE)))</f>
        <v/>
      </c>
      <c r="U107" s="248" t="str">
        <f>IF(ISERROR(VLOOKUP($A107,parlvotes_lh!$A$11:$ZZ$200,226,FALSE))=TRUE,"",IF(VLOOKUP($A107,parlvotes_lh!$A$11:$ZZ$200,226,FALSE)=0,"",VLOOKUP($A107,parlvotes_lh!$A$11:$ZZ$200,226,FALSE)))</f>
        <v/>
      </c>
      <c r="V107" s="248" t="str">
        <f>IF(ISERROR(VLOOKUP($A107,parlvotes_lh!$A$11:$ZZ$200,246,FALSE))=TRUE,"",IF(VLOOKUP($A107,parlvotes_lh!$A$11:$ZZ$200,246,FALSE)=0,"",VLOOKUP($A107,parlvotes_lh!$A$11:$ZZ$200,246,FALSE)))</f>
        <v/>
      </c>
      <c r="W107" s="248" t="str">
        <f>IF(ISERROR(VLOOKUP($A107,parlvotes_lh!$A$11:$ZZ$200,266,FALSE))=TRUE,"",IF(VLOOKUP($A107,parlvotes_lh!$A$11:$ZZ$200,266,FALSE)=0,"",VLOOKUP($A107,parlvotes_lh!$A$11:$ZZ$200,266,FALSE)))</f>
        <v/>
      </c>
      <c r="X107" s="248" t="str">
        <f>IF(ISERROR(VLOOKUP($A107,parlvotes_lh!$A$11:$ZZ$200,286,FALSE))=TRUE,"",IF(VLOOKUP($A107,parlvotes_lh!$A$11:$ZZ$200,286,FALSE)=0,"",VLOOKUP($A107,parlvotes_lh!$A$11:$ZZ$200,286,FALSE)))</f>
        <v/>
      </c>
      <c r="Y107" s="248" t="str">
        <f>IF(ISERROR(VLOOKUP($A107,parlvotes_lh!$A$11:$ZZ$200,306,FALSE))=TRUE,"",IF(VLOOKUP($A107,parlvotes_lh!$A$11:$ZZ$200,306,FALSE)=0,"",VLOOKUP($A107,parlvotes_lh!$A$11:$ZZ$200,306,FALSE)))</f>
        <v/>
      </c>
      <c r="Z107" s="248" t="str">
        <f>IF(ISERROR(VLOOKUP($A107,parlvotes_lh!$A$11:$ZZ$200,326,FALSE))=TRUE,"",IF(VLOOKUP($A107,parlvotes_lh!$A$11:$ZZ$200,326,FALSE)=0,"",VLOOKUP($A107,parlvotes_lh!$A$11:$ZZ$200,326,FALSE)))</f>
        <v/>
      </c>
      <c r="AA107" s="248" t="str">
        <f>IF(ISERROR(VLOOKUP($A107,parlvotes_lh!$A$11:$ZZ$200,346,FALSE))=TRUE,"",IF(VLOOKUP($A107,parlvotes_lh!$A$11:$ZZ$200,346,FALSE)=0,"",VLOOKUP($A107,parlvotes_lh!$A$11:$ZZ$200,346,FALSE)))</f>
        <v/>
      </c>
      <c r="AB107" s="248" t="str">
        <f>IF(ISERROR(VLOOKUP($A107,parlvotes_lh!$A$11:$ZZ$200,366,FALSE))=TRUE,"",IF(VLOOKUP($A107,parlvotes_lh!$A$11:$ZZ$200,366,FALSE)=0,"",VLOOKUP($A107,parlvotes_lh!$A$11:$ZZ$200,366,FALSE)))</f>
        <v/>
      </c>
      <c r="AC107" s="248" t="str">
        <f>IF(ISERROR(VLOOKUP($A107,parlvotes_lh!$A$11:$ZZ$200,386,FALSE))=TRUE,"",IF(VLOOKUP($A107,parlvotes_lh!$A$11:$ZZ$200,386,FALSE)=0,"",VLOOKUP($A107,parlvotes_lh!$A$11:$ZZ$200,386,FALSE)))</f>
        <v/>
      </c>
    </row>
    <row r="108" spans="1:29" ht="13.5" customHeight="1" x14ac:dyDescent="0.25">
      <c r="A108" s="242"/>
      <c r="B108" s="142" t="str">
        <f>IF(A108="","",MID(info_weblinks!$C$3,32,3))</f>
        <v/>
      </c>
      <c r="C108" s="142" t="str">
        <f>IF(info_parties!G108="","",info_parties!G108)</f>
        <v/>
      </c>
      <c r="D108" s="142" t="str">
        <f>IF(info_parties!K108="","",info_parties!K108)</f>
        <v/>
      </c>
      <c r="E108" s="142" t="str">
        <f>IF(info_parties!H108="","",info_parties!H108)</f>
        <v/>
      </c>
      <c r="F108" s="243" t="str">
        <f t="shared" si="4"/>
        <v/>
      </c>
      <c r="G108" s="244" t="str">
        <f t="shared" si="5"/>
        <v/>
      </c>
      <c r="H108" s="245" t="str">
        <f t="shared" si="6"/>
        <v/>
      </c>
      <c r="I108" s="246" t="str">
        <f t="shared" si="7"/>
        <v/>
      </c>
      <c r="J108" s="247" t="str">
        <f>IF(ISERROR(VLOOKUP($A108,parlvotes_lh!$A$11:$ZZ$200,6,FALSE))=TRUE,"",IF(VLOOKUP($A108,parlvotes_lh!$A$11:$ZZ$200,6,FALSE)=0,"",VLOOKUP($A108,parlvotes_lh!$A$11:$ZZ$200,6,FALSE)))</f>
        <v/>
      </c>
      <c r="K108" s="247" t="str">
        <f>IF(ISERROR(VLOOKUP($A108,parlvotes_lh!$A$11:$ZZ$200,26,FALSE))=TRUE,"",IF(VLOOKUP($A108,parlvotes_lh!$A$11:$ZZ$200,26,FALSE)=0,"",VLOOKUP($A108,parlvotes_lh!$A$11:$ZZ$200,26,FALSE)))</f>
        <v/>
      </c>
      <c r="L108" s="247" t="str">
        <f>IF(ISERROR(VLOOKUP($A108,parlvotes_lh!$A$11:$ZZ$200,46,FALSE))=TRUE,"",IF(VLOOKUP($A108,parlvotes_lh!$A$11:$ZZ$200,46,FALSE)=0,"",VLOOKUP($A108,parlvotes_lh!$A$11:$ZZ$200,46,FALSE)))</f>
        <v/>
      </c>
      <c r="M108" s="247" t="str">
        <f>IF(ISERROR(VLOOKUP($A108,parlvotes_lh!$A$11:$ZZ$200,66,FALSE))=TRUE,"",IF(VLOOKUP($A108,parlvotes_lh!$A$11:$ZZ$200,66,FALSE)=0,"",VLOOKUP($A108,parlvotes_lh!$A$11:$ZZ$200,66,FALSE)))</f>
        <v/>
      </c>
      <c r="N108" s="247" t="str">
        <f>IF(ISERROR(VLOOKUP($A108,parlvotes_lh!$A$11:$ZZ$200,86,FALSE))=TRUE,"",IF(VLOOKUP($A108,parlvotes_lh!$A$11:$ZZ$200,86,FALSE)=0,"",VLOOKUP($A108,parlvotes_lh!$A$11:$ZZ$200,86,FALSE)))</f>
        <v/>
      </c>
      <c r="O108" s="247" t="str">
        <f>IF(ISERROR(VLOOKUP($A108,parlvotes_lh!$A$11:$ZZ$200,106,FALSE))=TRUE,"",IF(VLOOKUP($A108,parlvotes_lh!$A$11:$ZZ$200,106,FALSE)=0,"",VLOOKUP($A108,parlvotes_lh!$A$11:$ZZ$200,106,FALSE)))</f>
        <v/>
      </c>
      <c r="P108" s="247" t="str">
        <f>IF(ISERROR(VLOOKUP($A108,parlvotes_lh!$A$11:$ZZ$200,126,FALSE))=TRUE,"",IF(VLOOKUP($A108,parlvotes_lh!$A$11:$ZZ$200,126,FALSE)=0,"",VLOOKUP($A108,parlvotes_lh!$A$11:$ZZ$200,126,FALSE)))</f>
        <v/>
      </c>
      <c r="Q108" s="248" t="str">
        <f>IF(ISERROR(VLOOKUP($A108,parlvotes_lh!$A$11:$ZZ$200,146,FALSE))=TRUE,"",IF(VLOOKUP($A108,parlvotes_lh!$A$11:$ZZ$200,146,FALSE)=0,"",VLOOKUP($A108,parlvotes_lh!$A$11:$ZZ$200,146,FALSE)))</f>
        <v/>
      </c>
      <c r="R108" s="248" t="str">
        <f>IF(ISERROR(VLOOKUP($A108,parlvotes_lh!$A$11:$ZZ$200,166,FALSE))=TRUE,"",IF(VLOOKUP($A108,parlvotes_lh!$A$11:$ZZ$200,166,FALSE)=0,"",VLOOKUP($A108,parlvotes_lh!$A$11:$ZZ$200,166,FALSE)))</f>
        <v/>
      </c>
      <c r="S108" s="248" t="str">
        <f>IF(ISERROR(VLOOKUP($A108,parlvotes_lh!$A$11:$ZZ$200,186,FALSE))=TRUE,"",IF(VLOOKUP($A108,parlvotes_lh!$A$11:$ZZ$200,186,FALSE)=0,"",VLOOKUP($A108,parlvotes_lh!$A$11:$ZZ$200,186,FALSE)))</f>
        <v/>
      </c>
      <c r="T108" s="248" t="str">
        <f>IF(ISERROR(VLOOKUP($A108,parlvotes_lh!$A$11:$ZZ$200,206,FALSE))=TRUE,"",IF(VLOOKUP($A108,parlvotes_lh!$A$11:$ZZ$200,206,FALSE)=0,"",VLOOKUP($A108,parlvotes_lh!$A$11:$ZZ$200,206,FALSE)))</f>
        <v/>
      </c>
      <c r="U108" s="248" t="str">
        <f>IF(ISERROR(VLOOKUP($A108,parlvotes_lh!$A$11:$ZZ$200,226,FALSE))=TRUE,"",IF(VLOOKUP($A108,parlvotes_lh!$A$11:$ZZ$200,226,FALSE)=0,"",VLOOKUP($A108,parlvotes_lh!$A$11:$ZZ$200,226,FALSE)))</f>
        <v/>
      </c>
      <c r="V108" s="248" t="str">
        <f>IF(ISERROR(VLOOKUP($A108,parlvotes_lh!$A$11:$ZZ$200,246,FALSE))=TRUE,"",IF(VLOOKUP($A108,parlvotes_lh!$A$11:$ZZ$200,246,FALSE)=0,"",VLOOKUP($A108,parlvotes_lh!$A$11:$ZZ$200,246,FALSE)))</f>
        <v/>
      </c>
      <c r="W108" s="248" t="str">
        <f>IF(ISERROR(VLOOKUP($A108,parlvotes_lh!$A$11:$ZZ$200,266,FALSE))=TRUE,"",IF(VLOOKUP($A108,parlvotes_lh!$A$11:$ZZ$200,266,FALSE)=0,"",VLOOKUP($A108,parlvotes_lh!$A$11:$ZZ$200,266,FALSE)))</f>
        <v/>
      </c>
      <c r="X108" s="248" t="str">
        <f>IF(ISERROR(VLOOKUP($A108,parlvotes_lh!$A$11:$ZZ$200,286,FALSE))=TRUE,"",IF(VLOOKUP($A108,parlvotes_lh!$A$11:$ZZ$200,286,FALSE)=0,"",VLOOKUP($A108,parlvotes_lh!$A$11:$ZZ$200,286,FALSE)))</f>
        <v/>
      </c>
      <c r="Y108" s="248" t="str">
        <f>IF(ISERROR(VLOOKUP($A108,parlvotes_lh!$A$11:$ZZ$200,306,FALSE))=TRUE,"",IF(VLOOKUP($A108,parlvotes_lh!$A$11:$ZZ$200,306,FALSE)=0,"",VLOOKUP($A108,parlvotes_lh!$A$11:$ZZ$200,306,FALSE)))</f>
        <v/>
      </c>
      <c r="Z108" s="248" t="str">
        <f>IF(ISERROR(VLOOKUP($A108,parlvotes_lh!$A$11:$ZZ$200,326,FALSE))=TRUE,"",IF(VLOOKUP($A108,parlvotes_lh!$A$11:$ZZ$200,326,FALSE)=0,"",VLOOKUP($A108,parlvotes_lh!$A$11:$ZZ$200,326,FALSE)))</f>
        <v/>
      </c>
      <c r="AA108" s="248" t="str">
        <f>IF(ISERROR(VLOOKUP($A108,parlvotes_lh!$A$11:$ZZ$200,346,FALSE))=TRUE,"",IF(VLOOKUP($A108,parlvotes_lh!$A$11:$ZZ$200,346,FALSE)=0,"",VLOOKUP($A108,parlvotes_lh!$A$11:$ZZ$200,346,FALSE)))</f>
        <v/>
      </c>
      <c r="AB108" s="248" t="str">
        <f>IF(ISERROR(VLOOKUP($A108,parlvotes_lh!$A$11:$ZZ$200,366,FALSE))=TRUE,"",IF(VLOOKUP($A108,parlvotes_lh!$A$11:$ZZ$200,366,FALSE)=0,"",VLOOKUP($A108,parlvotes_lh!$A$11:$ZZ$200,366,FALSE)))</f>
        <v/>
      </c>
      <c r="AC108" s="248" t="str">
        <f>IF(ISERROR(VLOOKUP($A108,parlvotes_lh!$A$11:$ZZ$200,386,FALSE))=TRUE,"",IF(VLOOKUP($A108,parlvotes_lh!$A$11:$ZZ$200,386,FALSE)=0,"",VLOOKUP($A108,parlvotes_lh!$A$11:$ZZ$200,386,FALSE)))</f>
        <v/>
      </c>
    </row>
    <row r="109" spans="1:29" ht="13.5" customHeight="1" x14ac:dyDescent="0.25">
      <c r="A109" s="242"/>
      <c r="B109" s="142" t="str">
        <f>IF(A109="","",MID(info_weblinks!$C$3,32,3))</f>
        <v/>
      </c>
      <c r="C109" s="142" t="str">
        <f>IF(info_parties!G109="","",info_parties!G109)</f>
        <v/>
      </c>
      <c r="D109" s="142" t="str">
        <f>IF(info_parties!K109="","",info_parties!K109)</f>
        <v/>
      </c>
      <c r="E109" s="142" t="str">
        <f>IF(info_parties!H109="","",info_parties!H109)</f>
        <v/>
      </c>
      <c r="F109" s="243" t="str">
        <f t="shared" si="4"/>
        <v/>
      </c>
      <c r="G109" s="244" t="str">
        <f t="shared" si="5"/>
        <v/>
      </c>
      <c r="H109" s="245" t="str">
        <f t="shared" si="6"/>
        <v/>
      </c>
      <c r="I109" s="246" t="str">
        <f t="shared" si="7"/>
        <v/>
      </c>
      <c r="J109" s="247" t="str">
        <f>IF(ISERROR(VLOOKUP($A109,parlvotes_lh!$A$11:$ZZ$200,6,FALSE))=TRUE,"",IF(VLOOKUP($A109,parlvotes_lh!$A$11:$ZZ$200,6,FALSE)=0,"",VLOOKUP($A109,parlvotes_lh!$A$11:$ZZ$200,6,FALSE)))</f>
        <v/>
      </c>
      <c r="K109" s="247" t="str">
        <f>IF(ISERROR(VLOOKUP($A109,parlvotes_lh!$A$11:$ZZ$200,26,FALSE))=TRUE,"",IF(VLOOKUP($A109,parlvotes_lh!$A$11:$ZZ$200,26,FALSE)=0,"",VLOOKUP($A109,parlvotes_lh!$A$11:$ZZ$200,26,FALSE)))</f>
        <v/>
      </c>
      <c r="L109" s="247" t="str">
        <f>IF(ISERROR(VLOOKUP($A109,parlvotes_lh!$A$11:$ZZ$200,46,FALSE))=TRUE,"",IF(VLOOKUP($A109,parlvotes_lh!$A$11:$ZZ$200,46,FALSE)=0,"",VLOOKUP($A109,parlvotes_lh!$A$11:$ZZ$200,46,FALSE)))</f>
        <v/>
      </c>
      <c r="M109" s="247" t="str">
        <f>IF(ISERROR(VLOOKUP($A109,parlvotes_lh!$A$11:$ZZ$200,66,FALSE))=TRUE,"",IF(VLOOKUP($A109,parlvotes_lh!$A$11:$ZZ$200,66,FALSE)=0,"",VLOOKUP($A109,parlvotes_lh!$A$11:$ZZ$200,66,FALSE)))</f>
        <v/>
      </c>
      <c r="N109" s="247" t="str">
        <f>IF(ISERROR(VLOOKUP($A109,parlvotes_lh!$A$11:$ZZ$200,86,FALSE))=TRUE,"",IF(VLOOKUP($A109,parlvotes_lh!$A$11:$ZZ$200,86,FALSE)=0,"",VLOOKUP($A109,parlvotes_lh!$A$11:$ZZ$200,86,FALSE)))</f>
        <v/>
      </c>
      <c r="O109" s="247" t="str">
        <f>IF(ISERROR(VLOOKUP($A109,parlvotes_lh!$A$11:$ZZ$200,106,FALSE))=TRUE,"",IF(VLOOKUP($A109,parlvotes_lh!$A$11:$ZZ$200,106,FALSE)=0,"",VLOOKUP($A109,parlvotes_lh!$A$11:$ZZ$200,106,FALSE)))</f>
        <v/>
      </c>
      <c r="P109" s="247" t="str">
        <f>IF(ISERROR(VLOOKUP($A109,parlvotes_lh!$A$11:$ZZ$200,126,FALSE))=TRUE,"",IF(VLOOKUP($A109,parlvotes_lh!$A$11:$ZZ$200,126,FALSE)=0,"",VLOOKUP($A109,parlvotes_lh!$A$11:$ZZ$200,126,FALSE)))</f>
        <v/>
      </c>
      <c r="Q109" s="248" t="str">
        <f>IF(ISERROR(VLOOKUP($A109,parlvotes_lh!$A$11:$ZZ$200,146,FALSE))=TRUE,"",IF(VLOOKUP($A109,parlvotes_lh!$A$11:$ZZ$200,146,FALSE)=0,"",VLOOKUP($A109,parlvotes_lh!$A$11:$ZZ$200,146,FALSE)))</f>
        <v/>
      </c>
      <c r="R109" s="248" t="str">
        <f>IF(ISERROR(VLOOKUP($A109,parlvotes_lh!$A$11:$ZZ$200,166,FALSE))=TRUE,"",IF(VLOOKUP($A109,parlvotes_lh!$A$11:$ZZ$200,166,FALSE)=0,"",VLOOKUP($A109,parlvotes_lh!$A$11:$ZZ$200,166,FALSE)))</f>
        <v/>
      </c>
      <c r="S109" s="248" t="str">
        <f>IF(ISERROR(VLOOKUP($A109,parlvotes_lh!$A$11:$ZZ$200,186,FALSE))=TRUE,"",IF(VLOOKUP($A109,parlvotes_lh!$A$11:$ZZ$200,186,FALSE)=0,"",VLOOKUP($A109,parlvotes_lh!$A$11:$ZZ$200,186,FALSE)))</f>
        <v/>
      </c>
      <c r="T109" s="248" t="str">
        <f>IF(ISERROR(VLOOKUP($A109,parlvotes_lh!$A$11:$ZZ$200,206,FALSE))=TRUE,"",IF(VLOOKUP($A109,parlvotes_lh!$A$11:$ZZ$200,206,FALSE)=0,"",VLOOKUP($A109,parlvotes_lh!$A$11:$ZZ$200,206,FALSE)))</f>
        <v/>
      </c>
      <c r="U109" s="248" t="str">
        <f>IF(ISERROR(VLOOKUP($A109,parlvotes_lh!$A$11:$ZZ$200,226,FALSE))=TRUE,"",IF(VLOOKUP($A109,parlvotes_lh!$A$11:$ZZ$200,226,FALSE)=0,"",VLOOKUP($A109,parlvotes_lh!$A$11:$ZZ$200,226,FALSE)))</f>
        <v/>
      </c>
      <c r="V109" s="248" t="str">
        <f>IF(ISERROR(VLOOKUP($A109,parlvotes_lh!$A$11:$ZZ$200,246,FALSE))=TRUE,"",IF(VLOOKUP($A109,parlvotes_lh!$A$11:$ZZ$200,246,FALSE)=0,"",VLOOKUP($A109,parlvotes_lh!$A$11:$ZZ$200,246,FALSE)))</f>
        <v/>
      </c>
      <c r="W109" s="248" t="str">
        <f>IF(ISERROR(VLOOKUP($A109,parlvotes_lh!$A$11:$ZZ$200,266,FALSE))=TRUE,"",IF(VLOOKUP($A109,parlvotes_lh!$A$11:$ZZ$200,266,FALSE)=0,"",VLOOKUP($A109,parlvotes_lh!$A$11:$ZZ$200,266,FALSE)))</f>
        <v/>
      </c>
      <c r="X109" s="248" t="str">
        <f>IF(ISERROR(VLOOKUP($A109,parlvotes_lh!$A$11:$ZZ$200,286,FALSE))=TRUE,"",IF(VLOOKUP($A109,parlvotes_lh!$A$11:$ZZ$200,286,FALSE)=0,"",VLOOKUP($A109,parlvotes_lh!$A$11:$ZZ$200,286,FALSE)))</f>
        <v/>
      </c>
      <c r="Y109" s="248" t="str">
        <f>IF(ISERROR(VLOOKUP($A109,parlvotes_lh!$A$11:$ZZ$200,306,FALSE))=TRUE,"",IF(VLOOKUP($A109,parlvotes_lh!$A$11:$ZZ$200,306,FALSE)=0,"",VLOOKUP($A109,parlvotes_lh!$A$11:$ZZ$200,306,FALSE)))</f>
        <v/>
      </c>
      <c r="Z109" s="248" t="str">
        <f>IF(ISERROR(VLOOKUP($A109,parlvotes_lh!$A$11:$ZZ$200,326,FALSE))=TRUE,"",IF(VLOOKUP($A109,parlvotes_lh!$A$11:$ZZ$200,326,FALSE)=0,"",VLOOKUP($A109,parlvotes_lh!$A$11:$ZZ$200,326,FALSE)))</f>
        <v/>
      </c>
      <c r="AA109" s="248" t="str">
        <f>IF(ISERROR(VLOOKUP($A109,parlvotes_lh!$A$11:$ZZ$200,346,FALSE))=TRUE,"",IF(VLOOKUP($A109,parlvotes_lh!$A$11:$ZZ$200,346,FALSE)=0,"",VLOOKUP($A109,parlvotes_lh!$A$11:$ZZ$200,346,FALSE)))</f>
        <v/>
      </c>
      <c r="AB109" s="248" t="str">
        <f>IF(ISERROR(VLOOKUP($A109,parlvotes_lh!$A$11:$ZZ$200,366,FALSE))=TRUE,"",IF(VLOOKUP($A109,parlvotes_lh!$A$11:$ZZ$200,366,FALSE)=0,"",VLOOKUP($A109,parlvotes_lh!$A$11:$ZZ$200,366,FALSE)))</f>
        <v/>
      </c>
      <c r="AC109" s="248" t="str">
        <f>IF(ISERROR(VLOOKUP($A109,parlvotes_lh!$A$11:$ZZ$200,386,FALSE))=TRUE,"",IF(VLOOKUP($A109,parlvotes_lh!$A$11:$ZZ$200,386,FALSE)=0,"",VLOOKUP($A109,parlvotes_lh!$A$11:$ZZ$200,386,FALSE)))</f>
        <v/>
      </c>
    </row>
    <row r="110" spans="1:29" ht="13.5" customHeight="1" x14ac:dyDescent="0.25">
      <c r="A110" s="242"/>
      <c r="B110" s="142" t="str">
        <f>IF(A110="","",MID(info_weblinks!$C$3,32,3))</f>
        <v/>
      </c>
      <c r="C110" s="142" t="str">
        <f>IF(info_parties!G110="","",info_parties!G110)</f>
        <v/>
      </c>
      <c r="D110" s="142" t="str">
        <f>IF(info_parties!K110="","",info_parties!K110)</f>
        <v/>
      </c>
      <c r="E110" s="142" t="str">
        <f>IF(info_parties!H110="","",info_parties!H110)</f>
        <v/>
      </c>
      <c r="F110" s="243" t="str">
        <f t="shared" si="4"/>
        <v/>
      </c>
      <c r="G110" s="244" t="str">
        <f t="shared" si="5"/>
        <v/>
      </c>
      <c r="H110" s="245" t="str">
        <f t="shared" si="6"/>
        <v/>
      </c>
      <c r="I110" s="246" t="str">
        <f t="shared" si="7"/>
        <v/>
      </c>
      <c r="J110" s="247" t="str">
        <f>IF(ISERROR(VLOOKUP($A110,parlvotes_lh!$A$11:$ZZ$200,6,FALSE))=TRUE,"",IF(VLOOKUP($A110,parlvotes_lh!$A$11:$ZZ$200,6,FALSE)=0,"",VLOOKUP($A110,parlvotes_lh!$A$11:$ZZ$200,6,FALSE)))</f>
        <v/>
      </c>
      <c r="K110" s="247" t="str">
        <f>IF(ISERROR(VLOOKUP($A110,parlvotes_lh!$A$11:$ZZ$200,26,FALSE))=TRUE,"",IF(VLOOKUP($A110,parlvotes_lh!$A$11:$ZZ$200,26,FALSE)=0,"",VLOOKUP($A110,parlvotes_lh!$A$11:$ZZ$200,26,FALSE)))</f>
        <v/>
      </c>
      <c r="L110" s="247" t="str">
        <f>IF(ISERROR(VLOOKUP($A110,parlvotes_lh!$A$11:$ZZ$200,46,FALSE))=TRUE,"",IF(VLOOKUP($A110,parlvotes_lh!$A$11:$ZZ$200,46,FALSE)=0,"",VLOOKUP($A110,parlvotes_lh!$A$11:$ZZ$200,46,FALSE)))</f>
        <v/>
      </c>
      <c r="M110" s="247" t="str">
        <f>IF(ISERROR(VLOOKUP($A110,parlvotes_lh!$A$11:$ZZ$200,66,FALSE))=TRUE,"",IF(VLOOKUP($A110,parlvotes_lh!$A$11:$ZZ$200,66,FALSE)=0,"",VLOOKUP($A110,parlvotes_lh!$A$11:$ZZ$200,66,FALSE)))</f>
        <v/>
      </c>
      <c r="N110" s="247" t="str">
        <f>IF(ISERROR(VLOOKUP($A110,parlvotes_lh!$A$11:$ZZ$200,86,FALSE))=TRUE,"",IF(VLOOKUP($A110,parlvotes_lh!$A$11:$ZZ$200,86,FALSE)=0,"",VLOOKUP($A110,parlvotes_lh!$A$11:$ZZ$200,86,FALSE)))</f>
        <v/>
      </c>
      <c r="O110" s="247" t="str">
        <f>IF(ISERROR(VLOOKUP($A110,parlvotes_lh!$A$11:$ZZ$200,106,FALSE))=TRUE,"",IF(VLOOKUP($A110,parlvotes_lh!$A$11:$ZZ$200,106,FALSE)=0,"",VLOOKUP($A110,parlvotes_lh!$A$11:$ZZ$200,106,FALSE)))</f>
        <v/>
      </c>
      <c r="P110" s="247" t="str">
        <f>IF(ISERROR(VLOOKUP($A110,parlvotes_lh!$A$11:$ZZ$200,126,FALSE))=TRUE,"",IF(VLOOKUP($A110,parlvotes_lh!$A$11:$ZZ$200,126,FALSE)=0,"",VLOOKUP($A110,parlvotes_lh!$A$11:$ZZ$200,126,FALSE)))</f>
        <v/>
      </c>
      <c r="Q110" s="248" t="str">
        <f>IF(ISERROR(VLOOKUP($A110,parlvotes_lh!$A$11:$ZZ$200,146,FALSE))=TRUE,"",IF(VLOOKUP($A110,parlvotes_lh!$A$11:$ZZ$200,146,FALSE)=0,"",VLOOKUP($A110,parlvotes_lh!$A$11:$ZZ$200,146,FALSE)))</f>
        <v/>
      </c>
      <c r="R110" s="248" t="str">
        <f>IF(ISERROR(VLOOKUP($A110,parlvotes_lh!$A$11:$ZZ$200,166,FALSE))=TRUE,"",IF(VLOOKUP($A110,parlvotes_lh!$A$11:$ZZ$200,166,FALSE)=0,"",VLOOKUP($A110,parlvotes_lh!$A$11:$ZZ$200,166,FALSE)))</f>
        <v/>
      </c>
      <c r="S110" s="248" t="str">
        <f>IF(ISERROR(VLOOKUP($A110,parlvotes_lh!$A$11:$ZZ$200,186,FALSE))=TRUE,"",IF(VLOOKUP($A110,parlvotes_lh!$A$11:$ZZ$200,186,FALSE)=0,"",VLOOKUP($A110,parlvotes_lh!$A$11:$ZZ$200,186,FALSE)))</f>
        <v/>
      </c>
      <c r="T110" s="248" t="str">
        <f>IF(ISERROR(VLOOKUP($A110,parlvotes_lh!$A$11:$ZZ$200,206,FALSE))=TRUE,"",IF(VLOOKUP($A110,parlvotes_lh!$A$11:$ZZ$200,206,FALSE)=0,"",VLOOKUP($A110,parlvotes_lh!$A$11:$ZZ$200,206,FALSE)))</f>
        <v/>
      </c>
      <c r="U110" s="248" t="str">
        <f>IF(ISERROR(VLOOKUP($A110,parlvotes_lh!$A$11:$ZZ$200,226,FALSE))=TRUE,"",IF(VLOOKUP($A110,parlvotes_lh!$A$11:$ZZ$200,226,FALSE)=0,"",VLOOKUP($A110,parlvotes_lh!$A$11:$ZZ$200,226,FALSE)))</f>
        <v/>
      </c>
      <c r="V110" s="248" t="str">
        <f>IF(ISERROR(VLOOKUP($A110,parlvotes_lh!$A$11:$ZZ$200,246,FALSE))=TRUE,"",IF(VLOOKUP($A110,parlvotes_lh!$A$11:$ZZ$200,246,FALSE)=0,"",VLOOKUP($A110,parlvotes_lh!$A$11:$ZZ$200,246,FALSE)))</f>
        <v/>
      </c>
      <c r="W110" s="248" t="str">
        <f>IF(ISERROR(VLOOKUP($A110,parlvotes_lh!$A$11:$ZZ$200,266,FALSE))=TRUE,"",IF(VLOOKUP($A110,parlvotes_lh!$A$11:$ZZ$200,266,FALSE)=0,"",VLOOKUP($A110,parlvotes_lh!$A$11:$ZZ$200,266,FALSE)))</f>
        <v/>
      </c>
      <c r="X110" s="248" t="str">
        <f>IF(ISERROR(VLOOKUP($A110,parlvotes_lh!$A$11:$ZZ$200,286,FALSE))=TRUE,"",IF(VLOOKUP($A110,parlvotes_lh!$A$11:$ZZ$200,286,FALSE)=0,"",VLOOKUP($A110,parlvotes_lh!$A$11:$ZZ$200,286,FALSE)))</f>
        <v/>
      </c>
      <c r="Y110" s="248" t="str">
        <f>IF(ISERROR(VLOOKUP($A110,parlvotes_lh!$A$11:$ZZ$200,306,FALSE))=TRUE,"",IF(VLOOKUP($A110,parlvotes_lh!$A$11:$ZZ$200,306,FALSE)=0,"",VLOOKUP($A110,parlvotes_lh!$A$11:$ZZ$200,306,FALSE)))</f>
        <v/>
      </c>
      <c r="Z110" s="248" t="str">
        <f>IF(ISERROR(VLOOKUP($A110,parlvotes_lh!$A$11:$ZZ$200,326,FALSE))=TRUE,"",IF(VLOOKUP($A110,parlvotes_lh!$A$11:$ZZ$200,326,FALSE)=0,"",VLOOKUP($A110,parlvotes_lh!$A$11:$ZZ$200,326,FALSE)))</f>
        <v/>
      </c>
      <c r="AA110" s="248" t="str">
        <f>IF(ISERROR(VLOOKUP($A110,parlvotes_lh!$A$11:$ZZ$200,346,FALSE))=TRUE,"",IF(VLOOKUP($A110,parlvotes_lh!$A$11:$ZZ$200,346,FALSE)=0,"",VLOOKUP($A110,parlvotes_lh!$A$11:$ZZ$200,346,FALSE)))</f>
        <v/>
      </c>
      <c r="AB110" s="248" t="str">
        <f>IF(ISERROR(VLOOKUP($A110,parlvotes_lh!$A$11:$ZZ$200,366,FALSE))=TRUE,"",IF(VLOOKUP($A110,parlvotes_lh!$A$11:$ZZ$200,366,FALSE)=0,"",VLOOKUP($A110,parlvotes_lh!$A$11:$ZZ$200,366,FALSE)))</f>
        <v/>
      </c>
      <c r="AC110" s="248" t="str">
        <f>IF(ISERROR(VLOOKUP($A110,parlvotes_lh!$A$11:$ZZ$200,386,FALSE))=TRUE,"",IF(VLOOKUP($A110,parlvotes_lh!$A$11:$ZZ$200,386,FALSE)=0,"",VLOOKUP($A110,parlvotes_lh!$A$11:$ZZ$200,386,FALSE)))</f>
        <v/>
      </c>
    </row>
    <row r="111" spans="1:29" ht="13.5" customHeight="1" x14ac:dyDescent="0.25">
      <c r="A111" s="242"/>
      <c r="B111" s="142" t="str">
        <f>IF(A111="","",MID(info_weblinks!$C$3,32,3))</f>
        <v/>
      </c>
      <c r="C111" s="142" t="str">
        <f>IF(info_parties!G111="","",info_parties!G111)</f>
        <v/>
      </c>
      <c r="D111" s="142" t="str">
        <f>IF(info_parties!K111="","",info_parties!K111)</f>
        <v/>
      </c>
      <c r="E111" s="142" t="str">
        <f>IF(info_parties!H111="","",info_parties!H111)</f>
        <v/>
      </c>
      <c r="F111" s="243" t="str">
        <f t="shared" si="4"/>
        <v/>
      </c>
      <c r="G111" s="244" t="str">
        <f t="shared" si="5"/>
        <v/>
      </c>
      <c r="H111" s="245" t="str">
        <f t="shared" si="6"/>
        <v/>
      </c>
      <c r="I111" s="246" t="str">
        <f t="shared" si="7"/>
        <v/>
      </c>
      <c r="J111" s="247" t="str">
        <f>IF(ISERROR(VLOOKUP($A111,parlvotes_lh!$A$11:$ZZ$200,6,FALSE))=TRUE,"",IF(VLOOKUP($A111,parlvotes_lh!$A$11:$ZZ$200,6,FALSE)=0,"",VLOOKUP($A111,parlvotes_lh!$A$11:$ZZ$200,6,FALSE)))</f>
        <v/>
      </c>
      <c r="K111" s="247" t="str">
        <f>IF(ISERROR(VLOOKUP($A111,parlvotes_lh!$A$11:$ZZ$200,26,FALSE))=TRUE,"",IF(VLOOKUP($A111,parlvotes_lh!$A$11:$ZZ$200,26,FALSE)=0,"",VLOOKUP($A111,parlvotes_lh!$A$11:$ZZ$200,26,FALSE)))</f>
        <v/>
      </c>
      <c r="L111" s="247" t="str">
        <f>IF(ISERROR(VLOOKUP($A111,parlvotes_lh!$A$11:$ZZ$200,46,FALSE))=TRUE,"",IF(VLOOKUP($A111,parlvotes_lh!$A$11:$ZZ$200,46,FALSE)=0,"",VLOOKUP($A111,parlvotes_lh!$A$11:$ZZ$200,46,FALSE)))</f>
        <v/>
      </c>
      <c r="M111" s="247" t="str">
        <f>IF(ISERROR(VLOOKUP($A111,parlvotes_lh!$A$11:$ZZ$200,66,FALSE))=TRUE,"",IF(VLOOKUP($A111,parlvotes_lh!$A$11:$ZZ$200,66,FALSE)=0,"",VLOOKUP($A111,parlvotes_lh!$A$11:$ZZ$200,66,FALSE)))</f>
        <v/>
      </c>
      <c r="N111" s="247" t="str">
        <f>IF(ISERROR(VLOOKUP($A111,parlvotes_lh!$A$11:$ZZ$200,86,FALSE))=TRUE,"",IF(VLOOKUP($A111,parlvotes_lh!$A$11:$ZZ$200,86,FALSE)=0,"",VLOOKUP($A111,parlvotes_lh!$A$11:$ZZ$200,86,FALSE)))</f>
        <v/>
      </c>
      <c r="O111" s="247" t="str">
        <f>IF(ISERROR(VLOOKUP($A111,parlvotes_lh!$A$11:$ZZ$200,106,FALSE))=TRUE,"",IF(VLOOKUP($A111,parlvotes_lh!$A$11:$ZZ$200,106,FALSE)=0,"",VLOOKUP($A111,parlvotes_lh!$A$11:$ZZ$200,106,FALSE)))</f>
        <v/>
      </c>
      <c r="P111" s="247" t="str">
        <f>IF(ISERROR(VLOOKUP($A111,parlvotes_lh!$A$11:$ZZ$200,126,FALSE))=TRUE,"",IF(VLOOKUP($A111,parlvotes_lh!$A$11:$ZZ$200,126,FALSE)=0,"",VLOOKUP($A111,parlvotes_lh!$A$11:$ZZ$200,126,FALSE)))</f>
        <v/>
      </c>
      <c r="Q111" s="248" t="str">
        <f>IF(ISERROR(VLOOKUP($A111,parlvotes_lh!$A$11:$ZZ$200,146,FALSE))=TRUE,"",IF(VLOOKUP($A111,parlvotes_lh!$A$11:$ZZ$200,146,FALSE)=0,"",VLOOKUP($A111,parlvotes_lh!$A$11:$ZZ$200,146,FALSE)))</f>
        <v/>
      </c>
      <c r="R111" s="248" t="str">
        <f>IF(ISERROR(VLOOKUP($A111,parlvotes_lh!$A$11:$ZZ$200,166,FALSE))=TRUE,"",IF(VLOOKUP($A111,parlvotes_lh!$A$11:$ZZ$200,166,FALSE)=0,"",VLOOKUP($A111,parlvotes_lh!$A$11:$ZZ$200,166,FALSE)))</f>
        <v/>
      </c>
      <c r="S111" s="248" t="str">
        <f>IF(ISERROR(VLOOKUP($A111,parlvotes_lh!$A$11:$ZZ$200,186,FALSE))=TRUE,"",IF(VLOOKUP($A111,parlvotes_lh!$A$11:$ZZ$200,186,FALSE)=0,"",VLOOKUP($A111,parlvotes_lh!$A$11:$ZZ$200,186,FALSE)))</f>
        <v/>
      </c>
      <c r="T111" s="248" t="str">
        <f>IF(ISERROR(VLOOKUP($A111,parlvotes_lh!$A$11:$ZZ$200,206,FALSE))=TRUE,"",IF(VLOOKUP($A111,parlvotes_lh!$A$11:$ZZ$200,206,FALSE)=0,"",VLOOKUP($A111,parlvotes_lh!$A$11:$ZZ$200,206,FALSE)))</f>
        <v/>
      </c>
      <c r="U111" s="248" t="str">
        <f>IF(ISERROR(VLOOKUP($A111,parlvotes_lh!$A$11:$ZZ$200,226,FALSE))=TRUE,"",IF(VLOOKUP($A111,parlvotes_lh!$A$11:$ZZ$200,226,FALSE)=0,"",VLOOKUP($A111,parlvotes_lh!$A$11:$ZZ$200,226,FALSE)))</f>
        <v/>
      </c>
      <c r="V111" s="248" t="str">
        <f>IF(ISERROR(VLOOKUP($A111,parlvotes_lh!$A$11:$ZZ$200,246,FALSE))=TRUE,"",IF(VLOOKUP($A111,parlvotes_lh!$A$11:$ZZ$200,246,FALSE)=0,"",VLOOKUP($A111,parlvotes_lh!$A$11:$ZZ$200,246,FALSE)))</f>
        <v/>
      </c>
      <c r="W111" s="248" t="str">
        <f>IF(ISERROR(VLOOKUP($A111,parlvotes_lh!$A$11:$ZZ$200,266,FALSE))=TRUE,"",IF(VLOOKUP($A111,parlvotes_lh!$A$11:$ZZ$200,266,FALSE)=0,"",VLOOKUP($A111,parlvotes_lh!$A$11:$ZZ$200,266,FALSE)))</f>
        <v/>
      </c>
      <c r="X111" s="248" t="str">
        <f>IF(ISERROR(VLOOKUP($A111,parlvotes_lh!$A$11:$ZZ$200,286,FALSE))=TRUE,"",IF(VLOOKUP($A111,parlvotes_lh!$A$11:$ZZ$200,286,FALSE)=0,"",VLOOKUP($A111,parlvotes_lh!$A$11:$ZZ$200,286,FALSE)))</f>
        <v/>
      </c>
      <c r="Y111" s="248" t="str">
        <f>IF(ISERROR(VLOOKUP($A111,parlvotes_lh!$A$11:$ZZ$200,306,FALSE))=TRUE,"",IF(VLOOKUP($A111,parlvotes_lh!$A$11:$ZZ$200,306,FALSE)=0,"",VLOOKUP($A111,parlvotes_lh!$A$11:$ZZ$200,306,FALSE)))</f>
        <v/>
      </c>
      <c r="Z111" s="248" t="str">
        <f>IF(ISERROR(VLOOKUP($A111,parlvotes_lh!$A$11:$ZZ$200,326,FALSE))=TRUE,"",IF(VLOOKUP($A111,parlvotes_lh!$A$11:$ZZ$200,326,FALSE)=0,"",VLOOKUP($A111,parlvotes_lh!$A$11:$ZZ$200,326,FALSE)))</f>
        <v/>
      </c>
      <c r="AA111" s="248" t="str">
        <f>IF(ISERROR(VLOOKUP($A111,parlvotes_lh!$A$11:$ZZ$200,346,FALSE))=TRUE,"",IF(VLOOKUP($A111,parlvotes_lh!$A$11:$ZZ$200,346,FALSE)=0,"",VLOOKUP($A111,parlvotes_lh!$A$11:$ZZ$200,346,FALSE)))</f>
        <v/>
      </c>
      <c r="AB111" s="248" t="str">
        <f>IF(ISERROR(VLOOKUP($A111,parlvotes_lh!$A$11:$ZZ$200,366,FALSE))=TRUE,"",IF(VLOOKUP($A111,parlvotes_lh!$A$11:$ZZ$200,366,FALSE)=0,"",VLOOKUP($A111,parlvotes_lh!$A$11:$ZZ$200,366,FALSE)))</f>
        <v/>
      </c>
      <c r="AC111" s="248" t="str">
        <f>IF(ISERROR(VLOOKUP($A111,parlvotes_lh!$A$11:$ZZ$200,386,FALSE))=TRUE,"",IF(VLOOKUP($A111,parlvotes_lh!$A$11:$ZZ$200,386,FALSE)=0,"",VLOOKUP($A111,parlvotes_lh!$A$11:$ZZ$200,386,FALSE)))</f>
        <v/>
      </c>
    </row>
    <row r="112" spans="1:29" ht="13.5" customHeight="1" x14ac:dyDescent="0.25">
      <c r="A112" s="242"/>
      <c r="B112" s="142" t="str">
        <f>IF(A112="","",MID(info_weblinks!$C$3,32,3))</f>
        <v/>
      </c>
      <c r="C112" s="142" t="str">
        <f>IF(info_parties!G112="","",info_parties!G112)</f>
        <v/>
      </c>
      <c r="D112" s="142" t="str">
        <f>IF(info_parties!K112="","",info_parties!K112)</f>
        <v/>
      </c>
      <c r="E112" s="142" t="str">
        <f>IF(info_parties!H112="","",info_parties!H112)</f>
        <v/>
      </c>
      <c r="F112" s="243" t="str">
        <f t="shared" si="4"/>
        <v/>
      </c>
      <c r="G112" s="244" t="str">
        <f t="shared" si="5"/>
        <v/>
      </c>
      <c r="H112" s="245" t="str">
        <f t="shared" si="6"/>
        <v/>
      </c>
      <c r="I112" s="246" t="str">
        <f t="shared" si="7"/>
        <v/>
      </c>
      <c r="J112" s="247" t="str">
        <f>IF(ISERROR(VLOOKUP($A112,parlvotes_lh!$A$11:$ZZ$200,6,FALSE))=TRUE,"",IF(VLOOKUP($A112,parlvotes_lh!$A$11:$ZZ$200,6,FALSE)=0,"",VLOOKUP($A112,parlvotes_lh!$A$11:$ZZ$200,6,FALSE)))</f>
        <v/>
      </c>
      <c r="K112" s="247" t="str">
        <f>IF(ISERROR(VLOOKUP($A112,parlvotes_lh!$A$11:$ZZ$200,26,FALSE))=TRUE,"",IF(VLOOKUP($A112,parlvotes_lh!$A$11:$ZZ$200,26,FALSE)=0,"",VLOOKUP($A112,parlvotes_lh!$A$11:$ZZ$200,26,FALSE)))</f>
        <v/>
      </c>
      <c r="L112" s="247" t="str">
        <f>IF(ISERROR(VLOOKUP($A112,parlvotes_lh!$A$11:$ZZ$200,46,FALSE))=TRUE,"",IF(VLOOKUP($A112,parlvotes_lh!$A$11:$ZZ$200,46,FALSE)=0,"",VLOOKUP($A112,parlvotes_lh!$A$11:$ZZ$200,46,FALSE)))</f>
        <v/>
      </c>
      <c r="M112" s="247" t="str">
        <f>IF(ISERROR(VLOOKUP($A112,parlvotes_lh!$A$11:$ZZ$200,66,FALSE))=TRUE,"",IF(VLOOKUP($A112,parlvotes_lh!$A$11:$ZZ$200,66,FALSE)=0,"",VLOOKUP($A112,parlvotes_lh!$A$11:$ZZ$200,66,FALSE)))</f>
        <v/>
      </c>
      <c r="N112" s="247" t="str">
        <f>IF(ISERROR(VLOOKUP($A112,parlvotes_lh!$A$11:$ZZ$200,86,FALSE))=TRUE,"",IF(VLOOKUP($A112,parlvotes_lh!$A$11:$ZZ$200,86,FALSE)=0,"",VLOOKUP($A112,parlvotes_lh!$A$11:$ZZ$200,86,FALSE)))</f>
        <v/>
      </c>
      <c r="O112" s="247" t="str">
        <f>IF(ISERROR(VLOOKUP($A112,parlvotes_lh!$A$11:$ZZ$200,106,FALSE))=TRUE,"",IF(VLOOKUP($A112,parlvotes_lh!$A$11:$ZZ$200,106,FALSE)=0,"",VLOOKUP($A112,parlvotes_lh!$A$11:$ZZ$200,106,FALSE)))</f>
        <v/>
      </c>
      <c r="P112" s="247" t="str">
        <f>IF(ISERROR(VLOOKUP($A112,parlvotes_lh!$A$11:$ZZ$200,126,FALSE))=TRUE,"",IF(VLOOKUP($A112,parlvotes_lh!$A$11:$ZZ$200,126,FALSE)=0,"",VLOOKUP($A112,parlvotes_lh!$A$11:$ZZ$200,126,FALSE)))</f>
        <v/>
      </c>
      <c r="Q112" s="248" t="str">
        <f>IF(ISERROR(VLOOKUP($A112,parlvotes_lh!$A$11:$ZZ$200,146,FALSE))=TRUE,"",IF(VLOOKUP($A112,parlvotes_lh!$A$11:$ZZ$200,146,FALSE)=0,"",VLOOKUP($A112,parlvotes_lh!$A$11:$ZZ$200,146,FALSE)))</f>
        <v/>
      </c>
      <c r="R112" s="248" t="str">
        <f>IF(ISERROR(VLOOKUP($A112,parlvotes_lh!$A$11:$ZZ$200,166,FALSE))=TRUE,"",IF(VLOOKUP($A112,parlvotes_lh!$A$11:$ZZ$200,166,FALSE)=0,"",VLOOKUP($A112,parlvotes_lh!$A$11:$ZZ$200,166,FALSE)))</f>
        <v/>
      </c>
      <c r="S112" s="248" t="str">
        <f>IF(ISERROR(VLOOKUP($A112,parlvotes_lh!$A$11:$ZZ$200,186,FALSE))=TRUE,"",IF(VLOOKUP($A112,parlvotes_lh!$A$11:$ZZ$200,186,FALSE)=0,"",VLOOKUP($A112,parlvotes_lh!$A$11:$ZZ$200,186,FALSE)))</f>
        <v/>
      </c>
      <c r="T112" s="248" t="str">
        <f>IF(ISERROR(VLOOKUP($A112,parlvotes_lh!$A$11:$ZZ$200,206,FALSE))=TRUE,"",IF(VLOOKUP($A112,parlvotes_lh!$A$11:$ZZ$200,206,FALSE)=0,"",VLOOKUP($A112,parlvotes_lh!$A$11:$ZZ$200,206,FALSE)))</f>
        <v/>
      </c>
      <c r="U112" s="248" t="str">
        <f>IF(ISERROR(VLOOKUP($A112,parlvotes_lh!$A$11:$ZZ$200,226,FALSE))=TRUE,"",IF(VLOOKUP($A112,parlvotes_lh!$A$11:$ZZ$200,226,FALSE)=0,"",VLOOKUP($A112,parlvotes_lh!$A$11:$ZZ$200,226,FALSE)))</f>
        <v/>
      </c>
      <c r="V112" s="248" t="str">
        <f>IF(ISERROR(VLOOKUP($A112,parlvotes_lh!$A$11:$ZZ$200,246,FALSE))=TRUE,"",IF(VLOOKUP($A112,parlvotes_lh!$A$11:$ZZ$200,246,FALSE)=0,"",VLOOKUP($A112,parlvotes_lh!$A$11:$ZZ$200,246,FALSE)))</f>
        <v/>
      </c>
      <c r="W112" s="248" t="str">
        <f>IF(ISERROR(VLOOKUP($A112,parlvotes_lh!$A$11:$ZZ$200,266,FALSE))=TRUE,"",IF(VLOOKUP($A112,parlvotes_lh!$A$11:$ZZ$200,266,FALSE)=0,"",VLOOKUP($A112,parlvotes_lh!$A$11:$ZZ$200,266,FALSE)))</f>
        <v/>
      </c>
      <c r="X112" s="248" t="str">
        <f>IF(ISERROR(VLOOKUP($A112,parlvotes_lh!$A$11:$ZZ$200,286,FALSE))=TRUE,"",IF(VLOOKUP($A112,parlvotes_lh!$A$11:$ZZ$200,286,FALSE)=0,"",VLOOKUP($A112,parlvotes_lh!$A$11:$ZZ$200,286,FALSE)))</f>
        <v/>
      </c>
      <c r="Y112" s="248" t="str">
        <f>IF(ISERROR(VLOOKUP($A112,parlvotes_lh!$A$11:$ZZ$200,306,FALSE))=TRUE,"",IF(VLOOKUP($A112,parlvotes_lh!$A$11:$ZZ$200,306,FALSE)=0,"",VLOOKUP($A112,parlvotes_lh!$A$11:$ZZ$200,306,FALSE)))</f>
        <v/>
      </c>
      <c r="Z112" s="248" t="str">
        <f>IF(ISERROR(VLOOKUP($A112,parlvotes_lh!$A$11:$ZZ$200,326,FALSE))=TRUE,"",IF(VLOOKUP($A112,parlvotes_lh!$A$11:$ZZ$200,326,FALSE)=0,"",VLOOKUP($A112,parlvotes_lh!$A$11:$ZZ$200,326,FALSE)))</f>
        <v/>
      </c>
      <c r="AA112" s="248" t="str">
        <f>IF(ISERROR(VLOOKUP($A112,parlvotes_lh!$A$11:$ZZ$200,346,FALSE))=TRUE,"",IF(VLOOKUP($A112,parlvotes_lh!$A$11:$ZZ$200,346,FALSE)=0,"",VLOOKUP($A112,parlvotes_lh!$A$11:$ZZ$200,346,FALSE)))</f>
        <v/>
      </c>
      <c r="AB112" s="248" t="str">
        <f>IF(ISERROR(VLOOKUP($A112,parlvotes_lh!$A$11:$ZZ$200,366,FALSE))=TRUE,"",IF(VLOOKUP($A112,parlvotes_lh!$A$11:$ZZ$200,366,FALSE)=0,"",VLOOKUP($A112,parlvotes_lh!$A$11:$ZZ$200,366,FALSE)))</f>
        <v/>
      </c>
      <c r="AC112" s="248" t="str">
        <f>IF(ISERROR(VLOOKUP($A112,parlvotes_lh!$A$11:$ZZ$200,386,FALSE))=TRUE,"",IF(VLOOKUP($A112,parlvotes_lh!$A$11:$ZZ$200,386,FALSE)=0,"",VLOOKUP($A112,parlvotes_lh!$A$11:$ZZ$200,386,FALSE)))</f>
        <v/>
      </c>
    </row>
    <row r="113" spans="1:29" ht="13.5" customHeight="1" x14ac:dyDescent="0.25">
      <c r="A113" s="242"/>
      <c r="B113" s="142" t="str">
        <f>IF(A113="","",MID(info_weblinks!$C$3,32,3))</f>
        <v/>
      </c>
      <c r="C113" s="142" t="str">
        <f>IF(info_parties!G113="","",info_parties!G113)</f>
        <v/>
      </c>
      <c r="D113" s="142" t="str">
        <f>IF(info_parties!K113="","",info_parties!K113)</f>
        <v/>
      </c>
      <c r="E113" s="142" t="str">
        <f>IF(info_parties!H113="","",info_parties!H113)</f>
        <v/>
      </c>
      <c r="F113" s="243" t="str">
        <f t="shared" si="4"/>
        <v/>
      </c>
      <c r="G113" s="244" t="str">
        <f t="shared" si="5"/>
        <v/>
      </c>
      <c r="H113" s="245" t="str">
        <f t="shared" si="6"/>
        <v/>
      </c>
      <c r="I113" s="246" t="str">
        <f t="shared" si="7"/>
        <v/>
      </c>
      <c r="J113" s="247" t="str">
        <f>IF(ISERROR(VLOOKUP($A113,parlvotes_lh!$A$11:$ZZ$200,6,FALSE))=TRUE,"",IF(VLOOKUP($A113,parlvotes_lh!$A$11:$ZZ$200,6,FALSE)=0,"",VLOOKUP($A113,parlvotes_lh!$A$11:$ZZ$200,6,FALSE)))</f>
        <v/>
      </c>
      <c r="K113" s="247" t="str">
        <f>IF(ISERROR(VLOOKUP($A113,parlvotes_lh!$A$11:$ZZ$200,26,FALSE))=TRUE,"",IF(VLOOKUP($A113,parlvotes_lh!$A$11:$ZZ$200,26,FALSE)=0,"",VLOOKUP($A113,parlvotes_lh!$A$11:$ZZ$200,26,FALSE)))</f>
        <v/>
      </c>
      <c r="L113" s="247" t="str">
        <f>IF(ISERROR(VLOOKUP($A113,parlvotes_lh!$A$11:$ZZ$200,46,FALSE))=TRUE,"",IF(VLOOKUP($A113,parlvotes_lh!$A$11:$ZZ$200,46,FALSE)=0,"",VLOOKUP($A113,parlvotes_lh!$A$11:$ZZ$200,46,FALSE)))</f>
        <v/>
      </c>
      <c r="M113" s="247" t="str">
        <f>IF(ISERROR(VLOOKUP($A113,parlvotes_lh!$A$11:$ZZ$200,66,FALSE))=TRUE,"",IF(VLOOKUP($A113,parlvotes_lh!$A$11:$ZZ$200,66,FALSE)=0,"",VLOOKUP($A113,parlvotes_lh!$A$11:$ZZ$200,66,FALSE)))</f>
        <v/>
      </c>
      <c r="N113" s="247" t="str">
        <f>IF(ISERROR(VLOOKUP($A113,parlvotes_lh!$A$11:$ZZ$200,86,FALSE))=TRUE,"",IF(VLOOKUP($A113,parlvotes_lh!$A$11:$ZZ$200,86,FALSE)=0,"",VLOOKUP($A113,parlvotes_lh!$A$11:$ZZ$200,86,FALSE)))</f>
        <v/>
      </c>
      <c r="O113" s="247" t="str">
        <f>IF(ISERROR(VLOOKUP($A113,parlvotes_lh!$A$11:$ZZ$200,106,FALSE))=TRUE,"",IF(VLOOKUP($A113,parlvotes_lh!$A$11:$ZZ$200,106,FALSE)=0,"",VLOOKUP($A113,parlvotes_lh!$A$11:$ZZ$200,106,FALSE)))</f>
        <v/>
      </c>
      <c r="P113" s="247" t="str">
        <f>IF(ISERROR(VLOOKUP($A113,parlvotes_lh!$A$11:$ZZ$200,126,FALSE))=TRUE,"",IF(VLOOKUP($A113,parlvotes_lh!$A$11:$ZZ$200,126,FALSE)=0,"",VLOOKUP($A113,parlvotes_lh!$A$11:$ZZ$200,126,FALSE)))</f>
        <v/>
      </c>
      <c r="Q113" s="248" t="str">
        <f>IF(ISERROR(VLOOKUP($A113,parlvotes_lh!$A$11:$ZZ$200,146,FALSE))=TRUE,"",IF(VLOOKUP($A113,parlvotes_lh!$A$11:$ZZ$200,146,FALSE)=0,"",VLOOKUP($A113,parlvotes_lh!$A$11:$ZZ$200,146,FALSE)))</f>
        <v/>
      </c>
      <c r="R113" s="248" t="str">
        <f>IF(ISERROR(VLOOKUP($A113,parlvotes_lh!$A$11:$ZZ$200,166,FALSE))=TRUE,"",IF(VLOOKUP($A113,parlvotes_lh!$A$11:$ZZ$200,166,FALSE)=0,"",VLOOKUP($A113,parlvotes_lh!$A$11:$ZZ$200,166,FALSE)))</f>
        <v/>
      </c>
      <c r="S113" s="248" t="str">
        <f>IF(ISERROR(VLOOKUP($A113,parlvotes_lh!$A$11:$ZZ$200,186,FALSE))=TRUE,"",IF(VLOOKUP($A113,parlvotes_lh!$A$11:$ZZ$200,186,FALSE)=0,"",VLOOKUP($A113,parlvotes_lh!$A$11:$ZZ$200,186,FALSE)))</f>
        <v/>
      </c>
      <c r="T113" s="248" t="str">
        <f>IF(ISERROR(VLOOKUP($A113,parlvotes_lh!$A$11:$ZZ$200,206,FALSE))=TRUE,"",IF(VLOOKUP($A113,parlvotes_lh!$A$11:$ZZ$200,206,FALSE)=0,"",VLOOKUP($A113,parlvotes_lh!$A$11:$ZZ$200,206,FALSE)))</f>
        <v/>
      </c>
      <c r="U113" s="248" t="str">
        <f>IF(ISERROR(VLOOKUP($A113,parlvotes_lh!$A$11:$ZZ$200,226,FALSE))=TRUE,"",IF(VLOOKUP($A113,parlvotes_lh!$A$11:$ZZ$200,226,FALSE)=0,"",VLOOKUP($A113,parlvotes_lh!$A$11:$ZZ$200,226,FALSE)))</f>
        <v/>
      </c>
      <c r="V113" s="248" t="str">
        <f>IF(ISERROR(VLOOKUP($A113,parlvotes_lh!$A$11:$ZZ$200,246,FALSE))=TRUE,"",IF(VLOOKUP($A113,parlvotes_lh!$A$11:$ZZ$200,246,FALSE)=0,"",VLOOKUP($A113,parlvotes_lh!$A$11:$ZZ$200,246,FALSE)))</f>
        <v/>
      </c>
      <c r="W113" s="248" t="str">
        <f>IF(ISERROR(VLOOKUP($A113,parlvotes_lh!$A$11:$ZZ$200,266,FALSE))=TRUE,"",IF(VLOOKUP($A113,parlvotes_lh!$A$11:$ZZ$200,266,FALSE)=0,"",VLOOKUP($A113,parlvotes_lh!$A$11:$ZZ$200,266,FALSE)))</f>
        <v/>
      </c>
      <c r="X113" s="248" t="str">
        <f>IF(ISERROR(VLOOKUP($A113,parlvotes_lh!$A$11:$ZZ$200,286,FALSE))=TRUE,"",IF(VLOOKUP($A113,parlvotes_lh!$A$11:$ZZ$200,286,FALSE)=0,"",VLOOKUP($A113,parlvotes_lh!$A$11:$ZZ$200,286,FALSE)))</f>
        <v/>
      </c>
      <c r="Y113" s="248" t="str">
        <f>IF(ISERROR(VLOOKUP($A113,parlvotes_lh!$A$11:$ZZ$200,306,FALSE))=TRUE,"",IF(VLOOKUP($A113,parlvotes_lh!$A$11:$ZZ$200,306,FALSE)=0,"",VLOOKUP($A113,parlvotes_lh!$A$11:$ZZ$200,306,FALSE)))</f>
        <v/>
      </c>
      <c r="Z113" s="248" t="str">
        <f>IF(ISERROR(VLOOKUP($A113,parlvotes_lh!$A$11:$ZZ$200,326,FALSE))=TRUE,"",IF(VLOOKUP($A113,parlvotes_lh!$A$11:$ZZ$200,326,FALSE)=0,"",VLOOKUP($A113,parlvotes_lh!$A$11:$ZZ$200,326,FALSE)))</f>
        <v/>
      </c>
      <c r="AA113" s="248" t="str">
        <f>IF(ISERROR(VLOOKUP($A113,parlvotes_lh!$A$11:$ZZ$200,346,FALSE))=TRUE,"",IF(VLOOKUP($A113,parlvotes_lh!$A$11:$ZZ$200,346,FALSE)=0,"",VLOOKUP($A113,parlvotes_lh!$A$11:$ZZ$200,346,FALSE)))</f>
        <v/>
      </c>
      <c r="AB113" s="248" t="str">
        <f>IF(ISERROR(VLOOKUP($A113,parlvotes_lh!$A$11:$ZZ$200,366,FALSE))=TRUE,"",IF(VLOOKUP($A113,parlvotes_lh!$A$11:$ZZ$200,366,FALSE)=0,"",VLOOKUP($A113,parlvotes_lh!$A$11:$ZZ$200,366,FALSE)))</f>
        <v/>
      </c>
      <c r="AC113" s="248" t="str">
        <f>IF(ISERROR(VLOOKUP($A113,parlvotes_lh!$A$11:$ZZ$200,386,FALSE))=TRUE,"",IF(VLOOKUP($A113,parlvotes_lh!$A$11:$ZZ$200,386,FALSE)=0,"",VLOOKUP($A113,parlvotes_lh!$A$11:$ZZ$200,386,FALSE)))</f>
        <v/>
      </c>
    </row>
    <row r="114" spans="1:29" ht="13.5" customHeight="1" x14ac:dyDescent="0.25">
      <c r="A114" s="242"/>
      <c r="B114" s="142" t="str">
        <f>IF(A114="","",MID(info_weblinks!$C$3,32,3))</f>
        <v/>
      </c>
      <c r="C114" s="142" t="str">
        <f>IF(info_parties!G114="","",info_parties!G114)</f>
        <v/>
      </c>
      <c r="D114" s="142" t="str">
        <f>IF(info_parties!K114="","",info_parties!K114)</f>
        <v/>
      </c>
      <c r="E114" s="142" t="str">
        <f>IF(info_parties!H114="","",info_parties!H114)</f>
        <v/>
      </c>
      <c r="F114" s="243" t="str">
        <f t="shared" si="4"/>
        <v/>
      </c>
      <c r="G114" s="244" t="str">
        <f t="shared" si="5"/>
        <v/>
      </c>
      <c r="H114" s="245" t="str">
        <f t="shared" si="6"/>
        <v/>
      </c>
      <c r="I114" s="246" t="str">
        <f t="shared" si="7"/>
        <v/>
      </c>
      <c r="J114" s="247" t="str">
        <f>IF(ISERROR(VLOOKUP($A114,parlvotes_lh!$A$11:$ZZ$200,6,FALSE))=TRUE,"",IF(VLOOKUP($A114,parlvotes_lh!$A$11:$ZZ$200,6,FALSE)=0,"",VLOOKUP($A114,parlvotes_lh!$A$11:$ZZ$200,6,FALSE)))</f>
        <v/>
      </c>
      <c r="K114" s="247" t="str">
        <f>IF(ISERROR(VLOOKUP($A114,parlvotes_lh!$A$11:$ZZ$200,26,FALSE))=TRUE,"",IF(VLOOKUP($A114,parlvotes_lh!$A$11:$ZZ$200,26,FALSE)=0,"",VLOOKUP($A114,parlvotes_lh!$A$11:$ZZ$200,26,FALSE)))</f>
        <v/>
      </c>
      <c r="L114" s="247" t="str">
        <f>IF(ISERROR(VLOOKUP($A114,parlvotes_lh!$A$11:$ZZ$200,46,FALSE))=TRUE,"",IF(VLOOKUP($A114,parlvotes_lh!$A$11:$ZZ$200,46,FALSE)=0,"",VLOOKUP($A114,parlvotes_lh!$A$11:$ZZ$200,46,FALSE)))</f>
        <v/>
      </c>
      <c r="M114" s="247" t="str">
        <f>IF(ISERROR(VLOOKUP($A114,parlvotes_lh!$A$11:$ZZ$200,66,FALSE))=TRUE,"",IF(VLOOKUP($A114,parlvotes_lh!$A$11:$ZZ$200,66,FALSE)=0,"",VLOOKUP($A114,parlvotes_lh!$A$11:$ZZ$200,66,FALSE)))</f>
        <v/>
      </c>
      <c r="N114" s="247" t="str">
        <f>IF(ISERROR(VLOOKUP($A114,parlvotes_lh!$A$11:$ZZ$200,86,FALSE))=TRUE,"",IF(VLOOKUP($A114,parlvotes_lh!$A$11:$ZZ$200,86,FALSE)=0,"",VLOOKUP($A114,parlvotes_lh!$A$11:$ZZ$200,86,FALSE)))</f>
        <v/>
      </c>
      <c r="O114" s="247" t="str">
        <f>IF(ISERROR(VLOOKUP($A114,parlvotes_lh!$A$11:$ZZ$200,106,FALSE))=TRUE,"",IF(VLOOKUP($A114,parlvotes_lh!$A$11:$ZZ$200,106,FALSE)=0,"",VLOOKUP($A114,parlvotes_lh!$A$11:$ZZ$200,106,FALSE)))</f>
        <v/>
      </c>
      <c r="P114" s="247" t="str">
        <f>IF(ISERROR(VLOOKUP($A114,parlvotes_lh!$A$11:$ZZ$200,126,FALSE))=TRUE,"",IF(VLOOKUP($A114,parlvotes_lh!$A$11:$ZZ$200,126,FALSE)=0,"",VLOOKUP($A114,parlvotes_lh!$A$11:$ZZ$200,126,FALSE)))</f>
        <v/>
      </c>
      <c r="Q114" s="248" t="str">
        <f>IF(ISERROR(VLOOKUP($A114,parlvotes_lh!$A$11:$ZZ$200,146,FALSE))=TRUE,"",IF(VLOOKUP($A114,parlvotes_lh!$A$11:$ZZ$200,146,FALSE)=0,"",VLOOKUP($A114,parlvotes_lh!$A$11:$ZZ$200,146,FALSE)))</f>
        <v/>
      </c>
      <c r="R114" s="248" t="str">
        <f>IF(ISERROR(VLOOKUP($A114,parlvotes_lh!$A$11:$ZZ$200,166,FALSE))=TRUE,"",IF(VLOOKUP($A114,parlvotes_lh!$A$11:$ZZ$200,166,FALSE)=0,"",VLOOKUP($A114,parlvotes_lh!$A$11:$ZZ$200,166,FALSE)))</f>
        <v/>
      </c>
      <c r="S114" s="248" t="str">
        <f>IF(ISERROR(VLOOKUP($A114,parlvotes_lh!$A$11:$ZZ$200,186,FALSE))=TRUE,"",IF(VLOOKUP($A114,parlvotes_lh!$A$11:$ZZ$200,186,FALSE)=0,"",VLOOKUP($A114,parlvotes_lh!$A$11:$ZZ$200,186,FALSE)))</f>
        <v/>
      </c>
      <c r="T114" s="248" t="str">
        <f>IF(ISERROR(VLOOKUP($A114,parlvotes_lh!$A$11:$ZZ$200,206,FALSE))=TRUE,"",IF(VLOOKUP($A114,parlvotes_lh!$A$11:$ZZ$200,206,FALSE)=0,"",VLOOKUP($A114,parlvotes_lh!$A$11:$ZZ$200,206,FALSE)))</f>
        <v/>
      </c>
      <c r="U114" s="248" t="str">
        <f>IF(ISERROR(VLOOKUP($A114,parlvotes_lh!$A$11:$ZZ$200,226,FALSE))=TRUE,"",IF(VLOOKUP($A114,parlvotes_lh!$A$11:$ZZ$200,226,FALSE)=0,"",VLOOKUP($A114,parlvotes_lh!$A$11:$ZZ$200,226,FALSE)))</f>
        <v/>
      </c>
      <c r="V114" s="248" t="str">
        <f>IF(ISERROR(VLOOKUP($A114,parlvotes_lh!$A$11:$ZZ$200,246,FALSE))=TRUE,"",IF(VLOOKUP($A114,parlvotes_lh!$A$11:$ZZ$200,246,FALSE)=0,"",VLOOKUP($A114,parlvotes_lh!$A$11:$ZZ$200,246,FALSE)))</f>
        <v/>
      </c>
      <c r="W114" s="248" t="str">
        <f>IF(ISERROR(VLOOKUP($A114,parlvotes_lh!$A$11:$ZZ$200,266,FALSE))=TRUE,"",IF(VLOOKUP($A114,parlvotes_lh!$A$11:$ZZ$200,266,FALSE)=0,"",VLOOKUP($A114,parlvotes_lh!$A$11:$ZZ$200,266,FALSE)))</f>
        <v/>
      </c>
      <c r="X114" s="248" t="str">
        <f>IF(ISERROR(VLOOKUP($A114,parlvotes_lh!$A$11:$ZZ$200,286,FALSE))=TRUE,"",IF(VLOOKUP($A114,parlvotes_lh!$A$11:$ZZ$200,286,FALSE)=0,"",VLOOKUP($A114,parlvotes_lh!$A$11:$ZZ$200,286,FALSE)))</f>
        <v/>
      </c>
      <c r="Y114" s="248" t="str">
        <f>IF(ISERROR(VLOOKUP($A114,parlvotes_lh!$A$11:$ZZ$200,306,FALSE))=TRUE,"",IF(VLOOKUP($A114,parlvotes_lh!$A$11:$ZZ$200,306,FALSE)=0,"",VLOOKUP($A114,parlvotes_lh!$A$11:$ZZ$200,306,FALSE)))</f>
        <v/>
      </c>
      <c r="Z114" s="248" t="str">
        <f>IF(ISERROR(VLOOKUP($A114,parlvotes_lh!$A$11:$ZZ$200,326,FALSE))=TRUE,"",IF(VLOOKUP($A114,parlvotes_lh!$A$11:$ZZ$200,326,FALSE)=0,"",VLOOKUP($A114,parlvotes_lh!$A$11:$ZZ$200,326,FALSE)))</f>
        <v/>
      </c>
      <c r="AA114" s="248" t="str">
        <f>IF(ISERROR(VLOOKUP($A114,parlvotes_lh!$A$11:$ZZ$200,346,FALSE))=TRUE,"",IF(VLOOKUP($A114,parlvotes_lh!$A$11:$ZZ$200,346,FALSE)=0,"",VLOOKUP($A114,parlvotes_lh!$A$11:$ZZ$200,346,FALSE)))</f>
        <v/>
      </c>
      <c r="AB114" s="248" t="str">
        <f>IF(ISERROR(VLOOKUP($A114,parlvotes_lh!$A$11:$ZZ$200,366,FALSE))=TRUE,"",IF(VLOOKUP($A114,parlvotes_lh!$A$11:$ZZ$200,366,FALSE)=0,"",VLOOKUP($A114,parlvotes_lh!$A$11:$ZZ$200,366,FALSE)))</f>
        <v/>
      </c>
      <c r="AC114" s="248" t="str">
        <f>IF(ISERROR(VLOOKUP($A114,parlvotes_lh!$A$11:$ZZ$200,386,FALSE))=TRUE,"",IF(VLOOKUP($A114,parlvotes_lh!$A$11:$ZZ$200,386,FALSE)=0,"",VLOOKUP($A114,parlvotes_lh!$A$11:$ZZ$200,386,FALSE)))</f>
        <v/>
      </c>
    </row>
    <row r="115" spans="1:29" ht="13.5" customHeight="1" x14ac:dyDescent="0.25">
      <c r="A115" s="242"/>
      <c r="B115" s="142" t="str">
        <f>IF(A115="","",MID(info_weblinks!$C$3,32,3))</f>
        <v/>
      </c>
      <c r="C115" s="142" t="str">
        <f>IF(info_parties!G115="","",info_parties!G115)</f>
        <v/>
      </c>
      <c r="D115" s="142" t="str">
        <f>IF(info_parties!K115="","",info_parties!K115)</f>
        <v/>
      </c>
      <c r="E115" s="142" t="str">
        <f>IF(info_parties!H115="","",info_parties!H115)</f>
        <v/>
      </c>
      <c r="F115" s="243" t="str">
        <f t="shared" si="4"/>
        <v/>
      </c>
      <c r="G115" s="244" t="str">
        <f t="shared" si="5"/>
        <v/>
      </c>
      <c r="H115" s="245" t="str">
        <f t="shared" si="6"/>
        <v/>
      </c>
      <c r="I115" s="246" t="str">
        <f t="shared" si="7"/>
        <v/>
      </c>
      <c r="J115" s="247" t="str">
        <f>IF(ISERROR(VLOOKUP($A115,parlvotes_lh!$A$11:$ZZ$200,6,FALSE))=TRUE,"",IF(VLOOKUP($A115,parlvotes_lh!$A$11:$ZZ$200,6,FALSE)=0,"",VLOOKUP($A115,parlvotes_lh!$A$11:$ZZ$200,6,FALSE)))</f>
        <v/>
      </c>
      <c r="K115" s="247" t="str">
        <f>IF(ISERROR(VLOOKUP($A115,parlvotes_lh!$A$11:$ZZ$200,26,FALSE))=TRUE,"",IF(VLOOKUP($A115,parlvotes_lh!$A$11:$ZZ$200,26,FALSE)=0,"",VLOOKUP($A115,parlvotes_lh!$A$11:$ZZ$200,26,FALSE)))</f>
        <v/>
      </c>
      <c r="L115" s="247" t="str">
        <f>IF(ISERROR(VLOOKUP($A115,parlvotes_lh!$A$11:$ZZ$200,46,FALSE))=TRUE,"",IF(VLOOKUP($A115,parlvotes_lh!$A$11:$ZZ$200,46,FALSE)=0,"",VLOOKUP($A115,parlvotes_lh!$A$11:$ZZ$200,46,FALSE)))</f>
        <v/>
      </c>
      <c r="M115" s="247" t="str">
        <f>IF(ISERROR(VLOOKUP($A115,parlvotes_lh!$A$11:$ZZ$200,66,FALSE))=TRUE,"",IF(VLOOKUP($A115,parlvotes_lh!$A$11:$ZZ$200,66,FALSE)=0,"",VLOOKUP($A115,parlvotes_lh!$A$11:$ZZ$200,66,FALSE)))</f>
        <v/>
      </c>
      <c r="N115" s="247" t="str">
        <f>IF(ISERROR(VLOOKUP($A115,parlvotes_lh!$A$11:$ZZ$200,86,FALSE))=TRUE,"",IF(VLOOKUP($A115,parlvotes_lh!$A$11:$ZZ$200,86,FALSE)=0,"",VLOOKUP($A115,parlvotes_lh!$A$11:$ZZ$200,86,FALSE)))</f>
        <v/>
      </c>
      <c r="O115" s="247" t="str">
        <f>IF(ISERROR(VLOOKUP($A115,parlvotes_lh!$A$11:$ZZ$200,106,FALSE))=TRUE,"",IF(VLOOKUP($A115,parlvotes_lh!$A$11:$ZZ$200,106,FALSE)=0,"",VLOOKUP($A115,parlvotes_lh!$A$11:$ZZ$200,106,FALSE)))</f>
        <v/>
      </c>
      <c r="P115" s="247" t="str">
        <f>IF(ISERROR(VLOOKUP($A115,parlvotes_lh!$A$11:$ZZ$200,126,FALSE))=TRUE,"",IF(VLOOKUP($A115,parlvotes_lh!$A$11:$ZZ$200,126,FALSE)=0,"",VLOOKUP($A115,parlvotes_lh!$A$11:$ZZ$200,126,FALSE)))</f>
        <v/>
      </c>
      <c r="Q115" s="248" t="str">
        <f>IF(ISERROR(VLOOKUP($A115,parlvotes_lh!$A$11:$ZZ$200,146,FALSE))=TRUE,"",IF(VLOOKUP($A115,parlvotes_lh!$A$11:$ZZ$200,146,FALSE)=0,"",VLOOKUP($A115,parlvotes_lh!$A$11:$ZZ$200,146,FALSE)))</f>
        <v/>
      </c>
      <c r="R115" s="248" t="str">
        <f>IF(ISERROR(VLOOKUP($A115,parlvotes_lh!$A$11:$ZZ$200,166,FALSE))=TRUE,"",IF(VLOOKUP($A115,parlvotes_lh!$A$11:$ZZ$200,166,FALSE)=0,"",VLOOKUP($A115,parlvotes_lh!$A$11:$ZZ$200,166,FALSE)))</f>
        <v/>
      </c>
      <c r="S115" s="248" t="str">
        <f>IF(ISERROR(VLOOKUP($A115,parlvotes_lh!$A$11:$ZZ$200,186,FALSE))=TRUE,"",IF(VLOOKUP($A115,parlvotes_lh!$A$11:$ZZ$200,186,FALSE)=0,"",VLOOKUP($A115,parlvotes_lh!$A$11:$ZZ$200,186,FALSE)))</f>
        <v/>
      </c>
      <c r="T115" s="248" t="str">
        <f>IF(ISERROR(VLOOKUP($A115,parlvotes_lh!$A$11:$ZZ$200,206,FALSE))=TRUE,"",IF(VLOOKUP($A115,parlvotes_lh!$A$11:$ZZ$200,206,FALSE)=0,"",VLOOKUP($A115,parlvotes_lh!$A$11:$ZZ$200,206,FALSE)))</f>
        <v/>
      </c>
      <c r="U115" s="248" t="str">
        <f>IF(ISERROR(VLOOKUP($A115,parlvotes_lh!$A$11:$ZZ$200,226,FALSE))=TRUE,"",IF(VLOOKUP($A115,parlvotes_lh!$A$11:$ZZ$200,226,FALSE)=0,"",VLOOKUP($A115,parlvotes_lh!$A$11:$ZZ$200,226,FALSE)))</f>
        <v/>
      </c>
      <c r="V115" s="248" t="str">
        <f>IF(ISERROR(VLOOKUP($A115,parlvotes_lh!$A$11:$ZZ$200,246,FALSE))=TRUE,"",IF(VLOOKUP($A115,parlvotes_lh!$A$11:$ZZ$200,246,FALSE)=0,"",VLOOKUP($A115,parlvotes_lh!$A$11:$ZZ$200,246,FALSE)))</f>
        <v/>
      </c>
      <c r="W115" s="248" t="str">
        <f>IF(ISERROR(VLOOKUP($A115,parlvotes_lh!$A$11:$ZZ$200,266,FALSE))=TRUE,"",IF(VLOOKUP($A115,parlvotes_lh!$A$11:$ZZ$200,266,FALSE)=0,"",VLOOKUP($A115,parlvotes_lh!$A$11:$ZZ$200,266,FALSE)))</f>
        <v/>
      </c>
      <c r="X115" s="248" t="str">
        <f>IF(ISERROR(VLOOKUP($A115,parlvotes_lh!$A$11:$ZZ$200,286,FALSE))=TRUE,"",IF(VLOOKUP($A115,parlvotes_lh!$A$11:$ZZ$200,286,FALSE)=0,"",VLOOKUP($A115,parlvotes_lh!$A$11:$ZZ$200,286,FALSE)))</f>
        <v/>
      </c>
      <c r="Y115" s="248" t="str">
        <f>IF(ISERROR(VLOOKUP($A115,parlvotes_lh!$A$11:$ZZ$200,306,FALSE))=TRUE,"",IF(VLOOKUP($A115,parlvotes_lh!$A$11:$ZZ$200,306,FALSE)=0,"",VLOOKUP($A115,parlvotes_lh!$A$11:$ZZ$200,306,FALSE)))</f>
        <v/>
      </c>
      <c r="Z115" s="248" t="str">
        <f>IF(ISERROR(VLOOKUP($A115,parlvotes_lh!$A$11:$ZZ$200,326,FALSE))=TRUE,"",IF(VLOOKUP($A115,parlvotes_lh!$A$11:$ZZ$200,326,FALSE)=0,"",VLOOKUP($A115,parlvotes_lh!$A$11:$ZZ$200,326,FALSE)))</f>
        <v/>
      </c>
      <c r="AA115" s="248" t="str">
        <f>IF(ISERROR(VLOOKUP($A115,parlvotes_lh!$A$11:$ZZ$200,346,FALSE))=TRUE,"",IF(VLOOKUP($A115,parlvotes_lh!$A$11:$ZZ$200,346,FALSE)=0,"",VLOOKUP($A115,parlvotes_lh!$A$11:$ZZ$200,346,FALSE)))</f>
        <v/>
      </c>
      <c r="AB115" s="248" t="str">
        <f>IF(ISERROR(VLOOKUP($A115,parlvotes_lh!$A$11:$ZZ$200,366,FALSE))=TRUE,"",IF(VLOOKUP($A115,parlvotes_lh!$A$11:$ZZ$200,366,FALSE)=0,"",VLOOKUP($A115,parlvotes_lh!$A$11:$ZZ$200,366,FALSE)))</f>
        <v/>
      </c>
      <c r="AC115" s="248" t="str">
        <f>IF(ISERROR(VLOOKUP($A115,parlvotes_lh!$A$11:$ZZ$200,386,FALSE))=TRUE,"",IF(VLOOKUP($A115,parlvotes_lh!$A$11:$ZZ$200,386,FALSE)=0,"",VLOOKUP($A115,parlvotes_lh!$A$11:$ZZ$200,386,FALSE)))</f>
        <v/>
      </c>
    </row>
    <row r="116" spans="1:29" ht="13.5" customHeight="1" x14ac:dyDescent="0.25">
      <c r="A116" s="242"/>
      <c r="B116" s="142" t="str">
        <f>IF(A116="","",MID(info_weblinks!$C$3,32,3))</f>
        <v/>
      </c>
      <c r="C116" s="142" t="str">
        <f>IF(info_parties!G116="","",info_parties!G116)</f>
        <v/>
      </c>
      <c r="D116" s="142" t="str">
        <f>IF(info_parties!K116="","",info_parties!K116)</f>
        <v/>
      </c>
      <c r="E116" s="142" t="str">
        <f>IF(info_parties!H116="","",info_parties!H116)</f>
        <v/>
      </c>
      <c r="F116" s="243" t="str">
        <f t="shared" si="4"/>
        <v/>
      </c>
      <c r="G116" s="244" t="str">
        <f t="shared" si="5"/>
        <v/>
      </c>
      <c r="H116" s="245" t="str">
        <f t="shared" si="6"/>
        <v/>
      </c>
      <c r="I116" s="246" t="str">
        <f t="shared" si="7"/>
        <v/>
      </c>
      <c r="J116" s="247" t="str">
        <f>IF(ISERROR(VLOOKUP($A116,parlvotes_lh!$A$11:$ZZ$200,6,FALSE))=TRUE,"",IF(VLOOKUP($A116,parlvotes_lh!$A$11:$ZZ$200,6,FALSE)=0,"",VLOOKUP($A116,parlvotes_lh!$A$11:$ZZ$200,6,FALSE)))</f>
        <v/>
      </c>
      <c r="K116" s="247" t="str">
        <f>IF(ISERROR(VLOOKUP($A116,parlvotes_lh!$A$11:$ZZ$200,26,FALSE))=TRUE,"",IF(VLOOKUP($A116,parlvotes_lh!$A$11:$ZZ$200,26,FALSE)=0,"",VLOOKUP($A116,parlvotes_lh!$A$11:$ZZ$200,26,FALSE)))</f>
        <v/>
      </c>
      <c r="L116" s="247" t="str">
        <f>IF(ISERROR(VLOOKUP($A116,parlvotes_lh!$A$11:$ZZ$200,46,FALSE))=TRUE,"",IF(VLOOKUP($A116,parlvotes_lh!$A$11:$ZZ$200,46,FALSE)=0,"",VLOOKUP($A116,parlvotes_lh!$A$11:$ZZ$200,46,FALSE)))</f>
        <v/>
      </c>
      <c r="M116" s="247" t="str">
        <f>IF(ISERROR(VLOOKUP($A116,parlvotes_lh!$A$11:$ZZ$200,66,FALSE))=TRUE,"",IF(VLOOKUP($A116,parlvotes_lh!$A$11:$ZZ$200,66,FALSE)=0,"",VLOOKUP($A116,parlvotes_lh!$A$11:$ZZ$200,66,FALSE)))</f>
        <v/>
      </c>
      <c r="N116" s="247" t="str">
        <f>IF(ISERROR(VLOOKUP($A116,parlvotes_lh!$A$11:$ZZ$200,86,FALSE))=TRUE,"",IF(VLOOKUP($A116,parlvotes_lh!$A$11:$ZZ$200,86,FALSE)=0,"",VLOOKUP($A116,parlvotes_lh!$A$11:$ZZ$200,86,FALSE)))</f>
        <v/>
      </c>
      <c r="O116" s="247" t="str">
        <f>IF(ISERROR(VLOOKUP($A116,parlvotes_lh!$A$11:$ZZ$200,106,FALSE))=TRUE,"",IF(VLOOKUP($A116,parlvotes_lh!$A$11:$ZZ$200,106,FALSE)=0,"",VLOOKUP($A116,parlvotes_lh!$A$11:$ZZ$200,106,FALSE)))</f>
        <v/>
      </c>
      <c r="P116" s="247" t="str">
        <f>IF(ISERROR(VLOOKUP($A116,parlvotes_lh!$A$11:$ZZ$200,126,FALSE))=TRUE,"",IF(VLOOKUP($A116,parlvotes_lh!$A$11:$ZZ$200,126,FALSE)=0,"",VLOOKUP($A116,parlvotes_lh!$A$11:$ZZ$200,126,FALSE)))</f>
        <v/>
      </c>
      <c r="Q116" s="248" t="str">
        <f>IF(ISERROR(VLOOKUP($A116,parlvotes_lh!$A$11:$ZZ$200,146,FALSE))=TRUE,"",IF(VLOOKUP($A116,parlvotes_lh!$A$11:$ZZ$200,146,FALSE)=0,"",VLOOKUP($A116,parlvotes_lh!$A$11:$ZZ$200,146,FALSE)))</f>
        <v/>
      </c>
      <c r="R116" s="248" t="str">
        <f>IF(ISERROR(VLOOKUP($A116,parlvotes_lh!$A$11:$ZZ$200,166,FALSE))=TRUE,"",IF(VLOOKUP($A116,parlvotes_lh!$A$11:$ZZ$200,166,FALSE)=0,"",VLOOKUP($A116,parlvotes_lh!$A$11:$ZZ$200,166,FALSE)))</f>
        <v/>
      </c>
      <c r="S116" s="248" t="str">
        <f>IF(ISERROR(VLOOKUP($A116,parlvotes_lh!$A$11:$ZZ$200,186,FALSE))=TRUE,"",IF(VLOOKUP($A116,parlvotes_lh!$A$11:$ZZ$200,186,FALSE)=0,"",VLOOKUP($A116,parlvotes_lh!$A$11:$ZZ$200,186,FALSE)))</f>
        <v/>
      </c>
      <c r="T116" s="248" t="str">
        <f>IF(ISERROR(VLOOKUP($A116,parlvotes_lh!$A$11:$ZZ$200,206,FALSE))=TRUE,"",IF(VLOOKUP($A116,parlvotes_lh!$A$11:$ZZ$200,206,FALSE)=0,"",VLOOKUP($A116,parlvotes_lh!$A$11:$ZZ$200,206,FALSE)))</f>
        <v/>
      </c>
      <c r="U116" s="248" t="str">
        <f>IF(ISERROR(VLOOKUP($A116,parlvotes_lh!$A$11:$ZZ$200,226,FALSE))=TRUE,"",IF(VLOOKUP($A116,parlvotes_lh!$A$11:$ZZ$200,226,FALSE)=0,"",VLOOKUP($A116,parlvotes_lh!$A$11:$ZZ$200,226,FALSE)))</f>
        <v/>
      </c>
      <c r="V116" s="248" t="str">
        <f>IF(ISERROR(VLOOKUP($A116,parlvotes_lh!$A$11:$ZZ$200,246,FALSE))=TRUE,"",IF(VLOOKUP($A116,parlvotes_lh!$A$11:$ZZ$200,246,FALSE)=0,"",VLOOKUP($A116,parlvotes_lh!$A$11:$ZZ$200,246,FALSE)))</f>
        <v/>
      </c>
      <c r="W116" s="248" t="str">
        <f>IF(ISERROR(VLOOKUP($A116,parlvotes_lh!$A$11:$ZZ$200,266,FALSE))=TRUE,"",IF(VLOOKUP($A116,parlvotes_lh!$A$11:$ZZ$200,266,FALSE)=0,"",VLOOKUP($A116,parlvotes_lh!$A$11:$ZZ$200,266,FALSE)))</f>
        <v/>
      </c>
      <c r="X116" s="248" t="str">
        <f>IF(ISERROR(VLOOKUP($A116,parlvotes_lh!$A$11:$ZZ$200,286,FALSE))=TRUE,"",IF(VLOOKUP($A116,parlvotes_lh!$A$11:$ZZ$200,286,FALSE)=0,"",VLOOKUP($A116,parlvotes_lh!$A$11:$ZZ$200,286,FALSE)))</f>
        <v/>
      </c>
      <c r="Y116" s="248" t="str">
        <f>IF(ISERROR(VLOOKUP($A116,parlvotes_lh!$A$11:$ZZ$200,306,FALSE))=TRUE,"",IF(VLOOKUP($A116,parlvotes_lh!$A$11:$ZZ$200,306,FALSE)=0,"",VLOOKUP($A116,parlvotes_lh!$A$11:$ZZ$200,306,FALSE)))</f>
        <v/>
      </c>
      <c r="Z116" s="248" t="str">
        <f>IF(ISERROR(VLOOKUP($A116,parlvotes_lh!$A$11:$ZZ$200,326,FALSE))=TRUE,"",IF(VLOOKUP($A116,parlvotes_lh!$A$11:$ZZ$200,326,FALSE)=0,"",VLOOKUP($A116,parlvotes_lh!$A$11:$ZZ$200,326,FALSE)))</f>
        <v/>
      </c>
      <c r="AA116" s="248" t="str">
        <f>IF(ISERROR(VLOOKUP($A116,parlvotes_lh!$A$11:$ZZ$200,346,FALSE))=TRUE,"",IF(VLOOKUP($A116,parlvotes_lh!$A$11:$ZZ$200,346,FALSE)=0,"",VLOOKUP($A116,parlvotes_lh!$A$11:$ZZ$200,346,FALSE)))</f>
        <v/>
      </c>
      <c r="AB116" s="248" t="str">
        <f>IF(ISERROR(VLOOKUP($A116,parlvotes_lh!$A$11:$ZZ$200,366,FALSE))=TRUE,"",IF(VLOOKUP($A116,parlvotes_lh!$A$11:$ZZ$200,366,FALSE)=0,"",VLOOKUP($A116,parlvotes_lh!$A$11:$ZZ$200,366,FALSE)))</f>
        <v/>
      </c>
      <c r="AC116" s="248" t="str">
        <f>IF(ISERROR(VLOOKUP($A116,parlvotes_lh!$A$11:$ZZ$200,386,FALSE))=TRUE,"",IF(VLOOKUP($A116,parlvotes_lh!$A$11:$ZZ$200,386,FALSE)=0,"",VLOOKUP($A116,parlvotes_lh!$A$11:$ZZ$200,386,FALSE)))</f>
        <v/>
      </c>
    </row>
    <row r="117" spans="1:29" ht="13.5" customHeight="1" x14ac:dyDescent="0.25">
      <c r="A117" s="242"/>
      <c r="B117" s="142" t="str">
        <f>IF(A117="","",MID(info_weblinks!$C$3,32,3))</f>
        <v/>
      </c>
      <c r="C117" s="142" t="str">
        <f>IF(info_parties!G117="","",info_parties!G117)</f>
        <v/>
      </c>
      <c r="D117" s="142" t="str">
        <f>IF(info_parties!K117="","",info_parties!K117)</f>
        <v/>
      </c>
      <c r="E117" s="142" t="str">
        <f>IF(info_parties!H117="","",info_parties!H117)</f>
        <v/>
      </c>
      <c r="F117" s="243" t="str">
        <f t="shared" si="4"/>
        <v/>
      </c>
      <c r="G117" s="244" t="str">
        <f t="shared" si="5"/>
        <v/>
      </c>
      <c r="H117" s="245" t="str">
        <f t="shared" si="6"/>
        <v/>
      </c>
      <c r="I117" s="246" t="str">
        <f t="shared" si="7"/>
        <v/>
      </c>
      <c r="J117" s="247" t="str">
        <f>IF(ISERROR(VLOOKUP($A117,parlvotes_lh!$A$11:$ZZ$200,6,FALSE))=TRUE,"",IF(VLOOKUP($A117,parlvotes_lh!$A$11:$ZZ$200,6,FALSE)=0,"",VLOOKUP($A117,parlvotes_lh!$A$11:$ZZ$200,6,FALSE)))</f>
        <v/>
      </c>
      <c r="K117" s="247" t="str">
        <f>IF(ISERROR(VLOOKUP($A117,parlvotes_lh!$A$11:$ZZ$200,26,FALSE))=TRUE,"",IF(VLOOKUP($A117,parlvotes_lh!$A$11:$ZZ$200,26,FALSE)=0,"",VLOOKUP($A117,parlvotes_lh!$A$11:$ZZ$200,26,FALSE)))</f>
        <v/>
      </c>
      <c r="L117" s="247" t="str">
        <f>IF(ISERROR(VLOOKUP($A117,parlvotes_lh!$A$11:$ZZ$200,46,FALSE))=TRUE,"",IF(VLOOKUP($A117,parlvotes_lh!$A$11:$ZZ$200,46,FALSE)=0,"",VLOOKUP($A117,parlvotes_lh!$A$11:$ZZ$200,46,FALSE)))</f>
        <v/>
      </c>
      <c r="M117" s="247" t="str">
        <f>IF(ISERROR(VLOOKUP($A117,parlvotes_lh!$A$11:$ZZ$200,66,FALSE))=TRUE,"",IF(VLOOKUP($A117,parlvotes_lh!$A$11:$ZZ$200,66,FALSE)=0,"",VLOOKUP($A117,parlvotes_lh!$A$11:$ZZ$200,66,FALSE)))</f>
        <v/>
      </c>
      <c r="N117" s="247" t="str">
        <f>IF(ISERROR(VLOOKUP($A117,parlvotes_lh!$A$11:$ZZ$200,86,FALSE))=TRUE,"",IF(VLOOKUP($A117,parlvotes_lh!$A$11:$ZZ$200,86,FALSE)=0,"",VLOOKUP($A117,parlvotes_lh!$A$11:$ZZ$200,86,FALSE)))</f>
        <v/>
      </c>
      <c r="O117" s="247" t="str">
        <f>IF(ISERROR(VLOOKUP($A117,parlvotes_lh!$A$11:$ZZ$200,106,FALSE))=TRUE,"",IF(VLOOKUP($A117,parlvotes_lh!$A$11:$ZZ$200,106,FALSE)=0,"",VLOOKUP($A117,parlvotes_lh!$A$11:$ZZ$200,106,FALSE)))</f>
        <v/>
      </c>
      <c r="P117" s="247" t="str">
        <f>IF(ISERROR(VLOOKUP($A117,parlvotes_lh!$A$11:$ZZ$200,126,FALSE))=TRUE,"",IF(VLOOKUP($A117,parlvotes_lh!$A$11:$ZZ$200,126,FALSE)=0,"",VLOOKUP($A117,parlvotes_lh!$A$11:$ZZ$200,126,FALSE)))</f>
        <v/>
      </c>
      <c r="Q117" s="248" t="str">
        <f>IF(ISERROR(VLOOKUP($A117,parlvotes_lh!$A$11:$ZZ$200,146,FALSE))=TRUE,"",IF(VLOOKUP($A117,parlvotes_lh!$A$11:$ZZ$200,146,FALSE)=0,"",VLOOKUP($A117,parlvotes_lh!$A$11:$ZZ$200,146,FALSE)))</f>
        <v/>
      </c>
      <c r="R117" s="248" t="str">
        <f>IF(ISERROR(VLOOKUP($A117,parlvotes_lh!$A$11:$ZZ$200,166,FALSE))=TRUE,"",IF(VLOOKUP($A117,parlvotes_lh!$A$11:$ZZ$200,166,FALSE)=0,"",VLOOKUP($A117,parlvotes_lh!$A$11:$ZZ$200,166,FALSE)))</f>
        <v/>
      </c>
      <c r="S117" s="248" t="str">
        <f>IF(ISERROR(VLOOKUP($A117,parlvotes_lh!$A$11:$ZZ$200,186,FALSE))=TRUE,"",IF(VLOOKUP($A117,parlvotes_lh!$A$11:$ZZ$200,186,FALSE)=0,"",VLOOKUP($A117,parlvotes_lh!$A$11:$ZZ$200,186,FALSE)))</f>
        <v/>
      </c>
      <c r="T117" s="248" t="str">
        <f>IF(ISERROR(VLOOKUP($A117,parlvotes_lh!$A$11:$ZZ$200,206,FALSE))=TRUE,"",IF(VLOOKUP($A117,parlvotes_lh!$A$11:$ZZ$200,206,FALSE)=0,"",VLOOKUP($A117,parlvotes_lh!$A$11:$ZZ$200,206,FALSE)))</f>
        <v/>
      </c>
      <c r="U117" s="248" t="str">
        <f>IF(ISERROR(VLOOKUP($A117,parlvotes_lh!$A$11:$ZZ$200,226,FALSE))=TRUE,"",IF(VLOOKUP($A117,parlvotes_lh!$A$11:$ZZ$200,226,FALSE)=0,"",VLOOKUP($A117,parlvotes_lh!$A$11:$ZZ$200,226,FALSE)))</f>
        <v/>
      </c>
      <c r="V117" s="248" t="str">
        <f>IF(ISERROR(VLOOKUP($A117,parlvotes_lh!$A$11:$ZZ$200,246,FALSE))=TRUE,"",IF(VLOOKUP($A117,parlvotes_lh!$A$11:$ZZ$200,246,FALSE)=0,"",VLOOKUP($A117,parlvotes_lh!$A$11:$ZZ$200,246,FALSE)))</f>
        <v/>
      </c>
      <c r="W117" s="248" t="str">
        <f>IF(ISERROR(VLOOKUP($A117,parlvotes_lh!$A$11:$ZZ$200,266,FALSE))=TRUE,"",IF(VLOOKUP($A117,parlvotes_lh!$A$11:$ZZ$200,266,FALSE)=0,"",VLOOKUP($A117,parlvotes_lh!$A$11:$ZZ$200,266,FALSE)))</f>
        <v/>
      </c>
      <c r="X117" s="248" t="str">
        <f>IF(ISERROR(VLOOKUP($A117,parlvotes_lh!$A$11:$ZZ$200,286,FALSE))=TRUE,"",IF(VLOOKUP($A117,parlvotes_lh!$A$11:$ZZ$200,286,FALSE)=0,"",VLOOKUP($A117,parlvotes_lh!$A$11:$ZZ$200,286,FALSE)))</f>
        <v/>
      </c>
      <c r="Y117" s="248" t="str">
        <f>IF(ISERROR(VLOOKUP($A117,parlvotes_lh!$A$11:$ZZ$200,306,FALSE))=TRUE,"",IF(VLOOKUP($A117,parlvotes_lh!$A$11:$ZZ$200,306,FALSE)=0,"",VLOOKUP($A117,parlvotes_lh!$A$11:$ZZ$200,306,FALSE)))</f>
        <v/>
      </c>
      <c r="Z117" s="248" t="str">
        <f>IF(ISERROR(VLOOKUP($A117,parlvotes_lh!$A$11:$ZZ$200,326,FALSE))=TRUE,"",IF(VLOOKUP($A117,parlvotes_lh!$A$11:$ZZ$200,326,FALSE)=0,"",VLOOKUP($A117,parlvotes_lh!$A$11:$ZZ$200,326,FALSE)))</f>
        <v/>
      </c>
      <c r="AA117" s="248" t="str">
        <f>IF(ISERROR(VLOOKUP($A117,parlvotes_lh!$A$11:$ZZ$200,346,FALSE))=TRUE,"",IF(VLOOKUP($A117,parlvotes_lh!$A$11:$ZZ$200,346,FALSE)=0,"",VLOOKUP($A117,parlvotes_lh!$A$11:$ZZ$200,346,FALSE)))</f>
        <v/>
      </c>
      <c r="AB117" s="248" t="str">
        <f>IF(ISERROR(VLOOKUP($A117,parlvotes_lh!$A$11:$ZZ$200,366,FALSE))=TRUE,"",IF(VLOOKUP($A117,parlvotes_lh!$A$11:$ZZ$200,366,FALSE)=0,"",VLOOKUP($A117,parlvotes_lh!$A$11:$ZZ$200,366,FALSE)))</f>
        <v/>
      </c>
      <c r="AC117" s="248" t="str">
        <f>IF(ISERROR(VLOOKUP($A117,parlvotes_lh!$A$11:$ZZ$200,386,FALSE))=TRUE,"",IF(VLOOKUP($A117,parlvotes_lh!$A$11:$ZZ$200,386,FALSE)=0,"",VLOOKUP($A117,parlvotes_lh!$A$11:$ZZ$200,386,FALSE)))</f>
        <v/>
      </c>
    </row>
    <row r="118" spans="1:29" ht="13.5" customHeight="1" x14ac:dyDescent="0.25">
      <c r="A118" s="242"/>
      <c r="B118" s="142" t="str">
        <f>IF(A118="","",MID(info_weblinks!$C$3,32,3))</f>
        <v/>
      </c>
      <c r="C118" s="142" t="str">
        <f>IF(info_parties!G118="","",info_parties!G118)</f>
        <v/>
      </c>
      <c r="D118" s="142" t="str">
        <f>IF(info_parties!K118="","",info_parties!K118)</f>
        <v/>
      </c>
      <c r="E118" s="142" t="str">
        <f>IF(info_parties!H118="","",info_parties!H118)</f>
        <v/>
      </c>
      <c r="F118" s="243" t="str">
        <f t="shared" si="4"/>
        <v/>
      </c>
      <c r="G118" s="244" t="str">
        <f t="shared" si="5"/>
        <v/>
      </c>
      <c r="H118" s="245" t="str">
        <f t="shared" si="6"/>
        <v/>
      </c>
      <c r="I118" s="246" t="str">
        <f t="shared" si="7"/>
        <v/>
      </c>
      <c r="J118" s="247" t="str">
        <f>IF(ISERROR(VLOOKUP($A118,parlvotes_lh!$A$11:$ZZ$200,6,FALSE))=TRUE,"",IF(VLOOKUP($A118,parlvotes_lh!$A$11:$ZZ$200,6,FALSE)=0,"",VLOOKUP($A118,parlvotes_lh!$A$11:$ZZ$200,6,FALSE)))</f>
        <v/>
      </c>
      <c r="K118" s="247" t="str">
        <f>IF(ISERROR(VLOOKUP($A118,parlvotes_lh!$A$11:$ZZ$200,26,FALSE))=TRUE,"",IF(VLOOKUP($A118,parlvotes_lh!$A$11:$ZZ$200,26,FALSE)=0,"",VLOOKUP($A118,parlvotes_lh!$A$11:$ZZ$200,26,FALSE)))</f>
        <v/>
      </c>
      <c r="L118" s="247" t="str">
        <f>IF(ISERROR(VLOOKUP($A118,parlvotes_lh!$A$11:$ZZ$200,46,FALSE))=TRUE,"",IF(VLOOKUP($A118,parlvotes_lh!$A$11:$ZZ$200,46,FALSE)=0,"",VLOOKUP($A118,parlvotes_lh!$A$11:$ZZ$200,46,FALSE)))</f>
        <v/>
      </c>
      <c r="M118" s="247" t="str">
        <f>IF(ISERROR(VLOOKUP($A118,parlvotes_lh!$A$11:$ZZ$200,66,FALSE))=TRUE,"",IF(VLOOKUP($A118,parlvotes_lh!$A$11:$ZZ$200,66,FALSE)=0,"",VLOOKUP($A118,parlvotes_lh!$A$11:$ZZ$200,66,FALSE)))</f>
        <v/>
      </c>
      <c r="N118" s="247" t="str">
        <f>IF(ISERROR(VLOOKUP($A118,parlvotes_lh!$A$11:$ZZ$200,86,FALSE))=TRUE,"",IF(VLOOKUP($A118,parlvotes_lh!$A$11:$ZZ$200,86,FALSE)=0,"",VLOOKUP($A118,parlvotes_lh!$A$11:$ZZ$200,86,FALSE)))</f>
        <v/>
      </c>
      <c r="O118" s="247" t="str">
        <f>IF(ISERROR(VLOOKUP($A118,parlvotes_lh!$A$11:$ZZ$200,106,FALSE))=TRUE,"",IF(VLOOKUP($A118,parlvotes_lh!$A$11:$ZZ$200,106,FALSE)=0,"",VLOOKUP($A118,parlvotes_lh!$A$11:$ZZ$200,106,FALSE)))</f>
        <v/>
      </c>
      <c r="P118" s="247" t="str">
        <f>IF(ISERROR(VLOOKUP($A118,parlvotes_lh!$A$11:$ZZ$200,126,FALSE))=TRUE,"",IF(VLOOKUP($A118,parlvotes_lh!$A$11:$ZZ$200,126,FALSE)=0,"",VLOOKUP($A118,parlvotes_lh!$A$11:$ZZ$200,126,FALSE)))</f>
        <v/>
      </c>
      <c r="Q118" s="248" t="str">
        <f>IF(ISERROR(VLOOKUP($A118,parlvotes_lh!$A$11:$ZZ$200,146,FALSE))=TRUE,"",IF(VLOOKUP($A118,parlvotes_lh!$A$11:$ZZ$200,146,FALSE)=0,"",VLOOKUP($A118,parlvotes_lh!$A$11:$ZZ$200,146,FALSE)))</f>
        <v/>
      </c>
      <c r="R118" s="248" t="str">
        <f>IF(ISERROR(VLOOKUP($A118,parlvotes_lh!$A$11:$ZZ$200,166,FALSE))=TRUE,"",IF(VLOOKUP($A118,parlvotes_lh!$A$11:$ZZ$200,166,FALSE)=0,"",VLOOKUP($A118,parlvotes_lh!$A$11:$ZZ$200,166,FALSE)))</f>
        <v/>
      </c>
      <c r="S118" s="248" t="str">
        <f>IF(ISERROR(VLOOKUP($A118,parlvotes_lh!$A$11:$ZZ$200,186,FALSE))=TRUE,"",IF(VLOOKUP($A118,parlvotes_lh!$A$11:$ZZ$200,186,FALSE)=0,"",VLOOKUP($A118,parlvotes_lh!$A$11:$ZZ$200,186,FALSE)))</f>
        <v/>
      </c>
      <c r="T118" s="248" t="str">
        <f>IF(ISERROR(VLOOKUP($A118,parlvotes_lh!$A$11:$ZZ$200,206,FALSE))=TRUE,"",IF(VLOOKUP($A118,parlvotes_lh!$A$11:$ZZ$200,206,FALSE)=0,"",VLOOKUP($A118,parlvotes_lh!$A$11:$ZZ$200,206,FALSE)))</f>
        <v/>
      </c>
      <c r="U118" s="248" t="str">
        <f>IF(ISERROR(VLOOKUP($A118,parlvotes_lh!$A$11:$ZZ$200,226,FALSE))=TRUE,"",IF(VLOOKUP($A118,parlvotes_lh!$A$11:$ZZ$200,226,FALSE)=0,"",VLOOKUP($A118,parlvotes_lh!$A$11:$ZZ$200,226,FALSE)))</f>
        <v/>
      </c>
      <c r="V118" s="248" t="str">
        <f>IF(ISERROR(VLOOKUP($A118,parlvotes_lh!$A$11:$ZZ$200,246,FALSE))=TRUE,"",IF(VLOOKUP($A118,parlvotes_lh!$A$11:$ZZ$200,246,FALSE)=0,"",VLOOKUP($A118,parlvotes_lh!$A$11:$ZZ$200,246,FALSE)))</f>
        <v/>
      </c>
      <c r="W118" s="248" t="str">
        <f>IF(ISERROR(VLOOKUP($A118,parlvotes_lh!$A$11:$ZZ$200,266,FALSE))=TRUE,"",IF(VLOOKUP($A118,parlvotes_lh!$A$11:$ZZ$200,266,FALSE)=0,"",VLOOKUP($A118,parlvotes_lh!$A$11:$ZZ$200,266,FALSE)))</f>
        <v/>
      </c>
      <c r="X118" s="248" t="str">
        <f>IF(ISERROR(VLOOKUP($A118,parlvotes_lh!$A$11:$ZZ$200,286,FALSE))=TRUE,"",IF(VLOOKUP($A118,parlvotes_lh!$A$11:$ZZ$200,286,FALSE)=0,"",VLOOKUP($A118,parlvotes_lh!$A$11:$ZZ$200,286,FALSE)))</f>
        <v/>
      </c>
      <c r="Y118" s="248" t="str">
        <f>IF(ISERROR(VLOOKUP($A118,parlvotes_lh!$A$11:$ZZ$200,306,FALSE))=TRUE,"",IF(VLOOKUP($A118,parlvotes_lh!$A$11:$ZZ$200,306,FALSE)=0,"",VLOOKUP($A118,parlvotes_lh!$A$11:$ZZ$200,306,FALSE)))</f>
        <v/>
      </c>
      <c r="Z118" s="248" t="str">
        <f>IF(ISERROR(VLOOKUP($A118,parlvotes_lh!$A$11:$ZZ$200,326,FALSE))=TRUE,"",IF(VLOOKUP($A118,parlvotes_lh!$A$11:$ZZ$200,326,FALSE)=0,"",VLOOKUP($A118,parlvotes_lh!$A$11:$ZZ$200,326,FALSE)))</f>
        <v/>
      </c>
      <c r="AA118" s="248" t="str">
        <f>IF(ISERROR(VLOOKUP($A118,parlvotes_lh!$A$11:$ZZ$200,346,FALSE))=TRUE,"",IF(VLOOKUP($A118,parlvotes_lh!$A$11:$ZZ$200,346,FALSE)=0,"",VLOOKUP($A118,parlvotes_lh!$A$11:$ZZ$200,346,FALSE)))</f>
        <v/>
      </c>
      <c r="AB118" s="248" t="str">
        <f>IF(ISERROR(VLOOKUP($A118,parlvotes_lh!$A$11:$ZZ$200,366,FALSE))=TRUE,"",IF(VLOOKUP($A118,parlvotes_lh!$A$11:$ZZ$200,366,FALSE)=0,"",VLOOKUP($A118,parlvotes_lh!$A$11:$ZZ$200,366,FALSE)))</f>
        <v/>
      </c>
      <c r="AC118" s="248" t="str">
        <f>IF(ISERROR(VLOOKUP($A118,parlvotes_lh!$A$11:$ZZ$200,386,FALSE))=TRUE,"",IF(VLOOKUP($A118,parlvotes_lh!$A$11:$ZZ$200,386,FALSE)=0,"",VLOOKUP($A118,parlvotes_lh!$A$11:$ZZ$200,386,FALSE)))</f>
        <v/>
      </c>
    </row>
    <row r="119" spans="1:29" ht="13.5" customHeight="1" x14ac:dyDescent="0.25">
      <c r="A119" s="242"/>
      <c r="B119" s="142" t="str">
        <f>IF(A119="","",MID(info_weblinks!$C$3,32,3))</f>
        <v/>
      </c>
      <c r="C119" s="142" t="str">
        <f>IF(info_parties!G119="","",info_parties!G119)</f>
        <v/>
      </c>
      <c r="D119" s="142" t="str">
        <f>IF(info_parties!K119="","",info_parties!K119)</f>
        <v/>
      </c>
      <c r="E119" s="142" t="str">
        <f>IF(info_parties!H119="","",info_parties!H119)</f>
        <v/>
      </c>
      <c r="F119" s="243" t="str">
        <f t="shared" si="4"/>
        <v/>
      </c>
      <c r="G119" s="244" t="str">
        <f t="shared" si="5"/>
        <v/>
      </c>
      <c r="H119" s="245" t="str">
        <f t="shared" si="6"/>
        <v/>
      </c>
      <c r="I119" s="246" t="str">
        <f t="shared" si="7"/>
        <v/>
      </c>
      <c r="J119" s="247" t="str">
        <f>IF(ISERROR(VLOOKUP($A119,parlvotes_lh!$A$11:$ZZ$200,6,FALSE))=TRUE,"",IF(VLOOKUP($A119,parlvotes_lh!$A$11:$ZZ$200,6,FALSE)=0,"",VLOOKUP($A119,parlvotes_lh!$A$11:$ZZ$200,6,FALSE)))</f>
        <v/>
      </c>
      <c r="K119" s="247" t="str">
        <f>IF(ISERROR(VLOOKUP($A119,parlvotes_lh!$A$11:$ZZ$200,26,FALSE))=TRUE,"",IF(VLOOKUP($A119,parlvotes_lh!$A$11:$ZZ$200,26,FALSE)=0,"",VLOOKUP($A119,parlvotes_lh!$A$11:$ZZ$200,26,FALSE)))</f>
        <v/>
      </c>
      <c r="L119" s="247" t="str">
        <f>IF(ISERROR(VLOOKUP($A119,parlvotes_lh!$A$11:$ZZ$200,46,FALSE))=TRUE,"",IF(VLOOKUP($A119,parlvotes_lh!$A$11:$ZZ$200,46,FALSE)=0,"",VLOOKUP($A119,parlvotes_lh!$A$11:$ZZ$200,46,FALSE)))</f>
        <v/>
      </c>
      <c r="M119" s="247" t="str">
        <f>IF(ISERROR(VLOOKUP($A119,parlvotes_lh!$A$11:$ZZ$200,66,FALSE))=TRUE,"",IF(VLOOKUP($A119,parlvotes_lh!$A$11:$ZZ$200,66,FALSE)=0,"",VLOOKUP($A119,parlvotes_lh!$A$11:$ZZ$200,66,FALSE)))</f>
        <v/>
      </c>
      <c r="N119" s="247" t="str">
        <f>IF(ISERROR(VLOOKUP($A119,parlvotes_lh!$A$11:$ZZ$200,86,FALSE))=TRUE,"",IF(VLOOKUP($A119,parlvotes_lh!$A$11:$ZZ$200,86,FALSE)=0,"",VLOOKUP($A119,parlvotes_lh!$A$11:$ZZ$200,86,FALSE)))</f>
        <v/>
      </c>
      <c r="O119" s="247" t="str">
        <f>IF(ISERROR(VLOOKUP($A119,parlvotes_lh!$A$11:$ZZ$200,106,FALSE))=TRUE,"",IF(VLOOKUP($A119,parlvotes_lh!$A$11:$ZZ$200,106,FALSE)=0,"",VLOOKUP($A119,parlvotes_lh!$A$11:$ZZ$200,106,FALSE)))</f>
        <v/>
      </c>
      <c r="P119" s="247" t="str">
        <f>IF(ISERROR(VLOOKUP($A119,parlvotes_lh!$A$11:$ZZ$200,126,FALSE))=TRUE,"",IF(VLOOKUP($A119,parlvotes_lh!$A$11:$ZZ$200,126,FALSE)=0,"",VLOOKUP($A119,parlvotes_lh!$A$11:$ZZ$200,126,FALSE)))</f>
        <v/>
      </c>
      <c r="Q119" s="248" t="str">
        <f>IF(ISERROR(VLOOKUP($A119,parlvotes_lh!$A$11:$ZZ$200,146,FALSE))=TRUE,"",IF(VLOOKUP($A119,parlvotes_lh!$A$11:$ZZ$200,146,FALSE)=0,"",VLOOKUP($A119,parlvotes_lh!$A$11:$ZZ$200,146,FALSE)))</f>
        <v/>
      </c>
      <c r="R119" s="248" t="str">
        <f>IF(ISERROR(VLOOKUP($A119,parlvotes_lh!$A$11:$ZZ$200,166,FALSE))=TRUE,"",IF(VLOOKUP($A119,parlvotes_lh!$A$11:$ZZ$200,166,FALSE)=0,"",VLOOKUP($A119,parlvotes_lh!$A$11:$ZZ$200,166,FALSE)))</f>
        <v/>
      </c>
      <c r="S119" s="248" t="str">
        <f>IF(ISERROR(VLOOKUP($A119,parlvotes_lh!$A$11:$ZZ$200,186,FALSE))=TRUE,"",IF(VLOOKUP($A119,parlvotes_lh!$A$11:$ZZ$200,186,FALSE)=0,"",VLOOKUP($A119,parlvotes_lh!$A$11:$ZZ$200,186,FALSE)))</f>
        <v/>
      </c>
      <c r="T119" s="248" t="str">
        <f>IF(ISERROR(VLOOKUP($A119,parlvotes_lh!$A$11:$ZZ$200,206,FALSE))=TRUE,"",IF(VLOOKUP($A119,parlvotes_lh!$A$11:$ZZ$200,206,FALSE)=0,"",VLOOKUP($A119,parlvotes_lh!$A$11:$ZZ$200,206,FALSE)))</f>
        <v/>
      </c>
      <c r="U119" s="248" t="str">
        <f>IF(ISERROR(VLOOKUP($A119,parlvotes_lh!$A$11:$ZZ$200,226,FALSE))=TRUE,"",IF(VLOOKUP($A119,parlvotes_lh!$A$11:$ZZ$200,226,FALSE)=0,"",VLOOKUP($A119,parlvotes_lh!$A$11:$ZZ$200,226,FALSE)))</f>
        <v/>
      </c>
      <c r="V119" s="248" t="str">
        <f>IF(ISERROR(VLOOKUP($A119,parlvotes_lh!$A$11:$ZZ$200,246,FALSE))=TRUE,"",IF(VLOOKUP($A119,parlvotes_lh!$A$11:$ZZ$200,246,FALSE)=0,"",VLOOKUP($A119,parlvotes_lh!$A$11:$ZZ$200,246,FALSE)))</f>
        <v/>
      </c>
      <c r="W119" s="248" t="str">
        <f>IF(ISERROR(VLOOKUP($A119,parlvotes_lh!$A$11:$ZZ$200,266,FALSE))=TRUE,"",IF(VLOOKUP($A119,parlvotes_lh!$A$11:$ZZ$200,266,FALSE)=0,"",VLOOKUP($A119,parlvotes_lh!$A$11:$ZZ$200,266,FALSE)))</f>
        <v/>
      </c>
      <c r="X119" s="248" t="str">
        <f>IF(ISERROR(VLOOKUP($A119,parlvotes_lh!$A$11:$ZZ$200,286,FALSE))=TRUE,"",IF(VLOOKUP($A119,parlvotes_lh!$A$11:$ZZ$200,286,FALSE)=0,"",VLOOKUP($A119,parlvotes_lh!$A$11:$ZZ$200,286,FALSE)))</f>
        <v/>
      </c>
      <c r="Y119" s="248" t="str">
        <f>IF(ISERROR(VLOOKUP($A119,parlvotes_lh!$A$11:$ZZ$200,306,FALSE))=TRUE,"",IF(VLOOKUP($A119,parlvotes_lh!$A$11:$ZZ$200,306,FALSE)=0,"",VLOOKUP($A119,parlvotes_lh!$A$11:$ZZ$200,306,FALSE)))</f>
        <v/>
      </c>
      <c r="Z119" s="248" t="str">
        <f>IF(ISERROR(VLOOKUP($A119,parlvotes_lh!$A$11:$ZZ$200,326,FALSE))=TRUE,"",IF(VLOOKUP($A119,parlvotes_lh!$A$11:$ZZ$200,326,FALSE)=0,"",VLOOKUP($A119,parlvotes_lh!$A$11:$ZZ$200,326,FALSE)))</f>
        <v/>
      </c>
      <c r="AA119" s="248" t="str">
        <f>IF(ISERROR(VLOOKUP($A119,parlvotes_lh!$A$11:$ZZ$200,346,FALSE))=TRUE,"",IF(VLOOKUP($A119,parlvotes_lh!$A$11:$ZZ$200,346,FALSE)=0,"",VLOOKUP($A119,parlvotes_lh!$A$11:$ZZ$200,346,FALSE)))</f>
        <v/>
      </c>
      <c r="AB119" s="248" t="str">
        <f>IF(ISERROR(VLOOKUP($A119,parlvotes_lh!$A$11:$ZZ$200,366,FALSE))=TRUE,"",IF(VLOOKUP($A119,parlvotes_lh!$A$11:$ZZ$200,366,FALSE)=0,"",VLOOKUP($A119,parlvotes_lh!$A$11:$ZZ$200,366,FALSE)))</f>
        <v/>
      </c>
      <c r="AC119" s="248" t="str">
        <f>IF(ISERROR(VLOOKUP($A119,parlvotes_lh!$A$11:$ZZ$200,386,FALSE))=TRUE,"",IF(VLOOKUP($A119,parlvotes_lh!$A$11:$ZZ$200,386,FALSE)=0,"",VLOOKUP($A119,parlvotes_lh!$A$11:$ZZ$200,386,FALSE)))</f>
        <v/>
      </c>
    </row>
    <row r="120" spans="1:29" ht="13.5" customHeight="1" x14ac:dyDescent="0.25">
      <c r="A120" s="242"/>
      <c r="B120" s="142" t="str">
        <f>IF(A120="","",MID(info_weblinks!$C$3,32,3))</f>
        <v/>
      </c>
      <c r="C120" s="142" t="str">
        <f>IF(info_parties!G120="","",info_parties!G120)</f>
        <v/>
      </c>
      <c r="D120" s="142" t="str">
        <f>IF(info_parties!K120="","",info_parties!K120)</f>
        <v/>
      </c>
      <c r="E120" s="142" t="str">
        <f>IF(info_parties!H120="","",info_parties!H120)</f>
        <v/>
      </c>
      <c r="F120" s="243" t="str">
        <f t="shared" si="4"/>
        <v/>
      </c>
      <c r="G120" s="244" t="str">
        <f t="shared" si="5"/>
        <v/>
      </c>
      <c r="H120" s="245" t="str">
        <f t="shared" si="6"/>
        <v/>
      </c>
      <c r="I120" s="246" t="str">
        <f t="shared" si="7"/>
        <v/>
      </c>
      <c r="J120" s="247" t="str">
        <f>IF(ISERROR(VLOOKUP($A120,parlvotes_lh!$A$11:$ZZ$200,6,FALSE))=TRUE,"",IF(VLOOKUP($A120,parlvotes_lh!$A$11:$ZZ$200,6,FALSE)=0,"",VLOOKUP($A120,parlvotes_lh!$A$11:$ZZ$200,6,FALSE)))</f>
        <v/>
      </c>
      <c r="K120" s="247" t="str">
        <f>IF(ISERROR(VLOOKUP($A120,parlvotes_lh!$A$11:$ZZ$200,26,FALSE))=TRUE,"",IF(VLOOKUP($A120,parlvotes_lh!$A$11:$ZZ$200,26,FALSE)=0,"",VLOOKUP($A120,parlvotes_lh!$A$11:$ZZ$200,26,FALSE)))</f>
        <v/>
      </c>
      <c r="L120" s="247" t="str">
        <f>IF(ISERROR(VLOOKUP($A120,parlvotes_lh!$A$11:$ZZ$200,46,FALSE))=TRUE,"",IF(VLOOKUP($A120,parlvotes_lh!$A$11:$ZZ$200,46,FALSE)=0,"",VLOOKUP($A120,parlvotes_lh!$A$11:$ZZ$200,46,FALSE)))</f>
        <v/>
      </c>
      <c r="M120" s="247" t="str">
        <f>IF(ISERROR(VLOOKUP($A120,parlvotes_lh!$A$11:$ZZ$200,66,FALSE))=TRUE,"",IF(VLOOKUP($A120,parlvotes_lh!$A$11:$ZZ$200,66,FALSE)=0,"",VLOOKUP($A120,parlvotes_lh!$A$11:$ZZ$200,66,FALSE)))</f>
        <v/>
      </c>
      <c r="N120" s="247" t="str">
        <f>IF(ISERROR(VLOOKUP($A120,parlvotes_lh!$A$11:$ZZ$200,86,FALSE))=TRUE,"",IF(VLOOKUP($A120,parlvotes_lh!$A$11:$ZZ$200,86,FALSE)=0,"",VLOOKUP($A120,parlvotes_lh!$A$11:$ZZ$200,86,FALSE)))</f>
        <v/>
      </c>
      <c r="O120" s="247" t="str">
        <f>IF(ISERROR(VLOOKUP($A120,parlvotes_lh!$A$11:$ZZ$200,106,FALSE))=TRUE,"",IF(VLOOKUP($A120,parlvotes_lh!$A$11:$ZZ$200,106,FALSE)=0,"",VLOOKUP($A120,parlvotes_lh!$A$11:$ZZ$200,106,FALSE)))</f>
        <v/>
      </c>
      <c r="P120" s="247" t="str">
        <f>IF(ISERROR(VLOOKUP($A120,parlvotes_lh!$A$11:$ZZ$200,126,FALSE))=TRUE,"",IF(VLOOKUP($A120,parlvotes_lh!$A$11:$ZZ$200,126,FALSE)=0,"",VLOOKUP($A120,parlvotes_lh!$A$11:$ZZ$200,126,FALSE)))</f>
        <v/>
      </c>
      <c r="Q120" s="248" t="str">
        <f>IF(ISERROR(VLOOKUP($A120,parlvotes_lh!$A$11:$ZZ$200,146,FALSE))=TRUE,"",IF(VLOOKUP($A120,parlvotes_lh!$A$11:$ZZ$200,146,FALSE)=0,"",VLOOKUP($A120,parlvotes_lh!$A$11:$ZZ$200,146,FALSE)))</f>
        <v/>
      </c>
      <c r="R120" s="248" t="str">
        <f>IF(ISERROR(VLOOKUP($A120,parlvotes_lh!$A$11:$ZZ$200,166,FALSE))=TRUE,"",IF(VLOOKUP($A120,parlvotes_lh!$A$11:$ZZ$200,166,FALSE)=0,"",VLOOKUP($A120,parlvotes_lh!$A$11:$ZZ$200,166,FALSE)))</f>
        <v/>
      </c>
      <c r="S120" s="248" t="str">
        <f>IF(ISERROR(VLOOKUP($A120,parlvotes_lh!$A$11:$ZZ$200,186,FALSE))=TRUE,"",IF(VLOOKUP($A120,parlvotes_lh!$A$11:$ZZ$200,186,FALSE)=0,"",VLOOKUP($A120,parlvotes_lh!$A$11:$ZZ$200,186,FALSE)))</f>
        <v/>
      </c>
      <c r="T120" s="248" t="str">
        <f>IF(ISERROR(VLOOKUP($A120,parlvotes_lh!$A$11:$ZZ$200,206,FALSE))=TRUE,"",IF(VLOOKUP($A120,parlvotes_lh!$A$11:$ZZ$200,206,FALSE)=0,"",VLOOKUP($A120,parlvotes_lh!$A$11:$ZZ$200,206,FALSE)))</f>
        <v/>
      </c>
      <c r="U120" s="248" t="str">
        <f>IF(ISERROR(VLOOKUP($A120,parlvotes_lh!$A$11:$ZZ$200,226,FALSE))=TRUE,"",IF(VLOOKUP($A120,parlvotes_lh!$A$11:$ZZ$200,226,FALSE)=0,"",VLOOKUP($A120,parlvotes_lh!$A$11:$ZZ$200,226,FALSE)))</f>
        <v/>
      </c>
      <c r="V120" s="248" t="str">
        <f>IF(ISERROR(VLOOKUP($A120,parlvotes_lh!$A$11:$ZZ$200,246,FALSE))=TRUE,"",IF(VLOOKUP($A120,parlvotes_lh!$A$11:$ZZ$200,246,FALSE)=0,"",VLOOKUP($A120,parlvotes_lh!$A$11:$ZZ$200,246,FALSE)))</f>
        <v/>
      </c>
      <c r="W120" s="248" t="str">
        <f>IF(ISERROR(VLOOKUP($A120,parlvotes_lh!$A$11:$ZZ$200,266,FALSE))=TRUE,"",IF(VLOOKUP($A120,parlvotes_lh!$A$11:$ZZ$200,266,FALSE)=0,"",VLOOKUP($A120,parlvotes_lh!$A$11:$ZZ$200,266,FALSE)))</f>
        <v/>
      </c>
      <c r="X120" s="248" t="str">
        <f>IF(ISERROR(VLOOKUP($A120,parlvotes_lh!$A$11:$ZZ$200,286,FALSE))=TRUE,"",IF(VLOOKUP($A120,parlvotes_lh!$A$11:$ZZ$200,286,FALSE)=0,"",VLOOKUP($A120,parlvotes_lh!$A$11:$ZZ$200,286,FALSE)))</f>
        <v/>
      </c>
      <c r="Y120" s="248" t="str">
        <f>IF(ISERROR(VLOOKUP($A120,parlvotes_lh!$A$11:$ZZ$200,306,FALSE))=TRUE,"",IF(VLOOKUP($A120,parlvotes_lh!$A$11:$ZZ$200,306,FALSE)=0,"",VLOOKUP($A120,parlvotes_lh!$A$11:$ZZ$200,306,FALSE)))</f>
        <v/>
      </c>
      <c r="Z120" s="248" t="str">
        <f>IF(ISERROR(VLOOKUP($A120,parlvotes_lh!$A$11:$ZZ$200,326,FALSE))=TRUE,"",IF(VLOOKUP($A120,parlvotes_lh!$A$11:$ZZ$200,326,FALSE)=0,"",VLOOKUP($A120,parlvotes_lh!$A$11:$ZZ$200,326,FALSE)))</f>
        <v/>
      </c>
      <c r="AA120" s="248" t="str">
        <f>IF(ISERROR(VLOOKUP($A120,parlvotes_lh!$A$11:$ZZ$200,346,FALSE))=TRUE,"",IF(VLOOKUP($A120,parlvotes_lh!$A$11:$ZZ$200,346,FALSE)=0,"",VLOOKUP($A120,parlvotes_lh!$A$11:$ZZ$200,346,FALSE)))</f>
        <v/>
      </c>
      <c r="AB120" s="248" t="str">
        <f>IF(ISERROR(VLOOKUP($A120,parlvotes_lh!$A$11:$ZZ$200,366,FALSE))=TRUE,"",IF(VLOOKUP($A120,parlvotes_lh!$A$11:$ZZ$200,366,FALSE)=0,"",VLOOKUP($A120,parlvotes_lh!$A$11:$ZZ$200,366,FALSE)))</f>
        <v/>
      </c>
      <c r="AC120" s="248" t="str">
        <f>IF(ISERROR(VLOOKUP($A120,parlvotes_lh!$A$11:$ZZ$200,386,FALSE))=TRUE,"",IF(VLOOKUP($A120,parlvotes_lh!$A$11:$ZZ$200,386,FALSE)=0,"",VLOOKUP($A120,parlvotes_lh!$A$11:$ZZ$200,386,FALSE)))</f>
        <v/>
      </c>
    </row>
    <row r="121" spans="1:29" ht="13.5" customHeight="1" x14ac:dyDescent="0.25">
      <c r="A121" s="242"/>
      <c r="B121" s="142" t="str">
        <f>IF(A121="","",MID(info_weblinks!$C$3,32,3))</f>
        <v/>
      </c>
      <c r="C121" s="142" t="str">
        <f>IF(info_parties!G121="","",info_parties!G121)</f>
        <v/>
      </c>
      <c r="D121" s="142" t="str">
        <f>IF(info_parties!K121="","",info_parties!K121)</f>
        <v/>
      </c>
      <c r="E121" s="142" t="str">
        <f>IF(info_parties!H121="","",info_parties!H121)</f>
        <v/>
      </c>
      <c r="F121" s="243" t="str">
        <f t="shared" si="4"/>
        <v/>
      </c>
      <c r="G121" s="244" t="str">
        <f t="shared" si="5"/>
        <v/>
      </c>
      <c r="H121" s="245" t="str">
        <f t="shared" si="6"/>
        <v/>
      </c>
      <c r="I121" s="246" t="str">
        <f t="shared" si="7"/>
        <v/>
      </c>
      <c r="J121" s="247" t="str">
        <f>IF(ISERROR(VLOOKUP($A121,parlvotes_lh!$A$11:$ZZ$200,6,FALSE))=TRUE,"",IF(VLOOKUP($A121,parlvotes_lh!$A$11:$ZZ$200,6,FALSE)=0,"",VLOOKUP($A121,parlvotes_lh!$A$11:$ZZ$200,6,FALSE)))</f>
        <v/>
      </c>
      <c r="K121" s="247" t="str">
        <f>IF(ISERROR(VLOOKUP($A121,parlvotes_lh!$A$11:$ZZ$200,26,FALSE))=TRUE,"",IF(VLOOKUP($A121,parlvotes_lh!$A$11:$ZZ$200,26,FALSE)=0,"",VLOOKUP($A121,parlvotes_lh!$A$11:$ZZ$200,26,FALSE)))</f>
        <v/>
      </c>
      <c r="L121" s="247" t="str">
        <f>IF(ISERROR(VLOOKUP($A121,parlvotes_lh!$A$11:$ZZ$200,46,FALSE))=TRUE,"",IF(VLOOKUP($A121,parlvotes_lh!$A$11:$ZZ$200,46,FALSE)=0,"",VLOOKUP($A121,parlvotes_lh!$A$11:$ZZ$200,46,FALSE)))</f>
        <v/>
      </c>
      <c r="M121" s="247" t="str">
        <f>IF(ISERROR(VLOOKUP($A121,parlvotes_lh!$A$11:$ZZ$200,66,FALSE))=TRUE,"",IF(VLOOKUP($A121,parlvotes_lh!$A$11:$ZZ$200,66,FALSE)=0,"",VLOOKUP($A121,parlvotes_lh!$A$11:$ZZ$200,66,FALSE)))</f>
        <v/>
      </c>
      <c r="N121" s="247" t="str">
        <f>IF(ISERROR(VLOOKUP($A121,parlvotes_lh!$A$11:$ZZ$200,86,FALSE))=TRUE,"",IF(VLOOKUP($A121,parlvotes_lh!$A$11:$ZZ$200,86,FALSE)=0,"",VLOOKUP($A121,parlvotes_lh!$A$11:$ZZ$200,86,FALSE)))</f>
        <v/>
      </c>
      <c r="O121" s="247" t="str">
        <f>IF(ISERROR(VLOOKUP($A121,parlvotes_lh!$A$11:$ZZ$200,106,FALSE))=TRUE,"",IF(VLOOKUP($A121,parlvotes_lh!$A$11:$ZZ$200,106,FALSE)=0,"",VLOOKUP($A121,parlvotes_lh!$A$11:$ZZ$200,106,FALSE)))</f>
        <v/>
      </c>
      <c r="P121" s="247" t="str">
        <f>IF(ISERROR(VLOOKUP($A121,parlvotes_lh!$A$11:$ZZ$200,126,FALSE))=TRUE,"",IF(VLOOKUP($A121,parlvotes_lh!$A$11:$ZZ$200,126,FALSE)=0,"",VLOOKUP($A121,parlvotes_lh!$A$11:$ZZ$200,126,FALSE)))</f>
        <v/>
      </c>
      <c r="Q121" s="248" t="str">
        <f>IF(ISERROR(VLOOKUP($A121,parlvotes_lh!$A$11:$ZZ$200,146,FALSE))=TRUE,"",IF(VLOOKUP($A121,parlvotes_lh!$A$11:$ZZ$200,146,FALSE)=0,"",VLOOKUP($A121,parlvotes_lh!$A$11:$ZZ$200,146,FALSE)))</f>
        <v/>
      </c>
      <c r="R121" s="248" t="str">
        <f>IF(ISERROR(VLOOKUP($A121,parlvotes_lh!$A$11:$ZZ$200,166,FALSE))=TRUE,"",IF(VLOOKUP($A121,parlvotes_lh!$A$11:$ZZ$200,166,FALSE)=0,"",VLOOKUP($A121,parlvotes_lh!$A$11:$ZZ$200,166,FALSE)))</f>
        <v/>
      </c>
      <c r="S121" s="248" t="str">
        <f>IF(ISERROR(VLOOKUP($A121,parlvotes_lh!$A$11:$ZZ$200,186,FALSE))=TRUE,"",IF(VLOOKUP($A121,parlvotes_lh!$A$11:$ZZ$200,186,FALSE)=0,"",VLOOKUP($A121,parlvotes_lh!$A$11:$ZZ$200,186,FALSE)))</f>
        <v/>
      </c>
      <c r="T121" s="248" t="str">
        <f>IF(ISERROR(VLOOKUP($A121,parlvotes_lh!$A$11:$ZZ$200,206,FALSE))=TRUE,"",IF(VLOOKUP($A121,parlvotes_lh!$A$11:$ZZ$200,206,FALSE)=0,"",VLOOKUP($A121,parlvotes_lh!$A$11:$ZZ$200,206,FALSE)))</f>
        <v/>
      </c>
      <c r="U121" s="248" t="str">
        <f>IF(ISERROR(VLOOKUP($A121,parlvotes_lh!$A$11:$ZZ$200,226,FALSE))=TRUE,"",IF(VLOOKUP($A121,parlvotes_lh!$A$11:$ZZ$200,226,FALSE)=0,"",VLOOKUP($A121,parlvotes_lh!$A$11:$ZZ$200,226,FALSE)))</f>
        <v/>
      </c>
      <c r="V121" s="248" t="str">
        <f>IF(ISERROR(VLOOKUP($A121,parlvotes_lh!$A$11:$ZZ$200,246,FALSE))=TRUE,"",IF(VLOOKUP($A121,parlvotes_lh!$A$11:$ZZ$200,246,FALSE)=0,"",VLOOKUP($A121,parlvotes_lh!$A$11:$ZZ$200,246,FALSE)))</f>
        <v/>
      </c>
      <c r="W121" s="248" t="str">
        <f>IF(ISERROR(VLOOKUP($A121,parlvotes_lh!$A$11:$ZZ$200,266,FALSE))=TRUE,"",IF(VLOOKUP($A121,parlvotes_lh!$A$11:$ZZ$200,266,FALSE)=0,"",VLOOKUP($A121,parlvotes_lh!$A$11:$ZZ$200,266,FALSE)))</f>
        <v/>
      </c>
      <c r="X121" s="248" t="str">
        <f>IF(ISERROR(VLOOKUP($A121,parlvotes_lh!$A$11:$ZZ$200,286,FALSE))=TRUE,"",IF(VLOOKUP($A121,parlvotes_lh!$A$11:$ZZ$200,286,FALSE)=0,"",VLOOKUP($A121,parlvotes_lh!$A$11:$ZZ$200,286,FALSE)))</f>
        <v/>
      </c>
      <c r="Y121" s="248" t="str">
        <f>IF(ISERROR(VLOOKUP($A121,parlvotes_lh!$A$11:$ZZ$200,306,FALSE))=TRUE,"",IF(VLOOKUP($A121,parlvotes_lh!$A$11:$ZZ$200,306,FALSE)=0,"",VLOOKUP($A121,parlvotes_lh!$A$11:$ZZ$200,306,FALSE)))</f>
        <v/>
      </c>
      <c r="Z121" s="248" t="str">
        <f>IF(ISERROR(VLOOKUP($A121,parlvotes_lh!$A$11:$ZZ$200,326,FALSE))=TRUE,"",IF(VLOOKUP($A121,parlvotes_lh!$A$11:$ZZ$200,326,FALSE)=0,"",VLOOKUP($A121,parlvotes_lh!$A$11:$ZZ$200,326,FALSE)))</f>
        <v/>
      </c>
      <c r="AA121" s="248" t="str">
        <f>IF(ISERROR(VLOOKUP($A121,parlvotes_lh!$A$11:$ZZ$200,346,FALSE))=TRUE,"",IF(VLOOKUP($A121,parlvotes_lh!$A$11:$ZZ$200,346,FALSE)=0,"",VLOOKUP($A121,parlvotes_lh!$A$11:$ZZ$200,346,FALSE)))</f>
        <v/>
      </c>
      <c r="AB121" s="248" t="str">
        <f>IF(ISERROR(VLOOKUP($A121,parlvotes_lh!$A$11:$ZZ$200,366,FALSE))=TRUE,"",IF(VLOOKUP($A121,parlvotes_lh!$A$11:$ZZ$200,366,FALSE)=0,"",VLOOKUP($A121,parlvotes_lh!$A$11:$ZZ$200,366,FALSE)))</f>
        <v/>
      </c>
      <c r="AC121" s="248" t="str">
        <f>IF(ISERROR(VLOOKUP($A121,parlvotes_lh!$A$11:$ZZ$200,386,FALSE))=TRUE,"",IF(VLOOKUP($A121,parlvotes_lh!$A$11:$ZZ$200,386,FALSE)=0,"",VLOOKUP($A121,parlvotes_lh!$A$11:$ZZ$200,386,FALSE)))</f>
        <v/>
      </c>
    </row>
    <row r="122" spans="1:29" ht="13.5" customHeight="1" x14ac:dyDescent="0.25">
      <c r="A122" s="242"/>
      <c r="B122" s="142" t="str">
        <f>IF(A122="","",MID(info_weblinks!$C$3,32,3))</f>
        <v/>
      </c>
      <c r="C122" s="142" t="str">
        <f>IF(info_parties!G122="","",info_parties!G122)</f>
        <v/>
      </c>
      <c r="D122" s="142" t="str">
        <f>IF(info_parties!K122="","",info_parties!K122)</f>
        <v/>
      </c>
      <c r="E122" s="142" t="str">
        <f>IF(info_parties!H122="","",info_parties!H122)</f>
        <v/>
      </c>
      <c r="F122" s="243" t="str">
        <f t="shared" si="4"/>
        <v/>
      </c>
      <c r="G122" s="244" t="str">
        <f t="shared" si="5"/>
        <v/>
      </c>
      <c r="H122" s="245" t="str">
        <f t="shared" si="6"/>
        <v/>
      </c>
      <c r="I122" s="246" t="str">
        <f t="shared" si="7"/>
        <v/>
      </c>
      <c r="J122" s="247" t="str">
        <f>IF(ISERROR(VLOOKUP($A122,parlvotes_lh!$A$11:$ZZ$200,6,FALSE))=TRUE,"",IF(VLOOKUP($A122,parlvotes_lh!$A$11:$ZZ$200,6,FALSE)=0,"",VLOOKUP($A122,parlvotes_lh!$A$11:$ZZ$200,6,FALSE)))</f>
        <v/>
      </c>
      <c r="K122" s="247" t="str">
        <f>IF(ISERROR(VLOOKUP($A122,parlvotes_lh!$A$11:$ZZ$200,26,FALSE))=TRUE,"",IF(VLOOKUP($A122,parlvotes_lh!$A$11:$ZZ$200,26,FALSE)=0,"",VLOOKUP($A122,parlvotes_lh!$A$11:$ZZ$200,26,FALSE)))</f>
        <v/>
      </c>
      <c r="L122" s="247" t="str">
        <f>IF(ISERROR(VLOOKUP($A122,parlvotes_lh!$A$11:$ZZ$200,46,FALSE))=TRUE,"",IF(VLOOKUP($A122,parlvotes_lh!$A$11:$ZZ$200,46,FALSE)=0,"",VLOOKUP($A122,parlvotes_lh!$A$11:$ZZ$200,46,FALSE)))</f>
        <v/>
      </c>
      <c r="M122" s="247" t="str">
        <f>IF(ISERROR(VLOOKUP($A122,parlvotes_lh!$A$11:$ZZ$200,66,FALSE))=TRUE,"",IF(VLOOKUP($A122,parlvotes_lh!$A$11:$ZZ$200,66,FALSE)=0,"",VLOOKUP($A122,parlvotes_lh!$A$11:$ZZ$200,66,FALSE)))</f>
        <v/>
      </c>
      <c r="N122" s="247" t="str">
        <f>IF(ISERROR(VLOOKUP($A122,parlvotes_lh!$A$11:$ZZ$200,86,FALSE))=TRUE,"",IF(VLOOKUP($A122,parlvotes_lh!$A$11:$ZZ$200,86,FALSE)=0,"",VLOOKUP($A122,parlvotes_lh!$A$11:$ZZ$200,86,FALSE)))</f>
        <v/>
      </c>
      <c r="O122" s="247" t="str">
        <f>IF(ISERROR(VLOOKUP($A122,parlvotes_lh!$A$11:$ZZ$200,106,FALSE))=TRUE,"",IF(VLOOKUP($A122,parlvotes_lh!$A$11:$ZZ$200,106,FALSE)=0,"",VLOOKUP($A122,parlvotes_lh!$A$11:$ZZ$200,106,FALSE)))</f>
        <v/>
      </c>
      <c r="P122" s="247" t="str">
        <f>IF(ISERROR(VLOOKUP($A122,parlvotes_lh!$A$11:$ZZ$200,126,FALSE))=TRUE,"",IF(VLOOKUP($A122,parlvotes_lh!$A$11:$ZZ$200,126,FALSE)=0,"",VLOOKUP($A122,parlvotes_lh!$A$11:$ZZ$200,126,FALSE)))</f>
        <v/>
      </c>
      <c r="Q122" s="248" t="str">
        <f>IF(ISERROR(VLOOKUP($A122,parlvotes_lh!$A$11:$ZZ$200,146,FALSE))=TRUE,"",IF(VLOOKUP($A122,parlvotes_lh!$A$11:$ZZ$200,146,FALSE)=0,"",VLOOKUP($A122,parlvotes_lh!$A$11:$ZZ$200,146,FALSE)))</f>
        <v/>
      </c>
      <c r="R122" s="248" t="str">
        <f>IF(ISERROR(VLOOKUP($A122,parlvotes_lh!$A$11:$ZZ$200,166,FALSE))=TRUE,"",IF(VLOOKUP($A122,parlvotes_lh!$A$11:$ZZ$200,166,FALSE)=0,"",VLOOKUP($A122,parlvotes_lh!$A$11:$ZZ$200,166,FALSE)))</f>
        <v/>
      </c>
      <c r="S122" s="248" t="str">
        <f>IF(ISERROR(VLOOKUP($A122,parlvotes_lh!$A$11:$ZZ$200,186,FALSE))=TRUE,"",IF(VLOOKUP($A122,parlvotes_lh!$A$11:$ZZ$200,186,FALSE)=0,"",VLOOKUP($A122,parlvotes_lh!$A$11:$ZZ$200,186,FALSE)))</f>
        <v/>
      </c>
      <c r="T122" s="248" t="str">
        <f>IF(ISERROR(VLOOKUP($A122,parlvotes_lh!$A$11:$ZZ$200,206,FALSE))=TRUE,"",IF(VLOOKUP($A122,parlvotes_lh!$A$11:$ZZ$200,206,FALSE)=0,"",VLOOKUP($A122,parlvotes_lh!$A$11:$ZZ$200,206,FALSE)))</f>
        <v/>
      </c>
      <c r="U122" s="248" t="str">
        <f>IF(ISERROR(VLOOKUP($A122,parlvotes_lh!$A$11:$ZZ$200,226,FALSE))=TRUE,"",IF(VLOOKUP($A122,parlvotes_lh!$A$11:$ZZ$200,226,FALSE)=0,"",VLOOKUP($A122,parlvotes_lh!$A$11:$ZZ$200,226,FALSE)))</f>
        <v/>
      </c>
      <c r="V122" s="248" t="str">
        <f>IF(ISERROR(VLOOKUP($A122,parlvotes_lh!$A$11:$ZZ$200,246,FALSE))=TRUE,"",IF(VLOOKUP($A122,parlvotes_lh!$A$11:$ZZ$200,246,FALSE)=0,"",VLOOKUP($A122,parlvotes_lh!$A$11:$ZZ$200,246,FALSE)))</f>
        <v/>
      </c>
      <c r="W122" s="248" t="str">
        <f>IF(ISERROR(VLOOKUP($A122,parlvotes_lh!$A$11:$ZZ$200,266,FALSE))=TRUE,"",IF(VLOOKUP($A122,parlvotes_lh!$A$11:$ZZ$200,266,FALSE)=0,"",VLOOKUP($A122,parlvotes_lh!$A$11:$ZZ$200,266,FALSE)))</f>
        <v/>
      </c>
      <c r="X122" s="248" t="str">
        <f>IF(ISERROR(VLOOKUP($A122,parlvotes_lh!$A$11:$ZZ$200,286,FALSE))=TRUE,"",IF(VLOOKUP($A122,parlvotes_lh!$A$11:$ZZ$200,286,FALSE)=0,"",VLOOKUP($A122,parlvotes_lh!$A$11:$ZZ$200,286,FALSE)))</f>
        <v/>
      </c>
      <c r="Y122" s="248" t="str">
        <f>IF(ISERROR(VLOOKUP($A122,parlvotes_lh!$A$11:$ZZ$200,306,FALSE))=TRUE,"",IF(VLOOKUP($A122,parlvotes_lh!$A$11:$ZZ$200,306,FALSE)=0,"",VLOOKUP($A122,parlvotes_lh!$A$11:$ZZ$200,306,FALSE)))</f>
        <v/>
      </c>
      <c r="Z122" s="248" t="str">
        <f>IF(ISERROR(VLOOKUP($A122,parlvotes_lh!$A$11:$ZZ$200,326,FALSE))=TRUE,"",IF(VLOOKUP($A122,parlvotes_lh!$A$11:$ZZ$200,326,FALSE)=0,"",VLOOKUP($A122,parlvotes_lh!$A$11:$ZZ$200,326,FALSE)))</f>
        <v/>
      </c>
      <c r="AA122" s="248" t="str">
        <f>IF(ISERROR(VLOOKUP($A122,parlvotes_lh!$A$11:$ZZ$200,346,FALSE))=TRUE,"",IF(VLOOKUP($A122,parlvotes_lh!$A$11:$ZZ$200,346,FALSE)=0,"",VLOOKUP($A122,parlvotes_lh!$A$11:$ZZ$200,346,FALSE)))</f>
        <v/>
      </c>
      <c r="AB122" s="248" t="str">
        <f>IF(ISERROR(VLOOKUP($A122,parlvotes_lh!$A$11:$ZZ$200,366,FALSE))=TRUE,"",IF(VLOOKUP($A122,parlvotes_lh!$A$11:$ZZ$200,366,FALSE)=0,"",VLOOKUP($A122,parlvotes_lh!$A$11:$ZZ$200,366,FALSE)))</f>
        <v/>
      </c>
      <c r="AC122" s="248" t="str">
        <f>IF(ISERROR(VLOOKUP($A122,parlvotes_lh!$A$11:$ZZ$200,386,FALSE))=TRUE,"",IF(VLOOKUP($A122,parlvotes_lh!$A$11:$ZZ$200,386,FALSE)=0,"",VLOOKUP($A122,parlvotes_lh!$A$11:$ZZ$200,386,FALSE)))</f>
        <v/>
      </c>
    </row>
    <row r="123" spans="1:29" ht="13.5" customHeight="1" x14ac:dyDescent="0.25">
      <c r="A123" s="242"/>
      <c r="B123" s="142" t="str">
        <f>IF(A123="","",MID(info_weblinks!$C$3,32,3))</f>
        <v/>
      </c>
      <c r="C123" s="142" t="str">
        <f>IF(info_parties!G123="","",info_parties!G123)</f>
        <v/>
      </c>
      <c r="D123" s="142" t="str">
        <f>IF(info_parties!K123="","",info_parties!K123)</f>
        <v/>
      </c>
      <c r="E123" s="142" t="str">
        <f>IF(info_parties!H123="","",info_parties!H123)</f>
        <v/>
      </c>
      <c r="F123" s="243" t="str">
        <f t="shared" si="4"/>
        <v/>
      </c>
      <c r="G123" s="244" t="str">
        <f t="shared" si="5"/>
        <v/>
      </c>
      <c r="H123" s="245" t="str">
        <f t="shared" si="6"/>
        <v/>
      </c>
      <c r="I123" s="246" t="str">
        <f t="shared" si="7"/>
        <v/>
      </c>
      <c r="J123" s="247" t="str">
        <f>IF(ISERROR(VLOOKUP($A123,parlvotes_lh!$A$11:$ZZ$200,6,FALSE))=TRUE,"",IF(VLOOKUP($A123,parlvotes_lh!$A$11:$ZZ$200,6,FALSE)=0,"",VLOOKUP($A123,parlvotes_lh!$A$11:$ZZ$200,6,FALSE)))</f>
        <v/>
      </c>
      <c r="K123" s="247" t="str">
        <f>IF(ISERROR(VLOOKUP($A123,parlvotes_lh!$A$11:$ZZ$200,26,FALSE))=TRUE,"",IF(VLOOKUP($A123,parlvotes_lh!$A$11:$ZZ$200,26,FALSE)=0,"",VLOOKUP($A123,parlvotes_lh!$A$11:$ZZ$200,26,FALSE)))</f>
        <v/>
      </c>
      <c r="L123" s="247" t="str">
        <f>IF(ISERROR(VLOOKUP($A123,parlvotes_lh!$A$11:$ZZ$200,46,FALSE))=TRUE,"",IF(VLOOKUP($A123,parlvotes_lh!$A$11:$ZZ$200,46,FALSE)=0,"",VLOOKUP($A123,parlvotes_lh!$A$11:$ZZ$200,46,FALSE)))</f>
        <v/>
      </c>
      <c r="M123" s="247" t="str">
        <f>IF(ISERROR(VLOOKUP($A123,parlvotes_lh!$A$11:$ZZ$200,66,FALSE))=TRUE,"",IF(VLOOKUP($A123,parlvotes_lh!$A$11:$ZZ$200,66,FALSE)=0,"",VLOOKUP($A123,parlvotes_lh!$A$11:$ZZ$200,66,FALSE)))</f>
        <v/>
      </c>
      <c r="N123" s="247" t="str">
        <f>IF(ISERROR(VLOOKUP($A123,parlvotes_lh!$A$11:$ZZ$200,86,FALSE))=TRUE,"",IF(VLOOKUP($A123,parlvotes_lh!$A$11:$ZZ$200,86,FALSE)=0,"",VLOOKUP($A123,parlvotes_lh!$A$11:$ZZ$200,86,FALSE)))</f>
        <v/>
      </c>
      <c r="O123" s="247" t="str">
        <f>IF(ISERROR(VLOOKUP($A123,parlvotes_lh!$A$11:$ZZ$200,106,FALSE))=TRUE,"",IF(VLOOKUP($A123,parlvotes_lh!$A$11:$ZZ$200,106,FALSE)=0,"",VLOOKUP($A123,parlvotes_lh!$A$11:$ZZ$200,106,FALSE)))</f>
        <v/>
      </c>
      <c r="P123" s="247" t="str">
        <f>IF(ISERROR(VLOOKUP($A123,parlvotes_lh!$A$11:$ZZ$200,126,FALSE))=TRUE,"",IF(VLOOKUP($A123,parlvotes_lh!$A$11:$ZZ$200,126,FALSE)=0,"",VLOOKUP($A123,parlvotes_lh!$A$11:$ZZ$200,126,FALSE)))</f>
        <v/>
      </c>
      <c r="Q123" s="248" t="str">
        <f>IF(ISERROR(VLOOKUP($A123,parlvotes_lh!$A$11:$ZZ$200,146,FALSE))=TRUE,"",IF(VLOOKUP($A123,parlvotes_lh!$A$11:$ZZ$200,146,FALSE)=0,"",VLOOKUP($A123,parlvotes_lh!$A$11:$ZZ$200,146,FALSE)))</f>
        <v/>
      </c>
      <c r="R123" s="248" t="str">
        <f>IF(ISERROR(VLOOKUP($A123,parlvotes_lh!$A$11:$ZZ$200,166,FALSE))=TRUE,"",IF(VLOOKUP($A123,parlvotes_lh!$A$11:$ZZ$200,166,FALSE)=0,"",VLOOKUP($A123,parlvotes_lh!$A$11:$ZZ$200,166,FALSE)))</f>
        <v/>
      </c>
      <c r="S123" s="248" t="str">
        <f>IF(ISERROR(VLOOKUP($A123,parlvotes_lh!$A$11:$ZZ$200,186,FALSE))=TRUE,"",IF(VLOOKUP($A123,parlvotes_lh!$A$11:$ZZ$200,186,FALSE)=0,"",VLOOKUP($A123,parlvotes_lh!$A$11:$ZZ$200,186,FALSE)))</f>
        <v/>
      </c>
      <c r="T123" s="248" t="str">
        <f>IF(ISERROR(VLOOKUP($A123,parlvotes_lh!$A$11:$ZZ$200,206,FALSE))=TRUE,"",IF(VLOOKUP($A123,parlvotes_lh!$A$11:$ZZ$200,206,FALSE)=0,"",VLOOKUP($A123,parlvotes_lh!$A$11:$ZZ$200,206,FALSE)))</f>
        <v/>
      </c>
      <c r="U123" s="248" t="str">
        <f>IF(ISERROR(VLOOKUP($A123,parlvotes_lh!$A$11:$ZZ$200,226,FALSE))=TRUE,"",IF(VLOOKUP($A123,parlvotes_lh!$A$11:$ZZ$200,226,FALSE)=0,"",VLOOKUP($A123,parlvotes_lh!$A$11:$ZZ$200,226,FALSE)))</f>
        <v/>
      </c>
      <c r="V123" s="248" t="str">
        <f>IF(ISERROR(VLOOKUP($A123,parlvotes_lh!$A$11:$ZZ$200,246,FALSE))=TRUE,"",IF(VLOOKUP($A123,parlvotes_lh!$A$11:$ZZ$200,246,FALSE)=0,"",VLOOKUP($A123,parlvotes_lh!$A$11:$ZZ$200,246,FALSE)))</f>
        <v/>
      </c>
      <c r="W123" s="248" t="str">
        <f>IF(ISERROR(VLOOKUP($A123,parlvotes_lh!$A$11:$ZZ$200,266,FALSE))=TRUE,"",IF(VLOOKUP($A123,parlvotes_lh!$A$11:$ZZ$200,266,FALSE)=0,"",VLOOKUP($A123,parlvotes_lh!$A$11:$ZZ$200,266,FALSE)))</f>
        <v/>
      </c>
      <c r="X123" s="248" t="str">
        <f>IF(ISERROR(VLOOKUP($A123,parlvotes_lh!$A$11:$ZZ$200,286,FALSE))=TRUE,"",IF(VLOOKUP($A123,parlvotes_lh!$A$11:$ZZ$200,286,FALSE)=0,"",VLOOKUP($A123,parlvotes_lh!$A$11:$ZZ$200,286,FALSE)))</f>
        <v/>
      </c>
      <c r="Y123" s="248" t="str">
        <f>IF(ISERROR(VLOOKUP($A123,parlvotes_lh!$A$11:$ZZ$200,306,FALSE))=TRUE,"",IF(VLOOKUP($A123,parlvotes_lh!$A$11:$ZZ$200,306,FALSE)=0,"",VLOOKUP($A123,parlvotes_lh!$A$11:$ZZ$200,306,FALSE)))</f>
        <v/>
      </c>
      <c r="Z123" s="248" t="str">
        <f>IF(ISERROR(VLOOKUP($A123,parlvotes_lh!$A$11:$ZZ$200,326,FALSE))=TRUE,"",IF(VLOOKUP($A123,parlvotes_lh!$A$11:$ZZ$200,326,FALSE)=0,"",VLOOKUP($A123,parlvotes_lh!$A$11:$ZZ$200,326,FALSE)))</f>
        <v/>
      </c>
      <c r="AA123" s="248" t="str">
        <f>IF(ISERROR(VLOOKUP($A123,parlvotes_lh!$A$11:$ZZ$200,346,FALSE))=TRUE,"",IF(VLOOKUP($A123,parlvotes_lh!$A$11:$ZZ$200,346,FALSE)=0,"",VLOOKUP($A123,parlvotes_lh!$A$11:$ZZ$200,346,FALSE)))</f>
        <v/>
      </c>
      <c r="AB123" s="248" t="str">
        <f>IF(ISERROR(VLOOKUP($A123,parlvotes_lh!$A$11:$ZZ$200,366,FALSE))=TRUE,"",IF(VLOOKUP($A123,parlvotes_lh!$A$11:$ZZ$200,366,FALSE)=0,"",VLOOKUP($A123,parlvotes_lh!$A$11:$ZZ$200,366,FALSE)))</f>
        <v/>
      </c>
      <c r="AC123" s="248" t="str">
        <f>IF(ISERROR(VLOOKUP($A123,parlvotes_lh!$A$11:$ZZ$200,386,FALSE))=TRUE,"",IF(VLOOKUP($A123,parlvotes_lh!$A$11:$ZZ$200,386,FALSE)=0,"",VLOOKUP($A123,parlvotes_lh!$A$11:$ZZ$200,386,FALSE)))</f>
        <v/>
      </c>
    </row>
    <row r="124" spans="1:29" ht="13.5" customHeight="1" x14ac:dyDescent="0.25">
      <c r="A124" s="242"/>
      <c r="B124" s="142" t="str">
        <f>IF(A124="","",MID(info_weblinks!$C$3,32,3))</f>
        <v/>
      </c>
      <c r="C124" s="142" t="str">
        <f>IF(info_parties!G124="","",info_parties!G124)</f>
        <v/>
      </c>
      <c r="D124" s="142" t="str">
        <f>IF(info_parties!K124="","",info_parties!K124)</f>
        <v/>
      </c>
      <c r="E124" s="142" t="str">
        <f>IF(info_parties!H124="","",info_parties!H124)</f>
        <v/>
      </c>
      <c r="F124" s="243" t="str">
        <f t="shared" si="4"/>
        <v/>
      </c>
      <c r="G124" s="244" t="str">
        <f t="shared" si="5"/>
        <v/>
      </c>
      <c r="H124" s="245" t="str">
        <f t="shared" si="6"/>
        <v/>
      </c>
      <c r="I124" s="246" t="str">
        <f t="shared" si="7"/>
        <v/>
      </c>
      <c r="J124" s="247" t="str">
        <f>IF(ISERROR(VLOOKUP($A124,parlvotes_lh!$A$11:$ZZ$200,6,FALSE))=TRUE,"",IF(VLOOKUP($A124,parlvotes_lh!$A$11:$ZZ$200,6,FALSE)=0,"",VLOOKUP($A124,parlvotes_lh!$A$11:$ZZ$200,6,FALSE)))</f>
        <v/>
      </c>
      <c r="K124" s="247" t="str">
        <f>IF(ISERROR(VLOOKUP($A124,parlvotes_lh!$A$11:$ZZ$200,26,FALSE))=TRUE,"",IF(VLOOKUP($A124,parlvotes_lh!$A$11:$ZZ$200,26,FALSE)=0,"",VLOOKUP($A124,parlvotes_lh!$A$11:$ZZ$200,26,FALSE)))</f>
        <v/>
      </c>
      <c r="L124" s="247" t="str">
        <f>IF(ISERROR(VLOOKUP($A124,parlvotes_lh!$A$11:$ZZ$200,46,FALSE))=TRUE,"",IF(VLOOKUP($A124,parlvotes_lh!$A$11:$ZZ$200,46,FALSE)=0,"",VLOOKUP($A124,parlvotes_lh!$A$11:$ZZ$200,46,FALSE)))</f>
        <v/>
      </c>
      <c r="M124" s="247" t="str">
        <f>IF(ISERROR(VLOOKUP($A124,parlvotes_lh!$A$11:$ZZ$200,66,FALSE))=TRUE,"",IF(VLOOKUP($A124,parlvotes_lh!$A$11:$ZZ$200,66,FALSE)=0,"",VLOOKUP($A124,parlvotes_lh!$A$11:$ZZ$200,66,FALSE)))</f>
        <v/>
      </c>
      <c r="N124" s="247" t="str">
        <f>IF(ISERROR(VLOOKUP($A124,parlvotes_lh!$A$11:$ZZ$200,86,FALSE))=TRUE,"",IF(VLOOKUP($A124,parlvotes_lh!$A$11:$ZZ$200,86,FALSE)=0,"",VLOOKUP($A124,parlvotes_lh!$A$11:$ZZ$200,86,FALSE)))</f>
        <v/>
      </c>
      <c r="O124" s="247" t="str">
        <f>IF(ISERROR(VLOOKUP($A124,parlvotes_lh!$A$11:$ZZ$200,106,FALSE))=TRUE,"",IF(VLOOKUP($A124,parlvotes_lh!$A$11:$ZZ$200,106,FALSE)=0,"",VLOOKUP($A124,parlvotes_lh!$A$11:$ZZ$200,106,FALSE)))</f>
        <v/>
      </c>
      <c r="P124" s="247" t="str">
        <f>IF(ISERROR(VLOOKUP($A124,parlvotes_lh!$A$11:$ZZ$200,126,FALSE))=TRUE,"",IF(VLOOKUP($A124,parlvotes_lh!$A$11:$ZZ$200,126,FALSE)=0,"",VLOOKUP($A124,parlvotes_lh!$A$11:$ZZ$200,126,FALSE)))</f>
        <v/>
      </c>
      <c r="Q124" s="248" t="str">
        <f>IF(ISERROR(VLOOKUP($A124,parlvotes_lh!$A$11:$ZZ$200,146,FALSE))=TRUE,"",IF(VLOOKUP($A124,parlvotes_lh!$A$11:$ZZ$200,146,FALSE)=0,"",VLOOKUP($A124,parlvotes_lh!$A$11:$ZZ$200,146,FALSE)))</f>
        <v/>
      </c>
      <c r="R124" s="248" t="str">
        <f>IF(ISERROR(VLOOKUP($A124,parlvotes_lh!$A$11:$ZZ$200,166,FALSE))=TRUE,"",IF(VLOOKUP($A124,parlvotes_lh!$A$11:$ZZ$200,166,FALSE)=0,"",VLOOKUP($A124,parlvotes_lh!$A$11:$ZZ$200,166,FALSE)))</f>
        <v/>
      </c>
      <c r="S124" s="248" t="str">
        <f>IF(ISERROR(VLOOKUP($A124,parlvotes_lh!$A$11:$ZZ$200,186,FALSE))=TRUE,"",IF(VLOOKUP($A124,parlvotes_lh!$A$11:$ZZ$200,186,FALSE)=0,"",VLOOKUP($A124,parlvotes_lh!$A$11:$ZZ$200,186,FALSE)))</f>
        <v/>
      </c>
      <c r="T124" s="248" t="str">
        <f>IF(ISERROR(VLOOKUP($A124,parlvotes_lh!$A$11:$ZZ$200,206,FALSE))=TRUE,"",IF(VLOOKUP($A124,parlvotes_lh!$A$11:$ZZ$200,206,FALSE)=0,"",VLOOKUP($A124,parlvotes_lh!$A$11:$ZZ$200,206,FALSE)))</f>
        <v/>
      </c>
      <c r="U124" s="248" t="str">
        <f>IF(ISERROR(VLOOKUP($A124,parlvotes_lh!$A$11:$ZZ$200,226,FALSE))=TRUE,"",IF(VLOOKUP($A124,parlvotes_lh!$A$11:$ZZ$200,226,FALSE)=0,"",VLOOKUP($A124,parlvotes_lh!$A$11:$ZZ$200,226,FALSE)))</f>
        <v/>
      </c>
      <c r="V124" s="248" t="str">
        <f>IF(ISERROR(VLOOKUP($A124,parlvotes_lh!$A$11:$ZZ$200,246,FALSE))=TRUE,"",IF(VLOOKUP($A124,parlvotes_lh!$A$11:$ZZ$200,246,FALSE)=0,"",VLOOKUP($A124,parlvotes_lh!$A$11:$ZZ$200,246,FALSE)))</f>
        <v/>
      </c>
      <c r="W124" s="248" t="str">
        <f>IF(ISERROR(VLOOKUP($A124,parlvotes_lh!$A$11:$ZZ$200,266,FALSE))=TRUE,"",IF(VLOOKUP($A124,parlvotes_lh!$A$11:$ZZ$200,266,FALSE)=0,"",VLOOKUP($A124,parlvotes_lh!$A$11:$ZZ$200,266,FALSE)))</f>
        <v/>
      </c>
      <c r="X124" s="248" t="str">
        <f>IF(ISERROR(VLOOKUP($A124,parlvotes_lh!$A$11:$ZZ$200,286,FALSE))=TRUE,"",IF(VLOOKUP($A124,parlvotes_lh!$A$11:$ZZ$200,286,FALSE)=0,"",VLOOKUP($A124,parlvotes_lh!$A$11:$ZZ$200,286,FALSE)))</f>
        <v/>
      </c>
      <c r="Y124" s="248" t="str">
        <f>IF(ISERROR(VLOOKUP($A124,parlvotes_lh!$A$11:$ZZ$200,306,FALSE))=TRUE,"",IF(VLOOKUP($A124,parlvotes_lh!$A$11:$ZZ$200,306,FALSE)=0,"",VLOOKUP($A124,parlvotes_lh!$A$11:$ZZ$200,306,FALSE)))</f>
        <v/>
      </c>
      <c r="Z124" s="248" t="str">
        <f>IF(ISERROR(VLOOKUP($A124,parlvotes_lh!$A$11:$ZZ$200,326,FALSE))=TRUE,"",IF(VLOOKUP($A124,parlvotes_lh!$A$11:$ZZ$200,326,FALSE)=0,"",VLOOKUP($A124,parlvotes_lh!$A$11:$ZZ$200,326,FALSE)))</f>
        <v/>
      </c>
      <c r="AA124" s="248" t="str">
        <f>IF(ISERROR(VLOOKUP($A124,parlvotes_lh!$A$11:$ZZ$200,346,FALSE))=TRUE,"",IF(VLOOKUP($A124,parlvotes_lh!$A$11:$ZZ$200,346,FALSE)=0,"",VLOOKUP($A124,parlvotes_lh!$A$11:$ZZ$200,346,FALSE)))</f>
        <v/>
      </c>
      <c r="AB124" s="248" t="str">
        <f>IF(ISERROR(VLOOKUP($A124,parlvotes_lh!$A$11:$ZZ$200,366,FALSE))=TRUE,"",IF(VLOOKUP($A124,parlvotes_lh!$A$11:$ZZ$200,366,FALSE)=0,"",VLOOKUP($A124,parlvotes_lh!$A$11:$ZZ$200,366,FALSE)))</f>
        <v/>
      </c>
      <c r="AC124" s="248" t="str">
        <f>IF(ISERROR(VLOOKUP($A124,parlvotes_lh!$A$11:$ZZ$200,386,FALSE))=TRUE,"",IF(VLOOKUP($A124,parlvotes_lh!$A$11:$ZZ$200,386,FALSE)=0,"",VLOOKUP($A124,parlvotes_lh!$A$11:$ZZ$200,386,FALSE)))</f>
        <v/>
      </c>
    </row>
    <row r="125" spans="1:29" ht="13.5" customHeight="1" x14ac:dyDescent="0.25">
      <c r="A125" s="242"/>
      <c r="B125" s="142" t="str">
        <f>IF(A125="","",MID(info_weblinks!$C$3,32,3))</f>
        <v/>
      </c>
      <c r="C125" s="142" t="str">
        <f>IF(info_parties!G125="","",info_parties!G125)</f>
        <v/>
      </c>
      <c r="D125" s="142" t="str">
        <f>IF(info_parties!K125="","",info_parties!K125)</f>
        <v/>
      </c>
      <c r="E125" s="142" t="str">
        <f>IF(info_parties!H125="","",info_parties!H125)</f>
        <v/>
      </c>
      <c r="F125" s="243" t="str">
        <f t="shared" si="4"/>
        <v/>
      </c>
      <c r="G125" s="244" t="str">
        <f t="shared" si="5"/>
        <v/>
      </c>
      <c r="H125" s="245" t="str">
        <f t="shared" si="6"/>
        <v/>
      </c>
      <c r="I125" s="246" t="str">
        <f t="shared" si="7"/>
        <v/>
      </c>
      <c r="J125" s="247" t="str">
        <f>IF(ISERROR(VLOOKUP($A125,parlvotes_lh!$A$11:$ZZ$200,6,FALSE))=TRUE,"",IF(VLOOKUP($A125,parlvotes_lh!$A$11:$ZZ$200,6,FALSE)=0,"",VLOOKUP($A125,parlvotes_lh!$A$11:$ZZ$200,6,FALSE)))</f>
        <v/>
      </c>
      <c r="K125" s="247" t="str">
        <f>IF(ISERROR(VLOOKUP($A125,parlvotes_lh!$A$11:$ZZ$200,26,FALSE))=TRUE,"",IF(VLOOKUP($A125,parlvotes_lh!$A$11:$ZZ$200,26,FALSE)=0,"",VLOOKUP($A125,parlvotes_lh!$A$11:$ZZ$200,26,FALSE)))</f>
        <v/>
      </c>
      <c r="L125" s="247" t="str">
        <f>IF(ISERROR(VLOOKUP($A125,parlvotes_lh!$A$11:$ZZ$200,46,FALSE))=TRUE,"",IF(VLOOKUP($A125,parlvotes_lh!$A$11:$ZZ$200,46,FALSE)=0,"",VLOOKUP($A125,parlvotes_lh!$A$11:$ZZ$200,46,FALSE)))</f>
        <v/>
      </c>
      <c r="M125" s="247" t="str">
        <f>IF(ISERROR(VLOOKUP($A125,parlvotes_lh!$A$11:$ZZ$200,66,FALSE))=TRUE,"",IF(VLOOKUP($A125,parlvotes_lh!$A$11:$ZZ$200,66,FALSE)=0,"",VLOOKUP($A125,parlvotes_lh!$A$11:$ZZ$200,66,FALSE)))</f>
        <v/>
      </c>
      <c r="N125" s="247" t="str">
        <f>IF(ISERROR(VLOOKUP($A125,parlvotes_lh!$A$11:$ZZ$200,86,FALSE))=TRUE,"",IF(VLOOKUP($A125,parlvotes_lh!$A$11:$ZZ$200,86,FALSE)=0,"",VLOOKUP($A125,parlvotes_lh!$A$11:$ZZ$200,86,FALSE)))</f>
        <v/>
      </c>
      <c r="O125" s="247" t="str">
        <f>IF(ISERROR(VLOOKUP($A125,parlvotes_lh!$A$11:$ZZ$200,106,FALSE))=TRUE,"",IF(VLOOKUP($A125,parlvotes_lh!$A$11:$ZZ$200,106,FALSE)=0,"",VLOOKUP($A125,parlvotes_lh!$A$11:$ZZ$200,106,FALSE)))</f>
        <v/>
      </c>
      <c r="P125" s="247" t="str">
        <f>IF(ISERROR(VLOOKUP($A125,parlvotes_lh!$A$11:$ZZ$200,126,FALSE))=TRUE,"",IF(VLOOKUP($A125,parlvotes_lh!$A$11:$ZZ$200,126,FALSE)=0,"",VLOOKUP($A125,parlvotes_lh!$A$11:$ZZ$200,126,FALSE)))</f>
        <v/>
      </c>
      <c r="Q125" s="248" t="str">
        <f>IF(ISERROR(VLOOKUP($A125,parlvotes_lh!$A$11:$ZZ$200,146,FALSE))=TRUE,"",IF(VLOOKUP($A125,parlvotes_lh!$A$11:$ZZ$200,146,FALSE)=0,"",VLOOKUP($A125,parlvotes_lh!$A$11:$ZZ$200,146,FALSE)))</f>
        <v/>
      </c>
      <c r="R125" s="248" t="str">
        <f>IF(ISERROR(VLOOKUP($A125,parlvotes_lh!$A$11:$ZZ$200,166,FALSE))=TRUE,"",IF(VLOOKUP($A125,parlvotes_lh!$A$11:$ZZ$200,166,FALSE)=0,"",VLOOKUP($A125,parlvotes_lh!$A$11:$ZZ$200,166,FALSE)))</f>
        <v/>
      </c>
      <c r="S125" s="248" t="str">
        <f>IF(ISERROR(VLOOKUP($A125,parlvotes_lh!$A$11:$ZZ$200,186,FALSE))=TRUE,"",IF(VLOOKUP($A125,parlvotes_lh!$A$11:$ZZ$200,186,FALSE)=0,"",VLOOKUP($A125,parlvotes_lh!$A$11:$ZZ$200,186,FALSE)))</f>
        <v/>
      </c>
      <c r="T125" s="248" t="str">
        <f>IF(ISERROR(VLOOKUP($A125,parlvotes_lh!$A$11:$ZZ$200,206,FALSE))=TRUE,"",IF(VLOOKUP($A125,parlvotes_lh!$A$11:$ZZ$200,206,FALSE)=0,"",VLOOKUP($A125,parlvotes_lh!$A$11:$ZZ$200,206,FALSE)))</f>
        <v/>
      </c>
      <c r="U125" s="248" t="str">
        <f>IF(ISERROR(VLOOKUP($A125,parlvotes_lh!$A$11:$ZZ$200,226,FALSE))=TRUE,"",IF(VLOOKUP($A125,parlvotes_lh!$A$11:$ZZ$200,226,FALSE)=0,"",VLOOKUP($A125,parlvotes_lh!$A$11:$ZZ$200,226,FALSE)))</f>
        <v/>
      </c>
      <c r="V125" s="248" t="str">
        <f>IF(ISERROR(VLOOKUP($A125,parlvotes_lh!$A$11:$ZZ$200,246,FALSE))=TRUE,"",IF(VLOOKUP($A125,parlvotes_lh!$A$11:$ZZ$200,246,FALSE)=0,"",VLOOKUP($A125,parlvotes_lh!$A$11:$ZZ$200,246,FALSE)))</f>
        <v/>
      </c>
      <c r="W125" s="248" t="str">
        <f>IF(ISERROR(VLOOKUP($A125,parlvotes_lh!$A$11:$ZZ$200,266,FALSE))=TRUE,"",IF(VLOOKUP($A125,parlvotes_lh!$A$11:$ZZ$200,266,FALSE)=0,"",VLOOKUP($A125,parlvotes_lh!$A$11:$ZZ$200,266,FALSE)))</f>
        <v/>
      </c>
      <c r="X125" s="248" t="str">
        <f>IF(ISERROR(VLOOKUP($A125,parlvotes_lh!$A$11:$ZZ$200,286,FALSE))=TRUE,"",IF(VLOOKUP($A125,parlvotes_lh!$A$11:$ZZ$200,286,FALSE)=0,"",VLOOKUP($A125,parlvotes_lh!$A$11:$ZZ$200,286,FALSE)))</f>
        <v/>
      </c>
      <c r="Y125" s="248" t="str">
        <f>IF(ISERROR(VLOOKUP($A125,parlvotes_lh!$A$11:$ZZ$200,306,FALSE))=TRUE,"",IF(VLOOKUP($A125,parlvotes_lh!$A$11:$ZZ$200,306,FALSE)=0,"",VLOOKUP($A125,parlvotes_lh!$A$11:$ZZ$200,306,FALSE)))</f>
        <v/>
      </c>
      <c r="Z125" s="248" t="str">
        <f>IF(ISERROR(VLOOKUP($A125,parlvotes_lh!$A$11:$ZZ$200,326,FALSE))=TRUE,"",IF(VLOOKUP($A125,parlvotes_lh!$A$11:$ZZ$200,326,FALSE)=0,"",VLOOKUP($A125,parlvotes_lh!$A$11:$ZZ$200,326,FALSE)))</f>
        <v/>
      </c>
      <c r="AA125" s="248" t="str">
        <f>IF(ISERROR(VLOOKUP($A125,parlvotes_lh!$A$11:$ZZ$200,346,FALSE))=TRUE,"",IF(VLOOKUP($A125,parlvotes_lh!$A$11:$ZZ$200,346,FALSE)=0,"",VLOOKUP($A125,parlvotes_lh!$A$11:$ZZ$200,346,FALSE)))</f>
        <v/>
      </c>
      <c r="AB125" s="248" t="str">
        <f>IF(ISERROR(VLOOKUP($A125,parlvotes_lh!$A$11:$ZZ$200,366,FALSE))=TRUE,"",IF(VLOOKUP($A125,parlvotes_lh!$A$11:$ZZ$200,366,FALSE)=0,"",VLOOKUP($A125,parlvotes_lh!$A$11:$ZZ$200,366,FALSE)))</f>
        <v/>
      </c>
      <c r="AC125" s="248" t="str">
        <f>IF(ISERROR(VLOOKUP($A125,parlvotes_lh!$A$11:$ZZ$200,386,FALSE))=TRUE,"",IF(VLOOKUP($A125,parlvotes_lh!$A$11:$ZZ$200,386,FALSE)=0,"",VLOOKUP($A125,parlvotes_lh!$A$11:$ZZ$200,386,FALSE)))</f>
        <v/>
      </c>
    </row>
    <row r="126" spans="1:29" ht="13.5" customHeight="1" x14ac:dyDescent="0.25">
      <c r="A126" s="242"/>
      <c r="B126" s="142" t="str">
        <f>IF(A126="","",MID(info_weblinks!$C$3,32,3))</f>
        <v/>
      </c>
      <c r="C126" s="142" t="str">
        <f>IF(info_parties!G126="","",info_parties!G126)</f>
        <v/>
      </c>
      <c r="D126" s="142" t="str">
        <f>IF(info_parties!K126="","",info_parties!K126)</f>
        <v/>
      </c>
      <c r="E126" s="142" t="str">
        <f>IF(info_parties!H126="","",info_parties!H126)</f>
        <v/>
      </c>
      <c r="F126" s="243" t="str">
        <f t="shared" si="4"/>
        <v/>
      </c>
      <c r="G126" s="244" t="str">
        <f t="shared" si="5"/>
        <v/>
      </c>
      <c r="H126" s="245" t="str">
        <f t="shared" si="6"/>
        <v/>
      </c>
      <c r="I126" s="246" t="str">
        <f t="shared" si="7"/>
        <v/>
      </c>
      <c r="J126" s="247" t="str">
        <f>IF(ISERROR(VLOOKUP($A126,parlvotes_lh!$A$11:$ZZ$200,6,FALSE))=TRUE,"",IF(VLOOKUP($A126,parlvotes_lh!$A$11:$ZZ$200,6,FALSE)=0,"",VLOOKUP($A126,parlvotes_lh!$A$11:$ZZ$200,6,FALSE)))</f>
        <v/>
      </c>
      <c r="K126" s="247" t="str">
        <f>IF(ISERROR(VLOOKUP($A126,parlvotes_lh!$A$11:$ZZ$200,26,FALSE))=TRUE,"",IF(VLOOKUP($A126,parlvotes_lh!$A$11:$ZZ$200,26,FALSE)=0,"",VLOOKUP($A126,parlvotes_lh!$A$11:$ZZ$200,26,FALSE)))</f>
        <v/>
      </c>
      <c r="L126" s="247" t="str">
        <f>IF(ISERROR(VLOOKUP($A126,parlvotes_lh!$A$11:$ZZ$200,46,FALSE))=TRUE,"",IF(VLOOKUP($A126,parlvotes_lh!$A$11:$ZZ$200,46,FALSE)=0,"",VLOOKUP($A126,parlvotes_lh!$A$11:$ZZ$200,46,FALSE)))</f>
        <v/>
      </c>
      <c r="M126" s="247" t="str">
        <f>IF(ISERROR(VLOOKUP($A126,parlvotes_lh!$A$11:$ZZ$200,66,FALSE))=TRUE,"",IF(VLOOKUP($A126,parlvotes_lh!$A$11:$ZZ$200,66,FALSE)=0,"",VLOOKUP($A126,parlvotes_lh!$A$11:$ZZ$200,66,FALSE)))</f>
        <v/>
      </c>
      <c r="N126" s="247" t="str">
        <f>IF(ISERROR(VLOOKUP($A126,parlvotes_lh!$A$11:$ZZ$200,86,FALSE))=TRUE,"",IF(VLOOKUP($A126,parlvotes_lh!$A$11:$ZZ$200,86,FALSE)=0,"",VLOOKUP($A126,parlvotes_lh!$A$11:$ZZ$200,86,FALSE)))</f>
        <v/>
      </c>
      <c r="O126" s="247" t="str">
        <f>IF(ISERROR(VLOOKUP($A126,parlvotes_lh!$A$11:$ZZ$200,106,FALSE))=TRUE,"",IF(VLOOKUP($A126,parlvotes_lh!$A$11:$ZZ$200,106,FALSE)=0,"",VLOOKUP($A126,parlvotes_lh!$A$11:$ZZ$200,106,FALSE)))</f>
        <v/>
      </c>
      <c r="P126" s="247" t="str">
        <f>IF(ISERROR(VLOOKUP($A126,parlvotes_lh!$A$11:$ZZ$200,126,FALSE))=TRUE,"",IF(VLOOKUP($A126,parlvotes_lh!$A$11:$ZZ$200,126,FALSE)=0,"",VLOOKUP($A126,parlvotes_lh!$A$11:$ZZ$200,126,FALSE)))</f>
        <v/>
      </c>
      <c r="Q126" s="248" t="str">
        <f>IF(ISERROR(VLOOKUP($A126,parlvotes_lh!$A$11:$ZZ$200,146,FALSE))=TRUE,"",IF(VLOOKUP($A126,parlvotes_lh!$A$11:$ZZ$200,146,FALSE)=0,"",VLOOKUP($A126,parlvotes_lh!$A$11:$ZZ$200,146,FALSE)))</f>
        <v/>
      </c>
      <c r="R126" s="248" t="str">
        <f>IF(ISERROR(VLOOKUP($A126,parlvotes_lh!$A$11:$ZZ$200,166,FALSE))=TRUE,"",IF(VLOOKUP($A126,parlvotes_lh!$A$11:$ZZ$200,166,FALSE)=0,"",VLOOKUP($A126,parlvotes_lh!$A$11:$ZZ$200,166,FALSE)))</f>
        <v/>
      </c>
      <c r="S126" s="248" t="str">
        <f>IF(ISERROR(VLOOKUP($A126,parlvotes_lh!$A$11:$ZZ$200,186,FALSE))=TRUE,"",IF(VLOOKUP($A126,parlvotes_lh!$A$11:$ZZ$200,186,FALSE)=0,"",VLOOKUP($A126,parlvotes_lh!$A$11:$ZZ$200,186,FALSE)))</f>
        <v/>
      </c>
      <c r="T126" s="248" t="str">
        <f>IF(ISERROR(VLOOKUP($A126,parlvotes_lh!$A$11:$ZZ$200,206,FALSE))=TRUE,"",IF(VLOOKUP($A126,parlvotes_lh!$A$11:$ZZ$200,206,FALSE)=0,"",VLOOKUP($A126,parlvotes_lh!$A$11:$ZZ$200,206,FALSE)))</f>
        <v/>
      </c>
      <c r="U126" s="248" t="str">
        <f>IF(ISERROR(VLOOKUP($A126,parlvotes_lh!$A$11:$ZZ$200,226,FALSE))=TRUE,"",IF(VLOOKUP($A126,parlvotes_lh!$A$11:$ZZ$200,226,FALSE)=0,"",VLOOKUP($A126,parlvotes_lh!$A$11:$ZZ$200,226,FALSE)))</f>
        <v/>
      </c>
      <c r="V126" s="248" t="str">
        <f>IF(ISERROR(VLOOKUP($A126,parlvotes_lh!$A$11:$ZZ$200,246,FALSE))=TRUE,"",IF(VLOOKUP($A126,parlvotes_lh!$A$11:$ZZ$200,246,FALSE)=0,"",VLOOKUP($A126,parlvotes_lh!$A$11:$ZZ$200,246,FALSE)))</f>
        <v/>
      </c>
      <c r="W126" s="248" t="str">
        <f>IF(ISERROR(VLOOKUP($A126,parlvotes_lh!$A$11:$ZZ$200,266,FALSE))=TRUE,"",IF(VLOOKUP($A126,parlvotes_lh!$A$11:$ZZ$200,266,FALSE)=0,"",VLOOKUP($A126,parlvotes_lh!$A$11:$ZZ$200,266,FALSE)))</f>
        <v/>
      </c>
      <c r="X126" s="248" t="str">
        <f>IF(ISERROR(VLOOKUP($A126,parlvotes_lh!$A$11:$ZZ$200,286,FALSE))=TRUE,"",IF(VLOOKUP($A126,parlvotes_lh!$A$11:$ZZ$200,286,FALSE)=0,"",VLOOKUP($A126,parlvotes_lh!$A$11:$ZZ$200,286,FALSE)))</f>
        <v/>
      </c>
      <c r="Y126" s="248" t="str">
        <f>IF(ISERROR(VLOOKUP($A126,parlvotes_lh!$A$11:$ZZ$200,306,FALSE))=TRUE,"",IF(VLOOKUP($A126,parlvotes_lh!$A$11:$ZZ$200,306,FALSE)=0,"",VLOOKUP($A126,parlvotes_lh!$A$11:$ZZ$200,306,FALSE)))</f>
        <v/>
      </c>
      <c r="Z126" s="248" t="str">
        <f>IF(ISERROR(VLOOKUP($A126,parlvotes_lh!$A$11:$ZZ$200,326,FALSE))=TRUE,"",IF(VLOOKUP($A126,parlvotes_lh!$A$11:$ZZ$200,326,FALSE)=0,"",VLOOKUP($A126,parlvotes_lh!$A$11:$ZZ$200,326,FALSE)))</f>
        <v/>
      </c>
      <c r="AA126" s="248" t="str">
        <f>IF(ISERROR(VLOOKUP($A126,parlvotes_lh!$A$11:$ZZ$200,346,FALSE))=TRUE,"",IF(VLOOKUP($A126,parlvotes_lh!$A$11:$ZZ$200,346,FALSE)=0,"",VLOOKUP($A126,parlvotes_lh!$A$11:$ZZ$200,346,FALSE)))</f>
        <v/>
      </c>
      <c r="AB126" s="248" t="str">
        <f>IF(ISERROR(VLOOKUP($A126,parlvotes_lh!$A$11:$ZZ$200,366,FALSE))=TRUE,"",IF(VLOOKUP($A126,parlvotes_lh!$A$11:$ZZ$200,366,FALSE)=0,"",VLOOKUP($A126,parlvotes_lh!$A$11:$ZZ$200,366,FALSE)))</f>
        <v/>
      </c>
      <c r="AC126" s="248" t="str">
        <f>IF(ISERROR(VLOOKUP($A126,parlvotes_lh!$A$11:$ZZ$200,386,FALSE))=TRUE,"",IF(VLOOKUP($A126,parlvotes_lh!$A$11:$ZZ$200,386,FALSE)=0,"",VLOOKUP($A126,parlvotes_lh!$A$11:$ZZ$200,386,FALSE)))</f>
        <v/>
      </c>
    </row>
    <row r="127" spans="1:29" ht="13.5" customHeight="1" x14ac:dyDescent="0.25">
      <c r="A127" s="242"/>
      <c r="B127" s="142" t="str">
        <f>IF(A127="","",MID(info_weblinks!$C$3,32,3))</f>
        <v/>
      </c>
      <c r="C127" s="142" t="str">
        <f>IF(info_parties!G127="","",info_parties!G127)</f>
        <v/>
      </c>
      <c r="D127" s="142" t="str">
        <f>IF(info_parties!K127="","",info_parties!K127)</f>
        <v/>
      </c>
      <c r="E127" s="142" t="str">
        <f>IF(info_parties!H127="","",info_parties!H127)</f>
        <v/>
      </c>
      <c r="F127" s="243" t="str">
        <f t="shared" si="4"/>
        <v/>
      </c>
      <c r="G127" s="244" t="str">
        <f t="shared" si="5"/>
        <v/>
      </c>
      <c r="H127" s="245" t="str">
        <f t="shared" si="6"/>
        <v/>
      </c>
      <c r="I127" s="246" t="str">
        <f t="shared" si="7"/>
        <v/>
      </c>
      <c r="J127" s="247" t="str">
        <f>IF(ISERROR(VLOOKUP($A127,parlvotes_lh!$A$11:$ZZ$200,6,FALSE))=TRUE,"",IF(VLOOKUP($A127,parlvotes_lh!$A$11:$ZZ$200,6,FALSE)=0,"",VLOOKUP($A127,parlvotes_lh!$A$11:$ZZ$200,6,FALSE)))</f>
        <v/>
      </c>
      <c r="K127" s="247" t="str">
        <f>IF(ISERROR(VLOOKUP($A127,parlvotes_lh!$A$11:$ZZ$200,26,FALSE))=TRUE,"",IF(VLOOKUP($A127,parlvotes_lh!$A$11:$ZZ$200,26,FALSE)=0,"",VLOOKUP($A127,parlvotes_lh!$A$11:$ZZ$200,26,FALSE)))</f>
        <v/>
      </c>
      <c r="L127" s="247" t="str">
        <f>IF(ISERROR(VLOOKUP($A127,parlvotes_lh!$A$11:$ZZ$200,46,FALSE))=TRUE,"",IF(VLOOKUP($A127,parlvotes_lh!$A$11:$ZZ$200,46,FALSE)=0,"",VLOOKUP($A127,parlvotes_lh!$A$11:$ZZ$200,46,FALSE)))</f>
        <v/>
      </c>
      <c r="M127" s="247" t="str">
        <f>IF(ISERROR(VLOOKUP($A127,parlvotes_lh!$A$11:$ZZ$200,66,FALSE))=TRUE,"",IF(VLOOKUP($A127,parlvotes_lh!$A$11:$ZZ$200,66,FALSE)=0,"",VLOOKUP($A127,parlvotes_lh!$A$11:$ZZ$200,66,FALSE)))</f>
        <v/>
      </c>
      <c r="N127" s="247" t="str">
        <f>IF(ISERROR(VLOOKUP($A127,parlvotes_lh!$A$11:$ZZ$200,86,FALSE))=TRUE,"",IF(VLOOKUP($A127,parlvotes_lh!$A$11:$ZZ$200,86,FALSE)=0,"",VLOOKUP($A127,parlvotes_lh!$A$11:$ZZ$200,86,FALSE)))</f>
        <v/>
      </c>
      <c r="O127" s="247" t="str">
        <f>IF(ISERROR(VLOOKUP($A127,parlvotes_lh!$A$11:$ZZ$200,106,FALSE))=TRUE,"",IF(VLOOKUP($A127,parlvotes_lh!$A$11:$ZZ$200,106,FALSE)=0,"",VLOOKUP($A127,parlvotes_lh!$A$11:$ZZ$200,106,FALSE)))</f>
        <v/>
      </c>
      <c r="P127" s="247" t="str">
        <f>IF(ISERROR(VLOOKUP($A127,parlvotes_lh!$A$11:$ZZ$200,126,FALSE))=TRUE,"",IF(VLOOKUP($A127,parlvotes_lh!$A$11:$ZZ$200,126,FALSE)=0,"",VLOOKUP($A127,parlvotes_lh!$A$11:$ZZ$200,126,FALSE)))</f>
        <v/>
      </c>
      <c r="Q127" s="248" t="str">
        <f>IF(ISERROR(VLOOKUP($A127,parlvotes_lh!$A$11:$ZZ$200,146,FALSE))=TRUE,"",IF(VLOOKUP($A127,parlvotes_lh!$A$11:$ZZ$200,146,FALSE)=0,"",VLOOKUP($A127,parlvotes_lh!$A$11:$ZZ$200,146,FALSE)))</f>
        <v/>
      </c>
      <c r="R127" s="248" t="str">
        <f>IF(ISERROR(VLOOKUP($A127,parlvotes_lh!$A$11:$ZZ$200,166,FALSE))=TRUE,"",IF(VLOOKUP($A127,parlvotes_lh!$A$11:$ZZ$200,166,FALSE)=0,"",VLOOKUP($A127,parlvotes_lh!$A$11:$ZZ$200,166,FALSE)))</f>
        <v/>
      </c>
      <c r="S127" s="248" t="str">
        <f>IF(ISERROR(VLOOKUP($A127,parlvotes_lh!$A$11:$ZZ$200,186,FALSE))=TRUE,"",IF(VLOOKUP($A127,parlvotes_lh!$A$11:$ZZ$200,186,FALSE)=0,"",VLOOKUP($A127,parlvotes_lh!$A$11:$ZZ$200,186,FALSE)))</f>
        <v/>
      </c>
      <c r="T127" s="248" t="str">
        <f>IF(ISERROR(VLOOKUP($A127,parlvotes_lh!$A$11:$ZZ$200,206,FALSE))=TRUE,"",IF(VLOOKUP($A127,parlvotes_lh!$A$11:$ZZ$200,206,FALSE)=0,"",VLOOKUP($A127,parlvotes_lh!$A$11:$ZZ$200,206,FALSE)))</f>
        <v/>
      </c>
      <c r="U127" s="248" t="str">
        <f>IF(ISERROR(VLOOKUP($A127,parlvotes_lh!$A$11:$ZZ$200,226,FALSE))=TRUE,"",IF(VLOOKUP($A127,parlvotes_lh!$A$11:$ZZ$200,226,FALSE)=0,"",VLOOKUP($A127,parlvotes_lh!$A$11:$ZZ$200,226,FALSE)))</f>
        <v/>
      </c>
      <c r="V127" s="248" t="str">
        <f>IF(ISERROR(VLOOKUP($A127,parlvotes_lh!$A$11:$ZZ$200,246,FALSE))=TRUE,"",IF(VLOOKUP($A127,parlvotes_lh!$A$11:$ZZ$200,246,FALSE)=0,"",VLOOKUP($A127,parlvotes_lh!$A$11:$ZZ$200,246,FALSE)))</f>
        <v/>
      </c>
      <c r="W127" s="248" t="str">
        <f>IF(ISERROR(VLOOKUP($A127,parlvotes_lh!$A$11:$ZZ$200,266,FALSE))=TRUE,"",IF(VLOOKUP($A127,parlvotes_lh!$A$11:$ZZ$200,266,FALSE)=0,"",VLOOKUP($A127,parlvotes_lh!$A$11:$ZZ$200,266,FALSE)))</f>
        <v/>
      </c>
      <c r="X127" s="248" t="str">
        <f>IF(ISERROR(VLOOKUP($A127,parlvotes_lh!$A$11:$ZZ$200,286,FALSE))=TRUE,"",IF(VLOOKUP($A127,parlvotes_lh!$A$11:$ZZ$200,286,FALSE)=0,"",VLOOKUP($A127,parlvotes_lh!$A$11:$ZZ$200,286,FALSE)))</f>
        <v/>
      </c>
      <c r="Y127" s="248" t="str">
        <f>IF(ISERROR(VLOOKUP($A127,parlvotes_lh!$A$11:$ZZ$200,306,FALSE))=TRUE,"",IF(VLOOKUP($A127,parlvotes_lh!$A$11:$ZZ$200,306,FALSE)=0,"",VLOOKUP($A127,parlvotes_lh!$A$11:$ZZ$200,306,FALSE)))</f>
        <v/>
      </c>
      <c r="Z127" s="248" t="str">
        <f>IF(ISERROR(VLOOKUP($A127,parlvotes_lh!$A$11:$ZZ$200,326,FALSE))=TRUE,"",IF(VLOOKUP($A127,parlvotes_lh!$A$11:$ZZ$200,326,FALSE)=0,"",VLOOKUP($A127,parlvotes_lh!$A$11:$ZZ$200,326,FALSE)))</f>
        <v/>
      </c>
      <c r="AA127" s="248" t="str">
        <f>IF(ISERROR(VLOOKUP($A127,parlvotes_lh!$A$11:$ZZ$200,346,FALSE))=TRUE,"",IF(VLOOKUP($A127,parlvotes_lh!$A$11:$ZZ$200,346,FALSE)=0,"",VLOOKUP($A127,parlvotes_lh!$A$11:$ZZ$200,346,FALSE)))</f>
        <v/>
      </c>
      <c r="AB127" s="248" t="str">
        <f>IF(ISERROR(VLOOKUP($A127,parlvotes_lh!$A$11:$ZZ$200,366,FALSE))=TRUE,"",IF(VLOOKUP($A127,parlvotes_lh!$A$11:$ZZ$200,366,FALSE)=0,"",VLOOKUP($A127,parlvotes_lh!$A$11:$ZZ$200,366,FALSE)))</f>
        <v/>
      </c>
      <c r="AC127" s="248" t="str">
        <f>IF(ISERROR(VLOOKUP($A127,parlvotes_lh!$A$11:$ZZ$200,386,FALSE))=TRUE,"",IF(VLOOKUP($A127,parlvotes_lh!$A$11:$ZZ$200,386,FALSE)=0,"",VLOOKUP($A127,parlvotes_lh!$A$11:$ZZ$200,386,FALSE)))</f>
        <v/>
      </c>
    </row>
    <row r="128" spans="1:29" ht="13.5" customHeight="1" x14ac:dyDescent="0.25">
      <c r="A128" s="242"/>
      <c r="B128" s="142" t="str">
        <f>IF(A128="","",MID(info_weblinks!$C$3,32,3))</f>
        <v/>
      </c>
      <c r="C128" s="142" t="str">
        <f>IF(info_parties!G128="","",info_parties!G128)</f>
        <v/>
      </c>
      <c r="D128" s="142" t="str">
        <f>IF(info_parties!K128="","",info_parties!K128)</f>
        <v/>
      </c>
      <c r="E128" s="142" t="str">
        <f>IF(info_parties!H128="","",info_parties!H128)</f>
        <v/>
      </c>
      <c r="F128" s="243" t="str">
        <f t="shared" si="4"/>
        <v/>
      </c>
      <c r="G128" s="244" t="str">
        <f t="shared" si="5"/>
        <v/>
      </c>
      <c r="H128" s="245" t="str">
        <f t="shared" si="6"/>
        <v/>
      </c>
      <c r="I128" s="246" t="str">
        <f t="shared" si="7"/>
        <v/>
      </c>
      <c r="J128" s="247" t="str">
        <f>IF(ISERROR(VLOOKUP($A128,parlvotes_lh!$A$11:$ZZ$200,6,FALSE))=TRUE,"",IF(VLOOKUP($A128,parlvotes_lh!$A$11:$ZZ$200,6,FALSE)=0,"",VLOOKUP($A128,parlvotes_lh!$A$11:$ZZ$200,6,FALSE)))</f>
        <v/>
      </c>
      <c r="K128" s="247" t="str">
        <f>IF(ISERROR(VLOOKUP($A128,parlvotes_lh!$A$11:$ZZ$200,26,FALSE))=TRUE,"",IF(VLOOKUP($A128,parlvotes_lh!$A$11:$ZZ$200,26,FALSE)=0,"",VLOOKUP($A128,parlvotes_lh!$A$11:$ZZ$200,26,FALSE)))</f>
        <v/>
      </c>
      <c r="L128" s="247" t="str">
        <f>IF(ISERROR(VLOOKUP($A128,parlvotes_lh!$A$11:$ZZ$200,46,FALSE))=TRUE,"",IF(VLOOKUP($A128,parlvotes_lh!$A$11:$ZZ$200,46,FALSE)=0,"",VLOOKUP($A128,parlvotes_lh!$A$11:$ZZ$200,46,FALSE)))</f>
        <v/>
      </c>
      <c r="M128" s="247" t="str">
        <f>IF(ISERROR(VLOOKUP($A128,parlvotes_lh!$A$11:$ZZ$200,66,FALSE))=TRUE,"",IF(VLOOKUP($A128,parlvotes_lh!$A$11:$ZZ$200,66,FALSE)=0,"",VLOOKUP($A128,parlvotes_lh!$A$11:$ZZ$200,66,FALSE)))</f>
        <v/>
      </c>
      <c r="N128" s="247" t="str">
        <f>IF(ISERROR(VLOOKUP($A128,parlvotes_lh!$A$11:$ZZ$200,86,FALSE))=TRUE,"",IF(VLOOKUP($A128,parlvotes_lh!$A$11:$ZZ$200,86,FALSE)=0,"",VLOOKUP($A128,parlvotes_lh!$A$11:$ZZ$200,86,FALSE)))</f>
        <v/>
      </c>
      <c r="O128" s="247" t="str">
        <f>IF(ISERROR(VLOOKUP($A128,parlvotes_lh!$A$11:$ZZ$200,106,FALSE))=TRUE,"",IF(VLOOKUP($A128,parlvotes_lh!$A$11:$ZZ$200,106,FALSE)=0,"",VLOOKUP($A128,parlvotes_lh!$A$11:$ZZ$200,106,FALSE)))</f>
        <v/>
      </c>
      <c r="P128" s="247" t="str">
        <f>IF(ISERROR(VLOOKUP($A128,parlvotes_lh!$A$11:$ZZ$200,126,FALSE))=TRUE,"",IF(VLOOKUP($A128,parlvotes_lh!$A$11:$ZZ$200,126,FALSE)=0,"",VLOOKUP($A128,parlvotes_lh!$A$11:$ZZ$200,126,FALSE)))</f>
        <v/>
      </c>
      <c r="Q128" s="248" t="str">
        <f>IF(ISERROR(VLOOKUP($A128,parlvotes_lh!$A$11:$ZZ$200,146,FALSE))=TRUE,"",IF(VLOOKUP($A128,parlvotes_lh!$A$11:$ZZ$200,146,FALSE)=0,"",VLOOKUP($A128,parlvotes_lh!$A$11:$ZZ$200,146,FALSE)))</f>
        <v/>
      </c>
      <c r="R128" s="248" t="str">
        <f>IF(ISERROR(VLOOKUP($A128,parlvotes_lh!$A$11:$ZZ$200,166,FALSE))=TRUE,"",IF(VLOOKUP($A128,parlvotes_lh!$A$11:$ZZ$200,166,FALSE)=0,"",VLOOKUP($A128,parlvotes_lh!$A$11:$ZZ$200,166,FALSE)))</f>
        <v/>
      </c>
      <c r="S128" s="248" t="str">
        <f>IF(ISERROR(VLOOKUP($A128,parlvotes_lh!$A$11:$ZZ$200,186,FALSE))=TRUE,"",IF(VLOOKUP($A128,parlvotes_lh!$A$11:$ZZ$200,186,FALSE)=0,"",VLOOKUP($A128,parlvotes_lh!$A$11:$ZZ$200,186,FALSE)))</f>
        <v/>
      </c>
      <c r="T128" s="248" t="str">
        <f>IF(ISERROR(VLOOKUP($A128,parlvotes_lh!$A$11:$ZZ$200,206,FALSE))=TRUE,"",IF(VLOOKUP($A128,parlvotes_lh!$A$11:$ZZ$200,206,FALSE)=0,"",VLOOKUP($A128,parlvotes_lh!$A$11:$ZZ$200,206,FALSE)))</f>
        <v/>
      </c>
      <c r="U128" s="248" t="str">
        <f>IF(ISERROR(VLOOKUP($A128,parlvotes_lh!$A$11:$ZZ$200,226,FALSE))=TRUE,"",IF(VLOOKUP($A128,parlvotes_lh!$A$11:$ZZ$200,226,FALSE)=0,"",VLOOKUP($A128,parlvotes_lh!$A$11:$ZZ$200,226,FALSE)))</f>
        <v/>
      </c>
      <c r="V128" s="248" t="str">
        <f>IF(ISERROR(VLOOKUP($A128,parlvotes_lh!$A$11:$ZZ$200,246,FALSE))=TRUE,"",IF(VLOOKUP($A128,parlvotes_lh!$A$11:$ZZ$200,246,FALSE)=0,"",VLOOKUP($A128,parlvotes_lh!$A$11:$ZZ$200,246,FALSE)))</f>
        <v/>
      </c>
      <c r="W128" s="248" t="str">
        <f>IF(ISERROR(VLOOKUP($A128,parlvotes_lh!$A$11:$ZZ$200,266,FALSE))=TRUE,"",IF(VLOOKUP($A128,parlvotes_lh!$A$11:$ZZ$200,266,FALSE)=0,"",VLOOKUP($A128,parlvotes_lh!$A$11:$ZZ$200,266,FALSE)))</f>
        <v/>
      </c>
      <c r="X128" s="248" t="str">
        <f>IF(ISERROR(VLOOKUP($A128,parlvotes_lh!$A$11:$ZZ$200,286,FALSE))=TRUE,"",IF(VLOOKUP($A128,parlvotes_lh!$A$11:$ZZ$200,286,FALSE)=0,"",VLOOKUP($A128,parlvotes_lh!$A$11:$ZZ$200,286,FALSE)))</f>
        <v/>
      </c>
      <c r="Y128" s="248" t="str">
        <f>IF(ISERROR(VLOOKUP($A128,parlvotes_lh!$A$11:$ZZ$200,306,FALSE))=TRUE,"",IF(VLOOKUP($A128,parlvotes_lh!$A$11:$ZZ$200,306,FALSE)=0,"",VLOOKUP($A128,parlvotes_lh!$A$11:$ZZ$200,306,FALSE)))</f>
        <v/>
      </c>
      <c r="Z128" s="248" t="str">
        <f>IF(ISERROR(VLOOKUP($A128,parlvotes_lh!$A$11:$ZZ$200,326,FALSE))=TRUE,"",IF(VLOOKUP($A128,parlvotes_lh!$A$11:$ZZ$200,326,FALSE)=0,"",VLOOKUP($A128,parlvotes_lh!$A$11:$ZZ$200,326,FALSE)))</f>
        <v/>
      </c>
      <c r="AA128" s="248" t="str">
        <f>IF(ISERROR(VLOOKUP($A128,parlvotes_lh!$A$11:$ZZ$200,346,FALSE))=TRUE,"",IF(VLOOKUP($A128,parlvotes_lh!$A$11:$ZZ$200,346,FALSE)=0,"",VLOOKUP($A128,parlvotes_lh!$A$11:$ZZ$200,346,FALSE)))</f>
        <v/>
      </c>
      <c r="AB128" s="248" t="str">
        <f>IF(ISERROR(VLOOKUP($A128,parlvotes_lh!$A$11:$ZZ$200,366,FALSE))=TRUE,"",IF(VLOOKUP($A128,parlvotes_lh!$A$11:$ZZ$200,366,FALSE)=0,"",VLOOKUP($A128,parlvotes_lh!$A$11:$ZZ$200,366,FALSE)))</f>
        <v/>
      </c>
      <c r="AC128" s="248" t="str">
        <f>IF(ISERROR(VLOOKUP($A128,parlvotes_lh!$A$11:$ZZ$200,386,FALSE))=TRUE,"",IF(VLOOKUP($A128,parlvotes_lh!$A$11:$ZZ$200,386,FALSE)=0,"",VLOOKUP($A128,parlvotes_lh!$A$11:$ZZ$200,386,FALSE)))</f>
        <v/>
      </c>
    </row>
    <row r="129" spans="1:29" ht="13.5" customHeight="1" x14ac:dyDescent="0.25">
      <c r="A129" s="242"/>
      <c r="B129" s="142" t="str">
        <f>IF(A129="","",MID(info_weblinks!$C$3,32,3))</f>
        <v/>
      </c>
      <c r="C129" s="142" t="str">
        <f>IF(info_parties!G129="","",info_parties!G129)</f>
        <v/>
      </c>
      <c r="D129" s="142" t="str">
        <f>IF(info_parties!K129="","",info_parties!K129)</f>
        <v/>
      </c>
      <c r="E129" s="142" t="str">
        <f>IF(info_parties!H129="","",info_parties!H129)</f>
        <v/>
      </c>
      <c r="F129" s="243" t="str">
        <f t="shared" si="4"/>
        <v/>
      </c>
      <c r="G129" s="244" t="str">
        <f t="shared" si="5"/>
        <v/>
      </c>
      <c r="H129" s="245" t="str">
        <f t="shared" si="6"/>
        <v/>
      </c>
      <c r="I129" s="246" t="str">
        <f t="shared" si="7"/>
        <v/>
      </c>
      <c r="J129" s="247" t="str">
        <f>IF(ISERROR(VLOOKUP($A129,parlvotes_lh!$A$11:$ZZ$200,6,FALSE))=TRUE,"",IF(VLOOKUP($A129,parlvotes_lh!$A$11:$ZZ$200,6,FALSE)=0,"",VLOOKUP($A129,parlvotes_lh!$A$11:$ZZ$200,6,FALSE)))</f>
        <v/>
      </c>
      <c r="K129" s="247" t="str">
        <f>IF(ISERROR(VLOOKUP($A129,parlvotes_lh!$A$11:$ZZ$200,26,FALSE))=TRUE,"",IF(VLOOKUP($A129,parlvotes_lh!$A$11:$ZZ$200,26,FALSE)=0,"",VLOOKUP($A129,parlvotes_lh!$A$11:$ZZ$200,26,FALSE)))</f>
        <v/>
      </c>
      <c r="L129" s="247" t="str">
        <f>IF(ISERROR(VLOOKUP($A129,parlvotes_lh!$A$11:$ZZ$200,46,FALSE))=TRUE,"",IF(VLOOKUP($A129,parlvotes_lh!$A$11:$ZZ$200,46,FALSE)=0,"",VLOOKUP($A129,parlvotes_lh!$A$11:$ZZ$200,46,FALSE)))</f>
        <v/>
      </c>
      <c r="M129" s="247" t="str">
        <f>IF(ISERROR(VLOOKUP($A129,parlvotes_lh!$A$11:$ZZ$200,66,FALSE))=TRUE,"",IF(VLOOKUP($A129,parlvotes_lh!$A$11:$ZZ$200,66,FALSE)=0,"",VLOOKUP($A129,parlvotes_lh!$A$11:$ZZ$200,66,FALSE)))</f>
        <v/>
      </c>
      <c r="N129" s="247" t="str">
        <f>IF(ISERROR(VLOOKUP($A129,parlvotes_lh!$A$11:$ZZ$200,86,FALSE))=TRUE,"",IF(VLOOKUP($A129,parlvotes_lh!$A$11:$ZZ$200,86,FALSE)=0,"",VLOOKUP($A129,parlvotes_lh!$A$11:$ZZ$200,86,FALSE)))</f>
        <v/>
      </c>
      <c r="O129" s="247" t="str">
        <f>IF(ISERROR(VLOOKUP($A129,parlvotes_lh!$A$11:$ZZ$200,106,FALSE))=TRUE,"",IF(VLOOKUP($A129,parlvotes_lh!$A$11:$ZZ$200,106,FALSE)=0,"",VLOOKUP($A129,parlvotes_lh!$A$11:$ZZ$200,106,FALSE)))</f>
        <v/>
      </c>
      <c r="P129" s="247" t="str">
        <f>IF(ISERROR(VLOOKUP($A129,parlvotes_lh!$A$11:$ZZ$200,126,FALSE))=TRUE,"",IF(VLOOKUP($A129,parlvotes_lh!$A$11:$ZZ$200,126,FALSE)=0,"",VLOOKUP($A129,parlvotes_lh!$A$11:$ZZ$200,126,FALSE)))</f>
        <v/>
      </c>
      <c r="Q129" s="248" t="str">
        <f>IF(ISERROR(VLOOKUP($A129,parlvotes_lh!$A$11:$ZZ$200,146,FALSE))=TRUE,"",IF(VLOOKUP($A129,parlvotes_lh!$A$11:$ZZ$200,146,FALSE)=0,"",VLOOKUP($A129,parlvotes_lh!$A$11:$ZZ$200,146,FALSE)))</f>
        <v/>
      </c>
      <c r="R129" s="248" t="str">
        <f>IF(ISERROR(VLOOKUP($A129,parlvotes_lh!$A$11:$ZZ$200,166,FALSE))=TRUE,"",IF(VLOOKUP($A129,parlvotes_lh!$A$11:$ZZ$200,166,FALSE)=0,"",VLOOKUP($A129,parlvotes_lh!$A$11:$ZZ$200,166,FALSE)))</f>
        <v/>
      </c>
      <c r="S129" s="248" t="str">
        <f>IF(ISERROR(VLOOKUP($A129,parlvotes_lh!$A$11:$ZZ$200,186,FALSE))=TRUE,"",IF(VLOOKUP($A129,parlvotes_lh!$A$11:$ZZ$200,186,FALSE)=0,"",VLOOKUP($A129,parlvotes_lh!$A$11:$ZZ$200,186,FALSE)))</f>
        <v/>
      </c>
      <c r="T129" s="248" t="str">
        <f>IF(ISERROR(VLOOKUP($A129,parlvotes_lh!$A$11:$ZZ$200,206,FALSE))=TRUE,"",IF(VLOOKUP($A129,parlvotes_lh!$A$11:$ZZ$200,206,FALSE)=0,"",VLOOKUP($A129,parlvotes_lh!$A$11:$ZZ$200,206,FALSE)))</f>
        <v/>
      </c>
      <c r="U129" s="248" t="str">
        <f>IF(ISERROR(VLOOKUP($A129,parlvotes_lh!$A$11:$ZZ$200,226,FALSE))=TRUE,"",IF(VLOOKUP($A129,parlvotes_lh!$A$11:$ZZ$200,226,FALSE)=0,"",VLOOKUP($A129,parlvotes_lh!$A$11:$ZZ$200,226,FALSE)))</f>
        <v/>
      </c>
      <c r="V129" s="248" t="str">
        <f>IF(ISERROR(VLOOKUP($A129,parlvotes_lh!$A$11:$ZZ$200,246,FALSE))=TRUE,"",IF(VLOOKUP($A129,parlvotes_lh!$A$11:$ZZ$200,246,FALSE)=0,"",VLOOKUP($A129,parlvotes_lh!$A$11:$ZZ$200,246,FALSE)))</f>
        <v/>
      </c>
      <c r="W129" s="248" t="str">
        <f>IF(ISERROR(VLOOKUP($A129,parlvotes_lh!$A$11:$ZZ$200,266,FALSE))=TRUE,"",IF(VLOOKUP($A129,parlvotes_lh!$A$11:$ZZ$200,266,FALSE)=0,"",VLOOKUP($A129,parlvotes_lh!$A$11:$ZZ$200,266,FALSE)))</f>
        <v/>
      </c>
      <c r="X129" s="248" t="str">
        <f>IF(ISERROR(VLOOKUP($A129,parlvotes_lh!$A$11:$ZZ$200,286,FALSE))=TRUE,"",IF(VLOOKUP($A129,parlvotes_lh!$A$11:$ZZ$200,286,FALSE)=0,"",VLOOKUP($A129,parlvotes_lh!$A$11:$ZZ$200,286,FALSE)))</f>
        <v/>
      </c>
      <c r="Y129" s="248" t="str">
        <f>IF(ISERROR(VLOOKUP($A129,parlvotes_lh!$A$11:$ZZ$200,306,FALSE))=TRUE,"",IF(VLOOKUP($A129,parlvotes_lh!$A$11:$ZZ$200,306,FALSE)=0,"",VLOOKUP($A129,parlvotes_lh!$A$11:$ZZ$200,306,FALSE)))</f>
        <v/>
      </c>
      <c r="Z129" s="248" t="str">
        <f>IF(ISERROR(VLOOKUP($A129,parlvotes_lh!$A$11:$ZZ$200,326,FALSE))=TRUE,"",IF(VLOOKUP($A129,parlvotes_lh!$A$11:$ZZ$200,326,FALSE)=0,"",VLOOKUP($A129,parlvotes_lh!$A$11:$ZZ$200,326,FALSE)))</f>
        <v/>
      </c>
      <c r="AA129" s="248" t="str">
        <f>IF(ISERROR(VLOOKUP($A129,parlvotes_lh!$A$11:$ZZ$200,346,FALSE))=TRUE,"",IF(VLOOKUP($A129,parlvotes_lh!$A$11:$ZZ$200,346,FALSE)=0,"",VLOOKUP($A129,parlvotes_lh!$A$11:$ZZ$200,346,FALSE)))</f>
        <v/>
      </c>
      <c r="AB129" s="248" t="str">
        <f>IF(ISERROR(VLOOKUP($A129,parlvotes_lh!$A$11:$ZZ$200,366,FALSE))=TRUE,"",IF(VLOOKUP($A129,parlvotes_lh!$A$11:$ZZ$200,366,FALSE)=0,"",VLOOKUP($A129,parlvotes_lh!$A$11:$ZZ$200,366,FALSE)))</f>
        <v/>
      </c>
      <c r="AC129" s="248" t="str">
        <f>IF(ISERROR(VLOOKUP($A129,parlvotes_lh!$A$11:$ZZ$200,386,FALSE))=TRUE,"",IF(VLOOKUP($A129,parlvotes_lh!$A$11:$ZZ$200,386,FALSE)=0,"",VLOOKUP($A129,parlvotes_lh!$A$11:$ZZ$200,386,FALSE)))</f>
        <v/>
      </c>
    </row>
    <row r="130" spans="1:29" ht="13.5" customHeight="1" x14ac:dyDescent="0.25">
      <c r="A130" s="242"/>
      <c r="B130" s="142" t="str">
        <f>IF(A130="","",MID(info_weblinks!$C$3,32,3))</f>
        <v/>
      </c>
      <c r="C130" s="142" t="str">
        <f>IF(info_parties!G130="","",info_parties!G130)</f>
        <v/>
      </c>
      <c r="D130" s="142" t="str">
        <f>IF(info_parties!K130="","",info_parties!K130)</f>
        <v/>
      </c>
      <c r="E130" s="142" t="str">
        <f>IF(info_parties!H130="","",info_parties!H130)</f>
        <v/>
      </c>
      <c r="F130" s="243" t="str">
        <f t="shared" ref="F130:F193" si="8">IF(MAX(J130:AC130)=0,"",INDEX(J$1:AC$1,MATCH(TRUE,INDEX((J130:AC130&lt;&gt;""),0),0)))</f>
        <v/>
      </c>
      <c r="G130" s="244" t="str">
        <f t="shared" ref="G130:G193" si="9">IF(MAX(J130:AC130)=0,"",INDEX(J$1:AC$1,1,MATCH(LOOKUP(9.99+307,J130:AC130),J130:AC130,0)))</f>
        <v/>
      </c>
      <c r="H130" s="245" t="str">
        <f t="shared" ref="H130:H193" si="10">IF(MAX(J130:AC130)=0,"",MAX(J130:AC130))</f>
        <v/>
      </c>
      <c r="I130" s="246" t="str">
        <f t="shared" ref="I130:I193" si="11">IF(H130="","",INDEX(J$1:AC$1,1,MATCH(H130,J130:AC130,0)))</f>
        <v/>
      </c>
      <c r="J130" s="247" t="str">
        <f>IF(ISERROR(VLOOKUP($A130,parlvotes_lh!$A$11:$ZZ$200,6,FALSE))=TRUE,"",IF(VLOOKUP($A130,parlvotes_lh!$A$11:$ZZ$200,6,FALSE)=0,"",VLOOKUP($A130,parlvotes_lh!$A$11:$ZZ$200,6,FALSE)))</f>
        <v/>
      </c>
      <c r="K130" s="247" t="str">
        <f>IF(ISERROR(VLOOKUP($A130,parlvotes_lh!$A$11:$ZZ$200,26,FALSE))=TRUE,"",IF(VLOOKUP($A130,parlvotes_lh!$A$11:$ZZ$200,26,FALSE)=0,"",VLOOKUP($A130,parlvotes_lh!$A$11:$ZZ$200,26,FALSE)))</f>
        <v/>
      </c>
      <c r="L130" s="247" t="str">
        <f>IF(ISERROR(VLOOKUP($A130,parlvotes_lh!$A$11:$ZZ$200,46,FALSE))=TRUE,"",IF(VLOOKUP($A130,parlvotes_lh!$A$11:$ZZ$200,46,FALSE)=0,"",VLOOKUP($A130,parlvotes_lh!$A$11:$ZZ$200,46,FALSE)))</f>
        <v/>
      </c>
      <c r="M130" s="247" t="str">
        <f>IF(ISERROR(VLOOKUP($A130,parlvotes_lh!$A$11:$ZZ$200,66,FALSE))=TRUE,"",IF(VLOOKUP($A130,parlvotes_lh!$A$11:$ZZ$200,66,FALSE)=0,"",VLOOKUP($A130,parlvotes_lh!$A$11:$ZZ$200,66,FALSE)))</f>
        <v/>
      </c>
      <c r="N130" s="247" t="str">
        <f>IF(ISERROR(VLOOKUP($A130,parlvotes_lh!$A$11:$ZZ$200,86,FALSE))=TRUE,"",IF(VLOOKUP($A130,parlvotes_lh!$A$11:$ZZ$200,86,FALSE)=0,"",VLOOKUP($A130,parlvotes_lh!$A$11:$ZZ$200,86,FALSE)))</f>
        <v/>
      </c>
      <c r="O130" s="247" t="str">
        <f>IF(ISERROR(VLOOKUP($A130,parlvotes_lh!$A$11:$ZZ$200,106,FALSE))=TRUE,"",IF(VLOOKUP($A130,parlvotes_lh!$A$11:$ZZ$200,106,FALSE)=0,"",VLOOKUP($A130,parlvotes_lh!$A$11:$ZZ$200,106,FALSE)))</f>
        <v/>
      </c>
      <c r="P130" s="247" t="str">
        <f>IF(ISERROR(VLOOKUP($A130,parlvotes_lh!$A$11:$ZZ$200,126,FALSE))=TRUE,"",IF(VLOOKUP($A130,parlvotes_lh!$A$11:$ZZ$200,126,FALSE)=0,"",VLOOKUP($A130,parlvotes_lh!$A$11:$ZZ$200,126,FALSE)))</f>
        <v/>
      </c>
      <c r="Q130" s="248" t="str">
        <f>IF(ISERROR(VLOOKUP($A130,parlvotes_lh!$A$11:$ZZ$200,146,FALSE))=TRUE,"",IF(VLOOKUP($A130,parlvotes_lh!$A$11:$ZZ$200,146,FALSE)=0,"",VLOOKUP($A130,parlvotes_lh!$A$11:$ZZ$200,146,FALSE)))</f>
        <v/>
      </c>
      <c r="R130" s="248" t="str">
        <f>IF(ISERROR(VLOOKUP($A130,parlvotes_lh!$A$11:$ZZ$200,166,FALSE))=TRUE,"",IF(VLOOKUP($A130,parlvotes_lh!$A$11:$ZZ$200,166,FALSE)=0,"",VLOOKUP($A130,parlvotes_lh!$A$11:$ZZ$200,166,FALSE)))</f>
        <v/>
      </c>
      <c r="S130" s="248" t="str">
        <f>IF(ISERROR(VLOOKUP($A130,parlvotes_lh!$A$11:$ZZ$200,186,FALSE))=TRUE,"",IF(VLOOKUP($A130,parlvotes_lh!$A$11:$ZZ$200,186,FALSE)=0,"",VLOOKUP($A130,parlvotes_lh!$A$11:$ZZ$200,186,FALSE)))</f>
        <v/>
      </c>
      <c r="T130" s="248" t="str">
        <f>IF(ISERROR(VLOOKUP($A130,parlvotes_lh!$A$11:$ZZ$200,206,FALSE))=TRUE,"",IF(VLOOKUP($A130,parlvotes_lh!$A$11:$ZZ$200,206,FALSE)=0,"",VLOOKUP($A130,parlvotes_lh!$A$11:$ZZ$200,206,FALSE)))</f>
        <v/>
      </c>
      <c r="U130" s="248" t="str">
        <f>IF(ISERROR(VLOOKUP($A130,parlvotes_lh!$A$11:$ZZ$200,226,FALSE))=TRUE,"",IF(VLOOKUP($A130,parlvotes_lh!$A$11:$ZZ$200,226,FALSE)=0,"",VLOOKUP($A130,parlvotes_lh!$A$11:$ZZ$200,226,FALSE)))</f>
        <v/>
      </c>
      <c r="V130" s="248" t="str">
        <f>IF(ISERROR(VLOOKUP($A130,parlvotes_lh!$A$11:$ZZ$200,246,FALSE))=TRUE,"",IF(VLOOKUP($A130,parlvotes_lh!$A$11:$ZZ$200,246,FALSE)=0,"",VLOOKUP($A130,parlvotes_lh!$A$11:$ZZ$200,246,FALSE)))</f>
        <v/>
      </c>
      <c r="W130" s="248" t="str">
        <f>IF(ISERROR(VLOOKUP($A130,parlvotes_lh!$A$11:$ZZ$200,266,FALSE))=TRUE,"",IF(VLOOKUP($A130,parlvotes_lh!$A$11:$ZZ$200,266,FALSE)=0,"",VLOOKUP($A130,parlvotes_lh!$A$11:$ZZ$200,266,FALSE)))</f>
        <v/>
      </c>
      <c r="X130" s="248" t="str">
        <f>IF(ISERROR(VLOOKUP($A130,parlvotes_lh!$A$11:$ZZ$200,286,FALSE))=TRUE,"",IF(VLOOKUP($A130,parlvotes_lh!$A$11:$ZZ$200,286,FALSE)=0,"",VLOOKUP($A130,parlvotes_lh!$A$11:$ZZ$200,286,FALSE)))</f>
        <v/>
      </c>
      <c r="Y130" s="248" t="str">
        <f>IF(ISERROR(VLOOKUP($A130,parlvotes_lh!$A$11:$ZZ$200,306,FALSE))=TRUE,"",IF(VLOOKUP($A130,parlvotes_lh!$A$11:$ZZ$200,306,FALSE)=0,"",VLOOKUP($A130,parlvotes_lh!$A$11:$ZZ$200,306,FALSE)))</f>
        <v/>
      </c>
      <c r="Z130" s="248" t="str">
        <f>IF(ISERROR(VLOOKUP($A130,parlvotes_lh!$A$11:$ZZ$200,326,FALSE))=TRUE,"",IF(VLOOKUP($A130,parlvotes_lh!$A$11:$ZZ$200,326,FALSE)=0,"",VLOOKUP($A130,parlvotes_lh!$A$11:$ZZ$200,326,FALSE)))</f>
        <v/>
      </c>
      <c r="AA130" s="248" t="str">
        <f>IF(ISERROR(VLOOKUP($A130,parlvotes_lh!$A$11:$ZZ$200,346,FALSE))=TRUE,"",IF(VLOOKUP($A130,parlvotes_lh!$A$11:$ZZ$200,346,FALSE)=0,"",VLOOKUP($A130,parlvotes_lh!$A$11:$ZZ$200,346,FALSE)))</f>
        <v/>
      </c>
      <c r="AB130" s="248" t="str">
        <f>IF(ISERROR(VLOOKUP($A130,parlvotes_lh!$A$11:$ZZ$200,366,FALSE))=TRUE,"",IF(VLOOKUP($A130,parlvotes_lh!$A$11:$ZZ$200,366,FALSE)=0,"",VLOOKUP($A130,parlvotes_lh!$A$11:$ZZ$200,366,FALSE)))</f>
        <v/>
      </c>
      <c r="AC130" s="248" t="str">
        <f>IF(ISERROR(VLOOKUP($A130,parlvotes_lh!$A$11:$ZZ$200,386,FALSE))=TRUE,"",IF(VLOOKUP($A130,parlvotes_lh!$A$11:$ZZ$200,386,FALSE)=0,"",VLOOKUP($A130,parlvotes_lh!$A$11:$ZZ$200,386,FALSE)))</f>
        <v/>
      </c>
    </row>
    <row r="131" spans="1:29" ht="13.5" customHeight="1" x14ac:dyDescent="0.25">
      <c r="A131" s="242"/>
      <c r="B131" s="142" t="str">
        <f>IF(A131="","",MID(info_weblinks!$C$3,32,3))</f>
        <v/>
      </c>
      <c r="C131" s="142" t="str">
        <f>IF(info_parties!G131="","",info_parties!G131)</f>
        <v/>
      </c>
      <c r="D131" s="142" t="str">
        <f>IF(info_parties!K131="","",info_parties!K131)</f>
        <v/>
      </c>
      <c r="E131" s="142" t="str">
        <f>IF(info_parties!H131="","",info_parties!H131)</f>
        <v/>
      </c>
      <c r="F131" s="243" t="str">
        <f t="shared" si="8"/>
        <v/>
      </c>
      <c r="G131" s="244" t="str">
        <f t="shared" si="9"/>
        <v/>
      </c>
      <c r="H131" s="245" t="str">
        <f t="shared" si="10"/>
        <v/>
      </c>
      <c r="I131" s="246" t="str">
        <f t="shared" si="11"/>
        <v/>
      </c>
      <c r="J131" s="247" t="str">
        <f>IF(ISERROR(VLOOKUP($A131,parlvotes_lh!$A$11:$ZZ$200,6,FALSE))=TRUE,"",IF(VLOOKUP($A131,parlvotes_lh!$A$11:$ZZ$200,6,FALSE)=0,"",VLOOKUP($A131,parlvotes_lh!$A$11:$ZZ$200,6,FALSE)))</f>
        <v/>
      </c>
      <c r="K131" s="247" t="str">
        <f>IF(ISERROR(VLOOKUP($A131,parlvotes_lh!$A$11:$ZZ$200,26,FALSE))=TRUE,"",IF(VLOOKUP($A131,parlvotes_lh!$A$11:$ZZ$200,26,FALSE)=0,"",VLOOKUP($A131,parlvotes_lh!$A$11:$ZZ$200,26,FALSE)))</f>
        <v/>
      </c>
      <c r="L131" s="247" t="str">
        <f>IF(ISERROR(VLOOKUP($A131,parlvotes_lh!$A$11:$ZZ$200,46,FALSE))=TRUE,"",IF(VLOOKUP($A131,parlvotes_lh!$A$11:$ZZ$200,46,FALSE)=0,"",VLOOKUP($A131,parlvotes_lh!$A$11:$ZZ$200,46,FALSE)))</f>
        <v/>
      </c>
      <c r="M131" s="247" t="str">
        <f>IF(ISERROR(VLOOKUP($A131,parlvotes_lh!$A$11:$ZZ$200,66,FALSE))=TRUE,"",IF(VLOOKUP($A131,parlvotes_lh!$A$11:$ZZ$200,66,FALSE)=0,"",VLOOKUP($A131,parlvotes_lh!$A$11:$ZZ$200,66,FALSE)))</f>
        <v/>
      </c>
      <c r="N131" s="247" t="str">
        <f>IF(ISERROR(VLOOKUP($A131,parlvotes_lh!$A$11:$ZZ$200,86,FALSE))=TRUE,"",IF(VLOOKUP($A131,parlvotes_lh!$A$11:$ZZ$200,86,FALSE)=0,"",VLOOKUP($A131,parlvotes_lh!$A$11:$ZZ$200,86,FALSE)))</f>
        <v/>
      </c>
      <c r="O131" s="247" t="str">
        <f>IF(ISERROR(VLOOKUP($A131,parlvotes_lh!$A$11:$ZZ$200,106,FALSE))=TRUE,"",IF(VLOOKUP($A131,parlvotes_lh!$A$11:$ZZ$200,106,FALSE)=0,"",VLOOKUP($A131,parlvotes_lh!$A$11:$ZZ$200,106,FALSE)))</f>
        <v/>
      </c>
      <c r="P131" s="247" t="str">
        <f>IF(ISERROR(VLOOKUP($A131,parlvotes_lh!$A$11:$ZZ$200,126,FALSE))=TRUE,"",IF(VLOOKUP($A131,parlvotes_lh!$A$11:$ZZ$200,126,FALSE)=0,"",VLOOKUP($A131,parlvotes_lh!$A$11:$ZZ$200,126,FALSE)))</f>
        <v/>
      </c>
      <c r="Q131" s="248" t="str">
        <f>IF(ISERROR(VLOOKUP($A131,parlvotes_lh!$A$11:$ZZ$200,146,FALSE))=TRUE,"",IF(VLOOKUP($A131,parlvotes_lh!$A$11:$ZZ$200,146,FALSE)=0,"",VLOOKUP($A131,parlvotes_lh!$A$11:$ZZ$200,146,FALSE)))</f>
        <v/>
      </c>
      <c r="R131" s="248" t="str">
        <f>IF(ISERROR(VLOOKUP($A131,parlvotes_lh!$A$11:$ZZ$200,166,FALSE))=TRUE,"",IF(VLOOKUP($A131,parlvotes_lh!$A$11:$ZZ$200,166,FALSE)=0,"",VLOOKUP($A131,parlvotes_lh!$A$11:$ZZ$200,166,FALSE)))</f>
        <v/>
      </c>
      <c r="S131" s="248" t="str">
        <f>IF(ISERROR(VLOOKUP($A131,parlvotes_lh!$A$11:$ZZ$200,186,FALSE))=TRUE,"",IF(VLOOKUP($A131,parlvotes_lh!$A$11:$ZZ$200,186,FALSE)=0,"",VLOOKUP($A131,parlvotes_lh!$A$11:$ZZ$200,186,FALSE)))</f>
        <v/>
      </c>
      <c r="T131" s="248" t="str">
        <f>IF(ISERROR(VLOOKUP($A131,parlvotes_lh!$A$11:$ZZ$200,206,FALSE))=TRUE,"",IF(VLOOKUP($A131,parlvotes_lh!$A$11:$ZZ$200,206,FALSE)=0,"",VLOOKUP($A131,parlvotes_lh!$A$11:$ZZ$200,206,FALSE)))</f>
        <v/>
      </c>
      <c r="U131" s="248" t="str">
        <f>IF(ISERROR(VLOOKUP($A131,parlvotes_lh!$A$11:$ZZ$200,226,FALSE))=TRUE,"",IF(VLOOKUP($A131,parlvotes_lh!$A$11:$ZZ$200,226,FALSE)=0,"",VLOOKUP($A131,parlvotes_lh!$A$11:$ZZ$200,226,FALSE)))</f>
        <v/>
      </c>
      <c r="V131" s="248" t="str">
        <f>IF(ISERROR(VLOOKUP($A131,parlvotes_lh!$A$11:$ZZ$200,246,FALSE))=TRUE,"",IF(VLOOKUP($A131,parlvotes_lh!$A$11:$ZZ$200,246,FALSE)=0,"",VLOOKUP($A131,parlvotes_lh!$A$11:$ZZ$200,246,FALSE)))</f>
        <v/>
      </c>
      <c r="W131" s="248" t="str">
        <f>IF(ISERROR(VLOOKUP($A131,parlvotes_lh!$A$11:$ZZ$200,266,FALSE))=TRUE,"",IF(VLOOKUP($A131,parlvotes_lh!$A$11:$ZZ$200,266,FALSE)=0,"",VLOOKUP($A131,parlvotes_lh!$A$11:$ZZ$200,266,FALSE)))</f>
        <v/>
      </c>
      <c r="X131" s="248" t="str">
        <f>IF(ISERROR(VLOOKUP($A131,parlvotes_lh!$A$11:$ZZ$200,286,FALSE))=TRUE,"",IF(VLOOKUP($A131,parlvotes_lh!$A$11:$ZZ$200,286,FALSE)=0,"",VLOOKUP($A131,parlvotes_lh!$A$11:$ZZ$200,286,FALSE)))</f>
        <v/>
      </c>
      <c r="Y131" s="248" t="str">
        <f>IF(ISERROR(VLOOKUP($A131,parlvotes_lh!$A$11:$ZZ$200,306,FALSE))=TRUE,"",IF(VLOOKUP($A131,parlvotes_lh!$A$11:$ZZ$200,306,FALSE)=0,"",VLOOKUP($A131,parlvotes_lh!$A$11:$ZZ$200,306,FALSE)))</f>
        <v/>
      </c>
      <c r="Z131" s="248" t="str">
        <f>IF(ISERROR(VLOOKUP($A131,parlvotes_lh!$A$11:$ZZ$200,326,FALSE))=TRUE,"",IF(VLOOKUP($A131,parlvotes_lh!$A$11:$ZZ$200,326,FALSE)=0,"",VLOOKUP($A131,parlvotes_lh!$A$11:$ZZ$200,326,FALSE)))</f>
        <v/>
      </c>
      <c r="AA131" s="248" t="str">
        <f>IF(ISERROR(VLOOKUP($A131,parlvotes_lh!$A$11:$ZZ$200,346,FALSE))=TRUE,"",IF(VLOOKUP($A131,parlvotes_lh!$A$11:$ZZ$200,346,FALSE)=0,"",VLOOKUP($A131,parlvotes_lh!$A$11:$ZZ$200,346,FALSE)))</f>
        <v/>
      </c>
      <c r="AB131" s="248" t="str">
        <f>IF(ISERROR(VLOOKUP($A131,parlvotes_lh!$A$11:$ZZ$200,366,FALSE))=TRUE,"",IF(VLOOKUP($A131,parlvotes_lh!$A$11:$ZZ$200,366,FALSE)=0,"",VLOOKUP($A131,parlvotes_lh!$A$11:$ZZ$200,366,FALSE)))</f>
        <v/>
      </c>
      <c r="AC131" s="248" t="str">
        <f>IF(ISERROR(VLOOKUP($A131,parlvotes_lh!$A$11:$ZZ$200,386,FALSE))=TRUE,"",IF(VLOOKUP($A131,parlvotes_lh!$A$11:$ZZ$200,386,FALSE)=0,"",VLOOKUP($A131,parlvotes_lh!$A$11:$ZZ$200,386,FALSE)))</f>
        <v/>
      </c>
    </row>
    <row r="132" spans="1:29" ht="13.5" customHeight="1" x14ac:dyDescent="0.25">
      <c r="A132" s="242"/>
      <c r="B132" s="142" t="str">
        <f>IF(A132="","",MID(info_weblinks!$C$3,32,3))</f>
        <v/>
      </c>
      <c r="C132" s="142" t="str">
        <f>IF(info_parties!G132="","",info_parties!G132)</f>
        <v/>
      </c>
      <c r="D132" s="142" t="str">
        <f>IF(info_parties!K132="","",info_parties!K132)</f>
        <v/>
      </c>
      <c r="E132" s="142" t="str">
        <f>IF(info_parties!H132="","",info_parties!H132)</f>
        <v/>
      </c>
      <c r="F132" s="243" t="str">
        <f t="shared" si="8"/>
        <v/>
      </c>
      <c r="G132" s="244" t="str">
        <f t="shared" si="9"/>
        <v/>
      </c>
      <c r="H132" s="245" t="str">
        <f t="shared" si="10"/>
        <v/>
      </c>
      <c r="I132" s="246" t="str">
        <f t="shared" si="11"/>
        <v/>
      </c>
      <c r="J132" s="247" t="str">
        <f>IF(ISERROR(VLOOKUP($A132,parlvotes_lh!$A$11:$ZZ$200,6,FALSE))=TRUE,"",IF(VLOOKUP($A132,parlvotes_lh!$A$11:$ZZ$200,6,FALSE)=0,"",VLOOKUP($A132,parlvotes_lh!$A$11:$ZZ$200,6,FALSE)))</f>
        <v/>
      </c>
      <c r="K132" s="247" t="str">
        <f>IF(ISERROR(VLOOKUP($A132,parlvotes_lh!$A$11:$ZZ$200,26,FALSE))=TRUE,"",IF(VLOOKUP($A132,parlvotes_lh!$A$11:$ZZ$200,26,FALSE)=0,"",VLOOKUP($A132,parlvotes_lh!$A$11:$ZZ$200,26,FALSE)))</f>
        <v/>
      </c>
      <c r="L132" s="247" t="str">
        <f>IF(ISERROR(VLOOKUP($A132,parlvotes_lh!$A$11:$ZZ$200,46,FALSE))=TRUE,"",IF(VLOOKUP($A132,parlvotes_lh!$A$11:$ZZ$200,46,FALSE)=0,"",VLOOKUP($A132,parlvotes_lh!$A$11:$ZZ$200,46,FALSE)))</f>
        <v/>
      </c>
      <c r="M132" s="247" t="str">
        <f>IF(ISERROR(VLOOKUP($A132,parlvotes_lh!$A$11:$ZZ$200,66,FALSE))=TRUE,"",IF(VLOOKUP($A132,parlvotes_lh!$A$11:$ZZ$200,66,FALSE)=0,"",VLOOKUP($A132,parlvotes_lh!$A$11:$ZZ$200,66,FALSE)))</f>
        <v/>
      </c>
      <c r="N132" s="247" t="str">
        <f>IF(ISERROR(VLOOKUP($A132,parlvotes_lh!$A$11:$ZZ$200,86,FALSE))=TRUE,"",IF(VLOOKUP($A132,parlvotes_lh!$A$11:$ZZ$200,86,FALSE)=0,"",VLOOKUP($A132,parlvotes_lh!$A$11:$ZZ$200,86,FALSE)))</f>
        <v/>
      </c>
      <c r="O132" s="247" t="str">
        <f>IF(ISERROR(VLOOKUP($A132,parlvotes_lh!$A$11:$ZZ$200,106,FALSE))=TRUE,"",IF(VLOOKUP($A132,parlvotes_lh!$A$11:$ZZ$200,106,FALSE)=0,"",VLOOKUP($A132,parlvotes_lh!$A$11:$ZZ$200,106,FALSE)))</f>
        <v/>
      </c>
      <c r="P132" s="247" t="str">
        <f>IF(ISERROR(VLOOKUP($A132,parlvotes_lh!$A$11:$ZZ$200,126,FALSE))=TRUE,"",IF(VLOOKUP($A132,parlvotes_lh!$A$11:$ZZ$200,126,FALSE)=0,"",VLOOKUP($A132,parlvotes_lh!$A$11:$ZZ$200,126,FALSE)))</f>
        <v/>
      </c>
      <c r="Q132" s="248" t="str">
        <f>IF(ISERROR(VLOOKUP($A132,parlvotes_lh!$A$11:$ZZ$200,146,FALSE))=TRUE,"",IF(VLOOKUP($A132,parlvotes_lh!$A$11:$ZZ$200,146,FALSE)=0,"",VLOOKUP($A132,parlvotes_lh!$A$11:$ZZ$200,146,FALSE)))</f>
        <v/>
      </c>
      <c r="R132" s="248" t="str">
        <f>IF(ISERROR(VLOOKUP($A132,parlvotes_lh!$A$11:$ZZ$200,166,FALSE))=TRUE,"",IF(VLOOKUP($A132,parlvotes_lh!$A$11:$ZZ$200,166,FALSE)=0,"",VLOOKUP($A132,parlvotes_lh!$A$11:$ZZ$200,166,FALSE)))</f>
        <v/>
      </c>
      <c r="S132" s="248" t="str">
        <f>IF(ISERROR(VLOOKUP($A132,parlvotes_lh!$A$11:$ZZ$200,186,FALSE))=TRUE,"",IF(VLOOKUP($A132,parlvotes_lh!$A$11:$ZZ$200,186,FALSE)=0,"",VLOOKUP($A132,parlvotes_lh!$A$11:$ZZ$200,186,FALSE)))</f>
        <v/>
      </c>
      <c r="T132" s="248" t="str">
        <f>IF(ISERROR(VLOOKUP($A132,parlvotes_lh!$A$11:$ZZ$200,206,FALSE))=TRUE,"",IF(VLOOKUP($A132,parlvotes_lh!$A$11:$ZZ$200,206,FALSE)=0,"",VLOOKUP($A132,parlvotes_lh!$A$11:$ZZ$200,206,FALSE)))</f>
        <v/>
      </c>
      <c r="U132" s="248" t="str">
        <f>IF(ISERROR(VLOOKUP($A132,parlvotes_lh!$A$11:$ZZ$200,226,FALSE))=TRUE,"",IF(VLOOKUP($A132,parlvotes_lh!$A$11:$ZZ$200,226,FALSE)=0,"",VLOOKUP($A132,parlvotes_lh!$A$11:$ZZ$200,226,FALSE)))</f>
        <v/>
      </c>
      <c r="V132" s="248" t="str">
        <f>IF(ISERROR(VLOOKUP($A132,parlvotes_lh!$A$11:$ZZ$200,246,FALSE))=TRUE,"",IF(VLOOKUP($A132,parlvotes_lh!$A$11:$ZZ$200,246,FALSE)=0,"",VLOOKUP($A132,parlvotes_lh!$A$11:$ZZ$200,246,FALSE)))</f>
        <v/>
      </c>
      <c r="W132" s="248" t="str">
        <f>IF(ISERROR(VLOOKUP($A132,parlvotes_lh!$A$11:$ZZ$200,266,FALSE))=TRUE,"",IF(VLOOKUP($A132,parlvotes_lh!$A$11:$ZZ$200,266,FALSE)=0,"",VLOOKUP($A132,parlvotes_lh!$A$11:$ZZ$200,266,FALSE)))</f>
        <v/>
      </c>
      <c r="X132" s="248" t="str">
        <f>IF(ISERROR(VLOOKUP($A132,parlvotes_lh!$A$11:$ZZ$200,286,FALSE))=TRUE,"",IF(VLOOKUP($A132,parlvotes_lh!$A$11:$ZZ$200,286,FALSE)=0,"",VLOOKUP($A132,parlvotes_lh!$A$11:$ZZ$200,286,FALSE)))</f>
        <v/>
      </c>
      <c r="Y132" s="248" t="str">
        <f>IF(ISERROR(VLOOKUP($A132,parlvotes_lh!$A$11:$ZZ$200,306,FALSE))=TRUE,"",IF(VLOOKUP($A132,parlvotes_lh!$A$11:$ZZ$200,306,FALSE)=0,"",VLOOKUP($A132,parlvotes_lh!$A$11:$ZZ$200,306,FALSE)))</f>
        <v/>
      </c>
      <c r="Z132" s="248" t="str">
        <f>IF(ISERROR(VLOOKUP($A132,parlvotes_lh!$A$11:$ZZ$200,326,FALSE))=TRUE,"",IF(VLOOKUP($A132,parlvotes_lh!$A$11:$ZZ$200,326,FALSE)=0,"",VLOOKUP($A132,parlvotes_lh!$A$11:$ZZ$200,326,FALSE)))</f>
        <v/>
      </c>
      <c r="AA132" s="248" t="str">
        <f>IF(ISERROR(VLOOKUP($A132,parlvotes_lh!$A$11:$ZZ$200,346,FALSE))=TRUE,"",IF(VLOOKUP($A132,parlvotes_lh!$A$11:$ZZ$200,346,FALSE)=0,"",VLOOKUP($A132,parlvotes_lh!$A$11:$ZZ$200,346,FALSE)))</f>
        <v/>
      </c>
      <c r="AB132" s="248" t="str">
        <f>IF(ISERROR(VLOOKUP($A132,parlvotes_lh!$A$11:$ZZ$200,366,FALSE))=TRUE,"",IF(VLOOKUP($A132,parlvotes_lh!$A$11:$ZZ$200,366,FALSE)=0,"",VLOOKUP($A132,parlvotes_lh!$A$11:$ZZ$200,366,FALSE)))</f>
        <v/>
      </c>
      <c r="AC132" s="248" t="str">
        <f>IF(ISERROR(VLOOKUP($A132,parlvotes_lh!$A$11:$ZZ$200,386,FALSE))=TRUE,"",IF(VLOOKUP($A132,parlvotes_lh!$A$11:$ZZ$200,386,FALSE)=0,"",VLOOKUP($A132,parlvotes_lh!$A$11:$ZZ$200,386,FALSE)))</f>
        <v/>
      </c>
    </row>
    <row r="133" spans="1:29" ht="13.5" customHeight="1" x14ac:dyDescent="0.25">
      <c r="A133" s="242"/>
      <c r="B133" s="142" t="str">
        <f>IF(A133="","",MID(info_weblinks!$C$3,32,3))</f>
        <v/>
      </c>
      <c r="C133" s="142" t="str">
        <f>IF(info_parties!G133="","",info_parties!G133)</f>
        <v/>
      </c>
      <c r="D133" s="142" t="str">
        <f>IF(info_parties!K133="","",info_parties!K133)</f>
        <v/>
      </c>
      <c r="E133" s="142" t="str">
        <f>IF(info_parties!H133="","",info_parties!H133)</f>
        <v/>
      </c>
      <c r="F133" s="243" t="str">
        <f t="shared" si="8"/>
        <v/>
      </c>
      <c r="G133" s="244" t="str">
        <f t="shared" si="9"/>
        <v/>
      </c>
      <c r="H133" s="245" t="str">
        <f t="shared" si="10"/>
        <v/>
      </c>
      <c r="I133" s="246" t="str">
        <f t="shared" si="11"/>
        <v/>
      </c>
      <c r="J133" s="247" t="str">
        <f>IF(ISERROR(VLOOKUP($A133,parlvotes_lh!$A$11:$ZZ$200,6,FALSE))=TRUE,"",IF(VLOOKUP($A133,parlvotes_lh!$A$11:$ZZ$200,6,FALSE)=0,"",VLOOKUP($A133,parlvotes_lh!$A$11:$ZZ$200,6,FALSE)))</f>
        <v/>
      </c>
      <c r="K133" s="247" t="str">
        <f>IF(ISERROR(VLOOKUP($A133,parlvotes_lh!$A$11:$ZZ$200,26,FALSE))=TRUE,"",IF(VLOOKUP($A133,parlvotes_lh!$A$11:$ZZ$200,26,FALSE)=0,"",VLOOKUP($A133,parlvotes_lh!$A$11:$ZZ$200,26,FALSE)))</f>
        <v/>
      </c>
      <c r="L133" s="247" t="str">
        <f>IF(ISERROR(VLOOKUP($A133,parlvotes_lh!$A$11:$ZZ$200,46,FALSE))=TRUE,"",IF(VLOOKUP($A133,parlvotes_lh!$A$11:$ZZ$200,46,FALSE)=0,"",VLOOKUP($A133,parlvotes_lh!$A$11:$ZZ$200,46,FALSE)))</f>
        <v/>
      </c>
      <c r="M133" s="247" t="str">
        <f>IF(ISERROR(VLOOKUP($A133,parlvotes_lh!$A$11:$ZZ$200,66,FALSE))=TRUE,"",IF(VLOOKUP($A133,parlvotes_lh!$A$11:$ZZ$200,66,FALSE)=0,"",VLOOKUP($A133,parlvotes_lh!$A$11:$ZZ$200,66,FALSE)))</f>
        <v/>
      </c>
      <c r="N133" s="247" t="str">
        <f>IF(ISERROR(VLOOKUP($A133,parlvotes_lh!$A$11:$ZZ$200,86,FALSE))=TRUE,"",IF(VLOOKUP($A133,parlvotes_lh!$A$11:$ZZ$200,86,FALSE)=0,"",VLOOKUP($A133,parlvotes_lh!$A$11:$ZZ$200,86,FALSE)))</f>
        <v/>
      </c>
      <c r="O133" s="247" t="str">
        <f>IF(ISERROR(VLOOKUP($A133,parlvotes_lh!$A$11:$ZZ$200,106,FALSE))=TRUE,"",IF(VLOOKUP($A133,parlvotes_lh!$A$11:$ZZ$200,106,FALSE)=0,"",VLOOKUP($A133,parlvotes_lh!$A$11:$ZZ$200,106,FALSE)))</f>
        <v/>
      </c>
      <c r="P133" s="247" t="str">
        <f>IF(ISERROR(VLOOKUP($A133,parlvotes_lh!$A$11:$ZZ$200,126,FALSE))=TRUE,"",IF(VLOOKUP($A133,parlvotes_lh!$A$11:$ZZ$200,126,FALSE)=0,"",VLOOKUP($A133,parlvotes_lh!$A$11:$ZZ$200,126,FALSE)))</f>
        <v/>
      </c>
      <c r="Q133" s="248" t="str">
        <f>IF(ISERROR(VLOOKUP($A133,parlvotes_lh!$A$11:$ZZ$200,146,FALSE))=TRUE,"",IF(VLOOKUP($A133,parlvotes_lh!$A$11:$ZZ$200,146,FALSE)=0,"",VLOOKUP($A133,parlvotes_lh!$A$11:$ZZ$200,146,FALSE)))</f>
        <v/>
      </c>
      <c r="R133" s="248" t="str">
        <f>IF(ISERROR(VLOOKUP($A133,parlvotes_lh!$A$11:$ZZ$200,166,FALSE))=TRUE,"",IF(VLOOKUP($A133,parlvotes_lh!$A$11:$ZZ$200,166,FALSE)=0,"",VLOOKUP($A133,parlvotes_lh!$A$11:$ZZ$200,166,FALSE)))</f>
        <v/>
      </c>
      <c r="S133" s="248" t="str">
        <f>IF(ISERROR(VLOOKUP($A133,parlvotes_lh!$A$11:$ZZ$200,186,FALSE))=TRUE,"",IF(VLOOKUP($A133,parlvotes_lh!$A$11:$ZZ$200,186,FALSE)=0,"",VLOOKUP($A133,parlvotes_lh!$A$11:$ZZ$200,186,FALSE)))</f>
        <v/>
      </c>
      <c r="T133" s="248" t="str">
        <f>IF(ISERROR(VLOOKUP($A133,parlvotes_lh!$A$11:$ZZ$200,206,FALSE))=TRUE,"",IF(VLOOKUP($A133,parlvotes_lh!$A$11:$ZZ$200,206,FALSE)=0,"",VLOOKUP($A133,parlvotes_lh!$A$11:$ZZ$200,206,FALSE)))</f>
        <v/>
      </c>
      <c r="U133" s="248" t="str">
        <f>IF(ISERROR(VLOOKUP($A133,parlvotes_lh!$A$11:$ZZ$200,226,FALSE))=TRUE,"",IF(VLOOKUP($A133,parlvotes_lh!$A$11:$ZZ$200,226,FALSE)=0,"",VLOOKUP($A133,parlvotes_lh!$A$11:$ZZ$200,226,FALSE)))</f>
        <v/>
      </c>
      <c r="V133" s="248" t="str">
        <f>IF(ISERROR(VLOOKUP($A133,parlvotes_lh!$A$11:$ZZ$200,246,FALSE))=TRUE,"",IF(VLOOKUP($A133,parlvotes_lh!$A$11:$ZZ$200,246,FALSE)=0,"",VLOOKUP($A133,parlvotes_lh!$A$11:$ZZ$200,246,FALSE)))</f>
        <v/>
      </c>
      <c r="W133" s="248" t="str">
        <f>IF(ISERROR(VLOOKUP($A133,parlvotes_lh!$A$11:$ZZ$200,266,FALSE))=TRUE,"",IF(VLOOKUP($A133,parlvotes_lh!$A$11:$ZZ$200,266,FALSE)=0,"",VLOOKUP($A133,parlvotes_lh!$A$11:$ZZ$200,266,FALSE)))</f>
        <v/>
      </c>
      <c r="X133" s="248" t="str">
        <f>IF(ISERROR(VLOOKUP($A133,parlvotes_lh!$A$11:$ZZ$200,286,FALSE))=TRUE,"",IF(VLOOKUP($A133,parlvotes_lh!$A$11:$ZZ$200,286,FALSE)=0,"",VLOOKUP($A133,parlvotes_lh!$A$11:$ZZ$200,286,FALSE)))</f>
        <v/>
      </c>
      <c r="Y133" s="248" t="str">
        <f>IF(ISERROR(VLOOKUP($A133,parlvotes_lh!$A$11:$ZZ$200,306,FALSE))=TRUE,"",IF(VLOOKUP($A133,parlvotes_lh!$A$11:$ZZ$200,306,FALSE)=0,"",VLOOKUP($A133,parlvotes_lh!$A$11:$ZZ$200,306,FALSE)))</f>
        <v/>
      </c>
      <c r="Z133" s="248" t="str">
        <f>IF(ISERROR(VLOOKUP($A133,parlvotes_lh!$A$11:$ZZ$200,326,FALSE))=TRUE,"",IF(VLOOKUP($A133,parlvotes_lh!$A$11:$ZZ$200,326,FALSE)=0,"",VLOOKUP($A133,parlvotes_lh!$A$11:$ZZ$200,326,FALSE)))</f>
        <v/>
      </c>
      <c r="AA133" s="248" t="str">
        <f>IF(ISERROR(VLOOKUP($A133,parlvotes_lh!$A$11:$ZZ$200,346,FALSE))=TRUE,"",IF(VLOOKUP($A133,parlvotes_lh!$A$11:$ZZ$200,346,FALSE)=0,"",VLOOKUP($A133,parlvotes_lh!$A$11:$ZZ$200,346,FALSE)))</f>
        <v/>
      </c>
      <c r="AB133" s="248" t="str">
        <f>IF(ISERROR(VLOOKUP($A133,parlvotes_lh!$A$11:$ZZ$200,366,FALSE))=TRUE,"",IF(VLOOKUP($A133,parlvotes_lh!$A$11:$ZZ$200,366,FALSE)=0,"",VLOOKUP($A133,parlvotes_lh!$A$11:$ZZ$200,366,FALSE)))</f>
        <v/>
      </c>
      <c r="AC133" s="248" t="str">
        <f>IF(ISERROR(VLOOKUP($A133,parlvotes_lh!$A$11:$ZZ$200,386,FALSE))=TRUE,"",IF(VLOOKUP($A133,parlvotes_lh!$A$11:$ZZ$200,386,FALSE)=0,"",VLOOKUP($A133,parlvotes_lh!$A$11:$ZZ$200,386,FALSE)))</f>
        <v/>
      </c>
    </row>
    <row r="134" spans="1:29" ht="13.5" customHeight="1" x14ac:dyDescent="0.25">
      <c r="A134" s="242"/>
      <c r="B134" s="142" t="str">
        <f>IF(A134="","",MID(info_weblinks!$C$3,32,3))</f>
        <v/>
      </c>
      <c r="C134" s="142" t="str">
        <f>IF(info_parties!G134="","",info_parties!G134)</f>
        <v/>
      </c>
      <c r="D134" s="142" t="str">
        <f>IF(info_parties!K134="","",info_parties!K134)</f>
        <v/>
      </c>
      <c r="E134" s="142" t="str">
        <f>IF(info_parties!H134="","",info_parties!H134)</f>
        <v/>
      </c>
      <c r="F134" s="243" t="str">
        <f t="shared" si="8"/>
        <v/>
      </c>
      <c r="G134" s="244" t="str">
        <f t="shared" si="9"/>
        <v/>
      </c>
      <c r="H134" s="245" t="str">
        <f t="shared" si="10"/>
        <v/>
      </c>
      <c r="I134" s="246" t="str">
        <f t="shared" si="11"/>
        <v/>
      </c>
      <c r="J134" s="247" t="str">
        <f>IF(ISERROR(VLOOKUP($A134,parlvotes_lh!$A$11:$ZZ$200,6,FALSE))=TRUE,"",IF(VLOOKUP($A134,parlvotes_lh!$A$11:$ZZ$200,6,FALSE)=0,"",VLOOKUP($A134,parlvotes_lh!$A$11:$ZZ$200,6,FALSE)))</f>
        <v/>
      </c>
      <c r="K134" s="247" t="str">
        <f>IF(ISERROR(VLOOKUP($A134,parlvotes_lh!$A$11:$ZZ$200,26,FALSE))=TRUE,"",IF(VLOOKUP($A134,parlvotes_lh!$A$11:$ZZ$200,26,FALSE)=0,"",VLOOKUP($A134,parlvotes_lh!$A$11:$ZZ$200,26,FALSE)))</f>
        <v/>
      </c>
      <c r="L134" s="247" t="str">
        <f>IF(ISERROR(VLOOKUP($A134,parlvotes_lh!$A$11:$ZZ$200,46,FALSE))=TRUE,"",IF(VLOOKUP($A134,parlvotes_lh!$A$11:$ZZ$200,46,FALSE)=0,"",VLOOKUP($A134,parlvotes_lh!$A$11:$ZZ$200,46,FALSE)))</f>
        <v/>
      </c>
      <c r="M134" s="247" t="str">
        <f>IF(ISERROR(VLOOKUP($A134,parlvotes_lh!$A$11:$ZZ$200,66,FALSE))=TRUE,"",IF(VLOOKUP($A134,parlvotes_lh!$A$11:$ZZ$200,66,FALSE)=0,"",VLOOKUP($A134,parlvotes_lh!$A$11:$ZZ$200,66,FALSE)))</f>
        <v/>
      </c>
      <c r="N134" s="247" t="str">
        <f>IF(ISERROR(VLOOKUP($A134,parlvotes_lh!$A$11:$ZZ$200,86,FALSE))=TRUE,"",IF(VLOOKUP($A134,parlvotes_lh!$A$11:$ZZ$200,86,FALSE)=0,"",VLOOKUP($A134,parlvotes_lh!$A$11:$ZZ$200,86,FALSE)))</f>
        <v/>
      </c>
      <c r="O134" s="247" t="str">
        <f>IF(ISERROR(VLOOKUP($A134,parlvotes_lh!$A$11:$ZZ$200,106,FALSE))=TRUE,"",IF(VLOOKUP($A134,parlvotes_lh!$A$11:$ZZ$200,106,FALSE)=0,"",VLOOKUP($A134,parlvotes_lh!$A$11:$ZZ$200,106,FALSE)))</f>
        <v/>
      </c>
      <c r="P134" s="247" t="str">
        <f>IF(ISERROR(VLOOKUP($A134,parlvotes_lh!$A$11:$ZZ$200,126,FALSE))=TRUE,"",IF(VLOOKUP($A134,parlvotes_lh!$A$11:$ZZ$200,126,FALSE)=0,"",VLOOKUP($A134,parlvotes_lh!$A$11:$ZZ$200,126,FALSE)))</f>
        <v/>
      </c>
      <c r="Q134" s="248" t="str">
        <f>IF(ISERROR(VLOOKUP($A134,parlvotes_lh!$A$11:$ZZ$200,146,FALSE))=TRUE,"",IF(VLOOKUP($A134,parlvotes_lh!$A$11:$ZZ$200,146,FALSE)=0,"",VLOOKUP($A134,parlvotes_lh!$A$11:$ZZ$200,146,FALSE)))</f>
        <v/>
      </c>
      <c r="R134" s="248" t="str">
        <f>IF(ISERROR(VLOOKUP($A134,parlvotes_lh!$A$11:$ZZ$200,166,FALSE))=TRUE,"",IF(VLOOKUP($A134,parlvotes_lh!$A$11:$ZZ$200,166,FALSE)=0,"",VLOOKUP($A134,parlvotes_lh!$A$11:$ZZ$200,166,FALSE)))</f>
        <v/>
      </c>
      <c r="S134" s="248" t="str">
        <f>IF(ISERROR(VLOOKUP($A134,parlvotes_lh!$A$11:$ZZ$200,186,FALSE))=TRUE,"",IF(VLOOKUP($A134,parlvotes_lh!$A$11:$ZZ$200,186,FALSE)=0,"",VLOOKUP($A134,parlvotes_lh!$A$11:$ZZ$200,186,FALSE)))</f>
        <v/>
      </c>
      <c r="T134" s="248" t="str">
        <f>IF(ISERROR(VLOOKUP($A134,parlvotes_lh!$A$11:$ZZ$200,206,FALSE))=TRUE,"",IF(VLOOKUP($A134,parlvotes_lh!$A$11:$ZZ$200,206,FALSE)=0,"",VLOOKUP($A134,parlvotes_lh!$A$11:$ZZ$200,206,FALSE)))</f>
        <v/>
      </c>
      <c r="U134" s="248" t="str">
        <f>IF(ISERROR(VLOOKUP($A134,parlvotes_lh!$A$11:$ZZ$200,226,FALSE))=TRUE,"",IF(VLOOKUP($A134,parlvotes_lh!$A$11:$ZZ$200,226,FALSE)=0,"",VLOOKUP($A134,parlvotes_lh!$A$11:$ZZ$200,226,FALSE)))</f>
        <v/>
      </c>
      <c r="V134" s="248" t="str">
        <f>IF(ISERROR(VLOOKUP($A134,parlvotes_lh!$A$11:$ZZ$200,246,FALSE))=TRUE,"",IF(VLOOKUP($A134,parlvotes_lh!$A$11:$ZZ$200,246,FALSE)=0,"",VLOOKUP($A134,parlvotes_lh!$A$11:$ZZ$200,246,FALSE)))</f>
        <v/>
      </c>
      <c r="W134" s="248" t="str">
        <f>IF(ISERROR(VLOOKUP($A134,parlvotes_lh!$A$11:$ZZ$200,266,FALSE))=TRUE,"",IF(VLOOKUP($A134,parlvotes_lh!$A$11:$ZZ$200,266,FALSE)=0,"",VLOOKUP($A134,parlvotes_lh!$A$11:$ZZ$200,266,FALSE)))</f>
        <v/>
      </c>
      <c r="X134" s="248" t="str">
        <f>IF(ISERROR(VLOOKUP($A134,parlvotes_lh!$A$11:$ZZ$200,286,FALSE))=TRUE,"",IF(VLOOKUP($A134,parlvotes_lh!$A$11:$ZZ$200,286,FALSE)=0,"",VLOOKUP($A134,parlvotes_lh!$A$11:$ZZ$200,286,FALSE)))</f>
        <v/>
      </c>
      <c r="Y134" s="248" t="str">
        <f>IF(ISERROR(VLOOKUP($A134,parlvotes_lh!$A$11:$ZZ$200,306,FALSE))=TRUE,"",IF(VLOOKUP($A134,parlvotes_lh!$A$11:$ZZ$200,306,FALSE)=0,"",VLOOKUP($A134,parlvotes_lh!$A$11:$ZZ$200,306,FALSE)))</f>
        <v/>
      </c>
      <c r="Z134" s="248" t="str">
        <f>IF(ISERROR(VLOOKUP($A134,parlvotes_lh!$A$11:$ZZ$200,326,FALSE))=TRUE,"",IF(VLOOKUP($A134,parlvotes_lh!$A$11:$ZZ$200,326,FALSE)=0,"",VLOOKUP($A134,parlvotes_lh!$A$11:$ZZ$200,326,FALSE)))</f>
        <v/>
      </c>
      <c r="AA134" s="248" t="str">
        <f>IF(ISERROR(VLOOKUP($A134,parlvotes_lh!$A$11:$ZZ$200,346,FALSE))=TRUE,"",IF(VLOOKUP($A134,parlvotes_lh!$A$11:$ZZ$200,346,FALSE)=0,"",VLOOKUP($A134,parlvotes_lh!$A$11:$ZZ$200,346,FALSE)))</f>
        <v/>
      </c>
      <c r="AB134" s="248" t="str">
        <f>IF(ISERROR(VLOOKUP($A134,parlvotes_lh!$A$11:$ZZ$200,366,FALSE))=TRUE,"",IF(VLOOKUP($A134,parlvotes_lh!$A$11:$ZZ$200,366,FALSE)=0,"",VLOOKUP($A134,parlvotes_lh!$A$11:$ZZ$200,366,FALSE)))</f>
        <v/>
      </c>
      <c r="AC134" s="248" t="str">
        <f>IF(ISERROR(VLOOKUP($A134,parlvotes_lh!$A$11:$ZZ$200,386,FALSE))=TRUE,"",IF(VLOOKUP($A134,parlvotes_lh!$A$11:$ZZ$200,386,FALSE)=0,"",VLOOKUP($A134,parlvotes_lh!$A$11:$ZZ$200,386,FALSE)))</f>
        <v/>
      </c>
    </row>
    <row r="135" spans="1:29" ht="13.5" customHeight="1" x14ac:dyDescent="0.25">
      <c r="A135" s="242"/>
      <c r="B135" s="142" t="str">
        <f>IF(A135="","",MID(info_weblinks!$C$3,32,3))</f>
        <v/>
      </c>
      <c r="C135" s="142" t="str">
        <f>IF(info_parties!G135="","",info_parties!G135)</f>
        <v/>
      </c>
      <c r="D135" s="142" t="str">
        <f>IF(info_parties!K135="","",info_parties!K135)</f>
        <v/>
      </c>
      <c r="E135" s="142" t="str">
        <f>IF(info_parties!H135="","",info_parties!H135)</f>
        <v/>
      </c>
      <c r="F135" s="243" t="str">
        <f t="shared" si="8"/>
        <v/>
      </c>
      <c r="G135" s="244" t="str">
        <f t="shared" si="9"/>
        <v/>
      </c>
      <c r="H135" s="245" t="str">
        <f t="shared" si="10"/>
        <v/>
      </c>
      <c r="I135" s="246" t="str">
        <f t="shared" si="11"/>
        <v/>
      </c>
      <c r="J135" s="247" t="str">
        <f>IF(ISERROR(VLOOKUP($A135,parlvotes_lh!$A$11:$ZZ$200,6,FALSE))=TRUE,"",IF(VLOOKUP($A135,parlvotes_lh!$A$11:$ZZ$200,6,FALSE)=0,"",VLOOKUP($A135,parlvotes_lh!$A$11:$ZZ$200,6,FALSE)))</f>
        <v/>
      </c>
      <c r="K135" s="247" t="str">
        <f>IF(ISERROR(VLOOKUP($A135,parlvotes_lh!$A$11:$ZZ$200,26,FALSE))=TRUE,"",IF(VLOOKUP($A135,parlvotes_lh!$A$11:$ZZ$200,26,FALSE)=0,"",VLOOKUP($A135,parlvotes_lh!$A$11:$ZZ$200,26,FALSE)))</f>
        <v/>
      </c>
      <c r="L135" s="247" t="str">
        <f>IF(ISERROR(VLOOKUP($A135,parlvotes_lh!$A$11:$ZZ$200,46,FALSE))=TRUE,"",IF(VLOOKUP($A135,parlvotes_lh!$A$11:$ZZ$200,46,FALSE)=0,"",VLOOKUP($A135,parlvotes_lh!$A$11:$ZZ$200,46,FALSE)))</f>
        <v/>
      </c>
      <c r="M135" s="247" t="str">
        <f>IF(ISERROR(VLOOKUP($A135,parlvotes_lh!$A$11:$ZZ$200,66,FALSE))=TRUE,"",IF(VLOOKUP($A135,parlvotes_lh!$A$11:$ZZ$200,66,FALSE)=0,"",VLOOKUP($A135,parlvotes_lh!$A$11:$ZZ$200,66,FALSE)))</f>
        <v/>
      </c>
      <c r="N135" s="247" t="str">
        <f>IF(ISERROR(VLOOKUP($A135,parlvotes_lh!$A$11:$ZZ$200,86,FALSE))=TRUE,"",IF(VLOOKUP($A135,parlvotes_lh!$A$11:$ZZ$200,86,FALSE)=0,"",VLOOKUP($A135,parlvotes_lh!$A$11:$ZZ$200,86,FALSE)))</f>
        <v/>
      </c>
      <c r="O135" s="247" t="str">
        <f>IF(ISERROR(VLOOKUP($A135,parlvotes_lh!$A$11:$ZZ$200,106,FALSE))=TRUE,"",IF(VLOOKUP($A135,parlvotes_lh!$A$11:$ZZ$200,106,FALSE)=0,"",VLOOKUP($A135,parlvotes_lh!$A$11:$ZZ$200,106,FALSE)))</f>
        <v/>
      </c>
      <c r="P135" s="247" t="str">
        <f>IF(ISERROR(VLOOKUP($A135,parlvotes_lh!$A$11:$ZZ$200,126,FALSE))=TRUE,"",IF(VLOOKUP($A135,parlvotes_lh!$A$11:$ZZ$200,126,FALSE)=0,"",VLOOKUP($A135,parlvotes_lh!$A$11:$ZZ$200,126,FALSE)))</f>
        <v/>
      </c>
      <c r="Q135" s="248" t="str">
        <f>IF(ISERROR(VLOOKUP($A135,parlvotes_lh!$A$11:$ZZ$200,146,FALSE))=TRUE,"",IF(VLOOKUP($A135,parlvotes_lh!$A$11:$ZZ$200,146,FALSE)=0,"",VLOOKUP($A135,parlvotes_lh!$A$11:$ZZ$200,146,FALSE)))</f>
        <v/>
      </c>
      <c r="R135" s="248" t="str">
        <f>IF(ISERROR(VLOOKUP($A135,parlvotes_lh!$A$11:$ZZ$200,166,FALSE))=TRUE,"",IF(VLOOKUP($A135,parlvotes_lh!$A$11:$ZZ$200,166,FALSE)=0,"",VLOOKUP($A135,parlvotes_lh!$A$11:$ZZ$200,166,FALSE)))</f>
        <v/>
      </c>
      <c r="S135" s="248" t="str">
        <f>IF(ISERROR(VLOOKUP($A135,parlvotes_lh!$A$11:$ZZ$200,186,FALSE))=TRUE,"",IF(VLOOKUP($A135,parlvotes_lh!$A$11:$ZZ$200,186,FALSE)=0,"",VLOOKUP($A135,parlvotes_lh!$A$11:$ZZ$200,186,FALSE)))</f>
        <v/>
      </c>
      <c r="T135" s="248" t="str">
        <f>IF(ISERROR(VLOOKUP($A135,parlvotes_lh!$A$11:$ZZ$200,206,FALSE))=TRUE,"",IF(VLOOKUP($A135,parlvotes_lh!$A$11:$ZZ$200,206,FALSE)=0,"",VLOOKUP($A135,parlvotes_lh!$A$11:$ZZ$200,206,FALSE)))</f>
        <v/>
      </c>
      <c r="U135" s="248" t="str">
        <f>IF(ISERROR(VLOOKUP($A135,parlvotes_lh!$A$11:$ZZ$200,226,FALSE))=TRUE,"",IF(VLOOKUP($A135,parlvotes_lh!$A$11:$ZZ$200,226,FALSE)=0,"",VLOOKUP($A135,parlvotes_lh!$A$11:$ZZ$200,226,FALSE)))</f>
        <v/>
      </c>
      <c r="V135" s="248" t="str">
        <f>IF(ISERROR(VLOOKUP($A135,parlvotes_lh!$A$11:$ZZ$200,246,FALSE))=TRUE,"",IF(VLOOKUP($A135,parlvotes_lh!$A$11:$ZZ$200,246,FALSE)=0,"",VLOOKUP($A135,parlvotes_lh!$A$11:$ZZ$200,246,FALSE)))</f>
        <v/>
      </c>
      <c r="W135" s="248" t="str">
        <f>IF(ISERROR(VLOOKUP($A135,parlvotes_lh!$A$11:$ZZ$200,266,FALSE))=TRUE,"",IF(VLOOKUP($A135,parlvotes_lh!$A$11:$ZZ$200,266,FALSE)=0,"",VLOOKUP($A135,parlvotes_lh!$A$11:$ZZ$200,266,FALSE)))</f>
        <v/>
      </c>
      <c r="X135" s="248" t="str">
        <f>IF(ISERROR(VLOOKUP($A135,parlvotes_lh!$A$11:$ZZ$200,286,FALSE))=TRUE,"",IF(VLOOKUP($A135,parlvotes_lh!$A$11:$ZZ$200,286,FALSE)=0,"",VLOOKUP($A135,parlvotes_lh!$A$11:$ZZ$200,286,FALSE)))</f>
        <v/>
      </c>
      <c r="Y135" s="248" t="str">
        <f>IF(ISERROR(VLOOKUP($A135,parlvotes_lh!$A$11:$ZZ$200,306,FALSE))=TRUE,"",IF(VLOOKUP($A135,parlvotes_lh!$A$11:$ZZ$200,306,FALSE)=0,"",VLOOKUP($A135,parlvotes_lh!$A$11:$ZZ$200,306,FALSE)))</f>
        <v/>
      </c>
      <c r="Z135" s="248" t="str">
        <f>IF(ISERROR(VLOOKUP($A135,parlvotes_lh!$A$11:$ZZ$200,326,FALSE))=TRUE,"",IF(VLOOKUP($A135,parlvotes_lh!$A$11:$ZZ$200,326,FALSE)=0,"",VLOOKUP($A135,parlvotes_lh!$A$11:$ZZ$200,326,FALSE)))</f>
        <v/>
      </c>
      <c r="AA135" s="248" t="str">
        <f>IF(ISERROR(VLOOKUP($A135,parlvotes_lh!$A$11:$ZZ$200,346,FALSE))=TRUE,"",IF(VLOOKUP($A135,parlvotes_lh!$A$11:$ZZ$200,346,FALSE)=0,"",VLOOKUP($A135,parlvotes_lh!$A$11:$ZZ$200,346,FALSE)))</f>
        <v/>
      </c>
      <c r="AB135" s="248" t="str">
        <f>IF(ISERROR(VLOOKUP($A135,parlvotes_lh!$A$11:$ZZ$200,366,FALSE))=TRUE,"",IF(VLOOKUP($A135,parlvotes_lh!$A$11:$ZZ$200,366,FALSE)=0,"",VLOOKUP($A135,parlvotes_lh!$A$11:$ZZ$200,366,FALSE)))</f>
        <v/>
      </c>
      <c r="AC135" s="248" t="str">
        <f>IF(ISERROR(VLOOKUP($A135,parlvotes_lh!$A$11:$ZZ$200,386,FALSE))=TRUE,"",IF(VLOOKUP($A135,parlvotes_lh!$A$11:$ZZ$200,386,FALSE)=0,"",VLOOKUP($A135,parlvotes_lh!$A$11:$ZZ$200,386,FALSE)))</f>
        <v/>
      </c>
    </row>
    <row r="136" spans="1:29" ht="13.5" customHeight="1" x14ac:dyDescent="0.25">
      <c r="A136" s="242"/>
      <c r="B136" s="142" t="str">
        <f>IF(A136="","",MID(info_weblinks!$C$3,32,3))</f>
        <v/>
      </c>
      <c r="C136" s="142" t="str">
        <f>IF(info_parties!G136="","",info_parties!G136)</f>
        <v/>
      </c>
      <c r="D136" s="142" t="str">
        <f>IF(info_parties!K136="","",info_parties!K136)</f>
        <v/>
      </c>
      <c r="E136" s="142" t="str">
        <f>IF(info_parties!H136="","",info_parties!H136)</f>
        <v/>
      </c>
      <c r="F136" s="243" t="str">
        <f t="shared" si="8"/>
        <v/>
      </c>
      <c r="G136" s="244" t="str">
        <f t="shared" si="9"/>
        <v/>
      </c>
      <c r="H136" s="245" t="str">
        <f t="shared" si="10"/>
        <v/>
      </c>
      <c r="I136" s="246" t="str">
        <f t="shared" si="11"/>
        <v/>
      </c>
      <c r="J136" s="247" t="str">
        <f>IF(ISERROR(VLOOKUP($A136,parlvotes_lh!$A$11:$ZZ$200,6,FALSE))=TRUE,"",IF(VLOOKUP($A136,parlvotes_lh!$A$11:$ZZ$200,6,FALSE)=0,"",VLOOKUP($A136,parlvotes_lh!$A$11:$ZZ$200,6,FALSE)))</f>
        <v/>
      </c>
      <c r="K136" s="247" t="str">
        <f>IF(ISERROR(VLOOKUP($A136,parlvotes_lh!$A$11:$ZZ$200,26,FALSE))=TRUE,"",IF(VLOOKUP($A136,parlvotes_lh!$A$11:$ZZ$200,26,FALSE)=0,"",VLOOKUP($A136,parlvotes_lh!$A$11:$ZZ$200,26,FALSE)))</f>
        <v/>
      </c>
      <c r="L136" s="247" t="str">
        <f>IF(ISERROR(VLOOKUP($A136,parlvotes_lh!$A$11:$ZZ$200,46,FALSE))=TRUE,"",IF(VLOOKUP($A136,parlvotes_lh!$A$11:$ZZ$200,46,FALSE)=0,"",VLOOKUP($A136,parlvotes_lh!$A$11:$ZZ$200,46,FALSE)))</f>
        <v/>
      </c>
      <c r="M136" s="247" t="str">
        <f>IF(ISERROR(VLOOKUP($A136,parlvotes_lh!$A$11:$ZZ$200,66,FALSE))=TRUE,"",IF(VLOOKUP($A136,parlvotes_lh!$A$11:$ZZ$200,66,FALSE)=0,"",VLOOKUP($A136,parlvotes_lh!$A$11:$ZZ$200,66,FALSE)))</f>
        <v/>
      </c>
      <c r="N136" s="247" t="str">
        <f>IF(ISERROR(VLOOKUP($A136,parlvotes_lh!$A$11:$ZZ$200,86,FALSE))=TRUE,"",IF(VLOOKUP($A136,parlvotes_lh!$A$11:$ZZ$200,86,FALSE)=0,"",VLOOKUP($A136,parlvotes_lh!$A$11:$ZZ$200,86,FALSE)))</f>
        <v/>
      </c>
      <c r="O136" s="247" t="str">
        <f>IF(ISERROR(VLOOKUP($A136,parlvotes_lh!$A$11:$ZZ$200,106,FALSE))=TRUE,"",IF(VLOOKUP($A136,parlvotes_lh!$A$11:$ZZ$200,106,FALSE)=0,"",VLOOKUP($A136,parlvotes_lh!$A$11:$ZZ$200,106,FALSE)))</f>
        <v/>
      </c>
      <c r="P136" s="247" t="str">
        <f>IF(ISERROR(VLOOKUP($A136,parlvotes_lh!$A$11:$ZZ$200,126,FALSE))=TRUE,"",IF(VLOOKUP($A136,parlvotes_lh!$A$11:$ZZ$200,126,FALSE)=0,"",VLOOKUP($A136,parlvotes_lh!$A$11:$ZZ$200,126,FALSE)))</f>
        <v/>
      </c>
      <c r="Q136" s="248" t="str">
        <f>IF(ISERROR(VLOOKUP($A136,parlvotes_lh!$A$11:$ZZ$200,146,FALSE))=TRUE,"",IF(VLOOKUP($A136,parlvotes_lh!$A$11:$ZZ$200,146,FALSE)=0,"",VLOOKUP($A136,parlvotes_lh!$A$11:$ZZ$200,146,FALSE)))</f>
        <v/>
      </c>
      <c r="R136" s="248" t="str">
        <f>IF(ISERROR(VLOOKUP($A136,parlvotes_lh!$A$11:$ZZ$200,166,FALSE))=TRUE,"",IF(VLOOKUP($A136,parlvotes_lh!$A$11:$ZZ$200,166,FALSE)=0,"",VLOOKUP($A136,parlvotes_lh!$A$11:$ZZ$200,166,FALSE)))</f>
        <v/>
      </c>
      <c r="S136" s="248" t="str">
        <f>IF(ISERROR(VLOOKUP($A136,parlvotes_lh!$A$11:$ZZ$200,186,FALSE))=TRUE,"",IF(VLOOKUP($A136,parlvotes_lh!$A$11:$ZZ$200,186,FALSE)=0,"",VLOOKUP($A136,parlvotes_lh!$A$11:$ZZ$200,186,FALSE)))</f>
        <v/>
      </c>
      <c r="T136" s="248" t="str">
        <f>IF(ISERROR(VLOOKUP($A136,parlvotes_lh!$A$11:$ZZ$200,206,FALSE))=TRUE,"",IF(VLOOKUP($A136,parlvotes_lh!$A$11:$ZZ$200,206,FALSE)=0,"",VLOOKUP($A136,parlvotes_lh!$A$11:$ZZ$200,206,FALSE)))</f>
        <v/>
      </c>
      <c r="U136" s="248" t="str">
        <f>IF(ISERROR(VLOOKUP($A136,parlvotes_lh!$A$11:$ZZ$200,226,FALSE))=TRUE,"",IF(VLOOKUP($A136,parlvotes_lh!$A$11:$ZZ$200,226,FALSE)=0,"",VLOOKUP($A136,parlvotes_lh!$A$11:$ZZ$200,226,FALSE)))</f>
        <v/>
      </c>
      <c r="V136" s="248" t="str">
        <f>IF(ISERROR(VLOOKUP($A136,parlvotes_lh!$A$11:$ZZ$200,246,FALSE))=TRUE,"",IF(VLOOKUP($A136,parlvotes_lh!$A$11:$ZZ$200,246,FALSE)=0,"",VLOOKUP($A136,parlvotes_lh!$A$11:$ZZ$200,246,FALSE)))</f>
        <v/>
      </c>
      <c r="W136" s="248" t="str">
        <f>IF(ISERROR(VLOOKUP($A136,parlvotes_lh!$A$11:$ZZ$200,266,FALSE))=TRUE,"",IF(VLOOKUP($A136,parlvotes_lh!$A$11:$ZZ$200,266,FALSE)=0,"",VLOOKUP($A136,parlvotes_lh!$A$11:$ZZ$200,266,FALSE)))</f>
        <v/>
      </c>
      <c r="X136" s="248" t="str">
        <f>IF(ISERROR(VLOOKUP($A136,parlvotes_lh!$A$11:$ZZ$200,286,FALSE))=TRUE,"",IF(VLOOKUP($A136,parlvotes_lh!$A$11:$ZZ$200,286,FALSE)=0,"",VLOOKUP($A136,parlvotes_lh!$A$11:$ZZ$200,286,FALSE)))</f>
        <v/>
      </c>
      <c r="Y136" s="248" t="str">
        <f>IF(ISERROR(VLOOKUP($A136,parlvotes_lh!$A$11:$ZZ$200,306,FALSE))=TRUE,"",IF(VLOOKUP($A136,parlvotes_lh!$A$11:$ZZ$200,306,FALSE)=0,"",VLOOKUP($A136,parlvotes_lh!$A$11:$ZZ$200,306,FALSE)))</f>
        <v/>
      </c>
      <c r="Z136" s="248" t="str">
        <f>IF(ISERROR(VLOOKUP($A136,parlvotes_lh!$A$11:$ZZ$200,326,FALSE))=TRUE,"",IF(VLOOKUP($A136,parlvotes_lh!$A$11:$ZZ$200,326,FALSE)=0,"",VLOOKUP($A136,parlvotes_lh!$A$11:$ZZ$200,326,FALSE)))</f>
        <v/>
      </c>
      <c r="AA136" s="248" t="str">
        <f>IF(ISERROR(VLOOKUP($A136,parlvotes_lh!$A$11:$ZZ$200,346,FALSE))=TRUE,"",IF(VLOOKUP($A136,parlvotes_lh!$A$11:$ZZ$200,346,FALSE)=0,"",VLOOKUP($A136,parlvotes_lh!$A$11:$ZZ$200,346,FALSE)))</f>
        <v/>
      </c>
      <c r="AB136" s="248" t="str">
        <f>IF(ISERROR(VLOOKUP($A136,parlvotes_lh!$A$11:$ZZ$200,366,FALSE))=TRUE,"",IF(VLOOKUP($A136,parlvotes_lh!$A$11:$ZZ$200,366,FALSE)=0,"",VLOOKUP($A136,parlvotes_lh!$A$11:$ZZ$200,366,FALSE)))</f>
        <v/>
      </c>
      <c r="AC136" s="248" t="str">
        <f>IF(ISERROR(VLOOKUP($A136,parlvotes_lh!$A$11:$ZZ$200,386,FALSE))=TRUE,"",IF(VLOOKUP($A136,parlvotes_lh!$A$11:$ZZ$200,386,FALSE)=0,"",VLOOKUP($A136,parlvotes_lh!$A$11:$ZZ$200,386,FALSE)))</f>
        <v/>
      </c>
    </row>
    <row r="137" spans="1:29" ht="13.5" customHeight="1" x14ac:dyDescent="0.25">
      <c r="A137" s="242"/>
      <c r="B137" s="142" t="str">
        <f>IF(A137="","",MID(info_weblinks!$C$3,32,3))</f>
        <v/>
      </c>
      <c r="C137" s="142" t="str">
        <f>IF(info_parties!G137="","",info_parties!G137)</f>
        <v/>
      </c>
      <c r="D137" s="142" t="str">
        <f>IF(info_parties!K137="","",info_parties!K137)</f>
        <v/>
      </c>
      <c r="E137" s="142" t="str">
        <f>IF(info_parties!H137="","",info_parties!H137)</f>
        <v/>
      </c>
      <c r="F137" s="243" t="str">
        <f t="shared" si="8"/>
        <v/>
      </c>
      <c r="G137" s="244" t="str">
        <f t="shared" si="9"/>
        <v/>
      </c>
      <c r="H137" s="245" t="str">
        <f t="shared" si="10"/>
        <v/>
      </c>
      <c r="I137" s="246" t="str">
        <f t="shared" si="11"/>
        <v/>
      </c>
      <c r="J137" s="247" t="str">
        <f>IF(ISERROR(VLOOKUP($A137,parlvotes_lh!$A$11:$ZZ$200,6,FALSE))=TRUE,"",IF(VLOOKUP($A137,parlvotes_lh!$A$11:$ZZ$200,6,FALSE)=0,"",VLOOKUP($A137,parlvotes_lh!$A$11:$ZZ$200,6,FALSE)))</f>
        <v/>
      </c>
      <c r="K137" s="247" t="str">
        <f>IF(ISERROR(VLOOKUP($A137,parlvotes_lh!$A$11:$ZZ$200,26,FALSE))=TRUE,"",IF(VLOOKUP($A137,parlvotes_lh!$A$11:$ZZ$200,26,FALSE)=0,"",VLOOKUP($A137,parlvotes_lh!$A$11:$ZZ$200,26,FALSE)))</f>
        <v/>
      </c>
      <c r="L137" s="247" t="str">
        <f>IF(ISERROR(VLOOKUP($A137,parlvotes_lh!$A$11:$ZZ$200,46,FALSE))=TRUE,"",IF(VLOOKUP($A137,parlvotes_lh!$A$11:$ZZ$200,46,FALSE)=0,"",VLOOKUP($A137,parlvotes_lh!$A$11:$ZZ$200,46,FALSE)))</f>
        <v/>
      </c>
      <c r="M137" s="247" t="str">
        <f>IF(ISERROR(VLOOKUP($A137,parlvotes_lh!$A$11:$ZZ$200,66,FALSE))=TRUE,"",IF(VLOOKUP($A137,parlvotes_lh!$A$11:$ZZ$200,66,FALSE)=0,"",VLOOKUP($A137,parlvotes_lh!$A$11:$ZZ$200,66,FALSE)))</f>
        <v/>
      </c>
      <c r="N137" s="247" t="str">
        <f>IF(ISERROR(VLOOKUP($A137,parlvotes_lh!$A$11:$ZZ$200,86,FALSE))=TRUE,"",IF(VLOOKUP($A137,parlvotes_lh!$A$11:$ZZ$200,86,FALSE)=0,"",VLOOKUP($A137,parlvotes_lh!$A$11:$ZZ$200,86,FALSE)))</f>
        <v/>
      </c>
      <c r="O137" s="247" t="str">
        <f>IF(ISERROR(VLOOKUP($A137,parlvotes_lh!$A$11:$ZZ$200,106,FALSE))=TRUE,"",IF(VLOOKUP($A137,parlvotes_lh!$A$11:$ZZ$200,106,FALSE)=0,"",VLOOKUP($A137,parlvotes_lh!$A$11:$ZZ$200,106,FALSE)))</f>
        <v/>
      </c>
      <c r="P137" s="247" t="str">
        <f>IF(ISERROR(VLOOKUP($A137,parlvotes_lh!$A$11:$ZZ$200,126,FALSE))=TRUE,"",IF(VLOOKUP($A137,parlvotes_lh!$A$11:$ZZ$200,126,FALSE)=0,"",VLOOKUP($A137,parlvotes_lh!$A$11:$ZZ$200,126,FALSE)))</f>
        <v/>
      </c>
      <c r="Q137" s="248" t="str">
        <f>IF(ISERROR(VLOOKUP($A137,parlvotes_lh!$A$11:$ZZ$200,146,FALSE))=TRUE,"",IF(VLOOKUP($A137,parlvotes_lh!$A$11:$ZZ$200,146,FALSE)=0,"",VLOOKUP($A137,parlvotes_lh!$A$11:$ZZ$200,146,FALSE)))</f>
        <v/>
      </c>
      <c r="R137" s="248" t="str">
        <f>IF(ISERROR(VLOOKUP($A137,parlvotes_lh!$A$11:$ZZ$200,166,FALSE))=TRUE,"",IF(VLOOKUP($A137,parlvotes_lh!$A$11:$ZZ$200,166,FALSE)=0,"",VLOOKUP($A137,parlvotes_lh!$A$11:$ZZ$200,166,FALSE)))</f>
        <v/>
      </c>
      <c r="S137" s="248" t="str">
        <f>IF(ISERROR(VLOOKUP($A137,parlvotes_lh!$A$11:$ZZ$200,186,FALSE))=TRUE,"",IF(VLOOKUP($A137,parlvotes_lh!$A$11:$ZZ$200,186,FALSE)=0,"",VLOOKUP($A137,parlvotes_lh!$A$11:$ZZ$200,186,FALSE)))</f>
        <v/>
      </c>
      <c r="T137" s="248" t="str">
        <f>IF(ISERROR(VLOOKUP($A137,parlvotes_lh!$A$11:$ZZ$200,206,FALSE))=TRUE,"",IF(VLOOKUP($A137,parlvotes_lh!$A$11:$ZZ$200,206,FALSE)=0,"",VLOOKUP($A137,parlvotes_lh!$A$11:$ZZ$200,206,FALSE)))</f>
        <v/>
      </c>
      <c r="U137" s="248" t="str">
        <f>IF(ISERROR(VLOOKUP($A137,parlvotes_lh!$A$11:$ZZ$200,226,FALSE))=TRUE,"",IF(VLOOKUP($A137,parlvotes_lh!$A$11:$ZZ$200,226,FALSE)=0,"",VLOOKUP($A137,parlvotes_lh!$A$11:$ZZ$200,226,FALSE)))</f>
        <v/>
      </c>
      <c r="V137" s="248" t="str">
        <f>IF(ISERROR(VLOOKUP($A137,parlvotes_lh!$A$11:$ZZ$200,246,FALSE))=TRUE,"",IF(VLOOKUP($A137,parlvotes_lh!$A$11:$ZZ$200,246,FALSE)=0,"",VLOOKUP($A137,parlvotes_lh!$A$11:$ZZ$200,246,FALSE)))</f>
        <v/>
      </c>
      <c r="W137" s="248" t="str">
        <f>IF(ISERROR(VLOOKUP($A137,parlvotes_lh!$A$11:$ZZ$200,266,FALSE))=TRUE,"",IF(VLOOKUP($A137,parlvotes_lh!$A$11:$ZZ$200,266,FALSE)=0,"",VLOOKUP($A137,parlvotes_lh!$A$11:$ZZ$200,266,FALSE)))</f>
        <v/>
      </c>
      <c r="X137" s="248" t="str">
        <f>IF(ISERROR(VLOOKUP($A137,parlvotes_lh!$A$11:$ZZ$200,286,FALSE))=TRUE,"",IF(VLOOKUP($A137,parlvotes_lh!$A$11:$ZZ$200,286,FALSE)=0,"",VLOOKUP($A137,parlvotes_lh!$A$11:$ZZ$200,286,FALSE)))</f>
        <v/>
      </c>
      <c r="Y137" s="248" t="str">
        <f>IF(ISERROR(VLOOKUP($A137,parlvotes_lh!$A$11:$ZZ$200,306,FALSE))=TRUE,"",IF(VLOOKUP($A137,parlvotes_lh!$A$11:$ZZ$200,306,FALSE)=0,"",VLOOKUP($A137,parlvotes_lh!$A$11:$ZZ$200,306,FALSE)))</f>
        <v/>
      </c>
      <c r="Z137" s="248" t="str">
        <f>IF(ISERROR(VLOOKUP($A137,parlvotes_lh!$A$11:$ZZ$200,326,FALSE))=TRUE,"",IF(VLOOKUP($A137,parlvotes_lh!$A$11:$ZZ$200,326,FALSE)=0,"",VLOOKUP($A137,parlvotes_lh!$A$11:$ZZ$200,326,FALSE)))</f>
        <v/>
      </c>
      <c r="AA137" s="248" t="str">
        <f>IF(ISERROR(VLOOKUP($A137,parlvotes_lh!$A$11:$ZZ$200,346,FALSE))=TRUE,"",IF(VLOOKUP($A137,parlvotes_lh!$A$11:$ZZ$200,346,FALSE)=0,"",VLOOKUP($A137,parlvotes_lh!$A$11:$ZZ$200,346,FALSE)))</f>
        <v/>
      </c>
      <c r="AB137" s="248" t="str">
        <f>IF(ISERROR(VLOOKUP($A137,parlvotes_lh!$A$11:$ZZ$200,366,FALSE))=TRUE,"",IF(VLOOKUP($A137,parlvotes_lh!$A$11:$ZZ$200,366,FALSE)=0,"",VLOOKUP($A137,parlvotes_lh!$A$11:$ZZ$200,366,FALSE)))</f>
        <v/>
      </c>
      <c r="AC137" s="248" t="str">
        <f>IF(ISERROR(VLOOKUP($A137,parlvotes_lh!$A$11:$ZZ$200,386,FALSE))=TRUE,"",IF(VLOOKUP($A137,parlvotes_lh!$A$11:$ZZ$200,386,FALSE)=0,"",VLOOKUP($A137,parlvotes_lh!$A$11:$ZZ$200,386,FALSE)))</f>
        <v/>
      </c>
    </row>
    <row r="138" spans="1:29" ht="13.5" customHeight="1" x14ac:dyDescent="0.25">
      <c r="A138" s="242"/>
      <c r="B138" s="142" t="str">
        <f>IF(A138="","",MID(info_weblinks!$C$3,32,3))</f>
        <v/>
      </c>
      <c r="C138" s="142" t="str">
        <f>IF(info_parties!G138="","",info_parties!G138)</f>
        <v/>
      </c>
      <c r="D138" s="142" t="str">
        <f>IF(info_parties!K138="","",info_parties!K138)</f>
        <v/>
      </c>
      <c r="E138" s="142" t="str">
        <f>IF(info_parties!H138="","",info_parties!H138)</f>
        <v/>
      </c>
      <c r="F138" s="243" t="str">
        <f t="shared" si="8"/>
        <v/>
      </c>
      <c r="G138" s="244" t="str">
        <f t="shared" si="9"/>
        <v/>
      </c>
      <c r="H138" s="245" t="str">
        <f t="shared" si="10"/>
        <v/>
      </c>
      <c r="I138" s="246" t="str">
        <f t="shared" si="11"/>
        <v/>
      </c>
      <c r="J138" s="247" t="str">
        <f>IF(ISERROR(VLOOKUP($A138,parlvotes_lh!$A$11:$ZZ$200,6,FALSE))=TRUE,"",IF(VLOOKUP($A138,parlvotes_lh!$A$11:$ZZ$200,6,FALSE)=0,"",VLOOKUP($A138,parlvotes_lh!$A$11:$ZZ$200,6,FALSE)))</f>
        <v/>
      </c>
      <c r="K138" s="247" t="str">
        <f>IF(ISERROR(VLOOKUP($A138,parlvotes_lh!$A$11:$ZZ$200,26,FALSE))=TRUE,"",IF(VLOOKUP($A138,parlvotes_lh!$A$11:$ZZ$200,26,FALSE)=0,"",VLOOKUP($A138,parlvotes_lh!$A$11:$ZZ$200,26,FALSE)))</f>
        <v/>
      </c>
      <c r="L138" s="247" t="str">
        <f>IF(ISERROR(VLOOKUP($A138,parlvotes_lh!$A$11:$ZZ$200,46,FALSE))=TRUE,"",IF(VLOOKUP($A138,parlvotes_lh!$A$11:$ZZ$200,46,FALSE)=0,"",VLOOKUP($A138,parlvotes_lh!$A$11:$ZZ$200,46,FALSE)))</f>
        <v/>
      </c>
      <c r="M138" s="247" t="str">
        <f>IF(ISERROR(VLOOKUP($A138,parlvotes_lh!$A$11:$ZZ$200,66,FALSE))=TRUE,"",IF(VLOOKUP($A138,parlvotes_lh!$A$11:$ZZ$200,66,FALSE)=0,"",VLOOKUP($A138,parlvotes_lh!$A$11:$ZZ$200,66,FALSE)))</f>
        <v/>
      </c>
      <c r="N138" s="247" t="str">
        <f>IF(ISERROR(VLOOKUP($A138,parlvotes_lh!$A$11:$ZZ$200,86,FALSE))=TRUE,"",IF(VLOOKUP($A138,parlvotes_lh!$A$11:$ZZ$200,86,FALSE)=0,"",VLOOKUP($A138,parlvotes_lh!$A$11:$ZZ$200,86,FALSE)))</f>
        <v/>
      </c>
      <c r="O138" s="247" t="str">
        <f>IF(ISERROR(VLOOKUP($A138,parlvotes_lh!$A$11:$ZZ$200,106,FALSE))=TRUE,"",IF(VLOOKUP($A138,parlvotes_lh!$A$11:$ZZ$200,106,FALSE)=0,"",VLOOKUP($A138,parlvotes_lh!$A$11:$ZZ$200,106,FALSE)))</f>
        <v/>
      </c>
      <c r="P138" s="247" t="str">
        <f>IF(ISERROR(VLOOKUP($A138,parlvotes_lh!$A$11:$ZZ$200,126,FALSE))=TRUE,"",IF(VLOOKUP($A138,parlvotes_lh!$A$11:$ZZ$200,126,FALSE)=0,"",VLOOKUP($A138,parlvotes_lh!$A$11:$ZZ$200,126,FALSE)))</f>
        <v/>
      </c>
      <c r="Q138" s="248" t="str">
        <f>IF(ISERROR(VLOOKUP($A138,parlvotes_lh!$A$11:$ZZ$200,146,FALSE))=TRUE,"",IF(VLOOKUP($A138,parlvotes_lh!$A$11:$ZZ$200,146,FALSE)=0,"",VLOOKUP($A138,parlvotes_lh!$A$11:$ZZ$200,146,FALSE)))</f>
        <v/>
      </c>
      <c r="R138" s="248" t="str">
        <f>IF(ISERROR(VLOOKUP($A138,parlvotes_lh!$A$11:$ZZ$200,166,FALSE))=TRUE,"",IF(VLOOKUP($A138,parlvotes_lh!$A$11:$ZZ$200,166,FALSE)=0,"",VLOOKUP($A138,parlvotes_lh!$A$11:$ZZ$200,166,FALSE)))</f>
        <v/>
      </c>
      <c r="S138" s="248" t="str">
        <f>IF(ISERROR(VLOOKUP($A138,parlvotes_lh!$A$11:$ZZ$200,186,FALSE))=TRUE,"",IF(VLOOKUP($A138,parlvotes_lh!$A$11:$ZZ$200,186,FALSE)=0,"",VLOOKUP($A138,parlvotes_lh!$A$11:$ZZ$200,186,FALSE)))</f>
        <v/>
      </c>
      <c r="T138" s="248" t="str">
        <f>IF(ISERROR(VLOOKUP($A138,parlvotes_lh!$A$11:$ZZ$200,206,FALSE))=TRUE,"",IF(VLOOKUP($A138,parlvotes_lh!$A$11:$ZZ$200,206,FALSE)=0,"",VLOOKUP($A138,parlvotes_lh!$A$11:$ZZ$200,206,FALSE)))</f>
        <v/>
      </c>
      <c r="U138" s="248" t="str">
        <f>IF(ISERROR(VLOOKUP($A138,parlvotes_lh!$A$11:$ZZ$200,226,FALSE))=TRUE,"",IF(VLOOKUP($A138,parlvotes_lh!$A$11:$ZZ$200,226,FALSE)=0,"",VLOOKUP($A138,parlvotes_lh!$A$11:$ZZ$200,226,FALSE)))</f>
        <v/>
      </c>
      <c r="V138" s="248" t="str">
        <f>IF(ISERROR(VLOOKUP($A138,parlvotes_lh!$A$11:$ZZ$200,246,FALSE))=TRUE,"",IF(VLOOKUP($A138,parlvotes_lh!$A$11:$ZZ$200,246,FALSE)=0,"",VLOOKUP($A138,parlvotes_lh!$A$11:$ZZ$200,246,FALSE)))</f>
        <v/>
      </c>
      <c r="W138" s="248" t="str">
        <f>IF(ISERROR(VLOOKUP($A138,parlvotes_lh!$A$11:$ZZ$200,266,FALSE))=TRUE,"",IF(VLOOKUP($A138,parlvotes_lh!$A$11:$ZZ$200,266,FALSE)=0,"",VLOOKUP($A138,parlvotes_lh!$A$11:$ZZ$200,266,FALSE)))</f>
        <v/>
      </c>
      <c r="X138" s="248" t="str">
        <f>IF(ISERROR(VLOOKUP($A138,parlvotes_lh!$A$11:$ZZ$200,286,FALSE))=TRUE,"",IF(VLOOKUP($A138,parlvotes_lh!$A$11:$ZZ$200,286,FALSE)=0,"",VLOOKUP($A138,parlvotes_lh!$A$11:$ZZ$200,286,FALSE)))</f>
        <v/>
      </c>
      <c r="Y138" s="248" t="str">
        <f>IF(ISERROR(VLOOKUP($A138,parlvotes_lh!$A$11:$ZZ$200,306,FALSE))=TRUE,"",IF(VLOOKUP($A138,parlvotes_lh!$A$11:$ZZ$200,306,FALSE)=0,"",VLOOKUP($A138,parlvotes_lh!$A$11:$ZZ$200,306,FALSE)))</f>
        <v/>
      </c>
      <c r="Z138" s="248" t="str">
        <f>IF(ISERROR(VLOOKUP($A138,parlvotes_lh!$A$11:$ZZ$200,326,FALSE))=TRUE,"",IF(VLOOKUP($A138,parlvotes_lh!$A$11:$ZZ$200,326,FALSE)=0,"",VLOOKUP($A138,parlvotes_lh!$A$11:$ZZ$200,326,FALSE)))</f>
        <v/>
      </c>
      <c r="AA138" s="248" t="str">
        <f>IF(ISERROR(VLOOKUP($A138,parlvotes_lh!$A$11:$ZZ$200,346,FALSE))=TRUE,"",IF(VLOOKUP($A138,parlvotes_lh!$A$11:$ZZ$200,346,FALSE)=0,"",VLOOKUP($A138,parlvotes_lh!$A$11:$ZZ$200,346,FALSE)))</f>
        <v/>
      </c>
      <c r="AB138" s="248" t="str">
        <f>IF(ISERROR(VLOOKUP($A138,parlvotes_lh!$A$11:$ZZ$200,366,FALSE))=TRUE,"",IF(VLOOKUP($A138,parlvotes_lh!$A$11:$ZZ$200,366,FALSE)=0,"",VLOOKUP($A138,parlvotes_lh!$A$11:$ZZ$200,366,FALSE)))</f>
        <v/>
      </c>
      <c r="AC138" s="248" t="str">
        <f>IF(ISERROR(VLOOKUP($A138,parlvotes_lh!$A$11:$ZZ$200,386,FALSE))=TRUE,"",IF(VLOOKUP($A138,parlvotes_lh!$A$11:$ZZ$200,386,FALSE)=0,"",VLOOKUP($A138,parlvotes_lh!$A$11:$ZZ$200,386,FALSE)))</f>
        <v/>
      </c>
    </row>
    <row r="139" spans="1:29" ht="13.5" customHeight="1" x14ac:dyDescent="0.25">
      <c r="A139" s="242"/>
      <c r="B139" s="142" t="str">
        <f>IF(A139="","",MID(info_weblinks!$C$3,32,3))</f>
        <v/>
      </c>
      <c r="C139" s="142" t="str">
        <f>IF(info_parties!G139="","",info_parties!G139)</f>
        <v/>
      </c>
      <c r="D139" s="142" t="str">
        <f>IF(info_parties!K139="","",info_parties!K139)</f>
        <v/>
      </c>
      <c r="E139" s="142" t="str">
        <f>IF(info_parties!H139="","",info_parties!H139)</f>
        <v/>
      </c>
      <c r="F139" s="243" t="str">
        <f t="shared" si="8"/>
        <v/>
      </c>
      <c r="G139" s="244" t="str">
        <f t="shared" si="9"/>
        <v/>
      </c>
      <c r="H139" s="245" t="str">
        <f t="shared" si="10"/>
        <v/>
      </c>
      <c r="I139" s="246" t="str">
        <f t="shared" si="11"/>
        <v/>
      </c>
      <c r="J139" s="247" t="str">
        <f>IF(ISERROR(VLOOKUP($A139,parlvotes_lh!$A$11:$ZZ$200,6,FALSE))=TRUE,"",IF(VLOOKUP($A139,parlvotes_lh!$A$11:$ZZ$200,6,FALSE)=0,"",VLOOKUP($A139,parlvotes_lh!$A$11:$ZZ$200,6,FALSE)))</f>
        <v/>
      </c>
      <c r="K139" s="247" t="str">
        <f>IF(ISERROR(VLOOKUP($A139,parlvotes_lh!$A$11:$ZZ$200,26,FALSE))=TRUE,"",IF(VLOOKUP($A139,parlvotes_lh!$A$11:$ZZ$200,26,FALSE)=0,"",VLOOKUP($A139,parlvotes_lh!$A$11:$ZZ$200,26,FALSE)))</f>
        <v/>
      </c>
      <c r="L139" s="247" t="str">
        <f>IF(ISERROR(VLOOKUP($A139,parlvotes_lh!$A$11:$ZZ$200,46,FALSE))=TRUE,"",IF(VLOOKUP($A139,parlvotes_lh!$A$11:$ZZ$200,46,FALSE)=0,"",VLOOKUP($A139,parlvotes_lh!$A$11:$ZZ$200,46,FALSE)))</f>
        <v/>
      </c>
      <c r="M139" s="247" t="str">
        <f>IF(ISERROR(VLOOKUP($A139,parlvotes_lh!$A$11:$ZZ$200,66,FALSE))=TRUE,"",IF(VLOOKUP($A139,parlvotes_lh!$A$11:$ZZ$200,66,FALSE)=0,"",VLOOKUP($A139,parlvotes_lh!$A$11:$ZZ$200,66,FALSE)))</f>
        <v/>
      </c>
      <c r="N139" s="247" t="str">
        <f>IF(ISERROR(VLOOKUP($A139,parlvotes_lh!$A$11:$ZZ$200,86,FALSE))=TRUE,"",IF(VLOOKUP($A139,parlvotes_lh!$A$11:$ZZ$200,86,FALSE)=0,"",VLOOKUP($A139,parlvotes_lh!$A$11:$ZZ$200,86,FALSE)))</f>
        <v/>
      </c>
      <c r="O139" s="247" t="str">
        <f>IF(ISERROR(VLOOKUP($A139,parlvotes_lh!$A$11:$ZZ$200,106,FALSE))=TRUE,"",IF(VLOOKUP($A139,parlvotes_lh!$A$11:$ZZ$200,106,FALSE)=0,"",VLOOKUP($A139,parlvotes_lh!$A$11:$ZZ$200,106,FALSE)))</f>
        <v/>
      </c>
      <c r="P139" s="247" t="str">
        <f>IF(ISERROR(VLOOKUP($A139,parlvotes_lh!$A$11:$ZZ$200,126,FALSE))=TRUE,"",IF(VLOOKUP($A139,parlvotes_lh!$A$11:$ZZ$200,126,FALSE)=0,"",VLOOKUP($A139,parlvotes_lh!$A$11:$ZZ$200,126,FALSE)))</f>
        <v/>
      </c>
      <c r="Q139" s="248" t="str">
        <f>IF(ISERROR(VLOOKUP($A139,parlvotes_lh!$A$11:$ZZ$200,146,FALSE))=TRUE,"",IF(VLOOKUP($A139,parlvotes_lh!$A$11:$ZZ$200,146,FALSE)=0,"",VLOOKUP($A139,parlvotes_lh!$A$11:$ZZ$200,146,FALSE)))</f>
        <v/>
      </c>
      <c r="R139" s="248" t="str">
        <f>IF(ISERROR(VLOOKUP($A139,parlvotes_lh!$A$11:$ZZ$200,166,FALSE))=TRUE,"",IF(VLOOKUP($A139,parlvotes_lh!$A$11:$ZZ$200,166,FALSE)=0,"",VLOOKUP($A139,parlvotes_lh!$A$11:$ZZ$200,166,FALSE)))</f>
        <v/>
      </c>
      <c r="S139" s="248" t="str">
        <f>IF(ISERROR(VLOOKUP($A139,parlvotes_lh!$A$11:$ZZ$200,186,FALSE))=TRUE,"",IF(VLOOKUP($A139,parlvotes_lh!$A$11:$ZZ$200,186,FALSE)=0,"",VLOOKUP($A139,parlvotes_lh!$A$11:$ZZ$200,186,FALSE)))</f>
        <v/>
      </c>
      <c r="T139" s="248" t="str">
        <f>IF(ISERROR(VLOOKUP($A139,parlvotes_lh!$A$11:$ZZ$200,206,FALSE))=TRUE,"",IF(VLOOKUP($A139,parlvotes_lh!$A$11:$ZZ$200,206,FALSE)=0,"",VLOOKUP($A139,parlvotes_lh!$A$11:$ZZ$200,206,FALSE)))</f>
        <v/>
      </c>
      <c r="U139" s="248" t="str">
        <f>IF(ISERROR(VLOOKUP($A139,parlvotes_lh!$A$11:$ZZ$200,226,FALSE))=TRUE,"",IF(VLOOKUP($A139,parlvotes_lh!$A$11:$ZZ$200,226,FALSE)=0,"",VLOOKUP($A139,parlvotes_lh!$A$11:$ZZ$200,226,FALSE)))</f>
        <v/>
      </c>
      <c r="V139" s="248" t="str">
        <f>IF(ISERROR(VLOOKUP($A139,parlvotes_lh!$A$11:$ZZ$200,246,FALSE))=TRUE,"",IF(VLOOKUP($A139,parlvotes_lh!$A$11:$ZZ$200,246,FALSE)=0,"",VLOOKUP($A139,parlvotes_lh!$A$11:$ZZ$200,246,FALSE)))</f>
        <v/>
      </c>
      <c r="W139" s="248" t="str">
        <f>IF(ISERROR(VLOOKUP($A139,parlvotes_lh!$A$11:$ZZ$200,266,FALSE))=TRUE,"",IF(VLOOKUP($A139,parlvotes_lh!$A$11:$ZZ$200,266,FALSE)=0,"",VLOOKUP($A139,parlvotes_lh!$A$11:$ZZ$200,266,FALSE)))</f>
        <v/>
      </c>
      <c r="X139" s="248" t="str">
        <f>IF(ISERROR(VLOOKUP($A139,parlvotes_lh!$A$11:$ZZ$200,286,FALSE))=TRUE,"",IF(VLOOKUP($A139,parlvotes_lh!$A$11:$ZZ$200,286,FALSE)=0,"",VLOOKUP($A139,parlvotes_lh!$A$11:$ZZ$200,286,FALSE)))</f>
        <v/>
      </c>
      <c r="Y139" s="248" t="str">
        <f>IF(ISERROR(VLOOKUP($A139,parlvotes_lh!$A$11:$ZZ$200,306,FALSE))=TRUE,"",IF(VLOOKUP($A139,parlvotes_lh!$A$11:$ZZ$200,306,FALSE)=0,"",VLOOKUP($A139,parlvotes_lh!$A$11:$ZZ$200,306,FALSE)))</f>
        <v/>
      </c>
      <c r="Z139" s="248" t="str">
        <f>IF(ISERROR(VLOOKUP($A139,parlvotes_lh!$A$11:$ZZ$200,326,FALSE))=TRUE,"",IF(VLOOKUP($A139,parlvotes_lh!$A$11:$ZZ$200,326,FALSE)=0,"",VLOOKUP($A139,parlvotes_lh!$A$11:$ZZ$200,326,FALSE)))</f>
        <v/>
      </c>
      <c r="AA139" s="248" t="str">
        <f>IF(ISERROR(VLOOKUP($A139,parlvotes_lh!$A$11:$ZZ$200,346,FALSE))=TRUE,"",IF(VLOOKUP($A139,parlvotes_lh!$A$11:$ZZ$200,346,FALSE)=0,"",VLOOKUP($A139,parlvotes_lh!$A$11:$ZZ$200,346,FALSE)))</f>
        <v/>
      </c>
      <c r="AB139" s="248" t="str">
        <f>IF(ISERROR(VLOOKUP($A139,parlvotes_lh!$A$11:$ZZ$200,366,FALSE))=TRUE,"",IF(VLOOKUP($A139,parlvotes_lh!$A$11:$ZZ$200,366,FALSE)=0,"",VLOOKUP($A139,parlvotes_lh!$A$11:$ZZ$200,366,FALSE)))</f>
        <v/>
      </c>
      <c r="AC139" s="248" t="str">
        <f>IF(ISERROR(VLOOKUP($A139,parlvotes_lh!$A$11:$ZZ$200,386,FALSE))=TRUE,"",IF(VLOOKUP($A139,parlvotes_lh!$A$11:$ZZ$200,386,FALSE)=0,"",VLOOKUP($A139,parlvotes_lh!$A$11:$ZZ$200,386,FALSE)))</f>
        <v/>
      </c>
    </row>
    <row r="140" spans="1:29" ht="13.5" customHeight="1" x14ac:dyDescent="0.25">
      <c r="A140" s="242"/>
      <c r="B140" s="142" t="str">
        <f>IF(A140="","",MID(info_weblinks!$C$3,32,3))</f>
        <v/>
      </c>
      <c r="C140" s="142" t="str">
        <f>IF(info_parties!G140="","",info_parties!G140)</f>
        <v/>
      </c>
      <c r="D140" s="142" t="str">
        <f>IF(info_parties!K140="","",info_parties!K140)</f>
        <v/>
      </c>
      <c r="E140" s="142" t="str">
        <f>IF(info_parties!H140="","",info_parties!H140)</f>
        <v/>
      </c>
      <c r="F140" s="243" t="str">
        <f t="shared" si="8"/>
        <v/>
      </c>
      <c r="G140" s="244" t="str">
        <f t="shared" si="9"/>
        <v/>
      </c>
      <c r="H140" s="245" t="str">
        <f t="shared" si="10"/>
        <v/>
      </c>
      <c r="I140" s="246" t="str">
        <f t="shared" si="11"/>
        <v/>
      </c>
      <c r="J140" s="247" t="str">
        <f>IF(ISERROR(VLOOKUP($A140,parlvotes_lh!$A$11:$ZZ$200,6,FALSE))=TRUE,"",IF(VLOOKUP($A140,parlvotes_lh!$A$11:$ZZ$200,6,FALSE)=0,"",VLOOKUP($A140,parlvotes_lh!$A$11:$ZZ$200,6,FALSE)))</f>
        <v/>
      </c>
      <c r="K140" s="247" t="str">
        <f>IF(ISERROR(VLOOKUP($A140,parlvotes_lh!$A$11:$ZZ$200,26,FALSE))=TRUE,"",IF(VLOOKUP($A140,parlvotes_lh!$A$11:$ZZ$200,26,FALSE)=0,"",VLOOKUP($A140,parlvotes_lh!$A$11:$ZZ$200,26,FALSE)))</f>
        <v/>
      </c>
      <c r="L140" s="247" t="str">
        <f>IF(ISERROR(VLOOKUP($A140,parlvotes_lh!$A$11:$ZZ$200,46,FALSE))=TRUE,"",IF(VLOOKUP($A140,parlvotes_lh!$A$11:$ZZ$200,46,FALSE)=0,"",VLOOKUP($A140,parlvotes_lh!$A$11:$ZZ$200,46,FALSE)))</f>
        <v/>
      </c>
      <c r="M140" s="247" t="str">
        <f>IF(ISERROR(VLOOKUP($A140,parlvotes_lh!$A$11:$ZZ$200,66,FALSE))=TRUE,"",IF(VLOOKUP($A140,parlvotes_lh!$A$11:$ZZ$200,66,FALSE)=0,"",VLOOKUP($A140,parlvotes_lh!$A$11:$ZZ$200,66,FALSE)))</f>
        <v/>
      </c>
      <c r="N140" s="247" t="str">
        <f>IF(ISERROR(VLOOKUP($A140,parlvotes_lh!$A$11:$ZZ$200,86,FALSE))=TRUE,"",IF(VLOOKUP($A140,parlvotes_lh!$A$11:$ZZ$200,86,FALSE)=0,"",VLOOKUP($A140,parlvotes_lh!$A$11:$ZZ$200,86,FALSE)))</f>
        <v/>
      </c>
      <c r="O140" s="247" t="str">
        <f>IF(ISERROR(VLOOKUP($A140,parlvotes_lh!$A$11:$ZZ$200,106,FALSE))=TRUE,"",IF(VLOOKUP($A140,parlvotes_lh!$A$11:$ZZ$200,106,FALSE)=0,"",VLOOKUP($A140,parlvotes_lh!$A$11:$ZZ$200,106,FALSE)))</f>
        <v/>
      </c>
      <c r="P140" s="247" t="str">
        <f>IF(ISERROR(VLOOKUP($A140,parlvotes_lh!$A$11:$ZZ$200,126,FALSE))=TRUE,"",IF(VLOOKUP($A140,parlvotes_lh!$A$11:$ZZ$200,126,FALSE)=0,"",VLOOKUP($A140,parlvotes_lh!$A$11:$ZZ$200,126,FALSE)))</f>
        <v/>
      </c>
      <c r="Q140" s="248" t="str">
        <f>IF(ISERROR(VLOOKUP($A140,parlvotes_lh!$A$11:$ZZ$200,146,FALSE))=TRUE,"",IF(VLOOKUP($A140,parlvotes_lh!$A$11:$ZZ$200,146,FALSE)=0,"",VLOOKUP($A140,parlvotes_lh!$A$11:$ZZ$200,146,FALSE)))</f>
        <v/>
      </c>
      <c r="R140" s="248" t="str">
        <f>IF(ISERROR(VLOOKUP($A140,parlvotes_lh!$A$11:$ZZ$200,166,FALSE))=TRUE,"",IF(VLOOKUP($A140,parlvotes_lh!$A$11:$ZZ$200,166,FALSE)=0,"",VLOOKUP($A140,parlvotes_lh!$A$11:$ZZ$200,166,FALSE)))</f>
        <v/>
      </c>
      <c r="S140" s="248" t="str">
        <f>IF(ISERROR(VLOOKUP($A140,parlvotes_lh!$A$11:$ZZ$200,186,FALSE))=TRUE,"",IF(VLOOKUP($A140,parlvotes_lh!$A$11:$ZZ$200,186,FALSE)=0,"",VLOOKUP($A140,parlvotes_lh!$A$11:$ZZ$200,186,FALSE)))</f>
        <v/>
      </c>
      <c r="T140" s="248" t="str">
        <f>IF(ISERROR(VLOOKUP($A140,parlvotes_lh!$A$11:$ZZ$200,206,FALSE))=TRUE,"",IF(VLOOKUP($A140,parlvotes_lh!$A$11:$ZZ$200,206,FALSE)=0,"",VLOOKUP($A140,parlvotes_lh!$A$11:$ZZ$200,206,FALSE)))</f>
        <v/>
      </c>
      <c r="U140" s="248" t="str">
        <f>IF(ISERROR(VLOOKUP($A140,parlvotes_lh!$A$11:$ZZ$200,226,FALSE))=TRUE,"",IF(VLOOKUP($A140,parlvotes_lh!$A$11:$ZZ$200,226,FALSE)=0,"",VLOOKUP($A140,parlvotes_lh!$A$11:$ZZ$200,226,FALSE)))</f>
        <v/>
      </c>
      <c r="V140" s="248" t="str">
        <f>IF(ISERROR(VLOOKUP($A140,parlvotes_lh!$A$11:$ZZ$200,246,FALSE))=TRUE,"",IF(VLOOKUP($A140,parlvotes_lh!$A$11:$ZZ$200,246,FALSE)=0,"",VLOOKUP($A140,parlvotes_lh!$A$11:$ZZ$200,246,FALSE)))</f>
        <v/>
      </c>
      <c r="W140" s="248" t="str">
        <f>IF(ISERROR(VLOOKUP($A140,parlvotes_lh!$A$11:$ZZ$200,266,FALSE))=TRUE,"",IF(VLOOKUP($A140,parlvotes_lh!$A$11:$ZZ$200,266,FALSE)=0,"",VLOOKUP($A140,parlvotes_lh!$A$11:$ZZ$200,266,FALSE)))</f>
        <v/>
      </c>
      <c r="X140" s="248" t="str">
        <f>IF(ISERROR(VLOOKUP($A140,parlvotes_lh!$A$11:$ZZ$200,286,FALSE))=TRUE,"",IF(VLOOKUP($A140,parlvotes_lh!$A$11:$ZZ$200,286,FALSE)=0,"",VLOOKUP($A140,parlvotes_lh!$A$11:$ZZ$200,286,FALSE)))</f>
        <v/>
      </c>
      <c r="Y140" s="248" t="str">
        <f>IF(ISERROR(VLOOKUP($A140,parlvotes_lh!$A$11:$ZZ$200,306,FALSE))=TRUE,"",IF(VLOOKUP($A140,parlvotes_lh!$A$11:$ZZ$200,306,FALSE)=0,"",VLOOKUP($A140,parlvotes_lh!$A$11:$ZZ$200,306,FALSE)))</f>
        <v/>
      </c>
      <c r="Z140" s="248" t="str">
        <f>IF(ISERROR(VLOOKUP($A140,parlvotes_lh!$A$11:$ZZ$200,326,FALSE))=TRUE,"",IF(VLOOKUP($A140,parlvotes_lh!$A$11:$ZZ$200,326,FALSE)=0,"",VLOOKUP($A140,parlvotes_lh!$A$11:$ZZ$200,326,FALSE)))</f>
        <v/>
      </c>
      <c r="AA140" s="248" t="str">
        <f>IF(ISERROR(VLOOKUP($A140,parlvotes_lh!$A$11:$ZZ$200,346,FALSE))=TRUE,"",IF(VLOOKUP($A140,parlvotes_lh!$A$11:$ZZ$200,346,FALSE)=0,"",VLOOKUP($A140,parlvotes_lh!$A$11:$ZZ$200,346,FALSE)))</f>
        <v/>
      </c>
      <c r="AB140" s="248" t="str">
        <f>IF(ISERROR(VLOOKUP($A140,parlvotes_lh!$A$11:$ZZ$200,366,FALSE))=TRUE,"",IF(VLOOKUP($A140,parlvotes_lh!$A$11:$ZZ$200,366,FALSE)=0,"",VLOOKUP($A140,parlvotes_lh!$A$11:$ZZ$200,366,FALSE)))</f>
        <v/>
      </c>
      <c r="AC140" s="248" t="str">
        <f>IF(ISERROR(VLOOKUP($A140,parlvotes_lh!$A$11:$ZZ$200,386,FALSE))=TRUE,"",IF(VLOOKUP($A140,parlvotes_lh!$A$11:$ZZ$200,386,FALSE)=0,"",VLOOKUP($A140,parlvotes_lh!$A$11:$ZZ$200,386,FALSE)))</f>
        <v/>
      </c>
    </row>
    <row r="141" spans="1:29" ht="13.5" customHeight="1" x14ac:dyDescent="0.25">
      <c r="A141" s="242"/>
      <c r="B141" s="142" t="str">
        <f>IF(A141="","",MID(info_weblinks!$C$3,32,3))</f>
        <v/>
      </c>
      <c r="C141" s="142" t="str">
        <f>IF(info_parties!G141="","",info_parties!G141)</f>
        <v/>
      </c>
      <c r="D141" s="142" t="str">
        <f>IF(info_parties!K141="","",info_parties!K141)</f>
        <v/>
      </c>
      <c r="E141" s="142" t="str">
        <f>IF(info_parties!H141="","",info_parties!H141)</f>
        <v/>
      </c>
      <c r="F141" s="243" t="str">
        <f t="shared" si="8"/>
        <v/>
      </c>
      <c r="G141" s="244" t="str">
        <f t="shared" si="9"/>
        <v/>
      </c>
      <c r="H141" s="245" t="str">
        <f t="shared" si="10"/>
        <v/>
      </c>
      <c r="I141" s="246" t="str">
        <f t="shared" si="11"/>
        <v/>
      </c>
      <c r="J141" s="247" t="str">
        <f>IF(ISERROR(VLOOKUP($A141,parlvotes_lh!$A$11:$ZZ$200,6,FALSE))=TRUE,"",IF(VLOOKUP($A141,parlvotes_lh!$A$11:$ZZ$200,6,FALSE)=0,"",VLOOKUP($A141,parlvotes_lh!$A$11:$ZZ$200,6,FALSE)))</f>
        <v/>
      </c>
      <c r="K141" s="247" t="str">
        <f>IF(ISERROR(VLOOKUP($A141,parlvotes_lh!$A$11:$ZZ$200,26,FALSE))=TRUE,"",IF(VLOOKUP($A141,parlvotes_lh!$A$11:$ZZ$200,26,FALSE)=0,"",VLOOKUP($A141,parlvotes_lh!$A$11:$ZZ$200,26,FALSE)))</f>
        <v/>
      </c>
      <c r="L141" s="247" t="str">
        <f>IF(ISERROR(VLOOKUP($A141,parlvotes_lh!$A$11:$ZZ$200,46,FALSE))=TRUE,"",IF(VLOOKUP($A141,parlvotes_lh!$A$11:$ZZ$200,46,FALSE)=0,"",VLOOKUP($A141,parlvotes_lh!$A$11:$ZZ$200,46,FALSE)))</f>
        <v/>
      </c>
      <c r="M141" s="247" t="str">
        <f>IF(ISERROR(VLOOKUP($A141,parlvotes_lh!$A$11:$ZZ$200,66,FALSE))=TRUE,"",IF(VLOOKUP($A141,parlvotes_lh!$A$11:$ZZ$200,66,FALSE)=0,"",VLOOKUP($A141,parlvotes_lh!$A$11:$ZZ$200,66,FALSE)))</f>
        <v/>
      </c>
      <c r="N141" s="247" t="str">
        <f>IF(ISERROR(VLOOKUP($A141,parlvotes_lh!$A$11:$ZZ$200,86,FALSE))=TRUE,"",IF(VLOOKUP($A141,parlvotes_lh!$A$11:$ZZ$200,86,FALSE)=0,"",VLOOKUP($A141,parlvotes_lh!$A$11:$ZZ$200,86,FALSE)))</f>
        <v/>
      </c>
      <c r="O141" s="247" t="str">
        <f>IF(ISERROR(VLOOKUP($A141,parlvotes_lh!$A$11:$ZZ$200,106,FALSE))=TRUE,"",IF(VLOOKUP($A141,parlvotes_lh!$A$11:$ZZ$200,106,FALSE)=0,"",VLOOKUP($A141,parlvotes_lh!$A$11:$ZZ$200,106,FALSE)))</f>
        <v/>
      </c>
      <c r="P141" s="247" t="str">
        <f>IF(ISERROR(VLOOKUP($A141,parlvotes_lh!$A$11:$ZZ$200,126,FALSE))=TRUE,"",IF(VLOOKUP($A141,parlvotes_lh!$A$11:$ZZ$200,126,FALSE)=0,"",VLOOKUP($A141,parlvotes_lh!$A$11:$ZZ$200,126,FALSE)))</f>
        <v/>
      </c>
      <c r="Q141" s="248" t="str">
        <f>IF(ISERROR(VLOOKUP($A141,parlvotes_lh!$A$11:$ZZ$200,146,FALSE))=TRUE,"",IF(VLOOKUP($A141,parlvotes_lh!$A$11:$ZZ$200,146,FALSE)=0,"",VLOOKUP($A141,parlvotes_lh!$A$11:$ZZ$200,146,FALSE)))</f>
        <v/>
      </c>
      <c r="R141" s="248" t="str">
        <f>IF(ISERROR(VLOOKUP($A141,parlvotes_lh!$A$11:$ZZ$200,166,FALSE))=TRUE,"",IF(VLOOKUP($A141,parlvotes_lh!$A$11:$ZZ$200,166,FALSE)=0,"",VLOOKUP($A141,parlvotes_lh!$A$11:$ZZ$200,166,FALSE)))</f>
        <v/>
      </c>
      <c r="S141" s="248" t="str">
        <f>IF(ISERROR(VLOOKUP($A141,parlvotes_lh!$A$11:$ZZ$200,186,FALSE))=TRUE,"",IF(VLOOKUP($A141,parlvotes_lh!$A$11:$ZZ$200,186,FALSE)=0,"",VLOOKUP($A141,parlvotes_lh!$A$11:$ZZ$200,186,FALSE)))</f>
        <v/>
      </c>
      <c r="T141" s="248" t="str">
        <f>IF(ISERROR(VLOOKUP($A141,parlvotes_lh!$A$11:$ZZ$200,206,FALSE))=TRUE,"",IF(VLOOKUP($A141,parlvotes_lh!$A$11:$ZZ$200,206,FALSE)=0,"",VLOOKUP($A141,parlvotes_lh!$A$11:$ZZ$200,206,FALSE)))</f>
        <v/>
      </c>
      <c r="U141" s="248" t="str">
        <f>IF(ISERROR(VLOOKUP($A141,parlvotes_lh!$A$11:$ZZ$200,226,FALSE))=TRUE,"",IF(VLOOKUP($A141,parlvotes_lh!$A$11:$ZZ$200,226,FALSE)=0,"",VLOOKUP($A141,parlvotes_lh!$A$11:$ZZ$200,226,FALSE)))</f>
        <v/>
      </c>
      <c r="V141" s="248" t="str">
        <f>IF(ISERROR(VLOOKUP($A141,parlvotes_lh!$A$11:$ZZ$200,246,FALSE))=TRUE,"",IF(VLOOKUP($A141,parlvotes_lh!$A$11:$ZZ$200,246,FALSE)=0,"",VLOOKUP($A141,parlvotes_lh!$A$11:$ZZ$200,246,FALSE)))</f>
        <v/>
      </c>
      <c r="W141" s="248" t="str">
        <f>IF(ISERROR(VLOOKUP($A141,parlvotes_lh!$A$11:$ZZ$200,266,FALSE))=TRUE,"",IF(VLOOKUP($A141,parlvotes_lh!$A$11:$ZZ$200,266,FALSE)=0,"",VLOOKUP($A141,parlvotes_lh!$A$11:$ZZ$200,266,FALSE)))</f>
        <v/>
      </c>
      <c r="X141" s="248" t="str">
        <f>IF(ISERROR(VLOOKUP($A141,parlvotes_lh!$A$11:$ZZ$200,286,FALSE))=TRUE,"",IF(VLOOKUP($A141,parlvotes_lh!$A$11:$ZZ$200,286,FALSE)=0,"",VLOOKUP($A141,parlvotes_lh!$A$11:$ZZ$200,286,FALSE)))</f>
        <v/>
      </c>
      <c r="Y141" s="248" t="str">
        <f>IF(ISERROR(VLOOKUP($A141,parlvotes_lh!$A$11:$ZZ$200,306,FALSE))=TRUE,"",IF(VLOOKUP($A141,parlvotes_lh!$A$11:$ZZ$200,306,FALSE)=0,"",VLOOKUP($A141,parlvotes_lh!$A$11:$ZZ$200,306,FALSE)))</f>
        <v/>
      </c>
      <c r="Z141" s="248" t="str">
        <f>IF(ISERROR(VLOOKUP($A141,parlvotes_lh!$A$11:$ZZ$200,326,FALSE))=TRUE,"",IF(VLOOKUP($A141,parlvotes_lh!$A$11:$ZZ$200,326,FALSE)=0,"",VLOOKUP($A141,parlvotes_lh!$A$11:$ZZ$200,326,FALSE)))</f>
        <v/>
      </c>
      <c r="AA141" s="248" t="str">
        <f>IF(ISERROR(VLOOKUP($A141,parlvotes_lh!$A$11:$ZZ$200,346,FALSE))=TRUE,"",IF(VLOOKUP($A141,parlvotes_lh!$A$11:$ZZ$200,346,FALSE)=0,"",VLOOKUP($A141,parlvotes_lh!$A$11:$ZZ$200,346,FALSE)))</f>
        <v/>
      </c>
      <c r="AB141" s="248" t="str">
        <f>IF(ISERROR(VLOOKUP($A141,parlvotes_lh!$A$11:$ZZ$200,366,FALSE))=TRUE,"",IF(VLOOKUP($A141,parlvotes_lh!$A$11:$ZZ$200,366,FALSE)=0,"",VLOOKUP($A141,parlvotes_lh!$A$11:$ZZ$200,366,FALSE)))</f>
        <v/>
      </c>
      <c r="AC141" s="248" t="str">
        <f>IF(ISERROR(VLOOKUP($A141,parlvotes_lh!$A$11:$ZZ$200,386,FALSE))=TRUE,"",IF(VLOOKUP($A141,parlvotes_lh!$A$11:$ZZ$200,386,FALSE)=0,"",VLOOKUP($A141,parlvotes_lh!$A$11:$ZZ$200,386,FALSE)))</f>
        <v/>
      </c>
    </row>
    <row r="142" spans="1:29" ht="13.5" customHeight="1" x14ac:dyDescent="0.25">
      <c r="A142" s="242"/>
      <c r="B142" s="142" t="str">
        <f>IF(A142="","",MID(info_weblinks!$C$3,32,3))</f>
        <v/>
      </c>
      <c r="C142" s="142" t="str">
        <f>IF(info_parties!G142="","",info_parties!G142)</f>
        <v/>
      </c>
      <c r="D142" s="142" t="str">
        <f>IF(info_parties!K142="","",info_parties!K142)</f>
        <v/>
      </c>
      <c r="E142" s="142" t="str">
        <f>IF(info_parties!H142="","",info_parties!H142)</f>
        <v/>
      </c>
      <c r="F142" s="243" t="str">
        <f t="shared" si="8"/>
        <v/>
      </c>
      <c r="G142" s="244" t="str">
        <f t="shared" si="9"/>
        <v/>
      </c>
      <c r="H142" s="245" t="str">
        <f t="shared" si="10"/>
        <v/>
      </c>
      <c r="I142" s="246" t="str">
        <f t="shared" si="11"/>
        <v/>
      </c>
      <c r="J142" s="247" t="str">
        <f>IF(ISERROR(VLOOKUP($A142,parlvotes_lh!$A$11:$ZZ$200,6,FALSE))=TRUE,"",IF(VLOOKUP($A142,parlvotes_lh!$A$11:$ZZ$200,6,FALSE)=0,"",VLOOKUP($A142,parlvotes_lh!$A$11:$ZZ$200,6,FALSE)))</f>
        <v/>
      </c>
      <c r="K142" s="247" t="str">
        <f>IF(ISERROR(VLOOKUP($A142,parlvotes_lh!$A$11:$ZZ$200,26,FALSE))=TRUE,"",IF(VLOOKUP($A142,parlvotes_lh!$A$11:$ZZ$200,26,FALSE)=0,"",VLOOKUP($A142,parlvotes_lh!$A$11:$ZZ$200,26,FALSE)))</f>
        <v/>
      </c>
      <c r="L142" s="247" t="str">
        <f>IF(ISERROR(VLOOKUP($A142,parlvotes_lh!$A$11:$ZZ$200,46,FALSE))=TRUE,"",IF(VLOOKUP($A142,parlvotes_lh!$A$11:$ZZ$200,46,FALSE)=0,"",VLOOKUP($A142,parlvotes_lh!$A$11:$ZZ$200,46,FALSE)))</f>
        <v/>
      </c>
      <c r="M142" s="247" t="str">
        <f>IF(ISERROR(VLOOKUP($A142,parlvotes_lh!$A$11:$ZZ$200,66,FALSE))=TRUE,"",IF(VLOOKUP($A142,parlvotes_lh!$A$11:$ZZ$200,66,FALSE)=0,"",VLOOKUP($A142,parlvotes_lh!$A$11:$ZZ$200,66,FALSE)))</f>
        <v/>
      </c>
      <c r="N142" s="247" t="str">
        <f>IF(ISERROR(VLOOKUP($A142,parlvotes_lh!$A$11:$ZZ$200,86,FALSE))=TRUE,"",IF(VLOOKUP($A142,parlvotes_lh!$A$11:$ZZ$200,86,FALSE)=0,"",VLOOKUP($A142,parlvotes_lh!$A$11:$ZZ$200,86,FALSE)))</f>
        <v/>
      </c>
      <c r="O142" s="247" t="str">
        <f>IF(ISERROR(VLOOKUP($A142,parlvotes_lh!$A$11:$ZZ$200,106,FALSE))=TRUE,"",IF(VLOOKUP($A142,parlvotes_lh!$A$11:$ZZ$200,106,FALSE)=0,"",VLOOKUP($A142,parlvotes_lh!$A$11:$ZZ$200,106,FALSE)))</f>
        <v/>
      </c>
      <c r="P142" s="247" t="str">
        <f>IF(ISERROR(VLOOKUP($A142,parlvotes_lh!$A$11:$ZZ$200,126,FALSE))=TRUE,"",IF(VLOOKUP($A142,parlvotes_lh!$A$11:$ZZ$200,126,FALSE)=0,"",VLOOKUP($A142,parlvotes_lh!$A$11:$ZZ$200,126,FALSE)))</f>
        <v/>
      </c>
      <c r="Q142" s="248" t="str">
        <f>IF(ISERROR(VLOOKUP($A142,parlvotes_lh!$A$11:$ZZ$200,146,FALSE))=TRUE,"",IF(VLOOKUP($A142,parlvotes_lh!$A$11:$ZZ$200,146,FALSE)=0,"",VLOOKUP($A142,parlvotes_lh!$A$11:$ZZ$200,146,FALSE)))</f>
        <v/>
      </c>
      <c r="R142" s="248" t="str">
        <f>IF(ISERROR(VLOOKUP($A142,parlvotes_lh!$A$11:$ZZ$200,166,FALSE))=TRUE,"",IF(VLOOKUP($A142,parlvotes_lh!$A$11:$ZZ$200,166,FALSE)=0,"",VLOOKUP($A142,parlvotes_lh!$A$11:$ZZ$200,166,FALSE)))</f>
        <v/>
      </c>
      <c r="S142" s="248" t="str">
        <f>IF(ISERROR(VLOOKUP($A142,parlvotes_lh!$A$11:$ZZ$200,186,FALSE))=TRUE,"",IF(VLOOKUP($A142,parlvotes_lh!$A$11:$ZZ$200,186,FALSE)=0,"",VLOOKUP($A142,parlvotes_lh!$A$11:$ZZ$200,186,FALSE)))</f>
        <v/>
      </c>
      <c r="T142" s="248" t="str">
        <f>IF(ISERROR(VLOOKUP($A142,parlvotes_lh!$A$11:$ZZ$200,206,FALSE))=TRUE,"",IF(VLOOKUP($A142,parlvotes_lh!$A$11:$ZZ$200,206,FALSE)=0,"",VLOOKUP($A142,parlvotes_lh!$A$11:$ZZ$200,206,FALSE)))</f>
        <v/>
      </c>
      <c r="U142" s="248" t="str">
        <f>IF(ISERROR(VLOOKUP($A142,parlvotes_lh!$A$11:$ZZ$200,226,FALSE))=TRUE,"",IF(VLOOKUP($A142,parlvotes_lh!$A$11:$ZZ$200,226,FALSE)=0,"",VLOOKUP($A142,parlvotes_lh!$A$11:$ZZ$200,226,FALSE)))</f>
        <v/>
      </c>
      <c r="V142" s="248" t="str">
        <f>IF(ISERROR(VLOOKUP($A142,parlvotes_lh!$A$11:$ZZ$200,246,FALSE))=TRUE,"",IF(VLOOKUP($A142,parlvotes_lh!$A$11:$ZZ$200,246,FALSE)=0,"",VLOOKUP($A142,parlvotes_lh!$A$11:$ZZ$200,246,FALSE)))</f>
        <v/>
      </c>
      <c r="W142" s="248" t="str">
        <f>IF(ISERROR(VLOOKUP($A142,parlvotes_lh!$A$11:$ZZ$200,266,FALSE))=TRUE,"",IF(VLOOKUP($A142,parlvotes_lh!$A$11:$ZZ$200,266,FALSE)=0,"",VLOOKUP($A142,parlvotes_lh!$A$11:$ZZ$200,266,FALSE)))</f>
        <v/>
      </c>
      <c r="X142" s="248" t="str">
        <f>IF(ISERROR(VLOOKUP($A142,parlvotes_lh!$A$11:$ZZ$200,286,FALSE))=TRUE,"",IF(VLOOKUP($A142,parlvotes_lh!$A$11:$ZZ$200,286,FALSE)=0,"",VLOOKUP($A142,parlvotes_lh!$A$11:$ZZ$200,286,FALSE)))</f>
        <v/>
      </c>
      <c r="Y142" s="248" t="str">
        <f>IF(ISERROR(VLOOKUP($A142,parlvotes_lh!$A$11:$ZZ$200,306,FALSE))=TRUE,"",IF(VLOOKUP($A142,parlvotes_lh!$A$11:$ZZ$200,306,FALSE)=0,"",VLOOKUP($A142,parlvotes_lh!$A$11:$ZZ$200,306,FALSE)))</f>
        <v/>
      </c>
      <c r="Z142" s="248" t="str">
        <f>IF(ISERROR(VLOOKUP($A142,parlvotes_lh!$A$11:$ZZ$200,326,FALSE))=TRUE,"",IF(VLOOKUP($A142,parlvotes_lh!$A$11:$ZZ$200,326,FALSE)=0,"",VLOOKUP($A142,parlvotes_lh!$A$11:$ZZ$200,326,FALSE)))</f>
        <v/>
      </c>
      <c r="AA142" s="248" t="str">
        <f>IF(ISERROR(VLOOKUP($A142,parlvotes_lh!$A$11:$ZZ$200,346,FALSE))=TRUE,"",IF(VLOOKUP($A142,parlvotes_lh!$A$11:$ZZ$200,346,FALSE)=0,"",VLOOKUP($A142,parlvotes_lh!$A$11:$ZZ$200,346,FALSE)))</f>
        <v/>
      </c>
      <c r="AB142" s="248" t="str">
        <f>IF(ISERROR(VLOOKUP($A142,parlvotes_lh!$A$11:$ZZ$200,366,FALSE))=TRUE,"",IF(VLOOKUP($A142,parlvotes_lh!$A$11:$ZZ$200,366,FALSE)=0,"",VLOOKUP($A142,parlvotes_lh!$A$11:$ZZ$200,366,FALSE)))</f>
        <v/>
      </c>
      <c r="AC142" s="248" t="str">
        <f>IF(ISERROR(VLOOKUP($A142,parlvotes_lh!$A$11:$ZZ$200,386,FALSE))=TRUE,"",IF(VLOOKUP($A142,parlvotes_lh!$A$11:$ZZ$200,386,FALSE)=0,"",VLOOKUP($A142,parlvotes_lh!$A$11:$ZZ$200,386,FALSE)))</f>
        <v/>
      </c>
    </row>
    <row r="143" spans="1:29" ht="13.5" customHeight="1" x14ac:dyDescent="0.25">
      <c r="A143" s="242"/>
      <c r="B143" s="142" t="str">
        <f>IF(A143="","",MID(info_weblinks!$C$3,32,3))</f>
        <v/>
      </c>
      <c r="C143" s="142" t="str">
        <f>IF(info_parties!G143="","",info_parties!G143)</f>
        <v/>
      </c>
      <c r="D143" s="142" t="str">
        <f>IF(info_parties!K143="","",info_parties!K143)</f>
        <v/>
      </c>
      <c r="E143" s="142" t="str">
        <f>IF(info_parties!H143="","",info_parties!H143)</f>
        <v/>
      </c>
      <c r="F143" s="243" t="str">
        <f t="shared" si="8"/>
        <v/>
      </c>
      <c r="G143" s="244" t="str">
        <f t="shared" si="9"/>
        <v/>
      </c>
      <c r="H143" s="245" t="str">
        <f t="shared" si="10"/>
        <v/>
      </c>
      <c r="I143" s="246" t="str">
        <f t="shared" si="11"/>
        <v/>
      </c>
      <c r="J143" s="247" t="str">
        <f>IF(ISERROR(VLOOKUP($A143,parlvotes_lh!$A$11:$ZZ$200,6,FALSE))=TRUE,"",IF(VLOOKUP($A143,parlvotes_lh!$A$11:$ZZ$200,6,FALSE)=0,"",VLOOKUP($A143,parlvotes_lh!$A$11:$ZZ$200,6,FALSE)))</f>
        <v/>
      </c>
      <c r="K143" s="247" t="str">
        <f>IF(ISERROR(VLOOKUP($A143,parlvotes_lh!$A$11:$ZZ$200,26,FALSE))=TRUE,"",IF(VLOOKUP($A143,parlvotes_lh!$A$11:$ZZ$200,26,FALSE)=0,"",VLOOKUP($A143,parlvotes_lh!$A$11:$ZZ$200,26,FALSE)))</f>
        <v/>
      </c>
      <c r="L143" s="247" t="str">
        <f>IF(ISERROR(VLOOKUP($A143,parlvotes_lh!$A$11:$ZZ$200,46,FALSE))=TRUE,"",IF(VLOOKUP($A143,parlvotes_lh!$A$11:$ZZ$200,46,FALSE)=0,"",VLOOKUP($A143,parlvotes_lh!$A$11:$ZZ$200,46,FALSE)))</f>
        <v/>
      </c>
      <c r="M143" s="247" t="str">
        <f>IF(ISERROR(VLOOKUP($A143,parlvotes_lh!$A$11:$ZZ$200,66,FALSE))=TRUE,"",IF(VLOOKUP($A143,parlvotes_lh!$A$11:$ZZ$200,66,FALSE)=0,"",VLOOKUP($A143,parlvotes_lh!$A$11:$ZZ$200,66,FALSE)))</f>
        <v/>
      </c>
      <c r="N143" s="247" t="str">
        <f>IF(ISERROR(VLOOKUP($A143,parlvotes_lh!$A$11:$ZZ$200,86,FALSE))=TRUE,"",IF(VLOOKUP($A143,parlvotes_lh!$A$11:$ZZ$200,86,FALSE)=0,"",VLOOKUP($A143,parlvotes_lh!$A$11:$ZZ$200,86,FALSE)))</f>
        <v/>
      </c>
      <c r="O143" s="247" t="str">
        <f>IF(ISERROR(VLOOKUP($A143,parlvotes_lh!$A$11:$ZZ$200,106,FALSE))=TRUE,"",IF(VLOOKUP($A143,parlvotes_lh!$A$11:$ZZ$200,106,FALSE)=0,"",VLOOKUP($A143,parlvotes_lh!$A$11:$ZZ$200,106,FALSE)))</f>
        <v/>
      </c>
      <c r="P143" s="247" t="str">
        <f>IF(ISERROR(VLOOKUP($A143,parlvotes_lh!$A$11:$ZZ$200,126,FALSE))=TRUE,"",IF(VLOOKUP($A143,parlvotes_lh!$A$11:$ZZ$200,126,FALSE)=0,"",VLOOKUP($A143,parlvotes_lh!$A$11:$ZZ$200,126,FALSE)))</f>
        <v/>
      </c>
      <c r="Q143" s="248" t="str">
        <f>IF(ISERROR(VLOOKUP($A143,parlvotes_lh!$A$11:$ZZ$200,146,FALSE))=TRUE,"",IF(VLOOKUP($A143,parlvotes_lh!$A$11:$ZZ$200,146,FALSE)=0,"",VLOOKUP($A143,parlvotes_lh!$A$11:$ZZ$200,146,FALSE)))</f>
        <v/>
      </c>
      <c r="R143" s="248" t="str">
        <f>IF(ISERROR(VLOOKUP($A143,parlvotes_lh!$A$11:$ZZ$200,166,FALSE))=TRUE,"",IF(VLOOKUP($A143,parlvotes_lh!$A$11:$ZZ$200,166,FALSE)=0,"",VLOOKUP($A143,parlvotes_lh!$A$11:$ZZ$200,166,FALSE)))</f>
        <v/>
      </c>
      <c r="S143" s="248" t="str">
        <f>IF(ISERROR(VLOOKUP($A143,parlvotes_lh!$A$11:$ZZ$200,186,FALSE))=TRUE,"",IF(VLOOKUP($A143,parlvotes_lh!$A$11:$ZZ$200,186,FALSE)=0,"",VLOOKUP($A143,parlvotes_lh!$A$11:$ZZ$200,186,FALSE)))</f>
        <v/>
      </c>
      <c r="T143" s="248" t="str">
        <f>IF(ISERROR(VLOOKUP($A143,parlvotes_lh!$A$11:$ZZ$200,206,FALSE))=TRUE,"",IF(VLOOKUP($A143,parlvotes_lh!$A$11:$ZZ$200,206,FALSE)=0,"",VLOOKUP($A143,parlvotes_lh!$A$11:$ZZ$200,206,FALSE)))</f>
        <v/>
      </c>
      <c r="U143" s="248" t="str">
        <f>IF(ISERROR(VLOOKUP($A143,parlvotes_lh!$A$11:$ZZ$200,226,FALSE))=TRUE,"",IF(VLOOKUP($A143,parlvotes_lh!$A$11:$ZZ$200,226,FALSE)=0,"",VLOOKUP($A143,parlvotes_lh!$A$11:$ZZ$200,226,FALSE)))</f>
        <v/>
      </c>
      <c r="V143" s="248" t="str">
        <f>IF(ISERROR(VLOOKUP($A143,parlvotes_lh!$A$11:$ZZ$200,246,FALSE))=TRUE,"",IF(VLOOKUP($A143,parlvotes_lh!$A$11:$ZZ$200,246,FALSE)=0,"",VLOOKUP($A143,parlvotes_lh!$A$11:$ZZ$200,246,FALSE)))</f>
        <v/>
      </c>
      <c r="W143" s="248" t="str">
        <f>IF(ISERROR(VLOOKUP($A143,parlvotes_lh!$A$11:$ZZ$200,266,FALSE))=TRUE,"",IF(VLOOKUP($A143,parlvotes_lh!$A$11:$ZZ$200,266,FALSE)=0,"",VLOOKUP($A143,parlvotes_lh!$A$11:$ZZ$200,266,FALSE)))</f>
        <v/>
      </c>
      <c r="X143" s="248" t="str">
        <f>IF(ISERROR(VLOOKUP($A143,parlvotes_lh!$A$11:$ZZ$200,286,FALSE))=TRUE,"",IF(VLOOKUP($A143,parlvotes_lh!$A$11:$ZZ$200,286,FALSE)=0,"",VLOOKUP($A143,parlvotes_lh!$A$11:$ZZ$200,286,FALSE)))</f>
        <v/>
      </c>
      <c r="Y143" s="248" t="str">
        <f>IF(ISERROR(VLOOKUP($A143,parlvotes_lh!$A$11:$ZZ$200,306,FALSE))=TRUE,"",IF(VLOOKUP($A143,parlvotes_lh!$A$11:$ZZ$200,306,FALSE)=0,"",VLOOKUP($A143,parlvotes_lh!$A$11:$ZZ$200,306,FALSE)))</f>
        <v/>
      </c>
      <c r="Z143" s="248" t="str">
        <f>IF(ISERROR(VLOOKUP($A143,parlvotes_lh!$A$11:$ZZ$200,326,FALSE))=TRUE,"",IF(VLOOKUP($A143,parlvotes_lh!$A$11:$ZZ$200,326,FALSE)=0,"",VLOOKUP($A143,parlvotes_lh!$A$11:$ZZ$200,326,FALSE)))</f>
        <v/>
      </c>
      <c r="AA143" s="248" t="str">
        <f>IF(ISERROR(VLOOKUP($A143,parlvotes_lh!$A$11:$ZZ$200,346,FALSE))=TRUE,"",IF(VLOOKUP($A143,parlvotes_lh!$A$11:$ZZ$200,346,FALSE)=0,"",VLOOKUP($A143,parlvotes_lh!$A$11:$ZZ$200,346,FALSE)))</f>
        <v/>
      </c>
      <c r="AB143" s="248" t="str">
        <f>IF(ISERROR(VLOOKUP($A143,parlvotes_lh!$A$11:$ZZ$200,366,FALSE))=TRUE,"",IF(VLOOKUP($A143,parlvotes_lh!$A$11:$ZZ$200,366,FALSE)=0,"",VLOOKUP($A143,parlvotes_lh!$A$11:$ZZ$200,366,FALSE)))</f>
        <v/>
      </c>
      <c r="AC143" s="248" t="str">
        <f>IF(ISERROR(VLOOKUP($A143,parlvotes_lh!$A$11:$ZZ$200,386,FALSE))=TRUE,"",IF(VLOOKUP($A143,parlvotes_lh!$A$11:$ZZ$200,386,FALSE)=0,"",VLOOKUP($A143,parlvotes_lh!$A$11:$ZZ$200,386,FALSE)))</f>
        <v/>
      </c>
    </row>
    <row r="144" spans="1:29" ht="13.5" customHeight="1" x14ac:dyDescent="0.25">
      <c r="A144" s="242"/>
      <c r="B144" s="142" t="str">
        <f>IF(A144="","",MID(info_weblinks!$C$3,32,3))</f>
        <v/>
      </c>
      <c r="C144" s="142" t="str">
        <f>IF(info_parties!G144="","",info_parties!G144)</f>
        <v/>
      </c>
      <c r="D144" s="142" t="str">
        <f>IF(info_parties!K144="","",info_parties!K144)</f>
        <v/>
      </c>
      <c r="E144" s="142" t="str">
        <f>IF(info_parties!H144="","",info_parties!H144)</f>
        <v/>
      </c>
      <c r="F144" s="243" t="str">
        <f t="shared" si="8"/>
        <v/>
      </c>
      <c r="G144" s="244" t="str">
        <f t="shared" si="9"/>
        <v/>
      </c>
      <c r="H144" s="245" t="str">
        <f t="shared" si="10"/>
        <v/>
      </c>
      <c r="I144" s="246" t="str">
        <f t="shared" si="11"/>
        <v/>
      </c>
      <c r="J144" s="247" t="str">
        <f>IF(ISERROR(VLOOKUP($A144,parlvotes_lh!$A$11:$ZZ$200,6,FALSE))=TRUE,"",IF(VLOOKUP($A144,parlvotes_lh!$A$11:$ZZ$200,6,FALSE)=0,"",VLOOKUP($A144,parlvotes_lh!$A$11:$ZZ$200,6,FALSE)))</f>
        <v/>
      </c>
      <c r="K144" s="247" t="str">
        <f>IF(ISERROR(VLOOKUP($A144,parlvotes_lh!$A$11:$ZZ$200,26,FALSE))=TRUE,"",IF(VLOOKUP($A144,parlvotes_lh!$A$11:$ZZ$200,26,FALSE)=0,"",VLOOKUP($A144,parlvotes_lh!$A$11:$ZZ$200,26,FALSE)))</f>
        <v/>
      </c>
      <c r="L144" s="247" t="str">
        <f>IF(ISERROR(VLOOKUP($A144,parlvotes_lh!$A$11:$ZZ$200,46,FALSE))=TRUE,"",IF(VLOOKUP($A144,parlvotes_lh!$A$11:$ZZ$200,46,FALSE)=0,"",VLOOKUP($A144,parlvotes_lh!$A$11:$ZZ$200,46,FALSE)))</f>
        <v/>
      </c>
      <c r="M144" s="247" t="str">
        <f>IF(ISERROR(VLOOKUP($A144,parlvotes_lh!$A$11:$ZZ$200,66,FALSE))=TRUE,"",IF(VLOOKUP($A144,parlvotes_lh!$A$11:$ZZ$200,66,FALSE)=0,"",VLOOKUP($A144,parlvotes_lh!$A$11:$ZZ$200,66,FALSE)))</f>
        <v/>
      </c>
      <c r="N144" s="247" t="str">
        <f>IF(ISERROR(VLOOKUP($A144,parlvotes_lh!$A$11:$ZZ$200,86,FALSE))=TRUE,"",IF(VLOOKUP($A144,parlvotes_lh!$A$11:$ZZ$200,86,FALSE)=0,"",VLOOKUP($A144,parlvotes_lh!$A$11:$ZZ$200,86,FALSE)))</f>
        <v/>
      </c>
      <c r="O144" s="247" t="str">
        <f>IF(ISERROR(VLOOKUP($A144,parlvotes_lh!$A$11:$ZZ$200,106,FALSE))=TRUE,"",IF(VLOOKUP($A144,parlvotes_lh!$A$11:$ZZ$200,106,FALSE)=0,"",VLOOKUP($A144,parlvotes_lh!$A$11:$ZZ$200,106,FALSE)))</f>
        <v/>
      </c>
      <c r="P144" s="247" t="str">
        <f>IF(ISERROR(VLOOKUP($A144,parlvotes_lh!$A$11:$ZZ$200,126,FALSE))=TRUE,"",IF(VLOOKUP($A144,parlvotes_lh!$A$11:$ZZ$200,126,FALSE)=0,"",VLOOKUP($A144,parlvotes_lh!$A$11:$ZZ$200,126,FALSE)))</f>
        <v/>
      </c>
      <c r="Q144" s="248" t="str">
        <f>IF(ISERROR(VLOOKUP($A144,parlvotes_lh!$A$11:$ZZ$200,146,FALSE))=TRUE,"",IF(VLOOKUP($A144,parlvotes_lh!$A$11:$ZZ$200,146,FALSE)=0,"",VLOOKUP($A144,parlvotes_lh!$A$11:$ZZ$200,146,FALSE)))</f>
        <v/>
      </c>
      <c r="R144" s="248" t="str">
        <f>IF(ISERROR(VLOOKUP($A144,parlvotes_lh!$A$11:$ZZ$200,166,FALSE))=TRUE,"",IF(VLOOKUP($A144,parlvotes_lh!$A$11:$ZZ$200,166,FALSE)=0,"",VLOOKUP($A144,parlvotes_lh!$A$11:$ZZ$200,166,FALSE)))</f>
        <v/>
      </c>
      <c r="S144" s="248" t="str">
        <f>IF(ISERROR(VLOOKUP($A144,parlvotes_lh!$A$11:$ZZ$200,186,FALSE))=TRUE,"",IF(VLOOKUP($A144,parlvotes_lh!$A$11:$ZZ$200,186,FALSE)=0,"",VLOOKUP($A144,parlvotes_lh!$A$11:$ZZ$200,186,FALSE)))</f>
        <v/>
      </c>
      <c r="T144" s="248" t="str">
        <f>IF(ISERROR(VLOOKUP($A144,parlvotes_lh!$A$11:$ZZ$200,206,FALSE))=TRUE,"",IF(VLOOKUP($A144,parlvotes_lh!$A$11:$ZZ$200,206,FALSE)=0,"",VLOOKUP($A144,parlvotes_lh!$A$11:$ZZ$200,206,FALSE)))</f>
        <v/>
      </c>
      <c r="U144" s="248" t="str">
        <f>IF(ISERROR(VLOOKUP($A144,parlvotes_lh!$A$11:$ZZ$200,226,FALSE))=TRUE,"",IF(VLOOKUP($A144,parlvotes_lh!$A$11:$ZZ$200,226,FALSE)=0,"",VLOOKUP($A144,parlvotes_lh!$A$11:$ZZ$200,226,FALSE)))</f>
        <v/>
      </c>
      <c r="V144" s="248" t="str">
        <f>IF(ISERROR(VLOOKUP($A144,parlvotes_lh!$A$11:$ZZ$200,246,FALSE))=TRUE,"",IF(VLOOKUP($A144,parlvotes_lh!$A$11:$ZZ$200,246,FALSE)=0,"",VLOOKUP($A144,parlvotes_lh!$A$11:$ZZ$200,246,FALSE)))</f>
        <v/>
      </c>
      <c r="W144" s="248" t="str">
        <f>IF(ISERROR(VLOOKUP($A144,parlvotes_lh!$A$11:$ZZ$200,266,FALSE))=TRUE,"",IF(VLOOKUP($A144,parlvotes_lh!$A$11:$ZZ$200,266,FALSE)=0,"",VLOOKUP($A144,parlvotes_lh!$A$11:$ZZ$200,266,FALSE)))</f>
        <v/>
      </c>
      <c r="X144" s="248" t="str">
        <f>IF(ISERROR(VLOOKUP($A144,parlvotes_lh!$A$11:$ZZ$200,286,FALSE))=TRUE,"",IF(VLOOKUP($A144,parlvotes_lh!$A$11:$ZZ$200,286,FALSE)=0,"",VLOOKUP($A144,parlvotes_lh!$A$11:$ZZ$200,286,FALSE)))</f>
        <v/>
      </c>
      <c r="Y144" s="248" t="str">
        <f>IF(ISERROR(VLOOKUP($A144,parlvotes_lh!$A$11:$ZZ$200,306,FALSE))=TRUE,"",IF(VLOOKUP($A144,parlvotes_lh!$A$11:$ZZ$200,306,FALSE)=0,"",VLOOKUP($A144,parlvotes_lh!$A$11:$ZZ$200,306,FALSE)))</f>
        <v/>
      </c>
      <c r="Z144" s="248" t="str">
        <f>IF(ISERROR(VLOOKUP($A144,parlvotes_lh!$A$11:$ZZ$200,326,FALSE))=TRUE,"",IF(VLOOKUP($A144,parlvotes_lh!$A$11:$ZZ$200,326,FALSE)=0,"",VLOOKUP($A144,parlvotes_lh!$A$11:$ZZ$200,326,FALSE)))</f>
        <v/>
      </c>
      <c r="AA144" s="248" t="str">
        <f>IF(ISERROR(VLOOKUP($A144,parlvotes_lh!$A$11:$ZZ$200,346,FALSE))=TRUE,"",IF(VLOOKUP($A144,parlvotes_lh!$A$11:$ZZ$200,346,FALSE)=0,"",VLOOKUP($A144,parlvotes_lh!$A$11:$ZZ$200,346,FALSE)))</f>
        <v/>
      </c>
      <c r="AB144" s="248" t="str">
        <f>IF(ISERROR(VLOOKUP($A144,parlvotes_lh!$A$11:$ZZ$200,366,FALSE))=TRUE,"",IF(VLOOKUP($A144,parlvotes_lh!$A$11:$ZZ$200,366,FALSE)=0,"",VLOOKUP($A144,parlvotes_lh!$A$11:$ZZ$200,366,FALSE)))</f>
        <v/>
      </c>
      <c r="AC144" s="248" t="str">
        <f>IF(ISERROR(VLOOKUP($A144,parlvotes_lh!$A$11:$ZZ$200,386,FALSE))=TRUE,"",IF(VLOOKUP($A144,parlvotes_lh!$A$11:$ZZ$200,386,FALSE)=0,"",VLOOKUP($A144,parlvotes_lh!$A$11:$ZZ$200,386,FALSE)))</f>
        <v/>
      </c>
    </row>
    <row r="145" spans="1:29" ht="13.5" customHeight="1" x14ac:dyDescent="0.25">
      <c r="A145" s="242"/>
      <c r="B145" s="142" t="str">
        <f>IF(A145="","",MID(info_weblinks!$C$3,32,3))</f>
        <v/>
      </c>
      <c r="C145" s="142" t="str">
        <f>IF(info_parties!G145="","",info_parties!G145)</f>
        <v/>
      </c>
      <c r="D145" s="142" t="str">
        <f>IF(info_parties!K145="","",info_parties!K145)</f>
        <v/>
      </c>
      <c r="E145" s="142" t="str">
        <f>IF(info_parties!H145="","",info_parties!H145)</f>
        <v/>
      </c>
      <c r="F145" s="243" t="str">
        <f t="shared" si="8"/>
        <v/>
      </c>
      <c r="G145" s="244" t="str">
        <f t="shared" si="9"/>
        <v/>
      </c>
      <c r="H145" s="245" t="str">
        <f t="shared" si="10"/>
        <v/>
      </c>
      <c r="I145" s="246" t="str">
        <f t="shared" si="11"/>
        <v/>
      </c>
      <c r="J145" s="247" t="str">
        <f>IF(ISERROR(VLOOKUP($A145,parlvotes_lh!$A$11:$ZZ$200,6,FALSE))=TRUE,"",IF(VLOOKUP($A145,parlvotes_lh!$A$11:$ZZ$200,6,FALSE)=0,"",VLOOKUP($A145,parlvotes_lh!$A$11:$ZZ$200,6,FALSE)))</f>
        <v/>
      </c>
      <c r="K145" s="247" t="str">
        <f>IF(ISERROR(VLOOKUP($A145,parlvotes_lh!$A$11:$ZZ$200,26,FALSE))=TRUE,"",IF(VLOOKUP($A145,parlvotes_lh!$A$11:$ZZ$200,26,FALSE)=0,"",VLOOKUP($A145,parlvotes_lh!$A$11:$ZZ$200,26,FALSE)))</f>
        <v/>
      </c>
      <c r="L145" s="247" t="str">
        <f>IF(ISERROR(VLOOKUP($A145,parlvotes_lh!$A$11:$ZZ$200,46,FALSE))=TRUE,"",IF(VLOOKUP($A145,parlvotes_lh!$A$11:$ZZ$200,46,FALSE)=0,"",VLOOKUP($A145,parlvotes_lh!$A$11:$ZZ$200,46,FALSE)))</f>
        <v/>
      </c>
      <c r="M145" s="247" t="str">
        <f>IF(ISERROR(VLOOKUP($A145,parlvotes_lh!$A$11:$ZZ$200,66,FALSE))=TRUE,"",IF(VLOOKUP($A145,parlvotes_lh!$A$11:$ZZ$200,66,FALSE)=0,"",VLOOKUP($A145,parlvotes_lh!$A$11:$ZZ$200,66,FALSE)))</f>
        <v/>
      </c>
      <c r="N145" s="247" t="str">
        <f>IF(ISERROR(VLOOKUP($A145,parlvotes_lh!$A$11:$ZZ$200,86,FALSE))=TRUE,"",IF(VLOOKUP($A145,parlvotes_lh!$A$11:$ZZ$200,86,FALSE)=0,"",VLOOKUP($A145,parlvotes_lh!$A$11:$ZZ$200,86,FALSE)))</f>
        <v/>
      </c>
      <c r="O145" s="247" t="str">
        <f>IF(ISERROR(VLOOKUP($A145,parlvotes_lh!$A$11:$ZZ$200,106,FALSE))=TRUE,"",IF(VLOOKUP($A145,parlvotes_lh!$A$11:$ZZ$200,106,FALSE)=0,"",VLOOKUP($A145,parlvotes_lh!$A$11:$ZZ$200,106,FALSE)))</f>
        <v/>
      </c>
      <c r="P145" s="247" t="str">
        <f>IF(ISERROR(VLOOKUP($A145,parlvotes_lh!$A$11:$ZZ$200,126,FALSE))=TRUE,"",IF(VLOOKUP($A145,parlvotes_lh!$A$11:$ZZ$200,126,FALSE)=0,"",VLOOKUP($A145,parlvotes_lh!$A$11:$ZZ$200,126,FALSE)))</f>
        <v/>
      </c>
      <c r="Q145" s="248" t="str">
        <f>IF(ISERROR(VLOOKUP($A145,parlvotes_lh!$A$11:$ZZ$200,146,FALSE))=TRUE,"",IF(VLOOKUP($A145,parlvotes_lh!$A$11:$ZZ$200,146,FALSE)=0,"",VLOOKUP($A145,parlvotes_lh!$A$11:$ZZ$200,146,FALSE)))</f>
        <v/>
      </c>
      <c r="R145" s="248" t="str">
        <f>IF(ISERROR(VLOOKUP($A145,parlvotes_lh!$A$11:$ZZ$200,166,FALSE))=TRUE,"",IF(VLOOKUP($A145,parlvotes_lh!$A$11:$ZZ$200,166,FALSE)=0,"",VLOOKUP($A145,parlvotes_lh!$A$11:$ZZ$200,166,FALSE)))</f>
        <v/>
      </c>
      <c r="S145" s="248" t="str">
        <f>IF(ISERROR(VLOOKUP($A145,parlvotes_lh!$A$11:$ZZ$200,186,FALSE))=TRUE,"",IF(VLOOKUP($A145,parlvotes_lh!$A$11:$ZZ$200,186,FALSE)=0,"",VLOOKUP($A145,parlvotes_lh!$A$11:$ZZ$200,186,FALSE)))</f>
        <v/>
      </c>
      <c r="T145" s="248" t="str">
        <f>IF(ISERROR(VLOOKUP($A145,parlvotes_lh!$A$11:$ZZ$200,206,FALSE))=TRUE,"",IF(VLOOKUP($A145,parlvotes_lh!$A$11:$ZZ$200,206,FALSE)=0,"",VLOOKUP($A145,parlvotes_lh!$A$11:$ZZ$200,206,FALSE)))</f>
        <v/>
      </c>
      <c r="U145" s="248" t="str">
        <f>IF(ISERROR(VLOOKUP($A145,parlvotes_lh!$A$11:$ZZ$200,226,FALSE))=TRUE,"",IF(VLOOKUP($A145,parlvotes_lh!$A$11:$ZZ$200,226,FALSE)=0,"",VLOOKUP($A145,parlvotes_lh!$A$11:$ZZ$200,226,FALSE)))</f>
        <v/>
      </c>
      <c r="V145" s="248" t="str">
        <f>IF(ISERROR(VLOOKUP($A145,parlvotes_lh!$A$11:$ZZ$200,246,FALSE))=TRUE,"",IF(VLOOKUP($A145,parlvotes_lh!$A$11:$ZZ$200,246,FALSE)=0,"",VLOOKUP($A145,parlvotes_lh!$A$11:$ZZ$200,246,FALSE)))</f>
        <v/>
      </c>
      <c r="W145" s="248" t="str">
        <f>IF(ISERROR(VLOOKUP($A145,parlvotes_lh!$A$11:$ZZ$200,266,FALSE))=TRUE,"",IF(VLOOKUP($A145,parlvotes_lh!$A$11:$ZZ$200,266,FALSE)=0,"",VLOOKUP($A145,parlvotes_lh!$A$11:$ZZ$200,266,FALSE)))</f>
        <v/>
      </c>
      <c r="X145" s="248" t="str">
        <f>IF(ISERROR(VLOOKUP($A145,parlvotes_lh!$A$11:$ZZ$200,286,FALSE))=TRUE,"",IF(VLOOKUP($A145,parlvotes_lh!$A$11:$ZZ$200,286,FALSE)=0,"",VLOOKUP($A145,parlvotes_lh!$A$11:$ZZ$200,286,FALSE)))</f>
        <v/>
      </c>
      <c r="Y145" s="248" t="str">
        <f>IF(ISERROR(VLOOKUP($A145,parlvotes_lh!$A$11:$ZZ$200,306,FALSE))=TRUE,"",IF(VLOOKUP($A145,parlvotes_lh!$A$11:$ZZ$200,306,FALSE)=0,"",VLOOKUP($A145,parlvotes_lh!$A$11:$ZZ$200,306,FALSE)))</f>
        <v/>
      </c>
      <c r="Z145" s="248" t="str">
        <f>IF(ISERROR(VLOOKUP($A145,parlvotes_lh!$A$11:$ZZ$200,326,FALSE))=TRUE,"",IF(VLOOKUP($A145,parlvotes_lh!$A$11:$ZZ$200,326,FALSE)=0,"",VLOOKUP($A145,parlvotes_lh!$A$11:$ZZ$200,326,FALSE)))</f>
        <v/>
      </c>
      <c r="AA145" s="248" t="str">
        <f>IF(ISERROR(VLOOKUP($A145,parlvotes_lh!$A$11:$ZZ$200,346,FALSE))=TRUE,"",IF(VLOOKUP($A145,parlvotes_lh!$A$11:$ZZ$200,346,FALSE)=0,"",VLOOKUP($A145,parlvotes_lh!$A$11:$ZZ$200,346,FALSE)))</f>
        <v/>
      </c>
      <c r="AB145" s="248" t="str">
        <f>IF(ISERROR(VLOOKUP($A145,parlvotes_lh!$A$11:$ZZ$200,366,FALSE))=TRUE,"",IF(VLOOKUP($A145,parlvotes_lh!$A$11:$ZZ$200,366,FALSE)=0,"",VLOOKUP($A145,parlvotes_lh!$A$11:$ZZ$200,366,FALSE)))</f>
        <v/>
      </c>
      <c r="AC145" s="248" t="str">
        <f>IF(ISERROR(VLOOKUP($A145,parlvotes_lh!$A$11:$ZZ$200,386,FALSE))=TRUE,"",IF(VLOOKUP($A145,parlvotes_lh!$A$11:$ZZ$200,386,FALSE)=0,"",VLOOKUP($A145,parlvotes_lh!$A$11:$ZZ$200,386,FALSE)))</f>
        <v/>
      </c>
    </row>
    <row r="146" spans="1:29" ht="13.5" customHeight="1" x14ac:dyDescent="0.25">
      <c r="A146" s="242"/>
      <c r="B146" s="142" t="str">
        <f>IF(A146="","",MID(info_weblinks!$C$3,32,3))</f>
        <v/>
      </c>
      <c r="C146" s="142" t="str">
        <f>IF(info_parties!G146="","",info_parties!G146)</f>
        <v/>
      </c>
      <c r="D146" s="142" t="str">
        <f>IF(info_parties!K146="","",info_parties!K146)</f>
        <v/>
      </c>
      <c r="E146" s="142" t="str">
        <f>IF(info_parties!H146="","",info_parties!H146)</f>
        <v/>
      </c>
      <c r="F146" s="243" t="str">
        <f t="shared" si="8"/>
        <v/>
      </c>
      <c r="G146" s="244" t="str">
        <f t="shared" si="9"/>
        <v/>
      </c>
      <c r="H146" s="245" t="str">
        <f t="shared" si="10"/>
        <v/>
      </c>
      <c r="I146" s="246" t="str">
        <f t="shared" si="11"/>
        <v/>
      </c>
      <c r="J146" s="247" t="str">
        <f>IF(ISERROR(VLOOKUP($A146,parlvotes_lh!$A$11:$ZZ$200,6,FALSE))=TRUE,"",IF(VLOOKUP($A146,parlvotes_lh!$A$11:$ZZ$200,6,FALSE)=0,"",VLOOKUP($A146,parlvotes_lh!$A$11:$ZZ$200,6,FALSE)))</f>
        <v/>
      </c>
      <c r="K146" s="247" t="str">
        <f>IF(ISERROR(VLOOKUP($A146,parlvotes_lh!$A$11:$ZZ$200,26,FALSE))=TRUE,"",IF(VLOOKUP($A146,parlvotes_lh!$A$11:$ZZ$200,26,FALSE)=0,"",VLOOKUP($A146,parlvotes_lh!$A$11:$ZZ$200,26,FALSE)))</f>
        <v/>
      </c>
      <c r="L146" s="247" t="str">
        <f>IF(ISERROR(VLOOKUP($A146,parlvotes_lh!$A$11:$ZZ$200,46,FALSE))=TRUE,"",IF(VLOOKUP($A146,parlvotes_lh!$A$11:$ZZ$200,46,FALSE)=0,"",VLOOKUP($A146,parlvotes_lh!$A$11:$ZZ$200,46,FALSE)))</f>
        <v/>
      </c>
      <c r="M146" s="247" t="str">
        <f>IF(ISERROR(VLOOKUP($A146,parlvotes_lh!$A$11:$ZZ$200,66,FALSE))=TRUE,"",IF(VLOOKUP($A146,parlvotes_lh!$A$11:$ZZ$200,66,FALSE)=0,"",VLOOKUP($A146,parlvotes_lh!$A$11:$ZZ$200,66,FALSE)))</f>
        <v/>
      </c>
      <c r="N146" s="247" t="str">
        <f>IF(ISERROR(VLOOKUP($A146,parlvotes_lh!$A$11:$ZZ$200,86,FALSE))=TRUE,"",IF(VLOOKUP($A146,parlvotes_lh!$A$11:$ZZ$200,86,FALSE)=0,"",VLOOKUP($A146,parlvotes_lh!$A$11:$ZZ$200,86,FALSE)))</f>
        <v/>
      </c>
      <c r="O146" s="247" t="str">
        <f>IF(ISERROR(VLOOKUP($A146,parlvotes_lh!$A$11:$ZZ$200,106,FALSE))=TRUE,"",IF(VLOOKUP($A146,parlvotes_lh!$A$11:$ZZ$200,106,FALSE)=0,"",VLOOKUP($A146,parlvotes_lh!$A$11:$ZZ$200,106,FALSE)))</f>
        <v/>
      </c>
      <c r="P146" s="247" t="str">
        <f>IF(ISERROR(VLOOKUP($A146,parlvotes_lh!$A$11:$ZZ$200,126,FALSE))=TRUE,"",IF(VLOOKUP($A146,parlvotes_lh!$A$11:$ZZ$200,126,FALSE)=0,"",VLOOKUP($A146,parlvotes_lh!$A$11:$ZZ$200,126,FALSE)))</f>
        <v/>
      </c>
      <c r="Q146" s="248" t="str">
        <f>IF(ISERROR(VLOOKUP($A146,parlvotes_lh!$A$11:$ZZ$200,146,FALSE))=TRUE,"",IF(VLOOKUP($A146,parlvotes_lh!$A$11:$ZZ$200,146,FALSE)=0,"",VLOOKUP($A146,parlvotes_lh!$A$11:$ZZ$200,146,FALSE)))</f>
        <v/>
      </c>
      <c r="R146" s="248" t="str">
        <f>IF(ISERROR(VLOOKUP($A146,parlvotes_lh!$A$11:$ZZ$200,166,FALSE))=TRUE,"",IF(VLOOKUP($A146,parlvotes_lh!$A$11:$ZZ$200,166,FALSE)=0,"",VLOOKUP($A146,parlvotes_lh!$A$11:$ZZ$200,166,FALSE)))</f>
        <v/>
      </c>
      <c r="S146" s="248" t="str">
        <f>IF(ISERROR(VLOOKUP($A146,parlvotes_lh!$A$11:$ZZ$200,186,FALSE))=TRUE,"",IF(VLOOKUP($A146,parlvotes_lh!$A$11:$ZZ$200,186,FALSE)=0,"",VLOOKUP($A146,parlvotes_lh!$A$11:$ZZ$200,186,FALSE)))</f>
        <v/>
      </c>
      <c r="T146" s="248" t="str">
        <f>IF(ISERROR(VLOOKUP($A146,parlvotes_lh!$A$11:$ZZ$200,206,FALSE))=TRUE,"",IF(VLOOKUP($A146,parlvotes_lh!$A$11:$ZZ$200,206,FALSE)=0,"",VLOOKUP($A146,parlvotes_lh!$A$11:$ZZ$200,206,FALSE)))</f>
        <v/>
      </c>
      <c r="U146" s="248" t="str">
        <f>IF(ISERROR(VLOOKUP($A146,parlvotes_lh!$A$11:$ZZ$200,226,FALSE))=TRUE,"",IF(VLOOKUP($A146,parlvotes_lh!$A$11:$ZZ$200,226,FALSE)=0,"",VLOOKUP($A146,parlvotes_lh!$A$11:$ZZ$200,226,FALSE)))</f>
        <v/>
      </c>
      <c r="V146" s="248" t="str">
        <f>IF(ISERROR(VLOOKUP($A146,parlvotes_lh!$A$11:$ZZ$200,246,FALSE))=TRUE,"",IF(VLOOKUP($A146,parlvotes_lh!$A$11:$ZZ$200,246,FALSE)=0,"",VLOOKUP($A146,parlvotes_lh!$A$11:$ZZ$200,246,FALSE)))</f>
        <v/>
      </c>
      <c r="W146" s="248" t="str">
        <f>IF(ISERROR(VLOOKUP($A146,parlvotes_lh!$A$11:$ZZ$200,266,FALSE))=TRUE,"",IF(VLOOKUP($A146,parlvotes_lh!$A$11:$ZZ$200,266,FALSE)=0,"",VLOOKUP($A146,parlvotes_lh!$A$11:$ZZ$200,266,FALSE)))</f>
        <v/>
      </c>
      <c r="X146" s="248" t="str">
        <f>IF(ISERROR(VLOOKUP($A146,parlvotes_lh!$A$11:$ZZ$200,286,FALSE))=TRUE,"",IF(VLOOKUP($A146,parlvotes_lh!$A$11:$ZZ$200,286,FALSE)=0,"",VLOOKUP($A146,parlvotes_lh!$A$11:$ZZ$200,286,FALSE)))</f>
        <v/>
      </c>
      <c r="Y146" s="248" t="str">
        <f>IF(ISERROR(VLOOKUP($A146,parlvotes_lh!$A$11:$ZZ$200,306,FALSE))=TRUE,"",IF(VLOOKUP($A146,parlvotes_lh!$A$11:$ZZ$200,306,FALSE)=0,"",VLOOKUP($A146,parlvotes_lh!$A$11:$ZZ$200,306,FALSE)))</f>
        <v/>
      </c>
      <c r="Z146" s="248" t="str">
        <f>IF(ISERROR(VLOOKUP($A146,parlvotes_lh!$A$11:$ZZ$200,326,FALSE))=TRUE,"",IF(VLOOKUP($A146,parlvotes_lh!$A$11:$ZZ$200,326,FALSE)=0,"",VLOOKUP($A146,parlvotes_lh!$A$11:$ZZ$200,326,FALSE)))</f>
        <v/>
      </c>
      <c r="AA146" s="248" t="str">
        <f>IF(ISERROR(VLOOKUP($A146,parlvotes_lh!$A$11:$ZZ$200,346,FALSE))=TRUE,"",IF(VLOOKUP($A146,parlvotes_lh!$A$11:$ZZ$200,346,FALSE)=0,"",VLOOKUP($A146,parlvotes_lh!$A$11:$ZZ$200,346,FALSE)))</f>
        <v/>
      </c>
      <c r="AB146" s="248" t="str">
        <f>IF(ISERROR(VLOOKUP($A146,parlvotes_lh!$A$11:$ZZ$200,366,FALSE))=TRUE,"",IF(VLOOKUP($A146,parlvotes_lh!$A$11:$ZZ$200,366,FALSE)=0,"",VLOOKUP($A146,parlvotes_lh!$A$11:$ZZ$200,366,FALSE)))</f>
        <v/>
      </c>
      <c r="AC146" s="248" t="str">
        <f>IF(ISERROR(VLOOKUP($A146,parlvotes_lh!$A$11:$ZZ$200,386,FALSE))=TRUE,"",IF(VLOOKUP($A146,parlvotes_lh!$A$11:$ZZ$200,386,FALSE)=0,"",VLOOKUP($A146,parlvotes_lh!$A$11:$ZZ$200,386,FALSE)))</f>
        <v/>
      </c>
    </row>
    <row r="147" spans="1:29" ht="13.5" customHeight="1" x14ac:dyDescent="0.25">
      <c r="A147" s="242"/>
      <c r="B147" s="142" t="str">
        <f>IF(A147="","",MID(info_weblinks!$C$3,32,3))</f>
        <v/>
      </c>
      <c r="C147" s="142" t="str">
        <f>IF(info_parties!G147="","",info_parties!G147)</f>
        <v/>
      </c>
      <c r="D147" s="142" t="str">
        <f>IF(info_parties!K147="","",info_parties!K147)</f>
        <v/>
      </c>
      <c r="E147" s="142" t="str">
        <f>IF(info_parties!H147="","",info_parties!H147)</f>
        <v/>
      </c>
      <c r="F147" s="243" t="str">
        <f t="shared" si="8"/>
        <v/>
      </c>
      <c r="G147" s="244" t="str">
        <f t="shared" si="9"/>
        <v/>
      </c>
      <c r="H147" s="245" t="str">
        <f t="shared" si="10"/>
        <v/>
      </c>
      <c r="I147" s="246" t="str">
        <f t="shared" si="11"/>
        <v/>
      </c>
      <c r="J147" s="247" t="str">
        <f>IF(ISERROR(VLOOKUP($A147,parlvotes_lh!$A$11:$ZZ$200,6,FALSE))=TRUE,"",IF(VLOOKUP($A147,parlvotes_lh!$A$11:$ZZ$200,6,FALSE)=0,"",VLOOKUP($A147,parlvotes_lh!$A$11:$ZZ$200,6,FALSE)))</f>
        <v/>
      </c>
      <c r="K147" s="247" t="str">
        <f>IF(ISERROR(VLOOKUP($A147,parlvotes_lh!$A$11:$ZZ$200,26,FALSE))=TRUE,"",IF(VLOOKUP($A147,parlvotes_lh!$A$11:$ZZ$200,26,FALSE)=0,"",VLOOKUP($A147,parlvotes_lh!$A$11:$ZZ$200,26,FALSE)))</f>
        <v/>
      </c>
      <c r="L147" s="247" t="str">
        <f>IF(ISERROR(VLOOKUP($A147,parlvotes_lh!$A$11:$ZZ$200,46,FALSE))=TRUE,"",IF(VLOOKUP($A147,parlvotes_lh!$A$11:$ZZ$200,46,FALSE)=0,"",VLOOKUP($A147,parlvotes_lh!$A$11:$ZZ$200,46,FALSE)))</f>
        <v/>
      </c>
      <c r="M147" s="247" t="str">
        <f>IF(ISERROR(VLOOKUP($A147,parlvotes_lh!$A$11:$ZZ$200,66,FALSE))=TRUE,"",IF(VLOOKUP($A147,parlvotes_lh!$A$11:$ZZ$200,66,FALSE)=0,"",VLOOKUP($A147,parlvotes_lh!$A$11:$ZZ$200,66,FALSE)))</f>
        <v/>
      </c>
      <c r="N147" s="247" t="str">
        <f>IF(ISERROR(VLOOKUP($A147,parlvotes_lh!$A$11:$ZZ$200,86,FALSE))=TRUE,"",IF(VLOOKUP($A147,parlvotes_lh!$A$11:$ZZ$200,86,FALSE)=0,"",VLOOKUP($A147,parlvotes_lh!$A$11:$ZZ$200,86,FALSE)))</f>
        <v/>
      </c>
      <c r="O147" s="247" t="str">
        <f>IF(ISERROR(VLOOKUP($A147,parlvotes_lh!$A$11:$ZZ$200,106,FALSE))=TRUE,"",IF(VLOOKUP($A147,parlvotes_lh!$A$11:$ZZ$200,106,FALSE)=0,"",VLOOKUP($A147,parlvotes_lh!$A$11:$ZZ$200,106,FALSE)))</f>
        <v/>
      </c>
      <c r="P147" s="247" t="str">
        <f>IF(ISERROR(VLOOKUP($A147,parlvotes_lh!$A$11:$ZZ$200,126,FALSE))=TRUE,"",IF(VLOOKUP($A147,parlvotes_lh!$A$11:$ZZ$200,126,FALSE)=0,"",VLOOKUP($A147,parlvotes_lh!$A$11:$ZZ$200,126,FALSE)))</f>
        <v/>
      </c>
      <c r="Q147" s="248" t="str">
        <f>IF(ISERROR(VLOOKUP($A147,parlvotes_lh!$A$11:$ZZ$200,146,FALSE))=TRUE,"",IF(VLOOKUP($A147,parlvotes_lh!$A$11:$ZZ$200,146,FALSE)=0,"",VLOOKUP($A147,parlvotes_lh!$A$11:$ZZ$200,146,FALSE)))</f>
        <v/>
      </c>
      <c r="R147" s="248" t="str">
        <f>IF(ISERROR(VLOOKUP($A147,parlvotes_lh!$A$11:$ZZ$200,166,FALSE))=TRUE,"",IF(VLOOKUP($A147,parlvotes_lh!$A$11:$ZZ$200,166,FALSE)=0,"",VLOOKUP($A147,parlvotes_lh!$A$11:$ZZ$200,166,FALSE)))</f>
        <v/>
      </c>
      <c r="S147" s="248" t="str">
        <f>IF(ISERROR(VLOOKUP($A147,parlvotes_lh!$A$11:$ZZ$200,186,FALSE))=TRUE,"",IF(VLOOKUP($A147,parlvotes_lh!$A$11:$ZZ$200,186,FALSE)=0,"",VLOOKUP($A147,parlvotes_lh!$A$11:$ZZ$200,186,FALSE)))</f>
        <v/>
      </c>
      <c r="T147" s="248" t="str">
        <f>IF(ISERROR(VLOOKUP($A147,parlvotes_lh!$A$11:$ZZ$200,206,FALSE))=TRUE,"",IF(VLOOKUP($A147,parlvotes_lh!$A$11:$ZZ$200,206,FALSE)=0,"",VLOOKUP($A147,parlvotes_lh!$A$11:$ZZ$200,206,FALSE)))</f>
        <v/>
      </c>
      <c r="U147" s="248" t="str">
        <f>IF(ISERROR(VLOOKUP($A147,parlvotes_lh!$A$11:$ZZ$200,226,FALSE))=TRUE,"",IF(VLOOKUP($A147,parlvotes_lh!$A$11:$ZZ$200,226,FALSE)=0,"",VLOOKUP($A147,parlvotes_lh!$A$11:$ZZ$200,226,FALSE)))</f>
        <v/>
      </c>
      <c r="V147" s="248" t="str">
        <f>IF(ISERROR(VLOOKUP($A147,parlvotes_lh!$A$11:$ZZ$200,246,FALSE))=TRUE,"",IF(VLOOKUP($A147,parlvotes_lh!$A$11:$ZZ$200,246,FALSE)=0,"",VLOOKUP($A147,parlvotes_lh!$A$11:$ZZ$200,246,FALSE)))</f>
        <v/>
      </c>
      <c r="W147" s="248" t="str">
        <f>IF(ISERROR(VLOOKUP($A147,parlvotes_lh!$A$11:$ZZ$200,266,FALSE))=TRUE,"",IF(VLOOKUP($A147,parlvotes_lh!$A$11:$ZZ$200,266,FALSE)=0,"",VLOOKUP($A147,parlvotes_lh!$A$11:$ZZ$200,266,FALSE)))</f>
        <v/>
      </c>
      <c r="X147" s="248" t="str">
        <f>IF(ISERROR(VLOOKUP($A147,parlvotes_lh!$A$11:$ZZ$200,286,FALSE))=TRUE,"",IF(VLOOKUP($A147,parlvotes_lh!$A$11:$ZZ$200,286,FALSE)=0,"",VLOOKUP($A147,parlvotes_lh!$A$11:$ZZ$200,286,FALSE)))</f>
        <v/>
      </c>
      <c r="Y147" s="248" t="str">
        <f>IF(ISERROR(VLOOKUP($A147,parlvotes_lh!$A$11:$ZZ$200,306,FALSE))=TRUE,"",IF(VLOOKUP($A147,parlvotes_lh!$A$11:$ZZ$200,306,FALSE)=0,"",VLOOKUP($A147,parlvotes_lh!$A$11:$ZZ$200,306,FALSE)))</f>
        <v/>
      </c>
      <c r="Z147" s="248" t="str">
        <f>IF(ISERROR(VLOOKUP($A147,parlvotes_lh!$A$11:$ZZ$200,326,FALSE))=TRUE,"",IF(VLOOKUP($A147,parlvotes_lh!$A$11:$ZZ$200,326,FALSE)=0,"",VLOOKUP($A147,parlvotes_lh!$A$11:$ZZ$200,326,FALSE)))</f>
        <v/>
      </c>
      <c r="AA147" s="248" t="str">
        <f>IF(ISERROR(VLOOKUP($A147,parlvotes_lh!$A$11:$ZZ$200,346,FALSE))=TRUE,"",IF(VLOOKUP($A147,parlvotes_lh!$A$11:$ZZ$200,346,FALSE)=0,"",VLOOKUP($A147,parlvotes_lh!$A$11:$ZZ$200,346,FALSE)))</f>
        <v/>
      </c>
      <c r="AB147" s="248" t="str">
        <f>IF(ISERROR(VLOOKUP($A147,parlvotes_lh!$A$11:$ZZ$200,366,FALSE))=TRUE,"",IF(VLOOKUP($A147,parlvotes_lh!$A$11:$ZZ$200,366,FALSE)=0,"",VLOOKUP($A147,parlvotes_lh!$A$11:$ZZ$200,366,FALSE)))</f>
        <v/>
      </c>
      <c r="AC147" s="248" t="str">
        <f>IF(ISERROR(VLOOKUP($A147,parlvotes_lh!$A$11:$ZZ$200,386,FALSE))=TRUE,"",IF(VLOOKUP($A147,parlvotes_lh!$A$11:$ZZ$200,386,FALSE)=0,"",VLOOKUP($A147,parlvotes_lh!$A$11:$ZZ$200,386,FALSE)))</f>
        <v/>
      </c>
    </row>
    <row r="148" spans="1:29" ht="13.5" customHeight="1" x14ac:dyDescent="0.25">
      <c r="A148" s="242"/>
      <c r="B148" s="142" t="str">
        <f>IF(A148="","",MID(info_weblinks!$C$3,32,3))</f>
        <v/>
      </c>
      <c r="C148" s="142" t="str">
        <f>IF(info_parties!G148="","",info_parties!G148)</f>
        <v/>
      </c>
      <c r="D148" s="142" t="str">
        <f>IF(info_parties!K148="","",info_parties!K148)</f>
        <v/>
      </c>
      <c r="E148" s="142" t="str">
        <f>IF(info_parties!H148="","",info_parties!H148)</f>
        <v/>
      </c>
      <c r="F148" s="243" t="str">
        <f t="shared" si="8"/>
        <v/>
      </c>
      <c r="G148" s="244" t="str">
        <f t="shared" si="9"/>
        <v/>
      </c>
      <c r="H148" s="245" t="str">
        <f t="shared" si="10"/>
        <v/>
      </c>
      <c r="I148" s="246" t="str">
        <f t="shared" si="11"/>
        <v/>
      </c>
      <c r="J148" s="247" t="str">
        <f>IF(ISERROR(VLOOKUP($A148,parlvotes_lh!$A$11:$ZZ$200,6,FALSE))=TRUE,"",IF(VLOOKUP($A148,parlvotes_lh!$A$11:$ZZ$200,6,FALSE)=0,"",VLOOKUP($A148,parlvotes_lh!$A$11:$ZZ$200,6,FALSE)))</f>
        <v/>
      </c>
      <c r="K148" s="247" t="str">
        <f>IF(ISERROR(VLOOKUP($A148,parlvotes_lh!$A$11:$ZZ$200,26,FALSE))=TRUE,"",IF(VLOOKUP($A148,parlvotes_lh!$A$11:$ZZ$200,26,FALSE)=0,"",VLOOKUP($A148,parlvotes_lh!$A$11:$ZZ$200,26,FALSE)))</f>
        <v/>
      </c>
      <c r="L148" s="247" t="str">
        <f>IF(ISERROR(VLOOKUP($A148,parlvotes_lh!$A$11:$ZZ$200,46,FALSE))=TRUE,"",IF(VLOOKUP($A148,parlvotes_lh!$A$11:$ZZ$200,46,FALSE)=0,"",VLOOKUP($A148,parlvotes_lh!$A$11:$ZZ$200,46,FALSE)))</f>
        <v/>
      </c>
      <c r="M148" s="247" t="str">
        <f>IF(ISERROR(VLOOKUP($A148,parlvotes_lh!$A$11:$ZZ$200,66,FALSE))=TRUE,"",IF(VLOOKUP($A148,parlvotes_lh!$A$11:$ZZ$200,66,FALSE)=0,"",VLOOKUP($A148,parlvotes_lh!$A$11:$ZZ$200,66,FALSE)))</f>
        <v/>
      </c>
      <c r="N148" s="247" t="str">
        <f>IF(ISERROR(VLOOKUP($A148,parlvotes_lh!$A$11:$ZZ$200,86,FALSE))=TRUE,"",IF(VLOOKUP($A148,parlvotes_lh!$A$11:$ZZ$200,86,FALSE)=0,"",VLOOKUP($A148,parlvotes_lh!$A$11:$ZZ$200,86,FALSE)))</f>
        <v/>
      </c>
      <c r="O148" s="247" t="str">
        <f>IF(ISERROR(VLOOKUP($A148,parlvotes_lh!$A$11:$ZZ$200,106,FALSE))=TRUE,"",IF(VLOOKUP($A148,parlvotes_lh!$A$11:$ZZ$200,106,FALSE)=0,"",VLOOKUP($A148,parlvotes_lh!$A$11:$ZZ$200,106,FALSE)))</f>
        <v/>
      </c>
      <c r="P148" s="247" t="str">
        <f>IF(ISERROR(VLOOKUP($A148,parlvotes_lh!$A$11:$ZZ$200,126,FALSE))=TRUE,"",IF(VLOOKUP($A148,parlvotes_lh!$A$11:$ZZ$200,126,FALSE)=0,"",VLOOKUP($A148,parlvotes_lh!$A$11:$ZZ$200,126,FALSE)))</f>
        <v/>
      </c>
      <c r="Q148" s="248" t="str">
        <f>IF(ISERROR(VLOOKUP($A148,parlvotes_lh!$A$11:$ZZ$200,146,FALSE))=TRUE,"",IF(VLOOKUP($A148,parlvotes_lh!$A$11:$ZZ$200,146,FALSE)=0,"",VLOOKUP($A148,parlvotes_lh!$A$11:$ZZ$200,146,FALSE)))</f>
        <v/>
      </c>
      <c r="R148" s="248" t="str">
        <f>IF(ISERROR(VLOOKUP($A148,parlvotes_lh!$A$11:$ZZ$200,166,FALSE))=TRUE,"",IF(VLOOKUP($A148,parlvotes_lh!$A$11:$ZZ$200,166,FALSE)=0,"",VLOOKUP($A148,parlvotes_lh!$A$11:$ZZ$200,166,FALSE)))</f>
        <v/>
      </c>
      <c r="S148" s="248" t="str">
        <f>IF(ISERROR(VLOOKUP($A148,parlvotes_lh!$A$11:$ZZ$200,186,FALSE))=TRUE,"",IF(VLOOKUP($A148,parlvotes_lh!$A$11:$ZZ$200,186,FALSE)=0,"",VLOOKUP($A148,parlvotes_lh!$A$11:$ZZ$200,186,FALSE)))</f>
        <v/>
      </c>
      <c r="T148" s="248" t="str">
        <f>IF(ISERROR(VLOOKUP($A148,parlvotes_lh!$A$11:$ZZ$200,206,FALSE))=TRUE,"",IF(VLOOKUP($A148,parlvotes_lh!$A$11:$ZZ$200,206,FALSE)=0,"",VLOOKUP($A148,parlvotes_lh!$A$11:$ZZ$200,206,FALSE)))</f>
        <v/>
      </c>
      <c r="U148" s="248" t="str">
        <f>IF(ISERROR(VLOOKUP($A148,parlvotes_lh!$A$11:$ZZ$200,226,FALSE))=TRUE,"",IF(VLOOKUP($A148,parlvotes_lh!$A$11:$ZZ$200,226,FALSE)=0,"",VLOOKUP($A148,parlvotes_lh!$A$11:$ZZ$200,226,FALSE)))</f>
        <v/>
      </c>
      <c r="V148" s="248" t="str">
        <f>IF(ISERROR(VLOOKUP($A148,parlvotes_lh!$A$11:$ZZ$200,246,FALSE))=TRUE,"",IF(VLOOKUP($A148,parlvotes_lh!$A$11:$ZZ$200,246,FALSE)=0,"",VLOOKUP($A148,parlvotes_lh!$A$11:$ZZ$200,246,FALSE)))</f>
        <v/>
      </c>
      <c r="W148" s="248" t="str">
        <f>IF(ISERROR(VLOOKUP($A148,parlvotes_lh!$A$11:$ZZ$200,266,FALSE))=TRUE,"",IF(VLOOKUP($A148,parlvotes_lh!$A$11:$ZZ$200,266,FALSE)=0,"",VLOOKUP($A148,parlvotes_lh!$A$11:$ZZ$200,266,FALSE)))</f>
        <v/>
      </c>
      <c r="X148" s="248" t="str">
        <f>IF(ISERROR(VLOOKUP($A148,parlvotes_lh!$A$11:$ZZ$200,286,FALSE))=TRUE,"",IF(VLOOKUP($A148,parlvotes_lh!$A$11:$ZZ$200,286,FALSE)=0,"",VLOOKUP($A148,parlvotes_lh!$A$11:$ZZ$200,286,FALSE)))</f>
        <v/>
      </c>
      <c r="Y148" s="248" t="str">
        <f>IF(ISERROR(VLOOKUP($A148,parlvotes_lh!$A$11:$ZZ$200,306,FALSE))=TRUE,"",IF(VLOOKUP($A148,parlvotes_lh!$A$11:$ZZ$200,306,FALSE)=0,"",VLOOKUP($A148,parlvotes_lh!$A$11:$ZZ$200,306,FALSE)))</f>
        <v/>
      </c>
      <c r="Z148" s="248" t="str">
        <f>IF(ISERROR(VLOOKUP($A148,parlvotes_lh!$A$11:$ZZ$200,326,FALSE))=TRUE,"",IF(VLOOKUP($A148,parlvotes_lh!$A$11:$ZZ$200,326,FALSE)=0,"",VLOOKUP($A148,parlvotes_lh!$A$11:$ZZ$200,326,FALSE)))</f>
        <v/>
      </c>
      <c r="AA148" s="248" t="str">
        <f>IF(ISERROR(VLOOKUP($A148,parlvotes_lh!$A$11:$ZZ$200,346,FALSE))=TRUE,"",IF(VLOOKUP($A148,parlvotes_lh!$A$11:$ZZ$200,346,FALSE)=0,"",VLOOKUP($A148,parlvotes_lh!$A$11:$ZZ$200,346,FALSE)))</f>
        <v/>
      </c>
      <c r="AB148" s="248" t="str">
        <f>IF(ISERROR(VLOOKUP($A148,parlvotes_lh!$A$11:$ZZ$200,366,FALSE))=TRUE,"",IF(VLOOKUP($A148,parlvotes_lh!$A$11:$ZZ$200,366,FALSE)=0,"",VLOOKUP($A148,parlvotes_lh!$A$11:$ZZ$200,366,FALSE)))</f>
        <v/>
      </c>
      <c r="AC148" s="248" t="str">
        <f>IF(ISERROR(VLOOKUP($A148,parlvotes_lh!$A$11:$ZZ$200,386,FALSE))=TRUE,"",IF(VLOOKUP($A148,parlvotes_lh!$A$11:$ZZ$200,386,FALSE)=0,"",VLOOKUP($A148,parlvotes_lh!$A$11:$ZZ$200,386,FALSE)))</f>
        <v/>
      </c>
    </row>
    <row r="149" spans="1:29" ht="13.5" customHeight="1" x14ac:dyDescent="0.25">
      <c r="A149" s="242"/>
      <c r="B149" s="142" t="str">
        <f>IF(A149="","",MID(info_weblinks!$C$3,32,3))</f>
        <v/>
      </c>
      <c r="C149" s="142" t="str">
        <f>IF(info_parties!G149="","",info_parties!G149)</f>
        <v/>
      </c>
      <c r="D149" s="142" t="str">
        <f>IF(info_parties!K149="","",info_parties!K149)</f>
        <v/>
      </c>
      <c r="E149" s="142" t="str">
        <f>IF(info_parties!H149="","",info_parties!H149)</f>
        <v/>
      </c>
      <c r="F149" s="243" t="str">
        <f t="shared" si="8"/>
        <v/>
      </c>
      <c r="G149" s="244" t="str">
        <f t="shared" si="9"/>
        <v/>
      </c>
      <c r="H149" s="245" t="str">
        <f t="shared" si="10"/>
        <v/>
      </c>
      <c r="I149" s="246" t="str">
        <f t="shared" si="11"/>
        <v/>
      </c>
      <c r="J149" s="247" t="str">
        <f>IF(ISERROR(VLOOKUP($A149,parlvotes_lh!$A$11:$ZZ$200,6,FALSE))=TRUE,"",IF(VLOOKUP($A149,parlvotes_lh!$A$11:$ZZ$200,6,FALSE)=0,"",VLOOKUP($A149,parlvotes_lh!$A$11:$ZZ$200,6,FALSE)))</f>
        <v/>
      </c>
      <c r="K149" s="247" t="str">
        <f>IF(ISERROR(VLOOKUP($A149,parlvotes_lh!$A$11:$ZZ$200,26,FALSE))=TRUE,"",IF(VLOOKUP($A149,parlvotes_lh!$A$11:$ZZ$200,26,FALSE)=0,"",VLOOKUP($A149,parlvotes_lh!$A$11:$ZZ$200,26,FALSE)))</f>
        <v/>
      </c>
      <c r="L149" s="247" t="str">
        <f>IF(ISERROR(VLOOKUP($A149,parlvotes_lh!$A$11:$ZZ$200,46,FALSE))=TRUE,"",IF(VLOOKUP($A149,parlvotes_lh!$A$11:$ZZ$200,46,FALSE)=0,"",VLOOKUP($A149,parlvotes_lh!$A$11:$ZZ$200,46,FALSE)))</f>
        <v/>
      </c>
      <c r="M149" s="247" t="str">
        <f>IF(ISERROR(VLOOKUP($A149,parlvotes_lh!$A$11:$ZZ$200,66,FALSE))=TRUE,"",IF(VLOOKUP($A149,parlvotes_lh!$A$11:$ZZ$200,66,FALSE)=0,"",VLOOKUP($A149,parlvotes_lh!$A$11:$ZZ$200,66,FALSE)))</f>
        <v/>
      </c>
      <c r="N149" s="247" t="str">
        <f>IF(ISERROR(VLOOKUP($A149,parlvotes_lh!$A$11:$ZZ$200,86,FALSE))=TRUE,"",IF(VLOOKUP($A149,parlvotes_lh!$A$11:$ZZ$200,86,FALSE)=0,"",VLOOKUP($A149,parlvotes_lh!$A$11:$ZZ$200,86,FALSE)))</f>
        <v/>
      </c>
      <c r="O149" s="247" t="str">
        <f>IF(ISERROR(VLOOKUP($A149,parlvotes_lh!$A$11:$ZZ$200,106,FALSE))=TRUE,"",IF(VLOOKUP($A149,parlvotes_lh!$A$11:$ZZ$200,106,FALSE)=0,"",VLOOKUP($A149,parlvotes_lh!$A$11:$ZZ$200,106,FALSE)))</f>
        <v/>
      </c>
      <c r="P149" s="247" t="str">
        <f>IF(ISERROR(VLOOKUP($A149,parlvotes_lh!$A$11:$ZZ$200,126,FALSE))=TRUE,"",IF(VLOOKUP($A149,parlvotes_lh!$A$11:$ZZ$200,126,FALSE)=0,"",VLOOKUP($A149,parlvotes_lh!$A$11:$ZZ$200,126,FALSE)))</f>
        <v/>
      </c>
      <c r="Q149" s="248" t="str">
        <f>IF(ISERROR(VLOOKUP($A149,parlvotes_lh!$A$11:$ZZ$200,146,FALSE))=TRUE,"",IF(VLOOKUP($A149,parlvotes_lh!$A$11:$ZZ$200,146,FALSE)=0,"",VLOOKUP($A149,parlvotes_lh!$A$11:$ZZ$200,146,FALSE)))</f>
        <v/>
      </c>
      <c r="R149" s="248" t="str">
        <f>IF(ISERROR(VLOOKUP($A149,parlvotes_lh!$A$11:$ZZ$200,166,FALSE))=TRUE,"",IF(VLOOKUP($A149,parlvotes_lh!$A$11:$ZZ$200,166,FALSE)=0,"",VLOOKUP($A149,parlvotes_lh!$A$11:$ZZ$200,166,FALSE)))</f>
        <v/>
      </c>
      <c r="S149" s="248" t="str">
        <f>IF(ISERROR(VLOOKUP($A149,parlvotes_lh!$A$11:$ZZ$200,186,FALSE))=TRUE,"",IF(VLOOKUP($A149,parlvotes_lh!$A$11:$ZZ$200,186,FALSE)=0,"",VLOOKUP($A149,parlvotes_lh!$A$11:$ZZ$200,186,FALSE)))</f>
        <v/>
      </c>
      <c r="T149" s="248" t="str">
        <f>IF(ISERROR(VLOOKUP($A149,parlvotes_lh!$A$11:$ZZ$200,206,FALSE))=TRUE,"",IF(VLOOKUP($A149,parlvotes_lh!$A$11:$ZZ$200,206,FALSE)=0,"",VLOOKUP($A149,parlvotes_lh!$A$11:$ZZ$200,206,FALSE)))</f>
        <v/>
      </c>
      <c r="U149" s="248" t="str">
        <f>IF(ISERROR(VLOOKUP($A149,parlvotes_lh!$A$11:$ZZ$200,226,FALSE))=TRUE,"",IF(VLOOKUP($A149,parlvotes_lh!$A$11:$ZZ$200,226,FALSE)=0,"",VLOOKUP($A149,parlvotes_lh!$A$11:$ZZ$200,226,FALSE)))</f>
        <v/>
      </c>
      <c r="V149" s="248" t="str">
        <f>IF(ISERROR(VLOOKUP($A149,parlvotes_lh!$A$11:$ZZ$200,246,FALSE))=TRUE,"",IF(VLOOKUP($A149,parlvotes_lh!$A$11:$ZZ$200,246,FALSE)=0,"",VLOOKUP($A149,parlvotes_lh!$A$11:$ZZ$200,246,FALSE)))</f>
        <v/>
      </c>
      <c r="W149" s="248" t="str">
        <f>IF(ISERROR(VLOOKUP($A149,parlvotes_lh!$A$11:$ZZ$200,266,FALSE))=TRUE,"",IF(VLOOKUP($A149,parlvotes_lh!$A$11:$ZZ$200,266,FALSE)=0,"",VLOOKUP($A149,parlvotes_lh!$A$11:$ZZ$200,266,FALSE)))</f>
        <v/>
      </c>
      <c r="X149" s="248" t="str">
        <f>IF(ISERROR(VLOOKUP($A149,parlvotes_lh!$A$11:$ZZ$200,286,FALSE))=TRUE,"",IF(VLOOKUP($A149,parlvotes_lh!$A$11:$ZZ$200,286,FALSE)=0,"",VLOOKUP($A149,parlvotes_lh!$A$11:$ZZ$200,286,FALSE)))</f>
        <v/>
      </c>
      <c r="Y149" s="248" t="str">
        <f>IF(ISERROR(VLOOKUP($A149,parlvotes_lh!$A$11:$ZZ$200,306,FALSE))=TRUE,"",IF(VLOOKUP($A149,parlvotes_lh!$A$11:$ZZ$200,306,FALSE)=0,"",VLOOKUP($A149,parlvotes_lh!$A$11:$ZZ$200,306,FALSE)))</f>
        <v/>
      </c>
      <c r="Z149" s="248" t="str">
        <f>IF(ISERROR(VLOOKUP($A149,parlvotes_lh!$A$11:$ZZ$200,326,FALSE))=TRUE,"",IF(VLOOKUP($A149,parlvotes_lh!$A$11:$ZZ$200,326,FALSE)=0,"",VLOOKUP($A149,parlvotes_lh!$A$11:$ZZ$200,326,FALSE)))</f>
        <v/>
      </c>
      <c r="AA149" s="248" t="str">
        <f>IF(ISERROR(VLOOKUP($A149,parlvotes_lh!$A$11:$ZZ$200,346,FALSE))=TRUE,"",IF(VLOOKUP($A149,parlvotes_lh!$A$11:$ZZ$200,346,FALSE)=0,"",VLOOKUP($A149,parlvotes_lh!$A$11:$ZZ$200,346,FALSE)))</f>
        <v/>
      </c>
      <c r="AB149" s="248" t="str">
        <f>IF(ISERROR(VLOOKUP($A149,parlvotes_lh!$A$11:$ZZ$200,366,FALSE))=TRUE,"",IF(VLOOKUP($A149,parlvotes_lh!$A$11:$ZZ$200,366,FALSE)=0,"",VLOOKUP($A149,parlvotes_lh!$A$11:$ZZ$200,366,FALSE)))</f>
        <v/>
      </c>
      <c r="AC149" s="248" t="str">
        <f>IF(ISERROR(VLOOKUP($A149,parlvotes_lh!$A$11:$ZZ$200,386,FALSE))=TRUE,"",IF(VLOOKUP($A149,parlvotes_lh!$A$11:$ZZ$200,386,FALSE)=0,"",VLOOKUP($A149,parlvotes_lh!$A$11:$ZZ$200,386,FALSE)))</f>
        <v/>
      </c>
    </row>
    <row r="150" spans="1:29" ht="13.5" customHeight="1" x14ac:dyDescent="0.25">
      <c r="A150" s="242"/>
      <c r="B150" s="142" t="str">
        <f>IF(A150="","",MID(info_weblinks!$C$3,32,3))</f>
        <v/>
      </c>
      <c r="C150" s="142" t="str">
        <f>IF(info_parties!G150="","",info_parties!G150)</f>
        <v/>
      </c>
      <c r="D150" s="142" t="str">
        <f>IF(info_parties!K150="","",info_parties!K150)</f>
        <v/>
      </c>
      <c r="E150" s="142" t="str">
        <f>IF(info_parties!H150="","",info_parties!H150)</f>
        <v/>
      </c>
      <c r="F150" s="243" t="str">
        <f t="shared" si="8"/>
        <v/>
      </c>
      <c r="G150" s="244" t="str">
        <f t="shared" si="9"/>
        <v/>
      </c>
      <c r="H150" s="245" t="str">
        <f t="shared" si="10"/>
        <v/>
      </c>
      <c r="I150" s="246" t="str">
        <f t="shared" si="11"/>
        <v/>
      </c>
      <c r="J150" s="247" t="str">
        <f>IF(ISERROR(VLOOKUP($A150,parlvotes_lh!$A$11:$ZZ$200,6,FALSE))=TRUE,"",IF(VLOOKUP($A150,parlvotes_lh!$A$11:$ZZ$200,6,FALSE)=0,"",VLOOKUP($A150,parlvotes_lh!$A$11:$ZZ$200,6,FALSE)))</f>
        <v/>
      </c>
      <c r="K150" s="247" t="str">
        <f>IF(ISERROR(VLOOKUP($A150,parlvotes_lh!$A$11:$ZZ$200,26,FALSE))=TRUE,"",IF(VLOOKUP($A150,parlvotes_lh!$A$11:$ZZ$200,26,FALSE)=0,"",VLOOKUP($A150,parlvotes_lh!$A$11:$ZZ$200,26,FALSE)))</f>
        <v/>
      </c>
      <c r="L150" s="247" t="str">
        <f>IF(ISERROR(VLOOKUP($A150,parlvotes_lh!$A$11:$ZZ$200,46,FALSE))=TRUE,"",IF(VLOOKUP($A150,parlvotes_lh!$A$11:$ZZ$200,46,FALSE)=0,"",VLOOKUP($A150,parlvotes_lh!$A$11:$ZZ$200,46,FALSE)))</f>
        <v/>
      </c>
      <c r="M150" s="247" t="str">
        <f>IF(ISERROR(VLOOKUP($A150,parlvotes_lh!$A$11:$ZZ$200,66,FALSE))=TRUE,"",IF(VLOOKUP($A150,parlvotes_lh!$A$11:$ZZ$200,66,FALSE)=0,"",VLOOKUP($A150,parlvotes_lh!$A$11:$ZZ$200,66,FALSE)))</f>
        <v/>
      </c>
      <c r="N150" s="247" t="str">
        <f>IF(ISERROR(VLOOKUP($A150,parlvotes_lh!$A$11:$ZZ$200,86,FALSE))=TRUE,"",IF(VLOOKUP($A150,parlvotes_lh!$A$11:$ZZ$200,86,FALSE)=0,"",VLOOKUP($A150,parlvotes_lh!$A$11:$ZZ$200,86,FALSE)))</f>
        <v/>
      </c>
      <c r="O150" s="247" t="str">
        <f>IF(ISERROR(VLOOKUP($A150,parlvotes_lh!$A$11:$ZZ$200,106,FALSE))=TRUE,"",IF(VLOOKUP($A150,parlvotes_lh!$A$11:$ZZ$200,106,FALSE)=0,"",VLOOKUP($A150,parlvotes_lh!$A$11:$ZZ$200,106,FALSE)))</f>
        <v/>
      </c>
      <c r="P150" s="247" t="str">
        <f>IF(ISERROR(VLOOKUP($A150,parlvotes_lh!$A$11:$ZZ$200,126,FALSE))=TRUE,"",IF(VLOOKUP($A150,parlvotes_lh!$A$11:$ZZ$200,126,FALSE)=0,"",VLOOKUP($A150,parlvotes_lh!$A$11:$ZZ$200,126,FALSE)))</f>
        <v/>
      </c>
      <c r="Q150" s="248" t="str">
        <f>IF(ISERROR(VLOOKUP($A150,parlvotes_lh!$A$11:$ZZ$200,146,FALSE))=TRUE,"",IF(VLOOKUP($A150,parlvotes_lh!$A$11:$ZZ$200,146,FALSE)=0,"",VLOOKUP($A150,parlvotes_lh!$A$11:$ZZ$200,146,FALSE)))</f>
        <v/>
      </c>
      <c r="R150" s="248" t="str">
        <f>IF(ISERROR(VLOOKUP($A150,parlvotes_lh!$A$11:$ZZ$200,166,FALSE))=TRUE,"",IF(VLOOKUP($A150,parlvotes_lh!$A$11:$ZZ$200,166,FALSE)=0,"",VLOOKUP($A150,parlvotes_lh!$A$11:$ZZ$200,166,FALSE)))</f>
        <v/>
      </c>
      <c r="S150" s="248" t="str">
        <f>IF(ISERROR(VLOOKUP($A150,parlvotes_lh!$A$11:$ZZ$200,186,FALSE))=TRUE,"",IF(VLOOKUP($A150,parlvotes_lh!$A$11:$ZZ$200,186,FALSE)=0,"",VLOOKUP($A150,parlvotes_lh!$A$11:$ZZ$200,186,FALSE)))</f>
        <v/>
      </c>
      <c r="T150" s="248" t="str">
        <f>IF(ISERROR(VLOOKUP($A150,parlvotes_lh!$A$11:$ZZ$200,206,FALSE))=TRUE,"",IF(VLOOKUP($A150,parlvotes_lh!$A$11:$ZZ$200,206,FALSE)=0,"",VLOOKUP($A150,parlvotes_lh!$A$11:$ZZ$200,206,FALSE)))</f>
        <v/>
      </c>
      <c r="U150" s="248" t="str">
        <f>IF(ISERROR(VLOOKUP($A150,parlvotes_lh!$A$11:$ZZ$200,226,FALSE))=TRUE,"",IF(VLOOKUP($A150,parlvotes_lh!$A$11:$ZZ$200,226,FALSE)=0,"",VLOOKUP($A150,parlvotes_lh!$A$11:$ZZ$200,226,FALSE)))</f>
        <v/>
      </c>
      <c r="V150" s="248" t="str">
        <f>IF(ISERROR(VLOOKUP($A150,parlvotes_lh!$A$11:$ZZ$200,246,FALSE))=TRUE,"",IF(VLOOKUP($A150,parlvotes_lh!$A$11:$ZZ$200,246,FALSE)=0,"",VLOOKUP($A150,parlvotes_lh!$A$11:$ZZ$200,246,FALSE)))</f>
        <v/>
      </c>
      <c r="W150" s="248" t="str">
        <f>IF(ISERROR(VLOOKUP($A150,parlvotes_lh!$A$11:$ZZ$200,266,FALSE))=TRUE,"",IF(VLOOKUP($A150,parlvotes_lh!$A$11:$ZZ$200,266,FALSE)=0,"",VLOOKUP($A150,parlvotes_lh!$A$11:$ZZ$200,266,FALSE)))</f>
        <v/>
      </c>
      <c r="X150" s="248" t="str">
        <f>IF(ISERROR(VLOOKUP($A150,parlvotes_lh!$A$11:$ZZ$200,286,FALSE))=TRUE,"",IF(VLOOKUP($A150,parlvotes_lh!$A$11:$ZZ$200,286,FALSE)=0,"",VLOOKUP($A150,parlvotes_lh!$A$11:$ZZ$200,286,FALSE)))</f>
        <v/>
      </c>
      <c r="Y150" s="248" t="str">
        <f>IF(ISERROR(VLOOKUP($A150,parlvotes_lh!$A$11:$ZZ$200,306,FALSE))=TRUE,"",IF(VLOOKUP($A150,parlvotes_lh!$A$11:$ZZ$200,306,FALSE)=0,"",VLOOKUP($A150,parlvotes_lh!$A$11:$ZZ$200,306,FALSE)))</f>
        <v/>
      </c>
      <c r="Z150" s="248" t="str">
        <f>IF(ISERROR(VLOOKUP($A150,parlvotes_lh!$A$11:$ZZ$200,326,FALSE))=TRUE,"",IF(VLOOKUP($A150,parlvotes_lh!$A$11:$ZZ$200,326,FALSE)=0,"",VLOOKUP($A150,parlvotes_lh!$A$11:$ZZ$200,326,FALSE)))</f>
        <v/>
      </c>
      <c r="AA150" s="248" t="str">
        <f>IF(ISERROR(VLOOKUP($A150,parlvotes_lh!$A$11:$ZZ$200,346,FALSE))=TRUE,"",IF(VLOOKUP($A150,parlvotes_lh!$A$11:$ZZ$200,346,FALSE)=0,"",VLOOKUP($A150,parlvotes_lh!$A$11:$ZZ$200,346,FALSE)))</f>
        <v/>
      </c>
      <c r="AB150" s="248" t="str">
        <f>IF(ISERROR(VLOOKUP($A150,parlvotes_lh!$A$11:$ZZ$200,366,FALSE))=TRUE,"",IF(VLOOKUP($A150,parlvotes_lh!$A$11:$ZZ$200,366,FALSE)=0,"",VLOOKUP($A150,parlvotes_lh!$A$11:$ZZ$200,366,FALSE)))</f>
        <v/>
      </c>
      <c r="AC150" s="248" t="str">
        <f>IF(ISERROR(VLOOKUP($A150,parlvotes_lh!$A$11:$ZZ$200,386,FALSE))=TRUE,"",IF(VLOOKUP($A150,parlvotes_lh!$A$11:$ZZ$200,386,FALSE)=0,"",VLOOKUP($A150,parlvotes_lh!$A$11:$ZZ$200,386,FALSE)))</f>
        <v/>
      </c>
    </row>
    <row r="151" spans="1:29" ht="13.5" customHeight="1" x14ac:dyDescent="0.25">
      <c r="A151" s="242"/>
      <c r="B151" s="142" t="str">
        <f>IF(A151="","",MID(info_weblinks!$C$3,32,3))</f>
        <v/>
      </c>
      <c r="C151" s="142" t="str">
        <f>IF(info_parties!G151="","",info_parties!G151)</f>
        <v/>
      </c>
      <c r="D151" s="142" t="str">
        <f>IF(info_parties!K151="","",info_parties!K151)</f>
        <v/>
      </c>
      <c r="E151" s="142" t="str">
        <f>IF(info_parties!H151="","",info_parties!H151)</f>
        <v/>
      </c>
      <c r="F151" s="243" t="str">
        <f t="shared" si="8"/>
        <v/>
      </c>
      <c r="G151" s="244" t="str">
        <f t="shared" si="9"/>
        <v/>
      </c>
      <c r="H151" s="245" t="str">
        <f t="shared" si="10"/>
        <v/>
      </c>
      <c r="I151" s="246" t="str">
        <f t="shared" si="11"/>
        <v/>
      </c>
      <c r="J151" s="247" t="str">
        <f>IF(ISERROR(VLOOKUP($A151,parlvotes_lh!$A$11:$ZZ$200,6,FALSE))=TRUE,"",IF(VLOOKUP($A151,parlvotes_lh!$A$11:$ZZ$200,6,FALSE)=0,"",VLOOKUP($A151,parlvotes_lh!$A$11:$ZZ$200,6,FALSE)))</f>
        <v/>
      </c>
      <c r="K151" s="247" t="str">
        <f>IF(ISERROR(VLOOKUP($A151,parlvotes_lh!$A$11:$ZZ$200,26,FALSE))=TRUE,"",IF(VLOOKUP($A151,parlvotes_lh!$A$11:$ZZ$200,26,FALSE)=0,"",VLOOKUP($A151,parlvotes_lh!$A$11:$ZZ$200,26,FALSE)))</f>
        <v/>
      </c>
      <c r="L151" s="247" t="str">
        <f>IF(ISERROR(VLOOKUP($A151,parlvotes_lh!$A$11:$ZZ$200,46,FALSE))=TRUE,"",IF(VLOOKUP($A151,parlvotes_lh!$A$11:$ZZ$200,46,FALSE)=0,"",VLOOKUP($A151,parlvotes_lh!$A$11:$ZZ$200,46,FALSE)))</f>
        <v/>
      </c>
      <c r="M151" s="247" t="str">
        <f>IF(ISERROR(VLOOKUP($A151,parlvotes_lh!$A$11:$ZZ$200,66,FALSE))=TRUE,"",IF(VLOOKUP($A151,parlvotes_lh!$A$11:$ZZ$200,66,FALSE)=0,"",VLOOKUP($A151,parlvotes_lh!$A$11:$ZZ$200,66,FALSE)))</f>
        <v/>
      </c>
      <c r="N151" s="247" t="str">
        <f>IF(ISERROR(VLOOKUP($A151,parlvotes_lh!$A$11:$ZZ$200,86,FALSE))=TRUE,"",IF(VLOOKUP($A151,parlvotes_lh!$A$11:$ZZ$200,86,FALSE)=0,"",VLOOKUP($A151,parlvotes_lh!$A$11:$ZZ$200,86,FALSE)))</f>
        <v/>
      </c>
      <c r="O151" s="247" t="str">
        <f>IF(ISERROR(VLOOKUP($A151,parlvotes_lh!$A$11:$ZZ$200,106,FALSE))=TRUE,"",IF(VLOOKUP($A151,parlvotes_lh!$A$11:$ZZ$200,106,FALSE)=0,"",VLOOKUP($A151,parlvotes_lh!$A$11:$ZZ$200,106,FALSE)))</f>
        <v/>
      </c>
      <c r="P151" s="247" t="str">
        <f>IF(ISERROR(VLOOKUP($A151,parlvotes_lh!$A$11:$ZZ$200,126,FALSE))=TRUE,"",IF(VLOOKUP($A151,parlvotes_lh!$A$11:$ZZ$200,126,FALSE)=0,"",VLOOKUP($A151,parlvotes_lh!$A$11:$ZZ$200,126,FALSE)))</f>
        <v/>
      </c>
      <c r="Q151" s="248" t="str">
        <f>IF(ISERROR(VLOOKUP($A151,parlvotes_lh!$A$11:$ZZ$200,146,FALSE))=TRUE,"",IF(VLOOKUP($A151,parlvotes_lh!$A$11:$ZZ$200,146,FALSE)=0,"",VLOOKUP($A151,parlvotes_lh!$A$11:$ZZ$200,146,FALSE)))</f>
        <v/>
      </c>
      <c r="R151" s="248" t="str">
        <f>IF(ISERROR(VLOOKUP($A151,parlvotes_lh!$A$11:$ZZ$200,166,FALSE))=TRUE,"",IF(VLOOKUP($A151,parlvotes_lh!$A$11:$ZZ$200,166,FALSE)=0,"",VLOOKUP($A151,parlvotes_lh!$A$11:$ZZ$200,166,FALSE)))</f>
        <v/>
      </c>
      <c r="S151" s="248" t="str">
        <f>IF(ISERROR(VLOOKUP($A151,parlvotes_lh!$A$11:$ZZ$200,186,FALSE))=TRUE,"",IF(VLOOKUP($A151,parlvotes_lh!$A$11:$ZZ$200,186,FALSE)=0,"",VLOOKUP($A151,parlvotes_lh!$A$11:$ZZ$200,186,FALSE)))</f>
        <v/>
      </c>
      <c r="T151" s="248" t="str">
        <f>IF(ISERROR(VLOOKUP($A151,parlvotes_lh!$A$11:$ZZ$200,206,FALSE))=TRUE,"",IF(VLOOKUP($A151,parlvotes_lh!$A$11:$ZZ$200,206,FALSE)=0,"",VLOOKUP($A151,parlvotes_lh!$A$11:$ZZ$200,206,FALSE)))</f>
        <v/>
      </c>
      <c r="U151" s="248" t="str">
        <f>IF(ISERROR(VLOOKUP($A151,parlvotes_lh!$A$11:$ZZ$200,226,FALSE))=TRUE,"",IF(VLOOKUP($A151,parlvotes_lh!$A$11:$ZZ$200,226,FALSE)=0,"",VLOOKUP($A151,parlvotes_lh!$A$11:$ZZ$200,226,FALSE)))</f>
        <v/>
      </c>
      <c r="V151" s="248" t="str">
        <f>IF(ISERROR(VLOOKUP($A151,parlvotes_lh!$A$11:$ZZ$200,246,FALSE))=TRUE,"",IF(VLOOKUP($A151,parlvotes_lh!$A$11:$ZZ$200,246,FALSE)=0,"",VLOOKUP($A151,parlvotes_lh!$A$11:$ZZ$200,246,FALSE)))</f>
        <v/>
      </c>
      <c r="W151" s="248" t="str">
        <f>IF(ISERROR(VLOOKUP($A151,parlvotes_lh!$A$11:$ZZ$200,266,FALSE))=TRUE,"",IF(VLOOKUP($A151,parlvotes_lh!$A$11:$ZZ$200,266,FALSE)=0,"",VLOOKUP($A151,parlvotes_lh!$A$11:$ZZ$200,266,FALSE)))</f>
        <v/>
      </c>
      <c r="X151" s="248" t="str">
        <f>IF(ISERROR(VLOOKUP($A151,parlvotes_lh!$A$11:$ZZ$200,286,FALSE))=TRUE,"",IF(VLOOKUP($A151,parlvotes_lh!$A$11:$ZZ$200,286,FALSE)=0,"",VLOOKUP($A151,parlvotes_lh!$A$11:$ZZ$200,286,FALSE)))</f>
        <v/>
      </c>
      <c r="Y151" s="248" t="str">
        <f>IF(ISERROR(VLOOKUP($A151,parlvotes_lh!$A$11:$ZZ$200,306,FALSE))=TRUE,"",IF(VLOOKUP($A151,parlvotes_lh!$A$11:$ZZ$200,306,FALSE)=0,"",VLOOKUP($A151,parlvotes_lh!$A$11:$ZZ$200,306,FALSE)))</f>
        <v/>
      </c>
      <c r="Z151" s="248" t="str">
        <f>IF(ISERROR(VLOOKUP($A151,parlvotes_lh!$A$11:$ZZ$200,326,FALSE))=TRUE,"",IF(VLOOKUP($A151,parlvotes_lh!$A$11:$ZZ$200,326,FALSE)=0,"",VLOOKUP($A151,parlvotes_lh!$A$11:$ZZ$200,326,FALSE)))</f>
        <v/>
      </c>
      <c r="AA151" s="248" t="str">
        <f>IF(ISERROR(VLOOKUP($A151,parlvotes_lh!$A$11:$ZZ$200,346,FALSE))=TRUE,"",IF(VLOOKUP($A151,parlvotes_lh!$A$11:$ZZ$200,346,FALSE)=0,"",VLOOKUP($A151,parlvotes_lh!$A$11:$ZZ$200,346,FALSE)))</f>
        <v/>
      </c>
      <c r="AB151" s="248" t="str">
        <f>IF(ISERROR(VLOOKUP($A151,parlvotes_lh!$A$11:$ZZ$200,366,FALSE))=TRUE,"",IF(VLOOKUP($A151,parlvotes_lh!$A$11:$ZZ$200,366,FALSE)=0,"",VLOOKUP($A151,parlvotes_lh!$A$11:$ZZ$200,366,FALSE)))</f>
        <v/>
      </c>
      <c r="AC151" s="248" t="str">
        <f>IF(ISERROR(VLOOKUP($A151,parlvotes_lh!$A$11:$ZZ$200,386,FALSE))=TRUE,"",IF(VLOOKUP($A151,parlvotes_lh!$A$11:$ZZ$200,386,FALSE)=0,"",VLOOKUP($A151,parlvotes_lh!$A$11:$ZZ$200,386,FALSE)))</f>
        <v/>
      </c>
    </row>
    <row r="152" spans="1:29" ht="13.5" customHeight="1" x14ac:dyDescent="0.25">
      <c r="A152" s="242"/>
      <c r="B152" s="142" t="str">
        <f>IF(A152="","",MID(info_weblinks!$C$3,32,3))</f>
        <v/>
      </c>
      <c r="C152" s="142" t="str">
        <f>IF(info_parties!G152="","",info_parties!G152)</f>
        <v/>
      </c>
      <c r="D152" s="142" t="str">
        <f>IF(info_parties!K152="","",info_parties!K152)</f>
        <v/>
      </c>
      <c r="E152" s="142" t="str">
        <f>IF(info_parties!H152="","",info_parties!H152)</f>
        <v/>
      </c>
      <c r="F152" s="243" t="str">
        <f t="shared" si="8"/>
        <v/>
      </c>
      <c r="G152" s="244" t="str">
        <f t="shared" si="9"/>
        <v/>
      </c>
      <c r="H152" s="245" t="str">
        <f t="shared" si="10"/>
        <v/>
      </c>
      <c r="I152" s="246" t="str">
        <f t="shared" si="11"/>
        <v/>
      </c>
      <c r="J152" s="247" t="str">
        <f>IF(ISERROR(VLOOKUP($A152,parlvotes_lh!$A$11:$ZZ$200,6,FALSE))=TRUE,"",IF(VLOOKUP($A152,parlvotes_lh!$A$11:$ZZ$200,6,FALSE)=0,"",VLOOKUP($A152,parlvotes_lh!$A$11:$ZZ$200,6,FALSE)))</f>
        <v/>
      </c>
      <c r="K152" s="247" t="str">
        <f>IF(ISERROR(VLOOKUP($A152,parlvotes_lh!$A$11:$ZZ$200,26,FALSE))=TRUE,"",IF(VLOOKUP($A152,parlvotes_lh!$A$11:$ZZ$200,26,FALSE)=0,"",VLOOKUP($A152,parlvotes_lh!$A$11:$ZZ$200,26,FALSE)))</f>
        <v/>
      </c>
      <c r="L152" s="247" t="str">
        <f>IF(ISERROR(VLOOKUP($A152,parlvotes_lh!$A$11:$ZZ$200,46,FALSE))=TRUE,"",IF(VLOOKUP($A152,parlvotes_lh!$A$11:$ZZ$200,46,FALSE)=0,"",VLOOKUP($A152,parlvotes_lh!$A$11:$ZZ$200,46,FALSE)))</f>
        <v/>
      </c>
      <c r="M152" s="247" t="str">
        <f>IF(ISERROR(VLOOKUP($A152,parlvotes_lh!$A$11:$ZZ$200,66,FALSE))=TRUE,"",IF(VLOOKUP($A152,parlvotes_lh!$A$11:$ZZ$200,66,FALSE)=0,"",VLOOKUP($A152,parlvotes_lh!$A$11:$ZZ$200,66,FALSE)))</f>
        <v/>
      </c>
      <c r="N152" s="247" t="str">
        <f>IF(ISERROR(VLOOKUP($A152,parlvotes_lh!$A$11:$ZZ$200,86,FALSE))=TRUE,"",IF(VLOOKUP($A152,parlvotes_lh!$A$11:$ZZ$200,86,FALSE)=0,"",VLOOKUP($A152,parlvotes_lh!$A$11:$ZZ$200,86,FALSE)))</f>
        <v/>
      </c>
      <c r="O152" s="247" t="str">
        <f>IF(ISERROR(VLOOKUP($A152,parlvotes_lh!$A$11:$ZZ$200,106,FALSE))=TRUE,"",IF(VLOOKUP($A152,parlvotes_lh!$A$11:$ZZ$200,106,FALSE)=0,"",VLOOKUP($A152,parlvotes_lh!$A$11:$ZZ$200,106,FALSE)))</f>
        <v/>
      </c>
      <c r="P152" s="247" t="str">
        <f>IF(ISERROR(VLOOKUP($A152,parlvotes_lh!$A$11:$ZZ$200,126,FALSE))=TRUE,"",IF(VLOOKUP($A152,parlvotes_lh!$A$11:$ZZ$200,126,FALSE)=0,"",VLOOKUP($A152,parlvotes_lh!$A$11:$ZZ$200,126,FALSE)))</f>
        <v/>
      </c>
      <c r="Q152" s="248" t="str">
        <f>IF(ISERROR(VLOOKUP($A152,parlvotes_lh!$A$11:$ZZ$200,146,FALSE))=TRUE,"",IF(VLOOKUP($A152,parlvotes_lh!$A$11:$ZZ$200,146,FALSE)=0,"",VLOOKUP($A152,parlvotes_lh!$A$11:$ZZ$200,146,FALSE)))</f>
        <v/>
      </c>
      <c r="R152" s="248" t="str">
        <f>IF(ISERROR(VLOOKUP($A152,parlvotes_lh!$A$11:$ZZ$200,166,FALSE))=TRUE,"",IF(VLOOKUP($A152,parlvotes_lh!$A$11:$ZZ$200,166,FALSE)=0,"",VLOOKUP($A152,parlvotes_lh!$A$11:$ZZ$200,166,FALSE)))</f>
        <v/>
      </c>
      <c r="S152" s="248" t="str">
        <f>IF(ISERROR(VLOOKUP($A152,parlvotes_lh!$A$11:$ZZ$200,186,FALSE))=TRUE,"",IF(VLOOKUP($A152,parlvotes_lh!$A$11:$ZZ$200,186,FALSE)=0,"",VLOOKUP($A152,parlvotes_lh!$A$11:$ZZ$200,186,FALSE)))</f>
        <v/>
      </c>
      <c r="T152" s="248" t="str">
        <f>IF(ISERROR(VLOOKUP($A152,parlvotes_lh!$A$11:$ZZ$200,206,FALSE))=TRUE,"",IF(VLOOKUP($A152,parlvotes_lh!$A$11:$ZZ$200,206,FALSE)=0,"",VLOOKUP($A152,parlvotes_lh!$A$11:$ZZ$200,206,FALSE)))</f>
        <v/>
      </c>
      <c r="U152" s="248" t="str">
        <f>IF(ISERROR(VLOOKUP($A152,parlvotes_lh!$A$11:$ZZ$200,226,FALSE))=TRUE,"",IF(VLOOKUP($A152,parlvotes_lh!$A$11:$ZZ$200,226,FALSE)=0,"",VLOOKUP($A152,parlvotes_lh!$A$11:$ZZ$200,226,FALSE)))</f>
        <v/>
      </c>
      <c r="V152" s="248" t="str">
        <f>IF(ISERROR(VLOOKUP($A152,parlvotes_lh!$A$11:$ZZ$200,246,FALSE))=TRUE,"",IF(VLOOKUP($A152,parlvotes_lh!$A$11:$ZZ$200,246,FALSE)=0,"",VLOOKUP($A152,parlvotes_lh!$A$11:$ZZ$200,246,FALSE)))</f>
        <v/>
      </c>
      <c r="W152" s="248" t="str">
        <f>IF(ISERROR(VLOOKUP($A152,parlvotes_lh!$A$11:$ZZ$200,266,FALSE))=TRUE,"",IF(VLOOKUP($A152,parlvotes_lh!$A$11:$ZZ$200,266,FALSE)=0,"",VLOOKUP($A152,parlvotes_lh!$A$11:$ZZ$200,266,FALSE)))</f>
        <v/>
      </c>
      <c r="X152" s="248" t="str">
        <f>IF(ISERROR(VLOOKUP($A152,parlvotes_lh!$A$11:$ZZ$200,286,FALSE))=TRUE,"",IF(VLOOKUP($A152,parlvotes_lh!$A$11:$ZZ$200,286,FALSE)=0,"",VLOOKUP($A152,parlvotes_lh!$A$11:$ZZ$200,286,FALSE)))</f>
        <v/>
      </c>
      <c r="Y152" s="248" t="str">
        <f>IF(ISERROR(VLOOKUP($A152,parlvotes_lh!$A$11:$ZZ$200,306,FALSE))=TRUE,"",IF(VLOOKUP($A152,parlvotes_lh!$A$11:$ZZ$200,306,FALSE)=0,"",VLOOKUP($A152,parlvotes_lh!$A$11:$ZZ$200,306,FALSE)))</f>
        <v/>
      </c>
      <c r="Z152" s="248" t="str">
        <f>IF(ISERROR(VLOOKUP($A152,parlvotes_lh!$A$11:$ZZ$200,326,FALSE))=TRUE,"",IF(VLOOKUP($A152,parlvotes_lh!$A$11:$ZZ$200,326,FALSE)=0,"",VLOOKUP($A152,parlvotes_lh!$A$11:$ZZ$200,326,FALSE)))</f>
        <v/>
      </c>
      <c r="AA152" s="248" t="str">
        <f>IF(ISERROR(VLOOKUP($A152,parlvotes_lh!$A$11:$ZZ$200,346,FALSE))=TRUE,"",IF(VLOOKUP($A152,parlvotes_lh!$A$11:$ZZ$200,346,FALSE)=0,"",VLOOKUP($A152,parlvotes_lh!$A$11:$ZZ$200,346,FALSE)))</f>
        <v/>
      </c>
      <c r="AB152" s="248" t="str">
        <f>IF(ISERROR(VLOOKUP($A152,parlvotes_lh!$A$11:$ZZ$200,366,FALSE))=TRUE,"",IF(VLOOKUP($A152,parlvotes_lh!$A$11:$ZZ$200,366,FALSE)=0,"",VLOOKUP($A152,parlvotes_lh!$A$11:$ZZ$200,366,FALSE)))</f>
        <v/>
      </c>
      <c r="AC152" s="248" t="str">
        <f>IF(ISERROR(VLOOKUP($A152,parlvotes_lh!$A$11:$ZZ$200,386,FALSE))=TRUE,"",IF(VLOOKUP($A152,parlvotes_lh!$A$11:$ZZ$200,386,FALSE)=0,"",VLOOKUP($A152,parlvotes_lh!$A$11:$ZZ$200,386,FALSE)))</f>
        <v/>
      </c>
    </row>
    <row r="153" spans="1:29" ht="13.5" customHeight="1" x14ac:dyDescent="0.25">
      <c r="A153" s="242"/>
      <c r="B153" s="142" t="str">
        <f>IF(A153="","",MID(info_weblinks!$C$3,32,3))</f>
        <v/>
      </c>
      <c r="C153" s="142" t="str">
        <f>IF(info_parties!G153="","",info_parties!G153)</f>
        <v/>
      </c>
      <c r="D153" s="142" t="str">
        <f>IF(info_parties!K153="","",info_parties!K153)</f>
        <v/>
      </c>
      <c r="E153" s="142" t="str">
        <f>IF(info_parties!H153="","",info_parties!H153)</f>
        <v/>
      </c>
      <c r="F153" s="243" t="str">
        <f t="shared" si="8"/>
        <v/>
      </c>
      <c r="G153" s="244" t="str">
        <f t="shared" si="9"/>
        <v/>
      </c>
      <c r="H153" s="245" t="str">
        <f t="shared" si="10"/>
        <v/>
      </c>
      <c r="I153" s="246" t="str">
        <f t="shared" si="11"/>
        <v/>
      </c>
      <c r="J153" s="247" t="str">
        <f>IF(ISERROR(VLOOKUP($A153,parlvotes_lh!$A$11:$ZZ$200,6,FALSE))=TRUE,"",IF(VLOOKUP($A153,parlvotes_lh!$A$11:$ZZ$200,6,FALSE)=0,"",VLOOKUP($A153,parlvotes_lh!$A$11:$ZZ$200,6,FALSE)))</f>
        <v/>
      </c>
      <c r="K153" s="247" t="str">
        <f>IF(ISERROR(VLOOKUP($A153,parlvotes_lh!$A$11:$ZZ$200,26,FALSE))=TRUE,"",IF(VLOOKUP($A153,parlvotes_lh!$A$11:$ZZ$200,26,FALSE)=0,"",VLOOKUP($A153,parlvotes_lh!$A$11:$ZZ$200,26,FALSE)))</f>
        <v/>
      </c>
      <c r="L153" s="247" t="str">
        <f>IF(ISERROR(VLOOKUP($A153,parlvotes_lh!$A$11:$ZZ$200,46,FALSE))=TRUE,"",IF(VLOOKUP($A153,parlvotes_lh!$A$11:$ZZ$200,46,FALSE)=0,"",VLOOKUP($A153,parlvotes_lh!$A$11:$ZZ$200,46,FALSE)))</f>
        <v/>
      </c>
      <c r="M153" s="247" t="str">
        <f>IF(ISERROR(VLOOKUP($A153,parlvotes_lh!$A$11:$ZZ$200,66,FALSE))=TRUE,"",IF(VLOOKUP($A153,parlvotes_lh!$A$11:$ZZ$200,66,FALSE)=0,"",VLOOKUP($A153,parlvotes_lh!$A$11:$ZZ$200,66,FALSE)))</f>
        <v/>
      </c>
      <c r="N153" s="247" t="str">
        <f>IF(ISERROR(VLOOKUP($A153,parlvotes_lh!$A$11:$ZZ$200,86,FALSE))=TRUE,"",IF(VLOOKUP($A153,parlvotes_lh!$A$11:$ZZ$200,86,FALSE)=0,"",VLOOKUP($A153,parlvotes_lh!$A$11:$ZZ$200,86,FALSE)))</f>
        <v/>
      </c>
      <c r="O153" s="247" t="str">
        <f>IF(ISERROR(VLOOKUP($A153,parlvotes_lh!$A$11:$ZZ$200,106,FALSE))=TRUE,"",IF(VLOOKUP($A153,parlvotes_lh!$A$11:$ZZ$200,106,FALSE)=0,"",VLOOKUP($A153,parlvotes_lh!$A$11:$ZZ$200,106,FALSE)))</f>
        <v/>
      </c>
      <c r="P153" s="247" t="str">
        <f>IF(ISERROR(VLOOKUP($A153,parlvotes_lh!$A$11:$ZZ$200,126,FALSE))=TRUE,"",IF(VLOOKUP($A153,parlvotes_lh!$A$11:$ZZ$200,126,FALSE)=0,"",VLOOKUP($A153,parlvotes_lh!$A$11:$ZZ$200,126,FALSE)))</f>
        <v/>
      </c>
      <c r="Q153" s="248" t="str">
        <f>IF(ISERROR(VLOOKUP($A153,parlvotes_lh!$A$11:$ZZ$200,146,FALSE))=TRUE,"",IF(VLOOKUP($A153,parlvotes_lh!$A$11:$ZZ$200,146,FALSE)=0,"",VLOOKUP($A153,parlvotes_lh!$A$11:$ZZ$200,146,FALSE)))</f>
        <v/>
      </c>
      <c r="R153" s="248" t="str">
        <f>IF(ISERROR(VLOOKUP($A153,parlvotes_lh!$A$11:$ZZ$200,166,FALSE))=TRUE,"",IF(VLOOKUP($A153,parlvotes_lh!$A$11:$ZZ$200,166,FALSE)=0,"",VLOOKUP($A153,parlvotes_lh!$A$11:$ZZ$200,166,FALSE)))</f>
        <v/>
      </c>
      <c r="S153" s="248" t="str">
        <f>IF(ISERROR(VLOOKUP($A153,parlvotes_lh!$A$11:$ZZ$200,186,FALSE))=TRUE,"",IF(VLOOKUP($A153,parlvotes_lh!$A$11:$ZZ$200,186,FALSE)=0,"",VLOOKUP($A153,parlvotes_lh!$A$11:$ZZ$200,186,FALSE)))</f>
        <v/>
      </c>
      <c r="T153" s="248" t="str">
        <f>IF(ISERROR(VLOOKUP($A153,parlvotes_lh!$A$11:$ZZ$200,206,FALSE))=TRUE,"",IF(VLOOKUP($A153,parlvotes_lh!$A$11:$ZZ$200,206,FALSE)=0,"",VLOOKUP($A153,parlvotes_lh!$A$11:$ZZ$200,206,FALSE)))</f>
        <v/>
      </c>
      <c r="U153" s="248" t="str">
        <f>IF(ISERROR(VLOOKUP($A153,parlvotes_lh!$A$11:$ZZ$200,226,FALSE))=TRUE,"",IF(VLOOKUP($A153,parlvotes_lh!$A$11:$ZZ$200,226,FALSE)=0,"",VLOOKUP($A153,parlvotes_lh!$A$11:$ZZ$200,226,FALSE)))</f>
        <v/>
      </c>
      <c r="V153" s="248" t="str">
        <f>IF(ISERROR(VLOOKUP($A153,parlvotes_lh!$A$11:$ZZ$200,246,FALSE))=TRUE,"",IF(VLOOKUP($A153,parlvotes_lh!$A$11:$ZZ$200,246,FALSE)=0,"",VLOOKUP($A153,parlvotes_lh!$A$11:$ZZ$200,246,FALSE)))</f>
        <v/>
      </c>
      <c r="W153" s="248" t="str">
        <f>IF(ISERROR(VLOOKUP($A153,parlvotes_lh!$A$11:$ZZ$200,266,FALSE))=TRUE,"",IF(VLOOKUP($A153,parlvotes_lh!$A$11:$ZZ$200,266,FALSE)=0,"",VLOOKUP($A153,parlvotes_lh!$A$11:$ZZ$200,266,FALSE)))</f>
        <v/>
      </c>
      <c r="X153" s="248" t="str">
        <f>IF(ISERROR(VLOOKUP($A153,parlvotes_lh!$A$11:$ZZ$200,286,FALSE))=TRUE,"",IF(VLOOKUP($A153,parlvotes_lh!$A$11:$ZZ$200,286,FALSE)=0,"",VLOOKUP($A153,parlvotes_lh!$A$11:$ZZ$200,286,FALSE)))</f>
        <v/>
      </c>
      <c r="Y153" s="248" t="str">
        <f>IF(ISERROR(VLOOKUP($A153,parlvotes_lh!$A$11:$ZZ$200,306,FALSE))=TRUE,"",IF(VLOOKUP($A153,parlvotes_lh!$A$11:$ZZ$200,306,FALSE)=0,"",VLOOKUP($A153,parlvotes_lh!$A$11:$ZZ$200,306,FALSE)))</f>
        <v/>
      </c>
      <c r="Z153" s="248" t="str">
        <f>IF(ISERROR(VLOOKUP($A153,parlvotes_lh!$A$11:$ZZ$200,326,FALSE))=TRUE,"",IF(VLOOKUP($A153,parlvotes_lh!$A$11:$ZZ$200,326,FALSE)=0,"",VLOOKUP($A153,parlvotes_lh!$A$11:$ZZ$200,326,FALSE)))</f>
        <v/>
      </c>
      <c r="AA153" s="248" t="str">
        <f>IF(ISERROR(VLOOKUP($A153,parlvotes_lh!$A$11:$ZZ$200,346,FALSE))=TRUE,"",IF(VLOOKUP($A153,parlvotes_lh!$A$11:$ZZ$200,346,FALSE)=0,"",VLOOKUP($A153,parlvotes_lh!$A$11:$ZZ$200,346,FALSE)))</f>
        <v/>
      </c>
      <c r="AB153" s="248" t="str">
        <f>IF(ISERROR(VLOOKUP($A153,parlvotes_lh!$A$11:$ZZ$200,366,FALSE))=TRUE,"",IF(VLOOKUP($A153,parlvotes_lh!$A$11:$ZZ$200,366,FALSE)=0,"",VLOOKUP($A153,parlvotes_lh!$A$11:$ZZ$200,366,FALSE)))</f>
        <v/>
      </c>
      <c r="AC153" s="248" t="str">
        <f>IF(ISERROR(VLOOKUP($A153,parlvotes_lh!$A$11:$ZZ$200,386,FALSE))=TRUE,"",IF(VLOOKUP($A153,parlvotes_lh!$A$11:$ZZ$200,386,FALSE)=0,"",VLOOKUP($A153,parlvotes_lh!$A$11:$ZZ$200,386,FALSE)))</f>
        <v/>
      </c>
    </row>
    <row r="154" spans="1:29" ht="13.5" customHeight="1" x14ac:dyDescent="0.25">
      <c r="A154" s="242"/>
      <c r="B154" s="142" t="str">
        <f>IF(A154="","",MID(info_weblinks!$C$3,32,3))</f>
        <v/>
      </c>
      <c r="C154" s="142" t="str">
        <f>IF(info_parties!G154="","",info_parties!G154)</f>
        <v/>
      </c>
      <c r="D154" s="142" t="str">
        <f>IF(info_parties!K154="","",info_parties!K154)</f>
        <v/>
      </c>
      <c r="E154" s="142" t="str">
        <f>IF(info_parties!H154="","",info_parties!H154)</f>
        <v/>
      </c>
      <c r="F154" s="243" t="str">
        <f t="shared" si="8"/>
        <v/>
      </c>
      <c r="G154" s="244" t="str">
        <f t="shared" si="9"/>
        <v/>
      </c>
      <c r="H154" s="245" t="str">
        <f t="shared" si="10"/>
        <v/>
      </c>
      <c r="I154" s="246" t="str">
        <f t="shared" si="11"/>
        <v/>
      </c>
      <c r="J154" s="247" t="str">
        <f>IF(ISERROR(VLOOKUP($A154,parlvotes_lh!$A$11:$ZZ$200,6,FALSE))=TRUE,"",IF(VLOOKUP($A154,parlvotes_lh!$A$11:$ZZ$200,6,FALSE)=0,"",VLOOKUP($A154,parlvotes_lh!$A$11:$ZZ$200,6,FALSE)))</f>
        <v/>
      </c>
      <c r="K154" s="247" t="str">
        <f>IF(ISERROR(VLOOKUP($A154,parlvotes_lh!$A$11:$ZZ$200,26,FALSE))=TRUE,"",IF(VLOOKUP($A154,parlvotes_lh!$A$11:$ZZ$200,26,FALSE)=0,"",VLOOKUP($A154,parlvotes_lh!$A$11:$ZZ$200,26,FALSE)))</f>
        <v/>
      </c>
      <c r="L154" s="247" t="str">
        <f>IF(ISERROR(VLOOKUP($A154,parlvotes_lh!$A$11:$ZZ$200,46,FALSE))=TRUE,"",IF(VLOOKUP($A154,parlvotes_lh!$A$11:$ZZ$200,46,FALSE)=0,"",VLOOKUP($A154,parlvotes_lh!$A$11:$ZZ$200,46,FALSE)))</f>
        <v/>
      </c>
      <c r="M154" s="247" t="str">
        <f>IF(ISERROR(VLOOKUP($A154,parlvotes_lh!$A$11:$ZZ$200,66,FALSE))=TRUE,"",IF(VLOOKUP($A154,parlvotes_lh!$A$11:$ZZ$200,66,FALSE)=0,"",VLOOKUP($A154,parlvotes_lh!$A$11:$ZZ$200,66,FALSE)))</f>
        <v/>
      </c>
      <c r="N154" s="247" t="str">
        <f>IF(ISERROR(VLOOKUP($A154,parlvotes_lh!$A$11:$ZZ$200,86,FALSE))=TRUE,"",IF(VLOOKUP($A154,parlvotes_lh!$A$11:$ZZ$200,86,FALSE)=0,"",VLOOKUP($A154,parlvotes_lh!$A$11:$ZZ$200,86,FALSE)))</f>
        <v/>
      </c>
      <c r="O154" s="247" t="str">
        <f>IF(ISERROR(VLOOKUP($A154,parlvotes_lh!$A$11:$ZZ$200,106,FALSE))=TRUE,"",IF(VLOOKUP($A154,parlvotes_lh!$A$11:$ZZ$200,106,FALSE)=0,"",VLOOKUP($A154,parlvotes_lh!$A$11:$ZZ$200,106,FALSE)))</f>
        <v/>
      </c>
      <c r="P154" s="247" t="str">
        <f>IF(ISERROR(VLOOKUP($A154,parlvotes_lh!$A$11:$ZZ$200,126,FALSE))=TRUE,"",IF(VLOOKUP($A154,parlvotes_lh!$A$11:$ZZ$200,126,FALSE)=0,"",VLOOKUP($A154,parlvotes_lh!$A$11:$ZZ$200,126,FALSE)))</f>
        <v/>
      </c>
      <c r="Q154" s="248" t="str">
        <f>IF(ISERROR(VLOOKUP($A154,parlvotes_lh!$A$11:$ZZ$200,146,FALSE))=TRUE,"",IF(VLOOKUP($A154,parlvotes_lh!$A$11:$ZZ$200,146,FALSE)=0,"",VLOOKUP($A154,parlvotes_lh!$A$11:$ZZ$200,146,FALSE)))</f>
        <v/>
      </c>
      <c r="R154" s="248" t="str">
        <f>IF(ISERROR(VLOOKUP($A154,parlvotes_lh!$A$11:$ZZ$200,166,FALSE))=TRUE,"",IF(VLOOKUP($A154,parlvotes_lh!$A$11:$ZZ$200,166,FALSE)=0,"",VLOOKUP($A154,parlvotes_lh!$A$11:$ZZ$200,166,FALSE)))</f>
        <v/>
      </c>
      <c r="S154" s="248" t="str">
        <f>IF(ISERROR(VLOOKUP($A154,parlvotes_lh!$A$11:$ZZ$200,186,FALSE))=TRUE,"",IF(VLOOKUP($A154,parlvotes_lh!$A$11:$ZZ$200,186,FALSE)=0,"",VLOOKUP($A154,parlvotes_lh!$A$11:$ZZ$200,186,FALSE)))</f>
        <v/>
      </c>
      <c r="T154" s="248" t="str">
        <f>IF(ISERROR(VLOOKUP($A154,parlvotes_lh!$A$11:$ZZ$200,206,FALSE))=TRUE,"",IF(VLOOKUP($A154,parlvotes_lh!$A$11:$ZZ$200,206,FALSE)=0,"",VLOOKUP($A154,parlvotes_lh!$A$11:$ZZ$200,206,FALSE)))</f>
        <v/>
      </c>
      <c r="U154" s="248" t="str">
        <f>IF(ISERROR(VLOOKUP($A154,parlvotes_lh!$A$11:$ZZ$200,226,FALSE))=TRUE,"",IF(VLOOKUP($A154,parlvotes_lh!$A$11:$ZZ$200,226,FALSE)=0,"",VLOOKUP($A154,parlvotes_lh!$A$11:$ZZ$200,226,FALSE)))</f>
        <v/>
      </c>
      <c r="V154" s="248" t="str">
        <f>IF(ISERROR(VLOOKUP($A154,parlvotes_lh!$A$11:$ZZ$200,246,FALSE))=TRUE,"",IF(VLOOKUP($A154,parlvotes_lh!$A$11:$ZZ$200,246,FALSE)=0,"",VLOOKUP($A154,parlvotes_lh!$A$11:$ZZ$200,246,FALSE)))</f>
        <v/>
      </c>
      <c r="W154" s="248" t="str">
        <f>IF(ISERROR(VLOOKUP($A154,parlvotes_lh!$A$11:$ZZ$200,266,FALSE))=TRUE,"",IF(VLOOKUP($A154,parlvotes_lh!$A$11:$ZZ$200,266,FALSE)=0,"",VLOOKUP($A154,parlvotes_lh!$A$11:$ZZ$200,266,FALSE)))</f>
        <v/>
      </c>
      <c r="X154" s="248" t="str">
        <f>IF(ISERROR(VLOOKUP($A154,parlvotes_lh!$A$11:$ZZ$200,286,FALSE))=TRUE,"",IF(VLOOKUP($A154,parlvotes_lh!$A$11:$ZZ$200,286,FALSE)=0,"",VLOOKUP($A154,parlvotes_lh!$A$11:$ZZ$200,286,FALSE)))</f>
        <v/>
      </c>
      <c r="Y154" s="248" t="str">
        <f>IF(ISERROR(VLOOKUP($A154,parlvotes_lh!$A$11:$ZZ$200,306,FALSE))=TRUE,"",IF(VLOOKUP($A154,parlvotes_lh!$A$11:$ZZ$200,306,FALSE)=0,"",VLOOKUP($A154,parlvotes_lh!$A$11:$ZZ$200,306,FALSE)))</f>
        <v/>
      </c>
      <c r="Z154" s="248" t="str">
        <f>IF(ISERROR(VLOOKUP($A154,parlvotes_lh!$A$11:$ZZ$200,326,FALSE))=TRUE,"",IF(VLOOKUP($A154,parlvotes_lh!$A$11:$ZZ$200,326,FALSE)=0,"",VLOOKUP($A154,parlvotes_lh!$A$11:$ZZ$200,326,FALSE)))</f>
        <v/>
      </c>
      <c r="AA154" s="248" t="str">
        <f>IF(ISERROR(VLOOKUP($A154,parlvotes_lh!$A$11:$ZZ$200,346,FALSE))=TRUE,"",IF(VLOOKUP($A154,parlvotes_lh!$A$11:$ZZ$200,346,FALSE)=0,"",VLOOKUP($A154,parlvotes_lh!$A$11:$ZZ$200,346,FALSE)))</f>
        <v/>
      </c>
      <c r="AB154" s="248" t="str">
        <f>IF(ISERROR(VLOOKUP($A154,parlvotes_lh!$A$11:$ZZ$200,366,FALSE))=TRUE,"",IF(VLOOKUP($A154,parlvotes_lh!$A$11:$ZZ$200,366,FALSE)=0,"",VLOOKUP($A154,parlvotes_lh!$A$11:$ZZ$200,366,FALSE)))</f>
        <v/>
      </c>
      <c r="AC154" s="248" t="str">
        <f>IF(ISERROR(VLOOKUP($A154,parlvotes_lh!$A$11:$ZZ$200,386,FALSE))=TRUE,"",IF(VLOOKUP($A154,parlvotes_lh!$A$11:$ZZ$200,386,FALSE)=0,"",VLOOKUP($A154,parlvotes_lh!$A$11:$ZZ$200,386,FALSE)))</f>
        <v/>
      </c>
    </row>
    <row r="155" spans="1:29" ht="13.5" customHeight="1" x14ac:dyDescent="0.25">
      <c r="A155" s="242"/>
      <c r="B155" s="142" t="str">
        <f>IF(A155="","",MID(info_weblinks!$C$3,32,3))</f>
        <v/>
      </c>
      <c r="C155" s="142" t="str">
        <f>IF(info_parties!G155="","",info_parties!G155)</f>
        <v/>
      </c>
      <c r="D155" s="142" t="str">
        <f>IF(info_parties!K155="","",info_parties!K155)</f>
        <v/>
      </c>
      <c r="E155" s="142" t="str">
        <f>IF(info_parties!H155="","",info_parties!H155)</f>
        <v/>
      </c>
      <c r="F155" s="243" t="str">
        <f t="shared" si="8"/>
        <v/>
      </c>
      <c r="G155" s="244" t="str">
        <f t="shared" si="9"/>
        <v/>
      </c>
      <c r="H155" s="245" t="str">
        <f t="shared" si="10"/>
        <v/>
      </c>
      <c r="I155" s="246" t="str">
        <f t="shared" si="11"/>
        <v/>
      </c>
      <c r="J155" s="247" t="str">
        <f>IF(ISERROR(VLOOKUP($A155,parlvotes_lh!$A$11:$ZZ$200,6,FALSE))=TRUE,"",IF(VLOOKUP($A155,parlvotes_lh!$A$11:$ZZ$200,6,FALSE)=0,"",VLOOKUP($A155,parlvotes_lh!$A$11:$ZZ$200,6,FALSE)))</f>
        <v/>
      </c>
      <c r="K155" s="247" t="str">
        <f>IF(ISERROR(VLOOKUP($A155,parlvotes_lh!$A$11:$ZZ$200,26,FALSE))=TRUE,"",IF(VLOOKUP($A155,parlvotes_lh!$A$11:$ZZ$200,26,FALSE)=0,"",VLOOKUP($A155,parlvotes_lh!$A$11:$ZZ$200,26,FALSE)))</f>
        <v/>
      </c>
      <c r="L155" s="247" t="str">
        <f>IF(ISERROR(VLOOKUP($A155,parlvotes_lh!$A$11:$ZZ$200,46,FALSE))=TRUE,"",IF(VLOOKUP($A155,parlvotes_lh!$A$11:$ZZ$200,46,FALSE)=0,"",VLOOKUP($A155,parlvotes_lh!$A$11:$ZZ$200,46,FALSE)))</f>
        <v/>
      </c>
      <c r="M155" s="247" t="str">
        <f>IF(ISERROR(VLOOKUP($A155,parlvotes_lh!$A$11:$ZZ$200,66,FALSE))=TRUE,"",IF(VLOOKUP($A155,parlvotes_lh!$A$11:$ZZ$200,66,FALSE)=0,"",VLOOKUP($A155,parlvotes_lh!$A$11:$ZZ$200,66,FALSE)))</f>
        <v/>
      </c>
      <c r="N155" s="247" t="str">
        <f>IF(ISERROR(VLOOKUP($A155,parlvotes_lh!$A$11:$ZZ$200,86,FALSE))=TRUE,"",IF(VLOOKUP($A155,parlvotes_lh!$A$11:$ZZ$200,86,FALSE)=0,"",VLOOKUP($A155,parlvotes_lh!$A$11:$ZZ$200,86,FALSE)))</f>
        <v/>
      </c>
      <c r="O155" s="247" t="str">
        <f>IF(ISERROR(VLOOKUP($A155,parlvotes_lh!$A$11:$ZZ$200,106,FALSE))=TRUE,"",IF(VLOOKUP($A155,parlvotes_lh!$A$11:$ZZ$200,106,FALSE)=0,"",VLOOKUP($A155,parlvotes_lh!$A$11:$ZZ$200,106,FALSE)))</f>
        <v/>
      </c>
      <c r="P155" s="247" t="str">
        <f>IF(ISERROR(VLOOKUP($A155,parlvotes_lh!$A$11:$ZZ$200,126,FALSE))=TRUE,"",IF(VLOOKUP($A155,parlvotes_lh!$A$11:$ZZ$200,126,FALSE)=0,"",VLOOKUP($A155,parlvotes_lh!$A$11:$ZZ$200,126,FALSE)))</f>
        <v/>
      </c>
      <c r="Q155" s="248" t="str">
        <f>IF(ISERROR(VLOOKUP($A155,parlvotes_lh!$A$11:$ZZ$200,146,FALSE))=TRUE,"",IF(VLOOKUP($A155,parlvotes_lh!$A$11:$ZZ$200,146,FALSE)=0,"",VLOOKUP($A155,parlvotes_lh!$A$11:$ZZ$200,146,FALSE)))</f>
        <v/>
      </c>
      <c r="R155" s="248" t="str">
        <f>IF(ISERROR(VLOOKUP($A155,parlvotes_lh!$A$11:$ZZ$200,166,FALSE))=TRUE,"",IF(VLOOKUP($A155,parlvotes_lh!$A$11:$ZZ$200,166,FALSE)=0,"",VLOOKUP($A155,parlvotes_lh!$A$11:$ZZ$200,166,FALSE)))</f>
        <v/>
      </c>
      <c r="S155" s="248" t="str">
        <f>IF(ISERROR(VLOOKUP($A155,parlvotes_lh!$A$11:$ZZ$200,186,FALSE))=TRUE,"",IF(VLOOKUP($A155,parlvotes_lh!$A$11:$ZZ$200,186,FALSE)=0,"",VLOOKUP($A155,parlvotes_lh!$A$11:$ZZ$200,186,FALSE)))</f>
        <v/>
      </c>
      <c r="T155" s="248" t="str">
        <f>IF(ISERROR(VLOOKUP($A155,parlvotes_lh!$A$11:$ZZ$200,206,FALSE))=TRUE,"",IF(VLOOKUP($A155,parlvotes_lh!$A$11:$ZZ$200,206,FALSE)=0,"",VLOOKUP($A155,parlvotes_lh!$A$11:$ZZ$200,206,FALSE)))</f>
        <v/>
      </c>
      <c r="U155" s="248" t="str">
        <f>IF(ISERROR(VLOOKUP($A155,parlvotes_lh!$A$11:$ZZ$200,226,FALSE))=TRUE,"",IF(VLOOKUP($A155,parlvotes_lh!$A$11:$ZZ$200,226,FALSE)=0,"",VLOOKUP($A155,parlvotes_lh!$A$11:$ZZ$200,226,FALSE)))</f>
        <v/>
      </c>
      <c r="V155" s="248" t="str">
        <f>IF(ISERROR(VLOOKUP($A155,parlvotes_lh!$A$11:$ZZ$200,246,FALSE))=TRUE,"",IF(VLOOKUP($A155,parlvotes_lh!$A$11:$ZZ$200,246,FALSE)=0,"",VLOOKUP($A155,parlvotes_lh!$A$11:$ZZ$200,246,FALSE)))</f>
        <v/>
      </c>
      <c r="W155" s="248" t="str">
        <f>IF(ISERROR(VLOOKUP($A155,parlvotes_lh!$A$11:$ZZ$200,266,FALSE))=TRUE,"",IF(VLOOKUP($A155,parlvotes_lh!$A$11:$ZZ$200,266,FALSE)=0,"",VLOOKUP($A155,parlvotes_lh!$A$11:$ZZ$200,266,FALSE)))</f>
        <v/>
      </c>
      <c r="X155" s="248" t="str">
        <f>IF(ISERROR(VLOOKUP($A155,parlvotes_lh!$A$11:$ZZ$200,286,FALSE))=TRUE,"",IF(VLOOKUP($A155,parlvotes_lh!$A$11:$ZZ$200,286,FALSE)=0,"",VLOOKUP($A155,parlvotes_lh!$A$11:$ZZ$200,286,FALSE)))</f>
        <v/>
      </c>
      <c r="Y155" s="248" t="str">
        <f>IF(ISERROR(VLOOKUP($A155,parlvotes_lh!$A$11:$ZZ$200,306,FALSE))=TRUE,"",IF(VLOOKUP($A155,parlvotes_lh!$A$11:$ZZ$200,306,FALSE)=0,"",VLOOKUP($A155,parlvotes_lh!$A$11:$ZZ$200,306,FALSE)))</f>
        <v/>
      </c>
      <c r="Z155" s="248" t="str">
        <f>IF(ISERROR(VLOOKUP($A155,parlvotes_lh!$A$11:$ZZ$200,326,FALSE))=TRUE,"",IF(VLOOKUP($A155,parlvotes_lh!$A$11:$ZZ$200,326,FALSE)=0,"",VLOOKUP($A155,parlvotes_lh!$A$11:$ZZ$200,326,FALSE)))</f>
        <v/>
      </c>
      <c r="AA155" s="248" t="str">
        <f>IF(ISERROR(VLOOKUP($A155,parlvotes_lh!$A$11:$ZZ$200,346,FALSE))=TRUE,"",IF(VLOOKUP($A155,parlvotes_lh!$A$11:$ZZ$200,346,FALSE)=0,"",VLOOKUP($A155,parlvotes_lh!$A$11:$ZZ$200,346,FALSE)))</f>
        <v/>
      </c>
      <c r="AB155" s="248" t="str">
        <f>IF(ISERROR(VLOOKUP($A155,parlvotes_lh!$A$11:$ZZ$200,366,FALSE))=TRUE,"",IF(VLOOKUP($A155,parlvotes_lh!$A$11:$ZZ$200,366,FALSE)=0,"",VLOOKUP($A155,parlvotes_lh!$A$11:$ZZ$200,366,FALSE)))</f>
        <v/>
      </c>
      <c r="AC155" s="248" t="str">
        <f>IF(ISERROR(VLOOKUP($A155,parlvotes_lh!$A$11:$ZZ$200,386,FALSE))=TRUE,"",IF(VLOOKUP($A155,parlvotes_lh!$A$11:$ZZ$200,386,FALSE)=0,"",VLOOKUP($A155,parlvotes_lh!$A$11:$ZZ$200,386,FALSE)))</f>
        <v/>
      </c>
    </row>
    <row r="156" spans="1:29" ht="13.5" customHeight="1" x14ac:dyDescent="0.25">
      <c r="A156" s="242"/>
      <c r="B156" s="142" t="str">
        <f>IF(A156="","",MID(info_weblinks!$C$3,32,3))</f>
        <v/>
      </c>
      <c r="C156" s="142" t="str">
        <f>IF(info_parties!G156="","",info_parties!G156)</f>
        <v/>
      </c>
      <c r="D156" s="142" t="str">
        <f>IF(info_parties!K156="","",info_parties!K156)</f>
        <v/>
      </c>
      <c r="E156" s="142" t="str">
        <f>IF(info_parties!H156="","",info_parties!H156)</f>
        <v/>
      </c>
      <c r="F156" s="243" t="str">
        <f t="shared" si="8"/>
        <v/>
      </c>
      <c r="G156" s="244" t="str">
        <f t="shared" si="9"/>
        <v/>
      </c>
      <c r="H156" s="245" t="str">
        <f t="shared" si="10"/>
        <v/>
      </c>
      <c r="I156" s="246" t="str">
        <f t="shared" si="11"/>
        <v/>
      </c>
      <c r="J156" s="247" t="str">
        <f>IF(ISERROR(VLOOKUP($A156,parlvotes_lh!$A$11:$ZZ$200,6,FALSE))=TRUE,"",IF(VLOOKUP($A156,parlvotes_lh!$A$11:$ZZ$200,6,FALSE)=0,"",VLOOKUP($A156,parlvotes_lh!$A$11:$ZZ$200,6,FALSE)))</f>
        <v/>
      </c>
      <c r="K156" s="247" t="str">
        <f>IF(ISERROR(VLOOKUP($A156,parlvotes_lh!$A$11:$ZZ$200,26,FALSE))=TRUE,"",IF(VLOOKUP($A156,parlvotes_lh!$A$11:$ZZ$200,26,FALSE)=0,"",VLOOKUP($A156,parlvotes_lh!$A$11:$ZZ$200,26,FALSE)))</f>
        <v/>
      </c>
      <c r="L156" s="247" t="str">
        <f>IF(ISERROR(VLOOKUP($A156,parlvotes_lh!$A$11:$ZZ$200,46,FALSE))=TRUE,"",IF(VLOOKUP($A156,parlvotes_lh!$A$11:$ZZ$200,46,FALSE)=0,"",VLOOKUP($A156,parlvotes_lh!$A$11:$ZZ$200,46,FALSE)))</f>
        <v/>
      </c>
      <c r="M156" s="247" t="str">
        <f>IF(ISERROR(VLOOKUP($A156,parlvotes_lh!$A$11:$ZZ$200,66,FALSE))=TRUE,"",IF(VLOOKUP($A156,parlvotes_lh!$A$11:$ZZ$200,66,FALSE)=0,"",VLOOKUP($A156,parlvotes_lh!$A$11:$ZZ$200,66,FALSE)))</f>
        <v/>
      </c>
      <c r="N156" s="247" t="str">
        <f>IF(ISERROR(VLOOKUP($A156,parlvotes_lh!$A$11:$ZZ$200,86,FALSE))=TRUE,"",IF(VLOOKUP($A156,parlvotes_lh!$A$11:$ZZ$200,86,FALSE)=0,"",VLOOKUP($A156,parlvotes_lh!$A$11:$ZZ$200,86,FALSE)))</f>
        <v/>
      </c>
      <c r="O156" s="247" t="str">
        <f>IF(ISERROR(VLOOKUP($A156,parlvotes_lh!$A$11:$ZZ$200,106,FALSE))=TRUE,"",IF(VLOOKUP($A156,parlvotes_lh!$A$11:$ZZ$200,106,FALSE)=0,"",VLOOKUP($A156,parlvotes_lh!$A$11:$ZZ$200,106,FALSE)))</f>
        <v/>
      </c>
      <c r="P156" s="247" t="str">
        <f>IF(ISERROR(VLOOKUP($A156,parlvotes_lh!$A$11:$ZZ$200,126,FALSE))=TRUE,"",IF(VLOOKUP($A156,parlvotes_lh!$A$11:$ZZ$200,126,FALSE)=0,"",VLOOKUP($A156,parlvotes_lh!$A$11:$ZZ$200,126,FALSE)))</f>
        <v/>
      </c>
      <c r="Q156" s="248" t="str">
        <f>IF(ISERROR(VLOOKUP($A156,parlvotes_lh!$A$11:$ZZ$200,146,FALSE))=TRUE,"",IF(VLOOKUP($A156,parlvotes_lh!$A$11:$ZZ$200,146,FALSE)=0,"",VLOOKUP($A156,parlvotes_lh!$A$11:$ZZ$200,146,FALSE)))</f>
        <v/>
      </c>
      <c r="R156" s="248" t="str">
        <f>IF(ISERROR(VLOOKUP($A156,parlvotes_lh!$A$11:$ZZ$200,166,FALSE))=TRUE,"",IF(VLOOKUP($A156,parlvotes_lh!$A$11:$ZZ$200,166,FALSE)=0,"",VLOOKUP($A156,parlvotes_lh!$A$11:$ZZ$200,166,FALSE)))</f>
        <v/>
      </c>
      <c r="S156" s="248" t="str">
        <f>IF(ISERROR(VLOOKUP($A156,parlvotes_lh!$A$11:$ZZ$200,186,FALSE))=TRUE,"",IF(VLOOKUP($A156,parlvotes_lh!$A$11:$ZZ$200,186,FALSE)=0,"",VLOOKUP($A156,parlvotes_lh!$A$11:$ZZ$200,186,FALSE)))</f>
        <v/>
      </c>
      <c r="T156" s="248" t="str">
        <f>IF(ISERROR(VLOOKUP($A156,parlvotes_lh!$A$11:$ZZ$200,206,FALSE))=TRUE,"",IF(VLOOKUP($A156,parlvotes_lh!$A$11:$ZZ$200,206,FALSE)=0,"",VLOOKUP($A156,parlvotes_lh!$A$11:$ZZ$200,206,FALSE)))</f>
        <v/>
      </c>
      <c r="U156" s="248" t="str">
        <f>IF(ISERROR(VLOOKUP($A156,parlvotes_lh!$A$11:$ZZ$200,226,FALSE))=TRUE,"",IF(VLOOKUP($A156,parlvotes_lh!$A$11:$ZZ$200,226,FALSE)=0,"",VLOOKUP($A156,parlvotes_lh!$A$11:$ZZ$200,226,FALSE)))</f>
        <v/>
      </c>
      <c r="V156" s="248" t="str">
        <f>IF(ISERROR(VLOOKUP($A156,parlvotes_lh!$A$11:$ZZ$200,246,FALSE))=TRUE,"",IF(VLOOKUP($A156,parlvotes_lh!$A$11:$ZZ$200,246,FALSE)=0,"",VLOOKUP($A156,parlvotes_lh!$A$11:$ZZ$200,246,FALSE)))</f>
        <v/>
      </c>
      <c r="W156" s="248" t="str">
        <f>IF(ISERROR(VLOOKUP($A156,parlvotes_lh!$A$11:$ZZ$200,266,FALSE))=TRUE,"",IF(VLOOKUP($A156,parlvotes_lh!$A$11:$ZZ$200,266,FALSE)=0,"",VLOOKUP($A156,parlvotes_lh!$A$11:$ZZ$200,266,FALSE)))</f>
        <v/>
      </c>
      <c r="X156" s="248" t="str">
        <f>IF(ISERROR(VLOOKUP($A156,parlvotes_lh!$A$11:$ZZ$200,286,FALSE))=TRUE,"",IF(VLOOKUP($A156,parlvotes_lh!$A$11:$ZZ$200,286,FALSE)=0,"",VLOOKUP($A156,parlvotes_lh!$A$11:$ZZ$200,286,FALSE)))</f>
        <v/>
      </c>
      <c r="Y156" s="248" t="str">
        <f>IF(ISERROR(VLOOKUP($A156,parlvotes_lh!$A$11:$ZZ$200,306,FALSE))=TRUE,"",IF(VLOOKUP($A156,parlvotes_lh!$A$11:$ZZ$200,306,FALSE)=0,"",VLOOKUP($A156,parlvotes_lh!$A$11:$ZZ$200,306,FALSE)))</f>
        <v/>
      </c>
      <c r="Z156" s="248" t="str">
        <f>IF(ISERROR(VLOOKUP($A156,parlvotes_lh!$A$11:$ZZ$200,326,FALSE))=TRUE,"",IF(VLOOKUP($A156,parlvotes_lh!$A$11:$ZZ$200,326,FALSE)=0,"",VLOOKUP($A156,parlvotes_lh!$A$11:$ZZ$200,326,FALSE)))</f>
        <v/>
      </c>
      <c r="AA156" s="248" t="str">
        <f>IF(ISERROR(VLOOKUP($A156,parlvotes_lh!$A$11:$ZZ$200,346,FALSE))=TRUE,"",IF(VLOOKUP($A156,parlvotes_lh!$A$11:$ZZ$200,346,FALSE)=0,"",VLOOKUP($A156,parlvotes_lh!$A$11:$ZZ$200,346,FALSE)))</f>
        <v/>
      </c>
      <c r="AB156" s="248" t="str">
        <f>IF(ISERROR(VLOOKUP($A156,parlvotes_lh!$A$11:$ZZ$200,366,FALSE))=TRUE,"",IF(VLOOKUP($A156,parlvotes_lh!$A$11:$ZZ$200,366,FALSE)=0,"",VLOOKUP($A156,parlvotes_lh!$A$11:$ZZ$200,366,FALSE)))</f>
        <v/>
      </c>
      <c r="AC156" s="248" t="str">
        <f>IF(ISERROR(VLOOKUP($A156,parlvotes_lh!$A$11:$ZZ$200,386,FALSE))=TRUE,"",IF(VLOOKUP($A156,parlvotes_lh!$A$11:$ZZ$200,386,FALSE)=0,"",VLOOKUP($A156,parlvotes_lh!$A$11:$ZZ$200,386,FALSE)))</f>
        <v/>
      </c>
    </row>
    <row r="157" spans="1:29" ht="13.5" customHeight="1" x14ac:dyDescent="0.25">
      <c r="A157" s="242"/>
      <c r="B157" s="142" t="str">
        <f>IF(A157="","",MID(info_weblinks!$C$3,32,3))</f>
        <v/>
      </c>
      <c r="C157" s="142" t="str">
        <f>IF(info_parties!G157="","",info_parties!G157)</f>
        <v/>
      </c>
      <c r="D157" s="142" t="str">
        <f>IF(info_parties!K157="","",info_parties!K157)</f>
        <v/>
      </c>
      <c r="E157" s="142" t="str">
        <f>IF(info_parties!H157="","",info_parties!H157)</f>
        <v/>
      </c>
      <c r="F157" s="243" t="str">
        <f t="shared" si="8"/>
        <v/>
      </c>
      <c r="G157" s="244" t="str">
        <f t="shared" si="9"/>
        <v/>
      </c>
      <c r="H157" s="245" t="str">
        <f t="shared" si="10"/>
        <v/>
      </c>
      <c r="I157" s="246" t="str">
        <f t="shared" si="11"/>
        <v/>
      </c>
      <c r="J157" s="247" t="str">
        <f>IF(ISERROR(VLOOKUP($A157,parlvotes_lh!$A$11:$ZZ$200,6,FALSE))=TRUE,"",IF(VLOOKUP($A157,parlvotes_lh!$A$11:$ZZ$200,6,FALSE)=0,"",VLOOKUP($A157,parlvotes_lh!$A$11:$ZZ$200,6,FALSE)))</f>
        <v/>
      </c>
      <c r="K157" s="247" t="str">
        <f>IF(ISERROR(VLOOKUP($A157,parlvotes_lh!$A$11:$ZZ$200,26,FALSE))=TRUE,"",IF(VLOOKUP($A157,parlvotes_lh!$A$11:$ZZ$200,26,FALSE)=0,"",VLOOKUP($A157,parlvotes_lh!$A$11:$ZZ$200,26,FALSE)))</f>
        <v/>
      </c>
      <c r="L157" s="247" t="str">
        <f>IF(ISERROR(VLOOKUP($A157,parlvotes_lh!$A$11:$ZZ$200,46,FALSE))=TRUE,"",IF(VLOOKUP($A157,parlvotes_lh!$A$11:$ZZ$200,46,FALSE)=0,"",VLOOKUP($A157,parlvotes_lh!$A$11:$ZZ$200,46,FALSE)))</f>
        <v/>
      </c>
      <c r="M157" s="247" t="str">
        <f>IF(ISERROR(VLOOKUP($A157,parlvotes_lh!$A$11:$ZZ$200,66,FALSE))=TRUE,"",IF(VLOOKUP($A157,parlvotes_lh!$A$11:$ZZ$200,66,FALSE)=0,"",VLOOKUP($A157,parlvotes_lh!$A$11:$ZZ$200,66,FALSE)))</f>
        <v/>
      </c>
      <c r="N157" s="247" t="str">
        <f>IF(ISERROR(VLOOKUP($A157,parlvotes_lh!$A$11:$ZZ$200,86,FALSE))=TRUE,"",IF(VLOOKUP($A157,parlvotes_lh!$A$11:$ZZ$200,86,FALSE)=0,"",VLOOKUP($A157,parlvotes_lh!$A$11:$ZZ$200,86,FALSE)))</f>
        <v/>
      </c>
      <c r="O157" s="247" t="str">
        <f>IF(ISERROR(VLOOKUP($A157,parlvotes_lh!$A$11:$ZZ$200,106,FALSE))=TRUE,"",IF(VLOOKUP($A157,parlvotes_lh!$A$11:$ZZ$200,106,FALSE)=0,"",VLOOKUP($A157,parlvotes_lh!$A$11:$ZZ$200,106,FALSE)))</f>
        <v/>
      </c>
      <c r="P157" s="247" t="str">
        <f>IF(ISERROR(VLOOKUP($A157,parlvotes_lh!$A$11:$ZZ$200,126,FALSE))=TRUE,"",IF(VLOOKUP($A157,parlvotes_lh!$A$11:$ZZ$200,126,FALSE)=0,"",VLOOKUP($A157,parlvotes_lh!$A$11:$ZZ$200,126,FALSE)))</f>
        <v/>
      </c>
      <c r="Q157" s="248" t="str">
        <f>IF(ISERROR(VLOOKUP($A157,parlvotes_lh!$A$11:$ZZ$200,146,FALSE))=TRUE,"",IF(VLOOKUP($A157,parlvotes_lh!$A$11:$ZZ$200,146,FALSE)=0,"",VLOOKUP($A157,parlvotes_lh!$A$11:$ZZ$200,146,FALSE)))</f>
        <v/>
      </c>
      <c r="R157" s="248" t="str">
        <f>IF(ISERROR(VLOOKUP($A157,parlvotes_lh!$A$11:$ZZ$200,166,FALSE))=TRUE,"",IF(VLOOKUP($A157,parlvotes_lh!$A$11:$ZZ$200,166,FALSE)=0,"",VLOOKUP($A157,parlvotes_lh!$A$11:$ZZ$200,166,FALSE)))</f>
        <v/>
      </c>
      <c r="S157" s="248" t="str">
        <f>IF(ISERROR(VLOOKUP($A157,parlvotes_lh!$A$11:$ZZ$200,186,FALSE))=TRUE,"",IF(VLOOKUP($A157,parlvotes_lh!$A$11:$ZZ$200,186,FALSE)=0,"",VLOOKUP($A157,parlvotes_lh!$A$11:$ZZ$200,186,FALSE)))</f>
        <v/>
      </c>
      <c r="T157" s="248" t="str">
        <f>IF(ISERROR(VLOOKUP($A157,parlvotes_lh!$A$11:$ZZ$200,206,FALSE))=TRUE,"",IF(VLOOKUP($A157,parlvotes_lh!$A$11:$ZZ$200,206,FALSE)=0,"",VLOOKUP($A157,parlvotes_lh!$A$11:$ZZ$200,206,FALSE)))</f>
        <v/>
      </c>
      <c r="U157" s="248" t="str">
        <f>IF(ISERROR(VLOOKUP($A157,parlvotes_lh!$A$11:$ZZ$200,226,FALSE))=TRUE,"",IF(VLOOKUP($A157,parlvotes_lh!$A$11:$ZZ$200,226,FALSE)=0,"",VLOOKUP($A157,parlvotes_lh!$A$11:$ZZ$200,226,FALSE)))</f>
        <v/>
      </c>
      <c r="V157" s="248" t="str">
        <f>IF(ISERROR(VLOOKUP($A157,parlvotes_lh!$A$11:$ZZ$200,246,FALSE))=TRUE,"",IF(VLOOKUP($A157,parlvotes_lh!$A$11:$ZZ$200,246,FALSE)=0,"",VLOOKUP($A157,parlvotes_lh!$A$11:$ZZ$200,246,FALSE)))</f>
        <v/>
      </c>
      <c r="W157" s="248" t="str">
        <f>IF(ISERROR(VLOOKUP($A157,parlvotes_lh!$A$11:$ZZ$200,266,FALSE))=TRUE,"",IF(VLOOKUP($A157,parlvotes_lh!$A$11:$ZZ$200,266,FALSE)=0,"",VLOOKUP($A157,parlvotes_lh!$A$11:$ZZ$200,266,FALSE)))</f>
        <v/>
      </c>
      <c r="X157" s="248" t="str">
        <f>IF(ISERROR(VLOOKUP($A157,parlvotes_lh!$A$11:$ZZ$200,286,FALSE))=TRUE,"",IF(VLOOKUP($A157,parlvotes_lh!$A$11:$ZZ$200,286,FALSE)=0,"",VLOOKUP($A157,parlvotes_lh!$A$11:$ZZ$200,286,FALSE)))</f>
        <v/>
      </c>
      <c r="Y157" s="248" t="str">
        <f>IF(ISERROR(VLOOKUP($A157,parlvotes_lh!$A$11:$ZZ$200,306,FALSE))=TRUE,"",IF(VLOOKUP($A157,parlvotes_lh!$A$11:$ZZ$200,306,FALSE)=0,"",VLOOKUP($A157,parlvotes_lh!$A$11:$ZZ$200,306,FALSE)))</f>
        <v/>
      </c>
      <c r="Z157" s="248" t="str">
        <f>IF(ISERROR(VLOOKUP($A157,parlvotes_lh!$A$11:$ZZ$200,326,FALSE))=TRUE,"",IF(VLOOKUP($A157,parlvotes_lh!$A$11:$ZZ$200,326,FALSE)=0,"",VLOOKUP($A157,parlvotes_lh!$A$11:$ZZ$200,326,FALSE)))</f>
        <v/>
      </c>
      <c r="AA157" s="248" t="str">
        <f>IF(ISERROR(VLOOKUP($A157,parlvotes_lh!$A$11:$ZZ$200,346,FALSE))=TRUE,"",IF(VLOOKUP($A157,parlvotes_lh!$A$11:$ZZ$200,346,FALSE)=0,"",VLOOKUP($A157,parlvotes_lh!$A$11:$ZZ$200,346,FALSE)))</f>
        <v/>
      </c>
      <c r="AB157" s="248" t="str">
        <f>IF(ISERROR(VLOOKUP($A157,parlvotes_lh!$A$11:$ZZ$200,366,FALSE))=TRUE,"",IF(VLOOKUP($A157,parlvotes_lh!$A$11:$ZZ$200,366,FALSE)=0,"",VLOOKUP($A157,parlvotes_lh!$A$11:$ZZ$200,366,FALSE)))</f>
        <v/>
      </c>
      <c r="AC157" s="248" t="str">
        <f>IF(ISERROR(VLOOKUP($A157,parlvotes_lh!$A$11:$ZZ$200,386,FALSE))=TRUE,"",IF(VLOOKUP($A157,parlvotes_lh!$A$11:$ZZ$200,386,FALSE)=0,"",VLOOKUP($A157,parlvotes_lh!$A$11:$ZZ$200,386,FALSE)))</f>
        <v/>
      </c>
    </row>
    <row r="158" spans="1:29" ht="13.5" customHeight="1" x14ac:dyDescent="0.25">
      <c r="A158" s="242"/>
      <c r="B158" s="142" t="str">
        <f>IF(A158="","",MID(info_weblinks!$C$3,32,3))</f>
        <v/>
      </c>
      <c r="C158" s="142" t="str">
        <f>IF(info_parties!G158="","",info_parties!G158)</f>
        <v/>
      </c>
      <c r="D158" s="142" t="str">
        <f>IF(info_parties!K158="","",info_parties!K158)</f>
        <v/>
      </c>
      <c r="E158" s="142" t="str">
        <f>IF(info_parties!H158="","",info_parties!H158)</f>
        <v/>
      </c>
      <c r="F158" s="243" t="str">
        <f t="shared" si="8"/>
        <v/>
      </c>
      <c r="G158" s="244" t="str">
        <f t="shared" si="9"/>
        <v/>
      </c>
      <c r="H158" s="245" t="str">
        <f t="shared" si="10"/>
        <v/>
      </c>
      <c r="I158" s="246" t="str">
        <f t="shared" si="11"/>
        <v/>
      </c>
      <c r="J158" s="247" t="str">
        <f>IF(ISERROR(VLOOKUP($A158,parlvotes_lh!$A$11:$ZZ$200,6,FALSE))=TRUE,"",IF(VLOOKUP($A158,parlvotes_lh!$A$11:$ZZ$200,6,FALSE)=0,"",VLOOKUP($A158,parlvotes_lh!$A$11:$ZZ$200,6,FALSE)))</f>
        <v/>
      </c>
      <c r="K158" s="247" t="str">
        <f>IF(ISERROR(VLOOKUP($A158,parlvotes_lh!$A$11:$ZZ$200,26,FALSE))=TRUE,"",IF(VLOOKUP($A158,parlvotes_lh!$A$11:$ZZ$200,26,FALSE)=0,"",VLOOKUP($A158,parlvotes_lh!$A$11:$ZZ$200,26,FALSE)))</f>
        <v/>
      </c>
      <c r="L158" s="247" t="str">
        <f>IF(ISERROR(VLOOKUP($A158,parlvotes_lh!$A$11:$ZZ$200,46,FALSE))=TRUE,"",IF(VLOOKUP($A158,parlvotes_lh!$A$11:$ZZ$200,46,FALSE)=0,"",VLOOKUP($A158,parlvotes_lh!$A$11:$ZZ$200,46,FALSE)))</f>
        <v/>
      </c>
      <c r="M158" s="247" t="str">
        <f>IF(ISERROR(VLOOKUP($A158,parlvotes_lh!$A$11:$ZZ$200,66,FALSE))=TRUE,"",IF(VLOOKUP($A158,parlvotes_lh!$A$11:$ZZ$200,66,FALSE)=0,"",VLOOKUP($A158,parlvotes_lh!$A$11:$ZZ$200,66,FALSE)))</f>
        <v/>
      </c>
      <c r="N158" s="247" t="str">
        <f>IF(ISERROR(VLOOKUP($A158,parlvotes_lh!$A$11:$ZZ$200,86,FALSE))=TRUE,"",IF(VLOOKUP($A158,parlvotes_lh!$A$11:$ZZ$200,86,FALSE)=0,"",VLOOKUP($A158,parlvotes_lh!$A$11:$ZZ$200,86,FALSE)))</f>
        <v/>
      </c>
      <c r="O158" s="247" t="str">
        <f>IF(ISERROR(VLOOKUP($A158,parlvotes_lh!$A$11:$ZZ$200,106,FALSE))=TRUE,"",IF(VLOOKUP($A158,parlvotes_lh!$A$11:$ZZ$200,106,FALSE)=0,"",VLOOKUP($A158,parlvotes_lh!$A$11:$ZZ$200,106,FALSE)))</f>
        <v/>
      </c>
      <c r="P158" s="247" t="str">
        <f>IF(ISERROR(VLOOKUP($A158,parlvotes_lh!$A$11:$ZZ$200,126,FALSE))=TRUE,"",IF(VLOOKUP($A158,parlvotes_lh!$A$11:$ZZ$200,126,FALSE)=0,"",VLOOKUP($A158,parlvotes_lh!$A$11:$ZZ$200,126,FALSE)))</f>
        <v/>
      </c>
      <c r="Q158" s="248" t="str">
        <f>IF(ISERROR(VLOOKUP($A158,parlvotes_lh!$A$11:$ZZ$200,146,FALSE))=TRUE,"",IF(VLOOKUP($A158,parlvotes_lh!$A$11:$ZZ$200,146,FALSE)=0,"",VLOOKUP($A158,parlvotes_lh!$A$11:$ZZ$200,146,FALSE)))</f>
        <v/>
      </c>
      <c r="R158" s="248" t="str">
        <f>IF(ISERROR(VLOOKUP($A158,parlvotes_lh!$A$11:$ZZ$200,166,FALSE))=TRUE,"",IF(VLOOKUP($A158,parlvotes_lh!$A$11:$ZZ$200,166,FALSE)=0,"",VLOOKUP($A158,parlvotes_lh!$A$11:$ZZ$200,166,FALSE)))</f>
        <v/>
      </c>
      <c r="S158" s="248" t="str">
        <f>IF(ISERROR(VLOOKUP($A158,parlvotes_lh!$A$11:$ZZ$200,186,FALSE))=TRUE,"",IF(VLOOKUP($A158,parlvotes_lh!$A$11:$ZZ$200,186,FALSE)=0,"",VLOOKUP($A158,parlvotes_lh!$A$11:$ZZ$200,186,FALSE)))</f>
        <v/>
      </c>
      <c r="T158" s="248" t="str">
        <f>IF(ISERROR(VLOOKUP($A158,parlvotes_lh!$A$11:$ZZ$200,206,FALSE))=TRUE,"",IF(VLOOKUP($A158,parlvotes_lh!$A$11:$ZZ$200,206,FALSE)=0,"",VLOOKUP($A158,parlvotes_lh!$A$11:$ZZ$200,206,FALSE)))</f>
        <v/>
      </c>
      <c r="U158" s="248" t="str">
        <f>IF(ISERROR(VLOOKUP($A158,parlvotes_lh!$A$11:$ZZ$200,226,FALSE))=TRUE,"",IF(VLOOKUP($A158,parlvotes_lh!$A$11:$ZZ$200,226,FALSE)=0,"",VLOOKUP($A158,parlvotes_lh!$A$11:$ZZ$200,226,FALSE)))</f>
        <v/>
      </c>
      <c r="V158" s="248" t="str">
        <f>IF(ISERROR(VLOOKUP($A158,parlvotes_lh!$A$11:$ZZ$200,246,FALSE))=TRUE,"",IF(VLOOKUP($A158,parlvotes_lh!$A$11:$ZZ$200,246,FALSE)=0,"",VLOOKUP($A158,parlvotes_lh!$A$11:$ZZ$200,246,FALSE)))</f>
        <v/>
      </c>
      <c r="W158" s="248" t="str">
        <f>IF(ISERROR(VLOOKUP($A158,parlvotes_lh!$A$11:$ZZ$200,266,FALSE))=TRUE,"",IF(VLOOKUP($A158,parlvotes_lh!$A$11:$ZZ$200,266,FALSE)=0,"",VLOOKUP($A158,parlvotes_lh!$A$11:$ZZ$200,266,FALSE)))</f>
        <v/>
      </c>
      <c r="X158" s="248" t="str">
        <f>IF(ISERROR(VLOOKUP($A158,parlvotes_lh!$A$11:$ZZ$200,286,FALSE))=TRUE,"",IF(VLOOKUP($A158,parlvotes_lh!$A$11:$ZZ$200,286,FALSE)=0,"",VLOOKUP($A158,parlvotes_lh!$A$11:$ZZ$200,286,FALSE)))</f>
        <v/>
      </c>
      <c r="Y158" s="248" t="str">
        <f>IF(ISERROR(VLOOKUP($A158,parlvotes_lh!$A$11:$ZZ$200,306,FALSE))=TRUE,"",IF(VLOOKUP($A158,parlvotes_lh!$A$11:$ZZ$200,306,FALSE)=0,"",VLOOKUP($A158,parlvotes_lh!$A$11:$ZZ$200,306,FALSE)))</f>
        <v/>
      </c>
      <c r="Z158" s="248" t="str">
        <f>IF(ISERROR(VLOOKUP($A158,parlvotes_lh!$A$11:$ZZ$200,326,FALSE))=TRUE,"",IF(VLOOKUP($A158,parlvotes_lh!$A$11:$ZZ$200,326,FALSE)=0,"",VLOOKUP($A158,parlvotes_lh!$A$11:$ZZ$200,326,FALSE)))</f>
        <v/>
      </c>
      <c r="AA158" s="248" t="str">
        <f>IF(ISERROR(VLOOKUP($A158,parlvotes_lh!$A$11:$ZZ$200,346,FALSE))=TRUE,"",IF(VLOOKUP($A158,parlvotes_lh!$A$11:$ZZ$200,346,FALSE)=0,"",VLOOKUP($A158,parlvotes_lh!$A$11:$ZZ$200,346,FALSE)))</f>
        <v/>
      </c>
      <c r="AB158" s="248" t="str">
        <f>IF(ISERROR(VLOOKUP($A158,parlvotes_lh!$A$11:$ZZ$200,366,FALSE))=TRUE,"",IF(VLOOKUP($A158,parlvotes_lh!$A$11:$ZZ$200,366,FALSE)=0,"",VLOOKUP($A158,parlvotes_lh!$A$11:$ZZ$200,366,FALSE)))</f>
        <v/>
      </c>
      <c r="AC158" s="248" t="str">
        <f>IF(ISERROR(VLOOKUP($A158,parlvotes_lh!$A$11:$ZZ$200,386,FALSE))=TRUE,"",IF(VLOOKUP($A158,parlvotes_lh!$A$11:$ZZ$200,386,FALSE)=0,"",VLOOKUP($A158,parlvotes_lh!$A$11:$ZZ$200,386,FALSE)))</f>
        <v/>
      </c>
    </row>
    <row r="159" spans="1:29" ht="13.5" customHeight="1" x14ac:dyDescent="0.25">
      <c r="A159" s="242"/>
      <c r="B159" s="142" t="str">
        <f>IF(A159="","",MID(info_weblinks!$C$3,32,3))</f>
        <v/>
      </c>
      <c r="C159" s="142" t="str">
        <f>IF(info_parties!G159="","",info_parties!G159)</f>
        <v/>
      </c>
      <c r="D159" s="142" t="str">
        <f>IF(info_parties!K159="","",info_parties!K159)</f>
        <v/>
      </c>
      <c r="E159" s="142" t="str">
        <f>IF(info_parties!H159="","",info_parties!H159)</f>
        <v/>
      </c>
      <c r="F159" s="243" t="str">
        <f t="shared" si="8"/>
        <v/>
      </c>
      <c r="G159" s="244" t="str">
        <f t="shared" si="9"/>
        <v/>
      </c>
      <c r="H159" s="245" t="str">
        <f t="shared" si="10"/>
        <v/>
      </c>
      <c r="I159" s="246" t="str">
        <f t="shared" si="11"/>
        <v/>
      </c>
      <c r="J159" s="247" t="str">
        <f>IF(ISERROR(VLOOKUP($A159,parlvotes_lh!$A$11:$ZZ$200,6,FALSE))=TRUE,"",IF(VLOOKUP($A159,parlvotes_lh!$A$11:$ZZ$200,6,FALSE)=0,"",VLOOKUP($A159,parlvotes_lh!$A$11:$ZZ$200,6,FALSE)))</f>
        <v/>
      </c>
      <c r="K159" s="247" t="str">
        <f>IF(ISERROR(VLOOKUP($A159,parlvotes_lh!$A$11:$ZZ$200,26,FALSE))=TRUE,"",IF(VLOOKUP($A159,parlvotes_lh!$A$11:$ZZ$200,26,FALSE)=0,"",VLOOKUP($A159,parlvotes_lh!$A$11:$ZZ$200,26,FALSE)))</f>
        <v/>
      </c>
      <c r="L159" s="247" t="str">
        <f>IF(ISERROR(VLOOKUP($A159,parlvotes_lh!$A$11:$ZZ$200,46,FALSE))=TRUE,"",IF(VLOOKUP($A159,parlvotes_lh!$A$11:$ZZ$200,46,FALSE)=0,"",VLOOKUP($A159,parlvotes_lh!$A$11:$ZZ$200,46,FALSE)))</f>
        <v/>
      </c>
      <c r="M159" s="247" t="str">
        <f>IF(ISERROR(VLOOKUP($A159,parlvotes_lh!$A$11:$ZZ$200,66,FALSE))=TRUE,"",IF(VLOOKUP($A159,parlvotes_lh!$A$11:$ZZ$200,66,FALSE)=0,"",VLOOKUP($A159,parlvotes_lh!$A$11:$ZZ$200,66,FALSE)))</f>
        <v/>
      </c>
      <c r="N159" s="247" t="str">
        <f>IF(ISERROR(VLOOKUP($A159,parlvotes_lh!$A$11:$ZZ$200,86,FALSE))=TRUE,"",IF(VLOOKUP($A159,parlvotes_lh!$A$11:$ZZ$200,86,FALSE)=0,"",VLOOKUP($A159,parlvotes_lh!$A$11:$ZZ$200,86,FALSE)))</f>
        <v/>
      </c>
      <c r="O159" s="247" t="str">
        <f>IF(ISERROR(VLOOKUP($A159,parlvotes_lh!$A$11:$ZZ$200,106,FALSE))=TRUE,"",IF(VLOOKUP($A159,parlvotes_lh!$A$11:$ZZ$200,106,FALSE)=0,"",VLOOKUP($A159,parlvotes_lh!$A$11:$ZZ$200,106,FALSE)))</f>
        <v/>
      </c>
      <c r="P159" s="247" t="str">
        <f>IF(ISERROR(VLOOKUP($A159,parlvotes_lh!$A$11:$ZZ$200,126,FALSE))=TRUE,"",IF(VLOOKUP($A159,parlvotes_lh!$A$11:$ZZ$200,126,FALSE)=0,"",VLOOKUP($A159,parlvotes_lh!$A$11:$ZZ$200,126,FALSE)))</f>
        <v/>
      </c>
      <c r="Q159" s="248" t="str">
        <f>IF(ISERROR(VLOOKUP($A159,parlvotes_lh!$A$11:$ZZ$200,146,FALSE))=TRUE,"",IF(VLOOKUP($A159,parlvotes_lh!$A$11:$ZZ$200,146,FALSE)=0,"",VLOOKUP($A159,parlvotes_lh!$A$11:$ZZ$200,146,FALSE)))</f>
        <v/>
      </c>
      <c r="R159" s="248" t="str">
        <f>IF(ISERROR(VLOOKUP($A159,parlvotes_lh!$A$11:$ZZ$200,166,FALSE))=TRUE,"",IF(VLOOKUP($A159,parlvotes_lh!$A$11:$ZZ$200,166,FALSE)=0,"",VLOOKUP($A159,parlvotes_lh!$A$11:$ZZ$200,166,FALSE)))</f>
        <v/>
      </c>
      <c r="S159" s="248" t="str">
        <f>IF(ISERROR(VLOOKUP($A159,parlvotes_lh!$A$11:$ZZ$200,186,FALSE))=TRUE,"",IF(VLOOKUP($A159,parlvotes_lh!$A$11:$ZZ$200,186,FALSE)=0,"",VLOOKUP($A159,parlvotes_lh!$A$11:$ZZ$200,186,FALSE)))</f>
        <v/>
      </c>
      <c r="T159" s="248" t="str">
        <f>IF(ISERROR(VLOOKUP($A159,parlvotes_lh!$A$11:$ZZ$200,206,FALSE))=TRUE,"",IF(VLOOKUP($A159,parlvotes_lh!$A$11:$ZZ$200,206,FALSE)=0,"",VLOOKUP($A159,parlvotes_lh!$A$11:$ZZ$200,206,FALSE)))</f>
        <v/>
      </c>
      <c r="U159" s="248" t="str">
        <f>IF(ISERROR(VLOOKUP($A159,parlvotes_lh!$A$11:$ZZ$200,226,FALSE))=TRUE,"",IF(VLOOKUP($A159,parlvotes_lh!$A$11:$ZZ$200,226,FALSE)=0,"",VLOOKUP($A159,parlvotes_lh!$A$11:$ZZ$200,226,FALSE)))</f>
        <v/>
      </c>
      <c r="V159" s="248" t="str">
        <f>IF(ISERROR(VLOOKUP($A159,parlvotes_lh!$A$11:$ZZ$200,246,FALSE))=TRUE,"",IF(VLOOKUP($A159,parlvotes_lh!$A$11:$ZZ$200,246,FALSE)=0,"",VLOOKUP($A159,parlvotes_lh!$A$11:$ZZ$200,246,FALSE)))</f>
        <v/>
      </c>
      <c r="W159" s="248" t="str">
        <f>IF(ISERROR(VLOOKUP($A159,parlvotes_lh!$A$11:$ZZ$200,266,FALSE))=TRUE,"",IF(VLOOKUP($A159,parlvotes_lh!$A$11:$ZZ$200,266,FALSE)=0,"",VLOOKUP($A159,parlvotes_lh!$A$11:$ZZ$200,266,FALSE)))</f>
        <v/>
      </c>
      <c r="X159" s="248" t="str">
        <f>IF(ISERROR(VLOOKUP($A159,parlvotes_lh!$A$11:$ZZ$200,286,FALSE))=TRUE,"",IF(VLOOKUP($A159,parlvotes_lh!$A$11:$ZZ$200,286,FALSE)=0,"",VLOOKUP($A159,parlvotes_lh!$A$11:$ZZ$200,286,FALSE)))</f>
        <v/>
      </c>
      <c r="Y159" s="248" t="str">
        <f>IF(ISERROR(VLOOKUP($A159,parlvotes_lh!$A$11:$ZZ$200,306,FALSE))=TRUE,"",IF(VLOOKUP($A159,parlvotes_lh!$A$11:$ZZ$200,306,FALSE)=0,"",VLOOKUP($A159,parlvotes_lh!$A$11:$ZZ$200,306,FALSE)))</f>
        <v/>
      </c>
      <c r="Z159" s="248" t="str">
        <f>IF(ISERROR(VLOOKUP($A159,parlvotes_lh!$A$11:$ZZ$200,326,FALSE))=TRUE,"",IF(VLOOKUP($A159,parlvotes_lh!$A$11:$ZZ$200,326,FALSE)=0,"",VLOOKUP($A159,parlvotes_lh!$A$11:$ZZ$200,326,FALSE)))</f>
        <v/>
      </c>
      <c r="AA159" s="248" t="str">
        <f>IF(ISERROR(VLOOKUP($A159,parlvotes_lh!$A$11:$ZZ$200,346,FALSE))=TRUE,"",IF(VLOOKUP($A159,parlvotes_lh!$A$11:$ZZ$200,346,FALSE)=0,"",VLOOKUP($A159,parlvotes_lh!$A$11:$ZZ$200,346,FALSE)))</f>
        <v/>
      </c>
      <c r="AB159" s="248" t="str">
        <f>IF(ISERROR(VLOOKUP($A159,parlvotes_lh!$A$11:$ZZ$200,366,FALSE))=TRUE,"",IF(VLOOKUP($A159,parlvotes_lh!$A$11:$ZZ$200,366,FALSE)=0,"",VLOOKUP($A159,parlvotes_lh!$A$11:$ZZ$200,366,FALSE)))</f>
        <v/>
      </c>
      <c r="AC159" s="248" t="str">
        <f>IF(ISERROR(VLOOKUP($A159,parlvotes_lh!$A$11:$ZZ$200,386,FALSE))=TRUE,"",IF(VLOOKUP($A159,parlvotes_lh!$A$11:$ZZ$200,386,FALSE)=0,"",VLOOKUP($A159,parlvotes_lh!$A$11:$ZZ$200,386,FALSE)))</f>
        <v/>
      </c>
    </row>
    <row r="160" spans="1:29" ht="13.5" customHeight="1" x14ac:dyDescent="0.25">
      <c r="A160" s="242"/>
      <c r="B160" s="142" t="str">
        <f>IF(A160="","",MID(info_weblinks!$C$3,32,3))</f>
        <v/>
      </c>
      <c r="C160" s="142" t="str">
        <f>IF(info_parties!G160="","",info_parties!G160)</f>
        <v/>
      </c>
      <c r="D160" s="142" t="str">
        <f>IF(info_parties!K160="","",info_parties!K160)</f>
        <v/>
      </c>
      <c r="E160" s="142" t="str">
        <f>IF(info_parties!H160="","",info_parties!H160)</f>
        <v/>
      </c>
      <c r="F160" s="243" t="str">
        <f t="shared" si="8"/>
        <v/>
      </c>
      <c r="G160" s="244" t="str">
        <f t="shared" si="9"/>
        <v/>
      </c>
      <c r="H160" s="245" t="str">
        <f t="shared" si="10"/>
        <v/>
      </c>
      <c r="I160" s="246" t="str">
        <f t="shared" si="11"/>
        <v/>
      </c>
      <c r="J160" s="247" t="str">
        <f>IF(ISERROR(VLOOKUP($A160,parlvotes_lh!$A$11:$ZZ$200,6,FALSE))=TRUE,"",IF(VLOOKUP($A160,parlvotes_lh!$A$11:$ZZ$200,6,FALSE)=0,"",VLOOKUP($A160,parlvotes_lh!$A$11:$ZZ$200,6,FALSE)))</f>
        <v/>
      </c>
      <c r="K160" s="247" t="str">
        <f>IF(ISERROR(VLOOKUP($A160,parlvotes_lh!$A$11:$ZZ$200,26,FALSE))=TRUE,"",IF(VLOOKUP($A160,parlvotes_lh!$A$11:$ZZ$200,26,FALSE)=0,"",VLOOKUP($A160,parlvotes_lh!$A$11:$ZZ$200,26,FALSE)))</f>
        <v/>
      </c>
      <c r="L160" s="247" t="str">
        <f>IF(ISERROR(VLOOKUP($A160,parlvotes_lh!$A$11:$ZZ$200,46,FALSE))=TRUE,"",IF(VLOOKUP($A160,parlvotes_lh!$A$11:$ZZ$200,46,FALSE)=0,"",VLOOKUP($A160,parlvotes_lh!$A$11:$ZZ$200,46,FALSE)))</f>
        <v/>
      </c>
      <c r="M160" s="247" t="str">
        <f>IF(ISERROR(VLOOKUP($A160,parlvotes_lh!$A$11:$ZZ$200,66,FALSE))=TRUE,"",IF(VLOOKUP($A160,parlvotes_lh!$A$11:$ZZ$200,66,FALSE)=0,"",VLOOKUP($A160,parlvotes_lh!$A$11:$ZZ$200,66,FALSE)))</f>
        <v/>
      </c>
      <c r="N160" s="247" t="str">
        <f>IF(ISERROR(VLOOKUP($A160,parlvotes_lh!$A$11:$ZZ$200,86,FALSE))=TRUE,"",IF(VLOOKUP($A160,parlvotes_lh!$A$11:$ZZ$200,86,FALSE)=0,"",VLOOKUP($A160,parlvotes_lh!$A$11:$ZZ$200,86,FALSE)))</f>
        <v/>
      </c>
      <c r="O160" s="247" t="str">
        <f>IF(ISERROR(VLOOKUP($A160,parlvotes_lh!$A$11:$ZZ$200,106,FALSE))=TRUE,"",IF(VLOOKUP($A160,parlvotes_lh!$A$11:$ZZ$200,106,FALSE)=0,"",VLOOKUP($A160,parlvotes_lh!$A$11:$ZZ$200,106,FALSE)))</f>
        <v/>
      </c>
      <c r="P160" s="247" t="str">
        <f>IF(ISERROR(VLOOKUP($A160,parlvotes_lh!$A$11:$ZZ$200,126,FALSE))=TRUE,"",IF(VLOOKUP($A160,parlvotes_lh!$A$11:$ZZ$200,126,FALSE)=0,"",VLOOKUP($A160,parlvotes_lh!$A$11:$ZZ$200,126,FALSE)))</f>
        <v/>
      </c>
      <c r="Q160" s="248" t="str">
        <f>IF(ISERROR(VLOOKUP($A160,parlvotes_lh!$A$11:$ZZ$200,146,FALSE))=TRUE,"",IF(VLOOKUP($A160,parlvotes_lh!$A$11:$ZZ$200,146,FALSE)=0,"",VLOOKUP($A160,parlvotes_lh!$A$11:$ZZ$200,146,FALSE)))</f>
        <v/>
      </c>
      <c r="R160" s="248" t="str">
        <f>IF(ISERROR(VLOOKUP($A160,parlvotes_lh!$A$11:$ZZ$200,166,FALSE))=TRUE,"",IF(VLOOKUP($A160,parlvotes_lh!$A$11:$ZZ$200,166,FALSE)=0,"",VLOOKUP($A160,parlvotes_lh!$A$11:$ZZ$200,166,FALSE)))</f>
        <v/>
      </c>
      <c r="S160" s="248" t="str">
        <f>IF(ISERROR(VLOOKUP($A160,parlvotes_lh!$A$11:$ZZ$200,186,FALSE))=TRUE,"",IF(VLOOKUP($A160,parlvotes_lh!$A$11:$ZZ$200,186,FALSE)=0,"",VLOOKUP($A160,parlvotes_lh!$A$11:$ZZ$200,186,FALSE)))</f>
        <v/>
      </c>
      <c r="T160" s="248" t="str">
        <f>IF(ISERROR(VLOOKUP($A160,parlvotes_lh!$A$11:$ZZ$200,206,FALSE))=TRUE,"",IF(VLOOKUP($A160,parlvotes_lh!$A$11:$ZZ$200,206,FALSE)=0,"",VLOOKUP($A160,parlvotes_lh!$A$11:$ZZ$200,206,FALSE)))</f>
        <v/>
      </c>
      <c r="U160" s="248" t="str">
        <f>IF(ISERROR(VLOOKUP($A160,parlvotes_lh!$A$11:$ZZ$200,226,FALSE))=TRUE,"",IF(VLOOKUP($A160,parlvotes_lh!$A$11:$ZZ$200,226,FALSE)=0,"",VLOOKUP($A160,parlvotes_lh!$A$11:$ZZ$200,226,FALSE)))</f>
        <v/>
      </c>
      <c r="V160" s="248" t="str">
        <f>IF(ISERROR(VLOOKUP($A160,parlvotes_lh!$A$11:$ZZ$200,246,FALSE))=TRUE,"",IF(VLOOKUP($A160,parlvotes_lh!$A$11:$ZZ$200,246,FALSE)=0,"",VLOOKUP($A160,parlvotes_lh!$A$11:$ZZ$200,246,FALSE)))</f>
        <v/>
      </c>
      <c r="W160" s="248" t="str">
        <f>IF(ISERROR(VLOOKUP($A160,parlvotes_lh!$A$11:$ZZ$200,266,FALSE))=TRUE,"",IF(VLOOKUP($A160,parlvotes_lh!$A$11:$ZZ$200,266,FALSE)=0,"",VLOOKUP($A160,parlvotes_lh!$A$11:$ZZ$200,266,FALSE)))</f>
        <v/>
      </c>
      <c r="X160" s="248" t="str">
        <f>IF(ISERROR(VLOOKUP($A160,parlvotes_lh!$A$11:$ZZ$200,286,FALSE))=TRUE,"",IF(VLOOKUP($A160,parlvotes_lh!$A$11:$ZZ$200,286,FALSE)=0,"",VLOOKUP($A160,parlvotes_lh!$A$11:$ZZ$200,286,FALSE)))</f>
        <v/>
      </c>
      <c r="Y160" s="248" t="str">
        <f>IF(ISERROR(VLOOKUP($A160,parlvotes_lh!$A$11:$ZZ$200,306,FALSE))=TRUE,"",IF(VLOOKUP($A160,parlvotes_lh!$A$11:$ZZ$200,306,FALSE)=0,"",VLOOKUP($A160,parlvotes_lh!$A$11:$ZZ$200,306,FALSE)))</f>
        <v/>
      </c>
      <c r="Z160" s="248" t="str">
        <f>IF(ISERROR(VLOOKUP($A160,parlvotes_lh!$A$11:$ZZ$200,326,FALSE))=TRUE,"",IF(VLOOKUP($A160,parlvotes_lh!$A$11:$ZZ$200,326,FALSE)=0,"",VLOOKUP($A160,parlvotes_lh!$A$11:$ZZ$200,326,FALSE)))</f>
        <v/>
      </c>
      <c r="AA160" s="248" t="str">
        <f>IF(ISERROR(VLOOKUP($A160,parlvotes_lh!$A$11:$ZZ$200,346,FALSE))=TRUE,"",IF(VLOOKUP($A160,parlvotes_lh!$A$11:$ZZ$200,346,FALSE)=0,"",VLOOKUP($A160,parlvotes_lh!$A$11:$ZZ$200,346,FALSE)))</f>
        <v/>
      </c>
      <c r="AB160" s="248" t="str">
        <f>IF(ISERROR(VLOOKUP($A160,parlvotes_lh!$A$11:$ZZ$200,366,FALSE))=TRUE,"",IF(VLOOKUP($A160,parlvotes_lh!$A$11:$ZZ$200,366,FALSE)=0,"",VLOOKUP($A160,parlvotes_lh!$A$11:$ZZ$200,366,FALSE)))</f>
        <v/>
      </c>
      <c r="AC160" s="248" t="str">
        <f>IF(ISERROR(VLOOKUP($A160,parlvotes_lh!$A$11:$ZZ$200,386,FALSE))=TRUE,"",IF(VLOOKUP($A160,parlvotes_lh!$A$11:$ZZ$200,386,FALSE)=0,"",VLOOKUP($A160,parlvotes_lh!$A$11:$ZZ$200,386,FALSE)))</f>
        <v/>
      </c>
    </row>
    <row r="161" spans="1:29" ht="13.5" customHeight="1" x14ac:dyDescent="0.25">
      <c r="A161" s="242"/>
      <c r="B161" s="142" t="str">
        <f>IF(A161="","",MID(info_weblinks!$C$3,32,3))</f>
        <v/>
      </c>
      <c r="C161" s="142" t="str">
        <f>IF(info_parties!G161="","",info_parties!G161)</f>
        <v/>
      </c>
      <c r="D161" s="142" t="str">
        <f>IF(info_parties!K161="","",info_parties!K161)</f>
        <v/>
      </c>
      <c r="E161" s="142" t="str">
        <f>IF(info_parties!H161="","",info_parties!H161)</f>
        <v/>
      </c>
      <c r="F161" s="243" t="str">
        <f t="shared" si="8"/>
        <v/>
      </c>
      <c r="G161" s="244" t="str">
        <f t="shared" si="9"/>
        <v/>
      </c>
      <c r="H161" s="245" t="str">
        <f t="shared" si="10"/>
        <v/>
      </c>
      <c r="I161" s="246" t="str">
        <f t="shared" si="11"/>
        <v/>
      </c>
      <c r="J161" s="247" t="str">
        <f>IF(ISERROR(VLOOKUP($A161,parlvotes_lh!$A$11:$ZZ$200,6,FALSE))=TRUE,"",IF(VLOOKUP($A161,parlvotes_lh!$A$11:$ZZ$200,6,FALSE)=0,"",VLOOKUP($A161,parlvotes_lh!$A$11:$ZZ$200,6,FALSE)))</f>
        <v/>
      </c>
      <c r="K161" s="247" t="str">
        <f>IF(ISERROR(VLOOKUP($A161,parlvotes_lh!$A$11:$ZZ$200,26,FALSE))=TRUE,"",IF(VLOOKUP($A161,parlvotes_lh!$A$11:$ZZ$200,26,FALSE)=0,"",VLOOKUP($A161,parlvotes_lh!$A$11:$ZZ$200,26,FALSE)))</f>
        <v/>
      </c>
      <c r="L161" s="247" t="str">
        <f>IF(ISERROR(VLOOKUP($A161,parlvotes_lh!$A$11:$ZZ$200,46,FALSE))=TRUE,"",IF(VLOOKUP($A161,parlvotes_lh!$A$11:$ZZ$200,46,FALSE)=0,"",VLOOKUP($A161,parlvotes_lh!$A$11:$ZZ$200,46,FALSE)))</f>
        <v/>
      </c>
      <c r="M161" s="247" t="str">
        <f>IF(ISERROR(VLOOKUP($A161,parlvotes_lh!$A$11:$ZZ$200,66,FALSE))=TRUE,"",IF(VLOOKUP($A161,parlvotes_lh!$A$11:$ZZ$200,66,FALSE)=0,"",VLOOKUP($A161,parlvotes_lh!$A$11:$ZZ$200,66,FALSE)))</f>
        <v/>
      </c>
      <c r="N161" s="247" t="str">
        <f>IF(ISERROR(VLOOKUP($A161,parlvotes_lh!$A$11:$ZZ$200,86,FALSE))=TRUE,"",IF(VLOOKUP($A161,parlvotes_lh!$A$11:$ZZ$200,86,FALSE)=0,"",VLOOKUP($A161,parlvotes_lh!$A$11:$ZZ$200,86,FALSE)))</f>
        <v/>
      </c>
      <c r="O161" s="247" t="str">
        <f>IF(ISERROR(VLOOKUP($A161,parlvotes_lh!$A$11:$ZZ$200,106,FALSE))=TRUE,"",IF(VLOOKUP($A161,parlvotes_lh!$A$11:$ZZ$200,106,FALSE)=0,"",VLOOKUP($A161,parlvotes_lh!$A$11:$ZZ$200,106,FALSE)))</f>
        <v/>
      </c>
      <c r="P161" s="247" t="str">
        <f>IF(ISERROR(VLOOKUP($A161,parlvotes_lh!$A$11:$ZZ$200,126,FALSE))=TRUE,"",IF(VLOOKUP($A161,parlvotes_lh!$A$11:$ZZ$200,126,FALSE)=0,"",VLOOKUP($A161,parlvotes_lh!$A$11:$ZZ$200,126,FALSE)))</f>
        <v/>
      </c>
      <c r="Q161" s="248" t="str">
        <f>IF(ISERROR(VLOOKUP($A161,parlvotes_lh!$A$11:$ZZ$200,146,FALSE))=TRUE,"",IF(VLOOKUP($A161,parlvotes_lh!$A$11:$ZZ$200,146,FALSE)=0,"",VLOOKUP($A161,parlvotes_lh!$A$11:$ZZ$200,146,FALSE)))</f>
        <v/>
      </c>
      <c r="R161" s="248" t="str">
        <f>IF(ISERROR(VLOOKUP($A161,parlvotes_lh!$A$11:$ZZ$200,166,FALSE))=TRUE,"",IF(VLOOKUP($A161,parlvotes_lh!$A$11:$ZZ$200,166,FALSE)=0,"",VLOOKUP($A161,parlvotes_lh!$A$11:$ZZ$200,166,FALSE)))</f>
        <v/>
      </c>
      <c r="S161" s="248" t="str">
        <f>IF(ISERROR(VLOOKUP($A161,parlvotes_lh!$A$11:$ZZ$200,186,FALSE))=TRUE,"",IF(VLOOKUP($A161,parlvotes_lh!$A$11:$ZZ$200,186,FALSE)=0,"",VLOOKUP($A161,parlvotes_lh!$A$11:$ZZ$200,186,FALSE)))</f>
        <v/>
      </c>
      <c r="T161" s="248" t="str">
        <f>IF(ISERROR(VLOOKUP($A161,parlvotes_lh!$A$11:$ZZ$200,206,FALSE))=TRUE,"",IF(VLOOKUP($A161,parlvotes_lh!$A$11:$ZZ$200,206,FALSE)=0,"",VLOOKUP($A161,parlvotes_lh!$A$11:$ZZ$200,206,FALSE)))</f>
        <v/>
      </c>
      <c r="U161" s="248" t="str">
        <f>IF(ISERROR(VLOOKUP($A161,parlvotes_lh!$A$11:$ZZ$200,226,FALSE))=TRUE,"",IF(VLOOKUP($A161,parlvotes_lh!$A$11:$ZZ$200,226,FALSE)=0,"",VLOOKUP($A161,parlvotes_lh!$A$11:$ZZ$200,226,FALSE)))</f>
        <v/>
      </c>
      <c r="V161" s="248" t="str">
        <f>IF(ISERROR(VLOOKUP($A161,parlvotes_lh!$A$11:$ZZ$200,246,FALSE))=TRUE,"",IF(VLOOKUP($A161,parlvotes_lh!$A$11:$ZZ$200,246,FALSE)=0,"",VLOOKUP($A161,parlvotes_lh!$A$11:$ZZ$200,246,FALSE)))</f>
        <v/>
      </c>
      <c r="W161" s="248" t="str">
        <f>IF(ISERROR(VLOOKUP($A161,parlvotes_lh!$A$11:$ZZ$200,266,FALSE))=TRUE,"",IF(VLOOKUP($A161,parlvotes_lh!$A$11:$ZZ$200,266,FALSE)=0,"",VLOOKUP($A161,parlvotes_lh!$A$11:$ZZ$200,266,FALSE)))</f>
        <v/>
      </c>
      <c r="X161" s="248" t="str">
        <f>IF(ISERROR(VLOOKUP($A161,parlvotes_lh!$A$11:$ZZ$200,286,FALSE))=TRUE,"",IF(VLOOKUP($A161,parlvotes_lh!$A$11:$ZZ$200,286,FALSE)=0,"",VLOOKUP($A161,parlvotes_lh!$A$11:$ZZ$200,286,FALSE)))</f>
        <v/>
      </c>
      <c r="Y161" s="248" t="str">
        <f>IF(ISERROR(VLOOKUP($A161,parlvotes_lh!$A$11:$ZZ$200,306,FALSE))=TRUE,"",IF(VLOOKUP($A161,parlvotes_lh!$A$11:$ZZ$200,306,FALSE)=0,"",VLOOKUP($A161,parlvotes_lh!$A$11:$ZZ$200,306,FALSE)))</f>
        <v/>
      </c>
      <c r="Z161" s="248" t="str">
        <f>IF(ISERROR(VLOOKUP($A161,parlvotes_lh!$A$11:$ZZ$200,326,FALSE))=TRUE,"",IF(VLOOKUP($A161,parlvotes_lh!$A$11:$ZZ$200,326,FALSE)=0,"",VLOOKUP($A161,parlvotes_lh!$A$11:$ZZ$200,326,FALSE)))</f>
        <v/>
      </c>
      <c r="AA161" s="248" t="str">
        <f>IF(ISERROR(VLOOKUP($A161,parlvotes_lh!$A$11:$ZZ$200,346,FALSE))=TRUE,"",IF(VLOOKUP($A161,parlvotes_lh!$A$11:$ZZ$200,346,FALSE)=0,"",VLOOKUP($A161,parlvotes_lh!$A$11:$ZZ$200,346,FALSE)))</f>
        <v/>
      </c>
      <c r="AB161" s="248" t="str">
        <f>IF(ISERROR(VLOOKUP($A161,parlvotes_lh!$A$11:$ZZ$200,366,FALSE))=TRUE,"",IF(VLOOKUP($A161,parlvotes_lh!$A$11:$ZZ$200,366,FALSE)=0,"",VLOOKUP($A161,parlvotes_lh!$A$11:$ZZ$200,366,FALSE)))</f>
        <v/>
      </c>
      <c r="AC161" s="248" t="str">
        <f>IF(ISERROR(VLOOKUP($A161,parlvotes_lh!$A$11:$ZZ$200,386,FALSE))=TRUE,"",IF(VLOOKUP($A161,parlvotes_lh!$A$11:$ZZ$200,386,FALSE)=0,"",VLOOKUP($A161,parlvotes_lh!$A$11:$ZZ$200,386,FALSE)))</f>
        <v/>
      </c>
    </row>
    <row r="162" spans="1:29" ht="13.5" customHeight="1" x14ac:dyDescent="0.25">
      <c r="A162" s="242"/>
      <c r="B162" s="142" t="str">
        <f>IF(A162="","",MID(info_weblinks!$C$3,32,3))</f>
        <v/>
      </c>
      <c r="C162" s="142" t="str">
        <f>IF(info_parties!G162="","",info_parties!G162)</f>
        <v/>
      </c>
      <c r="D162" s="142" t="str">
        <f>IF(info_parties!K162="","",info_parties!K162)</f>
        <v/>
      </c>
      <c r="E162" s="142" t="str">
        <f>IF(info_parties!H162="","",info_parties!H162)</f>
        <v/>
      </c>
      <c r="F162" s="243" t="str">
        <f t="shared" si="8"/>
        <v/>
      </c>
      <c r="G162" s="244" t="str">
        <f t="shared" si="9"/>
        <v/>
      </c>
      <c r="H162" s="245" t="str">
        <f t="shared" si="10"/>
        <v/>
      </c>
      <c r="I162" s="246" t="str">
        <f t="shared" si="11"/>
        <v/>
      </c>
      <c r="J162" s="247" t="str">
        <f>IF(ISERROR(VLOOKUP($A162,parlvotes_lh!$A$11:$ZZ$200,6,FALSE))=TRUE,"",IF(VLOOKUP($A162,parlvotes_lh!$A$11:$ZZ$200,6,FALSE)=0,"",VLOOKUP($A162,parlvotes_lh!$A$11:$ZZ$200,6,FALSE)))</f>
        <v/>
      </c>
      <c r="K162" s="247" t="str">
        <f>IF(ISERROR(VLOOKUP($A162,parlvotes_lh!$A$11:$ZZ$200,26,FALSE))=TRUE,"",IF(VLOOKUP($A162,parlvotes_lh!$A$11:$ZZ$200,26,FALSE)=0,"",VLOOKUP($A162,parlvotes_lh!$A$11:$ZZ$200,26,FALSE)))</f>
        <v/>
      </c>
      <c r="L162" s="247" t="str">
        <f>IF(ISERROR(VLOOKUP($A162,parlvotes_lh!$A$11:$ZZ$200,46,FALSE))=TRUE,"",IF(VLOOKUP($A162,parlvotes_lh!$A$11:$ZZ$200,46,FALSE)=0,"",VLOOKUP($A162,parlvotes_lh!$A$11:$ZZ$200,46,FALSE)))</f>
        <v/>
      </c>
      <c r="M162" s="247" t="str">
        <f>IF(ISERROR(VLOOKUP($A162,parlvotes_lh!$A$11:$ZZ$200,66,FALSE))=TRUE,"",IF(VLOOKUP($A162,parlvotes_lh!$A$11:$ZZ$200,66,FALSE)=0,"",VLOOKUP($A162,parlvotes_lh!$A$11:$ZZ$200,66,FALSE)))</f>
        <v/>
      </c>
      <c r="N162" s="247" t="str">
        <f>IF(ISERROR(VLOOKUP($A162,parlvotes_lh!$A$11:$ZZ$200,86,FALSE))=TRUE,"",IF(VLOOKUP($A162,parlvotes_lh!$A$11:$ZZ$200,86,FALSE)=0,"",VLOOKUP($A162,parlvotes_lh!$A$11:$ZZ$200,86,FALSE)))</f>
        <v/>
      </c>
      <c r="O162" s="247" t="str">
        <f>IF(ISERROR(VLOOKUP($A162,parlvotes_lh!$A$11:$ZZ$200,106,FALSE))=TRUE,"",IF(VLOOKUP($A162,parlvotes_lh!$A$11:$ZZ$200,106,FALSE)=0,"",VLOOKUP($A162,parlvotes_lh!$A$11:$ZZ$200,106,FALSE)))</f>
        <v/>
      </c>
      <c r="P162" s="247" t="str">
        <f>IF(ISERROR(VLOOKUP($A162,parlvotes_lh!$A$11:$ZZ$200,126,FALSE))=TRUE,"",IF(VLOOKUP($A162,parlvotes_lh!$A$11:$ZZ$200,126,FALSE)=0,"",VLOOKUP($A162,parlvotes_lh!$A$11:$ZZ$200,126,FALSE)))</f>
        <v/>
      </c>
      <c r="Q162" s="248" t="str">
        <f>IF(ISERROR(VLOOKUP($A162,parlvotes_lh!$A$11:$ZZ$200,146,FALSE))=TRUE,"",IF(VLOOKUP($A162,parlvotes_lh!$A$11:$ZZ$200,146,FALSE)=0,"",VLOOKUP($A162,parlvotes_lh!$A$11:$ZZ$200,146,FALSE)))</f>
        <v/>
      </c>
      <c r="R162" s="248" t="str">
        <f>IF(ISERROR(VLOOKUP($A162,parlvotes_lh!$A$11:$ZZ$200,166,FALSE))=TRUE,"",IF(VLOOKUP($A162,parlvotes_lh!$A$11:$ZZ$200,166,FALSE)=0,"",VLOOKUP($A162,parlvotes_lh!$A$11:$ZZ$200,166,FALSE)))</f>
        <v/>
      </c>
      <c r="S162" s="248" t="str">
        <f>IF(ISERROR(VLOOKUP($A162,parlvotes_lh!$A$11:$ZZ$200,186,FALSE))=TRUE,"",IF(VLOOKUP($A162,parlvotes_lh!$A$11:$ZZ$200,186,FALSE)=0,"",VLOOKUP($A162,parlvotes_lh!$A$11:$ZZ$200,186,FALSE)))</f>
        <v/>
      </c>
      <c r="T162" s="248" t="str">
        <f>IF(ISERROR(VLOOKUP($A162,parlvotes_lh!$A$11:$ZZ$200,206,FALSE))=TRUE,"",IF(VLOOKUP($A162,parlvotes_lh!$A$11:$ZZ$200,206,FALSE)=0,"",VLOOKUP($A162,parlvotes_lh!$A$11:$ZZ$200,206,FALSE)))</f>
        <v/>
      </c>
      <c r="U162" s="248" t="str">
        <f>IF(ISERROR(VLOOKUP($A162,parlvotes_lh!$A$11:$ZZ$200,226,FALSE))=TRUE,"",IF(VLOOKUP($A162,parlvotes_lh!$A$11:$ZZ$200,226,FALSE)=0,"",VLOOKUP($A162,parlvotes_lh!$A$11:$ZZ$200,226,FALSE)))</f>
        <v/>
      </c>
      <c r="V162" s="248" t="str">
        <f>IF(ISERROR(VLOOKUP($A162,parlvotes_lh!$A$11:$ZZ$200,246,FALSE))=TRUE,"",IF(VLOOKUP($A162,parlvotes_lh!$A$11:$ZZ$200,246,FALSE)=0,"",VLOOKUP($A162,parlvotes_lh!$A$11:$ZZ$200,246,FALSE)))</f>
        <v/>
      </c>
      <c r="W162" s="248" t="str">
        <f>IF(ISERROR(VLOOKUP($A162,parlvotes_lh!$A$11:$ZZ$200,266,FALSE))=TRUE,"",IF(VLOOKUP($A162,parlvotes_lh!$A$11:$ZZ$200,266,FALSE)=0,"",VLOOKUP($A162,parlvotes_lh!$A$11:$ZZ$200,266,FALSE)))</f>
        <v/>
      </c>
      <c r="X162" s="248" t="str">
        <f>IF(ISERROR(VLOOKUP($A162,parlvotes_lh!$A$11:$ZZ$200,286,FALSE))=TRUE,"",IF(VLOOKUP($A162,parlvotes_lh!$A$11:$ZZ$200,286,FALSE)=0,"",VLOOKUP($A162,parlvotes_lh!$A$11:$ZZ$200,286,FALSE)))</f>
        <v/>
      </c>
      <c r="Y162" s="248" t="str">
        <f>IF(ISERROR(VLOOKUP($A162,parlvotes_lh!$A$11:$ZZ$200,306,FALSE))=TRUE,"",IF(VLOOKUP($A162,parlvotes_lh!$A$11:$ZZ$200,306,FALSE)=0,"",VLOOKUP($A162,parlvotes_lh!$A$11:$ZZ$200,306,FALSE)))</f>
        <v/>
      </c>
      <c r="Z162" s="248" t="str">
        <f>IF(ISERROR(VLOOKUP($A162,parlvotes_lh!$A$11:$ZZ$200,326,FALSE))=TRUE,"",IF(VLOOKUP($A162,parlvotes_lh!$A$11:$ZZ$200,326,FALSE)=0,"",VLOOKUP($A162,parlvotes_lh!$A$11:$ZZ$200,326,FALSE)))</f>
        <v/>
      </c>
      <c r="AA162" s="248" t="str">
        <f>IF(ISERROR(VLOOKUP($A162,parlvotes_lh!$A$11:$ZZ$200,346,FALSE))=TRUE,"",IF(VLOOKUP($A162,parlvotes_lh!$A$11:$ZZ$200,346,FALSE)=0,"",VLOOKUP($A162,parlvotes_lh!$A$11:$ZZ$200,346,FALSE)))</f>
        <v/>
      </c>
      <c r="AB162" s="248" t="str">
        <f>IF(ISERROR(VLOOKUP($A162,parlvotes_lh!$A$11:$ZZ$200,366,FALSE))=TRUE,"",IF(VLOOKUP($A162,parlvotes_lh!$A$11:$ZZ$200,366,FALSE)=0,"",VLOOKUP($A162,parlvotes_lh!$A$11:$ZZ$200,366,FALSE)))</f>
        <v/>
      </c>
      <c r="AC162" s="248" t="str">
        <f>IF(ISERROR(VLOOKUP($A162,parlvotes_lh!$A$11:$ZZ$200,386,FALSE))=TRUE,"",IF(VLOOKUP($A162,parlvotes_lh!$A$11:$ZZ$200,386,FALSE)=0,"",VLOOKUP($A162,parlvotes_lh!$A$11:$ZZ$200,386,FALSE)))</f>
        <v/>
      </c>
    </row>
    <row r="163" spans="1:29" ht="13.5" customHeight="1" x14ac:dyDescent="0.25">
      <c r="A163" s="242"/>
      <c r="B163" s="142" t="str">
        <f>IF(A163="","",MID(info_weblinks!$C$3,32,3))</f>
        <v/>
      </c>
      <c r="C163" s="142" t="str">
        <f>IF(info_parties!G163="","",info_parties!G163)</f>
        <v/>
      </c>
      <c r="D163" s="142" t="str">
        <f>IF(info_parties!K163="","",info_parties!K163)</f>
        <v/>
      </c>
      <c r="E163" s="142" t="str">
        <f>IF(info_parties!H163="","",info_parties!H163)</f>
        <v/>
      </c>
      <c r="F163" s="243" t="str">
        <f t="shared" si="8"/>
        <v/>
      </c>
      <c r="G163" s="244" t="str">
        <f t="shared" si="9"/>
        <v/>
      </c>
      <c r="H163" s="245" t="str">
        <f t="shared" si="10"/>
        <v/>
      </c>
      <c r="I163" s="246" t="str">
        <f t="shared" si="11"/>
        <v/>
      </c>
      <c r="J163" s="247" t="str">
        <f>IF(ISERROR(VLOOKUP($A163,parlvotes_lh!$A$11:$ZZ$200,6,FALSE))=TRUE,"",IF(VLOOKUP($A163,parlvotes_lh!$A$11:$ZZ$200,6,FALSE)=0,"",VLOOKUP($A163,parlvotes_lh!$A$11:$ZZ$200,6,FALSE)))</f>
        <v/>
      </c>
      <c r="K163" s="247" t="str">
        <f>IF(ISERROR(VLOOKUP($A163,parlvotes_lh!$A$11:$ZZ$200,26,FALSE))=TRUE,"",IF(VLOOKUP($A163,parlvotes_lh!$A$11:$ZZ$200,26,FALSE)=0,"",VLOOKUP($A163,parlvotes_lh!$A$11:$ZZ$200,26,FALSE)))</f>
        <v/>
      </c>
      <c r="L163" s="247" t="str">
        <f>IF(ISERROR(VLOOKUP($A163,parlvotes_lh!$A$11:$ZZ$200,46,FALSE))=TRUE,"",IF(VLOOKUP($A163,parlvotes_lh!$A$11:$ZZ$200,46,FALSE)=0,"",VLOOKUP($A163,parlvotes_lh!$A$11:$ZZ$200,46,FALSE)))</f>
        <v/>
      </c>
      <c r="M163" s="247" t="str">
        <f>IF(ISERROR(VLOOKUP($A163,parlvotes_lh!$A$11:$ZZ$200,66,FALSE))=TRUE,"",IF(VLOOKUP($A163,parlvotes_lh!$A$11:$ZZ$200,66,FALSE)=0,"",VLOOKUP($A163,parlvotes_lh!$A$11:$ZZ$200,66,FALSE)))</f>
        <v/>
      </c>
      <c r="N163" s="247" t="str">
        <f>IF(ISERROR(VLOOKUP($A163,parlvotes_lh!$A$11:$ZZ$200,86,FALSE))=TRUE,"",IF(VLOOKUP($A163,parlvotes_lh!$A$11:$ZZ$200,86,FALSE)=0,"",VLOOKUP($A163,parlvotes_lh!$A$11:$ZZ$200,86,FALSE)))</f>
        <v/>
      </c>
      <c r="O163" s="247" t="str">
        <f>IF(ISERROR(VLOOKUP($A163,parlvotes_lh!$A$11:$ZZ$200,106,FALSE))=TRUE,"",IF(VLOOKUP($A163,parlvotes_lh!$A$11:$ZZ$200,106,FALSE)=0,"",VLOOKUP($A163,parlvotes_lh!$A$11:$ZZ$200,106,FALSE)))</f>
        <v/>
      </c>
      <c r="P163" s="247" t="str">
        <f>IF(ISERROR(VLOOKUP($A163,parlvotes_lh!$A$11:$ZZ$200,126,FALSE))=TRUE,"",IF(VLOOKUP($A163,parlvotes_lh!$A$11:$ZZ$200,126,FALSE)=0,"",VLOOKUP($A163,parlvotes_lh!$A$11:$ZZ$200,126,FALSE)))</f>
        <v/>
      </c>
      <c r="Q163" s="248" t="str">
        <f>IF(ISERROR(VLOOKUP($A163,parlvotes_lh!$A$11:$ZZ$200,146,FALSE))=TRUE,"",IF(VLOOKUP($A163,parlvotes_lh!$A$11:$ZZ$200,146,FALSE)=0,"",VLOOKUP($A163,parlvotes_lh!$A$11:$ZZ$200,146,FALSE)))</f>
        <v/>
      </c>
      <c r="R163" s="248" t="str">
        <f>IF(ISERROR(VLOOKUP($A163,parlvotes_lh!$A$11:$ZZ$200,166,FALSE))=TRUE,"",IF(VLOOKUP($A163,parlvotes_lh!$A$11:$ZZ$200,166,FALSE)=0,"",VLOOKUP($A163,parlvotes_lh!$A$11:$ZZ$200,166,FALSE)))</f>
        <v/>
      </c>
      <c r="S163" s="248" t="str">
        <f>IF(ISERROR(VLOOKUP($A163,parlvotes_lh!$A$11:$ZZ$200,186,FALSE))=TRUE,"",IF(VLOOKUP($A163,parlvotes_lh!$A$11:$ZZ$200,186,FALSE)=0,"",VLOOKUP($A163,parlvotes_lh!$A$11:$ZZ$200,186,FALSE)))</f>
        <v/>
      </c>
      <c r="T163" s="248" t="str">
        <f>IF(ISERROR(VLOOKUP($A163,parlvotes_lh!$A$11:$ZZ$200,206,FALSE))=TRUE,"",IF(VLOOKUP($A163,parlvotes_lh!$A$11:$ZZ$200,206,FALSE)=0,"",VLOOKUP($A163,parlvotes_lh!$A$11:$ZZ$200,206,FALSE)))</f>
        <v/>
      </c>
      <c r="U163" s="248" t="str">
        <f>IF(ISERROR(VLOOKUP($A163,parlvotes_lh!$A$11:$ZZ$200,226,FALSE))=TRUE,"",IF(VLOOKUP($A163,parlvotes_lh!$A$11:$ZZ$200,226,FALSE)=0,"",VLOOKUP($A163,parlvotes_lh!$A$11:$ZZ$200,226,FALSE)))</f>
        <v/>
      </c>
      <c r="V163" s="248" t="str">
        <f>IF(ISERROR(VLOOKUP($A163,parlvotes_lh!$A$11:$ZZ$200,246,FALSE))=TRUE,"",IF(VLOOKUP($A163,parlvotes_lh!$A$11:$ZZ$200,246,FALSE)=0,"",VLOOKUP($A163,parlvotes_lh!$A$11:$ZZ$200,246,FALSE)))</f>
        <v/>
      </c>
      <c r="W163" s="248" t="str">
        <f>IF(ISERROR(VLOOKUP($A163,parlvotes_lh!$A$11:$ZZ$200,266,FALSE))=TRUE,"",IF(VLOOKUP($A163,parlvotes_lh!$A$11:$ZZ$200,266,FALSE)=0,"",VLOOKUP($A163,parlvotes_lh!$A$11:$ZZ$200,266,FALSE)))</f>
        <v/>
      </c>
      <c r="X163" s="248" t="str">
        <f>IF(ISERROR(VLOOKUP($A163,parlvotes_lh!$A$11:$ZZ$200,286,FALSE))=TRUE,"",IF(VLOOKUP($A163,parlvotes_lh!$A$11:$ZZ$200,286,FALSE)=0,"",VLOOKUP($A163,parlvotes_lh!$A$11:$ZZ$200,286,FALSE)))</f>
        <v/>
      </c>
      <c r="Y163" s="248" t="str">
        <f>IF(ISERROR(VLOOKUP($A163,parlvotes_lh!$A$11:$ZZ$200,306,FALSE))=TRUE,"",IF(VLOOKUP($A163,parlvotes_lh!$A$11:$ZZ$200,306,FALSE)=0,"",VLOOKUP($A163,parlvotes_lh!$A$11:$ZZ$200,306,FALSE)))</f>
        <v/>
      </c>
      <c r="Z163" s="248" t="str">
        <f>IF(ISERROR(VLOOKUP($A163,parlvotes_lh!$A$11:$ZZ$200,326,FALSE))=TRUE,"",IF(VLOOKUP($A163,parlvotes_lh!$A$11:$ZZ$200,326,FALSE)=0,"",VLOOKUP($A163,parlvotes_lh!$A$11:$ZZ$200,326,FALSE)))</f>
        <v/>
      </c>
      <c r="AA163" s="248" t="str">
        <f>IF(ISERROR(VLOOKUP($A163,parlvotes_lh!$A$11:$ZZ$200,346,FALSE))=TRUE,"",IF(VLOOKUP($A163,parlvotes_lh!$A$11:$ZZ$200,346,FALSE)=0,"",VLOOKUP($A163,parlvotes_lh!$A$11:$ZZ$200,346,FALSE)))</f>
        <v/>
      </c>
      <c r="AB163" s="248" t="str">
        <f>IF(ISERROR(VLOOKUP($A163,parlvotes_lh!$A$11:$ZZ$200,366,FALSE))=TRUE,"",IF(VLOOKUP($A163,parlvotes_lh!$A$11:$ZZ$200,366,FALSE)=0,"",VLOOKUP($A163,parlvotes_lh!$A$11:$ZZ$200,366,FALSE)))</f>
        <v/>
      </c>
      <c r="AC163" s="248" t="str">
        <f>IF(ISERROR(VLOOKUP($A163,parlvotes_lh!$A$11:$ZZ$200,386,FALSE))=TRUE,"",IF(VLOOKUP($A163,parlvotes_lh!$A$11:$ZZ$200,386,FALSE)=0,"",VLOOKUP($A163,parlvotes_lh!$A$11:$ZZ$200,386,FALSE)))</f>
        <v/>
      </c>
    </row>
    <row r="164" spans="1:29" ht="13.5" customHeight="1" x14ac:dyDescent="0.25">
      <c r="A164" s="242"/>
      <c r="B164" s="142" t="str">
        <f>IF(A164="","",MID(info_weblinks!$C$3,32,3))</f>
        <v/>
      </c>
      <c r="C164" s="142" t="str">
        <f>IF(info_parties!G164="","",info_parties!G164)</f>
        <v/>
      </c>
      <c r="D164" s="142" t="str">
        <f>IF(info_parties!K164="","",info_parties!K164)</f>
        <v/>
      </c>
      <c r="E164" s="142" t="str">
        <f>IF(info_parties!H164="","",info_parties!H164)</f>
        <v/>
      </c>
      <c r="F164" s="243" t="str">
        <f t="shared" si="8"/>
        <v/>
      </c>
      <c r="G164" s="244" t="str">
        <f t="shared" si="9"/>
        <v/>
      </c>
      <c r="H164" s="245" t="str">
        <f t="shared" si="10"/>
        <v/>
      </c>
      <c r="I164" s="246" t="str">
        <f t="shared" si="11"/>
        <v/>
      </c>
      <c r="J164" s="247" t="str">
        <f>IF(ISERROR(VLOOKUP($A164,parlvotes_lh!$A$11:$ZZ$200,6,FALSE))=TRUE,"",IF(VLOOKUP($A164,parlvotes_lh!$A$11:$ZZ$200,6,FALSE)=0,"",VLOOKUP($A164,parlvotes_lh!$A$11:$ZZ$200,6,FALSE)))</f>
        <v/>
      </c>
      <c r="K164" s="247" t="str">
        <f>IF(ISERROR(VLOOKUP($A164,parlvotes_lh!$A$11:$ZZ$200,26,FALSE))=TRUE,"",IF(VLOOKUP($A164,parlvotes_lh!$A$11:$ZZ$200,26,FALSE)=0,"",VLOOKUP($A164,parlvotes_lh!$A$11:$ZZ$200,26,FALSE)))</f>
        <v/>
      </c>
      <c r="L164" s="247" t="str">
        <f>IF(ISERROR(VLOOKUP($A164,parlvotes_lh!$A$11:$ZZ$200,46,FALSE))=TRUE,"",IF(VLOOKUP($A164,parlvotes_lh!$A$11:$ZZ$200,46,FALSE)=0,"",VLOOKUP($A164,parlvotes_lh!$A$11:$ZZ$200,46,FALSE)))</f>
        <v/>
      </c>
      <c r="M164" s="247" t="str">
        <f>IF(ISERROR(VLOOKUP($A164,parlvotes_lh!$A$11:$ZZ$200,66,FALSE))=TRUE,"",IF(VLOOKUP($A164,parlvotes_lh!$A$11:$ZZ$200,66,FALSE)=0,"",VLOOKUP($A164,parlvotes_lh!$A$11:$ZZ$200,66,FALSE)))</f>
        <v/>
      </c>
      <c r="N164" s="247" t="str">
        <f>IF(ISERROR(VLOOKUP($A164,parlvotes_lh!$A$11:$ZZ$200,86,FALSE))=TRUE,"",IF(VLOOKUP($A164,parlvotes_lh!$A$11:$ZZ$200,86,FALSE)=0,"",VLOOKUP($A164,parlvotes_lh!$A$11:$ZZ$200,86,FALSE)))</f>
        <v/>
      </c>
      <c r="O164" s="247" t="str">
        <f>IF(ISERROR(VLOOKUP($A164,parlvotes_lh!$A$11:$ZZ$200,106,FALSE))=TRUE,"",IF(VLOOKUP($A164,parlvotes_lh!$A$11:$ZZ$200,106,FALSE)=0,"",VLOOKUP($A164,parlvotes_lh!$A$11:$ZZ$200,106,FALSE)))</f>
        <v/>
      </c>
      <c r="P164" s="247" t="str">
        <f>IF(ISERROR(VLOOKUP($A164,parlvotes_lh!$A$11:$ZZ$200,126,FALSE))=TRUE,"",IF(VLOOKUP($A164,parlvotes_lh!$A$11:$ZZ$200,126,FALSE)=0,"",VLOOKUP($A164,parlvotes_lh!$A$11:$ZZ$200,126,FALSE)))</f>
        <v/>
      </c>
      <c r="Q164" s="248" t="str">
        <f>IF(ISERROR(VLOOKUP($A164,parlvotes_lh!$A$11:$ZZ$200,146,FALSE))=TRUE,"",IF(VLOOKUP($A164,parlvotes_lh!$A$11:$ZZ$200,146,FALSE)=0,"",VLOOKUP($A164,parlvotes_lh!$A$11:$ZZ$200,146,FALSE)))</f>
        <v/>
      </c>
      <c r="R164" s="248" t="str">
        <f>IF(ISERROR(VLOOKUP($A164,parlvotes_lh!$A$11:$ZZ$200,166,FALSE))=TRUE,"",IF(VLOOKUP($A164,parlvotes_lh!$A$11:$ZZ$200,166,FALSE)=0,"",VLOOKUP($A164,parlvotes_lh!$A$11:$ZZ$200,166,FALSE)))</f>
        <v/>
      </c>
      <c r="S164" s="248" t="str">
        <f>IF(ISERROR(VLOOKUP($A164,parlvotes_lh!$A$11:$ZZ$200,186,FALSE))=TRUE,"",IF(VLOOKUP($A164,parlvotes_lh!$A$11:$ZZ$200,186,FALSE)=0,"",VLOOKUP($A164,parlvotes_lh!$A$11:$ZZ$200,186,FALSE)))</f>
        <v/>
      </c>
      <c r="T164" s="248" t="str">
        <f>IF(ISERROR(VLOOKUP($A164,parlvotes_lh!$A$11:$ZZ$200,206,FALSE))=TRUE,"",IF(VLOOKUP($A164,parlvotes_lh!$A$11:$ZZ$200,206,FALSE)=0,"",VLOOKUP($A164,parlvotes_lh!$A$11:$ZZ$200,206,FALSE)))</f>
        <v/>
      </c>
      <c r="U164" s="248" t="str">
        <f>IF(ISERROR(VLOOKUP($A164,parlvotes_lh!$A$11:$ZZ$200,226,FALSE))=TRUE,"",IF(VLOOKUP($A164,parlvotes_lh!$A$11:$ZZ$200,226,FALSE)=0,"",VLOOKUP($A164,parlvotes_lh!$A$11:$ZZ$200,226,FALSE)))</f>
        <v/>
      </c>
      <c r="V164" s="248" t="str">
        <f>IF(ISERROR(VLOOKUP($A164,parlvotes_lh!$A$11:$ZZ$200,246,FALSE))=TRUE,"",IF(VLOOKUP($A164,parlvotes_lh!$A$11:$ZZ$200,246,FALSE)=0,"",VLOOKUP($A164,parlvotes_lh!$A$11:$ZZ$200,246,FALSE)))</f>
        <v/>
      </c>
      <c r="W164" s="248" t="str">
        <f>IF(ISERROR(VLOOKUP($A164,parlvotes_lh!$A$11:$ZZ$200,266,FALSE))=TRUE,"",IF(VLOOKUP($A164,parlvotes_lh!$A$11:$ZZ$200,266,FALSE)=0,"",VLOOKUP($A164,parlvotes_lh!$A$11:$ZZ$200,266,FALSE)))</f>
        <v/>
      </c>
      <c r="X164" s="248" t="str">
        <f>IF(ISERROR(VLOOKUP($A164,parlvotes_lh!$A$11:$ZZ$200,286,FALSE))=TRUE,"",IF(VLOOKUP($A164,parlvotes_lh!$A$11:$ZZ$200,286,FALSE)=0,"",VLOOKUP($A164,parlvotes_lh!$A$11:$ZZ$200,286,FALSE)))</f>
        <v/>
      </c>
      <c r="Y164" s="248" t="str">
        <f>IF(ISERROR(VLOOKUP($A164,parlvotes_lh!$A$11:$ZZ$200,306,FALSE))=TRUE,"",IF(VLOOKUP($A164,parlvotes_lh!$A$11:$ZZ$200,306,FALSE)=0,"",VLOOKUP($A164,parlvotes_lh!$A$11:$ZZ$200,306,FALSE)))</f>
        <v/>
      </c>
      <c r="Z164" s="248" t="str">
        <f>IF(ISERROR(VLOOKUP($A164,parlvotes_lh!$A$11:$ZZ$200,326,FALSE))=TRUE,"",IF(VLOOKUP($A164,parlvotes_lh!$A$11:$ZZ$200,326,FALSE)=0,"",VLOOKUP($A164,parlvotes_lh!$A$11:$ZZ$200,326,FALSE)))</f>
        <v/>
      </c>
      <c r="AA164" s="248" t="str">
        <f>IF(ISERROR(VLOOKUP($A164,parlvotes_lh!$A$11:$ZZ$200,346,FALSE))=TRUE,"",IF(VLOOKUP($A164,parlvotes_lh!$A$11:$ZZ$200,346,FALSE)=0,"",VLOOKUP($A164,parlvotes_lh!$A$11:$ZZ$200,346,FALSE)))</f>
        <v/>
      </c>
      <c r="AB164" s="248" t="str">
        <f>IF(ISERROR(VLOOKUP($A164,parlvotes_lh!$A$11:$ZZ$200,366,FALSE))=TRUE,"",IF(VLOOKUP($A164,parlvotes_lh!$A$11:$ZZ$200,366,FALSE)=0,"",VLOOKUP($A164,parlvotes_lh!$A$11:$ZZ$200,366,FALSE)))</f>
        <v/>
      </c>
      <c r="AC164" s="248" t="str">
        <f>IF(ISERROR(VLOOKUP($A164,parlvotes_lh!$A$11:$ZZ$200,386,FALSE))=TRUE,"",IF(VLOOKUP($A164,parlvotes_lh!$A$11:$ZZ$200,386,FALSE)=0,"",VLOOKUP($A164,parlvotes_lh!$A$11:$ZZ$200,386,FALSE)))</f>
        <v/>
      </c>
    </row>
    <row r="165" spans="1:29" ht="13.5" customHeight="1" x14ac:dyDescent="0.25">
      <c r="A165" s="242"/>
      <c r="B165" s="142" t="str">
        <f>IF(A165="","",MID(info_weblinks!$C$3,32,3))</f>
        <v/>
      </c>
      <c r="C165" s="142" t="str">
        <f>IF(info_parties!G165="","",info_parties!G165)</f>
        <v/>
      </c>
      <c r="D165" s="142" t="str">
        <f>IF(info_parties!K165="","",info_parties!K165)</f>
        <v/>
      </c>
      <c r="E165" s="142" t="str">
        <f>IF(info_parties!H165="","",info_parties!H165)</f>
        <v/>
      </c>
      <c r="F165" s="243" t="str">
        <f t="shared" si="8"/>
        <v/>
      </c>
      <c r="G165" s="244" t="str">
        <f t="shared" si="9"/>
        <v/>
      </c>
      <c r="H165" s="245" t="str">
        <f t="shared" si="10"/>
        <v/>
      </c>
      <c r="I165" s="246" t="str">
        <f t="shared" si="11"/>
        <v/>
      </c>
      <c r="J165" s="247" t="str">
        <f>IF(ISERROR(VLOOKUP($A165,parlvotes_lh!$A$11:$ZZ$200,6,FALSE))=TRUE,"",IF(VLOOKUP($A165,parlvotes_lh!$A$11:$ZZ$200,6,FALSE)=0,"",VLOOKUP($A165,parlvotes_lh!$A$11:$ZZ$200,6,FALSE)))</f>
        <v/>
      </c>
      <c r="K165" s="247" t="str">
        <f>IF(ISERROR(VLOOKUP($A165,parlvotes_lh!$A$11:$ZZ$200,26,FALSE))=TRUE,"",IF(VLOOKUP($A165,parlvotes_lh!$A$11:$ZZ$200,26,FALSE)=0,"",VLOOKUP($A165,parlvotes_lh!$A$11:$ZZ$200,26,FALSE)))</f>
        <v/>
      </c>
      <c r="L165" s="247" t="str">
        <f>IF(ISERROR(VLOOKUP($A165,parlvotes_lh!$A$11:$ZZ$200,46,FALSE))=TRUE,"",IF(VLOOKUP($A165,parlvotes_lh!$A$11:$ZZ$200,46,FALSE)=0,"",VLOOKUP($A165,parlvotes_lh!$A$11:$ZZ$200,46,FALSE)))</f>
        <v/>
      </c>
      <c r="M165" s="247" t="str">
        <f>IF(ISERROR(VLOOKUP($A165,parlvotes_lh!$A$11:$ZZ$200,66,FALSE))=TRUE,"",IF(VLOOKUP($A165,parlvotes_lh!$A$11:$ZZ$200,66,FALSE)=0,"",VLOOKUP($A165,parlvotes_lh!$A$11:$ZZ$200,66,FALSE)))</f>
        <v/>
      </c>
      <c r="N165" s="247" t="str">
        <f>IF(ISERROR(VLOOKUP($A165,parlvotes_lh!$A$11:$ZZ$200,86,FALSE))=TRUE,"",IF(VLOOKUP($A165,parlvotes_lh!$A$11:$ZZ$200,86,FALSE)=0,"",VLOOKUP($A165,parlvotes_lh!$A$11:$ZZ$200,86,FALSE)))</f>
        <v/>
      </c>
      <c r="O165" s="247" t="str">
        <f>IF(ISERROR(VLOOKUP($A165,parlvotes_lh!$A$11:$ZZ$200,106,FALSE))=TRUE,"",IF(VLOOKUP($A165,parlvotes_lh!$A$11:$ZZ$200,106,FALSE)=0,"",VLOOKUP($A165,parlvotes_lh!$A$11:$ZZ$200,106,FALSE)))</f>
        <v/>
      </c>
      <c r="P165" s="247" t="str">
        <f>IF(ISERROR(VLOOKUP($A165,parlvotes_lh!$A$11:$ZZ$200,126,FALSE))=TRUE,"",IF(VLOOKUP($A165,parlvotes_lh!$A$11:$ZZ$200,126,FALSE)=0,"",VLOOKUP($A165,parlvotes_lh!$A$11:$ZZ$200,126,FALSE)))</f>
        <v/>
      </c>
      <c r="Q165" s="248" t="str">
        <f>IF(ISERROR(VLOOKUP($A165,parlvotes_lh!$A$11:$ZZ$200,146,FALSE))=TRUE,"",IF(VLOOKUP($A165,parlvotes_lh!$A$11:$ZZ$200,146,FALSE)=0,"",VLOOKUP($A165,parlvotes_lh!$A$11:$ZZ$200,146,FALSE)))</f>
        <v/>
      </c>
      <c r="R165" s="248" t="str">
        <f>IF(ISERROR(VLOOKUP($A165,parlvotes_lh!$A$11:$ZZ$200,166,FALSE))=TRUE,"",IF(VLOOKUP($A165,parlvotes_lh!$A$11:$ZZ$200,166,FALSE)=0,"",VLOOKUP($A165,parlvotes_lh!$A$11:$ZZ$200,166,FALSE)))</f>
        <v/>
      </c>
      <c r="S165" s="248" t="str">
        <f>IF(ISERROR(VLOOKUP($A165,parlvotes_lh!$A$11:$ZZ$200,186,FALSE))=TRUE,"",IF(VLOOKUP($A165,parlvotes_lh!$A$11:$ZZ$200,186,FALSE)=0,"",VLOOKUP($A165,parlvotes_lh!$A$11:$ZZ$200,186,FALSE)))</f>
        <v/>
      </c>
      <c r="T165" s="248" t="str">
        <f>IF(ISERROR(VLOOKUP($A165,parlvotes_lh!$A$11:$ZZ$200,206,FALSE))=TRUE,"",IF(VLOOKUP($A165,parlvotes_lh!$A$11:$ZZ$200,206,FALSE)=0,"",VLOOKUP($A165,parlvotes_lh!$A$11:$ZZ$200,206,FALSE)))</f>
        <v/>
      </c>
      <c r="U165" s="248" t="str">
        <f>IF(ISERROR(VLOOKUP($A165,parlvotes_lh!$A$11:$ZZ$200,226,FALSE))=TRUE,"",IF(VLOOKUP($A165,parlvotes_lh!$A$11:$ZZ$200,226,FALSE)=0,"",VLOOKUP($A165,parlvotes_lh!$A$11:$ZZ$200,226,FALSE)))</f>
        <v/>
      </c>
      <c r="V165" s="248" t="str">
        <f>IF(ISERROR(VLOOKUP($A165,parlvotes_lh!$A$11:$ZZ$200,246,FALSE))=TRUE,"",IF(VLOOKUP($A165,parlvotes_lh!$A$11:$ZZ$200,246,FALSE)=0,"",VLOOKUP($A165,parlvotes_lh!$A$11:$ZZ$200,246,FALSE)))</f>
        <v/>
      </c>
      <c r="W165" s="248" t="str">
        <f>IF(ISERROR(VLOOKUP($A165,parlvotes_lh!$A$11:$ZZ$200,266,FALSE))=TRUE,"",IF(VLOOKUP($A165,parlvotes_lh!$A$11:$ZZ$200,266,FALSE)=0,"",VLOOKUP($A165,parlvotes_lh!$A$11:$ZZ$200,266,FALSE)))</f>
        <v/>
      </c>
      <c r="X165" s="248" t="str">
        <f>IF(ISERROR(VLOOKUP($A165,parlvotes_lh!$A$11:$ZZ$200,286,FALSE))=TRUE,"",IF(VLOOKUP($A165,parlvotes_lh!$A$11:$ZZ$200,286,FALSE)=0,"",VLOOKUP($A165,parlvotes_lh!$A$11:$ZZ$200,286,FALSE)))</f>
        <v/>
      </c>
      <c r="Y165" s="248" t="str">
        <f>IF(ISERROR(VLOOKUP($A165,parlvotes_lh!$A$11:$ZZ$200,306,FALSE))=TRUE,"",IF(VLOOKUP($A165,parlvotes_lh!$A$11:$ZZ$200,306,FALSE)=0,"",VLOOKUP($A165,parlvotes_lh!$A$11:$ZZ$200,306,FALSE)))</f>
        <v/>
      </c>
      <c r="Z165" s="248" t="str">
        <f>IF(ISERROR(VLOOKUP($A165,parlvotes_lh!$A$11:$ZZ$200,326,FALSE))=TRUE,"",IF(VLOOKUP($A165,parlvotes_lh!$A$11:$ZZ$200,326,FALSE)=0,"",VLOOKUP($A165,parlvotes_lh!$A$11:$ZZ$200,326,FALSE)))</f>
        <v/>
      </c>
      <c r="AA165" s="248" t="str">
        <f>IF(ISERROR(VLOOKUP($A165,parlvotes_lh!$A$11:$ZZ$200,346,FALSE))=TRUE,"",IF(VLOOKUP($A165,parlvotes_lh!$A$11:$ZZ$200,346,FALSE)=0,"",VLOOKUP($A165,parlvotes_lh!$A$11:$ZZ$200,346,FALSE)))</f>
        <v/>
      </c>
      <c r="AB165" s="248" t="str">
        <f>IF(ISERROR(VLOOKUP($A165,parlvotes_lh!$A$11:$ZZ$200,366,FALSE))=TRUE,"",IF(VLOOKUP($A165,parlvotes_lh!$A$11:$ZZ$200,366,FALSE)=0,"",VLOOKUP($A165,parlvotes_lh!$A$11:$ZZ$200,366,FALSE)))</f>
        <v/>
      </c>
      <c r="AC165" s="248" t="str">
        <f>IF(ISERROR(VLOOKUP($A165,parlvotes_lh!$A$11:$ZZ$200,386,FALSE))=TRUE,"",IF(VLOOKUP($A165,parlvotes_lh!$A$11:$ZZ$200,386,FALSE)=0,"",VLOOKUP($A165,parlvotes_lh!$A$11:$ZZ$200,386,FALSE)))</f>
        <v/>
      </c>
    </row>
    <row r="166" spans="1:29" ht="13.5" customHeight="1" x14ac:dyDescent="0.25">
      <c r="A166" s="242"/>
      <c r="B166" s="142" t="str">
        <f>IF(A166="","",MID(info_weblinks!$C$3,32,3))</f>
        <v/>
      </c>
      <c r="C166" s="142" t="str">
        <f>IF(info_parties!G166="","",info_parties!G166)</f>
        <v/>
      </c>
      <c r="D166" s="142" t="str">
        <f>IF(info_parties!K166="","",info_parties!K166)</f>
        <v/>
      </c>
      <c r="E166" s="142" t="str">
        <f>IF(info_parties!H166="","",info_parties!H166)</f>
        <v/>
      </c>
      <c r="F166" s="243" t="str">
        <f t="shared" si="8"/>
        <v/>
      </c>
      <c r="G166" s="244" t="str">
        <f t="shared" si="9"/>
        <v/>
      </c>
      <c r="H166" s="245" t="str">
        <f t="shared" si="10"/>
        <v/>
      </c>
      <c r="I166" s="246" t="str">
        <f t="shared" si="11"/>
        <v/>
      </c>
      <c r="J166" s="247" t="str">
        <f>IF(ISERROR(VLOOKUP($A166,parlvotes_lh!$A$11:$ZZ$200,6,FALSE))=TRUE,"",IF(VLOOKUP($A166,parlvotes_lh!$A$11:$ZZ$200,6,FALSE)=0,"",VLOOKUP($A166,parlvotes_lh!$A$11:$ZZ$200,6,FALSE)))</f>
        <v/>
      </c>
      <c r="K166" s="247" t="str">
        <f>IF(ISERROR(VLOOKUP($A166,parlvotes_lh!$A$11:$ZZ$200,26,FALSE))=TRUE,"",IF(VLOOKUP($A166,parlvotes_lh!$A$11:$ZZ$200,26,FALSE)=0,"",VLOOKUP($A166,parlvotes_lh!$A$11:$ZZ$200,26,FALSE)))</f>
        <v/>
      </c>
      <c r="L166" s="247" t="str">
        <f>IF(ISERROR(VLOOKUP($A166,parlvotes_lh!$A$11:$ZZ$200,46,FALSE))=TRUE,"",IF(VLOOKUP($A166,parlvotes_lh!$A$11:$ZZ$200,46,FALSE)=0,"",VLOOKUP($A166,parlvotes_lh!$A$11:$ZZ$200,46,FALSE)))</f>
        <v/>
      </c>
      <c r="M166" s="247" t="str">
        <f>IF(ISERROR(VLOOKUP($A166,parlvotes_lh!$A$11:$ZZ$200,66,FALSE))=TRUE,"",IF(VLOOKUP($A166,parlvotes_lh!$A$11:$ZZ$200,66,FALSE)=0,"",VLOOKUP($A166,parlvotes_lh!$A$11:$ZZ$200,66,FALSE)))</f>
        <v/>
      </c>
      <c r="N166" s="247" t="str">
        <f>IF(ISERROR(VLOOKUP($A166,parlvotes_lh!$A$11:$ZZ$200,86,FALSE))=TRUE,"",IF(VLOOKUP($A166,parlvotes_lh!$A$11:$ZZ$200,86,FALSE)=0,"",VLOOKUP($A166,parlvotes_lh!$A$11:$ZZ$200,86,FALSE)))</f>
        <v/>
      </c>
      <c r="O166" s="247" t="str">
        <f>IF(ISERROR(VLOOKUP($A166,parlvotes_lh!$A$11:$ZZ$200,106,FALSE))=TRUE,"",IF(VLOOKUP($A166,parlvotes_lh!$A$11:$ZZ$200,106,FALSE)=0,"",VLOOKUP($A166,parlvotes_lh!$A$11:$ZZ$200,106,FALSE)))</f>
        <v/>
      </c>
      <c r="P166" s="247" t="str">
        <f>IF(ISERROR(VLOOKUP($A166,parlvotes_lh!$A$11:$ZZ$200,126,FALSE))=TRUE,"",IF(VLOOKUP($A166,parlvotes_lh!$A$11:$ZZ$200,126,FALSE)=0,"",VLOOKUP($A166,parlvotes_lh!$A$11:$ZZ$200,126,FALSE)))</f>
        <v/>
      </c>
      <c r="Q166" s="248" t="str">
        <f>IF(ISERROR(VLOOKUP($A166,parlvotes_lh!$A$11:$ZZ$200,146,FALSE))=TRUE,"",IF(VLOOKUP($A166,parlvotes_lh!$A$11:$ZZ$200,146,FALSE)=0,"",VLOOKUP($A166,parlvotes_lh!$A$11:$ZZ$200,146,FALSE)))</f>
        <v/>
      </c>
      <c r="R166" s="248" t="str">
        <f>IF(ISERROR(VLOOKUP($A166,parlvotes_lh!$A$11:$ZZ$200,166,FALSE))=TRUE,"",IF(VLOOKUP($A166,parlvotes_lh!$A$11:$ZZ$200,166,FALSE)=0,"",VLOOKUP($A166,parlvotes_lh!$A$11:$ZZ$200,166,FALSE)))</f>
        <v/>
      </c>
      <c r="S166" s="248" t="str">
        <f>IF(ISERROR(VLOOKUP($A166,parlvotes_lh!$A$11:$ZZ$200,186,FALSE))=TRUE,"",IF(VLOOKUP($A166,parlvotes_lh!$A$11:$ZZ$200,186,FALSE)=0,"",VLOOKUP($A166,parlvotes_lh!$A$11:$ZZ$200,186,FALSE)))</f>
        <v/>
      </c>
      <c r="T166" s="248" t="str">
        <f>IF(ISERROR(VLOOKUP($A166,parlvotes_lh!$A$11:$ZZ$200,206,FALSE))=TRUE,"",IF(VLOOKUP($A166,parlvotes_lh!$A$11:$ZZ$200,206,FALSE)=0,"",VLOOKUP($A166,parlvotes_lh!$A$11:$ZZ$200,206,FALSE)))</f>
        <v/>
      </c>
      <c r="U166" s="248" t="str">
        <f>IF(ISERROR(VLOOKUP($A166,parlvotes_lh!$A$11:$ZZ$200,226,FALSE))=TRUE,"",IF(VLOOKUP($A166,parlvotes_lh!$A$11:$ZZ$200,226,FALSE)=0,"",VLOOKUP($A166,parlvotes_lh!$A$11:$ZZ$200,226,FALSE)))</f>
        <v/>
      </c>
      <c r="V166" s="248" t="str">
        <f>IF(ISERROR(VLOOKUP($A166,parlvotes_lh!$A$11:$ZZ$200,246,FALSE))=TRUE,"",IF(VLOOKUP($A166,parlvotes_lh!$A$11:$ZZ$200,246,FALSE)=0,"",VLOOKUP($A166,parlvotes_lh!$A$11:$ZZ$200,246,FALSE)))</f>
        <v/>
      </c>
      <c r="W166" s="248" t="str">
        <f>IF(ISERROR(VLOOKUP($A166,parlvotes_lh!$A$11:$ZZ$200,266,FALSE))=TRUE,"",IF(VLOOKUP($A166,parlvotes_lh!$A$11:$ZZ$200,266,FALSE)=0,"",VLOOKUP($A166,parlvotes_lh!$A$11:$ZZ$200,266,FALSE)))</f>
        <v/>
      </c>
      <c r="X166" s="248" t="str">
        <f>IF(ISERROR(VLOOKUP($A166,parlvotes_lh!$A$11:$ZZ$200,286,FALSE))=TRUE,"",IF(VLOOKUP($A166,parlvotes_lh!$A$11:$ZZ$200,286,FALSE)=0,"",VLOOKUP($A166,parlvotes_lh!$A$11:$ZZ$200,286,FALSE)))</f>
        <v/>
      </c>
      <c r="Y166" s="248" t="str">
        <f>IF(ISERROR(VLOOKUP($A166,parlvotes_lh!$A$11:$ZZ$200,306,FALSE))=TRUE,"",IF(VLOOKUP($A166,parlvotes_lh!$A$11:$ZZ$200,306,FALSE)=0,"",VLOOKUP($A166,parlvotes_lh!$A$11:$ZZ$200,306,FALSE)))</f>
        <v/>
      </c>
      <c r="Z166" s="248" t="str">
        <f>IF(ISERROR(VLOOKUP($A166,parlvotes_lh!$A$11:$ZZ$200,326,FALSE))=TRUE,"",IF(VLOOKUP($A166,parlvotes_lh!$A$11:$ZZ$200,326,FALSE)=0,"",VLOOKUP($A166,parlvotes_lh!$A$11:$ZZ$200,326,FALSE)))</f>
        <v/>
      </c>
      <c r="AA166" s="248" t="str">
        <f>IF(ISERROR(VLOOKUP($A166,parlvotes_lh!$A$11:$ZZ$200,346,FALSE))=TRUE,"",IF(VLOOKUP($A166,parlvotes_lh!$A$11:$ZZ$200,346,FALSE)=0,"",VLOOKUP($A166,parlvotes_lh!$A$11:$ZZ$200,346,FALSE)))</f>
        <v/>
      </c>
      <c r="AB166" s="248" t="str">
        <f>IF(ISERROR(VLOOKUP($A166,parlvotes_lh!$A$11:$ZZ$200,366,FALSE))=TRUE,"",IF(VLOOKUP($A166,parlvotes_lh!$A$11:$ZZ$200,366,FALSE)=0,"",VLOOKUP($A166,parlvotes_lh!$A$11:$ZZ$200,366,FALSE)))</f>
        <v/>
      </c>
      <c r="AC166" s="248" t="str">
        <f>IF(ISERROR(VLOOKUP($A166,parlvotes_lh!$A$11:$ZZ$200,386,FALSE))=TRUE,"",IF(VLOOKUP($A166,parlvotes_lh!$A$11:$ZZ$200,386,FALSE)=0,"",VLOOKUP($A166,parlvotes_lh!$A$11:$ZZ$200,386,FALSE)))</f>
        <v/>
      </c>
    </row>
    <row r="167" spans="1:29" ht="13.5" customHeight="1" x14ac:dyDescent="0.25">
      <c r="A167" s="242"/>
      <c r="B167" s="142" t="str">
        <f>IF(A167="","",MID(info_weblinks!$C$3,32,3))</f>
        <v/>
      </c>
      <c r="C167" s="142" t="str">
        <f>IF(info_parties!G167="","",info_parties!G167)</f>
        <v/>
      </c>
      <c r="D167" s="142" t="str">
        <f>IF(info_parties!K167="","",info_parties!K167)</f>
        <v/>
      </c>
      <c r="E167" s="142" t="str">
        <f>IF(info_parties!H167="","",info_parties!H167)</f>
        <v/>
      </c>
      <c r="F167" s="243" t="str">
        <f t="shared" si="8"/>
        <v/>
      </c>
      <c r="G167" s="244" t="str">
        <f t="shared" si="9"/>
        <v/>
      </c>
      <c r="H167" s="245" t="str">
        <f t="shared" si="10"/>
        <v/>
      </c>
      <c r="I167" s="246" t="str">
        <f t="shared" si="11"/>
        <v/>
      </c>
      <c r="J167" s="247" t="str">
        <f>IF(ISERROR(VLOOKUP($A167,parlvotes_lh!$A$11:$ZZ$200,6,FALSE))=TRUE,"",IF(VLOOKUP($A167,parlvotes_lh!$A$11:$ZZ$200,6,FALSE)=0,"",VLOOKUP($A167,parlvotes_lh!$A$11:$ZZ$200,6,FALSE)))</f>
        <v/>
      </c>
      <c r="K167" s="247" t="str">
        <f>IF(ISERROR(VLOOKUP($A167,parlvotes_lh!$A$11:$ZZ$200,26,FALSE))=TRUE,"",IF(VLOOKUP($A167,parlvotes_lh!$A$11:$ZZ$200,26,FALSE)=0,"",VLOOKUP($A167,parlvotes_lh!$A$11:$ZZ$200,26,FALSE)))</f>
        <v/>
      </c>
      <c r="L167" s="247" t="str">
        <f>IF(ISERROR(VLOOKUP($A167,parlvotes_lh!$A$11:$ZZ$200,46,FALSE))=TRUE,"",IF(VLOOKUP($A167,parlvotes_lh!$A$11:$ZZ$200,46,FALSE)=0,"",VLOOKUP($A167,parlvotes_lh!$A$11:$ZZ$200,46,FALSE)))</f>
        <v/>
      </c>
      <c r="M167" s="247" t="str">
        <f>IF(ISERROR(VLOOKUP($A167,parlvotes_lh!$A$11:$ZZ$200,66,FALSE))=TRUE,"",IF(VLOOKUP($A167,parlvotes_lh!$A$11:$ZZ$200,66,FALSE)=0,"",VLOOKUP($A167,parlvotes_lh!$A$11:$ZZ$200,66,FALSE)))</f>
        <v/>
      </c>
      <c r="N167" s="247" t="str">
        <f>IF(ISERROR(VLOOKUP($A167,parlvotes_lh!$A$11:$ZZ$200,86,FALSE))=TRUE,"",IF(VLOOKUP($A167,parlvotes_lh!$A$11:$ZZ$200,86,FALSE)=0,"",VLOOKUP($A167,parlvotes_lh!$A$11:$ZZ$200,86,FALSE)))</f>
        <v/>
      </c>
      <c r="O167" s="247" t="str">
        <f>IF(ISERROR(VLOOKUP($A167,parlvotes_lh!$A$11:$ZZ$200,106,FALSE))=TRUE,"",IF(VLOOKUP($A167,parlvotes_lh!$A$11:$ZZ$200,106,FALSE)=0,"",VLOOKUP($A167,parlvotes_lh!$A$11:$ZZ$200,106,FALSE)))</f>
        <v/>
      </c>
      <c r="P167" s="247" t="str">
        <f>IF(ISERROR(VLOOKUP($A167,parlvotes_lh!$A$11:$ZZ$200,126,FALSE))=TRUE,"",IF(VLOOKUP($A167,parlvotes_lh!$A$11:$ZZ$200,126,FALSE)=0,"",VLOOKUP($A167,parlvotes_lh!$A$11:$ZZ$200,126,FALSE)))</f>
        <v/>
      </c>
      <c r="Q167" s="248" t="str">
        <f>IF(ISERROR(VLOOKUP($A167,parlvotes_lh!$A$11:$ZZ$200,146,FALSE))=TRUE,"",IF(VLOOKUP($A167,parlvotes_lh!$A$11:$ZZ$200,146,FALSE)=0,"",VLOOKUP($A167,parlvotes_lh!$A$11:$ZZ$200,146,FALSE)))</f>
        <v/>
      </c>
      <c r="R167" s="248" t="str">
        <f>IF(ISERROR(VLOOKUP($A167,parlvotes_lh!$A$11:$ZZ$200,166,FALSE))=TRUE,"",IF(VLOOKUP($A167,parlvotes_lh!$A$11:$ZZ$200,166,FALSE)=0,"",VLOOKUP($A167,parlvotes_lh!$A$11:$ZZ$200,166,FALSE)))</f>
        <v/>
      </c>
      <c r="S167" s="248" t="str">
        <f>IF(ISERROR(VLOOKUP($A167,parlvotes_lh!$A$11:$ZZ$200,186,FALSE))=TRUE,"",IF(VLOOKUP($A167,parlvotes_lh!$A$11:$ZZ$200,186,FALSE)=0,"",VLOOKUP($A167,parlvotes_lh!$A$11:$ZZ$200,186,FALSE)))</f>
        <v/>
      </c>
      <c r="T167" s="248" t="str">
        <f>IF(ISERROR(VLOOKUP($A167,parlvotes_lh!$A$11:$ZZ$200,206,FALSE))=TRUE,"",IF(VLOOKUP($A167,parlvotes_lh!$A$11:$ZZ$200,206,FALSE)=0,"",VLOOKUP($A167,parlvotes_lh!$A$11:$ZZ$200,206,FALSE)))</f>
        <v/>
      </c>
      <c r="U167" s="248" t="str">
        <f>IF(ISERROR(VLOOKUP($A167,parlvotes_lh!$A$11:$ZZ$200,226,FALSE))=TRUE,"",IF(VLOOKUP($A167,parlvotes_lh!$A$11:$ZZ$200,226,FALSE)=0,"",VLOOKUP($A167,parlvotes_lh!$A$11:$ZZ$200,226,FALSE)))</f>
        <v/>
      </c>
      <c r="V167" s="248" t="str">
        <f>IF(ISERROR(VLOOKUP($A167,parlvotes_lh!$A$11:$ZZ$200,246,FALSE))=TRUE,"",IF(VLOOKUP($A167,parlvotes_lh!$A$11:$ZZ$200,246,FALSE)=0,"",VLOOKUP($A167,parlvotes_lh!$A$11:$ZZ$200,246,FALSE)))</f>
        <v/>
      </c>
      <c r="W167" s="248" t="str">
        <f>IF(ISERROR(VLOOKUP($A167,parlvotes_lh!$A$11:$ZZ$200,266,FALSE))=TRUE,"",IF(VLOOKUP($A167,parlvotes_lh!$A$11:$ZZ$200,266,FALSE)=0,"",VLOOKUP($A167,parlvotes_lh!$A$11:$ZZ$200,266,FALSE)))</f>
        <v/>
      </c>
      <c r="X167" s="248" t="str">
        <f>IF(ISERROR(VLOOKUP($A167,parlvotes_lh!$A$11:$ZZ$200,286,FALSE))=TRUE,"",IF(VLOOKUP($A167,parlvotes_lh!$A$11:$ZZ$200,286,FALSE)=0,"",VLOOKUP($A167,parlvotes_lh!$A$11:$ZZ$200,286,FALSE)))</f>
        <v/>
      </c>
      <c r="Y167" s="248" t="str">
        <f>IF(ISERROR(VLOOKUP($A167,parlvotes_lh!$A$11:$ZZ$200,306,FALSE))=TRUE,"",IF(VLOOKUP($A167,parlvotes_lh!$A$11:$ZZ$200,306,FALSE)=0,"",VLOOKUP($A167,parlvotes_lh!$A$11:$ZZ$200,306,FALSE)))</f>
        <v/>
      </c>
      <c r="Z167" s="248" t="str">
        <f>IF(ISERROR(VLOOKUP($A167,parlvotes_lh!$A$11:$ZZ$200,326,FALSE))=TRUE,"",IF(VLOOKUP($A167,parlvotes_lh!$A$11:$ZZ$200,326,FALSE)=0,"",VLOOKUP($A167,parlvotes_lh!$A$11:$ZZ$200,326,FALSE)))</f>
        <v/>
      </c>
      <c r="AA167" s="248" t="str">
        <f>IF(ISERROR(VLOOKUP($A167,parlvotes_lh!$A$11:$ZZ$200,346,FALSE))=TRUE,"",IF(VLOOKUP($A167,parlvotes_lh!$A$11:$ZZ$200,346,FALSE)=0,"",VLOOKUP($A167,parlvotes_lh!$A$11:$ZZ$200,346,FALSE)))</f>
        <v/>
      </c>
      <c r="AB167" s="248" t="str">
        <f>IF(ISERROR(VLOOKUP($A167,parlvotes_lh!$A$11:$ZZ$200,366,FALSE))=TRUE,"",IF(VLOOKUP($A167,parlvotes_lh!$A$11:$ZZ$200,366,FALSE)=0,"",VLOOKUP($A167,parlvotes_lh!$A$11:$ZZ$200,366,FALSE)))</f>
        <v/>
      </c>
      <c r="AC167" s="248" t="str">
        <f>IF(ISERROR(VLOOKUP($A167,parlvotes_lh!$A$11:$ZZ$200,386,FALSE))=TRUE,"",IF(VLOOKUP($A167,parlvotes_lh!$A$11:$ZZ$200,386,FALSE)=0,"",VLOOKUP($A167,parlvotes_lh!$A$11:$ZZ$200,386,FALSE)))</f>
        <v/>
      </c>
    </row>
    <row r="168" spans="1:29" ht="13.5" customHeight="1" x14ac:dyDescent="0.25">
      <c r="A168" s="242"/>
      <c r="B168" s="142" t="str">
        <f>IF(A168="","",MID(info_weblinks!$C$3,32,3))</f>
        <v/>
      </c>
      <c r="C168" s="142" t="str">
        <f>IF(info_parties!G168="","",info_parties!G168)</f>
        <v/>
      </c>
      <c r="D168" s="142" t="str">
        <f>IF(info_parties!K168="","",info_parties!K168)</f>
        <v/>
      </c>
      <c r="E168" s="142" t="str">
        <f>IF(info_parties!H168="","",info_parties!H168)</f>
        <v/>
      </c>
      <c r="F168" s="243" t="str">
        <f t="shared" si="8"/>
        <v/>
      </c>
      <c r="G168" s="244" t="str">
        <f t="shared" si="9"/>
        <v/>
      </c>
      <c r="H168" s="245" t="str">
        <f t="shared" si="10"/>
        <v/>
      </c>
      <c r="I168" s="246" t="str">
        <f t="shared" si="11"/>
        <v/>
      </c>
      <c r="J168" s="247" t="str">
        <f>IF(ISERROR(VLOOKUP($A168,parlvotes_lh!$A$11:$ZZ$200,6,FALSE))=TRUE,"",IF(VLOOKUP($A168,parlvotes_lh!$A$11:$ZZ$200,6,FALSE)=0,"",VLOOKUP($A168,parlvotes_lh!$A$11:$ZZ$200,6,FALSE)))</f>
        <v/>
      </c>
      <c r="K168" s="247" t="str">
        <f>IF(ISERROR(VLOOKUP($A168,parlvotes_lh!$A$11:$ZZ$200,26,FALSE))=TRUE,"",IF(VLOOKUP($A168,parlvotes_lh!$A$11:$ZZ$200,26,FALSE)=0,"",VLOOKUP($A168,parlvotes_lh!$A$11:$ZZ$200,26,FALSE)))</f>
        <v/>
      </c>
      <c r="L168" s="247" t="str">
        <f>IF(ISERROR(VLOOKUP($A168,parlvotes_lh!$A$11:$ZZ$200,46,FALSE))=TRUE,"",IF(VLOOKUP($A168,parlvotes_lh!$A$11:$ZZ$200,46,FALSE)=0,"",VLOOKUP($A168,parlvotes_lh!$A$11:$ZZ$200,46,FALSE)))</f>
        <v/>
      </c>
      <c r="M168" s="247" t="str">
        <f>IF(ISERROR(VLOOKUP($A168,parlvotes_lh!$A$11:$ZZ$200,66,FALSE))=TRUE,"",IF(VLOOKUP($A168,parlvotes_lh!$A$11:$ZZ$200,66,FALSE)=0,"",VLOOKUP($A168,parlvotes_lh!$A$11:$ZZ$200,66,FALSE)))</f>
        <v/>
      </c>
      <c r="N168" s="247" t="str">
        <f>IF(ISERROR(VLOOKUP($A168,parlvotes_lh!$A$11:$ZZ$200,86,FALSE))=TRUE,"",IF(VLOOKUP($A168,parlvotes_lh!$A$11:$ZZ$200,86,FALSE)=0,"",VLOOKUP($A168,parlvotes_lh!$A$11:$ZZ$200,86,FALSE)))</f>
        <v/>
      </c>
      <c r="O168" s="247" t="str">
        <f>IF(ISERROR(VLOOKUP($A168,parlvotes_lh!$A$11:$ZZ$200,106,FALSE))=TRUE,"",IF(VLOOKUP($A168,parlvotes_lh!$A$11:$ZZ$200,106,FALSE)=0,"",VLOOKUP($A168,parlvotes_lh!$A$11:$ZZ$200,106,FALSE)))</f>
        <v/>
      </c>
      <c r="P168" s="247" t="str">
        <f>IF(ISERROR(VLOOKUP($A168,parlvotes_lh!$A$11:$ZZ$200,126,FALSE))=TRUE,"",IF(VLOOKUP($A168,parlvotes_lh!$A$11:$ZZ$200,126,FALSE)=0,"",VLOOKUP($A168,parlvotes_lh!$A$11:$ZZ$200,126,FALSE)))</f>
        <v/>
      </c>
      <c r="Q168" s="248" t="str">
        <f>IF(ISERROR(VLOOKUP($A168,parlvotes_lh!$A$11:$ZZ$200,146,FALSE))=TRUE,"",IF(VLOOKUP($A168,parlvotes_lh!$A$11:$ZZ$200,146,FALSE)=0,"",VLOOKUP($A168,parlvotes_lh!$A$11:$ZZ$200,146,FALSE)))</f>
        <v/>
      </c>
      <c r="R168" s="248" t="str">
        <f>IF(ISERROR(VLOOKUP($A168,parlvotes_lh!$A$11:$ZZ$200,166,FALSE))=TRUE,"",IF(VLOOKUP($A168,parlvotes_lh!$A$11:$ZZ$200,166,FALSE)=0,"",VLOOKUP($A168,parlvotes_lh!$A$11:$ZZ$200,166,FALSE)))</f>
        <v/>
      </c>
      <c r="S168" s="248" t="str">
        <f>IF(ISERROR(VLOOKUP($A168,parlvotes_lh!$A$11:$ZZ$200,186,FALSE))=TRUE,"",IF(VLOOKUP($A168,parlvotes_lh!$A$11:$ZZ$200,186,FALSE)=0,"",VLOOKUP($A168,parlvotes_lh!$A$11:$ZZ$200,186,FALSE)))</f>
        <v/>
      </c>
      <c r="T168" s="248" t="str">
        <f>IF(ISERROR(VLOOKUP($A168,parlvotes_lh!$A$11:$ZZ$200,206,FALSE))=TRUE,"",IF(VLOOKUP($A168,parlvotes_lh!$A$11:$ZZ$200,206,FALSE)=0,"",VLOOKUP($A168,parlvotes_lh!$A$11:$ZZ$200,206,FALSE)))</f>
        <v/>
      </c>
      <c r="U168" s="248" t="str">
        <f>IF(ISERROR(VLOOKUP($A168,parlvotes_lh!$A$11:$ZZ$200,226,FALSE))=TRUE,"",IF(VLOOKUP($A168,parlvotes_lh!$A$11:$ZZ$200,226,FALSE)=0,"",VLOOKUP($A168,parlvotes_lh!$A$11:$ZZ$200,226,FALSE)))</f>
        <v/>
      </c>
      <c r="V168" s="248" t="str">
        <f>IF(ISERROR(VLOOKUP($A168,parlvotes_lh!$A$11:$ZZ$200,246,FALSE))=TRUE,"",IF(VLOOKUP($A168,parlvotes_lh!$A$11:$ZZ$200,246,FALSE)=0,"",VLOOKUP($A168,parlvotes_lh!$A$11:$ZZ$200,246,FALSE)))</f>
        <v/>
      </c>
      <c r="W168" s="248" t="str">
        <f>IF(ISERROR(VLOOKUP($A168,parlvotes_lh!$A$11:$ZZ$200,266,FALSE))=TRUE,"",IF(VLOOKUP($A168,parlvotes_lh!$A$11:$ZZ$200,266,FALSE)=0,"",VLOOKUP($A168,parlvotes_lh!$A$11:$ZZ$200,266,FALSE)))</f>
        <v/>
      </c>
      <c r="X168" s="248" t="str">
        <f>IF(ISERROR(VLOOKUP($A168,parlvotes_lh!$A$11:$ZZ$200,286,FALSE))=TRUE,"",IF(VLOOKUP($A168,parlvotes_lh!$A$11:$ZZ$200,286,FALSE)=0,"",VLOOKUP($A168,parlvotes_lh!$A$11:$ZZ$200,286,FALSE)))</f>
        <v/>
      </c>
      <c r="Y168" s="248" t="str">
        <f>IF(ISERROR(VLOOKUP($A168,parlvotes_lh!$A$11:$ZZ$200,306,FALSE))=TRUE,"",IF(VLOOKUP($A168,parlvotes_lh!$A$11:$ZZ$200,306,FALSE)=0,"",VLOOKUP($A168,parlvotes_lh!$A$11:$ZZ$200,306,FALSE)))</f>
        <v/>
      </c>
      <c r="Z168" s="248" t="str">
        <f>IF(ISERROR(VLOOKUP($A168,parlvotes_lh!$A$11:$ZZ$200,326,FALSE))=TRUE,"",IF(VLOOKUP($A168,parlvotes_lh!$A$11:$ZZ$200,326,FALSE)=0,"",VLOOKUP($A168,parlvotes_lh!$A$11:$ZZ$200,326,FALSE)))</f>
        <v/>
      </c>
      <c r="AA168" s="248" t="str">
        <f>IF(ISERROR(VLOOKUP($A168,parlvotes_lh!$A$11:$ZZ$200,346,FALSE))=TRUE,"",IF(VLOOKUP($A168,parlvotes_lh!$A$11:$ZZ$200,346,FALSE)=0,"",VLOOKUP($A168,parlvotes_lh!$A$11:$ZZ$200,346,FALSE)))</f>
        <v/>
      </c>
      <c r="AB168" s="248" t="str">
        <f>IF(ISERROR(VLOOKUP($A168,parlvotes_lh!$A$11:$ZZ$200,366,FALSE))=TRUE,"",IF(VLOOKUP($A168,parlvotes_lh!$A$11:$ZZ$200,366,FALSE)=0,"",VLOOKUP($A168,parlvotes_lh!$A$11:$ZZ$200,366,FALSE)))</f>
        <v/>
      </c>
      <c r="AC168" s="248" t="str">
        <f>IF(ISERROR(VLOOKUP($A168,parlvotes_lh!$A$11:$ZZ$200,386,FALSE))=TRUE,"",IF(VLOOKUP($A168,parlvotes_lh!$A$11:$ZZ$200,386,FALSE)=0,"",VLOOKUP($A168,parlvotes_lh!$A$11:$ZZ$200,386,FALSE)))</f>
        <v/>
      </c>
    </row>
    <row r="169" spans="1:29" ht="13.5" customHeight="1" x14ac:dyDescent="0.25">
      <c r="A169" s="242"/>
      <c r="B169" s="142" t="str">
        <f>IF(A169="","",MID(info_weblinks!$C$3,32,3))</f>
        <v/>
      </c>
      <c r="C169" s="142" t="str">
        <f>IF(info_parties!G169="","",info_parties!G169)</f>
        <v/>
      </c>
      <c r="D169" s="142" t="str">
        <f>IF(info_parties!K169="","",info_parties!K169)</f>
        <v/>
      </c>
      <c r="E169" s="142" t="str">
        <f>IF(info_parties!H169="","",info_parties!H169)</f>
        <v/>
      </c>
      <c r="F169" s="243" t="str">
        <f t="shared" si="8"/>
        <v/>
      </c>
      <c r="G169" s="244" t="str">
        <f t="shared" si="9"/>
        <v/>
      </c>
      <c r="H169" s="245" t="str">
        <f t="shared" si="10"/>
        <v/>
      </c>
      <c r="I169" s="246" t="str">
        <f t="shared" si="11"/>
        <v/>
      </c>
      <c r="J169" s="247" t="str">
        <f>IF(ISERROR(VLOOKUP($A169,parlvotes_lh!$A$11:$ZZ$200,6,FALSE))=TRUE,"",IF(VLOOKUP($A169,parlvotes_lh!$A$11:$ZZ$200,6,FALSE)=0,"",VLOOKUP($A169,parlvotes_lh!$A$11:$ZZ$200,6,FALSE)))</f>
        <v/>
      </c>
      <c r="K169" s="247" t="str">
        <f>IF(ISERROR(VLOOKUP($A169,parlvotes_lh!$A$11:$ZZ$200,26,FALSE))=TRUE,"",IF(VLOOKUP($A169,parlvotes_lh!$A$11:$ZZ$200,26,FALSE)=0,"",VLOOKUP($A169,parlvotes_lh!$A$11:$ZZ$200,26,FALSE)))</f>
        <v/>
      </c>
      <c r="L169" s="247" t="str">
        <f>IF(ISERROR(VLOOKUP($A169,parlvotes_lh!$A$11:$ZZ$200,46,FALSE))=TRUE,"",IF(VLOOKUP($A169,parlvotes_lh!$A$11:$ZZ$200,46,FALSE)=0,"",VLOOKUP($A169,parlvotes_lh!$A$11:$ZZ$200,46,FALSE)))</f>
        <v/>
      </c>
      <c r="M169" s="247" t="str">
        <f>IF(ISERROR(VLOOKUP($A169,parlvotes_lh!$A$11:$ZZ$200,66,FALSE))=TRUE,"",IF(VLOOKUP($A169,parlvotes_lh!$A$11:$ZZ$200,66,FALSE)=0,"",VLOOKUP($A169,parlvotes_lh!$A$11:$ZZ$200,66,FALSE)))</f>
        <v/>
      </c>
      <c r="N169" s="247" t="str">
        <f>IF(ISERROR(VLOOKUP($A169,parlvotes_lh!$A$11:$ZZ$200,86,FALSE))=TRUE,"",IF(VLOOKUP($A169,parlvotes_lh!$A$11:$ZZ$200,86,FALSE)=0,"",VLOOKUP($A169,parlvotes_lh!$A$11:$ZZ$200,86,FALSE)))</f>
        <v/>
      </c>
      <c r="O169" s="247" t="str">
        <f>IF(ISERROR(VLOOKUP($A169,parlvotes_lh!$A$11:$ZZ$200,106,FALSE))=TRUE,"",IF(VLOOKUP($A169,parlvotes_lh!$A$11:$ZZ$200,106,FALSE)=0,"",VLOOKUP($A169,parlvotes_lh!$A$11:$ZZ$200,106,FALSE)))</f>
        <v/>
      </c>
      <c r="P169" s="247" t="str">
        <f>IF(ISERROR(VLOOKUP($A169,parlvotes_lh!$A$11:$ZZ$200,126,FALSE))=TRUE,"",IF(VLOOKUP($A169,parlvotes_lh!$A$11:$ZZ$200,126,FALSE)=0,"",VLOOKUP($A169,parlvotes_lh!$A$11:$ZZ$200,126,FALSE)))</f>
        <v/>
      </c>
      <c r="Q169" s="248" t="str">
        <f>IF(ISERROR(VLOOKUP($A169,parlvotes_lh!$A$11:$ZZ$200,146,FALSE))=TRUE,"",IF(VLOOKUP($A169,parlvotes_lh!$A$11:$ZZ$200,146,FALSE)=0,"",VLOOKUP($A169,parlvotes_lh!$A$11:$ZZ$200,146,FALSE)))</f>
        <v/>
      </c>
      <c r="R169" s="248" t="str">
        <f>IF(ISERROR(VLOOKUP($A169,parlvotes_lh!$A$11:$ZZ$200,166,FALSE))=TRUE,"",IF(VLOOKUP($A169,parlvotes_lh!$A$11:$ZZ$200,166,FALSE)=0,"",VLOOKUP($A169,parlvotes_lh!$A$11:$ZZ$200,166,FALSE)))</f>
        <v/>
      </c>
      <c r="S169" s="248" t="str">
        <f>IF(ISERROR(VLOOKUP($A169,parlvotes_lh!$A$11:$ZZ$200,186,FALSE))=TRUE,"",IF(VLOOKUP($A169,parlvotes_lh!$A$11:$ZZ$200,186,FALSE)=0,"",VLOOKUP($A169,parlvotes_lh!$A$11:$ZZ$200,186,FALSE)))</f>
        <v/>
      </c>
      <c r="T169" s="248" t="str">
        <f>IF(ISERROR(VLOOKUP($A169,parlvotes_lh!$A$11:$ZZ$200,206,FALSE))=TRUE,"",IF(VLOOKUP($A169,parlvotes_lh!$A$11:$ZZ$200,206,FALSE)=0,"",VLOOKUP($A169,parlvotes_lh!$A$11:$ZZ$200,206,FALSE)))</f>
        <v/>
      </c>
      <c r="U169" s="248" t="str">
        <f>IF(ISERROR(VLOOKUP($A169,parlvotes_lh!$A$11:$ZZ$200,226,FALSE))=TRUE,"",IF(VLOOKUP($A169,parlvotes_lh!$A$11:$ZZ$200,226,FALSE)=0,"",VLOOKUP($A169,parlvotes_lh!$A$11:$ZZ$200,226,FALSE)))</f>
        <v/>
      </c>
      <c r="V169" s="248" t="str">
        <f>IF(ISERROR(VLOOKUP($A169,parlvotes_lh!$A$11:$ZZ$200,246,FALSE))=TRUE,"",IF(VLOOKUP($A169,parlvotes_lh!$A$11:$ZZ$200,246,FALSE)=0,"",VLOOKUP($A169,parlvotes_lh!$A$11:$ZZ$200,246,FALSE)))</f>
        <v/>
      </c>
      <c r="W169" s="248" t="str">
        <f>IF(ISERROR(VLOOKUP($A169,parlvotes_lh!$A$11:$ZZ$200,266,FALSE))=TRUE,"",IF(VLOOKUP($A169,parlvotes_lh!$A$11:$ZZ$200,266,FALSE)=0,"",VLOOKUP($A169,parlvotes_lh!$A$11:$ZZ$200,266,FALSE)))</f>
        <v/>
      </c>
      <c r="X169" s="248" t="str">
        <f>IF(ISERROR(VLOOKUP($A169,parlvotes_lh!$A$11:$ZZ$200,286,FALSE))=TRUE,"",IF(VLOOKUP($A169,parlvotes_lh!$A$11:$ZZ$200,286,FALSE)=0,"",VLOOKUP($A169,parlvotes_lh!$A$11:$ZZ$200,286,FALSE)))</f>
        <v/>
      </c>
      <c r="Y169" s="248" t="str">
        <f>IF(ISERROR(VLOOKUP($A169,parlvotes_lh!$A$11:$ZZ$200,306,FALSE))=TRUE,"",IF(VLOOKUP($A169,parlvotes_lh!$A$11:$ZZ$200,306,FALSE)=0,"",VLOOKUP($A169,parlvotes_lh!$A$11:$ZZ$200,306,FALSE)))</f>
        <v/>
      </c>
      <c r="Z169" s="248" t="str">
        <f>IF(ISERROR(VLOOKUP($A169,parlvotes_lh!$A$11:$ZZ$200,326,FALSE))=TRUE,"",IF(VLOOKUP($A169,parlvotes_lh!$A$11:$ZZ$200,326,FALSE)=0,"",VLOOKUP($A169,parlvotes_lh!$A$11:$ZZ$200,326,FALSE)))</f>
        <v/>
      </c>
      <c r="AA169" s="248" t="str">
        <f>IF(ISERROR(VLOOKUP($A169,parlvotes_lh!$A$11:$ZZ$200,346,FALSE))=TRUE,"",IF(VLOOKUP($A169,parlvotes_lh!$A$11:$ZZ$200,346,FALSE)=0,"",VLOOKUP($A169,parlvotes_lh!$A$11:$ZZ$200,346,FALSE)))</f>
        <v/>
      </c>
      <c r="AB169" s="248" t="str">
        <f>IF(ISERROR(VLOOKUP($A169,parlvotes_lh!$A$11:$ZZ$200,366,FALSE))=TRUE,"",IF(VLOOKUP($A169,parlvotes_lh!$A$11:$ZZ$200,366,FALSE)=0,"",VLOOKUP($A169,parlvotes_lh!$A$11:$ZZ$200,366,FALSE)))</f>
        <v/>
      </c>
      <c r="AC169" s="248" t="str">
        <f>IF(ISERROR(VLOOKUP($A169,parlvotes_lh!$A$11:$ZZ$200,386,FALSE))=TRUE,"",IF(VLOOKUP($A169,parlvotes_lh!$A$11:$ZZ$200,386,FALSE)=0,"",VLOOKUP($A169,parlvotes_lh!$A$11:$ZZ$200,386,FALSE)))</f>
        <v/>
      </c>
    </row>
    <row r="170" spans="1:29" ht="13.5" customHeight="1" x14ac:dyDescent="0.25">
      <c r="A170" s="242"/>
      <c r="B170" s="142" t="str">
        <f>IF(A170="","",MID(info_weblinks!$C$3,32,3))</f>
        <v/>
      </c>
      <c r="C170" s="142" t="str">
        <f>IF(info_parties!G170="","",info_parties!G170)</f>
        <v/>
      </c>
      <c r="D170" s="142" t="str">
        <f>IF(info_parties!K170="","",info_parties!K170)</f>
        <v/>
      </c>
      <c r="E170" s="142" t="str">
        <f>IF(info_parties!H170="","",info_parties!H170)</f>
        <v/>
      </c>
      <c r="F170" s="243" t="str">
        <f t="shared" si="8"/>
        <v/>
      </c>
      <c r="G170" s="244" t="str">
        <f t="shared" si="9"/>
        <v/>
      </c>
      <c r="H170" s="245" t="str">
        <f t="shared" si="10"/>
        <v/>
      </c>
      <c r="I170" s="246" t="str">
        <f t="shared" si="11"/>
        <v/>
      </c>
      <c r="J170" s="247" t="str">
        <f>IF(ISERROR(VLOOKUP($A170,parlvotes_lh!$A$11:$ZZ$200,6,FALSE))=TRUE,"",IF(VLOOKUP($A170,parlvotes_lh!$A$11:$ZZ$200,6,FALSE)=0,"",VLOOKUP($A170,parlvotes_lh!$A$11:$ZZ$200,6,FALSE)))</f>
        <v/>
      </c>
      <c r="K170" s="247" t="str">
        <f>IF(ISERROR(VLOOKUP($A170,parlvotes_lh!$A$11:$ZZ$200,26,FALSE))=TRUE,"",IF(VLOOKUP($A170,parlvotes_lh!$A$11:$ZZ$200,26,FALSE)=0,"",VLOOKUP($A170,parlvotes_lh!$A$11:$ZZ$200,26,FALSE)))</f>
        <v/>
      </c>
      <c r="L170" s="247" t="str">
        <f>IF(ISERROR(VLOOKUP($A170,parlvotes_lh!$A$11:$ZZ$200,46,FALSE))=TRUE,"",IF(VLOOKUP($A170,parlvotes_lh!$A$11:$ZZ$200,46,FALSE)=0,"",VLOOKUP($A170,parlvotes_lh!$A$11:$ZZ$200,46,FALSE)))</f>
        <v/>
      </c>
      <c r="M170" s="247" t="str">
        <f>IF(ISERROR(VLOOKUP($A170,parlvotes_lh!$A$11:$ZZ$200,66,FALSE))=TRUE,"",IF(VLOOKUP($A170,parlvotes_lh!$A$11:$ZZ$200,66,FALSE)=0,"",VLOOKUP($A170,parlvotes_lh!$A$11:$ZZ$200,66,FALSE)))</f>
        <v/>
      </c>
      <c r="N170" s="247" t="str">
        <f>IF(ISERROR(VLOOKUP($A170,parlvotes_lh!$A$11:$ZZ$200,86,FALSE))=TRUE,"",IF(VLOOKUP($A170,parlvotes_lh!$A$11:$ZZ$200,86,FALSE)=0,"",VLOOKUP($A170,parlvotes_lh!$A$11:$ZZ$200,86,FALSE)))</f>
        <v/>
      </c>
      <c r="O170" s="247" t="str">
        <f>IF(ISERROR(VLOOKUP($A170,parlvotes_lh!$A$11:$ZZ$200,106,FALSE))=TRUE,"",IF(VLOOKUP($A170,parlvotes_lh!$A$11:$ZZ$200,106,FALSE)=0,"",VLOOKUP($A170,parlvotes_lh!$A$11:$ZZ$200,106,FALSE)))</f>
        <v/>
      </c>
      <c r="P170" s="247" t="str">
        <f>IF(ISERROR(VLOOKUP($A170,parlvotes_lh!$A$11:$ZZ$200,126,FALSE))=TRUE,"",IF(VLOOKUP($A170,parlvotes_lh!$A$11:$ZZ$200,126,FALSE)=0,"",VLOOKUP($A170,parlvotes_lh!$A$11:$ZZ$200,126,FALSE)))</f>
        <v/>
      </c>
      <c r="Q170" s="248" t="str">
        <f>IF(ISERROR(VLOOKUP($A170,parlvotes_lh!$A$11:$ZZ$200,146,FALSE))=TRUE,"",IF(VLOOKUP($A170,parlvotes_lh!$A$11:$ZZ$200,146,FALSE)=0,"",VLOOKUP($A170,parlvotes_lh!$A$11:$ZZ$200,146,FALSE)))</f>
        <v/>
      </c>
      <c r="R170" s="248" t="str">
        <f>IF(ISERROR(VLOOKUP($A170,parlvotes_lh!$A$11:$ZZ$200,166,FALSE))=TRUE,"",IF(VLOOKUP($A170,parlvotes_lh!$A$11:$ZZ$200,166,FALSE)=0,"",VLOOKUP($A170,parlvotes_lh!$A$11:$ZZ$200,166,FALSE)))</f>
        <v/>
      </c>
      <c r="S170" s="248" t="str">
        <f>IF(ISERROR(VLOOKUP($A170,parlvotes_lh!$A$11:$ZZ$200,186,FALSE))=TRUE,"",IF(VLOOKUP($A170,parlvotes_lh!$A$11:$ZZ$200,186,FALSE)=0,"",VLOOKUP($A170,parlvotes_lh!$A$11:$ZZ$200,186,FALSE)))</f>
        <v/>
      </c>
      <c r="T170" s="248" t="str">
        <f>IF(ISERROR(VLOOKUP($A170,parlvotes_lh!$A$11:$ZZ$200,206,FALSE))=TRUE,"",IF(VLOOKUP($A170,parlvotes_lh!$A$11:$ZZ$200,206,FALSE)=0,"",VLOOKUP($A170,parlvotes_lh!$A$11:$ZZ$200,206,FALSE)))</f>
        <v/>
      </c>
      <c r="U170" s="248" t="str">
        <f>IF(ISERROR(VLOOKUP($A170,parlvotes_lh!$A$11:$ZZ$200,226,FALSE))=TRUE,"",IF(VLOOKUP($A170,parlvotes_lh!$A$11:$ZZ$200,226,FALSE)=0,"",VLOOKUP($A170,parlvotes_lh!$A$11:$ZZ$200,226,FALSE)))</f>
        <v/>
      </c>
      <c r="V170" s="248" t="str">
        <f>IF(ISERROR(VLOOKUP($A170,parlvotes_lh!$A$11:$ZZ$200,246,FALSE))=TRUE,"",IF(VLOOKUP($A170,parlvotes_lh!$A$11:$ZZ$200,246,FALSE)=0,"",VLOOKUP($A170,parlvotes_lh!$A$11:$ZZ$200,246,FALSE)))</f>
        <v/>
      </c>
      <c r="W170" s="248" t="str">
        <f>IF(ISERROR(VLOOKUP($A170,parlvotes_lh!$A$11:$ZZ$200,266,FALSE))=TRUE,"",IF(VLOOKUP($A170,parlvotes_lh!$A$11:$ZZ$200,266,FALSE)=0,"",VLOOKUP($A170,parlvotes_lh!$A$11:$ZZ$200,266,FALSE)))</f>
        <v/>
      </c>
      <c r="X170" s="248" t="str">
        <f>IF(ISERROR(VLOOKUP($A170,parlvotes_lh!$A$11:$ZZ$200,286,FALSE))=TRUE,"",IF(VLOOKUP($A170,parlvotes_lh!$A$11:$ZZ$200,286,FALSE)=0,"",VLOOKUP($A170,parlvotes_lh!$A$11:$ZZ$200,286,FALSE)))</f>
        <v/>
      </c>
      <c r="Y170" s="248" t="str">
        <f>IF(ISERROR(VLOOKUP($A170,parlvotes_lh!$A$11:$ZZ$200,306,FALSE))=TRUE,"",IF(VLOOKUP($A170,parlvotes_lh!$A$11:$ZZ$200,306,FALSE)=0,"",VLOOKUP($A170,parlvotes_lh!$A$11:$ZZ$200,306,FALSE)))</f>
        <v/>
      </c>
      <c r="Z170" s="248" t="str">
        <f>IF(ISERROR(VLOOKUP($A170,parlvotes_lh!$A$11:$ZZ$200,326,FALSE))=TRUE,"",IF(VLOOKUP($A170,parlvotes_lh!$A$11:$ZZ$200,326,FALSE)=0,"",VLOOKUP($A170,parlvotes_lh!$A$11:$ZZ$200,326,FALSE)))</f>
        <v/>
      </c>
      <c r="AA170" s="248" t="str">
        <f>IF(ISERROR(VLOOKUP($A170,parlvotes_lh!$A$11:$ZZ$200,346,FALSE))=TRUE,"",IF(VLOOKUP($A170,parlvotes_lh!$A$11:$ZZ$200,346,FALSE)=0,"",VLOOKUP($A170,parlvotes_lh!$A$11:$ZZ$200,346,FALSE)))</f>
        <v/>
      </c>
      <c r="AB170" s="248" t="str">
        <f>IF(ISERROR(VLOOKUP($A170,parlvotes_lh!$A$11:$ZZ$200,366,FALSE))=TRUE,"",IF(VLOOKUP($A170,parlvotes_lh!$A$11:$ZZ$200,366,FALSE)=0,"",VLOOKUP($A170,parlvotes_lh!$A$11:$ZZ$200,366,FALSE)))</f>
        <v/>
      </c>
      <c r="AC170" s="248" t="str">
        <f>IF(ISERROR(VLOOKUP($A170,parlvotes_lh!$A$11:$ZZ$200,386,FALSE))=TRUE,"",IF(VLOOKUP($A170,parlvotes_lh!$A$11:$ZZ$200,386,FALSE)=0,"",VLOOKUP($A170,parlvotes_lh!$A$11:$ZZ$200,386,FALSE)))</f>
        <v/>
      </c>
    </row>
    <row r="171" spans="1:29" ht="13.5" customHeight="1" x14ac:dyDescent="0.25">
      <c r="A171" s="242"/>
      <c r="B171" s="142" t="str">
        <f>IF(A171="","",MID(info_weblinks!$C$3,32,3))</f>
        <v/>
      </c>
      <c r="C171" s="142" t="str">
        <f>IF(info_parties!G171="","",info_parties!G171)</f>
        <v/>
      </c>
      <c r="D171" s="142" t="str">
        <f>IF(info_parties!K171="","",info_parties!K171)</f>
        <v/>
      </c>
      <c r="E171" s="142" t="str">
        <f>IF(info_parties!H171="","",info_parties!H171)</f>
        <v/>
      </c>
      <c r="F171" s="243" t="str">
        <f t="shared" si="8"/>
        <v/>
      </c>
      <c r="G171" s="244" t="str">
        <f t="shared" si="9"/>
        <v/>
      </c>
      <c r="H171" s="245" t="str">
        <f t="shared" si="10"/>
        <v/>
      </c>
      <c r="I171" s="246" t="str">
        <f t="shared" si="11"/>
        <v/>
      </c>
      <c r="J171" s="247" t="str">
        <f>IF(ISERROR(VLOOKUP($A171,parlvotes_lh!$A$11:$ZZ$200,6,FALSE))=TRUE,"",IF(VLOOKUP($A171,parlvotes_lh!$A$11:$ZZ$200,6,FALSE)=0,"",VLOOKUP($A171,parlvotes_lh!$A$11:$ZZ$200,6,FALSE)))</f>
        <v/>
      </c>
      <c r="K171" s="247" t="str">
        <f>IF(ISERROR(VLOOKUP($A171,parlvotes_lh!$A$11:$ZZ$200,26,FALSE))=TRUE,"",IF(VLOOKUP($A171,parlvotes_lh!$A$11:$ZZ$200,26,FALSE)=0,"",VLOOKUP($A171,parlvotes_lh!$A$11:$ZZ$200,26,FALSE)))</f>
        <v/>
      </c>
      <c r="L171" s="247" t="str">
        <f>IF(ISERROR(VLOOKUP($A171,parlvotes_lh!$A$11:$ZZ$200,46,FALSE))=TRUE,"",IF(VLOOKUP($A171,parlvotes_lh!$A$11:$ZZ$200,46,FALSE)=0,"",VLOOKUP($A171,parlvotes_lh!$A$11:$ZZ$200,46,FALSE)))</f>
        <v/>
      </c>
      <c r="M171" s="247" t="str">
        <f>IF(ISERROR(VLOOKUP($A171,parlvotes_lh!$A$11:$ZZ$200,66,FALSE))=TRUE,"",IF(VLOOKUP($A171,parlvotes_lh!$A$11:$ZZ$200,66,FALSE)=0,"",VLOOKUP($A171,parlvotes_lh!$A$11:$ZZ$200,66,FALSE)))</f>
        <v/>
      </c>
      <c r="N171" s="247" t="str">
        <f>IF(ISERROR(VLOOKUP($A171,parlvotes_lh!$A$11:$ZZ$200,86,FALSE))=TRUE,"",IF(VLOOKUP($A171,parlvotes_lh!$A$11:$ZZ$200,86,FALSE)=0,"",VLOOKUP($A171,parlvotes_lh!$A$11:$ZZ$200,86,FALSE)))</f>
        <v/>
      </c>
      <c r="O171" s="247" t="str">
        <f>IF(ISERROR(VLOOKUP($A171,parlvotes_lh!$A$11:$ZZ$200,106,FALSE))=TRUE,"",IF(VLOOKUP($A171,parlvotes_lh!$A$11:$ZZ$200,106,FALSE)=0,"",VLOOKUP($A171,parlvotes_lh!$A$11:$ZZ$200,106,FALSE)))</f>
        <v/>
      </c>
      <c r="P171" s="247" t="str">
        <f>IF(ISERROR(VLOOKUP($A171,parlvotes_lh!$A$11:$ZZ$200,126,FALSE))=TRUE,"",IF(VLOOKUP($A171,parlvotes_lh!$A$11:$ZZ$200,126,FALSE)=0,"",VLOOKUP($A171,parlvotes_lh!$A$11:$ZZ$200,126,FALSE)))</f>
        <v/>
      </c>
      <c r="Q171" s="248" t="str">
        <f>IF(ISERROR(VLOOKUP($A171,parlvotes_lh!$A$11:$ZZ$200,146,FALSE))=TRUE,"",IF(VLOOKUP($A171,parlvotes_lh!$A$11:$ZZ$200,146,FALSE)=0,"",VLOOKUP($A171,parlvotes_lh!$A$11:$ZZ$200,146,FALSE)))</f>
        <v/>
      </c>
      <c r="R171" s="248" t="str">
        <f>IF(ISERROR(VLOOKUP($A171,parlvotes_lh!$A$11:$ZZ$200,166,FALSE))=TRUE,"",IF(VLOOKUP($A171,parlvotes_lh!$A$11:$ZZ$200,166,FALSE)=0,"",VLOOKUP($A171,parlvotes_lh!$A$11:$ZZ$200,166,FALSE)))</f>
        <v/>
      </c>
      <c r="S171" s="248" t="str">
        <f>IF(ISERROR(VLOOKUP($A171,parlvotes_lh!$A$11:$ZZ$200,186,FALSE))=TRUE,"",IF(VLOOKUP($A171,parlvotes_lh!$A$11:$ZZ$200,186,FALSE)=0,"",VLOOKUP($A171,parlvotes_lh!$A$11:$ZZ$200,186,FALSE)))</f>
        <v/>
      </c>
      <c r="T171" s="248" t="str">
        <f>IF(ISERROR(VLOOKUP($A171,parlvotes_lh!$A$11:$ZZ$200,206,FALSE))=TRUE,"",IF(VLOOKUP($A171,parlvotes_lh!$A$11:$ZZ$200,206,FALSE)=0,"",VLOOKUP($A171,parlvotes_lh!$A$11:$ZZ$200,206,FALSE)))</f>
        <v/>
      </c>
      <c r="U171" s="248" t="str">
        <f>IF(ISERROR(VLOOKUP($A171,parlvotes_lh!$A$11:$ZZ$200,226,FALSE))=TRUE,"",IF(VLOOKUP($A171,parlvotes_lh!$A$11:$ZZ$200,226,FALSE)=0,"",VLOOKUP($A171,parlvotes_lh!$A$11:$ZZ$200,226,FALSE)))</f>
        <v/>
      </c>
      <c r="V171" s="248" t="str">
        <f>IF(ISERROR(VLOOKUP($A171,parlvotes_lh!$A$11:$ZZ$200,246,FALSE))=TRUE,"",IF(VLOOKUP($A171,parlvotes_lh!$A$11:$ZZ$200,246,FALSE)=0,"",VLOOKUP($A171,parlvotes_lh!$A$11:$ZZ$200,246,FALSE)))</f>
        <v/>
      </c>
      <c r="W171" s="248" t="str">
        <f>IF(ISERROR(VLOOKUP($A171,parlvotes_lh!$A$11:$ZZ$200,266,FALSE))=TRUE,"",IF(VLOOKUP($A171,parlvotes_lh!$A$11:$ZZ$200,266,FALSE)=0,"",VLOOKUP($A171,parlvotes_lh!$A$11:$ZZ$200,266,FALSE)))</f>
        <v/>
      </c>
      <c r="X171" s="248" t="str">
        <f>IF(ISERROR(VLOOKUP($A171,parlvotes_lh!$A$11:$ZZ$200,286,FALSE))=TRUE,"",IF(VLOOKUP($A171,parlvotes_lh!$A$11:$ZZ$200,286,FALSE)=0,"",VLOOKUP($A171,parlvotes_lh!$A$11:$ZZ$200,286,FALSE)))</f>
        <v/>
      </c>
      <c r="Y171" s="248" t="str">
        <f>IF(ISERROR(VLOOKUP($A171,parlvotes_lh!$A$11:$ZZ$200,306,FALSE))=TRUE,"",IF(VLOOKUP($A171,parlvotes_lh!$A$11:$ZZ$200,306,FALSE)=0,"",VLOOKUP($A171,parlvotes_lh!$A$11:$ZZ$200,306,FALSE)))</f>
        <v/>
      </c>
      <c r="Z171" s="248" t="str">
        <f>IF(ISERROR(VLOOKUP($A171,parlvotes_lh!$A$11:$ZZ$200,326,FALSE))=TRUE,"",IF(VLOOKUP($A171,parlvotes_lh!$A$11:$ZZ$200,326,FALSE)=0,"",VLOOKUP($A171,parlvotes_lh!$A$11:$ZZ$200,326,FALSE)))</f>
        <v/>
      </c>
      <c r="AA171" s="248" t="str">
        <f>IF(ISERROR(VLOOKUP($A171,parlvotes_lh!$A$11:$ZZ$200,346,FALSE))=TRUE,"",IF(VLOOKUP($A171,parlvotes_lh!$A$11:$ZZ$200,346,FALSE)=0,"",VLOOKUP($A171,parlvotes_lh!$A$11:$ZZ$200,346,FALSE)))</f>
        <v/>
      </c>
      <c r="AB171" s="248" t="str">
        <f>IF(ISERROR(VLOOKUP($A171,parlvotes_lh!$A$11:$ZZ$200,366,FALSE))=TRUE,"",IF(VLOOKUP($A171,parlvotes_lh!$A$11:$ZZ$200,366,FALSE)=0,"",VLOOKUP($A171,parlvotes_lh!$A$11:$ZZ$200,366,FALSE)))</f>
        <v/>
      </c>
      <c r="AC171" s="248" t="str">
        <f>IF(ISERROR(VLOOKUP($A171,parlvotes_lh!$A$11:$ZZ$200,386,FALSE))=TRUE,"",IF(VLOOKUP($A171,parlvotes_lh!$A$11:$ZZ$200,386,FALSE)=0,"",VLOOKUP($A171,parlvotes_lh!$A$11:$ZZ$200,386,FALSE)))</f>
        <v/>
      </c>
    </row>
    <row r="172" spans="1:29" ht="13.5" customHeight="1" x14ac:dyDescent="0.25">
      <c r="A172" s="242"/>
      <c r="B172" s="142" t="str">
        <f>IF(A172="","",MID(info_weblinks!$C$3,32,3))</f>
        <v/>
      </c>
      <c r="C172" s="142" t="str">
        <f>IF(info_parties!G172="","",info_parties!G172)</f>
        <v/>
      </c>
      <c r="D172" s="142" t="str">
        <f>IF(info_parties!K172="","",info_parties!K172)</f>
        <v/>
      </c>
      <c r="E172" s="142" t="str">
        <f>IF(info_parties!H172="","",info_parties!H172)</f>
        <v/>
      </c>
      <c r="F172" s="243" t="str">
        <f t="shared" si="8"/>
        <v/>
      </c>
      <c r="G172" s="244" t="str">
        <f t="shared" si="9"/>
        <v/>
      </c>
      <c r="H172" s="245" t="str">
        <f t="shared" si="10"/>
        <v/>
      </c>
      <c r="I172" s="246" t="str">
        <f t="shared" si="11"/>
        <v/>
      </c>
      <c r="J172" s="247" t="str">
        <f>IF(ISERROR(VLOOKUP($A172,parlvotes_lh!$A$11:$ZZ$200,6,FALSE))=TRUE,"",IF(VLOOKUP($A172,parlvotes_lh!$A$11:$ZZ$200,6,FALSE)=0,"",VLOOKUP($A172,parlvotes_lh!$A$11:$ZZ$200,6,FALSE)))</f>
        <v/>
      </c>
      <c r="K172" s="247" t="str">
        <f>IF(ISERROR(VLOOKUP($A172,parlvotes_lh!$A$11:$ZZ$200,26,FALSE))=TRUE,"",IF(VLOOKUP($A172,parlvotes_lh!$A$11:$ZZ$200,26,FALSE)=0,"",VLOOKUP($A172,parlvotes_lh!$A$11:$ZZ$200,26,FALSE)))</f>
        <v/>
      </c>
      <c r="L172" s="247" t="str">
        <f>IF(ISERROR(VLOOKUP($A172,parlvotes_lh!$A$11:$ZZ$200,46,FALSE))=TRUE,"",IF(VLOOKUP($A172,parlvotes_lh!$A$11:$ZZ$200,46,FALSE)=0,"",VLOOKUP($A172,parlvotes_lh!$A$11:$ZZ$200,46,FALSE)))</f>
        <v/>
      </c>
      <c r="M172" s="247" t="str">
        <f>IF(ISERROR(VLOOKUP($A172,parlvotes_lh!$A$11:$ZZ$200,66,FALSE))=TRUE,"",IF(VLOOKUP($A172,parlvotes_lh!$A$11:$ZZ$200,66,FALSE)=0,"",VLOOKUP($A172,parlvotes_lh!$A$11:$ZZ$200,66,FALSE)))</f>
        <v/>
      </c>
      <c r="N172" s="247" t="str">
        <f>IF(ISERROR(VLOOKUP($A172,parlvotes_lh!$A$11:$ZZ$200,86,FALSE))=TRUE,"",IF(VLOOKUP($A172,parlvotes_lh!$A$11:$ZZ$200,86,FALSE)=0,"",VLOOKUP($A172,parlvotes_lh!$A$11:$ZZ$200,86,FALSE)))</f>
        <v/>
      </c>
      <c r="O172" s="247" t="str">
        <f>IF(ISERROR(VLOOKUP($A172,parlvotes_lh!$A$11:$ZZ$200,106,FALSE))=TRUE,"",IF(VLOOKUP($A172,parlvotes_lh!$A$11:$ZZ$200,106,FALSE)=0,"",VLOOKUP($A172,parlvotes_lh!$A$11:$ZZ$200,106,FALSE)))</f>
        <v/>
      </c>
      <c r="P172" s="247" t="str">
        <f>IF(ISERROR(VLOOKUP($A172,parlvotes_lh!$A$11:$ZZ$200,126,FALSE))=TRUE,"",IF(VLOOKUP($A172,parlvotes_lh!$A$11:$ZZ$200,126,FALSE)=0,"",VLOOKUP($A172,parlvotes_lh!$A$11:$ZZ$200,126,FALSE)))</f>
        <v/>
      </c>
      <c r="Q172" s="248" t="str">
        <f>IF(ISERROR(VLOOKUP($A172,parlvotes_lh!$A$11:$ZZ$200,146,FALSE))=TRUE,"",IF(VLOOKUP($A172,parlvotes_lh!$A$11:$ZZ$200,146,FALSE)=0,"",VLOOKUP($A172,parlvotes_lh!$A$11:$ZZ$200,146,FALSE)))</f>
        <v/>
      </c>
      <c r="R172" s="248" t="str">
        <f>IF(ISERROR(VLOOKUP($A172,parlvotes_lh!$A$11:$ZZ$200,166,FALSE))=TRUE,"",IF(VLOOKUP($A172,parlvotes_lh!$A$11:$ZZ$200,166,FALSE)=0,"",VLOOKUP($A172,parlvotes_lh!$A$11:$ZZ$200,166,FALSE)))</f>
        <v/>
      </c>
      <c r="S172" s="248" t="str">
        <f>IF(ISERROR(VLOOKUP($A172,parlvotes_lh!$A$11:$ZZ$200,186,FALSE))=TRUE,"",IF(VLOOKUP($A172,parlvotes_lh!$A$11:$ZZ$200,186,FALSE)=0,"",VLOOKUP($A172,parlvotes_lh!$A$11:$ZZ$200,186,FALSE)))</f>
        <v/>
      </c>
      <c r="T172" s="248" t="str">
        <f>IF(ISERROR(VLOOKUP($A172,parlvotes_lh!$A$11:$ZZ$200,206,FALSE))=TRUE,"",IF(VLOOKUP($A172,parlvotes_lh!$A$11:$ZZ$200,206,FALSE)=0,"",VLOOKUP($A172,parlvotes_lh!$A$11:$ZZ$200,206,FALSE)))</f>
        <v/>
      </c>
      <c r="U172" s="248" t="str">
        <f>IF(ISERROR(VLOOKUP($A172,parlvotes_lh!$A$11:$ZZ$200,226,FALSE))=TRUE,"",IF(VLOOKUP($A172,parlvotes_lh!$A$11:$ZZ$200,226,FALSE)=0,"",VLOOKUP($A172,parlvotes_lh!$A$11:$ZZ$200,226,FALSE)))</f>
        <v/>
      </c>
      <c r="V172" s="248" t="str">
        <f>IF(ISERROR(VLOOKUP($A172,parlvotes_lh!$A$11:$ZZ$200,246,FALSE))=TRUE,"",IF(VLOOKUP($A172,parlvotes_lh!$A$11:$ZZ$200,246,FALSE)=0,"",VLOOKUP($A172,parlvotes_lh!$A$11:$ZZ$200,246,FALSE)))</f>
        <v/>
      </c>
      <c r="W172" s="248" t="str">
        <f>IF(ISERROR(VLOOKUP($A172,parlvotes_lh!$A$11:$ZZ$200,266,FALSE))=TRUE,"",IF(VLOOKUP($A172,parlvotes_lh!$A$11:$ZZ$200,266,FALSE)=0,"",VLOOKUP($A172,parlvotes_lh!$A$11:$ZZ$200,266,FALSE)))</f>
        <v/>
      </c>
      <c r="X172" s="248" t="str">
        <f>IF(ISERROR(VLOOKUP($A172,parlvotes_lh!$A$11:$ZZ$200,286,FALSE))=TRUE,"",IF(VLOOKUP($A172,parlvotes_lh!$A$11:$ZZ$200,286,FALSE)=0,"",VLOOKUP($A172,parlvotes_lh!$A$11:$ZZ$200,286,FALSE)))</f>
        <v/>
      </c>
      <c r="Y172" s="248" t="str">
        <f>IF(ISERROR(VLOOKUP($A172,parlvotes_lh!$A$11:$ZZ$200,306,FALSE))=TRUE,"",IF(VLOOKUP($A172,parlvotes_lh!$A$11:$ZZ$200,306,FALSE)=0,"",VLOOKUP($A172,parlvotes_lh!$A$11:$ZZ$200,306,FALSE)))</f>
        <v/>
      </c>
      <c r="Z172" s="248" t="str">
        <f>IF(ISERROR(VLOOKUP($A172,parlvotes_lh!$A$11:$ZZ$200,326,FALSE))=TRUE,"",IF(VLOOKUP($A172,parlvotes_lh!$A$11:$ZZ$200,326,FALSE)=0,"",VLOOKUP($A172,parlvotes_lh!$A$11:$ZZ$200,326,FALSE)))</f>
        <v/>
      </c>
      <c r="AA172" s="248" t="str">
        <f>IF(ISERROR(VLOOKUP($A172,parlvotes_lh!$A$11:$ZZ$200,346,FALSE))=TRUE,"",IF(VLOOKUP($A172,parlvotes_lh!$A$11:$ZZ$200,346,FALSE)=0,"",VLOOKUP($A172,parlvotes_lh!$A$11:$ZZ$200,346,FALSE)))</f>
        <v/>
      </c>
      <c r="AB172" s="248" t="str">
        <f>IF(ISERROR(VLOOKUP($A172,parlvotes_lh!$A$11:$ZZ$200,366,FALSE))=TRUE,"",IF(VLOOKUP($A172,parlvotes_lh!$A$11:$ZZ$200,366,FALSE)=0,"",VLOOKUP($A172,parlvotes_lh!$A$11:$ZZ$200,366,FALSE)))</f>
        <v/>
      </c>
      <c r="AC172" s="248" t="str">
        <f>IF(ISERROR(VLOOKUP($A172,parlvotes_lh!$A$11:$ZZ$200,386,FALSE))=TRUE,"",IF(VLOOKUP($A172,parlvotes_lh!$A$11:$ZZ$200,386,FALSE)=0,"",VLOOKUP($A172,parlvotes_lh!$A$11:$ZZ$200,386,FALSE)))</f>
        <v/>
      </c>
    </row>
    <row r="173" spans="1:29" ht="13.5" customHeight="1" x14ac:dyDescent="0.25">
      <c r="A173" s="242"/>
      <c r="B173" s="142" t="str">
        <f>IF(A173="","",MID(info_weblinks!$C$3,32,3))</f>
        <v/>
      </c>
      <c r="C173" s="142" t="str">
        <f>IF(info_parties!G173="","",info_parties!G173)</f>
        <v/>
      </c>
      <c r="D173" s="142" t="str">
        <f>IF(info_parties!K173="","",info_parties!K173)</f>
        <v/>
      </c>
      <c r="E173" s="142" t="str">
        <f>IF(info_parties!H173="","",info_parties!H173)</f>
        <v/>
      </c>
      <c r="F173" s="243" t="str">
        <f t="shared" si="8"/>
        <v/>
      </c>
      <c r="G173" s="244" t="str">
        <f t="shared" si="9"/>
        <v/>
      </c>
      <c r="H173" s="245" t="str">
        <f t="shared" si="10"/>
        <v/>
      </c>
      <c r="I173" s="246" t="str">
        <f t="shared" si="11"/>
        <v/>
      </c>
      <c r="J173" s="247" t="str">
        <f>IF(ISERROR(VLOOKUP($A173,parlvotes_lh!$A$11:$ZZ$200,6,FALSE))=TRUE,"",IF(VLOOKUP($A173,parlvotes_lh!$A$11:$ZZ$200,6,FALSE)=0,"",VLOOKUP($A173,parlvotes_lh!$A$11:$ZZ$200,6,FALSE)))</f>
        <v/>
      </c>
      <c r="K173" s="247" t="str">
        <f>IF(ISERROR(VLOOKUP($A173,parlvotes_lh!$A$11:$ZZ$200,26,FALSE))=TRUE,"",IF(VLOOKUP($A173,parlvotes_lh!$A$11:$ZZ$200,26,FALSE)=0,"",VLOOKUP($A173,parlvotes_lh!$A$11:$ZZ$200,26,FALSE)))</f>
        <v/>
      </c>
      <c r="L173" s="247" t="str">
        <f>IF(ISERROR(VLOOKUP($A173,parlvotes_lh!$A$11:$ZZ$200,46,FALSE))=TRUE,"",IF(VLOOKUP($A173,parlvotes_lh!$A$11:$ZZ$200,46,FALSE)=0,"",VLOOKUP($A173,parlvotes_lh!$A$11:$ZZ$200,46,FALSE)))</f>
        <v/>
      </c>
      <c r="M173" s="247" t="str">
        <f>IF(ISERROR(VLOOKUP($A173,parlvotes_lh!$A$11:$ZZ$200,66,FALSE))=TRUE,"",IF(VLOOKUP($A173,parlvotes_lh!$A$11:$ZZ$200,66,FALSE)=0,"",VLOOKUP($A173,parlvotes_lh!$A$11:$ZZ$200,66,FALSE)))</f>
        <v/>
      </c>
      <c r="N173" s="247" t="str">
        <f>IF(ISERROR(VLOOKUP($A173,parlvotes_lh!$A$11:$ZZ$200,86,FALSE))=TRUE,"",IF(VLOOKUP($A173,parlvotes_lh!$A$11:$ZZ$200,86,FALSE)=0,"",VLOOKUP($A173,parlvotes_lh!$A$11:$ZZ$200,86,FALSE)))</f>
        <v/>
      </c>
      <c r="O173" s="247" t="str">
        <f>IF(ISERROR(VLOOKUP($A173,parlvotes_lh!$A$11:$ZZ$200,106,FALSE))=TRUE,"",IF(VLOOKUP($A173,parlvotes_lh!$A$11:$ZZ$200,106,FALSE)=0,"",VLOOKUP($A173,parlvotes_lh!$A$11:$ZZ$200,106,FALSE)))</f>
        <v/>
      </c>
      <c r="P173" s="247" t="str">
        <f>IF(ISERROR(VLOOKUP($A173,parlvotes_lh!$A$11:$ZZ$200,126,FALSE))=TRUE,"",IF(VLOOKUP($A173,parlvotes_lh!$A$11:$ZZ$200,126,FALSE)=0,"",VLOOKUP($A173,parlvotes_lh!$A$11:$ZZ$200,126,FALSE)))</f>
        <v/>
      </c>
      <c r="Q173" s="248" t="str">
        <f>IF(ISERROR(VLOOKUP($A173,parlvotes_lh!$A$11:$ZZ$200,146,FALSE))=TRUE,"",IF(VLOOKUP($A173,parlvotes_lh!$A$11:$ZZ$200,146,FALSE)=0,"",VLOOKUP($A173,parlvotes_lh!$A$11:$ZZ$200,146,FALSE)))</f>
        <v/>
      </c>
      <c r="R173" s="248" t="str">
        <f>IF(ISERROR(VLOOKUP($A173,parlvotes_lh!$A$11:$ZZ$200,166,FALSE))=TRUE,"",IF(VLOOKUP($A173,parlvotes_lh!$A$11:$ZZ$200,166,FALSE)=0,"",VLOOKUP($A173,parlvotes_lh!$A$11:$ZZ$200,166,FALSE)))</f>
        <v/>
      </c>
      <c r="S173" s="248" t="str">
        <f>IF(ISERROR(VLOOKUP($A173,parlvotes_lh!$A$11:$ZZ$200,186,FALSE))=TRUE,"",IF(VLOOKUP($A173,parlvotes_lh!$A$11:$ZZ$200,186,FALSE)=0,"",VLOOKUP($A173,parlvotes_lh!$A$11:$ZZ$200,186,FALSE)))</f>
        <v/>
      </c>
      <c r="T173" s="248" t="str">
        <f>IF(ISERROR(VLOOKUP($A173,parlvotes_lh!$A$11:$ZZ$200,206,FALSE))=TRUE,"",IF(VLOOKUP($A173,parlvotes_lh!$A$11:$ZZ$200,206,FALSE)=0,"",VLOOKUP($A173,parlvotes_lh!$A$11:$ZZ$200,206,FALSE)))</f>
        <v/>
      </c>
      <c r="U173" s="248" t="str">
        <f>IF(ISERROR(VLOOKUP($A173,parlvotes_lh!$A$11:$ZZ$200,226,FALSE))=TRUE,"",IF(VLOOKUP($A173,parlvotes_lh!$A$11:$ZZ$200,226,FALSE)=0,"",VLOOKUP($A173,parlvotes_lh!$A$11:$ZZ$200,226,FALSE)))</f>
        <v/>
      </c>
      <c r="V173" s="248" t="str">
        <f>IF(ISERROR(VLOOKUP($A173,parlvotes_lh!$A$11:$ZZ$200,246,FALSE))=TRUE,"",IF(VLOOKUP($A173,parlvotes_lh!$A$11:$ZZ$200,246,FALSE)=0,"",VLOOKUP($A173,parlvotes_lh!$A$11:$ZZ$200,246,FALSE)))</f>
        <v/>
      </c>
      <c r="W173" s="248" t="str">
        <f>IF(ISERROR(VLOOKUP($A173,parlvotes_lh!$A$11:$ZZ$200,266,FALSE))=TRUE,"",IF(VLOOKUP($A173,parlvotes_lh!$A$11:$ZZ$200,266,FALSE)=0,"",VLOOKUP($A173,parlvotes_lh!$A$11:$ZZ$200,266,FALSE)))</f>
        <v/>
      </c>
      <c r="X173" s="248" t="str">
        <f>IF(ISERROR(VLOOKUP($A173,parlvotes_lh!$A$11:$ZZ$200,286,FALSE))=TRUE,"",IF(VLOOKUP($A173,parlvotes_lh!$A$11:$ZZ$200,286,FALSE)=0,"",VLOOKUP($A173,parlvotes_lh!$A$11:$ZZ$200,286,FALSE)))</f>
        <v/>
      </c>
      <c r="Y173" s="248" t="str">
        <f>IF(ISERROR(VLOOKUP($A173,parlvotes_lh!$A$11:$ZZ$200,306,FALSE))=TRUE,"",IF(VLOOKUP($A173,parlvotes_lh!$A$11:$ZZ$200,306,FALSE)=0,"",VLOOKUP($A173,parlvotes_lh!$A$11:$ZZ$200,306,FALSE)))</f>
        <v/>
      </c>
      <c r="Z173" s="248" t="str">
        <f>IF(ISERROR(VLOOKUP($A173,parlvotes_lh!$A$11:$ZZ$200,326,FALSE))=TRUE,"",IF(VLOOKUP($A173,parlvotes_lh!$A$11:$ZZ$200,326,FALSE)=0,"",VLOOKUP($A173,parlvotes_lh!$A$11:$ZZ$200,326,FALSE)))</f>
        <v/>
      </c>
      <c r="AA173" s="248" t="str">
        <f>IF(ISERROR(VLOOKUP($A173,parlvotes_lh!$A$11:$ZZ$200,346,FALSE))=TRUE,"",IF(VLOOKUP($A173,parlvotes_lh!$A$11:$ZZ$200,346,FALSE)=0,"",VLOOKUP($A173,parlvotes_lh!$A$11:$ZZ$200,346,FALSE)))</f>
        <v/>
      </c>
      <c r="AB173" s="248" t="str">
        <f>IF(ISERROR(VLOOKUP($A173,parlvotes_lh!$A$11:$ZZ$200,366,FALSE))=TRUE,"",IF(VLOOKUP($A173,parlvotes_lh!$A$11:$ZZ$200,366,FALSE)=0,"",VLOOKUP($A173,parlvotes_lh!$A$11:$ZZ$200,366,FALSE)))</f>
        <v/>
      </c>
      <c r="AC173" s="248" t="str">
        <f>IF(ISERROR(VLOOKUP($A173,parlvotes_lh!$A$11:$ZZ$200,386,FALSE))=TRUE,"",IF(VLOOKUP($A173,parlvotes_lh!$A$11:$ZZ$200,386,FALSE)=0,"",VLOOKUP($A173,parlvotes_lh!$A$11:$ZZ$200,386,FALSE)))</f>
        <v/>
      </c>
    </row>
    <row r="174" spans="1:29" ht="13.5" customHeight="1" x14ac:dyDescent="0.25">
      <c r="A174" s="242"/>
      <c r="B174" s="142" t="str">
        <f>IF(A174="","",MID(info_weblinks!$C$3,32,3))</f>
        <v/>
      </c>
      <c r="C174" s="142" t="str">
        <f>IF(info_parties!G174="","",info_parties!G174)</f>
        <v/>
      </c>
      <c r="D174" s="142" t="str">
        <f>IF(info_parties!K174="","",info_parties!K174)</f>
        <v/>
      </c>
      <c r="E174" s="142" t="str">
        <f>IF(info_parties!H174="","",info_parties!H174)</f>
        <v/>
      </c>
      <c r="F174" s="243" t="str">
        <f t="shared" si="8"/>
        <v/>
      </c>
      <c r="G174" s="244" t="str">
        <f t="shared" si="9"/>
        <v/>
      </c>
      <c r="H174" s="245" t="str">
        <f t="shared" si="10"/>
        <v/>
      </c>
      <c r="I174" s="246" t="str">
        <f t="shared" si="11"/>
        <v/>
      </c>
      <c r="J174" s="247" t="str">
        <f>IF(ISERROR(VLOOKUP($A174,parlvotes_lh!$A$11:$ZZ$200,6,FALSE))=TRUE,"",IF(VLOOKUP($A174,parlvotes_lh!$A$11:$ZZ$200,6,FALSE)=0,"",VLOOKUP($A174,parlvotes_lh!$A$11:$ZZ$200,6,FALSE)))</f>
        <v/>
      </c>
      <c r="K174" s="247" t="str">
        <f>IF(ISERROR(VLOOKUP($A174,parlvotes_lh!$A$11:$ZZ$200,26,FALSE))=TRUE,"",IF(VLOOKUP($A174,parlvotes_lh!$A$11:$ZZ$200,26,FALSE)=0,"",VLOOKUP($A174,parlvotes_lh!$A$11:$ZZ$200,26,FALSE)))</f>
        <v/>
      </c>
      <c r="L174" s="247" t="str">
        <f>IF(ISERROR(VLOOKUP($A174,parlvotes_lh!$A$11:$ZZ$200,46,FALSE))=TRUE,"",IF(VLOOKUP($A174,parlvotes_lh!$A$11:$ZZ$200,46,FALSE)=0,"",VLOOKUP($A174,parlvotes_lh!$A$11:$ZZ$200,46,FALSE)))</f>
        <v/>
      </c>
      <c r="M174" s="247" t="str">
        <f>IF(ISERROR(VLOOKUP($A174,parlvotes_lh!$A$11:$ZZ$200,66,FALSE))=TRUE,"",IF(VLOOKUP($A174,parlvotes_lh!$A$11:$ZZ$200,66,FALSE)=0,"",VLOOKUP($A174,parlvotes_lh!$A$11:$ZZ$200,66,FALSE)))</f>
        <v/>
      </c>
      <c r="N174" s="247" t="str">
        <f>IF(ISERROR(VLOOKUP($A174,parlvotes_lh!$A$11:$ZZ$200,86,FALSE))=TRUE,"",IF(VLOOKUP($A174,parlvotes_lh!$A$11:$ZZ$200,86,FALSE)=0,"",VLOOKUP($A174,parlvotes_lh!$A$11:$ZZ$200,86,FALSE)))</f>
        <v/>
      </c>
      <c r="O174" s="247" t="str">
        <f>IF(ISERROR(VLOOKUP($A174,parlvotes_lh!$A$11:$ZZ$200,106,FALSE))=TRUE,"",IF(VLOOKUP($A174,parlvotes_lh!$A$11:$ZZ$200,106,FALSE)=0,"",VLOOKUP($A174,parlvotes_lh!$A$11:$ZZ$200,106,FALSE)))</f>
        <v/>
      </c>
      <c r="P174" s="247" t="str">
        <f>IF(ISERROR(VLOOKUP($A174,parlvotes_lh!$A$11:$ZZ$200,126,FALSE))=TRUE,"",IF(VLOOKUP($A174,parlvotes_lh!$A$11:$ZZ$200,126,FALSE)=0,"",VLOOKUP($A174,parlvotes_lh!$A$11:$ZZ$200,126,FALSE)))</f>
        <v/>
      </c>
      <c r="Q174" s="248" t="str">
        <f>IF(ISERROR(VLOOKUP($A174,parlvotes_lh!$A$11:$ZZ$200,146,FALSE))=TRUE,"",IF(VLOOKUP($A174,parlvotes_lh!$A$11:$ZZ$200,146,FALSE)=0,"",VLOOKUP($A174,parlvotes_lh!$A$11:$ZZ$200,146,FALSE)))</f>
        <v/>
      </c>
      <c r="R174" s="248" t="str">
        <f>IF(ISERROR(VLOOKUP($A174,parlvotes_lh!$A$11:$ZZ$200,166,FALSE))=TRUE,"",IF(VLOOKUP($A174,parlvotes_lh!$A$11:$ZZ$200,166,FALSE)=0,"",VLOOKUP($A174,parlvotes_lh!$A$11:$ZZ$200,166,FALSE)))</f>
        <v/>
      </c>
      <c r="S174" s="248" t="str">
        <f>IF(ISERROR(VLOOKUP($A174,parlvotes_lh!$A$11:$ZZ$200,186,FALSE))=TRUE,"",IF(VLOOKUP($A174,parlvotes_lh!$A$11:$ZZ$200,186,FALSE)=0,"",VLOOKUP($A174,parlvotes_lh!$A$11:$ZZ$200,186,FALSE)))</f>
        <v/>
      </c>
      <c r="T174" s="248" t="str">
        <f>IF(ISERROR(VLOOKUP($A174,parlvotes_lh!$A$11:$ZZ$200,206,FALSE))=TRUE,"",IF(VLOOKUP($A174,parlvotes_lh!$A$11:$ZZ$200,206,FALSE)=0,"",VLOOKUP($A174,parlvotes_lh!$A$11:$ZZ$200,206,FALSE)))</f>
        <v/>
      </c>
      <c r="U174" s="248" t="str">
        <f>IF(ISERROR(VLOOKUP($A174,parlvotes_lh!$A$11:$ZZ$200,226,FALSE))=TRUE,"",IF(VLOOKUP($A174,parlvotes_lh!$A$11:$ZZ$200,226,FALSE)=0,"",VLOOKUP($A174,parlvotes_lh!$A$11:$ZZ$200,226,FALSE)))</f>
        <v/>
      </c>
      <c r="V174" s="248" t="str">
        <f>IF(ISERROR(VLOOKUP($A174,parlvotes_lh!$A$11:$ZZ$200,246,FALSE))=TRUE,"",IF(VLOOKUP($A174,parlvotes_lh!$A$11:$ZZ$200,246,FALSE)=0,"",VLOOKUP($A174,parlvotes_lh!$A$11:$ZZ$200,246,FALSE)))</f>
        <v/>
      </c>
      <c r="W174" s="248" t="str">
        <f>IF(ISERROR(VLOOKUP($A174,parlvotes_lh!$A$11:$ZZ$200,266,FALSE))=TRUE,"",IF(VLOOKUP($A174,parlvotes_lh!$A$11:$ZZ$200,266,FALSE)=0,"",VLOOKUP($A174,parlvotes_lh!$A$11:$ZZ$200,266,FALSE)))</f>
        <v/>
      </c>
      <c r="X174" s="248" t="str">
        <f>IF(ISERROR(VLOOKUP($A174,parlvotes_lh!$A$11:$ZZ$200,286,FALSE))=TRUE,"",IF(VLOOKUP($A174,parlvotes_lh!$A$11:$ZZ$200,286,FALSE)=0,"",VLOOKUP($A174,parlvotes_lh!$A$11:$ZZ$200,286,FALSE)))</f>
        <v/>
      </c>
      <c r="Y174" s="248" t="str">
        <f>IF(ISERROR(VLOOKUP($A174,parlvotes_lh!$A$11:$ZZ$200,306,FALSE))=TRUE,"",IF(VLOOKUP($A174,parlvotes_lh!$A$11:$ZZ$200,306,FALSE)=0,"",VLOOKUP($A174,parlvotes_lh!$A$11:$ZZ$200,306,FALSE)))</f>
        <v/>
      </c>
      <c r="Z174" s="248" t="str">
        <f>IF(ISERROR(VLOOKUP($A174,parlvotes_lh!$A$11:$ZZ$200,326,FALSE))=TRUE,"",IF(VLOOKUP($A174,parlvotes_lh!$A$11:$ZZ$200,326,FALSE)=0,"",VLOOKUP($A174,parlvotes_lh!$A$11:$ZZ$200,326,FALSE)))</f>
        <v/>
      </c>
      <c r="AA174" s="248" t="str">
        <f>IF(ISERROR(VLOOKUP($A174,parlvotes_lh!$A$11:$ZZ$200,346,FALSE))=TRUE,"",IF(VLOOKUP($A174,parlvotes_lh!$A$11:$ZZ$200,346,FALSE)=0,"",VLOOKUP($A174,parlvotes_lh!$A$11:$ZZ$200,346,FALSE)))</f>
        <v/>
      </c>
      <c r="AB174" s="248" t="str">
        <f>IF(ISERROR(VLOOKUP($A174,parlvotes_lh!$A$11:$ZZ$200,366,FALSE))=TRUE,"",IF(VLOOKUP($A174,parlvotes_lh!$A$11:$ZZ$200,366,FALSE)=0,"",VLOOKUP($A174,parlvotes_lh!$A$11:$ZZ$200,366,FALSE)))</f>
        <v/>
      </c>
      <c r="AC174" s="248" t="str">
        <f>IF(ISERROR(VLOOKUP($A174,parlvotes_lh!$A$11:$ZZ$200,386,FALSE))=TRUE,"",IF(VLOOKUP($A174,parlvotes_lh!$A$11:$ZZ$200,386,FALSE)=0,"",VLOOKUP($A174,parlvotes_lh!$A$11:$ZZ$200,386,FALSE)))</f>
        <v/>
      </c>
    </row>
    <row r="175" spans="1:29" ht="13.5" customHeight="1" x14ac:dyDescent="0.25">
      <c r="A175" s="242"/>
      <c r="B175" s="142" t="str">
        <f>IF(A175="","",MID(info_weblinks!$C$3,32,3))</f>
        <v/>
      </c>
      <c r="C175" s="142" t="str">
        <f>IF(info_parties!G175="","",info_parties!G175)</f>
        <v/>
      </c>
      <c r="D175" s="142" t="str">
        <f>IF(info_parties!K175="","",info_parties!K175)</f>
        <v/>
      </c>
      <c r="E175" s="142" t="str">
        <f>IF(info_parties!H175="","",info_parties!H175)</f>
        <v/>
      </c>
      <c r="F175" s="243" t="str">
        <f t="shared" si="8"/>
        <v/>
      </c>
      <c r="G175" s="244" t="str">
        <f t="shared" si="9"/>
        <v/>
      </c>
      <c r="H175" s="245" t="str">
        <f t="shared" si="10"/>
        <v/>
      </c>
      <c r="I175" s="246" t="str">
        <f t="shared" si="11"/>
        <v/>
      </c>
      <c r="J175" s="247" t="str">
        <f>IF(ISERROR(VLOOKUP($A175,parlvotes_lh!$A$11:$ZZ$200,6,FALSE))=TRUE,"",IF(VLOOKUP($A175,parlvotes_lh!$A$11:$ZZ$200,6,FALSE)=0,"",VLOOKUP($A175,parlvotes_lh!$A$11:$ZZ$200,6,FALSE)))</f>
        <v/>
      </c>
      <c r="K175" s="247" t="str">
        <f>IF(ISERROR(VLOOKUP($A175,parlvotes_lh!$A$11:$ZZ$200,26,FALSE))=TRUE,"",IF(VLOOKUP($A175,parlvotes_lh!$A$11:$ZZ$200,26,FALSE)=0,"",VLOOKUP($A175,parlvotes_lh!$A$11:$ZZ$200,26,FALSE)))</f>
        <v/>
      </c>
      <c r="L175" s="247" t="str">
        <f>IF(ISERROR(VLOOKUP($A175,parlvotes_lh!$A$11:$ZZ$200,46,FALSE))=TRUE,"",IF(VLOOKUP($A175,parlvotes_lh!$A$11:$ZZ$200,46,FALSE)=0,"",VLOOKUP($A175,parlvotes_lh!$A$11:$ZZ$200,46,FALSE)))</f>
        <v/>
      </c>
      <c r="M175" s="247" t="str">
        <f>IF(ISERROR(VLOOKUP($A175,parlvotes_lh!$A$11:$ZZ$200,66,FALSE))=TRUE,"",IF(VLOOKUP($A175,parlvotes_lh!$A$11:$ZZ$200,66,FALSE)=0,"",VLOOKUP($A175,parlvotes_lh!$A$11:$ZZ$200,66,FALSE)))</f>
        <v/>
      </c>
      <c r="N175" s="247" t="str">
        <f>IF(ISERROR(VLOOKUP($A175,parlvotes_lh!$A$11:$ZZ$200,86,FALSE))=TRUE,"",IF(VLOOKUP($A175,parlvotes_lh!$A$11:$ZZ$200,86,FALSE)=0,"",VLOOKUP($A175,parlvotes_lh!$A$11:$ZZ$200,86,FALSE)))</f>
        <v/>
      </c>
      <c r="O175" s="247" t="str">
        <f>IF(ISERROR(VLOOKUP($A175,parlvotes_lh!$A$11:$ZZ$200,106,FALSE))=TRUE,"",IF(VLOOKUP($A175,parlvotes_lh!$A$11:$ZZ$200,106,FALSE)=0,"",VLOOKUP($A175,parlvotes_lh!$A$11:$ZZ$200,106,FALSE)))</f>
        <v/>
      </c>
      <c r="P175" s="247" t="str">
        <f>IF(ISERROR(VLOOKUP($A175,parlvotes_lh!$A$11:$ZZ$200,126,FALSE))=TRUE,"",IF(VLOOKUP($A175,parlvotes_lh!$A$11:$ZZ$200,126,FALSE)=0,"",VLOOKUP($A175,parlvotes_lh!$A$11:$ZZ$200,126,FALSE)))</f>
        <v/>
      </c>
      <c r="Q175" s="248" t="str">
        <f>IF(ISERROR(VLOOKUP($A175,parlvotes_lh!$A$11:$ZZ$200,146,FALSE))=TRUE,"",IF(VLOOKUP($A175,parlvotes_lh!$A$11:$ZZ$200,146,FALSE)=0,"",VLOOKUP($A175,parlvotes_lh!$A$11:$ZZ$200,146,FALSE)))</f>
        <v/>
      </c>
      <c r="R175" s="248" t="str">
        <f>IF(ISERROR(VLOOKUP($A175,parlvotes_lh!$A$11:$ZZ$200,166,FALSE))=TRUE,"",IF(VLOOKUP($A175,parlvotes_lh!$A$11:$ZZ$200,166,FALSE)=0,"",VLOOKUP($A175,parlvotes_lh!$A$11:$ZZ$200,166,FALSE)))</f>
        <v/>
      </c>
      <c r="S175" s="248" t="str">
        <f>IF(ISERROR(VLOOKUP($A175,parlvotes_lh!$A$11:$ZZ$200,186,FALSE))=TRUE,"",IF(VLOOKUP($A175,parlvotes_lh!$A$11:$ZZ$200,186,FALSE)=0,"",VLOOKUP($A175,parlvotes_lh!$A$11:$ZZ$200,186,FALSE)))</f>
        <v/>
      </c>
      <c r="T175" s="248" t="str">
        <f>IF(ISERROR(VLOOKUP($A175,parlvotes_lh!$A$11:$ZZ$200,206,FALSE))=TRUE,"",IF(VLOOKUP($A175,parlvotes_lh!$A$11:$ZZ$200,206,FALSE)=0,"",VLOOKUP($A175,parlvotes_lh!$A$11:$ZZ$200,206,FALSE)))</f>
        <v/>
      </c>
      <c r="U175" s="248" t="str">
        <f>IF(ISERROR(VLOOKUP($A175,parlvotes_lh!$A$11:$ZZ$200,226,FALSE))=TRUE,"",IF(VLOOKUP($A175,parlvotes_lh!$A$11:$ZZ$200,226,FALSE)=0,"",VLOOKUP($A175,parlvotes_lh!$A$11:$ZZ$200,226,FALSE)))</f>
        <v/>
      </c>
      <c r="V175" s="248" t="str">
        <f>IF(ISERROR(VLOOKUP($A175,parlvotes_lh!$A$11:$ZZ$200,246,FALSE))=TRUE,"",IF(VLOOKUP($A175,parlvotes_lh!$A$11:$ZZ$200,246,FALSE)=0,"",VLOOKUP($A175,parlvotes_lh!$A$11:$ZZ$200,246,FALSE)))</f>
        <v/>
      </c>
      <c r="W175" s="248" t="str">
        <f>IF(ISERROR(VLOOKUP($A175,parlvotes_lh!$A$11:$ZZ$200,266,FALSE))=TRUE,"",IF(VLOOKUP($A175,parlvotes_lh!$A$11:$ZZ$200,266,FALSE)=0,"",VLOOKUP($A175,parlvotes_lh!$A$11:$ZZ$200,266,FALSE)))</f>
        <v/>
      </c>
      <c r="X175" s="248" t="str">
        <f>IF(ISERROR(VLOOKUP($A175,parlvotes_lh!$A$11:$ZZ$200,286,FALSE))=TRUE,"",IF(VLOOKUP($A175,parlvotes_lh!$A$11:$ZZ$200,286,FALSE)=0,"",VLOOKUP($A175,parlvotes_lh!$A$11:$ZZ$200,286,FALSE)))</f>
        <v/>
      </c>
      <c r="Y175" s="248" t="str">
        <f>IF(ISERROR(VLOOKUP($A175,parlvotes_lh!$A$11:$ZZ$200,306,FALSE))=TRUE,"",IF(VLOOKUP($A175,parlvotes_lh!$A$11:$ZZ$200,306,FALSE)=0,"",VLOOKUP($A175,parlvotes_lh!$A$11:$ZZ$200,306,FALSE)))</f>
        <v/>
      </c>
      <c r="Z175" s="248" t="str">
        <f>IF(ISERROR(VLOOKUP($A175,parlvotes_lh!$A$11:$ZZ$200,326,FALSE))=TRUE,"",IF(VLOOKUP($A175,parlvotes_lh!$A$11:$ZZ$200,326,FALSE)=0,"",VLOOKUP($A175,parlvotes_lh!$A$11:$ZZ$200,326,FALSE)))</f>
        <v/>
      </c>
      <c r="AA175" s="248" t="str">
        <f>IF(ISERROR(VLOOKUP($A175,parlvotes_lh!$A$11:$ZZ$200,346,FALSE))=TRUE,"",IF(VLOOKUP($A175,parlvotes_lh!$A$11:$ZZ$200,346,FALSE)=0,"",VLOOKUP($A175,parlvotes_lh!$A$11:$ZZ$200,346,FALSE)))</f>
        <v/>
      </c>
      <c r="AB175" s="248" t="str">
        <f>IF(ISERROR(VLOOKUP($A175,parlvotes_lh!$A$11:$ZZ$200,366,FALSE))=TRUE,"",IF(VLOOKUP($A175,parlvotes_lh!$A$11:$ZZ$200,366,FALSE)=0,"",VLOOKUP($A175,parlvotes_lh!$A$11:$ZZ$200,366,FALSE)))</f>
        <v/>
      </c>
      <c r="AC175" s="248" t="str">
        <f>IF(ISERROR(VLOOKUP($A175,parlvotes_lh!$A$11:$ZZ$200,386,FALSE))=TRUE,"",IF(VLOOKUP($A175,parlvotes_lh!$A$11:$ZZ$200,386,FALSE)=0,"",VLOOKUP($A175,parlvotes_lh!$A$11:$ZZ$200,386,FALSE)))</f>
        <v/>
      </c>
    </row>
    <row r="176" spans="1:29" ht="13.5" customHeight="1" x14ac:dyDescent="0.25">
      <c r="A176" s="242"/>
      <c r="B176" s="142" t="str">
        <f>IF(A176="","",MID(info_weblinks!$C$3,32,3))</f>
        <v/>
      </c>
      <c r="C176" s="142" t="str">
        <f>IF(info_parties!G176="","",info_parties!G176)</f>
        <v/>
      </c>
      <c r="D176" s="142" t="str">
        <f>IF(info_parties!K176="","",info_parties!K176)</f>
        <v/>
      </c>
      <c r="E176" s="142" t="str">
        <f>IF(info_parties!H176="","",info_parties!H176)</f>
        <v/>
      </c>
      <c r="F176" s="243" t="str">
        <f t="shared" si="8"/>
        <v/>
      </c>
      <c r="G176" s="244" t="str">
        <f t="shared" si="9"/>
        <v/>
      </c>
      <c r="H176" s="245" t="str">
        <f t="shared" si="10"/>
        <v/>
      </c>
      <c r="I176" s="246" t="str">
        <f t="shared" si="11"/>
        <v/>
      </c>
      <c r="J176" s="247" t="str">
        <f>IF(ISERROR(VLOOKUP($A176,parlvotes_lh!$A$11:$ZZ$200,6,FALSE))=TRUE,"",IF(VLOOKUP($A176,parlvotes_lh!$A$11:$ZZ$200,6,FALSE)=0,"",VLOOKUP($A176,parlvotes_lh!$A$11:$ZZ$200,6,FALSE)))</f>
        <v/>
      </c>
      <c r="K176" s="247" t="str">
        <f>IF(ISERROR(VLOOKUP($A176,parlvotes_lh!$A$11:$ZZ$200,26,FALSE))=TRUE,"",IF(VLOOKUP($A176,parlvotes_lh!$A$11:$ZZ$200,26,FALSE)=0,"",VLOOKUP($A176,parlvotes_lh!$A$11:$ZZ$200,26,FALSE)))</f>
        <v/>
      </c>
      <c r="L176" s="247" t="str">
        <f>IF(ISERROR(VLOOKUP($A176,parlvotes_lh!$A$11:$ZZ$200,46,FALSE))=TRUE,"",IF(VLOOKUP($A176,parlvotes_lh!$A$11:$ZZ$200,46,FALSE)=0,"",VLOOKUP($A176,parlvotes_lh!$A$11:$ZZ$200,46,FALSE)))</f>
        <v/>
      </c>
      <c r="M176" s="247" t="str">
        <f>IF(ISERROR(VLOOKUP($A176,parlvotes_lh!$A$11:$ZZ$200,66,FALSE))=TRUE,"",IF(VLOOKUP($A176,parlvotes_lh!$A$11:$ZZ$200,66,FALSE)=0,"",VLOOKUP($A176,parlvotes_lh!$A$11:$ZZ$200,66,FALSE)))</f>
        <v/>
      </c>
      <c r="N176" s="247" t="str">
        <f>IF(ISERROR(VLOOKUP($A176,parlvotes_lh!$A$11:$ZZ$200,86,FALSE))=TRUE,"",IF(VLOOKUP($A176,parlvotes_lh!$A$11:$ZZ$200,86,FALSE)=0,"",VLOOKUP($A176,parlvotes_lh!$A$11:$ZZ$200,86,FALSE)))</f>
        <v/>
      </c>
      <c r="O176" s="247" t="str">
        <f>IF(ISERROR(VLOOKUP($A176,parlvotes_lh!$A$11:$ZZ$200,106,FALSE))=TRUE,"",IF(VLOOKUP($A176,parlvotes_lh!$A$11:$ZZ$200,106,FALSE)=0,"",VLOOKUP($A176,parlvotes_lh!$A$11:$ZZ$200,106,FALSE)))</f>
        <v/>
      </c>
      <c r="P176" s="247" t="str">
        <f>IF(ISERROR(VLOOKUP($A176,parlvotes_lh!$A$11:$ZZ$200,126,FALSE))=TRUE,"",IF(VLOOKUP($A176,parlvotes_lh!$A$11:$ZZ$200,126,FALSE)=0,"",VLOOKUP($A176,parlvotes_lh!$A$11:$ZZ$200,126,FALSE)))</f>
        <v/>
      </c>
      <c r="Q176" s="248" t="str">
        <f>IF(ISERROR(VLOOKUP($A176,parlvotes_lh!$A$11:$ZZ$200,146,FALSE))=TRUE,"",IF(VLOOKUP($A176,parlvotes_lh!$A$11:$ZZ$200,146,FALSE)=0,"",VLOOKUP($A176,parlvotes_lh!$A$11:$ZZ$200,146,FALSE)))</f>
        <v/>
      </c>
      <c r="R176" s="248" t="str">
        <f>IF(ISERROR(VLOOKUP($A176,parlvotes_lh!$A$11:$ZZ$200,166,FALSE))=TRUE,"",IF(VLOOKUP($A176,parlvotes_lh!$A$11:$ZZ$200,166,FALSE)=0,"",VLOOKUP($A176,parlvotes_lh!$A$11:$ZZ$200,166,FALSE)))</f>
        <v/>
      </c>
      <c r="S176" s="248" t="str">
        <f>IF(ISERROR(VLOOKUP($A176,parlvotes_lh!$A$11:$ZZ$200,186,FALSE))=TRUE,"",IF(VLOOKUP($A176,parlvotes_lh!$A$11:$ZZ$200,186,FALSE)=0,"",VLOOKUP($A176,parlvotes_lh!$A$11:$ZZ$200,186,FALSE)))</f>
        <v/>
      </c>
      <c r="T176" s="248" t="str">
        <f>IF(ISERROR(VLOOKUP($A176,parlvotes_lh!$A$11:$ZZ$200,206,FALSE))=TRUE,"",IF(VLOOKUP($A176,parlvotes_lh!$A$11:$ZZ$200,206,FALSE)=0,"",VLOOKUP($A176,parlvotes_lh!$A$11:$ZZ$200,206,FALSE)))</f>
        <v/>
      </c>
      <c r="U176" s="248" t="str">
        <f>IF(ISERROR(VLOOKUP($A176,parlvotes_lh!$A$11:$ZZ$200,226,FALSE))=TRUE,"",IF(VLOOKUP($A176,parlvotes_lh!$A$11:$ZZ$200,226,FALSE)=0,"",VLOOKUP($A176,parlvotes_lh!$A$11:$ZZ$200,226,FALSE)))</f>
        <v/>
      </c>
      <c r="V176" s="248" t="str">
        <f>IF(ISERROR(VLOOKUP($A176,parlvotes_lh!$A$11:$ZZ$200,246,FALSE))=TRUE,"",IF(VLOOKUP($A176,parlvotes_lh!$A$11:$ZZ$200,246,FALSE)=0,"",VLOOKUP($A176,parlvotes_lh!$A$11:$ZZ$200,246,FALSE)))</f>
        <v/>
      </c>
      <c r="W176" s="248" t="str">
        <f>IF(ISERROR(VLOOKUP($A176,parlvotes_lh!$A$11:$ZZ$200,266,FALSE))=TRUE,"",IF(VLOOKUP($A176,parlvotes_lh!$A$11:$ZZ$200,266,FALSE)=0,"",VLOOKUP($A176,parlvotes_lh!$A$11:$ZZ$200,266,FALSE)))</f>
        <v/>
      </c>
      <c r="X176" s="248" t="str">
        <f>IF(ISERROR(VLOOKUP($A176,parlvotes_lh!$A$11:$ZZ$200,286,FALSE))=TRUE,"",IF(VLOOKUP($A176,parlvotes_lh!$A$11:$ZZ$200,286,FALSE)=0,"",VLOOKUP($A176,parlvotes_lh!$A$11:$ZZ$200,286,FALSE)))</f>
        <v/>
      </c>
      <c r="Y176" s="248" t="str">
        <f>IF(ISERROR(VLOOKUP($A176,parlvotes_lh!$A$11:$ZZ$200,306,FALSE))=TRUE,"",IF(VLOOKUP($A176,parlvotes_lh!$A$11:$ZZ$200,306,FALSE)=0,"",VLOOKUP($A176,parlvotes_lh!$A$11:$ZZ$200,306,FALSE)))</f>
        <v/>
      </c>
      <c r="Z176" s="248" t="str">
        <f>IF(ISERROR(VLOOKUP($A176,parlvotes_lh!$A$11:$ZZ$200,326,FALSE))=TRUE,"",IF(VLOOKUP($A176,parlvotes_lh!$A$11:$ZZ$200,326,FALSE)=0,"",VLOOKUP($A176,parlvotes_lh!$A$11:$ZZ$200,326,FALSE)))</f>
        <v/>
      </c>
      <c r="AA176" s="248" t="str">
        <f>IF(ISERROR(VLOOKUP($A176,parlvotes_lh!$A$11:$ZZ$200,346,FALSE))=TRUE,"",IF(VLOOKUP($A176,parlvotes_lh!$A$11:$ZZ$200,346,FALSE)=0,"",VLOOKUP($A176,parlvotes_lh!$A$11:$ZZ$200,346,FALSE)))</f>
        <v/>
      </c>
      <c r="AB176" s="248" t="str">
        <f>IF(ISERROR(VLOOKUP($A176,parlvotes_lh!$A$11:$ZZ$200,366,FALSE))=TRUE,"",IF(VLOOKUP($A176,parlvotes_lh!$A$11:$ZZ$200,366,FALSE)=0,"",VLOOKUP($A176,parlvotes_lh!$A$11:$ZZ$200,366,FALSE)))</f>
        <v/>
      </c>
      <c r="AC176" s="248" t="str">
        <f>IF(ISERROR(VLOOKUP($A176,parlvotes_lh!$A$11:$ZZ$200,386,FALSE))=TRUE,"",IF(VLOOKUP($A176,parlvotes_lh!$A$11:$ZZ$200,386,FALSE)=0,"",VLOOKUP($A176,parlvotes_lh!$A$11:$ZZ$200,386,FALSE)))</f>
        <v/>
      </c>
    </row>
    <row r="177" spans="1:29" ht="13.5" customHeight="1" x14ac:dyDescent="0.25">
      <c r="A177" s="242"/>
      <c r="B177" s="142" t="str">
        <f>IF(A177="","",MID(info_weblinks!$C$3,32,3))</f>
        <v/>
      </c>
      <c r="C177" s="142" t="str">
        <f>IF(info_parties!G177="","",info_parties!G177)</f>
        <v/>
      </c>
      <c r="D177" s="142" t="str">
        <f>IF(info_parties!K177="","",info_parties!K177)</f>
        <v/>
      </c>
      <c r="E177" s="142" t="str">
        <f>IF(info_parties!H177="","",info_parties!H177)</f>
        <v/>
      </c>
      <c r="F177" s="243" t="str">
        <f t="shared" si="8"/>
        <v/>
      </c>
      <c r="G177" s="244" t="str">
        <f t="shared" si="9"/>
        <v/>
      </c>
      <c r="H177" s="245" t="str">
        <f t="shared" si="10"/>
        <v/>
      </c>
      <c r="I177" s="246" t="str">
        <f t="shared" si="11"/>
        <v/>
      </c>
      <c r="J177" s="247" t="str">
        <f>IF(ISERROR(VLOOKUP($A177,parlvotes_lh!$A$11:$ZZ$200,6,FALSE))=TRUE,"",IF(VLOOKUP($A177,parlvotes_lh!$A$11:$ZZ$200,6,FALSE)=0,"",VLOOKUP($A177,parlvotes_lh!$A$11:$ZZ$200,6,FALSE)))</f>
        <v/>
      </c>
      <c r="K177" s="247" t="str">
        <f>IF(ISERROR(VLOOKUP($A177,parlvotes_lh!$A$11:$ZZ$200,26,FALSE))=TRUE,"",IF(VLOOKUP($A177,parlvotes_lh!$A$11:$ZZ$200,26,FALSE)=0,"",VLOOKUP($A177,parlvotes_lh!$A$11:$ZZ$200,26,FALSE)))</f>
        <v/>
      </c>
      <c r="L177" s="247" t="str">
        <f>IF(ISERROR(VLOOKUP($A177,parlvotes_lh!$A$11:$ZZ$200,46,FALSE))=TRUE,"",IF(VLOOKUP($A177,parlvotes_lh!$A$11:$ZZ$200,46,FALSE)=0,"",VLOOKUP($A177,parlvotes_lh!$A$11:$ZZ$200,46,FALSE)))</f>
        <v/>
      </c>
      <c r="M177" s="247" t="str">
        <f>IF(ISERROR(VLOOKUP($A177,parlvotes_lh!$A$11:$ZZ$200,66,FALSE))=TRUE,"",IF(VLOOKUP($A177,parlvotes_lh!$A$11:$ZZ$200,66,FALSE)=0,"",VLOOKUP($A177,parlvotes_lh!$A$11:$ZZ$200,66,FALSE)))</f>
        <v/>
      </c>
      <c r="N177" s="247" t="str">
        <f>IF(ISERROR(VLOOKUP($A177,parlvotes_lh!$A$11:$ZZ$200,86,FALSE))=TRUE,"",IF(VLOOKUP($A177,parlvotes_lh!$A$11:$ZZ$200,86,FALSE)=0,"",VLOOKUP($A177,parlvotes_lh!$A$11:$ZZ$200,86,FALSE)))</f>
        <v/>
      </c>
      <c r="O177" s="247" t="str">
        <f>IF(ISERROR(VLOOKUP($A177,parlvotes_lh!$A$11:$ZZ$200,106,FALSE))=TRUE,"",IF(VLOOKUP($A177,parlvotes_lh!$A$11:$ZZ$200,106,FALSE)=0,"",VLOOKUP($A177,parlvotes_lh!$A$11:$ZZ$200,106,FALSE)))</f>
        <v/>
      </c>
      <c r="P177" s="247" t="str">
        <f>IF(ISERROR(VLOOKUP($A177,parlvotes_lh!$A$11:$ZZ$200,126,FALSE))=TRUE,"",IF(VLOOKUP($A177,parlvotes_lh!$A$11:$ZZ$200,126,FALSE)=0,"",VLOOKUP($A177,parlvotes_lh!$A$11:$ZZ$200,126,FALSE)))</f>
        <v/>
      </c>
      <c r="Q177" s="248" t="str">
        <f>IF(ISERROR(VLOOKUP($A177,parlvotes_lh!$A$11:$ZZ$200,146,FALSE))=TRUE,"",IF(VLOOKUP($A177,parlvotes_lh!$A$11:$ZZ$200,146,FALSE)=0,"",VLOOKUP($A177,parlvotes_lh!$A$11:$ZZ$200,146,FALSE)))</f>
        <v/>
      </c>
      <c r="R177" s="248" t="str">
        <f>IF(ISERROR(VLOOKUP($A177,parlvotes_lh!$A$11:$ZZ$200,166,FALSE))=TRUE,"",IF(VLOOKUP($A177,parlvotes_lh!$A$11:$ZZ$200,166,FALSE)=0,"",VLOOKUP($A177,parlvotes_lh!$A$11:$ZZ$200,166,FALSE)))</f>
        <v/>
      </c>
      <c r="S177" s="248" t="str">
        <f>IF(ISERROR(VLOOKUP($A177,parlvotes_lh!$A$11:$ZZ$200,186,FALSE))=TRUE,"",IF(VLOOKUP($A177,parlvotes_lh!$A$11:$ZZ$200,186,FALSE)=0,"",VLOOKUP($A177,parlvotes_lh!$A$11:$ZZ$200,186,FALSE)))</f>
        <v/>
      </c>
      <c r="T177" s="248" t="str">
        <f>IF(ISERROR(VLOOKUP($A177,parlvotes_lh!$A$11:$ZZ$200,206,FALSE))=TRUE,"",IF(VLOOKUP($A177,parlvotes_lh!$A$11:$ZZ$200,206,FALSE)=0,"",VLOOKUP($A177,parlvotes_lh!$A$11:$ZZ$200,206,FALSE)))</f>
        <v/>
      </c>
      <c r="U177" s="248" t="str">
        <f>IF(ISERROR(VLOOKUP($A177,parlvotes_lh!$A$11:$ZZ$200,226,FALSE))=TRUE,"",IF(VLOOKUP($A177,parlvotes_lh!$A$11:$ZZ$200,226,FALSE)=0,"",VLOOKUP($A177,parlvotes_lh!$A$11:$ZZ$200,226,FALSE)))</f>
        <v/>
      </c>
      <c r="V177" s="248" t="str">
        <f>IF(ISERROR(VLOOKUP($A177,parlvotes_lh!$A$11:$ZZ$200,246,FALSE))=TRUE,"",IF(VLOOKUP($A177,parlvotes_lh!$A$11:$ZZ$200,246,FALSE)=0,"",VLOOKUP($A177,parlvotes_lh!$A$11:$ZZ$200,246,FALSE)))</f>
        <v/>
      </c>
      <c r="W177" s="248" t="str">
        <f>IF(ISERROR(VLOOKUP($A177,parlvotes_lh!$A$11:$ZZ$200,266,FALSE))=TRUE,"",IF(VLOOKUP($A177,parlvotes_lh!$A$11:$ZZ$200,266,FALSE)=0,"",VLOOKUP($A177,parlvotes_lh!$A$11:$ZZ$200,266,FALSE)))</f>
        <v/>
      </c>
      <c r="X177" s="248" t="str">
        <f>IF(ISERROR(VLOOKUP($A177,parlvotes_lh!$A$11:$ZZ$200,286,FALSE))=TRUE,"",IF(VLOOKUP($A177,parlvotes_lh!$A$11:$ZZ$200,286,FALSE)=0,"",VLOOKUP($A177,parlvotes_lh!$A$11:$ZZ$200,286,FALSE)))</f>
        <v/>
      </c>
      <c r="Y177" s="248" t="str">
        <f>IF(ISERROR(VLOOKUP($A177,parlvotes_lh!$A$11:$ZZ$200,306,FALSE))=TRUE,"",IF(VLOOKUP($A177,parlvotes_lh!$A$11:$ZZ$200,306,FALSE)=0,"",VLOOKUP($A177,parlvotes_lh!$A$11:$ZZ$200,306,FALSE)))</f>
        <v/>
      </c>
      <c r="Z177" s="248" t="str">
        <f>IF(ISERROR(VLOOKUP($A177,parlvotes_lh!$A$11:$ZZ$200,326,FALSE))=TRUE,"",IF(VLOOKUP($A177,parlvotes_lh!$A$11:$ZZ$200,326,FALSE)=0,"",VLOOKUP($A177,parlvotes_lh!$A$11:$ZZ$200,326,FALSE)))</f>
        <v/>
      </c>
      <c r="AA177" s="248" t="str">
        <f>IF(ISERROR(VLOOKUP($A177,parlvotes_lh!$A$11:$ZZ$200,346,FALSE))=TRUE,"",IF(VLOOKUP($A177,parlvotes_lh!$A$11:$ZZ$200,346,FALSE)=0,"",VLOOKUP($A177,parlvotes_lh!$A$11:$ZZ$200,346,FALSE)))</f>
        <v/>
      </c>
      <c r="AB177" s="248" t="str">
        <f>IF(ISERROR(VLOOKUP($A177,parlvotes_lh!$A$11:$ZZ$200,366,FALSE))=TRUE,"",IF(VLOOKUP($A177,parlvotes_lh!$A$11:$ZZ$200,366,FALSE)=0,"",VLOOKUP($A177,parlvotes_lh!$A$11:$ZZ$200,366,FALSE)))</f>
        <v/>
      </c>
      <c r="AC177" s="248" t="str">
        <f>IF(ISERROR(VLOOKUP($A177,parlvotes_lh!$A$11:$ZZ$200,386,FALSE))=TRUE,"",IF(VLOOKUP($A177,parlvotes_lh!$A$11:$ZZ$200,386,FALSE)=0,"",VLOOKUP($A177,parlvotes_lh!$A$11:$ZZ$200,386,FALSE)))</f>
        <v/>
      </c>
    </row>
    <row r="178" spans="1:29" ht="13.5" customHeight="1" x14ac:dyDescent="0.25">
      <c r="A178" s="242"/>
      <c r="B178" s="142" t="str">
        <f>IF(A178="","",MID(info_weblinks!$C$3,32,3))</f>
        <v/>
      </c>
      <c r="C178" s="142" t="str">
        <f>IF(info_parties!G178="","",info_parties!G178)</f>
        <v/>
      </c>
      <c r="D178" s="142" t="str">
        <f>IF(info_parties!K178="","",info_parties!K178)</f>
        <v/>
      </c>
      <c r="E178" s="142" t="str">
        <f>IF(info_parties!H178="","",info_parties!H178)</f>
        <v/>
      </c>
      <c r="F178" s="243" t="str">
        <f t="shared" si="8"/>
        <v/>
      </c>
      <c r="G178" s="244" t="str">
        <f t="shared" si="9"/>
        <v/>
      </c>
      <c r="H178" s="245" t="str">
        <f t="shared" si="10"/>
        <v/>
      </c>
      <c r="I178" s="246" t="str">
        <f t="shared" si="11"/>
        <v/>
      </c>
      <c r="J178" s="247" t="str">
        <f>IF(ISERROR(VLOOKUP($A178,parlvotes_lh!$A$11:$ZZ$200,6,FALSE))=TRUE,"",IF(VLOOKUP($A178,parlvotes_lh!$A$11:$ZZ$200,6,FALSE)=0,"",VLOOKUP($A178,parlvotes_lh!$A$11:$ZZ$200,6,FALSE)))</f>
        <v/>
      </c>
      <c r="K178" s="247" t="str">
        <f>IF(ISERROR(VLOOKUP($A178,parlvotes_lh!$A$11:$ZZ$200,26,FALSE))=TRUE,"",IF(VLOOKUP($A178,parlvotes_lh!$A$11:$ZZ$200,26,FALSE)=0,"",VLOOKUP($A178,parlvotes_lh!$A$11:$ZZ$200,26,FALSE)))</f>
        <v/>
      </c>
      <c r="L178" s="247" t="str">
        <f>IF(ISERROR(VLOOKUP($A178,parlvotes_lh!$A$11:$ZZ$200,46,FALSE))=TRUE,"",IF(VLOOKUP($A178,parlvotes_lh!$A$11:$ZZ$200,46,FALSE)=0,"",VLOOKUP($A178,parlvotes_lh!$A$11:$ZZ$200,46,FALSE)))</f>
        <v/>
      </c>
      <c r="M178" s="247" t="str">
        <f>IF(ISERROR(VLOOKUP($A178,parlvotes_lh!$A$11:$ZZ$200,66,FALSE))=TRUE,"",IF(VLOOKUP($A178,parlvotes_lh!$A$11:$ZZ$200,66,FALSE)=0,"",VLOOKUP($A178,parlvotes_lh!$A$11:$ZZ$200,66,FALSE)))</f>
        <v/>
      </c>
      <c r="N178" s="247" t="str">
        <f>IF(ISERROR(VLOOKUP($A178,parlvotes_lh!$A$11:$ZZ$200,86,FALSE))=TRUE,"",IF(VLOOKUP($A178,parlvotes_lh!$A$11:$ZZ$200,86,FALSE)=0,"",VLOOKUP($A178,parlvotes_lh!$A$11:$ZZ$200,86,FALSE)))</f>
        <v/>
      </c>
      <c r="O178" s="247" t="str">
        <f>IF(ISERROR(VLOOKUP($A178,parlvotes_lh!$A$11:$ZZ$200,106,FALSE))=TRUE,"",IF(VLOOKUP($A178,parlvotes_lh!$A$11:$ZZ$200,106,FALSE)=0,"",VLOOKUP($A178,parlvotes_lh!$A$11:$ZZ$200,106,FALSE)))</f>
        <v/>
      </c>
      <c r="P178" s="247" t="str">
        <f>IF(ISERROR(VLOOKUP($A178,parlvotes_lh!$A$11:$ZZ$200,126,FALSE))=TRUE,"",IF(VLOOKUP($A178,parlvotes_lh!$A$11:$ZZ$200,126,FALSE)=0,"",VLOOKUP($A178,parlvotes_lh!$A$11:$ZZ$200,126,FALSE)))</f>
        <v/>
      </c>
      <c r="Q178" s="248" t="str">
        <f>IF(ISERROR(VLOOKUP($A178,parlvotes_lh!$A$11:$ZZ$200,146,FALSE))=TRUE,"",IF(VLOOKUP($A178,parlvotes_lh!$A$11:$ZZ$200,146,FALSE)=0,"",VLOOKUP($A178,parlvotes_lh!$A$11:$ZZ$200,146,FALSE)))</f>
        <v/>
      </c>
      <c r="R178" s="248" t="str">
        <f>IF(ISERROR(VLOOKUP($A178,parlvotes_lh!$A$11:$ZZ$200,166,FALSE))=TRUE,"",IF(VLOOKUP($A178,parlvotes_lh!$A$11:$ZZ$200,166,FALSE)=0,"",VLOOKUP($A178,parlvotes_lh!$A$11:$ZZ$200,166,FALSE)))</f>
        <v/>
      </c>
      <c r="S178" s="248" t="str">
        <f>IF(ISERROR(VLOOKUP($A178,parlvotes_lh!$A$11:$ZZ$200,186,FALSE))=TRUE,"",IF(VLOOKUP($A178,parlvotes_lh!$A$11:$ZZ$200,186,FALSE)=0,"",VLOOKUP($A178,parlvotes_lh!$A$11:$ZZ$200,186,FALSE)))</f>
        <v/>
      </c>
      <c r="T178" s="248" t="str">
        <f>IF(ISERROR(VLOOKUP($A178,parlvotes_lh!$A$11:$ZZ$200,206,FALSE))=TRUE,"",IF(VLOOKUP($A178,parlvotes_lh!$A$11:$ZZ$200,206,FALSE)=0,"",VLOOKUP($A178,parlvotes_lh!$A$11:$ZZ$200,206,FALSE)))</f>
        <v/>
      </c>
      <c r="U178" s="248" t="str">
        <f>IF(ISERROR(VLOOKUP($A178,parlvotes_lh!$A$11:$ZZ$200,226,FALSE))=TRUE,"",IF(VLOOKUP($A178,parlvotes_lh!$A$11:$ZZ$200,226,FALSE)=0,"",VLOOKUP($A178,parlvotes_lh!$A$11:$ZZ$200,226,FALSE)))</f>
        <v/>
      </c>
      <c r="V178" s="248" t="str">
        <f>IF(ISERROR(VLOOKUP($A178,parlvotes_lh!$A$11:$ZZ$200,246,FALSE))=TRUE,"",IF(VLOOKUP($A178,parlvotes_lh!$A$11:$ZZ$200,246,FALSE)=0,"",VLOOKUP($A178,parlvotes_lh!$A$11:$ZZ$200,246,FALSE)))</f>
        <v/>
      </c>
      <c r="W178" s="248" t="str">
        <f>IF(ISERROR(VLOOKUP($A178,parlvotes_lh!$A$11:$ZZ$200,266,FALSE))=TRUE,"",IF(VLOOKUP($A178,parlvotes_lh!$A$11:$ZZ$200,266,FALSE)=0,"",VLOOKUP($A178,parlvotes_lh!$A$11:$ZZ$200,266,FALSE)))</f>
        <v/>
      </c>
      <c r="X178" s="248" t="str">
        <f>IF(ISERROR(VLOOKUP($A178,parlvotes_lh!$A$11:$ZZ$200,286,FALSE))=TRUE,"",IF(VLOOKUP($A178,parlvotes_lh!$A$11:$ZZ$200,286,FALSE)=0,"",VLOOKUP($A178,parlvotes_lh!$A$11:$ZZ$200,286,FALSE)))</f>
        <v/>
      </c>
      <c r="Y178" s="248" t="str">
        <f>IF(ISERROR(VLOOKUP($A178,parlvotes_lh!$A$11:$ZZ$200,306,FALSE))=TRUE,"",IF(VLOOKUP($A178,parlvotes_lh!$A$11:$ZZ$200,306,FALSE)=0,"",VLOOKUP($A178,parlvotes_lh!$A$11:$ZZ$200,306,FALSE)))</f>
        <v/>
      </c>
      <c r="Z178" s="248" t="str">
        <f>IF(ISERROR(VLOOKUP($A178,parlvotes_lh!$A$11:$ZZ$200,326,FALSE))=TRUE,"",IF(VLOOKUP($A178,parlvotes_lh!$A$11:$ZZ$200,326,FALSE)=0,"",VLOOKUP($A178,parlvotes_lh!$A$11:$ZZ$200,326,FALSE)))</f>
        <v/>
      </c>
      <c r="AA178" s="248" t="str">
        <f>IF(ISERROR(VLOOKUP($A178,parlvotes_lh!$A$11:$ZZ$200,346,FALSE))=TRUE,"",IF(VLOOKUP($A178,parlvotes_lh!$A$11:$ZZ$200,346,FALSE)=0,"",VLOOKUP($A178,parlvotes_lh!$A$11:$ZZ$200,346,FALSE)))</f>
        <v/>
      </c>
      <c r="AB178" s="248" t="str">
        <f>IF(ISERROR(VLOOKUP($A178,parlvotes_lh!$A$11:$ZZ$200,366,FALSE))=TRUE,"",IF(VLOOKUP($A178,parlvotes_lh!$A$11:$ZZ$200,366,FALSE)=0,"",VLOOKUP($A178,parlvotes_lh!$A$11:$ZZ$200,366,FALSE)))</f>
        <v/>
      </c>
      <c r="AC178" s="248" t="str">
        <f>IF(ISERROR(VLOOKUP($A178,parlvotes_lh!$A$11:$ZZ$200,386,FALSE))=TRUE,"",IF(VLOOKUP($A178,parlvotes_lh!$A$11:$ZZ$200,386,FALSE)=0,"",VLOOKUP($A178,parlvotes_lh!$A$11:$ZZ$200,386,FALSE)))</f>
        <v/>
      </c>
    </row>
    <row r="179" spans="1:29" ht="13.5" customHeight="1" x14ac:dyDescent="0.25">
      <c r="A179" s="242"/>
      <c r="B179" s="142" t="str">
        <f>IF(A179="","",MID(info_weblinks!$C$3,32,3))</f>
        <v/>
      </c>
      <c r="C179" s="142" t="str">
        <f>IF(info_parties!G179="","",info_parties!G179)</f>
        <v/>
      </c>
      <c r="D179" s="142" t="str">
        <f>IF(info_parties!K179="","",info_parties!K179)</f>
        <v/>
      </c>
      <c r="E179" s="142" t="str">
        <f>IF(info_parties!H179="","",info_parties!H179)</f>
        <v/>
      </c>
      <c r="F179" s="243" t="str">
        <f t="shared" si="8"/>
        <v/>
      </c>
      <c r="G179" s="244" t="str">
        <f t="shared" si="9"/>
        <v/>
      </c>
      <c r="H179" s="245" t="str">
        <f t="shared" si="10"/>
        <v/>
      </c>
      <c r="I179" s="246" t="str">
        <f t="shared" si="11"/>
        <v/>
      </c>
      <c r="J179" s="247" t="str">
        <f>IF(ISERROR(VLOOKUP($A179,parlvotes_lh!$A$11:$ZZ$200,6,FALSE))=TRUE,"",IF(VLOOKUP($A179,parlvotes_lh!$A$11:$ZZ$200,6,FALSE)=0,"",VLOOKUP($A179,parlvotes_lh!$A$11:$ZZ$200,6,FALSE)))</f>
        <v/>
      </c>
      <c r="K179" s="247" t="str">
        <f>IF(ISERROR(VLOOKUP($A179,parlvotes_lh!$A$11:$ZZ$200,26,FALSE))=TRUE,"",IF(VLOOKUP($A179,parlvotes_lh!$A$11:$ZZ$200,26,FALSE)=0,"",VLOOKUP($A179,parlvotes_lh!$A$11:$ZZ$200,26,FALSE)))</f>
        <v/>
      </c>
      <c r="L179" s="247" t="str">
        <f>IF(ISERROR(VLOOKUP($A179,parlvotes_lh!$A$11:$ZZ$200,46,FALSE))=TRUE,"",IF(VLOOKUP($A179,parlvotes_lh!$A$11:$ZZ$200,46,FALSE)=0,"",VLOOKUP($A179,parlvotes_lh!$A$11:$ZZ$200,46,FALSE)))</f>
        <v/>
      </c>
      <c r="M179" s="247" t="str">
        <f>IF(ISERROR(VLOOKUP($A179,parlvotes_lh!$A$11:$ZZ$200,66,FALSE))=TRUE,"",IF(VLOOKUP($A179,parlvotes_lh!$A$11:$ZZ$200,66,FALSE)=0,"",VLOOKUP($A179,parlvotes_lh!$A$11:$ZZ$200,66,FALSE)))</f>
        <v/>
      </c>
      <c r="N179" s="247" t="str">
        <f>IF(ISERROR(VLOOKUP($A179,parlvotes_lh!$A$11:$ZZ$200,86,FALSE))=TRUE,"",IF(VLOOKUP($A179,parlvotes_lh!$A$11:$ZZ$200,86,FALSE)=0,"",VLOOKUP($A179,parlvotes_lh!$A$11:$ZZ$200,86,FALSE)))</f>
        <v/>
      </c>
      <c r="O179" s="247" t="str">
        <f>IF(ISERROR(VLOOKUP($A179,parlvotes_lh!$A$11:$ZZ$200,106,FALSE))=TRUE,"",IF(VLOOKUP($A179,parlvotes_lh!$A$11:$ZZ$200,106,FALSE)=0,"",VLOOKUP($A179,parlvotes_lh!$A$11:$ZZ$200,106,FALSE)))</f>
        <v/>
      </c>
      <c r="P179" s="247" t="str">
        <f>IF(ISERROR(VLOOKUP($A179,parlvotes_lh!$A$11:$ZZ$200,126,FALSE))=TRUE,"",IF(VLOOKUP($A179,parlvotes_lh!$A$11:$ZZ$200,126,FALSE)=0,"",VLOOKUP($A179,parlvotes_lh!$A$11:$ZZ$200,126,FALSE)))</f>
        <v/>
      </c>
      <c r="Q179" s="248" t="str">
        <f>IF(ISERROR(VLOOKUP($A179,parlvotes_lh!$A$11:$ZZ$200,146,FALSE))=TRUE,"",IF(VLOOKUP($A179,parlvotes_lh!$A$11:$ZZ$200,146,FALSE)=0,"",VLOOKUP($A179,parlvotes_lh!$A$11:$ZZ$200,146,FALSE)))</f>
        <v/>
      </c>
      <c r="R179" s="248" t="str">
        <f>IF(ISERROR(VLOOKUP($A179,parlvotes_lh!$A$11:$ZZ$200,166,FALSE))=TRUE,"",IF(VLOOKUP($A179,parlvotes_lh!$A$11:$ZZ$200,166,FALSE)=0,"",VLOOKUP($A179,parlvotes_lh!$A$11:$ZZ$200,166,FALSE)))</f>
        <v/>
      </c>
      <c r="S179" s="248" t="str">
        <f>IF(ISERROR(VLOOKUP($A179,parlvotes_lh!$A$11:$ZZ$200,186,FALSE))=TRUE,"",IF(VLOOKUP($A179,parlvotes_lh!$A$11:$ZZ$200,186,FALSE)=0,"",VLOOKUP($A179,parlvotes_lh!$A$11:$ZZ$200,186,FALSE)))</f>
        <v/>
      </c>
      <c r="T179" s="248" t="str">
        <f>IF(ISERROR(VLOOKUP($A179,parlvotes_lh!$A$11:$ZZ$200,206,FALSE))=TRUE,"",IF(VLOOKUP($A179,parlvotes_lh!$A$11:$ZZ$200,206,FALSE)=0,"",VLOOKUP($A179,parlvotes_lh!$A$11:$ZZ$200,206,FALSE)))</f>
        <v/>
      </c>
      <c r="U179" s="248" t="str">
        <f>IF(ISERROR(VLOOKUP($A179,parlvotes_lh!$A$11:$ZZ$200,226,FALSE))=TRUE,"",IF(VLOOKUP($A179,parlvotes_lh!$A$11:$ZZ$200,226,FALSE)=0,"",VLOOKUP($A179,parlvotes_lh!$A$11:$ZZ$200,226,FALSE)))</f>
        <v/>
      </c>
      <c r="V179" s="248" t="str">
        <f>IF(ISERROR(VLOOKUP($A179,parlvotes_lh!$A$11:$ZZ$200,246,FALSE))=TRUE,"",IF(VLOOKUP($A179,parlvotes_lh!$A$11:$ZZ$200,246,FALSE)=0,"",VLOOKUP($A179,parlvotes_lh!$A$11:$ZZ$200,246,FALSE)))</f>
        <v/>
      </c>
      <c r="W179" s="248" t="str">
        <f>IF(ISERROR(VLOOKUP($A179,parlvotes_lh!$A$11:$ZZ$200,266,FALSE))=TRUE,"",IF(VLOOKUP($A179,parlvotes_lh!$A$11:$ZZ$200,266,FALSE)=0,"",VLOOKUP($A179,parlvotes_lh!$A$11:$ZZ$200,266,FALSE)))</f>
        <v/>
      </c>
      <c r="X179" s="248" t="str">
        <f>IF(ISERROR(VLOOKUP($A179,parlvotes_lh!$A$11:$ZZ$200,286,FALSE))=TRUE,"",IF(VLOOKUP($A179,parlvotes_lh!$A$11:$ZZ$200,286,FALSE)=0,"",VLOOKUP($A179,parlvotes_lh!$A$11:$ZZ$200,286,FALSE)))</f>
        <v/>
      </c>
      <c r="Y179" s="248" t="str">
        <f>IF(ISERROR(VLOOKUP($A179,parlvotes_lh!$A$11:$ZZ$200,306,FALSE))=TRUE,"",IF(VLOOKUP($A179,parlvotes_lh!$A$11:$ZZ$200,306,FALSE)=0,"",VLOOKUP($A179,parlvotes_lh!$A$11:$ZZ$200,306,FALSE)))</f>
        <v/>
      </c>
      <c r="Z179" s="248" t="str">
        <f>IF(ISERROR(VLOOKUP($A179,parlvotes_lh!$A$11:$ZZ$200,326,FALSE))=TRUE,"",IF(VLOOKUP($A179,parlvotes_lh!$A$11:$ZZ$200,326,FALSE)=0,"",VLOOKUP($A179,parlvotes_lh!$A$11:$ZZ$200,326,FALSE)))</f>
        <v/>
      </c>
      <c r="AA179" s="248" t="str">
        <f>IF(ISERROR(VLOOKUP($A179,parlvotes_lh!$A$11:$ZZ$200,346,FALSE))=TRUE,"",IF(VLOOKUP($A179,parlvotes_lh!$A$11:$ZZ$200,346,FALSE)=0,"",VLOOKUP($A179,parlvotes_lh!$A$11:$ZZ$200,346,FALSE)))</f>
        <v/>
      </c>
      <c r="AB179" s="248" t="str">
        <f>IF(ISERROR(VLOOKUP($A179,parlvotes_lh!$A$11:$ZZ$200,366,FALSE))=TRUE,"",IF(VLOOKUP($A179,parlvotes_lh!$A$11:$ZZ$200,366,FALSE)=0,"",VLOOKUP($A179,parlvotes_lh!$A$11:$ZZ$200,366,FALSE)))</f>
        <v/>
      </c>
      <c r="AC179" s="248" t="str">
        <f>IF(ISERROR(VLOOKUP($A179,parlvotes_lh!$A$11:$ZZ$200,386,FALSE))=TRUE,"",IF(VLOOKUP($A179,parlvotes_lh!$A$11:$ZZ$200,386,FALSE)=0,"",VLOOKUP($A179,parlvotes_lh!$A$11:$ZZ$200,386,FALSE)))</f>
        <v/>
      </c>
    </row>
    <row r="180" spans="1:29" ht="13.5" customHeight="1" x14ac:dyDescent="0.25">
      <c r="A180" s="242"/>
      <c r="B180" s="142" t="str">
        <f>IF(A180="","",MID(info_weblinks!$C$3,32,3))</f>
        <v/>
      </c>
      <c r="C180" s="142" t="str">
        <f>IF(info_parties!G180="","",info_parties!G180)</f>
        <v/>
      </c>
      <c r="D180" s="142" t="str">
        <f>IF(info_parties!K180="","",info_parties!K180)</f>
        <v/>
      </c>
      <c r="E180" s="142" t="str">
        <f>IF(info_parties!H180="","",info_parties!H180)</f>
        <v/>
      </c>
      <c r="F180" s="243" t="str">
        <f t="shared" si="8"/>
        <v/>
      </c>
      <c r="G180" s="244" t="str">
        <f t="shared" si="9"/>
        <v/>
      </c>
      <c r="H180" s="245" t="str">
        <f t="shared" si="10"/>
        <v/>
      </c>
      <c r="I180" s="246" t="str">
        <f t="shared" si="11"/>
        <v/>
      </c>
      <c r="J180" s="247" t="str">
        <f>IF(ISERROR(VLOOKUP($A180,parlvotes_lh!$A$11:$ZZ$200,6,FALSE))=TRUE,"",IF(VLOOKUP($A180,parlvotes_lh!$A$11:$ZZ$200,6,FALSE)=0,"",VLOOKUP($A180,parlvotes_lh!$A$11:$ZZ$200,6,FALSE)))</f>
        <v/>
      </c>
      <c r="K180" s="247" t="str">
        <f>IF(ISERROR(VLOOKUP($A180,parlvotes_lh!$A$11:$ZZ$200,26,FALSE))=TRUE,"",IF(VLOOKUP($A180,parlvotes_lh!$A$11:$ZZ$200,26,FALSE)=0,"",VLOOKUP($A180,parlvotes_lh!$A$11:$ZZ$200,26,FALSE)))</f>
        <v/>
      </c>
      <c r="L180" s="247" t="str">
        <f>IF(ISERROR(VLOOKUP($A180,parlvotes_lh!$A$11:$ZZ$200,46,FALSE))=TRUE,"",IF(VLOOKUP($A180,parlvotes_lh!$A$11:$ZZ$200,46,FALSE)=0,"",VLOOKUP($A180,parlvotes_lh!$A$11:$ZZ$200,46,FALSE)))</f>
        <v/>
      </c>
      <c r="M180" s="247" t="str">
        <f>IF(ISERROR(VLOOKUP($A180,parlvotes_lh!$A$11:$ZZ$200,66,FALSE))=TRUE,"",IF(VLOOKUP($A180,parlvotes_lh!$A$11:$ZZ$200,66,FALSE)=0,"",VLOOKUP($A180,parlvotes_lh!$A$11:$ZZ$200,66,FALSE)))</f>
        <v/>
      </c>
      <c r="N180" s="247" t="str">
        <f>IF(ISERROR(VLOOKUP($A180,parlvotes_lh!$A$11:$ZZ$200,86,FALSE))=TRUE,"",IF(VLOOKUP($A180,parlvotes_lh!$A$11:$ZZ$200,86,FALSE)=0,"",VLOOKUP($A180,parlvotes_lh!$A$11:$ZZ$200,86,FALSE)))</f>
        <v/>
      </c>
      <c r="O180" s="247" t="str">
        <f>IF(ISERROR(VLOOKUP($A180,parlvotes_lh!$A$11:$ZZ$200,106,FALSE))=TRUE,"",IF(VLOOKUP($A180,parlvotes_lh!$A$11:$ZZ$200,106,FALSE)=0,"",VLOOKUP($A180,parlvotes_lh!$A$11:$ZZ$200,106,FALSE)))</f>
        <v/>
      </c>
      <c r="P180" s="247" t="str">
        <f>IF(ISERROR(VLOOKUP($A180,parlvotes_lh!$A$11:$ZZ$200,126,FALSE))=TRUE,"",IF(VLOOKUP($A180,parlvotes_lh!$A$11:$ZZ$200,126,FALSE)=0,"",VLOOKUP($A180,parlvotes_lh!$A$11:$ZZ$200,126,FALSE)))</f>
        <v/>
      </c>
      <c r="Q180" s="248" t="str">
        <f>IF(ISERROR(VLOOKUP($A180,parlvotes_lh!$A$11:$ZZ$200,146,FALSE))=TRUE,"",IF(VLOOKUP($A180,parlvotes_lh!$A$11:$ZZ$200,146,FALSE)=0,"",VLOOKUP($A180,parlvotes_lh!$A$11:$ZZ$200,146,FALSE)))</f>
        <v/>
      </c>
      <c r="R180" s="248" t="str">
        <f>IF(ISERROR(VLOOKUP($A180,parlvotes_lh!$A$11:$ZZ$200,166,FALSE))=TRUE,"",IF(VLOOKUP($A180,parlvotes_lh!$A$11:$ZZ$200,166,FALSE)=0,"",VLOOKUP($A180,parlvotes_lh!$A$11:$ZZ$200,166,FALSE)))</f>
        <v/>
      </c>
      <c r="S180" s="248" t="str">
        <f>IF(ISERROR(VLOOKUP($A180,parlvotes_lh!$A$11:$ZZ$200,186,FALSE))=TRUE,"",IF(VLOOKUP($A180,parlvotes_lh!$A$11:$ZZ$200,186,FALSE)=0,"",VLOOKUP($A180,parlvotes_lh!$A$11:$ZZ$200,186,FALSE)))</f>
        <v/>
      </c>
      <c r="T180" s="248" t="str">
        <f>IF(ISERROR(VLOOKUP($A180,parlvotes_lh!$A$11:$ZZ$200,206,FALSE))=TRUE,"",IF(VLOOKUP($A180,parlvotes_lh!$A$11:$ZZ$200,206,FALSE)=0,"",VLOOKUP($A180,parlvotes_lh!$A$11:$ZZ$200,206,FALSE)))</f>
        <v/>
      </c>
      <c r="U180" s="248" t="str">
        <f>IF(ISERROR(VLOOKUP($A180,parlvotes_lh!$A$11:$ZZ$200,226,FALSE))=TRUE,"",IF(VLOOKUP($A180,parlvotes_lh!$A$11:$ZZ$200,226,FALSE)=0,"",VLOOKUP($A180,parlvotes_lh!$A$11:$ZZ$200,226,FALSE)))</f>
        <v/>
      </c>
      <c r="V180" s="248" t="str">
        <f>IF(ISERROR(VLOOKUP($A180,parlvotes_lh!$A$11:$ZZ$200,246,FALSE))=TRUE,"",IF(VLOOKUP($A180,parlvotes_lh!$A$11:$ZZ$200,246,FALSE)=0,"",VLOOKUP($A180,parlvotes_lh!$A$11:$ZZ$200,246,FALSE)))</f>
        <v/>
      </c>
      <c r="W180" s="248" t="str">
        <f>IF(ISERROR(VLOOKUP($A180,parlvotes_lh!$A$11:$ZZ$200,266,FALSE))=TRUE,"",IF(VLOOKUP($A180,parlvotes_lh!$A$11:$ZZ$200,266,FALSE)=0,"",VLOOKUP($A180,parlvotes_lh!$A$11:$ZZ$200,266,FALSE)))</f>
        <v/>
      </c>
      <c r="X180" s="248" t="str">
        <f>IF(ISERROR(VLOOKUP($A180,parlvotes_lh!$A$11:$ZZ$200,286,FALSE))=TRUE,"",IF(VLOOKUP($A180,parlvotes_lh!$A$11:$ZZ$200,286,FALSE)=0,"",VLOOKUP($A180,parlvotes_lh!$A$11:$ZZ$200,286,FALSE)))</f>
        <v/>
      </c>
      <c r="Y180" s="248" t="str">
        <f>IF(ISERROR(VLOOKUP($A180,parlvotes_lh!$A$11:$ZZ$200,306,FALSE))=TRUE,"",IF(VLOOKUP($A180,parlvotes_lh!$A$11:$ZZ$200,306,FALSE)=0,"",VLOOKUP($A180,parlvotes_lh!$A$11:$ZZ$200,306,FALSE)))</f>
        <v/>
      </c>
      <c r="Z180" s="248" t="str">
        <f>IF(ISERROR(VLOOKUP($A180,parlvotes_lh!$A$11:$ZZ$200,326,FALSE))=TRUE,"",IF(VLOOKUP($A180,parlvotes_lh!$A$11:$ZZ$200,326,FALSE)=0,"",VLOOKUP($A180,parlvotes_lh!$A$11:$ZZ$200,326,FALSE)))</f>
        <v/>
      </c>
      <c r="AA180" s="248" t="str">
        <f>IF(ISERROR(VLOOKUP($A180,parlvotes_lh!$A$11:$ZZ$200,346,FALSE))=TRUE,"",IF(VLOOKUP($A180,parlvotes_lh!$A$11:$ZZ$200,346,FALSE)=0,"",VLOOKUP($A180,parlvotes_lh!$A$11:$ZZ$200,346,FALSE)))</f>
        <v/>
      </c>
      <c r="AB180" s="248" t="str">
        <f>IF(ISERROR(VLOOKUP($A180,parlvotes_lh!$A$11:$ZZ$200,366,FALSE))=TRUE,"",IF(VLOOKUP($A180,parlvotes_lh!$A$11:$ZZ$200,366,FALSE)=0,"",VLOOKUP($A180,parlvotes_lh!$A$11:$ZZ$200,366,FALSE)))</f>
        <v/>
      </c>
      <c r="AC180" s="248" t="str">
        <f>IF(ISERROR(VLOOKUP($A180,parlvotes_lh!$A$11:$ZZ$200,386,FALSE))=TRUE,"",IF(VLOOKUP($A180,parlvotes_lh!$A$11:$ZZ$200,386,FALSE)=0,"",VLOOKUP($A180,parlvotes_lh!$A$11:$ZZ$200,386,FALSE)))</f>
        <v/>
      </c>
    </row>
    <row r="181" spans="1:29" ht="13.5" customHeight="1" x14ac:dyDescent="0.25">
      <c r="A181" s="242"/>
      <c r="B181" s="142" t="str">
        <f>IF(A181="","",MID(info_weblinks!$C$3,32,3))</f>
        <v/>
      </c>
      <c r="C181" s="142" t="str">
        <f>IF(info_parties!G181="","",info_parties!G181)</f>
        <v/>
      </c>
      <c r="D181" s="142" t="str">
        <f>IF(info_parties!K181="","",info_parties!K181)</f>
        <v/>
      </c>
      <c r="E181" s="142" t="str">
        <f>IF(info_parties!H181="","",info_parties!H181)</f>
        <v/>
      </c>
      <c r="F181" s="243" t="str">
        <f t="shared" si="8"/>
        <v/>
      </c>
      <c r="G181" s="244" t="str">
        <f t="shared" si="9"/>
        <v/>
      </c>
      <c r="H181" s="245" t="str">
        <f t="shared" si="10"/>
        <v/>
      </c>
      <c r="I181" s="246" t="str">
        <f t="shared" si="11"/>
        <v/>
      </c>
      <c r="J181" s="247" t="str">
        <f>IF(ISERROR(VLOOKUP($A181,parlvotes_lh!$A$11:$ZZ$200,6,FALSE))=TRUE,"",IF(VLOOKUP($A181,parlvotes_lh!$A$11:$ZZ$200,6,FALSE)=0,"",VLOOKUP($A181,parlvotes_lh!$A$11:$ZZ$200,6,FALSE)))</f>
        <v/>
      </c>
      <c r="K181" s="247" t="str">
        <f>IF(ISERROR(VLOOKUP($A181,parlvotes_lh!$A$11:$ZZ$200,26,FALSE))=TRUE,"",IF(VLOOKUP($A181,parlvotes_lh!$A$11:$ZZ$200,26,FALSE)=0,"",VLOOKUP($A181,parlvotes_lh!$A$11:$ZZ$200,26,FALSE)))</f>
        <v/>
      </c>
      <c r="L181" s="247" t="str">
        <f>IF(ISERROR(VLOOKUP($A181,parlvotes_lh!$A$11:$ZZ$200,46,FALSE))=TRUE,"",IF(VLOOKUP($A181,parlvotes_lh!$A$11:$ZZ$200,46,FALSE)=0,"",VLOOKUP($A181,parlvotes_lh!$A$11:$ZZ$200,46,FALSE)))</f>
        <v/>
      </c>
      <c r="M181" s="247" t="str">
        <f>IF(ISERROR(VLOOKUP($A181,parlvotes_lh!$A$11:$ZZ$200,66,FALSE))=TRUE,"",IF(VLOOKUP($A181,parlvotes_lh!$A$11:$ZZ$200,66,FALSE)=0,"",VLOOKUP($A181,parlvotes_lh!$A$11:$ZZ$200,66,FALSE)))</f>
        <v/>
      </c>
      <c r="N181" s="247" t="str">
        <f>IF(ISERROR(VLOOKUP($A181,parlvotes_lh!$A$11:$ZZ$200,86,FALSE))=TRUE,"",IF(VLOOKUP($A181,parlvotes_lh!$A$11:$ZZ$200,86,FALSE)=0,"",VLOOKUP($A181,parlvotes_lh!$A$11:$ZZ$200,86,FALSE)))</f>
        <v/>
      </c>
      <c r="O181" s="247" t="str">
        <f>IF(ISERROR(VLOOKUP($A181,parlvotes_lh!$A$11:$ZZ$200,106,FALSE))=TRUE,"",IF(VLOOKUP($A181,parlvotes_lh!$A$11:$ZZ$200,106,FALSE)=0,"",VLOOKUP($A181,parlvotes_lh!$A$11:$ZZ$200,106,FALSE)))</f>
        <v/>
      </c>
      <c r="P181" s="247" t="str">
        <f>IF(ISERROR(VLOOKUP($A181,parlvotes_lh!$A$11:$ZZ$200,126,FALSE))=TRUE,"",IF(VLOOKUP($A181,parlvotes_lh!$A$11:$ZZ$200,126,FALSE)=0,"",VLOOKUP($A181,parlvotes_lh!$A$11:$ZZ$200,126,FALSE)))</f>
        <v/>
      </c>
      <c r="Q181" s="248" t="str">
        <f>IF(ISERROR(VLOOKUP($A181,parlvotes_lh!$A$11:$ZZ$200,146,FALSE))=TRUE,"",IF(VLOOKUP($A181,parlvotes_lh!$A$11:$ZZ$200,146,FALSE)=0,"",VLOOKUP($A181,parlvotes_lh!$A$11:$ZZ$200,146,FALSE)))</f>
        <v/>
      </c>
      <c r="R181" s="248" t="str">
        <f>IF(ISERROR(VLOOKUP($A181,parlvotes_lh!$A$11:$ZZ$200,166,FALSE))=TRUE,"",IF(VLOOKUP($A181,parlvotes_lh!$A$11:$ZZ$200,166,FALSE)=0,"",VLOOKUP($A181,parlvotes_lh!$A$11:$ZZ$200,166,FALSE)))</f>
        <v/>
      </c>
      <c r="S181" s="248" t="str">
        <f>IF(ISERROR(VLOOKUP($A181,parlvotes_lh!$A$11:$ZZ$200,186,FALSE))=TRUE,"",IF(VLOOKUP($A181,parlvotes_lh!$A$11:$ZZ$200,186,FALSE)=0,"",VLOOKUP($A181,parlvotes_lh!$A$11:$ZZ$200,186,FALSE)))</f>
        <v/>
      </c>
      <c r="T181" s="248" t="str">
        <f>IF(ISERROR(VLOOKUP($A181,parlvotes_lh!$A$11:$ZZ$200,206,FALSE))=TRUE,"",IF(VLOOKUP($A181,parlvotes_lh!$A$11:$ZZ$200,206,FALSE)=0,"",VLOOKUP($A181,parlvotes_lh!$A$11:$ZZ$200,206,FALSE)))</f>
        <v/>
      </c>
      <c r="U181" s="248" t="str">
        <f>IF(ISERROR(VLOOKUP($A181,parlvotes_lh!$A$11:$ZZ$200,226,FALSE))=TRUE,"",IF(VLOOKUP($A181,parlvotes_lh!$A$11:$ZZ$200,226,FALSE)=0,"",VLOOKUP($A181,parlvotes_lh!$A$11:$ZZ$200,226,FALSE)))</f>
        <v/>
      </c>
      <c r="V181" s="248" t="str">
        <f>IF(ISERROR(VLOOKUP($A181,parlvotes_lh!$A$11:$ZZ$200,246,FALSE))=TRUE,"",IF(VLOOKUP($A181,parlvotes_lh!$A$11:$ZZ$200,246,FALSE)=0,"",VLOOKUP($A181,parlvotes_lh!$A$11:$ZZ$200,246,FALSE)))</f>
        <v/>
      </c>
      <c r="W181" s="248" t="str">
        <f>IF(ISERROR(VLOOKUP($A181,parlvotes_lh!$A$11:$ZZ$200,266,FALSE))=TRUE,"",IF(VLOOKUP($A181,parlvotes_lh!$A$11:$ZZ$200,266,FALSE)=0,"",VLOOKUP($A181,parlvotes_lh!$A$11:$ZZ$200,266,FALSE)))</f>
        <v/>
      </c>
      <c r="X181" s="248" t="str">
        <f>IF(ISERROR(VLOOKUP($A181,parlvotes_lh!$A$11:$ZZ$200,286,FALSE))=TRUE,"",IF(VLOOKUP($A181,parlvotes_lh!$A$11:$ZZ$200,286,FALSE)=0,"",VLOOKUP($A181,parlvotes_lh!$A$11:$ZZ$200,286,FALSE)))</f>
        <v/>
      </c>
      <c r="Y181" s="248" t="str">
        <f>IF(ISERROR(VLOOKUP($A181,parlvotes_lh!$A$11:$ZZ$200,306,FALSE))=TRUE,"",IF(VLOOKUP($A181,parlvotes_lh!$A$11:$ZZ$200,306,FALSE)=0,"",VLOOKUP($A181,parlvotes_lh!$A$11:$ZZ$200,306,FALSE)))</f>
        <v/>
      </c>
      <c r="Z181" s="248" t="str">
        <f>IF(ISERROR(VLOOKUP($A181,parlvotes_lh!$A$11:$ZZ$200,326,FALSE))=TRUE,"",IF(VLOOKUP($A181,parlvotes_lh!$A$11:$ZZ$200,326,FALSE)=0,"",VLOOKUP($A181,parlvotes_lh!$A$11:$ZZ$200,326,FALSE)))</f>
        <v/>
      </c>
      <c r="AA181" s="248" t="str">
        <f>IF(ISERROR(VLOOKUP($A181,parlvotes_lh!$A$11:$ZZ$200,346,FALSE))=TRUE,"",IF(VLOOKUP($A181,parlvotes_lh!$A$11:$ZZ$200,346,FALSE)=0,"",VLOOKUP($A181,parlvotes_lh!$A$11:$ZZ$200,346,FALSE)))</f>
        <v/>
      </c>
      <c r="AB181" s="248" t="str">
        <f>IF(ISERROR(VLOOKUP($A181,parlvotes_lh!$A$11:$ZZ$200,366,FALSE))=TRUE,"",IF(VLOOKUP($A181,parlvotes_lh!$A$11:$ZZ$200,366,FALSE)=0,"",VLOOKUP($A181,parlvotes_lh!$A$11:$ZZ$200,366,FALSE)))</f>
        <v/>
      </c>
      <c r="AC181" s="248" t="str">
        <f>IF(ISERROR(VLOOKUP($A181,parlvotes_lh!$A$11:$ZZ$200,386,FALSE))=TRUE,"",IF(VLOOKUP($A181,parlvotes_lh!$A$11:$ZZ$200,386,FALSE)=0,"",VLOOKUP($A181,parlvotes_lh!$A$11:$ZZ$200,386,FALSE)))</f>
        <v/>
      </c>
    </row>
    <row r="182" spans="1:29" ht="13.5" customHeight="1" x14ac:dyDescent="0.25">
      <c r="A182" s="242"/>
      <c r="B182" s="142" t="str">
        <f>IF(A182="","",MID(info_weblinks!$C$3,32,3))</f>
        <v/>
      </c>
      <c r="C182" s="142" t="str">
        <f>IF(info_parties!G182="","",info_parties!G182)</f>
        <v/>
      </c>
      <c r="D182" s="142" t="str">
        <f>IF(info_parties!K182="","",info_parties!K182)</f>
        <v/>
      </c>
      <c r="E182" s="142" t="str">
        <f>IF(info_parties!H182="","",info_parties!H182)</f>
        <v/>
      </c>
      <c r="F182" s="243" t="str">
        <f t="shared" si="8"/>
        <v/>
      </c>
      <c r="G182" s="244" t="str">
        <f t="shared" si="9"/>
        <v/>
      </c>
      <c r="H182" s="245" t="str">
        <f t="shared" si="10"/>
        <v/>
      </c>
      <c r="I182" s="246" t="str">
        <f t="shared" si="11"/>
        <v/>
      </c>
      <c r="J182" s="247" t="str">
        <f>IF(ISERROR(VLOOKUP($A182,parlvotes_lh!$A$11:$ZZ$200,6,FALSE))=TRUE,"",IF(VLOOKUP($A182,parlvotes_lh!$A$11:$ZZ$200,6,FALSE)=0,"",VLOOKUP($A182,parlvotes_lh!$A$11:$ZZ$200,6,FALSE)))</f>
        <v/>
      </c>
      <c r="K182" s="247" t="str">
        <f>IF(ISERROR(VLOOKUP($A182,parlvotes_lh!$A$11:$ZZ$200,26,FALSE))=TRUE,"",IF(VLOOKUP($A182,parlvotes_lh!$A$11:$ZZ$200,26,FALSE)=0,"",VLOOKUP($A182,parlvotes_lh!$A$11:$ZZ$200,26,FALSE)))</f>
        <v/>
      </c>
      <c r="L182" s="247" t="str">
        <f>IF(ISERROR(VLOOKUP($A182,parlvotes_lh!$A$11:$ZZ$200,46,FALSE))=TRUE,"",IF(VLOOKUP($A182,parlvotes_lh!$A$11:$ZZ$200,46,FALSE)=0,"",VLOOKUP($A182,parlvotes_lh!$A$11:$ZZ$200,46,FALSE)))</f>
        <v/>
      </c>
      <c r="M182" s="247" t="str">
        <f>IF(ISERROR(VLOOKUP($A182,parlvotes_lh!$A$11:$ZZ$200,66,FALSE))=TRUE,"",IF(VLOOKUP($A182,parlvotes_lh!$A$11:$ZZ$200,66,FALSE)=0,"",VLOOKUP($A182,parlvotes_lh!$A$11:$ZZ$200,66,FALSE)))</f>
        <v/>
      </c>
      <c r="N182" s="247" t="str">
        <f>IF(ISERROR(VLOOKUP($A182,parlvotes_lh!$A$11:$ZZ$200,86,FALSE))=TRUE,"",IF(VLOOKUP($A182,parlvotes_lh!$A$11:$ZZ$200,86,FALSE)=0,"",VLOOKUP($A182,parlvotes_lh!$A$11:$ZZ$200,86,FALSE)))</f>
        <v/>
      </c>
      <c r="O182" s="247" t="str">
        <f>IF(ISERROR(VLOOKUP($A182,parlvotes_lh!$A$11:$ZZ$200,106,FALSE))=TRUE,"",IF(VLOOKUP($A182,parlvotes_lh!$A$11:$ZZ$200,106,FALSE)=0,"",VLOOKUP($A182,parlvotes_lh!$A$11:$ZZ$200,106,FALSE)))</f>
        <v/>
      </c>
      <c r="P182" s="247" t="str">
        <f>IF(ISERROR(VLOOKUP($A182,parlvotes_lh!$A$11:$ZZ$200,126,FALSE))=TRUE,"",IF(VLOOKUP($A182,parlvotes_lh!$A$11:$ZZ$200,126,FALSE)=0,"",VLOOKUP($A182,parlvotes_lh!$A$11:$ZZ$200,126,FALSE)))</f>
        <v/>
      </c>
      <c r="Q182" s="248" t="str">
        <f>IF(ISERROR(VLOOKUP($A182,parlvotes_lh!$A$11:$ZZ$200,146,FALSE))=TRUE,"",IF(VLOOKUP($A182,parlvotes_lh!$A$11:$ZZ$200,146,FALSE)=0,"",VLOOKUP($A182,parlvotes_lh!$A$11:$ZZ$200,146,FALSE)))</f>
        <v/>
      </c>
      <c r="R182" s="248" t="str">
        <f>IF(ISERROR(VLOOKUP($A182,parlvotes_lh!$A$11:$ZZ$200,166,FALSE))=TRUE,"",IF(VLOOKUP($A182,parlvotes_lh!$A$11:$ZZ$200,166,FALSE)=0,"",VLOOKUP($A182,parlvotes_lh!$A$11:$ZZ$200,166,FALSE)))</f>
        <v/>
      </c>
      <c r="S182" s="248" t="str">
        <f>IF(ISERROR(VLOOKUP($A182,parlvotes_lh!$A$11:$ZZ$200,186,FALSE))=TRUE,"",IF(VLOOKUP($A182,parlvotes_lh!$A$11:$ZZ$200,186,FALSE)=0,"",VLOOKUP($A182,parlvotes_lh!$A$11:$ZZ$200,186,FALSE)))</f>
        <v/>
      </c>
      <c r="T182" s="248" t="str">
        <f>IF(ISERROR(VLOOKUP($A182,parlvotes_lh!$A$11:$ZZ$200,206,FALSE))=TRUE,"",IF(VLOOKUP($A182,parlvotes_lh!$A$11:$ZZ$200,206,FALSE)=0,"",VLOOKUP($A182,parlvotes_lh!$A$11:$ZZ$200,206,FALSE)))</f>
        <v/>
      </c>
      <c r="U182" s="248" t="str">
        <f>IF(ISERROR(VLOOKUP($A182,parlvotes_lh!$A$11:$ZZ$200,226,FALSE))=TRUE,"",IF(VLOOKUP($A182,parlvotes_lh!$A$11:$ZZ$200,226,FALSE)=0,"",VLOOKUP($A182,parlvotes_lh!$A$11:$ZZ$200,226,FALSE)))</f>
        <v/>
      </c>
      <c r="V182" s="248" t="str">
        <f>IF(ISERROR(VLOOKUP($A182,parlvotes_lh!$A$11:$ZZ$200,246,FALSE))=TRUE,"",IF(VLOOKUP($A182,parlvotes_lh!$A$11:$ZZ$200,246,FALSE)=0,"",VLOOKUP($A182,parlvotes_lh!$A$11:$ZZ$200,246,FALSE)))</f>
        <v/>
      </c>
      <c r="W182" s="248" t="str">
        <f>IF(ISERROR(VLOOKUP($A182,parlvotes_lh!$A$11:$ZZ$200,266,FALSE))=TRUE,"",IF(VLOOKUP($A182,parlvotes_lh!$A$11:$ZZ$200,266,FALSE)=0,"",VLOOKUP($A182,parlvotes_lh!$A$11:$ZZ$200,266,FALSE)))</f>
        <v/>
      </c>
      <c r="X182" s="248" t="str">
        <f>IF(ISERROR(VLOOKUP($A182,parlvotes_lh!$A$11:$ZZ$200,286,FALSE))=TRUE,"",IF(VLOOKUP($A182,parlvotes_lh!$A$11:$ZZ$200,286,FALSE)=0,"",VLOOKUP($A182,parlvotes_lh!$A$11:$ZZ$200,286,FALSE)))</f>
        <v/>
      </c>
      <c r="Y182" s="248" t="str">
        <f>IF(ISERROR(VLOOKUP($A182,parlvotes_lh!$A$11:$ZZ$200,306,FALSE))=TRUE,"",IF(VLOOKUP($A182,parlvotes_lh!$A$11:$ZZ$200,306,FALSE)=0,"",VLOOKUP($A182,parlvotes_lh!$A$11:$ZZ$200,306,FALSE)))</f>
        <v/>
      </c>
      <c r="Z182" s="248" t="str">
        <f>IF(ISERROR(VLOOKUP($A182,parlvotes_lh!$A$11:$ZZ$200,326,FALSE))=TRUE,"",IF(VLOOKUP($A182,parlvotes_lh!$A$11:$ZZ$200,326,FALSE)=0,"",VLOOKUP($A182,parlvotes_lh!$A$11:$ZZ$200,326,FALSE)))</f>
        <v/>
      </c>
      <c r="AA182" s="248" t="str">
        <f>IF(ISERROR(VLOOKUP($A182,parlvotes_lh!$A$11:$ZZ$200,346,FALSE))=TRUE,"",IF(VLOOKUP($A182,parlvotes_lh!$A$11:$ZZ$200,346,FALSE)=0,"",VLOOKUP($A182,parlvotes_lh!$A$11:$ZZ$200,346,FALSE)))</f>
        <v/>
      </c>
      <c r="AB182" s="248" t="str">
        <f>IF(ISERROR(VLOOKUP($A182,parlvotes_lh!$A$11:$ZZ$200,366,FALSE))=TRUE,"",IF(VLOOKUP($A182,parlvotes_lh!$A$11:$ZZ$200,366,FALSE)=0,"",VLOOKUP($A182,parlvotes_lh!$A$11:$ZZ$200,366,FALSE)))</f>
        <v/>
      </c>
      <c r="AC182" s="248" t="str">
        <f>IF(ISERROR(VLOOKUP($A182,parlvotes_lh!$A$11:$ZZ$200,386,FALSE))=TRUE,"",IF(VLOOKUP($A182,parlvotes_lh!$A$11:$ZZ$200,386,FALSE)=0,"",VLOOKUP($A182,parlvotes_lh!$A$11:$ZZ$200,386,FALSE)))</f>
        <v/>
      </c>
    </row>
    <row r="183" spans="1:29" ht="13.5" customHeight="1" x14ac:dyDescent="0.25">
      <c r="A183" s="242"/>
      <c r="B183" s="142" t="str">
        <f>IF(A183="","",MID(info_weblinks!$C$3,32,3))</f>
        <v/>
      </c>
      <c r="C183" s="142" t="str">
        <f>IF(info_parties!G183="","",info_parties!G183)</f>
        <v/>
      </c>
      <c r="D183" s="142" t="str">
        <f>IF(info_parties!K183="","",info_parties!K183)</f>
        <v/>
      </c>
      <c r="E183" s="142" t="str">
        <f>IF(info_parties!H183="","",info_parties!H183)</f>
        <v/>
      </c>
      <c r="F183" s="243" t="str">
        <f t="shared" si="8"/>
        <v/>
      </c>
      <c r="G183" s="244" t="str">
        <f t="shared" si="9"/>
        <v/>
      </c>
      <c r="H183" s="245" t="str">
        <f t="shared" si="10"/>
        <v/>
      </c>
      <c r="I183" s="246" t="str">
        <f t="shared" si="11"/>
        <v/>
      </c>
      <c r="J183" s="247" t="str">
        <f>IF(ISERROR(VLOOKUP($A183,parlvotes_lh!$A$11:$ZZ$200,6,FALSE))=TRUE,"",IF(VLOOKUP($A183,parlvotes_lh!$A$11:$ZZ$200,6,FALSE)=0,"",VLOOKUP($A183,parlvotes_lh!$A$11:$ZZ$200,6,FALSE)))</f>
        <v/>
      </c>
      <c r="K183" s="247" t="str">
        <f>IF(ISERROR(VLOOKUP($A183,parlvotes_lh!$A$11:$ZZ$200,26,FALSE))=TRUE,"",IF(VLOOKUP($A183,parlvotes_lh!$A$11:$ZZ$200,26,FALSE)=0,"",VLOOKUP($A183,parlvotes_lh!$A$11:$ZZ$200,26,FALSE)))</f>
        <v/>
      </c>
      <c r="L183" s="247" t="str">
        <f>IF(ISERROR(VLOOKUP($A183,parlvotes_lh!$A$11:$ZZ$200,46,FALSE))=TRUE,"",IF(VLOOKUP($A183,parlvotes_lh!$A$11:$ZZ$200,46,FALSE)=0,"",VLOOKUP($A183,parlvotes_lh!$A$11:$ZZ$200,46,FALSE)))</f>
        <v/>
      </c>
      <c r="M183" s="247" t="str">
        <f>IF(ISERROR(VLOOKUP($A183,parlvotes_lh!$A$11:$ZZ$200,66,FALSE))=TRUE,"",IF(VLOOKUP($A183,parlvotes_lh!$A$11:$ZZ$200,66,FALSE)=0,"",VLOOKUP($A183,parlvotes_lh!$A$11:$ZZ$200,66,FALSE)))</f>
        <v/>
      </c>
      <c r="N183" s="247" t="str">
        <f>IF(ISERROR(VLOOKUP($A183,parlvotes_lh!$A$11:$ZZ$200,86,FALSE))=TRUE,"",IF(VLOOKUP($A183,parlvotes_lh!$A$11:$ZZ$200,86,FALSE)=0,"",VLOOKUP($A183,parlvotes_lh!$A$11:$ZZ$200,86,FALSE)))</f>
        <v/>
      </c>
      <c r="O183" s="247" t="str">
        <f>IF(ISERROR(VLOOKUP($A183,parlvotes_lh!$A$11:$ZZ$200,106,FALSE))=TRUE,"",IF(VLOOKUP($A183,parlvotes_lh!$A$11:$ZZ$200,106,FALSE)=0,"",VLOOKUP($A183,parlvotes_lh!$A$11:$ZZ$200,106,FALSE)))</f>
        <v/>
      </c>
      <c r="P183" s="247" t="str">
        <f>IF(ISERROR(VLOOKUP($A183,parlvotes_lh!$A$11:$ZZ$200,126,FALSE))=TRUE,"",IF(VLOOKUP($A183,parlvotes_lh!$A$11:$ZZ$200,126,FALSE)=0,"",VLOOKUP($A183,parlvotes_lh!$A$11:$ZZ$200,126,FALSE)))</f>
        <v/>
      </c>
      <c r="Q183" s="248" t="str">
        <f>IF(ISERROR(VLOOKUP($A183,parlvotes_lh!$A$11:$ZZ$200,146,FALSE))=TRUE,"",IF(VLOOKUP($A183,parlvotes_lh!$A$11:$ZZ$200,146,FALSE)=0,"",VLOOKUP($A183,parlvotes_lh!$A$11:$ZZ$200,146,FALSE)))</f>
        <v/>
      </c>
      <c r="R183" s="248" t="str">
        <f>IF(ISERROR(VLOOKUP($A183,parlvotes_lh!$A$11:$ZZ$200,166,FALSE))=TRUE,"",IF(VLOOKUP($A183,parlvotes_lh!$A$11:$ZZ$200,166,FALSE)=0,"",VLOOKUP($A183,parlvotes_lh!$A$11:$ZZ$200,166,FALSE)))</f>
        <v/>
      </c>
      <c r="S183" s="248" t="str">
        <f>IF(ISERROR(VLOOKUP($A183,parlvotes_lh!$A$11:$ZZ$200,186,FALSE))=TRUE,"",IF(VLOOKUP($A183,parlvotes_lh!$A$11:$ZZ$200,186,FALSE)=0,"",VLOOKUP($A183,parlvotes_lh!$A$11:$ZZ$200,186,FALSE)))</f>
        <v/>
      </c>
      <c r="T183" s="248" t="str">
        <f>IF(ISERROR(VLOOKUP($A183,parlvotes_lh!$A$11:$ZZ$200,206,FALSE))=TRUE,"",IF(VLOOKUP($A183,parlvotes_lh!$A$11:$ZZ$200,206,FALSE)=0,"",VLOOKUP($A183,parlvotes_lh!$A$11:$ZZ$200,206,FALSE)))</f>
        <v/>
      </c>
      <c r="U183" s="248" t="str">
        <f>IF(ISERROR(VLOOKUP($A183,parlvotes_lh!$A$11:$ZZ$200,226,FALSE))=TRUE,"",IF(VLOOKUP($A183,parlvotes_lh!$A$11:$ZZ$200,226,FALSE)=0,"",VLOOKUP($A183,parlvotes_lh!$A$11:$ZZ$200,226,FALSE)))</f>
        <v/>
      </c>
      <c r="V183" s="248" t="str">
        <f>IF(ISERROR(VLOOKUP($A183,parlvotes_lh!$A$11:$ZZ$200,246,FALSE))=TRUE,"",IF(VLOOKUP($A183,parlvotes_lh!$A$11:$ZZ$200,246,FALSE)=0,"",VLOOKUP($A183,parlvotes_lh!$A$11:$ZZ$200,246,FALSE)))</f>
        <v/>
      </c>
      <c r="W183" s="248" t="str">
        <f>IF(ISERROR(VLOOKUP($A183,parlvotes_lh!$A$11:$ZZ$200,266,FALSE))=TRUE,"",IF(VLOOKUP($A183,parlvotes_lh!$A$11:$ZZ$200,266,FALSE)=0,"",VLOOKUP($A183,parlvotes_lh!$A$11:$ZZ$200,266,FALSE)))</f>
        <v/>
      </c>
      <c r="X183" s="248" t="str">
        <f>IF(ISERROR(VLOOKUP($A183,parlvotes_lh!$A$11:$ZZ$200,286,FALSE))=TRUE,"",IF(VLOOKUP($A183,parlvotes_lh!$A$11:$ZZ$200,286,FALSE)=0,"",VLOOKUP($A183,parlvotes_lh!$A$11:$ZZ$200,286,FALSE)))</f>
        <v/>
      </c>
      <c r="Y183" s="248" t="str">
        <f>IF(ISERROR(VLOOKUP($A183,parlvotes_lh!$A$11:$ZZ$200,306,FALSE))=TRUE,"",IF(VLOOKUP($A183,parlvotes_lh!$A$11:$ZZ$200,306,FALSE)=0,"",VLOOKUP($A183,parlvotes_lh!$A$11:$ZZ$200,306,FALSE)))</f>
        <v/>
      </c>
      <c r="Z183" s="248" t="str">
        <f>IF(ISERROR(VLOOKUP($A183,parlvotes_lh!$A$11:$ZZ$200,326,FALSE))=TRUE,"",IF(VLOOKUP($A183,parlvotes_lh!$A$11:$ZZ$200,326,FALSE)=0,"",VLOOKUP($A183,parlvotes_lh!$A$11:$ZZ$200,326,FALSE)))</f>
        <v/>
      </c>
      <c r="AA183" s="248" t="str">
        <f>IF(ISERROR(VLOOKUP($A183,parlvotes_lh!$A$11:$ZZ$200,346,FALSE))=TRUE,"",IF(VLOOKUP($A183,parlvotes_lh!$A$11:$ZZ$200,346,FALSE)=0,"",VLOOKUP($A183,parlvotes_lh!$A$11:$ZZ$200,346,FALSE)))</f>
        <v/>
      </c>
      <c r="AB183" s="248" t="str">
        <f>IF(ISERROR(VLOOKUP($A183,parlvotes_lh!$A$11:$ZZ$200,366,FALSE))=TRUE,"",IF(VLOOKUP($A183,parlvotes_lh!$A$11:$ZZ$200,366,FALSE)=0,"",VLOOKUP($A183,parlvotes_lh!$A$11:$ZZ$200,366,FALSE)))</f>
        <v/>
      </c>
      <c r="AC183" s="248" t="str">
        <f>IF(ISERROR(VLOOKUP($A183,parlvotes_lh!$A$11:$ZZ$200,386,FALSE))=TRUE,"",IF(VLOOKUP($A183,parlvotes_lh!$A$11:$ZZ$200,386,FALSE)=0,"",VLOOKUP($A183,parlvotes_lh!$A$11:$ZZ$200,386,FALSE)))</f>
        <v/>
      </c>
    </row>
    <row r="184" spans="1:29" ht="13.5" customHeight="1" x14ac:dyDescent="0.25">
      <c r="A184" s="242"/>
      <c r="B184" s="142" t="str">
        <f>IF(A184="","",MID(info_weblinks!$C$3,32,3))</f>
        <v/>
      </c>
      <c r="C184" s="142" t="str">
        <f>IF(info_parties!G184="","",info_parties!G184)</f>
        <v/>
      </c>
      <c r="D184" s="142" t="str">
        <f>IF(info_parties!K184="","",info_parties!K184)</f>
        <v/>
      </c>
      <c r="E184" s="142" t="str">
        <f>IF(info_parties!H184="","",info_parties!H184)</f>
        <v/>
      </c>
      <c r="F184" s="243" t="str">
        <f t="shared" si="8"/>
        <v/>
      </c>
      <c r="G184" s="244" t="str">
        <f t="shared" si="9"/>
        <v/>
      </c>
      <c r="H184" s="245" t="str">
        <f t="shared" si="10"/>
        <v/>
      </c>
      <c r="I184" s="246" t="str">
        <f t="shared" si="11"/>
        <v/>
      </c>
      <c r="J184" s="247" t="str">
        <f>IF(ISERROR(VLOOKUP($A184,parlvotes_lh!$A$11:$ZZ$200,6,FALSE))=TRUE,"",IF(VLOOKUP($A184,parlvotes_lh!$A$11:$ZZ$200,6,FALSE)=0,"",VLOOKUP($A184,parlvotes_lh!$A$11:$ZZ$200,6,FALSE)))</f>
        <v/>
      </c>
      <c r="K184" s="247" t="str">
        <f>IF(ISERROR(VLOOKUP($A184,parlvotes_lh!$A$11:$ZZ$200,26,FALSE))=TRUE,"",IF(VLOOKUP($A184,parlvotes_lh!$A$11:$ZZ$200,26,FALSE)=0,"",VLOOKUP($A184,parlvotes_lh!$A$11:$ZZ$200,26,FALSE)))</f>
        <v/>
      </c>
      <c r="L184" s="247" t="str">
        <f>IF(ISERROR(VLOOKUP($A184,parlvotes_lh!$A$11:$ZZ$200,46,FALSE))=TRUE,"",IF(VLOOKUP($A184,parlvotes_lh!$A$11:$ZZ$200,46,FALSE)=0,"",VLOOKUP($A184,parlvotes_lh!$A$11:$ZZ$200,46,FALSE)))</f>
        <v/>
      </c>
      <c r="M184" s="247" t="str">
        <f>IF(ISERROR(VLOOKUP($A184,parlvotes_lh!$A$11:$ZZ$200,66,FALSE))=TRUE,"",IF(VLOOKUP($A184,parlvotes_lh!$A$11:$ZZ$200,66,FALSE)=0,"",VLOOKUP($A184,parlvotes_lh!$A$11:$ZZ$200,66,FALSE)))</f>
        <v/>
      </c>
      <c r="N184" s="247" t="str">
        <f>IF(ISERROR(VLOOKUP($A184,parlvotes_lh!$A$11:$ZZ$200,86,FALSE))=TRUE,"",IF(VLOOKUP($A184,parlvotes_lh!$A$11:$ZZ$200,86,FALSE)=0,"",VLOOKUP($A184,parlvotes_lh!$A$11:$ZZ$200,86,FALSE)))</f>
        <v/>
      </c>
      <c r="O184" s="247" t="str">
        <f>IF(ISERROR(VLOOKUP($A184,parlvotes_lh!$A$11:$ZZ$200,106,FALSE))=TRUE,"",IF(VLOOKUP($A184,parlvotes_lh!$A$11:$ZZ$200,106,FALSE)=0,"",VLOOKUP($A184,parlvotes_lh!$A$11:$ZZ$200,106,FALSE)))</f>
        <v/>
      </c>
      <c r="P184" s="247" t="str">
        <f>IF(ISERROR(VLOOKUP($A184,parlvotes_lh!$A$11:$ZZ$200,126,FALSE))=TRUE,"",IF(VLOOKUP($A184,parlvotes_lh!$A$11:$ZZ$200,126,FALSE)=0,"",VLOOKUP($A184,parlvotes_lh!$A$11:$ZZ$200,126,FALSE)))</f>
        <v/>
      </c>
      <c r="Q184" s="248" t="str">
        <f>IF(ISERROR(VLOOKUP($A184,parlvotes_lh!$A$11:$ZZ$200,146,FALSE))=TRUE,"",IF(VLOOKUP($A184,parlvotes_lh!$A$11:$ZZ$200,146,FALSE)=0,"",VLOOKUP($A184,parlvotes_lh!$A$11:$ZZ$200,146,FALSE)))</f>
        <v/>
      </c>
      <c r="R184" s="248" t="str">
        <f>IF(ISERROR(VLOOKUP($A184,parlvotes_lh!$A$11:$ZZ$200,166,FALSE))=TRUE,"",IF(VLOOKUP($A184,parlvotes_lh!$A$11:$ZZ$200,166,FALSE)=0,"",VLOOKUP($A184,parlvotes_lh!$A$11:$ZZ$200,166,FALSE)))</f>
        <v/>
      </c>
      <c r="S184" s="248" t="str">
        <f>IF(ISERROR(VLOOKUP($A184,parlvotes_lh!$A$11:$ZZ$200,186,FALSE))=TRUE,"",IF(VLOOKUP($A184,parlvotes_lh!$A$11:$ZZ$200,186,FALSE)=0,"",VLOOKUP($A184,parlvotes_lh!$A$11:$ZZ$200,186,FALSE)))</f>
        <v/>
      </c>
      <c r="T184" s="248" t="str">
        <f>IF(ISERROR(VLOOKUP($A184,parlvotes_lh!$A$11:$ZZ$200,206,FALSE))=TRUE,"",IF(VLOOKUP($A184,parlvotes_lh!$A$11:$ZZ$200,206,FALSE)=0,"",VLOOKUP($A184,parlvotes_lh!$A$11:$ZZ$200,206,FALSE)))</f>
        <v/>
      </c>
      <c r="U184" s="248" t="str">
        <f>IF(ISERROR(VLOOKUP($A184,parlvotes_lh!$A$11:$ZZ$200,226,FALSE))=TRUE,"",IF(VLOOKUP($A184,parlvotes_lh!$A$11:$ZZ$200,226,FALSE)=0,"",VLOOKUP($A184,parlvotes_lh!$A$11:$ZZ$200,226,FALSE)))</f>
        <v/>
      </c>
      <c r="V184" s="248" t="str">
        <f>IF(ISERROR(VLOOKUP($A184,parlvotes_lh!$A$11:$ZZ$200,246,FALSE))=TRUE,"",IF(VLOOKUP($A184,parlvotes_lh!$A$11:$ZZ$200,246,FALSE)=0,"",VLOOKUP($A184,parlvotes_lh!$A$11:$ZZ$200,246,FALSE)))</f>
        <v/>
      </c>
      <c r="W184" s="248" t="str">
        <f>IF(ISERROR(VLOOKUP($A184,parlvotes_lh!$A$11:$ZZ$200,266,FALSE))=TRUE,"",IF(VLOOKUP($A184,parlvotes_lh!$A$11:$ZZ$200,266,FALSE)=0,"",VLOOKUP($A184,parlvotes_lh!$A$11:$ZZ$200,266,FALSE)))</f>
        <v/>
      </c>
      <c r="X184" s="248" t="str">
        <f>IF(ISERROR(VLOOKUP($A184,parlvotes_lh!$A$11:$ZZ$200,286,FALSE))=TRUE,"",IF(VLOOKUP($A184,parlvotes_lh!$A$11:$ZZ$200,286,FALSE)=0,"",VLOOKUP($A184,parlvotes_lh!$A$11:$ZZ$200,286,FALSE)))</f>
        <v/>
      </c>
      <c r="Y184" s="248" t="str">
        <f>IF(ISERROR(VLOOKUP($A184,parlvotes_lh!$A$11:$ZZ$200,306,FALSE))=TRUE,"",IF(VLOOKUP($A184,parlvotes_lh!$A$11:$ZZ$200,306,FALSE)=0,"",VLOOKUP($A184,parlvotes_lh!$A$11:$ZZ$200,306,FALSE)))</f>
        <v/>
      </c>
      <c r="Z184" s="248" t="str">
        <f>IF(ISERROR(VLOOKUP($A184,parlvotes_lh!$A$11:$ZZ$200,326,FALSE))=TRUE,"",IF(VLOOKUP($A184,parlvotes_lh!$A$11:$ZZ$200,326,FALSE)=0,"",VLOOKUP($A184,parlvotes_lh!$A$11:$ZZ$200,326,FALSE)))</f>
        <v/>
      </c>
      <c r="AA184" s="248" t="str">
        <f>IF(ISERROR(VLOOKUP($A184,parlvotes_lh!$A$11:$ZZ$200,346,FALSE))=TRUE,"",IF(VLOOKUP($A184,parlvotes_lh!$A$11:$ZZ$200,346,FALSE)=0,"",VLOOKUP($A184,parlvotes_lh!$A$11:$ZZ$200,346,FALSE)))</f>
        <v/>
      </c>
      <c r="AB184" s="248" t="str">
        <f>IF(ISERROR(VLOOKUP($A184,parlvotes_lh!$A$11:$ZZ$200,366,FALSE))=TRUE,"",IF(VLOOKUP($A184,parlvotes_lh!$A$11:$ZZ$200,366,FALSE)=0,"",VLOOKUP($A184,parlvotes_lh!$A$11:$ZZ$200,366,FALSE)))</f>
        <v/>
      </c>
      <c r="AC184" s="248" t="str">
        <f>IF(ISERROR(VLOOKUP($A184,parlvotes_lh!$A$11:$ZZ$200,386,FALSE))=TRUE,"",IF(VLOOKUP($A184,parlvotes_lh!$A$11:$ZZ$200,386,FALSE)=0,"",VLOOKUP($A184,parlvotes_lh!$A$11:$ZZ$200,386,FALSE)))</f>
        <v/>
      </c>
    </row>
    <row r="185" spans="1:29" ht="13.5" customHeight="1" x14ac:dyDescent="0.25">
      <c r="A185" s="242"/>
      <c r="B185" s="142" t="str">
        <f>IF(A185="","",MID(info_weblinks!$C$3,32,3))</f>
        <v/>
      </c>
      <c r="C185" s="142" t="str">
        <f>IF(info_parties!G185="","",info_parties!G185)</f>
        <v/>
      </c>
      <c r="D185" s="142" t="str">
        <f>IF(info_parties!K185="","",info_parties!K185)</f>
        <v/>
      </c>
      <c r="E185" s="142" t="str">
        <f>IF(info_parties!H185="","",info_parties!H185)</f>
        <v/>
      </c>
      <c r="F185" s="243" t="str">
        <f t="shared" si="8"/>
        <v/>
      </c>
      <c r="G185" s="244" t="str">
        <f t="shared" si="9"/>
        <v/>
      </c>
      <c r="H185" s="245" t="str">
        <f t="shared" si="10"/>
        <v/>
      </c>
      <c r="I185" s="246" t="str">
        <f t="shared" si="11"/>
        <v/>
      </c>
      <c r="J185" s="247" t="str">
        <f>IF(ISERROR(VLOOKUP($A185,parlvotes_lh!$A$11:$ZZ$200,6,FALSE))=TRUE,"",IF(VLOOKUP($A185,parlvotes_lh!$A$11:$ZZ$200,6,FALSE)=0,"",VLOOKUP($A185,parlvotes_lh!$A$11:$ZZ$200,6,FALSE)))</f>
        <v/>
      </c>
      <c r="K185" s="247" t="str">
        <f>IF(ISERROR(VLOOKUP($A185,parlvotes_lh!$A$11:$ZZ$200,26,FALSE))=TRUE,"",IF(VLOOKUP($A185,parlvotes_lh!$A$11:$ZZ$200,26,FALSE)=0,"",VLOOKUP($A185,parlvotes_lh!$A$11:$ZZ$200,26,FALSE)))</f>
        <v/>
      </c>
      <c r="L185" s="247" t="str">
        <f>IF(ISERROR(VLOOKUP($A185,parlvotes_lh!$A$11:$ZZ$200,46,FALSE))=TRUE,"",IF(VLOOKUP($A185,parlvotes_lh!$A$11:$ZZ$200,46,FALSE)=0,"",VLOOKUP($A185,parlvotes_lh!$A$11:$ZZ$200,46,FALSE)))</f>
        <v/>
      </c>
      <c r="M185" s="247" t="str">
        <f>IF(ISERROR(VLOOKUP($A185,parlvotes_lh!$A$11:$ZZ$200,66,FALSE))=TRUE,"",IF(VLOOKUP($A185,parlvotes_lh!$A$11:$ZZ$200,66,FALSE)=0,"",VLOOKUP($A185,parlvotes_lh!$A$11:$ZZ$200,66,FALSE)))</f>
        <v/>
      </c>
      <c r="N185" s="247" t="str">
        <f>IF(ISERROR(VLOOKUP($A185,parlvotes_lh!$A$11:$ZZ$200,86,FALSE))=TRUE,"",IF(VLOOKUP($A185,parlvotes_lh!$A$11:$ZZ$200,86,FALSE)=0,"",VLOOKUP($A185,parlvotes_lh!$A$11:$ZZ$200,86,FALSE)))</f>
        <v/>
      </c>
      <c r="O185" s="247" t="str">
        <f>IF(ISERROR(VLOOKUP($A185,parlvotes_lh!$A$11:$ZZ$200,106,FALSE))=TRUE,"",IF(VLOOKUP($A185,parlvotes_lh!$A$11:$ZZ$200,106,FALSE)=0,"",VLOOKUP($A185,parlvotes_lh!$A$11:$ZZ$200,106,FALSE)))</f>
        <v/>
      </c>
      <c r="P185" s="247" t="str">
        <f>IF(ISERROR(VLOOKUP($A185,parlvotes_lh!$A$11:$ZZ$200,126,FALSE))=TRUE,"",IF(VLOOKUP($A185,parlvotes_lh!$A$11:$ZZ$200,126,FALSE)=0,"",VLOOKUP($A185,parlvotes_lh!$A$11:$ZZ$200,126,FALSE)))</f>
        <v/>
      </c>
      <c r="Q185" s="248" t="str">
        <f>IF(ISERROR(VLOOKUP($A185,parlvotes_lh!$A$11:$ZZ$200,146,FALSE))=TRUE,"",IF(VLOOKUP($A185,parlvotes_lh!$A$11:$ZZ$200,146,FALSE)=0,"",VLOOKUP($A185,parlvotes_lh!$A$11:$ZZ$200,146,FALSE)))</f>
        <v/>
      </c>
      <c r="R185" s="248" t="str">
        <f>IF(ISERROR(VLOOKUP($A185,parlvotes_lh!$A$11:$ZZ$200,166,FALSE))=TRUE,"",IF(VLOOKUP($A185,parlvotes_lh!$A$11:$ZZ$200,166,FALSE)=0,"",VLOOKUP($A185,parlvotes_lh!$A$11:$ZZ$200,166,FALSE)))</f>
        <v/>
      </c>
      <c r="S185" s="248" t="str">
        <f>IF(ISERROR(VLOOKUP($A185,parlvotes_lh!$A$11:$ZZ$200,186,FALSE))=TRUE,"",IF(VLOOKUP($A185,parlvotes_lh!$A$11:$ZZ$200,186,FALSE)=0,"",VLOOKUP($A185,parlvotes_lh!$A$11:$ZZ$200,186,FALSE)))</f>
        <v/>
      </c>
      <c r="T185" s="248" t="str">
        <f>IF(ISERROR(VLOOKUP($A185,parlvotes_lh!$A$11:$ZZ$200,206,FALSE))=TRUE,"",IF(VLOOKUP($A185,parlvotes_lh!$A$11:$ZZ$200,206,FALSE)=0,"",VLOOKUP($A185,parlvotes_lh!$A$11:$ZZ$200,206,FALSE)))</f>
        <v/>
      </c>
      <c r="U185" s="248" t="str">
        <f>IF(ISERROR(VLOOKUP($A185,parlvotes_lh!$A$11:$ZZ$200,226,FALSE))=TRUE,"",IF(VLOOKUP($A185,parlvotes_lh!$A$11:$ZZ$200,226,FALSE)=0,"",VLOOKUP($A185,parlvotes_lh!$A$11:$ZZ$200,226,FALSE)))</f>
        <v/>
      </c>
      <c r="V185" s="248" t="str">
        <f>IF(ISERROR(VLOOKUP($A185,parlvotes_lh!$A$11:$ZZ$200,246,FALSE))=TRUE,"",IF(VLOOKUP($A185,parlvotes_lh!$A$11:$ZZ$200,246,FALSE)=0,"",VLOOKUP($A185,parlvotes_lh!$A$11:$ZZ$200,246,FALSE)))</f>
        <v/>
      </c>
      <c r="W185" s="248" t="str">
        <f>IF(ISERROR(VLOOKUP($A185,parlvotes_lh!$A$11:$ZZ$200,266,FALSE))=TRUE,"",IF(VLOOKUP($A185,parlvotes_lh!$A$11:$ZZ$200,266,FALSE)=0,"",VLOOKUP($A185,parlvotes_lh!$A$11:$ZZ$200,266,FALSE)))</f>
        <v/>
      </c>
      <c r="X185" s="248" t="str">
        <f>IF(ISERROR(VLOOKUP($A185,parlvotes_lh!$A$11:$ZZ$200,286,FALSE))=TRUE,"",IF(VLOOKUP($A185,parlvotes_lh!$A$11:$ZZ$200,286,FALSE)=0,"",VLOOKUP($A185,parlvotes_lh!$A$11:$ZZ$200,286,FALSE)))</f>
        <v/>
      </c>
      <c r="Y185" s="248" t="str">
        <f>IF(ISERROR(VLOOKUP($A185,parlvotes_lh!$A$11:$ZZ$200,306,FALSE))=TRUE,"",IF(VLOOKUP($A185,parlvotes_lh!$A$11:$ZZ$200,306,FALSE)=0,"",VLOOKUP($A185,parlvotes_lh!$A$11:$ZZ$200,306,FALSE)))</f>
        <v/>
      </c>
      <c r="Z185" s="248" t="str">
        <f>IF(ISERROR(VLOOKUP($A185,parlvotes_lh!$A$11:$ZZ$200,326,FALSE))=TRUE,"",IF(VLOOKUP($A185,parlvotes_lh!$A$11:$ZZ$200,326,FALSE)=0,"",VLOOKUP($A185,parlvotes_lh!$A$11:$ZZ$200,326,FALSE)))</f>
        <v/>
      </c>
      <c r="AA185" s="248" t="str">
        <f>IF(ISERROR(VLOOKUP($A185,parlvotes_lh!$A$11:$ZZ$200,346,FALSE))=TRUE,"",IF(VLOOKUP($A185,parlvotes_lh!$A$11:$ZZ$200,346,FALSE)=0,"",VLOOKUP($A185,parlvotes_lh!$A$11:$ZZ$200,346,FALSE)))</f>
        <v/>
      </c>
      <c r="AB185" s="248" t="str">
        <f>IF(ISERROR(VLOOKUP($A185,parlvotes_lh!$A$11:$ZZ$200,366,FALSE))=TRUE,"",IF(VLOOKUP($A185,parlvotes_lh!$A$11:$ZZ$200,366,FALSE)=0,"",VLOOKUP($A185,parlvotes_lh!$A$11:$ZZ$200,366,FALSE)))</f>
        <v/>
      </c>
      <c r="AC185" s="248" t="str">
        <f>IF(ISERROR(VLOOKUP($A185,parlvotes_lh!$A$11:$ZZ$200,386,FALSE))=TRUE,"",IF(VLOOKUP($A185,parlvotes_lh!$A$11:$ZZ$200,386,FALSE)=0,"",VLOOKUP($A185,parlvotes_lh!$A$11:$ZZ$200,386,FALSE)))</f>
        <v/>
      </c>
    </row>
    <row r="186" spans="1:29" ht="13.5" customHeight="1" x14ac:dyDescent="0.25">
      <c r="A186" s="242"/>
      <c r="B186" s="142" t="str">
        <f>IF(A186="","",MID(info_weblinks!$C$3,32,3))</f>
        <v/>
      </c>
      <c r="C186" s="142" t="str">
        <f>IF(info_parties!G186="","",info_parties!G186)</f>
        <v/>
      </c>
      <c r="D186" s="142" t="str">
        <f>IF(info_parties!K186="","",info_parties!K186)</f>
        <v/>
      </c>
      <c r="E186" s="142" t="str">
        <f>IF(info_parties!H186="","",info_parties!H186)</f>
        <v/>
      </c>
      <c r="F186" s="243" t="str">
        <f t="shared" si="8"/>
        <v/>
      </c>
      <c r="G186" s="244" t="str">
        <f t="shared" si="9"/>
        <v/>
      </c>
      <c r="H186" s="245" t="str">
        <f t="shared" si="10"/>
        <v/>
      </c>
      <c r="I186" s="246" t="str">
        <f t="shared" si="11"/>
        <v/>
      </c>
      <c r="J186" s="247" t="str">
        <f>IF(ISERROR(VLOOKUP($A186,parlvotes_lh!$A$11:$ZZ$200,6,FALSE))=TRUE,"",IF(VLOOKUP($A186,parlvotes_lh!$A$11:$ZZ$200,6,FALSE)=0,"",VLOOKUP($A186,parlvotes_lh!$A$11:$ZZ$200,6,FALSE)))</f>
        <v/>
      </c>
      <c r="K186" s="247" t="str">
        <f>IF(ISERROR(VLOOKUP($A186,parlvotes_lh!$A$11:$ZZ$200,26,FALSE))=TRUE,"",IF(VLOOKUP($A186,parlvotes_lh!$A$11:$ZZ$200,26,FALSE)=0,"",VLOOKUP($A186,parlvotes_lh!$A$11:$ZZ$200,26,FALSE)))</f>
        <v/>
      </c>
      <c r="L186" s="247" t="str">
        <f>IF(ISERROR(VLOOKUP($A186,parlvotes_lh!$A$11:$ZZ$200,46,FALSE))=TRUE,"",IF(VLOOKUP($A186,parlvotes_lh!$A$11:$ZZ$200,46,FALSE)=0,"",VLOOKUP($A186,parlvotes_lh!$A$11:$ZZ$200,46,FALSE)))</f>
        <v/>
      </c>
      <c r="M186" s="247" t="str">
        <f>IF(ISERROR(VLOOKUP($A186,parlvotes_lh!$A$11:$ZZ$200,66,FALSE))=TRUE,"",IF(VLOOKUP($A186,parlvotes_lh!$A$11:$ZZ$200,66,FALSE)=0,"",VLOOKUP($A186,parlvotes_lh!$A$11:$ZZ$200,66,FALSE)))</f>
        <v/>
      </c>
      <c r="N186" s="247" t="str">
        <f>IF(ISERROR(VLOOKUP($A186,parlvotes_lh!$A$11:$ZZ$200,86,FALSE))=TRUE,"",IF(VLOOKUP($A186,parlvotes_lh!$A$11:$ZZ$200,86,FALSE)=0,"",VLOOKUP($A186,parlvotes_lh!$A$11:$ZZ$200,86,FALSE)))</f>
        <v/>
      </c>
      <c r="O186" s="247" t="str">
        <f>IF(ISERROR(VLOOKUP($A186,parlvotes_lh!$A$11:$ZZ$200,106,FALSE))=TRUE,"",IF(VLOOKUP($A186,parlvotes_lh!$A$11:$ZZ$200,106,FALSE)=0,"",VLOOKUP($A186,parlvotes_lh!$A$11:$ZZ$200,106,FALSE)))</f>
        <v/>
      </c>
      <c r="P186" s="247" t="str">
        <f>IF(ISERROR(VLOOKUP($A186,parlvotes_lh!$A$11:$ZZ$200,126,FALSE))=TRUE,"",IF(VLOOKUP($A186,parlvotes_lh!$A$11:$ZZ$200,126,FALSE)=0,"",VLOOKUP($A186,parlvotes_lh!$A$11:$ZZ$200,126,FALSE)))</f>
        <v/>
      </c>
      <c r="Q186" s="248" t="str">
        <f>IF(ISERROR(VLOOKUP($A186,parlvotes_lh!$A$11:$ZZ$200,146,FALSE))=TRUE,"",IF(VLOOKUP($A186,parlvotes_lh!$A$11:$ZZ$200,146,FALSE)=0,"",VLOOKUP($A186,parlvotes_lh!$A$11:$ZZ$200,146,FALSE)))</f>
        <v/>
      </c>
      <c r="R186" s="248" t="str">
        <f>IF(ISERROR(VLOOKUP($A186,parlvotes_lh!$A$11:$ZZ$200,166,FALSE))=TRUE,"",IF(VLOOKUP($A186,parlvotes_lh!$A$11:$ZZ$200,166,FALSE)=0,"",VLOOKUP($A186,parlvotes_lh!$A$11:$ZZ$200,166,FALSE)))</f>
        <v/>
      </c>
      <c r="S186" s="248" t="str">
        <f>IF(ISERROR(VLOOKUP($A186,parlvotes_lh!$A$11:$ZZ$200,186,FALSE))=TRUE,"",IF(VLOOKUP($A186,parlvotes_lh!$A$11:$ZZ$200,186,FALSE)=0,"",VLOOKUP($A186,parlvotes_lh!$A$11:$ZZ$200,186,FALSE)))</f>
        <v/>
      </c>
      <c r="T186" s="248" t="str">
        <f>IF(ISERROR(VLOOKUP($A186,parlvotes_lh!$A$11:$ZZ$200,206,FALSE))=TRUE,"",IF(VLOOKUP($A186,parlvotes_lh!$A$11:$ZZ$200,206,FALSE)=0,"",VLOOKUP($A186,parlvotes_lh!$A$11:$ZZ$200,206,FALSE)))</f>
        <v/>
      </c>
      <c r="U186" s="248" t="str">
        <f>IF(ISERROR(VLOOKUP($A186,parlvotes_lh!$A$11:$ZZ$200,226,FALSE))=TRUE,"",IF(VLOOKUP($A186,parlvotes_lh!$A$11:$ZZ$200,226,FALSE)=0,"",VLOOKUP($A186,parlvotes_lh!$A$11:$ZZ$200,226,FALSE)))</f>
        <v/>
      </c>
      <c r="V186" s="248" t="str">
        <f>IF(ISERROR(VLOOKUP($A186,parlvotes_lh!$A$11:$ZZ$200,246,FALSE))=TRUE,"",IF(VLOOKUP($A186,parlvotes_lh!$A$11:$ZZ$200,246,FALSE)=0,"",VLOOKUP($A186,parlvotes_lh!$A$11:$ZZ$200,246,FALSE)))</f>
        <v/>
      </c>
      <c r="W186" s="248" t="str">
        <f>IF(ISERROR(VLOOKUP($A186,parlvotes_lh!$A$11:$ZZ$200,266,FALSE))=TRUE,"",IF(VLOOKUP($A186,parlvotes_lh!$A$11:$ZZ$200,266,FALSE)=0,"",VLOOKUP($A186,parlvotes_lh!$A$11:$ZZ$200,266,FALSE)))</f>
        <v/>
      </c>
      <c r="X186" s="248" t="str">
        <f>IF(ISERROR(VLOOKUP($A186,parlvotes_lh!$A$11:$ZZ$200,286,FALSE))=TRUE,"",IF(VLOOKUP($A186,parlvotes_lh!$A$11:$ZZ$200,286,FALSE)=0,"",VLOOKUP($A186,parlvotes_lh!$A$11:$ZZ$200,286,FALSE)))</f>
        <v/>
      </c>
      <c r="Y186" s="248" t="str">
        <f>IF(ISERROR(VLOOKUP($A186,parlvotes_lh!$A$11:$ZZ$200,306,FALSE))=TRUE,"",IF(VLOOKUP($A186,parlvotes_lh!$A$11:$ZZ$200,306,FALSE)=0,"",VLOOKUP($A186,parlvotes_lh!$A$11:$ZZ$200,306,FALSE)))</f>
        <v/>
      </c>
      <c r="Z186" s="248" t="str">
        <f>IF(ISERROR(VLOOKUP($A186,parlvotes_lh!$A$11:$ZZ$200,326,FALSE))=TRUE,"",IF(VLOOKUP($A186,parlvotes_lh!$A$11:$ZZ$200,326,FALSE)=0,"",VLOOKUP($A186,parlvotes_lh!$A$11:$ZZ$200,326,FALSE)))</f>
        <v/>
      </c>
      <c r="AA186" s="248" t="str">
        <f>IF(ISERROR(VLOOKUP($A186,parlvotes_lh!$A$11:$ZZ$200,346,FALSE))=TRUE,"",IF(VLOOKUP($A186,parlvotes_lh!$A$11:$ZZ$200,346,FALSE)=0,"",VLOOKUP($A186,parlvotes_lh!$A$11:$ZZ$200,346,FALSE)))</f>
        <v/>
      </c>
      <c r="AB186" s="248" t="str">
        <f>IF(ISERROR(VLOOKUP($A186,parlvotes_lh!$A$11:$ZZ$200,366,FALSE))=TRUE,"",IF(VLOOKUP($A186,parlvotes_lh!$A$11:$ZZ$200,366,FALSE)=0,"",VLOOKUP($A186,parlvotes_lh!$A$11:$ZZ$200,366,FALSE)))</f>
        <v/>
      </c>
      <c r="AC186" s="248" t="str">
        <f>IF(ISERROR(VLOOKUP($A186,parlvotes_lh!$A$11:$ZZ$200,386,FALSE))=TRUE,"",IF(VLOOKUP($A186,parlvotes_lh!$A$11:$ZZ$200,386,FALSE)=0,"",VLOOKUP($A186,parlvotes_lh!$A$11:$ZZ$200,386,FALSE)))</f>
        <v/>
      </c>
    </row>
    <row r="187" spans="1:29" ht="13.5" customHeight="1" x14ac:dyDescent="0.25">
      <c r="A187" s="242"/>
      <c r="B187" s="142" t="str">
        <f>IF(A187="","",MID(info_weblinks!$C$3,32,3))</f>
        <v/>
      </c>
      <c r="C187" s="142" t="str">
        <f>IF(info_parties!G187="","",info_parties!G187)</f>
        <v/>
      </c>
      <c r="D187" s="142" t="str">
        <f>IF(info_parties!K187="","",info_parties!K187)</f>
        <v/>
      </c>
      <c r="E187" s="142" t="str">
        <f>IF(info_parties!H187="","",info_parties!H187)</f>
        <v/>
      </c>
      <c r="F187" s="243" t="str">
        <f t="shared" si="8"/>
        <v/>
      </c>
      <c r="G187" s="244" t="str">
        <f t="shared" si="9"/>
        <v/>
      </c>
      <c r="H187" s="245" t="str">
        <f t="shared" si="10"/>
        <v/>
      </c>
      <c r="I187" s="246" t="str">
        <f t="shared" si="11"/>
        <v/>
      </c>
      <c r="J187" s="247" t="str">
        <f>IF(ISERROR(VLOOKUP($A187,parlvotes_lh!$A$11:$ZZ$200,6,FALSE))=TRUE,"",IF(VLOOKUP($A187,parlvotes_lh!$A$11:$ZZ$200,6,FALSE)=0,"",VLOOKUP($A187,parlvotes_lh!$A$11:$ZZ$200,6,FALSE)))</f>
        <v/>
      </c>
      <c r="K187" s="247" t="str">
        <f>IF(ISERROR(VLOOKUP($A187,parlvotes_lh!$A$11:$ZZ$200,26,FALSE))=TRUE,"",IF(VLOOKUP($A187,parlvotes_lh!$A$11:$ZZ$200,26,FALSE)=0,"",VLOOKUP($A187,parlvotes_lh!$A$11:$ZZ$200,26,FALSE)))</f>
        <v/>
      </c>
      <c r="L187" s="247" t="str">
        <f>IF(ISERROR(VLOOKUP($A187,parlvotes_lh!$A$11:$ZZ$200,46,FALSE))=TRUE,"",IF(VLOOKUP($A187,parlvotes_lh!$A$11:$ZZ$200,46,FALSE)=0,"",VLOOKUP($A187,parlvotes_lh!$A$11:$ZZ$200,46,FALSE)))</f>
        <v/>
      </c>
      <c r="M187" s="247" t="str">
        <f>IF(ISERROR(VLOOKUP($A187,parlvotes_lh!$A$11:$ZZ$200,66,FALSE))=TRUE,"",IF(VLOOKUP($A187,parlvotes_lh!$A$11:$ZZ$200,66,FALSE)=0,"",VLOOKUP($A187,parlvotes_lh!$A$11:$ZZ$200,66,FALSE)))</f>
        <v/>
      </c>
      <c r="N187" s="247" t="str">
        <f>IF(ISERROR(VLOOKUP($A187,parlvotes_lh!$A$11:$ZZ$200,86,FALSE))=TRUE,"",IF(VLOOKUP($A187,parlvotes_lh!$A$11:$ZZ$200,86,FALSE)=0,"",VLOOKUP($A187,parlvotes_lh!$A$11:$ZZ$200,86,FALSE)))</f>
        <v/>
      </c>
      <c r="O187" s="247" t="str">
        <f>IF(ISERROR(VLOOKUP($A187,parlvotes_lh!$A$11:$ZZ$200,106,FALSE))=TRUE,"",IF(VLOOKUP($A187,parlvotes_lh!$A$11:$ZZ$200,106,FALSE)=0,"",VLOOKUP($A187,parlvotes_lh!$A$11:$ZZ$200,106,FALSE)))</f>
        <v/>
      </c>
      <c r="P187" s="247" t="str">
        <f>IF(ISERROR(VLOOKUP($A187,parlvotes_lh!$A$11:$ZZ$200,126,FALSE))=TRUE,"",IF(VLOOKUP($A187,parlvotes_lh!$A$11:$ZZ$200,126,FALSE)=0,"",VLOOKUP($A187,parlvotes_lh!$A$11:$ZZ$200,126,FALSE)))</f>
        <v/>
      </c>
      <c r="Q187" s="248" t="str">
        <f>IF(ISERROR(VLOOKUP($A187,parlvotes_lh!$A$11:$ZZ$200,146,FALSE))=TRUE,"",IF(VLOOKUP($A187,parlvotes_lh!$A$11:$ZZ$200,146,FALSE)=0,"",VLOOKUP($A187,parlvotes_lh!$A$11:$ZZ$200,146,FALSE)))</f>
        <v/>
      </c>
      <c r="R187" s="248" t="str">
        <f>IF(ISERROR(VLOOKUP($A187,parlvotes_lh!$A$11:$ZZ$200,166,FALSE))=TRUE,"",IF(VLOOKUP($A187,parlvotes_lh!$A$11:$ZZ$200,166,FALSE)=0,"",VLOOKUP($A187,parlvotes_lh!$A$11:$ZZ$200,166,FALSE)))</f>
        <v/>
      </c>
      <c r="S187" s="248" t="str">
        <f>IF(ISERROR(VLOOKUP($A187,parlvotes_lh!$A$11:$ZZ$200,186,FALSE))=TRUE,"",IF(VLOOKUP($A187,parlvotes_lh!$A$11:$ZZ$200,186,FALSE)=0,"",VLOOKUP($A187,parlvotes_lh!$A$11:$ZZ$200,186,FALSE)))</f>
        <v/>
      </c>
      <c r="T187" s="248" t="str">
        <f>IF(ISERROR(VLOOKUP($A187,parlvotes_lh!$A$11:$ZZ$200,206,FALSE))=TRUE,"",IF(VLOOKUP($A187,parlvotes_lh!$A$11:$ZZ$200,206,FALSE)=0,"",VLOOKUP($A187,parlvotes_lh!$A$11:$ZZ$200,206,FALSE)))</f>
        <v/>
      </c>
      <c r="U187" s="248" t="str">
        <f>IF(ISERROR(VLOOKUP($A187,parlvotes_lh!$A$11:$ZZ$200,226,FALSE))=TRUE,"",IF(VLOOKUP($A187,parlvotes_lh!$A$11:$ZZ$200,226,FALSE)=0,"",VLOOKUP($A187,parlvotes_lh!$A$11:$ZZ$200,226,FALSE)))</f>
        <v/>
      </c>
      <c r="V187" s="248" t="str">
        <f>IF(ISERROR(VLOOKUP($A187,parlvotes_lh!$A$11:$ZZ$200,246,FALSE))=TRUE,"",IF(VLOOKUP($A187,parlvotes_lh!$A$11:$ZZ$200,246,FALSE)=0,"",VLOOKUP($A187,parlvotes_lh!$A$11:$ZZ$200,246,FALSE)))</f>
        <v/>
      </c>
      <c r="W187" s="248" t="str">
        <f>IF(ISERROR(VLOOKUP($A187,parlvotes_lh!$A$11:$ZZ$200,266,FALSE))=TRUE,"",IF(VLOOKUP($A187,parlvotes_lh!$A$11:$ZZ$200,266,FALSE)=0,"",VLOOKUP($A187,parlvotes_lh!$A$11:$ZZ$200,266,FALSE)))</f>
        <v/>
      </c>
      <c r="X187" s="248" t="str">
        <f>IF(ISERROR(VLOOKUP($A187,parlvotes_lh!$A$11:$ZZ$200,286,FALSE))=TRUE,"",IF(VLOOKUP($A187,parlvotes_lh!$A$11:$ZZ$200,286,FALSE)=0,"",VLOOKUP($A187,parlvotes_lh!$A$11:$ZZ$200,286,FALSE)))</f>
        <v/>
      </c>
      <c r="Y187" s="248" t="str">
        <f>IF(ISERROR(VLOOKUP($A187,parlvotes_lh!$A$11:$ZZ$200,306,FALSE))=TRUE,"",IF(VLOOKUP($A187,parlvotes_lh!$A$11:$ZZ$200,306,FALSE)=0,"",VLOOKUP($A187,parlvotes_lh!$A$11:$ZZ$200,306,FALSE)))</f>
        <v/>
      </c>
      <c r="Z187" s="248" t="str">
        <f>IF(ISERROR(VLOOKUP($A187,parlvotes_lh!$A$11:$ZZ$200,326,FALSE))=TRUE,"",IF(VLOOKUP($A187,parlvotes_lh!$A$11:$ZZ$200,326,FALSE)=0,"",VLOOKUP($A187,parlvotes_lh!$A$11:$ZZ$200,326,FALSE)))</f>
        <v/>
      </c>
      <c r="AA187" s="248" t="str">
        <f>IF(ISERROR(VLOOKUP($A187,parlvotes_lh!$A$11:$ZZ$200,346,FALSE))=TRUE,"",IF(VLOOKUP($A187,parlvotes_lh!$A$11:$ZZ$200,346,FALSE)=0,"",VLOOKUP($A187,parlvotes_lh!$A$11:$ZZ$200,346,FALSE)))</f>
        <v/>
      </c>
      <c r="AB187" s="248" t="str">
        <f>IF(ISERROR(VLOOKUP($A187,parlvotes_lh!$A$11:$ZZ$200,366,FALSE))=TRUE,"",IF(VLOOKUP($A187,parlvotes_lh!$A$11:$ZZ$200,366,FALSE)=0,"",VLOOKUP($A187,parlvotes_lh!$A$11:$ZZ$200,366,FALSE)))</f>
        <v/>
      </c>
      <c r="AC187" s="248" t="str">
        <f>IF(ISERROR(VLOOKUP($A187,parlvotes_lh!$A$11:$ZZ$200,386,FALSE))=TRUE,"",IF(VLOOKUP($A187,parlvotes_lh!$A$11:$ZZ$200,386,FALSE)=0,"",VLOOKUP($A187,parlvotes_lh!$A$11:$ZZ$200,386,FALSE)))</f>
        <v/>
      </c>
    </row>
    <row r="188" spans="1:29" ht="13.5" customHeight="1" x14ac:dyDescent="0.25">
      <c r="A188" s="242"/>
      <c r="B188" s="142" t="str">
        <f>IF(A188="","",MID(info_weblinks!$C$3,32,3))</f>
        <v/>
      </c>
      <c r="C188" s="142" t="str">
        <f>IF(info_parties!G188="","",info_parties!G188)</f>
        <v/>
      </c>
      <c r="D188" s="142" t="str">
        <f>IF(info_parties!K188="","",info_parties!K188)</f>
        <v/>
      </c>
      <c r="E188" s="142" t="str">
        <f>IF(info_parties!H188="","",info_parties!H188)</f>
        <v/>
      </c>
      <c r="F188" s="243" t="str">
        <f t="shared" si="8"/>
        <v/>
      </c>
      <c r="G188" s="244" t="str">
        <f t="shared" si="9"/>
        <v/>
      </c>
      <c r="H188" s="245" t="str">
        <f t="shared" si="10"/>
        <v/>
      </c>
      <c r="I188" s="246" t="str">
        <f t="shared" si="11"/>
        <v/>
      </c>
      <c r="J188" s="247" t="str">
        <f>IF(ISERROR(VLOOKUP($A188,parlvotes_lh!$A$11:$ZZ$200,6,FALSE))=TRUE,"",IF(VLOOKUP($A188,parlvotes_lh!$A$11:$ZZ$200,6,FALSE)=0,"",VLOOKUP($A188,parlvotes_lh!$A$11:$ZZ$200,6,FALSE)))</f>
        <v/>
      </c>
      <c r="K188" s="247" t="str">
        <f>IF(ISERROR(VLOOKUP($A188,parlvotes_lh!$A$11:$ZZ$200,26,FALSE))=TRUE,"",IF(VLOOKUP($A188,parlvotes_lh!$A$11:$ZZ$200,26,FALSE)=0,"",VLOOKUP($A188,parlvotes_lh!$A$11:$ZZ$200,26,FALSE)))</f>
        <v/>
      </c>
      <c r="L188" s="247" t="str">
        <f>IF(ISERROR(VLOOKUP($A188,parlvotes_lh!$A$11:$ZZ$200,46,FALSE))=TRUE,"",IF(VLOOKUP($A188,parlvotes_lh!$A$11:$ZZ$200,46,FALSE)=0,"",VLOOKUP($A188,parlvotes_lh!$A$11:$ZZ$200,46,FALSE)))</f>
        <v/>
      </c>
      <c r="M188" s="247" t="str">
        <f>IF(ISERROR(VLOOKUP($A188,parlvotes_lh!$A$11:$ZZ$200,66,FALSE))=TRUE,"",IF(VLOOKUP($A188,parlvotes_lh!$A$11:$ZZ$200,66,FALSE)=0,"",VLOOKUP($A188,parlvotes_lh!$A$11:$ZZ$200,66,FALSE)))</f>
        <v/>
      </c>
      <c r="N188" s="247" t="str">
        <f>IF(ISERROR(VLOOKUP($A188,parlvotes_lh!$A$11:$ZZ$200,86,FALSE))=TRUE,"",IF(VLOOKUP($A188,parlvotes_lh!$A$11:$ZZ$200,86,FALSE)=0,"",VLOOKUP($A188,parlvotes_lh!$A$11:$ZZ$200,86,FALSE)))</f>
        <v/>
      </c>
      <c r="O188" s="247" t="str">
        <f>IF(ISERROR(VLOOKUP($A188,parlvotes_lh!$A$11:$ZZ$200,106,FALSE))=TRUE,"",IF(VLOOKUP($A188,parlvotes_lh!$A$11:$ZZ$200,106,FALSE)=0,"",VLOOKUP($A188,parlvotes_lh!$A$11:$ZZ$200,106,FALSE)))</f>
        <v/>
      </c>
      <c r="P188" s="247" t="str">
        <f>IF(ISERROR(VLOOKUP($A188,parlvotes_lh!$A$11:$ZZ$200,126,FALSE))=TRUE,"",IF(VLOOKUP($A188,parlvotes_lh!$A$11:$ZZ$200,126,FALSE)=0,"",VLOOKUP($A188,parlvotes_lh!$A$11:$ZZ$200,126,FALSE)))</f>
        <v/>
      </c>
      <c r="Q188" s="248" t="str">
        <f>IF(ISERROR(VLOOKUP($A188,parlvotes_lh!$A$11:$ZZ$200,146,FALSE))=TRUE,"",IF(VLOOKUP($A188,parlvotes_lh!$A$11:$ZZ$200,146,FALSE)=0,"",VLOOKUP($A188,parlvotes_lh!$A$11:$ZZ$200,146,FALSE)))</f>
        <v/>
      </c>
      <c r="R188" s="248" t="str">
        <f>IF(ISERROR(VLOOKUP($A188,parlvotes_lh!$A$11:$ZZ$200,166,FALSE))=TRUE,"",IF(VLOOKUP($A188,parlvotes_lh!$A$11:$ZZ$200,166,FALSE)=0,"",VLOOKUP($A188,parlvotes_lh!$A$11:$ZZ$200,166,FALSE)))</f>
        <v/>
      </c>
      <c r="S188" s="248" t="str">
        <f>IF(ISERROR(VLOOKUP($A188,parlvotes_lh!$A$11:$ZZ$200,186,FALSE))=TRUE,"",IF(VLOOKUP($A188,parlvotes_lh!$A$11:$ZZ$200,186,FALSE)=0,"",VLOOKUP($A188,parlvotes_lh!$A$11:$ZZ$200,186,FALSE)))</f>
        <v/>
      </c>
      <c r="T188" s="248" t="str">
        <f>IF(ISERROR(VLOOKUP($A188,parlvotes_lh!$A$11:$ZZ$200,206,FALSE))=TRUE,"",IF(VLOOKUP($A188,parlvotes_lh!$A$11:$ZZ$200,206,FALSE)=0,"",VLOOKUP($A188,parlvotes_lh!$A$11:$ZZ$200,206,FALSE)))</f>
        <v/>
      </c>
      <c r="U188" s="248" t="str">
        <f>IF(ISERROR(VLOOKUP($A188,parlvotes_lh!$A$11:$ZZ$200,226,FALSE))=TRUE,"",IF(VLOOKUP($A188,parlvotes_lh!$A$11:$ZZ$200,226,FALSE)=0,"",VLOOKUP($A188,parlvotes_lh!$A$11:$ZZ$200,226,FALSE)))</f>
        <v/>
      </c>
      <c r="V188" s="248" t="str">
        <f>IF(ISERROR(VLOOKUP($A188,parlvotes_lh!$A$11:$ZZ$200,246,FALSE))=TRUE,"",IF(VLOOKUP($A188,parlvotes_lh!$A$11:$ZZ$200,246,FALSE)=0,"",VLOOKUP($A188,parlvotes_lh!$A$11:$ZZ$200,246,FALSE)))</f>
        <v/>
      </c>
      <c r="W188" s="248" t="str">
        <f>IF(ISERROR(VLOOKUP($A188,parlvotes_lh!$A$11:$ZZ$200,266,FALSE))=TRUE,"",IF(VLOOKUP($A188,parlvotes_lh!$A$11:$ZZ$200,266,FALSE)=0,"",VLOOKUP($A188,parlvotes_lh!$A$11:$ZZ$200,266,FALSE)))</f>
        <v/>
      </c>
      <c r="X188" s="248" t="str">
        <f>IF(ISERROR(VLOOKUP($A188,parlvotes_lh!$A$11:$ZZ$200,286,FALSE))=TRUE,"",IF(VLOOKUP($A188,parlvotes_lh!$A$11:$ZZ$200,286,FALSE)=0,"",VLOOKUP($A188,parlvotes_lh!$A$11:$ZZ$200,286,FALSE)))</f>
        <v/>
      </c>
      <c r="Y188" s="248" t="str">
        <f>IF(ISERROR(VLOOKUP($A188,parlvotes_lh!$A$11:$ZZ$200,306,FALSE))=TRUE,"",IF(VLOOKUP($A188,parlvotes_lh!$A$11:$ZZ$200,306,FALSE)=0,"",VLOOKUP($A188,parlvotes_lh!$A$11:$ZZ$200,306,FALSE)))</f>
        <v/>
      </c>
      <c r="Z188" s="248" t="str">
        <f>IF(ISERROR(VLOOKUP($A188,parlvotes_lh!$A$11:$ZZ$200,326,FALSE))=TRUE,"",IF(VLOOKUP($A188,parlvotes_lh!$A$11:$ZZ$200,326,FALSE)=0,"",VLOOKUP($A188,parlvotes_lh!$A$11:$ZZ$200,326,FALSE)))</f>
        <v/>
      </c>
      <c r="AA188" s="248" t="str">
        <f>IF(ISERROR(VLOOKUP($A188,parlvotes_lh!$A$11:$ZZ$200,346,FALSE))=TRUE,"",IF(VLOOKUP($A188,parlvotes_lh!$A$11:$ZZ$200,346,FALSE)=0,"",VLOOKUP($A188,parlvotes_lh!$A$11:$ZZ$200,346,FALSE)))</f>
        <v/>
      </c>
      <c r="AB188" s="248" t="str">
        <f>IF(ISERROR(VLOOKUP($A188,parlvotes_lh!$A$11:$ZZ$200,366,FALSE))=TRUE,"",IF(VLOOKUP($A188,parlvotes_lh!$A$11:$ZZ$200,366,FALSE)=0,"",VLOOKUP($A188,parlvotes_lh!$A$11:$ZZ$200,366,FALSE)))</f>
        <v/>
      </c>
      <c r="AC188" s="248" t="str">
        <f>IF(ISERROR(VLOOKUP($A188,parlvotes_lh!$A$11:$ZZ$200,386,FALSE))=TRUE,"",IF(VLOOKUP($A188,parlvotes_lh!$A$11:$ZZ$200,386,FALSE)=0,"",VLOOKUP($A188,parlvotes_lh!$A$11:$ZZ$200,386,FALSE)))</f>
        <v/>
      </c>
    </row>
    <row r="189" spans="1:29" ht="13.5" customHeight="1" x14ac:dyDescent="0.25">
      <c r="A189" s="242"/>
      <c r="B189" s="142" t="str">
        <f>IF(A189="","",MID(info_weblinks!$C$3,32,3))</f>
        <v/>
      </c>
      <c r="C189" s="142" t="str">
        <f>IF(info_parties!G189="","",info_parties!G189)</f>
        <v/>
      </c>
      <c r="D189" s="142" t="str">
        <f>IF(info_parties!K189="","",info_parties!K189)</f>
        <v/>
      </c>
      <c r="E189" s="142" t="str">
        <f>IF(info_parties!H189="","",info_parties!H189)</f>
        <v/>
      </c>
      <c r="F189" s="243" t="str">
        <f t="shared" si="8"/>
        <v/>
      </c>
      <c r="G189" s="244" t="str">
        <f t="shared" si="9"/>
        <v/>
      </c>
      <c r="H189" s="245" t="str">
        <f t="shared" si="10"/>
        <v/>
      </c>
      <c r="I189" s="246" t="str">
        <f t="shared" si="11"/>
        <v/>
      </c>
      <c r="J189" s="247" t="str">
        <f>IF(ISERROR(VLOOKUP($A189,parlvotes_lh!$A$11:$ZZ$200,6,FALSE))=TRUE,"",IF(VLOOKUP($A189,parlvotes_lh!$A$11:$ZZ$200,6,FALSE)=0,"",VLOOKUP($A189,parlvotes_lh!$A$11:$ZZ$200,6,FALSE)))</f>
        <v/>
      </c>
      <c r="K189" s="247" t="str">
        <f>IF(ISERROR(VLOOKUP($A189,parlvotes_lh!$A$11:$ZZ$200,26,FALSE))=TRUE,"",IF(VLOOKUP($A189,parlvotes_lh!$A$11:$ZZ$200,26,FALSE)=0,"",VLOOKUP($A189,parlvotes_lh!$A$11:$ZZ$200,26,FALSE)))</f>
        <v/>
      </c>
      <c r="L189" s="247" t="str">
        <f>IF(ISERROR(VLOOKUP($A189,parlvotes_lh!$A$11:$ZZ$200,46,FALSE))=TRUE,"",IF(VLOOKUP($A189,parlvotes_lh!$A$11:$ZZ$200,46,FALSE)=0,"",VLOOKUP($A189,parlvotes_lh!$A$11:$ZZ$200,46,FALSE)))</f>
        <v/>
      </c>
      <c r="M189" s="247" t="str">
        <f>IF(ISERROR(VLOOKUP($A189,parlvotes_lh!$A$11:$ZZ$200,66,FALSE))=TRUE,"",IF(VLOOKUP($A189,parlvotes_lh!$A$11:$ZZ$200,66,FALSE)=0,"",VLOOKUP($A189,parlvotes_lh!$A$11:$ZZ$200,66,FALSE)))</f>
        <v/>
      </c>
      <c r="N189" s="247" t="str">
        <f>IF(ISERROR(VLOOKUP($A189,parlvotes_lh!$A$11:$ZZ$200,86,FALSE))=TRUE,"",IF(VLOOKUP($A189,parlvotes_lh!$A$11:$ZZ$200,86,FALSE)=0,"",VLOOKUP($A189,parlvotes_lh!$A$11:$ZZ$200,86,FALSE)))</f>
        <v/>
      </c>
      <c r="O189" s="247" t="str">
        <f>IF(ISERROR(VLOOKUP($A189,parlvotes_lh!$A$11:$ZZ$200,106,FALSE))=TRUE,"",IF(VLOOKUP($A189,parlvotes_lh!$A$11:$ZZ$200,106,FALSE)=0,"",VLOOKUP($A189,parlvotes_lh!$A$11:$ZZ$200,106,FALSE)))</f>
        <v/>
      </c>
      <c r="P189" s="247" t="str">
        <f>IF(ISERROR(VLOOKUP($A189,parlvotes_lh!$A$11:$ZZ$200,126,FALSE))=TRUE,"",IF(VLOOKUP($A189,parlvotes_lh!$A$11:$ZZ$200,126,FALSE)=0,"",VLOOKUP($A189,parlvotes_lh!$A$11:$ZZ$200,126,FALSE)))</f>
        <v/>
      </c>
      <c r="Q189" s="248" t="str">
        <f>IF(ISERROR(VLOOKUP($A189,parlvotes_lh!$A$11:$ZZ$200,146,FALSE))=TRUE,"",IF(VLOOKUP($A189,parlvotes_lh!$A$11:$ZZ$200,146,FALSE)=0,"",VLOOKUP($A189,parlvotes_lh!$A$11:$ZZ$200,146,FALSE)))</f>
        <v/>
      </c>
      <c r="R189" s="248" t="str">
        <f>IF(ISERROR(VLOOKUP($A189,parlvotes_lh!$A$11:$ZZ$200,166,FALSE))=TRUE,"",IF(VLOOKUP($A189,parlvotes_lh!$A$11:$ZZ$200,166,FALSE)=0,"",VLOOKUP($A189,parlvotes_lh!$A$11:$ZZ$200,166,FALSE)))</f>
        <v/>
      </c>
      <c r="S189" s="248" t="str">
        <f>IF(ISERROR(VLOOKUP($A189,parlvotes_lh!$A$11:$ZZ$200,186,FALSE))=TRUE,"",IF(VLOOKUP($A189,parlvotes_lh!$A$11:$ZZ$200,186,FALSE)=0,"",VLOOKUP($A189,parlvotes_lh!$A$11:$ZZ$200,186,FALSE)))</f>
        <v/>
      </c>
      <c r="T189" s="248" t="str">
        <f>IF(ISERROR(VLOOKUP($A189,parlvotes_lh!$A$11:$ZZ$200,206,FALSE))=TRUE,"",IF(VLOOKUP($A189,parlvotes_lh!$A$11:$ZZ$200,206,FALSE)=0,"",VLOOKUP($A189,parlvotes_lh!$A$11:$ZZ$200,206,FALSE)))</f>
        <v/>
      </c>
      <c r="U189" s="248" t="str">
        <f>IF(ISERROR(VLOOKUP($A189,parlvotes_lh!$A$11:$ZZ$200,226,FALSE))=TRUE,"",IF(VLOOKUP($A189,parlvotes_lh!$A$11:$ZZ$200,226,FALSE)=0,"",VLOOKUP($A189,parlvotes_lh!$A$11:$ZZ$200,226,FALSE)))</f>
        <v/>
      </c>
      <c r="V189" s="248" t="str">
        <f>IF(ISERROR(VLOOKUP($A189,parlvotes_lh!$A$11:$ZZ$200,246,FALSE))=TRUE,"",IF(VLOOKUP($A189,parlvotes_lh!$A$11:$ZZ$200,246,FALSE)=0,"",VLOOKUP($A189,parlvotes_lh!$A$11:$ZZ$200,246,FALSE)))</f>
        <v/>
      </c>
      <c r="W189" s="248" t="str">
        <f>IF(ISERROR(VLOOKUP($A189,parlvotes_lh!$A$11:$ZZ$200,266,FALSE))=TRUE,"",IF(VLOOKUP($A189,parlvotes_lh!$A$11:$ZZ$200,266,FALSE)=0,"",VLOOKUP($A189,parlvotes_lh!$A$11:$ZZ$200,266,FALSE)))</f>
        <v/>
      </c>
      <c r="X189" s="248" t="str">
        <f>IF(ISERROR(VLOOKUP($A189,parlvotes_lh!$A$11:$ZZ$200,286,FALSE))=TRUE,"",IF(VLOOKUP($A189,parlvotes_lh!$A$11:$ZZ$200,286,FALSE)=0,"",VLOOKUP($A189,parlvotes_lh!$A$11:$ZZ$200,286,FALSE)))</f>
        <v/>
      </c>
      <c r="Y189" s="248" t="str">
        <f>IF(ISERROR(VLOOKUP($A189,parlvotes_lh!$A$11:$ZZ$200,306,FALSE))=TRUE,"",IF(VLOOKUP($A189,parlvotes_lh!$A$11:$ZZ$200,306,FALSE)=0,"",VLOOKUP($A189,parlvotes_lh!$A$11:$ZZ$200,306,FALSE)))</f>
        <v/>
      </c>
      <c r="Z189" s="248" t="str">
        <f>IF(ISERROR(VLOOKUP($A189,parlvotes_lh!$A$11:$ZZ$200,326,FALSE))=TRUE,"",IF(VLOOKUP($A189,parlvotes_lh!$A$11:$ZZ$200,326,FALSE)=0,"",VLOOKUP($A189,parlvotes_lh!$A$11:$ZZ$200,326,FALSE)))</f>
        <v/>
      </c>
      <c r="AA189" s="248" t="str">
        <f>IF(ISERROR(VLOOKUP($A189,parlvotes_lh!$A$11:$ZZ$200,346,FALSE))=TRUE,"",IF(VLOOKUP($A189,parlvotes_lh!$A$11:$ZZ$200,346,FALSE)=0,"",VLOOKUP($A189,parlvotes_lh!$A$11:$ZZ$200,346,FALSE)))</f>
        <v/>
      </c>
      <c r="AB189" s="248" t="str">
        <f>IF(ISERROR(VLOOKUP($A189,parlvotes_lh!$A$11:$ZZ$200,366,FALSE))=TRUE,"",IF(VLOOKUP($A189,parlvotes_lh!$A$11:$ZZ$200,366,FALSE)=0,"",VLOOKUP($A189,parlvotes_lh!$A$11:$ZZ$200,366,FALSE)))</f>
        <v/>
      </c>
      <c r="AC189" s="248" t="str">
        <f>IF(ISERROR(VLOOKUP($A189,parlvotes_lh!$A$11:$ZZ$200,386,FALSE))=TRUE,"",IF(VLOOKUP($A189,parlvotes_lh!$A$11:$ZZ$200,386,FALSE)=0,"",VLOOKUP($A189,parlvotes_lh!$A$11:$ZZ$200,386,FALSE)))</f>
        <v/>
      </c>
    </row>
    <row r="190" spans="1:29" ht="13.5" customHeight="1" x14ac:dyDescent="0.25">
      <c r="A190" s="242"/>
      <c r="B190" s="142" t="str">
        <f>IF(A190="","",MID(info_weblinks!$C$3,32,3))</f>
        <v/>
      </c>
      <c r="C190" s="142" t="str">
        <f>IF(info_parties!G190="","",info_parties!G190)</f>
        <v/>
      </c>
      <c r="D190" s="142" t="str">
        <f>IF(info_parties!K190="","",info_parties!K190)</f>
        <v/>
      </c>
      <c r="E190" s="142" t="str">
        <f>IF(info_parties!H190="","",info_parties!H190)</f>
        <v/>
      </c>
      <c r="F190" s="243" t="str">
        <f t="shared" si="8"/>
        <v/>
      </c>
      <c r="G190" s="244" t="str">
        <f t="shared" si="9"/>
        <v/>
      </c>
      <c r="H190" s="245" t="str">
        <f t="shared" si="10"/>
        <v/>
      </c>
      <c r="I190" s="246" t="str">
        <f t="shared" si="11"/>
        <v/>
      </c>
      <c r="J190" s="247" t="str">
        <f>IF(ISERROR(VLOOKUP($A190,parlvotes_lh!$A$11:$ZZ$200,6,FALSE))=TRUE,"",IF(VLOOKUP($A190,parlvotes_lh!$A$11:$ZZ$200,6,FALSE)=0,"",VLOOKUP($A190,parlvotes_lh!$A$11:$ZZ$200,6,FALSE)))</f>
        <v/>
      </c>
      <c r="K190" s="247" t="str">
        <f>IF(ISERROR(VLOOKUP($A190,parlvotes_lh!$A$11:$ZZ$200,26,FALSE))=TRUE,"",IF(VLOOKUP($A190,parlvotes_lh!$A$11:$ZZ$200,26,FALSE)=0,"",VLOOKUP($A190,parlvotes_lh!$A$11:$ZZ$200,26,FALSE)))</f>
        <v/>
      </c>
      <c r="L190" s="247" t="str">
        <f>IF(ISERROR(VLOOKUP($A190,parlvotes_lh!$A$11:$ZZ$200,46,FALSE))=TRUE,"",IF(VLOOKUP($A190,parlvotes_lh!$A$11:$ZZ$200,46,FALSE)=0,"",VLOOKUP($A190,parlvotes_lh!$A$11:$ZZ$200,46,FALSE)))</f>
        <v/>
      </c>
      <c r="M190" s="247" t="str">
        <f>IF(ISERROR(VLOOKUP($A190,parlvotes_lh!$A$11:$ZZ$200,66,FALSE))=TRUE,"",IF(VLOOKUP($A190,parlvotes_lh!$A$11:$ZZ$200,66,FALSE)=0,"",VLOOKUP($A190,parlvotes_lh!$A$11:$ZZ$200,66,FALSE)))</f>
        <v/>
      </c>
      <c r="N190" s="247" t="str">
        <f>IF(ISERROR(VLOOKUP($A190,parlvotes_lh!$A$11:$ZZ$200,86,FALSE))=TRUE,"",IF(VLOOKUP($A190,parlvotes_lh!$A$11:$ZZ$200,86,FALSE)=0,"",VLOOKUP($A190,parlvotes_lh!$A$11:$ZZ$200,86,FALSE)))</f>
        <v/>
      </c>
      <c r="O190" s="247" t="str">
        <f>IF(ISERROR(VLOOKUP($A190,parlvotes_lh!$A$11:$ZZ$200,106,FALSE))=TRUE,"",IF(VLOOKUP($A190,parlvotes_lh!$A$11:$ZZ$200,106,FALSE)=0,"",VLOOKUP($A190,parlvotes_lh!$A$11:$ZZ$200,106,FALSE)))</f>
        <v/>
      </c>
      <c r="P190" s="247" t="str">
        <f>IF(ISERROR(VLOOKUP($A190,parlvotes_lh!$A$11:$ZZ$200,126,FALSE))=TRUE,"",IF(VLOOKUP($A190,parlvotes_lh!$A$11:$ZZ$200,126,FALSE)=0,"",VLOOKUP($A190,parlvotes_lh!$A$11:$ZZ$200,126,FALSE)))</f>
        <v/>
      </c>
      <c r="Q190" s="248" t="str">
        <f>IF(ISERROR(VLOOKUP($A190,parlvotes_lh!$A$11:$ZZ$200,146,FALSE))=TRUE,"",IF(VLOOKUP($A190,parlvotes_lh!$A$11:$ZZ$200,146,FALSE)=0,"",VLOOKUP($A190,parlvotes_lh!$A$11:$ZZ$200,146,FALSE)))</f>
        <v/>
      </c>
      <c r="R190" s="248" t="str">
        <f>IF(ISERROR(VLOOKUP($A190,parlvotes_lh!$A$11:$ZZ$200,166,FALSE))=TRUE,"",IF(VLOOKUP($A190,parlvotes_lh!$A$11:$ZZ$200,166,FALSE)=0,"",VLOOKUP($A190,parlvotes_lh!$A$11:$ZZ$200,166,FALSE)))</f>
        <v/>
      </c>
      <c r="S190" s="248" t="str">
        <f>IF(ISERROR(VLOOKUP($A190,parlvotes_lh!$A$11:$ZZ$200,186,FALSE))=TRUE,"",IF(VLOOKUP($A190,parlvotes_lh!$A$11:$ZZ$200,186,FALSE)=0,"",VLOOKUP($A190,parlvotes_lh!$A$11:$ZZ$200,186,FALSE)))</f>
        <v/>
      </c>
      <c r="T190" s="248" t="str">
        <f>IF(ISERROR(VLOOKUP($A190,parlvotes_lh!$A$11:$ZZ$200,206,FALSE))=TRUE,"",IF(VLOOKUP($A190,parlvotes_lh!$A$11:$ZZ$200,206,FALSE)=0,"",VLOOKUP($A190,parlvotes_lh!$A$11:$ZZ$200,206,FALSE)))</f>
        <v/>
      </c>
      <c r="U190" s="248" t="str">
        <f>IF(ISERROR(VLOOKUP($A190,parlvotes_lh!$A$11:$ZZ$200,226,FALSE))=TRUE,"",IF(VLOOKUP($A190,parlvotes_lh!$A$11:$ZZ$200,226,FALSE)=0,"",VLOOKUP($A190,parlvotes_lh!$A$11:$ZZ$200,226,FALSE)))</f>
        <v/>
      </c>
      <c r="V190" s="248" t="str">
        <f>IF(ISERROR(VLOOKUP($A190,parlvotes_lh!$A$11:$ZZ$200,246,FALSE))=TRUE,"",IF(VLOOKUP($A190,parlvotes_lh!$A$11:$ZZ$200,246,FALSE)=0,"",VLOOKUP($A190,parlvotes_lh!$A$11:$ZZ$200,246,FALSE)))</f>
        <v/>
      </c>
      <c r="W190" s="248" t="str">
        <f>IF(ISERROR(VLOOKUP($A190,parlvotes_lh!$A$11:$ZZ$200,266,FALSE))=TRUE,"",IF(VLOOKUP($A190,parlvotes_lh!$A$11:$ZZ$200,266,FALSE)=0,"",VLOOKUP($A190,parlvotes_lh!$A$11:$ZZ$200,266,FALSE)))</f>
        <v/>
      </c>
      <c r="X190" s="248" t="str">
        <f>IF(ISERROR(VLOOKUP($A190,parlvotes_lh!$A$11:$ZZ$200,286,FALSE))=TRUE,"",IF(VLOOKUP($A190,parlvotes_lh!$A$11:$ZZ$200,286,FALSE)=0,"",VLOOKUP($A190,parlvotes_lh!$A$11:$ZZ$200,286,FALSE)))</f>
        <v/>
      </c>
      <c r="Y190" s="248" t="str">
        <f>IF(ISERROR(VLOOKUP($A190,parlvotes_lh!$A$11:$ZZ$200,306,FALSE))=TRUE,"",IF(VLOOKUP($A190,parlvotes_lh!$A$11:$ZZ$200,306,FALSE)=0,"",VLOOKUP($A190,parlvotes_lh!$A$11:$ZZ$200,306,FALSE)))</f>
        <v/>
      </c>
      <c r="Z190" s="248" t="str">
        <f>IF(ISERROR(VLOOKUP($A190,parlvotes_lh!$A$11:$ZZ$200,326,FALSE))=TRUE,"",IF(VLOOKUP($A190,parlvotes_lh!$A$11:$ZZ$200,326,FALSE)=0,"",VLOOKUP($A190,parlvotes_lh!$A$11:$ZZ$200,326,FALSE)))</f>
        <v/>
      </c>
      <c r="AA190" s="248" t="str">
        <f>IF(ISERROR(VLOOKUP($A190,parlvotes_lh!$A$11:$ZZ$200,346,FALSE))=TRUE,"",IF(VLOOKUP($A190,parlvotes_lh!$A$11:$ZZ$200,346,FALSE)=0,"",VLOOKUP($A190,parlvotes_lh!$A$11:$ZZ$200,346,FALSE)))</f>
        <v/>
      </c>
      <c r="AB190" s="248" t="str">
        <f>IF(ISERROR(VLOOKUP($A190,parlvotes_lh!$A$11:$ZZ$200,366,FALSE))=TRUE,"",IF(VLOOKUP($A190,parlvotes_lh!$A$11:$ZZ$200,366,FALSE)=0,"",VLOOKUP($A190,parlvotes_lh!$A$11:$ZZ$200,366,FALSE)))</f>
        <v/>
      </c>
      <c r="AC190" s="248" t="str">
        <f>IF(ISERROR(VLOOKUP($A190,parlvotes_lh!$A$11:$ZZ$200,386,FALSE))=TRUE,"",IF(VLOOKUP($A190,parlvotes_lh!$A$11:$ZZ$200,386,FALSE)=0,"",VLOOKUP($A190,parlvotes_lh!$A$11:$ZZ$200,386,FALSE)))</f>
        <v/>
      </c>
    </row>
    <row r="191" spans="1:29" ht="13.5" customHeight="1" x14ac:dyDescent="0.25">
      <c r="A191" s="242"/>
      <c r="B191" s="142" t="str">
        <f>IF(A191="","",MID(info_weblinks!$C$3,32,3))</f>
        <v/>
      </c>
      <c r="C191" s="142" t="str">
        <f>IF(info_parties!G191="","",info_parties!G191)</f>
        <v/>
      </c>
      <c r="D191" s="142" t="str">
        <f>IF(info_parties!K191="","",info_parties!K191)</f>
        <v/>
      </c>
      <c r="E191" s="142" t="str">
        <f>IF(info_parties!H191="","",info_parties!H191)</f>
        <v/>
      </c>
      <c r="F191" s="243" t="str">
        <f t="shared" si="8"/>
        <v/>
      </c>
      <c r="G191" s="244" t="str">
        <f t="shared" si="9"/>
        <v/>
      </c>
      <c r="H191" s="245" t="str">
        <f t="shared" si="10"/>
        <v/>
      </c>
      <c r="I191" s="246" t="str">
        <f t="shared" si="11"/>
        <v/>
      </c>
      <c r="J191" s="247" t="str">
        <f>IF(ISERROR(VLOOKUP($A191,parlvotes_lh!$A$11:$ZZ$200,6,FALSE))=TRUE,"",IF(VLOOKUP($A191,parlvotes_lh!$A$11:$ZZ$200,6,FALSE)=0,"",VLOOKUP($A191,parlvotes_lh!$A$11:$ZZ$200,6,FALSE)))</f>
        <v/>
      </c>
      <c r="K191" s="247" t="str">
        <f>IF(ISERROR(VLOOKUP($A191,parlvotes_lh!$A$11:$ZZ$200,26,FALSE))=TRUE,"",IF(VLOOKUP($A191,parlvotes_lh!$A$11:$ZZ$200,26,FALSE)=0,"",VLOOKUP($A191,parlvotes_lh!$A$11:$ZZ$200,26,FALSE)))</f>
        <v/>
      </c>
      <c r="L191" s="247" t="str">
        <f>IF(ISERROR(VLOOKUP($A191,parlvotes_lh!$A$11:$ZZ$200,46,FALSE))=TRUE,"",IF(VLOOKUP($A191,parlvotes_lh!$A$11:$ZZ$200,46,FALSE)=0,"",VLOOKUP($A191,parlvotes_lh!$A$11:$ZZ$200,46,FALSE)))</f>
        <v/>
      </c>
      <c r="M191" s="247" t="str">
        <f>IF(ISERROR(VLOOKUP($A191,parlvotes_lh!$A$11:$ZZ$200,66,FALSE))=TRUE,"",IF(VLOOKUP($A191,parlvotes_lh!$A$11:$ZZ$200,66,FALSE)=0,"",VLOOKUP($A191,parlvotes_lh!$A$11:$ZZ$200,66,FALSE)))</f>
        <v/>
      </c>
      <c r="N191" s="247" t="str">
        <f>IF(ISERROR(VLOOKUP($A191,parlvotes_lh!$A$11:$ZZ$200,86,FALSE))=TRUE,"",IF(VLOOKUP($A191,parlvotes_lh!$A$11:$ZZ$200,86,FALSE)=0,"",VLOOKUP($A191,parlvotes_lh!$A$11:$ZZ$200,86,FALSE)))</f>
        <v/>
      </c>
      <c r="O191" s="247" t="str">
        <f>IF(ISERROR(VLOOKUP($A191,parlvotes_lh!$A$11:$ZZ$200,106,FALSE))=TRUE,"",IF(VLOOKUP($A191,parlvotes_lh!$A$11:$ZZ$200,106,FALSE)=0,"",VLOOKUP($A191,parlvotes_lh!$A$11:$ZZ$200,106,FALSE)))</f>
        <v/>
      </c>
      <c r="P191" s="247" t="str">
        <f>IF(ISERROR(VLOOKUP($A191,parlvotes_lh!$A$11:$ZZ$200,126,FALSE))=TRUE,"",IF(VLOOKUP($A191,parlvotes_lh!$A$11:$ZZ$200,126,FALSE)=0,"",VLOOKUP($A191,parlvotes_lh!$A$11:$ZZ$200,126,FALSE)))</f>
        <v/>
      </c>
      <c r="Q191" s="248" t="str">
        <f>IF(ISERROR(VLOOKUP($A191,parlvotes_lh!$A$11:$ZZ$200,146,FALSE))=TRUE,"",IF(VLOOKUP($A191,parlvotes_lh!$A$11:$ZZ$200,146,FALSE)=0,"",VLOOKUP($A191,parlvotes_lh!$A$11:$ZZ$200,146,FALSE)))</f>
        <v/>
      </c>
      <c r="R191" s="248" t="str">
        <f>IF(ISERROR(VLOOKUP($A191,parlvotes_lh!$A$11:$ZZ$200,166,FALSE))=TRUE,"",IF(VLOOKUP($A191,parlvotes_lh!$A$11:$ZZ$200,166,FALSE)=0,"",VLOOKUP($A191,parlvotes_lh!$A$11:$ZZ$200,166,FALSE)))</f>
        <v/>
      </c>
      <c r="S191" s="248" t="str">
        <f>IF(ISERROR(VLOOKUP($A191,parlvotes_lh!$A$11:$ZZ$200,186,FALSE))=TRUE,"",IF(VLOOKUP($A191,parlvotes_lh!$A$11:$ZZ$200,186,FALSE)=0,"",VLOOKUP($A191,parlvotes_lh!$A$11:$ZZ$200,186,FALSE)))</f>
        <v/>
      </c>
      <c r="T191" s="248" t="str">
        <f>IF(ISERROR(VLOOKUP($A191,parlvotes_lh!$A$11:$ZZ$200,206,FALSE))=TRUE,"",IF(VLOOKUP($A191,parlvotes_lh!$A$11:$ZZ$200,206,FALSE)=0,"",VLOOKUP($A191,parlvotes_lh!$A$11:$ZZ$200,206,FALSE)))</f>
        <v/>
      </c>
      <c r="U191" s="248" t="str">
        <f>IF(ISERROR(VLOOKUP($A191,parlvotes_lh!$A$11:$ZZ$200,226,FALSE))=TRUE,"",IF(VLOOKUP($A191,parlvotes_lh!$A$11:$ZZ$200,226,FALSE)=0,"",VLOOKUP($A191,parlvotes_lh!$A$11:$ZZ$200,226,FALSE)))</f>
        <v/>
      </c>
      <c r="V191" s="248" t="str">
        <f>IF(ISERROR(VLOOKUP($A191,parlvotes_lh!$A$11:$ZZ$200,246,FALSE))=TRUE,"",IF(VLOOKUP($A191,parlvotes_lh!$A$11:$ZZ$200,246,FALSE)=0,"",VLOOKUP($A191,parlvotes_lh!$A$11:$ZZ$200,246,FALSE)))</f>
        <v/>
      </c>
      <c r="W191" s="248" t="str">
        <f>IF(ISERROR(VLOOKUP($A191,parlvotes_lh!$A$11:$ZZ$200,266,FALSE))=TRUE,"",IF(VLOOKUP($A191,parlvotes_lh!$A$11:$ZZ$200,266,FALSE)=0,"",VLOOKUP($A191,parlvotes_lh!$A$11:$ZZ$200,266,FALSE)))</f>
        <v/>
      </c>
      <c r="X191" s="248" t="str">
        <f>IF(ISERROR(VLOOKUP($A191,parlvotes_lh!$A$11:$ZZ$200,286,FALSE))=TRUE,"",IF(VLOOKUP($A191,parlvotes_lh!$A$11:$ZZ$200,286,FALSE)=0,"",VLOOKUP($A191,parlvotes_lh!$A$11:$ZZ$200,286,FALSE)))</f>
        <v/>
      </c>
      <c r="Y191" s="248" t="str">
        <f>IF(ISERROR(VLOOKUP($A191,parlvotes_lh!$A$11:$ZZ$200,306,FALSE))=TRUE,"",IF(VLOOKUP($A191,parlvotes_lh!$A$11:$ZZ$200,306,FALSE)=0,"",VLOOKUP($A191,parlvotes_lh!$A$11:$ZZ$200,306,FALSE)))</f>
        <v/>
      </c>
      <c r="Z191" s="248" t="str">
        <f>IF(ISERROR(VLOOKUP($A191,parlvotes_lh!$A$11:$ZZ$200,326,FALSE))=TRUE,"",IF(VLOOKUP($A191,parlvotes_lh!$A$11:$ZZ$200,326,FALSE)=0,"",VLOOKUP($A191,parlvotes_lh!$A$11:$ZZ$200,326,FALSE)))</f>
        <v/>
      </c>
      <c r="AA191" s="248" t="str">
        <f>IF(ISERROR(VLOOKUP($A191,parlvotes_lh!$A$11:$ZZ$200,346,FALSE))=TRUE,"",IF(VLOOKUP($A191,parlvotes_lh!$A$11:$ZZ$200,346,FALSE)=0,"",VLOOKUP($A191,parlvotes_lh!$A$11:$ZZ$200,346,FALSE)))</f>
        <v/>
      </c>
      <c r="AB191" s="248" t="str">
        <f>IF(ISERROR(VLOOKUP($A191,parlvotes_lh!$A$11:$ZZ$200,366,FALSE))=TRUE,"",IF(VLOOKUP($A191,parlvotes_lh!$A$11:$ZZ$200,366,FALSE)=0,"",VLOOKUP($A191,parlvotes_lh!$A$11:$ZZ$200,366,FALSE)))</f>
        <v/>
      </c>
      <c r="AC191" s="248" t="str">
        <f>IF(ISERROR(VLOOKUP($A191,parlvotes_lh!$A$11:$ZZ$200,386,FALSE))=TRUE,"",IF(VLOOKUP($A191,parlvotes_lh!$A$11:$ZZ$200,386,FALSE)=0,"",VLOOKUP($A191,parlvotes_lh!$A$11:$ZZ$200,386,FALSE)))</f>
        <v/>
      </c>
    </row>
    <row r="192" spans="1:29" ht="13.5" customHeight="1" x14ac:dyDescent="0.25">
      <c r="A192" s="242"/>
      <c r="B192" s="142" t="str">
        <f>IF(A192="","",MID(info_weblinks!$C$3,32,3))</f>
        <v/>
      </c>
      <c r="C192" s="142" t="str">
        <f>IF(info_parties!G192="","",info_parties!G192)</f>
        <v/>
      </c>
      <c r="D192" s="142" t="str">
        <f>IF(info_parties!K192="","",info_parties!K192)</f>
        <v/>
      </c>
      <c r="E192" s="142" t="str">
        <f>IF(info_parties!H192="","",info_parties!H192)</f>
        <v/>
      </c>
      <c r="F192" s="243" t="str">
        <f t="shared" si="8"/>
        <v/>
      </c>
      <c r="G192" s="244" t="str">
        <f t="shared" si="9"/>
        <v/>
      </c>
      <c r="H192" s="245" t="str">
        <f t="shared" si="10"/>
        <v/>
      </c>
      <c r="I192" s="246" t="str">
        <f t="shared" si="11"/>
        <v/>
      </c>
      <c r="J192" s="247" t="str">
        <f>IF(ISERROR(VLOOKUP($A192,parlvotes_lh!$A$11:$ZZ$200,6,FALSE))=TRUE,"",IF(VLOOKUP($A192,parlvotes_lh!$A$11:$ZZ$200,6,FALSE)=0,"",VLOOKUP($A192,parlvotes_lh!$A$11:$ZZ$200,6,FALSE)))</f>
        <v/>
      </c>
      <c r="K192" s="247" t="str">
        <f>IF(ISERROR(VLOOKUP($A192,parlvotes_lh!$A$11:$ZZ$200,26,FALSE))=TRUE,"",IF(VLOOKUP($A192,parlvotes_lh!$A$11:$ZZ$200,26,FALSE)=0,"",VLOOKUP($A192,parlvotes_lh!$A$11:$ZZ$200,26,FALSE)))</f>
        <v/>
      </c>
      <c r="L192" s="247" t="str">
        <f>IF(ISERROR(VLOOKUP($A192,parlvotes_lh!$A$11:$ZZ$200,46,FALSE))=TRUE,"",IF(VLOOKUP($A192,parlvotes_lh!$A$11:$ZZ$200,46,FALSE)=0,"",VLOOKUP($A192,parlvotes_lh!$A$11:$ZZ$200,46,FALSE)))</f>
        <v/>
      </c>
      <c r="M192" s="247" t="str">
        <f>IF(ISERROR(VLOOKUP($A192,parlvotes_lh!$A$11:$ZZ$200,66,FALSE))=TRUE,"",IF(VLOOKUP($A192,parlvotes_lh!$A$11:$ZZ$200,66,FALSE)=0,"",VLOOKUP($A192,parlvotes_lh!$A$11:$ZZ$200,66,FALSE)))</f>
        <v/>
      </c>
      <c r="N192" s="247" t="str">
        <f>IF(ISERROR(VLOOKUP($A192,parlvotes_lh!$A$11:$ZZ$200,86,FALSE))=TRUE,"",IF(VLOOKUP($A192,parlvotes_lh!$A$11:$ZZ$200,86,FALSE)=0,"",VLOOKUP($A192,parlvotes_lh!$A$11:$ZZ$200,86,FALSE)))</f>
        <v/>
      </c>
      <c r="O192" s="247" t="str">
        <f>IF(ISERROR(VLOOKUP($A192,parlvotes_lh!$A$11:$ZZ$200,106,FALSE))=TRUE,"",IF(VLOOKUP($A192,parlvotes_lh!$A$11:$ZZ$200,106,FALSE)=0,"",VLOOKUP($A192,parlvotes_lh!$A$11:$ZZ$200,106,FALSE)))</f>
        <v/>
      </c>
      <c r="P192" s="247" t="str">
        <f>IF(ISERROR(VLOOKUP($A192,parlvotes_lh!$A$11:$ZZ$200,126,FALSE))=TRUE,"",IF(VLOOKUP($A192,parlvotes_lh!$A$11:$ZZ$200,126,FALSE)=0,"",VLOOKUP($A192,parlvotes_lh!$A$11:$ZZ$200,126,FALSE)))</f>
        <v/>
      </c>
      <c r="Q192" s="248" t="str">
        <f>IF(ISERROR(VLOOKUP($A192,parlvotes_lh!$A$11:$ZZ$200,146,FALSE))=TRUE,"",IF(VLOOKUP($A192,parlvotes_lh!$A$11:$ZZ$200,146,FALSE)=0,"",VLOOKUP($A192,parlvotes_lh!$A$11:$ZZ$200,146,FALSE)))</f>
        <v/>
      </c>
      <c r="R192" s="248" t="str">
        <f>IF(ISERROR(VLOOKUP($A192,parlvotes_lh!$A$11:$ZZ$200,166,FALSE))=TRUE,"",IF(VLOOKUP($A192,parlvotes_lh!$A$11:$ZZ$200,166,FALSE)=0,"",VLOOKUP($A192,parlvotes_lh!$A$11:$ZZ$200,166,FALSE)))</f>
        <v/>
      </c>
      <c r="S192" s="248" t="str">
        <f>IF(ISERROR(VLOOKUP($A192,parlvotes_lh!$A$11:$ZZ$200,186,FALSE))=TRUE,"",IF(VLOOKUP($A192,parlvotes_lh!$A$11:$ZZ$200,186,FALSE)=0,"",VLOOKUP($A192,parlvotes_lh!$A$11:$ZZ$200,186,FALSE)))</f>
        <v/>
      </c>
      <c r="T192" s="248" t="str">
        <f>IF(ISERROR(VLOOKUP($A192,parlvotes_lh!$A$11:$ZZ$200,206,FALSE))=TRUE,"",IF(VLOOKUP($A192,parlvotes_lh!$A$11:$ZZ$200,206,FALSE)=0,"",VLOOKUP($A192,parlvotes_lh!$A$11:$ZZ$200,206,FALSE)))</f>
        <v/>
      </c>
      <c r="U192" s="248" t="str">
        <f>IF(ISERROR(VLOOKUP($A192,parlvotes_lh!$A$11:$ZZ$200,226,FALSE))=TRUE,"",IF(VLOOKUP($A192,parlvotes_lh!$A$11:$ZZ$200,226,FALSE)=0,"",VLOOKUP($A192,parlvotes_lh!$A$11:$ZZ$200,226,FALSE)))</f>
        <v/>
      </c>
      <c r="V192" s="248" t="str">
        <f>IF(ISERROR(VLOOKUP($A192,parlvotes_lh!$A$11:$ZZ$200,246,FALSE))=TRUE,"",IF(VLOOKUP($A192,parlvotes_lh!$A$11:$ZZ$200,246,FALSE)=0,"",VLOOKUP($A192,parlvotes_lh!$A$11:$ZZ$200,246,FALSE)))</f>
        <v/>
      </c>
      <c r="W192" s="248" t="str">
        <f>IF(ISERROR(VLOOKUP($A192,parlvotes_lh!$A$11:$ZZ$200,266,FALSE))=TRUE,"",IF(VLOOKUP($A192,parlvotes_lh!$A$11:$ZZ$200,266,FALSE)=0,"",VLOOKUP($A192,parlvotes_lh!$A$11:$ZZ$200,266,FALSE)))</f>
        <v/>
      </c>
      <c r="X192" s="248" t="str">
        <f>IF(ISERROR(VLOOKUP($A192,parlvotes_lh!$A$11:$ZZ$200,286,FALSE))=TRUE,"",IF(VLOOKUP($A192,parlvotes_lh!$A$11:$ZZ$200,286,FALSE)=0,"",VLOOKUP($A192,parlvotes_lh!$A$11:$ZZ$200,286,FALSE)))</f>
        <v/>
      </c>
      <c r="Y192" s="248" t="str">
        <f>IF(ISERROR(VLOOKUP($A192,parlvotes_lh!$A$11:$ZZ$200,306,FALSE))=TRUE,"",IF(VLOOKUP($A192,parlvotes_lh!$A$11:$ZZ$200,306,FALSE)=0,"",VLOOKUP($A192,parlvotes_lh!$A$11:$ZZ$200,306,FALSE)))</f>
        <v/>
      </c>
      <c r="Z192" s="248" t="str">
        <f>IF(ISERROR(VLOOKUP($A192,parlvotes_lh!$A$11:$ZZ$200,326,FALSE))=TRUE,"",IF(VLOOKUP($A192,parlvotes_lh!$A$11:$ZZ$200,326,FALSE)=0,"",VLOOKUP($A192,parlvotes_lh!$A$11:$ZZ$200,326,FALSE)))</f>
        <v/>
      </c>
      <c r="AA192" s="248" t="str">
        <f>IF(ISERROR(VLOOKUP($A192,parlvotes_lh!$A$11:$ZZ$200,346,FALSE))=TRUE,"",IF(VLOOKUP($A192,parlvotes_lh!$A$11:$ZZ$200,346,FALSE)=0,"",VLOOKUP($A192,parlvotes_lh!$A$11:$ZZ$200,346,FALSE)))</f>
        <v/>
      </c>
      <c r="AB192" s="248" t="str">
        <f>IF(ISERROR(VLOOKUP($A192,parlvotes_lh!$A$11:$ZZ$200,366,FALSE))=TRUE,"",IF(VLOOKUP($A192,parlvotes_lh!$A$11:$ZZ$200,366,FALSE)=0,"",VLOOKUP($A192,parlvotes_lh!$A$11:$ZZ$200,366,FALSE)))</f>
        <v/>
      </c>
      <c r="AC192" s="248" t="str">
        <f>IF(ISERROR(VLOOKUP($A192,parlvotes_lh!$A$11:$ZZ$200,386,FALSE))=TRUE,"",IF(VLOOKUP($A192,parlvotes_lh!$A$11:$ZZ$200,386,FALSE)=0,"",VLOOKUP($A192,parlvotes_lh!$A$11:$ZZ$200,386,FALSE)))</f>
        <v/>
      </c>
    </row>
    <row r="193" spans="1:29" ht="13.5" customHeight="1" x14ac:dyDescent="0.25">
      <c r="A193" s="242"/>
      <c r="B193" s="142" t="str">
        <f>IF(A193="","",MID(info_weblinks!$C$3,32,3))</f>
        <v/>
      </c>
      <c r="C193" s="142" t="str">
        <f>IF(info_parties!G193="","",info_parties!G193)</f>
        <v/>
      </c>
      <c r="D193" s="142" t="str">
        <f>IF(info_parties!K193="","",info_parties!K193)</f>
        <v/>
      </c>
      <c r="E193" s="142" t="str">
        <f>IF(info_parties!H193="","",info_parties!H193)</f>
        <v/>
      </c>
      <c r="F193" s="243" t="str">
        <f t="shared" si="8"/>
        <v/>
      </c>
      <c r="G193" s="244" t="str">
        <f t="shared" si="9"/>
        <v/>
      </c>
      <c r="H193" s="245" t="str">
        <f t="shared" si="10"/>
        <v/>
      </c>
      <c r="I193" s="246" t="str">
        <f t="shared" si="11"/>
        <v/>
      </c>
      <c r="J193" s="247" t="str">
        <f>IF(ISERROR(VLOOKUP($A193,parlvotes_lh!$A$11:$ZZ$200,6,FALSE))=TRUE,"",IF(VLOOKUP($A193,parlvotes_lh!$A$11:$ZZ$200,6,FALSE)=0,"",VLOOKUP($A193,parlvotes_lh!$A$11:$ZZ$200,6,FALSE)))</f>
        <v/>
      </c>
      <c r="K193" s="247" t="str">
        <f>IF(ISERROR(VLOOKUP($A193,parlvotes_lh!$A$11:$ZZ$200,26,FALSE))=TRUE,"",IF(VLOOKUP($A193,parlvotes_lh!$A$11:$ZZ$200,26,FALSE)=0,"",VLOOKUP($A193,parlvotes_lh!$A$11:$ZZ$200,26,FALSE)))</f>
        <v/>
      </c>
      <c r="L193" s="247" t="str">
        <f>IF(ISERROR(VLOOKUP($A193,parlvotes_lh!$A$11:$ZZ$200,46,FALSE))=TRUE,"",IF(VLOOKUP($A193,parlvotes_lh!$A$11:$ZZ$200,46,FALSE)=0,"",VLOOKUP($A193,parlvotes_lh!$A$11:$ZZ$200,46,FALSE)))</f>
        <v/>
      </c>
      <c r="M193" s="247" t="str">
        <f>IF(ISERROR(VLOOKUP($A193,parlvotes_lh!$A$11:$ZZ$200,66,FALSE))=TRUE,"",IF(VLOOKUP($A193,parlvotes_lh!$A$11:$ZZ$200,66,FALSE)=0,"",VLOOKUP($A193,parlvotes_lh!$A$11:$ZZ$200,66,FALSE)))</f>
        <v/>
      </c>
      <c r="N193" s="247" t="str">
        <f>IF(ISERROR(VLOOKUP($A193,parlvotes_lh!$A$11:$ZZ$200,86,FALSE))=TRUE,"",IF(VLOOKUP($A193,parlvotes_lh!$A$11:$ZZ$200,86,FALSE)=0,"",VLOOKUP($A193,parlvotes_lh!$A$11:$ZZ$200,86,FALSE)))</f>
        <v/>
      </c>
      <c r="O193" s="247" t="str">
        <f>IF(ISERROR(VLOOKUP($A193,parlvotes_lh!$A$11:$ZZ$200,106,FALSE))=TRUE,"",IF(VLOOKUP($A193,parlvotes_lh!$A$11:$ZZ$200,106,FALSE)=0,"",VLOOKUP($A193,parlvotes_lh!$A$11:$ZZ$200,106,FALSE)))</f>
        <v/>
      </c>
      <c r="P193" s="247" t="str">
        <f>IF(ISERROR(VLOOKUP($A193,parlvotes_lh!$A$11:$ZZ$200,126,FALSE))=TRUE,"",IF(VLOOKUP($A193,parlvotes_lh!$A$11:$ZZ$200,126,FALSE)=0,"",VLOOKUP($A193,parlvotes_lh!$A$11:$ZZ$200,126,FALSE)))</f>
        <v/>
      </c>
      <c r="Q193" s="248" t="str">
        <f>IF(ISERROR(VLOOKUP($A193,parlvotes_lh!$A$11:$ZZ$200,146,FALSE))=TRUE,"",IF(VLOOKUP($A193,parlvotes_lh!$A$11:$ZZ$200,146,FALSE)=0,"",VLOOKUP($A193,parlvotes_lh!$A$11:$ZZ$200,146,FALSE)))</f>
        <v/>
      </c>
      <c r="R193" s="248" t="str">
        <f>IF(ISERROR(VLOOKUP($A193,parlvotes_lh!$A$11:$ZZ$200,166,FALSE))=TRUE,"",IF(VLOOKUP($A193,parlvotes_lh!$A$11:$ZZ$200,166,FALSE)=0,"",VLOOKUP($A193,parlvotes_lh!$A$11:$ZZ$200,166,FALSE)))</f>
        <v/>
      </c>
      <c r="S193" s="248" t="str">
        <f>IF(ISERROR(VLOOKUP($A193,parlvotes_lh!$A$11:$ZZ$200,186,FALSE))=TRUE,"",IF(VLOOKUP($A193,parlvotes_lh!$A$11:$ZZ$200,186,FALSE)=0,"",VLOOKUP($A193,parlvotes_lh!$A$11:$ZZ$200,186,FALSE)))</f>
        <v/>
      </c>
      <c r="T193" s="248" t="str">
        <f>IF(ISERROR(VLOOKUP($A193,parlvotes_lh!$A$11:$ZZ$200,206,FALSE))=TRUE,"",IF(VLOOKUP($A193,parlvotes_lh!$A$11:$ZZ$200,206,FALSE)=0,"",VLOOKUP($A193,parlvotes_lh!$A$11:$ZZ$200,206,FALSE)))</f>
        <v/>
      </c>
      <c r="U193" s="248" t="str">
        <f>IF(ISERROR(VLOOKUP($A193,parlvotes_lh!$A$11:$ZZ$200,226,FALSE))=TRUE,"",IF(VLOOKUP($A193,parlvotes_lh!$A$11:$ZZ$200,226,FALSE)=0,"",VLOOKUP($A193,parlvotes_lh!$A$11:$ZZ$200,226,FALSE)))</f>
        <v/>
      </c>
      <c r="V193" s="248" t="str">
        <f>IF(ISERROR(VLOOKUP($A193,parlvotes_lh!$A$11:$ZZ$200,246,FALSE))=TRUE,"",IF(VLOOKUP($A193,parlvotes_lh!$A$11:$ZZ$200,246,FALSE)=0,"",VLOOKUP($A193,parlvotes_lh!$A$11:$ZZ$200,246,FALSE)))</f>
        <v/>
      </c>
      <c r="W193" s="248" t="str">
        <f>IF(ISERROR(VLOOKUP($A193,parlvotes_lh!$A$11:$ZZ$200,266,FALSE))=TRUE,"",IF(VLOOKUP($A193,parlvotes_lh!$A$11:$ZZ$200,266,FALSE)=0,"",VLOOKUP($A193,parlvotes_lh!$A$11:$ZZ$200,266,FALSE)))</f>
        <v/>
      </c>
      <c r="X193" s="248" t="str">
        <f>IF(ISERROR(VLOOKUP($A193,parlvotes_lh!$A$11:$ZZ$200,286,FALSE))=TRUE,"",IF(VLOOKUP($A193,parlvotes_lh!$A$11:$ZZ$200,286,FALSE)=0,"",VLOOKUP($A193,parlvotes_lh!$A$11:$ZZ$200,286,FALSE)))</f>
        <v/>
      </c>
      <c r="Y193" s="248" t="str">
        <f>IF(ISERROR(VLOOKUP($A193,parlvotes_lh!$A$11:$ZZ$200,306,FALSE))=TRUE,"",IF(VLOOKUP($A193,parlvotes_lh!$A$11:$ZZ$200,306,FALSE)=0,"",VLOOKUP($A193,parlvotes_lh!$A$11:$ZZ$200,306,FALSE)))</f>
        <v/>
      </c>
      <c r="Z193" s="248" t="str">
        <f>IF(ISERROR(VLOOKUP($A193,parlvotes_lh!$A$11:$ZZ$200,326,FALSE))=TRUE,"",IF(VLOOKUP($A193,parlvotes_lh!$A$11:$ZZ$200,326,FALSE)=0,"",VLOOKUP($A193,parlvotes_lh!$A$11:$ZZ$200,326,FALSE)))</f>
        <v/>
      </c>
      <c r="AA193" s="248" t="str">
        <f>IF(ISERROR(VLOOKUP($A193,parlvotes_lh!$A$11:$ZZ$200,346,FALSE))=TRUE,"",IF(VLOOKUP($A193,parlvotes_lh!$A$11:$ZZ$200,346,FALSE)=0,"",VLOOKUP($A193,parlvotes_lh!$A$11:$ZZ$200,346,FALSE)))</f>
        <v/>
      </c>
      <c r="AB193" s="248" t="str">
        <f>IF(ISERROR(VLOOKUP($A193,parlvotes_lh!$A$11:$ZZ$200,366,FALSE))=TRUE,"",IF(VLOOKUP($A193,parlvotes_lh!$A$11:$ZZ$200,366,FALSE)=0,"",VLOOKUP($A193,parlvotes_lh!$A$11:$ZZ$200,366,FALSE)))</f>
        <v/>
      </c>
      <c r="AC193" s="248" t="str">
        <f>IF(ISERROR(VLOOKUP($A193,parlvotes_lh!$A$11:$ZZ$200,386,FALSE))=TRUE,"",IF(VLOOKUP($A193,parlvotes_lh!$A$11:$ZZ$200,386,FALSE)=0,"",VLOOKUP($A193,parlvotes_lh!$A$11:$ZZ$200,386,FALSE)))</f>
        <v/>
      </c>
    </row>
    <row r="194" spans="1:29" ht="13.5" customHeight="1" x14ac:dyDescent="0.25">
      <c r="A194" s="242"/>
      <c r="B194" s="142" t="str">
        <f>IF(A194="","",MID(info_weblinks!$C$3,32,3))</f>
        <v/>
      </c>
      <c r="C194" s="142" t="str">
        <f>IF(info_parties!G194="","",info_parties!G194)</f>
        <v/>
      </c>
      <c r="D194" s="142" t="str">
        <f>IF(info_parties!K194="","",info_parties!K194)</f>
        <v/>
      </c>
      <c r="E194" s="142" t="str">
        <f>IF(info_parties!H194="","",info_parties!H194)</f>
        <v/>
      </c>
      <c r="F194" s="243" t="str">
        <f t="shared" ref="F194:F200" si="12">IF(MAX(J194:AC194)=0,"",INDEX(J$1:AC$1,MATCH(TRUE,INDEX((J194:AC194&lt;&gt;""),0),0)))</f>
        <v/>
      </c>
      <c r="G194" s="244" t="str">
        <f t="shared" ref="G194:G200" si="13">IF(MAX(J194:AC194)=0,"",INDEX(J$1:AC$1,1,MATCH(LOOKUP(9.99+307,J194:AC194),J194:AC194,0)))</f>
        <v/>
      </c>
      <c r="H194" s="245" t="str">
        <f t="shared" ref="H194:H200" si="14">IF(MAX(J194:AC194)=0,"",MAX(J194:AC194))</f>
        <v/>
      </c>
      <c r="I194" s="246" t="str">
        <f t="shared" ref="I194:I200" si="15">IF(H194="","",INDEX(J$1:AC$1,1,MATCH(H194,J194:AC194,0)))</f>
        <v/>
      </c>
      <c r="J194" s="247" t="str">
        <f>IF(ISERROR(VLOOKUP($A194,parlvotes_lh!$A$11:$ZZ$200,6,FALSE))=TRUE,"",IF(VLOOKUP($A194,parlvotes_lh!$A$11:$ZZ$200,6,FALSE)=0,"",VLOOKUP($A194,parlvotes_lh!$A$11:$ZZ$200,6,FALSE)))</f>
        <v/>
      </c>
      <c r="K194" s="247" t="str">
        <f>IF(ISERROR(VLOOKUP($A194,parlvotes_lh!$A$11:$ZZ$200,26,FALSE))=TRUE,"",IF(VLOOKUP($A194,parlvotes_lh!$A$11:$ZZ$200,26,FALSE)=0,"",VLOOKUP($A194,parlvotes_lh!$A$11:$ZZ$200,26,FALSE)))</f>
        <v/>
      </c>
      <c r="L194" s="247" t="str">
        <f>IF(ISERROR(VLOOKUP($A194,parlvotes_lh!$A$11:$ZZ$200,46,FALSE))=TRUE,"",IF(VLOOKUP($A194,parlvotes_lh!$A$11:$ZZ$200,46,FALSE)=0,"",VLOOKUP($A194,parlvotes_lh!$A$11:$ZZ$200,46,FALSE)))</f>
        <v/>
      </c>
      <c r="M194" s="247" t="str">
        <f>IF(ISERROR(VLOOKUP($A194,parlvotes_lh!$A$11:$ZZ$200,66,FALSE))=TRUE,"",IF(VLOOKUP($A194,parlvotes_lh!$A$11:$ZZ$200,66,FALSE)=0,"",VLOOKUP($A194,parlvotes_lh!$A$11:$ZZ$200,66,FALSE)))</f>
        <v/>
      </c>
      <c r="N194" s="247" t="str">
        <f>IF(ISERROR(VLOOKUP($A194,parlvotes_lh!$A$11:$ZZ$200,86,FALSE))=TRUE,"",IF(VLOOKUP($A194,parlvotes_lh!$A$11:$ZZ$200,86,FALSE)=0,"",VLOOKUP($A194,parlvotes_lh!$A$11:$ZZ$200,86,FALSE)))</f>
        <v/>
      </c>
      <c r="O194" s="247" t="str">
        <f>IF(ISERROR(VLOOKUP($A194,parlvotes_lh!$A$11:$ZZ$200,106,FALSE))=TRUE,"",IF(VLOOKUP($A194,parlvotes_lh!$A$11:$ZZ$200,106,FALSE)=0,"",VLOOKUP($A194,parlvotes_lh!$A$11:$ZZ$200,106,FALSE)))</f>
        <v/>
      </c>
      <c r="P194" s="247" t="str">
        <f>IF(ISERROR(VLOOKUP($A194,parlvotes_lh!$A$11:$ZZ$200,126,FALSE))=TRUE,"",IF(VLOOKUP($A194,parlvotes_lh!$A$11:$ZZ$200,126,FALSE)=0,"",VLOOKUP($A194,parlvotes_lh!$A$11:$ZZ$200,126,FALSE)))</f>
        <v/>
      </c>
      <c r="Q194" s="248" t="str">
        <f>IF(ISERROR(VLOOKUP($A194,parlvotes_lh!$A$11:$ZZ$200,146,FALSE))=TRUE,"",IF(VLOOKUP($A194,parlvotes_lh!$A$11:$ZZ$200,146,FALSE)=0,"",VLOOKUP($A194,parlvotes_lh!$A$11:$ZZ$200,146,FALSE)))</f>
        <v/>
      </c>
      <c r="R194" s="248" t="str">
        <f>IF(ISERROR(VLOOKUP($A194,parlvotes_lh!$A$11:$ZZ$200,166,FALSE))=TRUE,"",IF(VLOOKUP($A194,parlvotes_lh!$A$11:$ZZ$200,166,FALSE)=0,"",VLOOKUP($A194,parlvotes_lh!$A$11:$ZZ$200,166,FALSE)))</f>
        <v/>
      </c>
      <c r="S194" s="248" t="str">
        <f>IF(ISERROR(VLOOKUP($A194,parlvotes_lh!$A$11:$ZZ$200,186,FALSE))=TRUE,"",IF(VLOOKUP($A194,parlvotes_lh!$A$11:$ZZ$200,186,FALSE)=0,"",VLOOKUP($A194,parlvotes_lh!$A$11:$ZZ$200,186,FALSE)))</f>
        <v/>
      </c>
      <c r="T194" s="248" t="str">
        <f>IF(ISERROR(VLOOKUP($A194,parlvotes_lh!$A$11:$ZZ$200,206,FALSE))=TRUE,"",IF(VLOOKUP($A194,parlvotes_lh!$A$11:$ZZ$200,206,FALSE)=0,"",VLOOKUP($A194,parlvotes_lh!$A$11:$ZZ$200,206,FALSE)))</f>
        <v/>
      </c>
      <c r="U194" s="248" t="str">
        <f>IF(ISERROR(VLOOKUP($A194,parlvotes_lh!$A$11:$ZZ$200,226,FALSE))=TRUE,"",IF(VLOOKUP($A194,parlvotes_lh!$A$11:$ZZ$200,226,FALSE)=0,"",VLOOKUP($A194,parlvotes_lh!$A$11:$ZZ$200,226,FALSE)))</f>
        <v/>
      </c>
      <c r="V194" s="248" t="str">
        <f>IF(ISERROR(VLOOKUP($A194,parlvotes_lh!$A$11:$ZZ$200,246,FALSE))=TRUE,"",IF(VLOOKUP($A194,parlvotes_lh!$A$11:$ZZ$200,246,FALSE)=0,"",VLOOKUP($A194,parlvotes_lh!$A$11:$ZZ$200,246,FALSE)))</f>
        <v/>
      </c>
      <c r="W194" s="248" t="str">
        <f>IF(ISERROR(VLOOKUP($A194,parlvotes_lh!$A$11:$ZZ$200,266,FALSE))=TRUE,"",IF(VLOOKUP($A194,parlvotes_lh!$A$11:$ZZ$200,266,FALSE)=0,"",VLOOKUP($A194,parlvotes_lh!$A$11:$ZZ$200,266,FALSE)))</f>
        <v/>
      </c>
      <c r="X194" s="248" t="str">
        <f>IF(ISERROR(VLOOKUP($A194,parlvotes_lh!$A$11:$ZZ$200,286,FALSE))=TRUE,"",IF(VLOOKUP($A194,parlvotes_lh!$A$11:$ZZ$200,286,FALSE)=0,"",VLOOKUP($A194,parlvotes_lh!$A$11:$ZZ$200,286,FALSE)))</f>
        <v/>
      </c>
      <c r="Y194" s="248" t="str">
        <f>IF(ISERROR(VLOOKUP($A194,parlvotes_lh!$A$11:$ZZ$200,306,FALSE))=TRUE,"",IF(VLOOKUP($A194,parlvotes_lh!$A$11:$ZZ$200,306,FALSE)=0,"",VLOOKUP($A194,parlvotes_lh!$A$11:$ZZ$200,306,FALSE)))</f>
        <v/>
      </c>
      <c r="Z194" s="248" t="str">
        <f>IF(ISERROR(VLOOKUP($A194,parlvotes_lh!$A$11:$ZZ$200,326,FALSE))=TRUE,"",IF(VLOOKUP($A194,parlvotes_lh!$A$11:$ZZ$200,326,FALSE)=0,"",VLOOKUP($A194,parlvotes_lh!$A$11:$ZZ$200,326,FALSE)))</f>
        <v/>
      </c>
      <c r="AA194" s="248" t="str">
        <f>IF(ISERROR(VLOOKUP($A194,parlvotes_lh!$A$11:$ZZ$200,346,FALSE))=TRUE,"",IF(VLOOKUP($A194,parlvotes_lh!$A$11:$ZZ$200,346,FALSE)=0,"",VLOOKUP($A194,parlvotes_lh!$A$11:$ZZ$200,346,FALSE)))</f>
        <v/>
      </c>
      <c r="AB194" s="248" t="str">
        <f>IF(ISERROR(VLOOKUP($A194,parlvotes_lh!$A$11:$ZZ$200,366,FALSE))=TRUE,"",IF(VLOOKUP($A194,parlvotes_lh!$A$11:$ZZ$200,366,FALSE)=0,"",VLOOKUP($A194,parlvotes_lh!$A$11:$ZZ$200,366,FALSE)))</f>
        <v/>
      </c>
      <c r="AC194" s="248" t="str">
        <f>IF(ISERROR(VLOOKUP($A194,parlvotes_lh!$A$11:$ZZ$200,386,FALSE))=TRUE,"",IF(VLOOKUP($A194,parlvotes_lh!$A$11:$ZZ$200,386,FALSE)=0,"",VLOOKUP($A194,parlvotes_lh!$A$11:$ZZ$200,386,FALSE)))</f>
        <v/>
      </c>
    </row>
    <row r="195" spans="1:29" ht="13.5" customHeight="1" x14ac:dyDescent="0.25">
      <c r="A195" s="242"/>
      <c r="B195" s="142" t="str">
        <f>IF(A195="","",MID(info_weblinks!$C$3,32,3))</f>
        <v/>
      </c>
      <c r="C195" s="142" t="str">
        <f>IF(info_parties!G195="","",info_parties!G195)</f>
        <v/>
      </c>
      <c r="D195" s="142" t="str">
        <f>IF(info_parties!K195="","",info_parties!K195)</f>
        <v/>
      </c>
      <c r="E195" s="142" t="str">
        <f>IF(info_parties!H195="","",info_parties!H195)</f>
        <v/>
      </c>
      <c r="F195" s="243" t="str">
        <f t="shared" si="12"/>
        <v/>
      </c>
      <c r="G195" s="244" t="str">
        <f t="shared" si="13"/>
        <v/>
      </c>
      <c r="H195" s="245" t="str">
        <f t="shared" si="14"/>
        <v/>
      </c>
      <c r="I195" s="246" t="str">
        <f t="shared" si="15"/>
        <v/>
      </c>
      <c r="J195" s="247" t="str">
        <f>IF(ISERROR(VLOOKUP($A195,parlvotes_lh!$A$11:$ZZ$200,6,FALSE))=TRUE,"",IF(VLOOKUP($A195,parlvotes_lh!$A$11:$ZZ$200,6,FALSE)=0,"",VLOOKUP($A195,parlvotes_lh!$A$11:$ZZ$200,6,FALSE)))</f>
        <v/>
      </c>
      <c r="K195" s="247" t="str">
        <f>IF(ISERROR(VLOOKUP($A195,parlvotes_lh!$A$11:$ZZ$200,26,FALSE))=TRUE,"",IF(VLOOKUP($A195,parlvotes_lh!$A$11:$ZZ$200,26,FALSE)=0,"",VLOOKUP($A195,parlvotes_lh!$A$11:$ZZ$200,26,FALSE)))</f>
        <v/>
      </c>
      <c r="L195" s="247" t="str">
        <f>IF(ISERROR(VLOOKUP($A195,parlvotes_lh!$A$11:$ZZ$200,46,FALSE))=TRUE,"",IF(VLOOKUP($A195,parlvotes_lh!$A$11:$ZZ$200,46,FALSE)=0,"",VLOOKUP($A195,parlvotes_lh!$A$11:$ZZ$200,46,FALSE)))</f>
        <v/>
      </c>
      <c r="M195" s="247" t="str">
        <f>IF(ISERROR(VLOOKUP($A195,parlvotes_lh!$A$11:$ZZ$200,66,FALSE))=TRUE,"",IF(VLOOKUP($A195,parlvotes_lh!$A$11:$ZZ$200,66,FALSE)=0,"",VLOOKUP($A195,parlvotes_lh!$A$11:$ZZ$200,66,FALSE)))</f>
        <v/>
      </c>
      <c r="N195" s="247" t="str">
        <f>IF(ISERROR(VLOOKUP($A195,parlvotes_lh!$A$11:$ZZ$200,86,FALSE))=TRUE,"",IF(VLOOKUP($A195,parlvotes_lh!$A$11:$ZZ$200,86,FALSE)=0,"",VLOOKUP($A195,parlvotes_lh!$A$11:$ZZ$200,86,FALSE)))</f>
        <v/>
      </c>
      <c r="O195" s="247" t="str">
        <f>IF(ISERROR(VLOOKUP($A195,parlvotes_lh!$A$11:$ZZ$200,106,FALSE))=TRUE,"",IF(VLOOKUP($A195,parlvotes_lh!$A$11:$ZZ$200,106,FALSE)=0,"",VLOOKUP($A195,parlvotes_lh!$A$11:$ZZ$200,106,FALSE)))</f>
        <v/>
      </c>
      <c r="P195" s="247" t="str">
        <f>IF(ISERROR(VLOOKUP($A195,parlvotes_lh!$A$11:$ZZ$200,126,FALSE))=TRUE,"",IF(VLOOKUP($A195,parlvotes_lh!$A$11:$ZZ$200,126,FALSE)=0,"",VLOOKUP($A195,parlvotes_lh!$A$11:$ZZ$200,126,FALSE)))</f>
        <v/>
      </c>
      <c r="Q195" s="248" t="str">
        <f>IF(ISERROR(VLOOKUP($A195,parlvotes_lh!$A$11:$ZZ$200,146,FALSE))=TRUE,"",IF(VLOOKUP($A195,parlvotes_lh!$A$11:$ZZ$200,146,FALSE)=0,"",VLOOKUP($A195,parlvotes_lh!$A$11:$ZZ$200,146,FALSE)))</f>
        <v/>
      </c>
      <c r="R195" s="248" t="str">
        <f>IF(ISERROR(VLOOKUP($A195,parlvotes_lh!$A$11:$ZZ$200,166,FALSE))=TRUE,"",IF(VLOOKUP($A195,parlvotes_lh!$A$11:$ZZ$200,166,FALSE)=0,"",VLOOKUP($A195,parlvotes_lh!$A$11:$ZZ$200,166,FALSE)))</f>
        <v/>
      </c>
      <c r="S195" s="248" t="str">
        <f>IF(ISERROR(VLOOKUP($A195,parlvotes_lh!$A$11:$ZZ$200,186,FALSE))=TRUE,"",IF(VLOOKUP($A195,parlvotes_lh!$A$11:$ZZ$200,186,FALSE)=0,"",VLOOKUP($A195,parlvotes_lh!$A$11:$ZZ$200,186,FALSE)))</f>
        <v/>
      </c>
      <c r="T195" s="248" t="str">
        <f>IF(ISERROR(VLOOKUP($A195,parlvotes_lh!$A$11:$ZZ$200,206,FALSE))=TRUE,"",IF(VLOOKUP($A195,parlvotes_lh!$A$11:$ZZ$200,206,FALSE)=0,"",VLOOKUP($A195,parlvotes_lh!$A$11:$ZZ$200,206,FALSE)))</f>
        <v/>
      </c>
      <c r="U195" s="248" t="str">
        <f>IF(ISERROR(VLOOKUP($A195,parlvotes_lh!$A$11:$ZZ$200,226,FALSE))=TRUE,"",IF(VLOOKUP($A195,parlvotes_lh!$A$11:$ZZ$200,226,FALSE)=0,"",VLOOKUP($A195,parlvotes_lh!$A$11:$ZZ$200,226,FALSE)))</f>
        <v/>
      </c>
      <c r="V195" s="248" t="str">
        <f>IF(ISERROR(VLOOKUP($A195,parlvotes_lh!$A$11:$ZZ$200,246,FALSE))=TRUE,"",IF(VLOOKUP($A195,parlvotes_lh!$A$11:$ZZ$200,246,FALSE)=0,"",VLOOKUP($A195,parlvotes_lh!$A$11:$ZZ$200,246,FALSE)))</f>
        <v/>
      </c>
      <c r="W195" s="248" t="str">
        <f>IF(ISERROR(VLOOKUP($A195,parlvotes_lh!$A$11:$ZZ$200,266,FALSE))=TRUE,"",IF(VLOOKUP($A195,parlvotes_lh!$A$11:$ZZ$200,266,FALSE)=0,"",VLOOKUP($A195,parlvotes_lh!$A$11:$ZZ$200,266,FALSE)))</f>
        <v/>
      </c>
      <c r="X195" s="248" t="str">
        <f>IF(ISERROR(VLOOKUP($A195,parlvotes_lh!$A$11:$ZZ$200,286,FALSE))=TRUE,"",IF(VLOOKUP($A195,parlvotes_lh!$A$11:$ZZ$200,286,FALSE)=0,"",VLOOKUP($A195,parlvotes_lh!$A$11:$ZZ$200,286,FALSE)))</f>
        <v/>
      </c>
      <c r="Y195" s="248" t="str">
        <f>IF(ISERROR(VLOOKUP($A195,parlvotes_lh!$A$11:$ZZ$200,306,FALSE))=TRUE,"",IF(VLOOKUP($A195,parlvotes_lh!$A$11:$ZZ$200,306,FALSE)=0,"",VLOOKUP($A195,parlvotes_lh!$A$11:$ZZ$200,306,FALSE)))</f>
        <v/>
      </c>
      <c r="Z195" s="248" t="str">
        <f>IF(ISERROR(VLOOKUP($A195,parlvotes_lh!$A$11:$ZZ$200,326,FALSE))=TRUE,"",IF(VLOOKUP($A195,parlvotes_lh!$A$11:$ZZ$200,326,FALSE)=0,"",VLOOKUP($A195,parlvotes_lh!$A$11:$ZZ$200,326,FALSE)))</f>
        <v/>
      </c>
      <c r="AA195" s="248" t="str">
        <f>IF(ISERROR(VLOOKUP($A195,parlvotes_lh!$A$11:$ZZ$200,346,FALSE))=TRUE,"",IF(VLOOKUP($A195,parlvotes_lh!$A$11:$ZZ$200,346,FALSE)=0,"",VLOOKUP($A195,parlvotes_lh!$A$11:$ZZ$200,346,FALSE)))</f>
        <v/>
      </c>
      <c r="AB195" s="248" t="str">
        <f>IF(ISERROR(VLOOKUP($A195,parlvotes_lh!$A$11:$ZZ$200,366,FALSE))=TRUE,"",IF(VLOOKUP($A195,parlvotes_lh!$A$11:$ZZ$200,366,FALSE)=0,"",VLOOKUP($A195,parlvotes_lh!$A$11:$ZZ$200,366,FALSE)))</f>
        <v/>
      </c>
      <c r="AC195" s="248" t="str">
        <f>IF(ISERROR(VLOOKUP($A195,parlvotes_lh!$A$11:$ZZ$200,386,FALSE))=TRUE,"",IF(VLOOKUP($A195,parlvotes_lh!$A$11:$ZZ$200,386,FALSE)=0,"",VLOOKUP($A195,parlvotes_lh!$A$11:$ZZ$200,386,FALSE)))</f>
        <v/>
      </c>
    </row>
    <row r="196" spans="1:29" ht="13.5" customHeight="1" x14ac:dyDescent="0.25">
      <c r="A196" s="242"/>
      <c r="B196" s="142" t="str">
        <f>IF(A196="","",MID(info_weblinks!$C$3,32,3))</f>
        <v/>
      </c>
      <c r="C196" s="142" t="str">
        <f>IF(info_parties!G196="","",info_parties!G196)</f>
        <v/>
      </c>
      <c r="D196" s="142" t="str">
        <f>IF(info_parties!K196="","",info_parties!K196)</f>
        <v/>
      </c>
      <c r="E196" s="142" t="str">
        <f>IF(info_parties!H196="","",info_parties!H196)</f>
        <v/>
      </c>
      <c r="F196" s="243" t="str">
        <f t="shared" si="12"/>
        <v/>
      </c>
      <c r="G196" s="244" t="str">
        <f t="shared" si="13"/>
        <v/>
      </c>
      <c r="H196" s="245" t="str">
        <f t="shared" si="14"/>
        <v/>
      </c>
      <c r="I196" s="246" t="str">
        <f t="shared" si="15"/>
        <v/>
      </c>
      <c r="J196" s="247" t="str">
        <f>IF(ISERROR(VLOOKUP($A196,parlvotes_lh!$A$11:$ZZ$200,6,FALSE))=TRUE,"",IF(VLOOKUP($A196,parlvotes_lh!$A$11:$ZZ$200,6,FALSE)=0,"",VLOOKUP($A196,parlvotes_lh!$A$11:$ZZ$200,6,FALSE)))</f>
        <v/>
      </c>
      <c r="K196" s="247" t="str">
        <f>IF(ISERROR(VLOOKUP($A196,parlvotes_lh!$A$11:$ZZ$200,26,FALSE))=TRUE,"",IF(VLOOKUP($A196,parlvotes_lh!$A$11:$ZZ$200,26,FALSE)=0,"",VLOOKUP($A196,parlvotes_lh!$A$11:$ZZ$200,26,FALSE)))</f>
        <v/>
      </c>
      <c r="L196" s="247" t="str">
        <f>IF(ISERROR(VLOOKUP($A196,parlvotes_lh!$A$11:$ZZ$200,46,FALSE))=TRUE,"",IF(VLOOKUP($A196,parlvotes_lh!$A$11:$ZZ$200,46,FALSE)=0,"",VLOOKUP($A196,parlvotes_lh!$A$11:$ZZ$200,46,FALSE)))</f>
        <v/>
      </c>
      <c r="M196" s="247" t="str">
        <f>IF(ISERROR(VLOOKUP($A196,parlvotes_lh!$A$11:$ZZ$200,66,FALSE))=TRUE,"",IF(VLOOKUP($A196,parlvotes_lh!$A$11:$ZZ$200,66,FALSE)=0,"",VLOOKUP($A196,parlvotes_lh!$A$11:$ZZ$200,66,FALSE)))</f>
        <v/>
      </c>
      <c r="N196" s="247" t="str">
        <f>IF(ISERROR(VLOOKUP($A196,parlvotes_lh!$A$11:$ZZ$200,86,FALSE))=TRUE,"",IF(VLOOKUP($A196,parlvotes_lh!$A$11:$ZZ$200,86,FALSE)=0,"",VLOOKUP($A196,parlvotes_lh!$A$11:$ZZ$200,86,FALSE)))</f>
        <v/>
      </c>
      <c r="O196" s="247" t="str">
        <f>IF(ISERROR(VLOOKUP($A196,parlvotes_lh!$A$11:$ZZ$200,106,FALSE))=TRUE,"",IF(VLOOKUP($A196,parlvotes_lh!$A$11:$ZZ$200,106,FALSE)=0,"",VLOOKUP($A196,parlvotes_lh!$A$11:$ZZ$200,106,FALSE)))</f>
        <v/>
      </c>
      <c r="P196" s="247" t="str">
        <f>IF(ISERROR(VLOOKUP($A196,parlvotes_lh!$A$11:$ZZ$200,126,FALSE))=TRUE,"",IF(VLOOKUP($A196,parlvotes_lh!$A$11:$ZZ$200,126,FALSE)=0,"",VLOOKUP($A196,parlvotes_lh!$A$11:$ZZ$200,126,FALSE)))</f>
        <v/>
      </c>
      <c r="Q196" s="248" t="str">
        <f>IF(ISERROR(VLOOKUP($A196,parlvotes_lh!$A$11:$ZZ$200,146,FALSE))=TRUE,"",IF(VLOOKUP($A196,parlvotes_lh!$A$11:$ZZ$200,146,FALSE)=0,"",VLOOKUP($A196,parlvotes_lh!$A$11:$ZZ$200,146,FALSE)))</f>
        <v/>
      </c>
      <c r="R196" s="248" t="str">
        <f>IF(ISERROR(VLOOKUP($A196,parlvotes_lh!$A$11:$ZZ$200,166,FALSE))=TRUE,"",IF(VLOOKUP($A196,parlvotes_lh!$A$11:$ZZ$200,166,FALSE)=0,"",VLOOKUP($A196,parlvotes_lh!$A$11:$ZZ$200,166,FALSE)))</f>
        <v/>
      </c>
      <c r="S196" s="248" t="str">
        <f>IF(ISERROR(VLOOKUP($A196,parlvotes_lh!$A$11:$ZZ$200,186,FALSE))=TRUE,"",IF(VLOOKUP($A196,parlvotes_lh!$A$11:$ZZ$200,186,FALSE)=0,"",VLOOKUP($A196,parlvotes_lh!$A$11:$ZZ$200,186,FALSE)))</f>
        <v/>
      </c>
      <c r="T196" s="248" t="str">
        <f>IF(ISERROR(VLOOKUP($A196,parlvotes_lh!$A$11:$ZZ$200,206,FALSE))=TRUE,"",IF(VLOOKUP($A196,parlvotes_lh!$A$11:$ZZ$200,206,FALSE)=0,"",VLOOKUP($A196,parlvotes_lh!$A$11:$ZZ$200,206,FALSE)))</f>
        <v/>
      </c>
      <c r="U196" s="248" t="str">
        <f>IF(ISERROR(VLOOKUP($A196,parlvotes_lh!$A$11:$ZZ$200,226,FALSE))=TRUE,"",IF(VLOOKUP($A196,parlvotes_lh!$A$11:$ZZ$200,226,FALSE)=0,"",VLOOKUP($A196,parlvotes_lh!$A$11:$ZZ$200,226,FALSE)))</f>
        <v/>
      </c>
      <c r="V196" s="248" t="str">
        <f>IF(ISERROR(VLOOKUP($A196,parlvotes_lh!$A$11:$ZZ$200,246,FALSE))=TRUE,"",IF(VLOOKUP($A196,parlvotes_lh!$A$11:$ZZ$200,246,FALSE)=0,"",VLOOKUP($A196,parlvotes_lh!$A$11:$ZZ$200,246,FALSE)))</f>
        <v/>
      </c>
      <c r="W196" s="248" t="str">
        <f>IF(ISERROR(VLOOKUP($A196,parlvotes_lh!$A$11:$ZZ$200,266,FALSE))=TRUE,"",IF(VLOOKUP($A196,parlvotes_lh!$A$11:$ZZ$200,266,FALSE)=0,"",VLOOKUP($A196,parlvotes_lh!$A$11:$ZZ$200,266,FALSE)))</f>
        <v/>
      </c>
      <c r="X196" s="248" t="str">
        <f>IF(ISERROR(VLOOKUP($A196,parlvotes_lh!$A$11:$ZZ$200,286,FALSE))=TRUE,"",IF(VLOOKUP($A196,parlvotes_lh!$A$11:$ZZ$200,286,FALSE)=0,"",VLOOKUP($A196,parlvotes_lh!$A$11:$ZZ$200,286,FALSE)))</f>
        <v/>
      </c>
      <c r="Y196" s="248" t="str">
        <f>IF(ISERROR(VLOOKUP($A196,parlvotes_lh!$A$11:$ZZ$200,306,FALSE))=TRUE,"",IF(VLOOKUP($A196,parlvotes_lh!$A$11:$ZZ$200,306,FALSE)=0,"",VLOOKUP($A196,parlvotes_lh!$A$11:$ZZ$200,306,FALSE)))</f>
        <v/>
      </c>
      <c r="Z196" s="248" t="str">
        <f>IF(ISERROR(VLOOKUP($A196,parlvotes_lh!$A$11:$ZZ$200,326,FALSE))=TRUE,"",IF(VLOOKUP($A196,parlvotes_lh!$A$11:$ZZ$200,326,FALSE)=0,"",VLOOKUP($A196,parlvotes_lh!$A$11:$ZZ$200,326,FALSE)))</f>
        <v/>
      </c>
      <c r="AA196" s="248" t="str">
        <f>IF(ISERROR(VLOOKUP($A196,parlvotes_lh!$A$11:$ZZ$200,346,FALSE))=TRUE,"",IF(VLOOKUP($A196,parlvotes_lh!$A$11:$ZZ$200,346,FALSE)=0,"",VLOOKUP($A196,parlvotes_lh!$A$11:$ZZ$200,346,FALSE)))</f>
        <v/>
      </c>
      <c r="AB196" s="248" t="str">
        <f>IF(ISERROR(VLOOKUP($A196,parlvotes_lh!$A$11:$ZZ$200,366,FALSE))=TRUE,"",IF(VLOOKUP($A196,parlvotes_lh!$A$11:$ZZ$200,366,FALSE)=0,"",VLOOKUP($A196,parlvotes_lh!$A$11:$ZZ$200,366,FALSE)))</f>
        <v/>
      </c>
      <c r="AC196" s="248" t="str">
        <f>IF(ISERROR(VLOOKUP($A196,parlvotes_lh!$A$11:$ZZ$200,386,FALSE))=TRUE,"",IF(VLOOKUP($A196,parlvotes_lh!$A$11:$ZZ$200,386,FALSE)=0,"",VLOOKUP($A196,parlvotes_lh!$A$11:$ZZ$200,386,FALSE)))</f>
        <v/>
      </c>
    </row>
    <row r="197" spans="1:29" ht="13.5" customHeight="1" x14ac:dyDescent="0.25">
      <c r="A197" s="242"/>
      <c r="B197" s="142" t="str">
        <f>IF(A197="","",MID(info_weblinks!$C$3,32,3))</f>
        <v/>
      </c>
      <c r="C197" s="142" t="str">
        <f>IF(info_parties!G197="","",info_parties!G197)</f>
        <v/>
      </c>
      <c r="D197" s="142" t="str">
        <f>IF(info_parties!K197="","",info_parties!K197)</f>
        <v/>
      </c>
      <c r="E197" s="142" t="str">
        <f>IF(info_parties!H197="","",info_parties!H197)</f>
        <v/>
      </c>
      <c r="F197" s="243" t="str">
        <f t="shared" si="12"/>
        <v/>
      </c>
      <c r="G197" s="244" t="str">
        <f t="shared" si="13"/>
        <v/>
      </c>
      <c r="H197" s="245" t="str">
        <f t="shared" si="14"/>
        <v/>
      </c>
      <c r="I197" s="246" t="str">
        <f t="shared" si="15"/>
        <v/>
      </c>
      <c r="J197" s="247" t="str">
        <f>IF(ISERROR(VLOOKUP($A197,parlvotes_lh!$A$11:$ZZ$200,6,FALSE))=TRUE,"",IF(VLOOKUP($A197,parlvotes_lh!$A$11:$ZZ$200,6,FALSE)=0,"",VLOOKUP($A197,parlvotes_lh!$A$11:$ZZ$200,6,FALSE)))</f>
        <v/>
      </c>
      <c r="K197" s="247" t="str">
        <f>IF(ISERROR(VLOOKUP($A197,parlvotes_lh!$A$11:$ZZ$200,26,FALSE))=TRUE,"",IF(VLOOKUP($A197,parlvotes_lh!$A$11:$ZZ$200,26,FALSE)=0,"",VLOOKUP($A197,parlvotes_lh!$A$11:$ZZ$200,26,FALSE)))</f>
        <v/>
      </c>
      <c r="L197" s="247" t="str">
        <f>IF(ISERROR(VLOOKUP($A197,parlvotes_lh!$A$11:$ZZ$200,46,FALSE))=TRUE,"",IF(VLOOKUP($A197,parlvotes_lh!$A$11:$ZZ$200,46,FALSE)=0,"",VLOOKUP($A197,parlvotes_lh!$A$11:$ZZ$200,46,FALSE)))</f>
        <v/>
      </c>
      <c r="M197" s="247" t="str">
        <f>IF(ISERROR(VLOOKUP($A197,parlvotes_lh!$A$11:$ZZ$200,66,FALSE))=TRUE,"",IF(VLOOKUP($A197,parlvotes_lh!$A$11:$ZZ$200,66,FALSE)=0,"",VLOOKUP($A197,parlvotes_lh!$A$11:$ZZ$200,66,FALSE)))</f>
        <v/>
      </c>
      <c r="N197" s="247" t="str">
        <f>IF(ISERROR(VLOOKUP($A197,parlvotes_lh!$A$11:$ZZ$200,86,FALSE))=TRUE,"",IF(VLOOKUP($A197,parlvotes_lh!$A$11:$ZZ$200,86,FALSE)=0,"",VLOOKUP($A197,parlvotes_lh!$A$11:$ZZ$200,86,FALSE)))</f>
        <v/>
      </c>
      <c r="O197" s="247" t="str">
        <f>IF(ISERROR(VLOOKUP($A197,parlvotes_lh!$A$11:$ZZ$200,106,FALSE))=TRUE,"",IF(VLOOKUP($A197,parlvotes_lh!$A$11:$ZZ$200,106,FALSE)=0,"",VLOOKUP($A197,parlvotes_lh!$A$11:$ZZ$200,106,FALSE)))</f>
        <v/>
      </c>
      <c r="P197" s="247" t="str">
        <f>IF(ISERROR(VLOOKUP($A197,parlvotes_lh!$A$11:$ZZ$200,126,FALSE))=TRUE,"",IF(VLOOKUP($A197,parlvotes_lh!$A$11:$ZZ$200,126,FALSE)=0,"",VLOOKUP($A197,parlvotes_lh!$A$11:$ZZ$200,126,FALSE)))</f>
        <v/>
      </c>
      <c r="Q197" s="248" t="str">
        <f>IF(ISERROR(VLOOKUP($A197,parlvotes_lh!$A$11:$ZZ$200,146,FALSE))=TRUE,"",IF(VLOOKUP($A197,parlvotes_lh!$A$11:$ZZ$200,146,FALSE)=0,"",VLOOKUP($A197,parlvotes_lh!$A$11:$ZZ$200,146,FALSE)))</f>
        <v/>
      </c>
      <c r="R197" s="248" t="str">
        <f>IF(ISERROR(VLOOKUP($A197,parlvotes_lh!$A$11:$ZZ$200,166,FALSE))=TRUE,"",IF(VLOOKUP($A197,parlvotes_lh!$A$11:$ZZ$200,166,FALSE)=0,"",VLOOKUP($A197,parlvotes_lh!$A$11:$ZZ$200,166,FALSE)))</f>
        <v/>
      </c>
      <c r="S197" s="248" t="str">
        <f>IF(ISERROR(VLOOKUP($A197,parlvotes_lh!$A$11:$ZZ$200,186,FALSE))=TRUE,"",IF(VLOOKUP($A197,parlvotes_lh!$A$11:$ZZ$200,186,FALSE)=0,"",VLOOKUP($A197,parlvotes_lh!$A$11:$ZZ$200,186,FALSE)))</f>
        <v/>
      </c>
      <c r="T197" s="248" t="str">
        <f>IF(ISERROR(VLOOKUP($A197,parlvotes_lh!$A$11:$ZZ$200,206,FALSE))=TRUE,"",IF(VLOOKUP($A197,parlvotes_lh!$A$11:$ZZ$200,206,FALSE)=0,"",VLOOKUP($A197,parlvotes_lh!$A$11:$ZZ$200,206,FALSE)))</f>
        <v/>
      </c>
      <c r="U197" s="248" t="str">
        <f>IF(ISERROR(VLOOKUP($A197,parlvotes_lh!$A$11:$ZZ$200,226,FALSE))=TRUE,"",IF(VLOOKUP($A197,parlvotes_lh!$A$11:$ZZ$200,226,FALSE)=0,"",VLOOKUP($A197,parlvotes_lh!$A$11:$ZZ$200,226,FALSE)))</f>
        <v/>
      </c>
      <c r="V197" s="248" t="str">
        <f>IF(ISERROR(VLOOKUP($A197,parlvotes_lh!$A$11:$ZZ$200,246,FALSE))=TRUE,"",IF(VLOOKUP($A197,parlvotes_lh!$A$11:$ZZ$200,246,FALSE)=0,"",VLOOKUP($A197,parlvotes_lh!$A$11:$ZZ$200,246,FALSE)))</f>
        <v/>
      </c>
      <c r="W197" s="248" t="str">
        <f>IF(ISERROR(VLOOKUP($A197,parlvotes_lh!$A$11:$ZZ$200,266,FALSE))=TRUE,"",IF(VLOOKUP($A197,parlvotes_lh!$A$11:$ZZ$200,266,FALSE)=0,"",VLOOKUP($A197,parlvotes_lh!$A$11:$ZZ$200,266,FALSE)))</f>
        <v/>
      </c>
      <c r="X197" s="248" t="str">
        <f>IF(ISERROR(VLOOKUP($A197,parlvotes_lh!$A$11:$ZZ$200,286,FALSE))=TRUE,"",IF(VLOOKUP($A197,parlvotes_lh!$A$11:$ZZ$200,286,FALSE)=0,"",VLOOKUP($A197,parlvotes_lh!$A$11:$ZZ$200,286,FALSE)))</f>
        <v/>
      </c>
      <c r="Y197" s="248" t="str">
        <f>IF(ISERROR(VLOOKUP($A197,parlvotes_lh!$A$11:$ZZ$200,306,FALSE))=TRUE,"",IF(VLOOKUP($A197,parlvotes_lh!$A$11:$ZZ$200,306,FALSE)=0,"",VLOOKUP($A197,parlvotes_lh!$A$11:$ZZ$200,306,FALSE)))</f>
        <v/>
      </c>
      <c r="Z197" s="248" t="str">
        <f>IF(ISERROR(VLOOKUP($A197,parlvotes_lh!$A$11:$ZZ$200,326,FALSE))=TRUE,"",IF(VLOOKUP($A197,parlvotes_lh!$A$11:$ZZ$200,326,FALSE)=0,"",VLOOKUP($A197,parlvotes_lh!$A$11:$ZZ$200,326,FALSE)))</f>
        <v/>
      </c>
      <c r="AA197" s="248" t="str">
        <f>IF(ISERROR(VLOOKUP($A197,parlvotes_lh!$A$11:$ZZ$200,346,FALSE))=TRUE,"",IF(VLOOKUP($A197,parlvotes_lh!$A$11:$ZZ$200,346,FALSE)=0,"",VLOOKUP($A197,parlvotes_lh!$A$11:$ZZ$200,346,FALSE)))</f>
        <v/>
      </c>
      <c r="AB197" s="248" t="str">
        <f>IF(ISERROR(VLOOKUP($A197,parlvotes_lh!$A$11:$ZZ$200,366,FALSE))=TRUE,"",IF(VLOOKUP($A197,parlvotes_lh!$A$11:$ZZ$200,366,FALSE)=0,"",VLOOKUP($A197,parlvotes_lh!$A$11:$ZZ$200,366,FALSE)))</f>
        <v/>
      </c>
      <c r="AC197" s="248" t="str">
        <f>IF(ISERROR(VLOOKUP($A197,parlvotes_lh!$A$11:$ZZ$200,386,FALSE))=TRUE,"",IF(VLOOKUP($A197,parlvotes_lh!$A$11:$ZZ$200,386,FALSE)=0,"",VLOOKUP($A197,parlvotes_lh!$A$11:$ZZ$200,386,FALSE)))</f>
        <v/>
      </c>
    </row>
    <row r="198" spans="1:29" ht="13.5" customHeight="1" x14ac:dyDescent="0.25">
      <c r="A198" s="242"/>
      <c r="B198" s="142" t="str">
        <f>IF(A198="","",MID(info_weblinks!$C$3,32,3))</f>
        <v/>
      </c>
      <c r="C198" s="142" t="str">
        <f>IF(info_parties!G198="","",info_parties!G198)</f>
        <v/>
      </c>
      <c r="D198" s="142" t="str">
        <f>IF(info_parties!K198="","",info_parties!K198)</f>
        <v/>
      </c>
      <c r="E198" s="142" t="str">
        <f>IF(info_parties!H198="","",info_parties!H198)</f>
        <v/>
      </c>
      <c r="F198" s="243" t="str">
        <f t="shared" si="12"/>
        <v/>
      </c>
      <c r="G198" s="244" t="str">
        <f t="shared" si="13"/>
        <v/>
      </c>
      <c r="H198" s="245" t="str">
        <f t="shared" si="14"/>
        <v/>
      </c>
      <c r="I198" s="246" t="str">
        <f t="shared" si="15"/>
        <v/>
      </c>
      <c r="J198" s="247" t="str">
        <f>IF(ISERROR(VLOOKUP($A198,parlvotes_lh!$A$11:$ZZ$200,6,FALSE))=TRUE,"",IF(VLOOKUP($A198,parlvotes_lh!$A$11:$ZZ$200,6,FALSE)=0,"",VLOOKUP($A198,parlvotes_lh!$A$11:$ZZ$200,6,FALSE)))</f>
        <v/>
      </c>
      <c r="K198" s="247" t="str">
        <f>IF(ISERROR(VLOOKUP($A198,parlvotes_lh!$A$11:$ZZ$200,26,FALSE))=TRUE,"",IF(VLOOKUP($A198,parlvotes_lh!$A$11:$ZZ$200,26,FALSE)=0,"",VLOOKUP($A198,parlvotes_lh!$A$11:$ZZ$200,26,FALSE)))</f>
        <v/>
      </c>
      <c r="L198" s="247" t="str">
        <f>IF(ISERROR(VLOOKUP($A198,parlvotes_lh!$A$11:$ZZ$200,46,FALSE))=TRUE,"",IF(VLOOKUP($A198,parlvotes_lh!$A$11:$ZZ$200,46,FALSE)=0,"",VLOOKUP($A198,parlvotes_lh!$A$11:$ZZ$200,46,FALSE)))</f>
        <v/>
      </c>
      <c r="M198" s="247" t="str">
        <f>IF(ISERROR(VLOOKUP($A198,parlvotes_lh!$A$11:$ZZ$200,66,FALSE))=TRUE,"",IF(VLOOKUP($A198,parlvotes_lh!$A$11:$ZZ$200,66,FALSE)=0,"",VLOOKUP($A198,parlvotes_lh!$A$11:$ZZ$200,66,FALSE)))</f>
        <v/>
      </c>
      <c r="N198" s="247" t="str">
        <f>IF(ISERROR(VLOOKUP($A198,parlvotes_lh!$A$11:$ZZ$200,86,FALSE))=TRUE,"",IF(VLOOKUP($A198,parlvotes_lh!$A$11:$ZZ$200,86,FALSE)=0,"",VLOOKUP($A198,parlvotes_lh!$A$11:$ZZ$200,86,FALSE)))</f>
        <v/>
      </c>
      <c r="O198" s="247" t="str">
        <f>IF(ISERROR(VLOOKUP($A198,parlvotes_lh!$A$11:$ZZ$200,106,FALSE))=TRUE,"",IF(VLOOKUP($A198,parlvotes_lh!$A$11:$ZZ$200,106,FALSE)=0,"",VLOOKUP($A198,parlvotes_lh!$A$11:$ZZ$200,106,FALSE)))</f>
        <v/>
      </c>
      <c r="P198" s="247" t="str">
        <f>IF(ISERROR(VLOOKUP($A198,parlvotes_lh!$A$11:$ZZ$200,126,FALSE))=TRUE,"",IF(VLOOKUP($A198,parlvotes_lh!$A$11:$ZZ$200,126,FALSE)=0,"",VLOOKUP($A198,parlvotes_lh!$A$11:$ZZ$200,126,FALSE)))</f>
        <v/>
      </c>
      <c r="Q198" s="248" t="str">
        <f>IF(ISERROR(VLOOKUP($A198,parlvotes_lh!$A$11:$ZZ$200,146,FALSE))=TRUE,"",IF(VLOOKUP($A198,parlvotes_lh!$A$11:$ZZ$200,146,FALSE)=0,"",VLOOKUP($A198,parlvotes_lh!$A$11:$ZZ$200,146,FALSE)))</f>
        <v/>
      </c>
      <c r="R198" s="248" t="str">
        <f>IF(ISERROR(VLOOKUP($A198,parlvotes_lh!$A$11:$ZZ$200,166,FALSE))=TRUE,"",IF(VLOOKUP($A198,parlvotes_lh!$A$11:$ZZ$200,166,FALSE)=0,"",VLOOKUP($A198,parlvotes_lh!$A$11:$ZZ$200,166,FALSE)))</f>
        <v/>
      </c>
      <c r="S198" s="248" t="str">
        <f>IF(ISERROR(VLOOKUP($A198,parlvotes_lh!$A$11:$ZZ$200,186,FALSE))=TRUE,"",IF(VLOOKUP($A198,parlvotes_lh!$A$11:$ZZ$200,186,FALSE)=0,"",VLOOKUP($A198,parlvotes_lh!$A$11:$ZZ$200,186,FALSE)))</f>
        <v/>
      </c>
      <c r="T198" s="248" t="str">
        <f>IF(ISERROR(VLOOKUP($A198,parlvotes_lh!$A$11:$ZZ$200,206,FALSE))=TRUE,"",IF(VLOOKUP($A198,parlvotes_lh!$A$11:$ZZ$200,206,FALSE)=0,"",VLOOKUP($A198,parlvotes_lh!$A$11:$ZZ$200,206,FALSE)))</f>
        <v/>
      </c>
      <c r="U198" s="248" t="str">
        <f>IF(ISERROR(VLOOKUP($A198,parlvotes_lh!$A$11:$ZZ$200,226,FALSE))=TRUE,"",IF(VLOOKUP($A198,parlvotes_lh!$A$11:$ZZ$200,226,FALSE)=0,"",VLOOKUP($A198,parlvotes_lh!$A$11:$ZZ$200,226,FALSE)))</f>
        <v/>
      </c>
      <c r="V198" s="248" t="str">
        <f>IF(ISERROR(VLOOKUP($A198,parlvotes_lh!$A$11:$ZZ$200,246,FALSE))=TRUE,"",IF(VLOOKUP($A198,parlvotes_lh!$A$11:$ZZ$200,246,FALSE)=0,"",VLOOKUP($A198,parlvotes_lh!$A$11:$ZZ$200,246,FALSE)))</f>
        <v/>
      </c>
      <c r="W198" s="248" t="str">
        <f>IF(ISERROR(VLOOKUP($A198,parlvotes_lh!$A$11:$ZZ$200,266,FALSE))=TRUE,"",IF(VLOOKUP($A198,parlvotes_lh!$A$11:$ZZ$200,266,FALSE)=0,"",VLOOKUP($A198,parlvotes_lh!$A$11:$ZZ$200,266,FALSE)))</f>
        <v/>
      </c>
      <c r="X198" s="248" t="str">
        <f>IF(ISERROR(VLOOKUP($A198,parlvotes_lh!$A$11:$ZZ$200,286,FALSE))=TRUE,"",IF(VLOOKUP($A198,parlvotes_lh!$A$11:$ZZ$200,286,FALSE)=0,"",VLOOKUP($A198,parlvotes_lh!$A$11:$ZZ$200,286,FALSE)))</f>
        <v/>
      </c>
      <c r="Y198" s="248" t="str">
        <f>IF(ISERROR(VLOOKUP($A198,parlvotes_lh!$A$11:$ZZ$200,306,FALSE))=TRUE,"",IF(VLOOKUP($A198,parlvotes_lh!$A$11:$ZZ$200,306,FALSE)=0,"",VLOOKUP($A198,parlvotes_lh!$A$11:$ZZ$200,306,FALSE)))</f>
        <v/>
      </c>
      <c r="Z198" s="248" t="str">
        <f>IF(ISERROR(VLOOKUP($A198,parlvotes_lh!$A$11:$ZZ$200,326,FALSE))=TRUE,"",IF(VLOOKUP($A198,parlvotes_lh!$A$11:$ZZ$200,326,FALSE)=0,"",VLOOKUP($A198,parlvotes_lh!$A$11:$ZZ$200,326,FALSE)))</f>
        <v/>
      </c>
      <c r="AA198" s="248" t="str">
        <f>IF(ISERROR(VLOOKUP($A198,parlvotes_lh!$A$11:$ZZ$200,346,FALSE))=TRUE,"",IF(VLOOKUP($A198,parlvotes_lh!$A$11:$ZZ$200,346,FALSE)=0,"",VLOOKUP($A198,parlvotes_lh!$A$11:$ZZ$200,346,FALSE)))</f>
        <v/>
      </c>
      <c r="AB198" s="248" t="str">
        <f>IF(ISERROR(VLOOKUP($A198,parlvotes_lh!$A$11:$ZZ$200,366,FALSE))=TRUE,"",IF(VLOOKUP($A198,parlvotes_lh!$A$11:$ZZ$200,366,FALSE)=0,"",VLOOKUP($A198,parlvotes_lh!$A$11:$ZZ$200,366,FALSE)))</f>
        <v/>
      </c>
      <c r="AC198" s="248" t="str">
        <f>IF(ISERROR(VLOOKUP($A198,parlvotes_lh!$A$11:$ZZ$200,386,FALSE))=TRUE,"",IF(VLOOKUP($A198,parlvotes_lh!$A$11:$ZZ$200,386,FALSE)=0,"",VLOOKUP($A198,parlvotes_lh!$A$11:$ZZ$200,386,FALSE)))</f>
        <v/>
      </c>
    </row>
    <row r="199" spans="1:29" ht="13.5" customHeight="1" x14ac:dyDescent="0.25">
      <c r="A199" s="242"/>
      <c r="B199" s="142" t="str">
        <f>IF(A199="","",MID(info_weblinks!$C$3,32,3))</f>
        <v/>
      </c>
      <c r="C199" s="142" t="str">
        <f>IF(info_parties!G199="","",info_parties!G199)</f>
        <v/>
      </c>
      <c r="D199" s="142" t="str">
        <f>IF(info_parties!K199="","",info_parties!K199)</f>
        <v/>
      </c>
      <c r="E199" s="142" t="str">
        <f>IF(info_parties!H199="","",info_parties!H199)</f>
        <v/>
      </c>
      <c r="F199" s="243" t="str">
        <f t="shared" si="12"/>
        <v/>
      </c>
      <c r="G199" s="244" t="str">
        <f t="shared" si="13"/>
        <v/>
      </c>
      <c r="H199" s="245" t="str">
        <f t="shared" si="14"/>
        <v/>
      </c>
      <c r="I199" s="246" t="str">
        <f t="shared" si="15"/>
        <v/>
      </c>
      <c r="J199" s="247" t="str">
        <f>IF(ISERROR(VLOOKUP($A199,parlvotes_lh!$A$11:$ZZ$200,6,FALSE))=TRUE,"",IF(VLOOKUP($A199,parlvotes_lh!$A$11:$ZZ$200,6,FALSE)=0,"",VLOOKUP($A199,parlvotes_lh!$A$11:$ZZ$200,6,FALSE)))</f>
        <v/>
      </c>
      <c r="K199" s="247" t="str">
        <f>IF(ISERROR(VLOOKUP($A199,parlvotes_lh!$A$11:$ZZ$200,26,FALSE))=TRUE,"",IF(VLOOKUP($A199,parlvotes_lh!$A$11:$ZZ$200,26,FALSE)=0,"",VLOOKUP($A199,parlvotes_lh!$A$11:$ZZ$200,26,FALSE)))</f>
        <v/>
      </c>
      <c r="L199" s="247" t="str">
        <f>IF(ISERROR(VLOOKUP($A199,parlvotes_lh!$A$11:$ZZ$200,46,FALSE))=TRUE,"",IF(VLOOKUP($A199,parlvotes_lh!$A$11:$ZZ$200,46,FALSE)=0,"",VLOOKUP($A199,parlvotes_lh!$A$11:$ZZ$200,46,FALSE)))</f>
        <v/>
      </c>
      <c r="M199" s="247" t="str">
        <f>IF(ISERROR(VLOOKUP($A199,parlvotes_lh!$A$11:$ZZ$200,66,FALSE))=TRUE,"",IF(VLOOKUP($A199,parlvotes_lh!$A$11:$ZZ$200,66,FALSE)=0,"",VLOOKUP($A199,parlvotes_lh!$A$11:$ZZ$200,66,FALSE)))</f>
        <v/>
      </c>
      <c r="N199" s="247" t="str">
        <f>IF(ISERROR(VLOOKUP($A199,parlvotes_lh!$A$11:$ZZ$200,86,FALSE))=TRUE,"",IF(VLOOKUP($A199,parlvotes_lh!$A$11:$ZZ$200,86,FALSE)=0,"",VLOOKUP($A199,parlvotes_lh!$A$11:$ZZ$200,86,FALSE)))</f>
        <v/>
      </c>
      <c r="O199" s="247" t="str">
        <f>IF(ISERROR(VLOOKUP($A199,parlvotes_lh!$A$11:$ZZ$200,106,FALSE))=TRUE,"",IF(VLOOKUP($A199,parlvotes_lh!$A$11:$ZZ$200,106,FALSE)=0,"",VLOOKUP($A199,parlvotes_lh!$A$11:$ZZ$200,106,FALSE)))</f>
        <v/>
      </c>
      <c r="P199" s="247" t="str">
        <f>IF(ISERROR(VLOOKUP($A199,parlvotes_lh!$A$11:$ZZ$200,126,FALSE))=TRUE,"",IF(VLOOKUP($A199,parlvotes_lh!$A$11:$ZZ$200,126,FALSE)=0,"",VLOOKUP($A199,parlvotes_lh!$A$11:$ZZ$200,126,FALSE)))</f>
        <v/>
      </c>
      <c r="Q199" s="248" t="str">
        <f>IF(ISERROR(VLOOKUP($A199,parlvotes_lh!$A$11:$ZZ$200,146,FALSE))=TRUE,"",IF(VLOOKUP($A199,parlvotes_lh!$A$11:$ZZ$200,146,FALSE)=0,"",VLOOKUP($A199,parlvotes_lh!$A$11:$ZZ$200,146,FALSE)))</f>
        <v/>
      </c>
      <c r="R199" s="248" t="str">
        <f>IF(ISERROR(VLOOKUP($A199,parlvotes_lh!$A$11:$ZZ$200,166,FALSE))=TRUE,"",IF(VLOOKUP($A199,parlvotes_lh!$A$11:$ZZ$200,166,FALSE)=0,"",VLOOKUP($A199,parlvotes_lh!$A$11:$ZZ$200,166,FALSE)))</f>
        <v/>
      </c>
      <c r="S199" s="248" t="str">
        <f>IF(ISERROR(VLOOKUP($A199,parlvotes_lh!$A$11:$ZZ$200,186,FALSE))=TRUE,"",IF(VLOOKUP($A199,parlvotes_lh!$A$11:$ZZ$200,186,FALSE)=0,"",VLOOKUP($A199,parlvotes_lh!$A$11:$ZZ$200,186,FALSE)))</f>
        <v/>
      </c>
      <c r="T199" s="248" t="str">
        <f>IF(ISERROR(VLOOKUP($A199,parlvotes_lh!$A$11:$ZZ$200,206,FALSE))=TRUE,"",IF(VLOOKUP($A199,parlvotes_lh!$A$11:$ZZ$200,206,FALSE)=0,"",VLOOKUP($A199,parlvotes_lh!$A$11:$ZZ$200,206,FALSE)))</f>
        <v/>
      </c>
      <c r="U199" s="248" t="str">
        <f>IF(ISERROR(VLOOKUP($A199,parlvotes_lh!$A$11:$ZZ$200,226,FALSE))=TRUE,"",IF(VLOOKUP($A199,parlvotes_lh!$A$11:$ZZ$200,226,FALSE)=0,"",VLOOKUP($A199,parlvotes_lh!$A$11:$ZZ$200,226,FALSE)))</f>
        <v/>
      </c>
      <c r="V199" s="248" t="str">
        <f>IF(ISERROR(VLOOKUP($A199,parlvotes_lh!$A$11:$ZZ$200,246,FALSE))=TRUE,"",IF(VLOOKUP($A199,parlvotes_lh!$A$11:$ZZ$200,246,FALSE)=0,"",VLOOKUP($A199,parlvotes_lh!$A$11:$ZZ$200,246,FALSE)))</f>
        <v/>
      </c>
      <c r="W199" s="248" t="str">
        <f>IF(ISERROR(VLOOKUP($A199,parlvotes_lh!$A$11:$ZZ$200,266,FALSE))=TRUE,"",IF(VLOOKUP($A199,parlvotes_lh!$A$11:$ZZ$200,266,FALSE)=0,"",VLOOKUP($A199,parlvotes_lh!$A$11:$ZZ$200,266,FALSE)))</f>
        <v/>
      </c>
      <c r="X199" s="248" t="str">
        <f>IF(ISERROR(VLOOKUP($A199,parlvotes_lh!$A$11:$ZZ$200,286,FALSE))=TRUE,"",IF(VLOOKUP($A199,parlvotes_lh!$A$11:$ZZ$200,286,FALSE)=0,"",VLOOKUP($A199,parlvotes_lh!$A$11:$ZZ$200,286,FALSE)))</f>
        <v/>
      </c>
      <c r="Y199" s="248" t="str">
        <f>IF(ISERROR(VLOOKUP($A199,parlvotes_lh!$A$11:$ZZ$200,306,FALSE))=TRUE,"",IF(VLOOKUP($A199,parlvotes_lh!$A$11:$ZZ$200,306,FALSE)=0,"",VLOOKUP($A199,parlvotes_lh!$A$11:$ZZ$200,306,FALSE)))</f>
        <v/>
      </c>
      <c r="Z199" s="248" t="str">
        <f>IF(ISERROR(VLOOKUP($A199,parlvotes_lh!$A$11:$ZZ$200,326,FALSE))=TRUE,"",IF(VLOOKUP($A199,parlvotes_lh!$A$11:$ZZ$200,326,FALSE)=0,"",VLOOKUP($A199,parlvotes_lh!$A$11:$ZZ$200,326,FALSE)))</f>
        <v/>
      </c>
      <c r="AA199" s="248" t="str">
        <f>IF(ISERROR(VLOOKUP($A199,parlvotes_lh!$A$11:$ZZ$200,346,FALSE))=TRUE,"",IF(VLOOKUP($A199,parlvotes_lh!$A$11:$ZZ$200,346,FALSE)=0,"",VLOOKUP($A199,parlvotes_lh!$A$11:$ZZ$200,346,FALSE)))</f>
        <v/>
      </c>
      <c r="AB199" s="248" t="str">
        <f>IF(ISERROR(VLOOKUP($A199,parlvotes_lh!$A$11:$ZZ$200,366,FALSE))=TRUE,"",IF(VLOOKUP($A199,parlvotes_lh!$A$11:$ZZ$200,366,FALSE)=0,"",VLOOKUP($A199,parlvotes_lh!$A$11:$ZZ$200,366,FALSE)))</f>
        <v/>
      </c>
      <c r="AC199" s="248" t="str">
        <f>IF(ISERROR(VLOOKUP($A199,parlvotes_lh!$A$11:$ZZ$200,386,FALSE))=TRUE,"",IF(VLOOKUP($A199,parlvotes_lh!$A$11:$ZZ$200,386,FALSE)=0,"",VLOOKUP($A199,parlvotes_lh!$A$11:$ZZ$200,386,FALSE)))</f>
        <v/>
      </c>
    </row>
    <row r="200" spans="1:29" ht="13.5" customHeight="1" x14ac:dyDescent="0.25">
      <c r="A200" s="242"/>
      <c r="B200" s="142" t="str">
        <f>IF(A200="","",MID(info_weblinks!$C$3,32,3))</f>
        <v/>
      </c>
      <c r="C200" s="142" t="str">
        <f>IF(info_parties!G200="","",info_parties!G200)</f>
        <v/>
      </c>
      <c r="D200" s="142" t="str">
        <f>IF(info_parties!K200="","",info_parties!K200)</f>
        <v/>
      </c>
      <c r="E200" s="142" t="str">
        <f>IF(info_parties!H200="","",info_parties!H200)</f>
        <v/>
      </c>
      <c r="F200" s="243" t="str">
        <f t="shared" si="12"/>
        <v/>
      </c>
      <c r="G200" s="244" t="str">
        <f t="shared" si="13"/>
        <v/>
      </c>
      <c r="H200" s="245" t="str">
        <f t="shared" si="14"/>
        <v/>
      </c>
      <c r="I200" s="246" t="str">
        <f t="shared" si="15"/>
        <v/>
      </c>
      <c r="J200" s="247" t="str">
        <f>IF(ISERROR(VLOOKUP($A200,parlvotes_lh!$A$11:$ZZ$200,6,FALSE))=TRUE,"",IF(VLOOKUP($A200,parlvotes_lh!$A$11:$ZZ$200,6,FALSE)=0,"",VLOOKUP($A200,parlvotes_lh!$A$11:$ZZ$200,6,FALSE)))</f>
        <v/>
      </c>
      <c r="K200" s="247" t="str">
        <f>IF(ISERROR(VLOOKUP($A200,parlvotes_lh!$A$11:$ZZ$200,26,FALSE))=TRUE,"",IF(VLOOKUP($A200,parlvotes_lh!$A$11:$ZZ$200,26,FALSE)=0,"",VLOOKUP($A200,parlvotes_lh!$A$11:$ZZ$200,26,FALSE)))</f>
        <v/>
      </c>
      <c r="L200" s="247" t="str">
        <f>IF(ISERROR(VLOOKUP($A200,parlvotes_lh!$A$11:$ZZ$200,46,FALSE))=TRUE,"",IF(VLOOKUP($A200,parlvotes_lh!$A$11:$ZZ$200,46,FALSE)=0,"",VLOOKUP($A200,parlvotes_lh!$A$11:$ZZ$200,46,FALSE)))</f>
        <v/>
      </c>
      <c r="M200" s="247" t="str">
        <f>IF(ISERROR(VLOOKUP($A200,parlvotes_lh!$A$11:$ZZ$200,66,FALSE))=TRUE,"",IF(VLOOKUP($A200,parlvotes_lh!$A$11:$ZZ$200,66,FALSE)=0,"",VLOOKUP($A200,parlvotes_lh!$A$11:$ZZ$200,66,FALSE)))</f>
        <v/>
      </c>
      <c r="N200" s="247" t="str">
        <f>IF(ISERROR(VLOOKUP($A200,parlvotes_lh!$A$11:$ZZ$200,86,FALSE))=TRUE,"",IF(VLOOKUP($A200,parlvotes_lh!$A$11:$ZZ$200,86,FALSE)=0,"",VLOOKUP($A200,parlvotes_lh!$A$11:$ZZ$200,86,FALSE)))</f>
        <v/>
      </c>
      <c r="O200" s="247" t="str">
        <f>IF(ISERROR(VLOOKUP($A200,parlvotes_lh!$A$11:$ZZ$200,106,FALSE))=TRUE,"",IF(VLOOKUP($A200,parlvotes_lh!$A$11:$ZZ$200,106,FALSE)=0,"",VLOOKUP($A200,parlvotes_lh!$A$11:$ZZ$200,106,FALSE)))</f>
        <v/>
      </c>
      <c r="P200" s="247" t="str">
        <f>IF(ISERROR(VLOOKUP($A200,parlvotes_lh!$A$11:$ZZ$200,126,FALSE))=TRUE,"",IF(VLOOKUP($A200,parlvotes_lh!$A$11:$ZZ$200,126,FALSE)=0,"",VLOOKUP($A200,parlvotes_lh!$A$11:$ZZ$200,126,FALSE)))</f>
        <v/>
      </c>
      <c r="Q200" s="248" t="str">
        <f>IF(ISERROR(VLOOKUP($A200,parlvotes_lh!$A$11:$ZZ$200,146,FALSE))=TRUE,"",IF(VLOOKUP($A200,parlvotes_lh!$A$11:$ZZ$200,146,FALSE)=0,"",VLOOKUP($A200,parlvotes_lh!$A$11:$ZZ$200,146,FALSE)))</f>
        <v/>
      </c>
      <c r="R200" s="248" t="str">
        <f>IF(ISERROR(VLOOKUP($A200,parlvotes_lh!$A$11:$ZZ$200,166,FALSE))=TRUE,"",IF(VLOOKUP($A200,parlvotes_lh!$A$11:$ZZ$200,166,FALSE)=0,"",VLOOKUP($A200,parlvotes_lh!$A$11:$ZZ$200,166,FALSE)))</f>
        <v/>
      </c>
      <c r="S200" s="248" t="str">
        <f>IF(ISERROR(VLOOKUP($A200,parlvotes_lh!$A$11:$ZZ$200,186,FALSE))=TRUE,"",IF(VLOOKUP($A200,parlvotes_lh!$A$11:$ZZ$200,186,FALSE)=0,"",VLOOKUP($A200,parlvotes_lh!$A$11:$ZZ$200,186,FALSE)))</f>
        <v/>
      </c>
      <c r="T200" s="248" t="str">
        <f>IF(ISERROR(VLOOKUP($A200,parlvotes_lh!$A$11:$ZZ$200,206,FALSE))=TRUE,"",IF(VLOOKUP($A200,parlvotes_lh!$A$11:$ZZ$200,206,FALSE)=0,"",VLOOKUP($A200,parlvotes_lh!$A$11:$ZZ$200,206,FALSE)))</f>
        <v/>
      </c>
      <c r="U200" s="248" t="str">
        <f>IF(ISERROR(VLOOKUP($A200,parlvotes_lh!$A$11:$ZZ$200,226,FALSE))=TRUE,"",IF(VLOOKUP($A200,parlvotes_lh!$A$11:$ZZ$200,226,FALSE)=0,"",VLOOKUP($A200,parlvotes_lh!$A$11:$ZZ$200,226,FALSE)))</f>
        <v/>
      </c>
      <c r="V200" s="248" t="str">
        <f>IF(ISERROR(VLOOKUP($A200,parlvotes_lh!$A$11:$ZZ$200,246,FALSE))=TRUE,"",IF(VLOOKUP($A200,parlvotes_lh!$A$11:$ZZ$200,246,FALSE)=0,"",VLOOKUP($A200,parlvotes_lh!$A$11:$ZZ$200,246,FALSE)))</f>
        <v/>
      </c>
      <c r="W200" s="248" t="str">
        <f>IF(ISERROR(VLOOKUP($A200,parlvotes_lh!$A$11:$ZZ$200,266,FALSE))=TRUE,"",IF(VLOOKUP($A200,parlvotes_lh!$A$11:$ZZ$200,266,FALSE)=0,"",VLOOKUP($A200,parlvotes_lh!$A$11:$ZZ$200,266,FALSE)))</f>
        <v/>
      </c>
      <c r="X200" s="248" t="str">
        <f>IF(ISERROR(VLOOKUP($A200,parlvotes_lh!$A$11:$ZZ$200,286,FALSE))=TRUE,"",IF(VLOOKUP($A200,parlvotes_lh!$A$11:$ZZ$200,286,FALSE)=0,"",VLOOKUP($A200,parlvotes_lh!$A$11:$ZZ$200,286,FALSE)))</f>
        <v/>
      </c>
      <c r="Y200" s="248" t="str">
        <f>IF(ISERROR(VLOOKUP($A200,parlvotes_lh!$A$11:$ZZ$200,306,FALSE))=TRUE,"",IF(VLOOKUP($A200,parlvotes_lh!$A$11:$ZZ$200,306,FALSE)=0,"",VLOOKUP($A200,parlvotes_lh!$A$11:$ZZ$200,306,FALSE)))</f>
        <v/>
      </c>
      <c r="Z200" s="248" t="str">
        <f>IF(ISERROR(VLOOKUP($A200,parlvotes_lh!$A$11:$ZZ$200,326,FALSE))=TRUE,"",IF(VLOOKUP($A200,parlvotes_lh!$A$11:$ZZ$200,326,FALSE)=0,"",VLOOKUP($A200,parlvotes_lh!$A$11:$ZZ$200,326,FALSE)))</f>
        <v/>
      </c>
      <c r="AA200" s="248" t="str">
        <f>IF(ISERROR(VLOOKUP($A200,parlvotes_lh!$A$11:$ZZ$200,346,FALSE))=TRUE,"",IF(VLOOKUP($A200,parlvotes_lh!$A$11:$ZZ$200,346,FALSE)=0,"",VLOOKUP($A200,parlvotes_lh!$A$11:$ZZ$200,346,FALSE)))</f>
        <v/>
      </c>
      <c r="AB200" s="248" t="str">
        <f>IF(ISERROR(VLOOKUP($A200,parlvotes_lh!$A$11:$ZZ$200,366,FALSE))=TRUE,"",IF(VLOOKUP($A200,parlvotes_lh!$A$11:$ZZ$200,366,FALSE)=0,"",VLOOKUP($A200,parlvotes_lh!$A$11:$ZZ$200,366,FALSE)))</f>
        <v/>
      </c>
      <c r="AC200" s="248" t="str">
        <f>IF(ISERROR(VLOOKUP($A200,parlvotes_lh!$A$11:$ZZ$200,386,FALSE))=TRUE,"",IF(VLOOKUP($A200,parlvotes_lh!$A$11:$ZZ$200,386,FALSE)=0,"",VLOOKUP($A200,parlvotes_lh!$A$11:$ZZ$200,386,FALSE)))</f>
        <v/>
      </c>
    </row>
    <row r="201" spans="1:29" ht="13.5" customHeight="1" x14ac:dyDescent="0.25">
      <c r="J201" s="250"/>
      <c r="K201" s="250"/>
      <c r="L201" s="250"/>
      <c r="M201" s="250"/>
      <c r="N201" s="250"/>
      <c r="O201" s="250"/>
      <c r="P201" s="250"/>
      <c r="Q201" s="250"/>
      <c r="R201" s="250"/>
      <c r="S201" s="250"/>
      <c r="T201" s="250"/>
      <c r="U201" s="250"/>
      <c r="V201" s="250"/>
      <c r="W201" s="250"/>
      <c r="X201" s="250"/>
      <c r="Y201" s="250"/>
      <c r="Z201" s="250"/>
      <c r="AA201" s="250"/>
      <c r="AB201" s="250">
        <f>IF(ISERROR(VLOOKUP("Election Start Date:",parlvotes_lh!$A$1:$ZZ$1,23,FALSE))=TRUE,0,IF(VLOOKUP("Election Start Date:",parlvotes_lh!$A$1:$ZZ$1,23,FALSE)=0,0,VLOOKUP("Election Start Date:",parlvotes_lh!$A$1:$ZZ$1,23,FALSE)))</f>
        <v>35575</v>
      </c>
      <c r="AC201" s="250">
        <f>IF(ISERROR(VLOOKUP("Election Start Date:",parlvotes_lh!$A$1:$ZZ$1,23,FALSE))=TRUE,0,IF(VLOOKUP("Election Start Date:",parlvotes_lh!$A$1:$ZZ$1,23,FALSE)=0,0,VLOOKUP("Election Start Date:",parlvotes_lh!$A$1:$ZZ$1,23,FALSE)))</f>
        <v>35575</v>
      </c>
    </row>
  </sheetData>
  <pageMargins left="0.75" right="0.75" top="1" bottom="1" header="0.5" footer="0.5"/>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5A6E5A"/>
  </sheetPr>
  <dimension ref="A1:H3"/>
  <sheetViews>
    <sheetView zoomScaleNormal="100" workbookViewId="0"/>
  </sheetViews>
  <sheetFormatPr defaultRowHeight="13.5" customHeight="1" x14ac:dyDescent="0.25"/>
  <sheetData>
    <row r="1" spans="1:8" ht="13.5" customHeight="1" x14ac:dyDescent="0.25">
      <c r="A1" s="194" t="s">
        <v>216</v>
      </c>
      <c r="B1" s="1"/>
      <c r="C1" s="1"/>
      <c r="D1" s="1"/>
      <c r="E1" s="1"/>
      <c r="F1" s="1"/>
      <c r="G1" s="1"/>
      <c r="H1" s="1"/>
    </row>
    <row r="2" spans="1:8" ht="13.5" customHeight="1" x14ac:dyDescent="0.25">
      <c r="A2" s="1"/>
      <c r="B2" s="1"/>
      <c r="C2" s="1"/>
      <c r="D2" s="1"/>
      <c r="E2" s="1"/>
      <c r="F2" s="1"/>
      <c r="G2" s="1"/>
      <c r="H2" s="1"/>
    </row>
    <row r="3" spans="1:8" ht="13.5" customHeight="1" x14ac:dyDescent="0.25">
      <c r="A3" s="1"/>
      <c r="B3" s="1"/>
      <c r="C3" s="1"/>
      <c r="D3" s="1"/>
      <c r="E3" s="1"/>
      <c r="F3" s="1"/>
      <c r="G3" s="1"/>
      <c r="H3" s="1"/>
    </row>
  </sheetData>
  <customSheetViews>
    <customSheetView guid="{58E98FBC-18A6-4DF7-8BE5-466B393E75B5}">
      <selection activeCell="A9" sqref="A9"/>
      <pageMargins left="0.75" right="0.75" top="1" bottom="1" header="0.5" footer="0.5"/>
      <headerFooter alignWithMargins="0"/>
    </customSheetView>
  </customSheetViews>
  <phoneticPr fontId="0" type="noConversion"/>
  <pageMargins left="0.75" right="0.75" top="1" bottom="1" header="0.5" footer="0.5"/>
  <headerFooter alignWithMargins="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DCDCF0"/>
  </sheetPr>
  <dimension ref="A1:AV73"/>
  <sheetViews>
    <sheetView zoomScaleNormal="100" workbookViewId="0">
      <pane xSplit="1" ySplit="1" topLeftCell="B38" activePane="bottomRight" state="frozen"/>
      <selection activeCell="A9" sqref="A9"/>
      <selection pane="topRight" activeCell="A9" sqref="A9"/>
      <selection pane="bottomLeft" activeCell="A9" sqref="A9"/>
      <selection pane="bottomRight" activeCell="A60" sqref="A60"/>
    </sheetView>
  </sheetViews>
  <sheetFormatPr defaultColWidth="9.109375" defaultRowHeight="13.5" customHeight="1" x14ac:dyDescent="0.25"/>
  <cols>
    <col min="1" max="1" width="21.44140625" style="2" customWidth="1"/>
    <col min="2" max="2" width="12.33203125" style="2" customWidth="1"/>
    <col min="3" max="3" width="11" style="2" customWidth="1"/>
    <col min="4" max="4" width="0.6640625" style="2" customWidth="1"/>
    <col min="5" max="5" width="26.6640625" style="2" customWidth="1"/>
    <col min="6" max="6" width="16.88671875" style="2" customWidth="1"/>
    <col min="7" max="7" width="23.44140625" style="2" customWidth="1"/>
    <col min="8" max="8" width="10.6640625" style="2" customWidth="1"/>
    <col min="9" max="9" width="0.5546875" style="2" customWidth="1"/>
    <col min="10" max="10" width="0.6640625" style="2" customWidth="1"/>
    <col min="11" max="11" width="25" style="2" customWidth="1"/>
    <col min="12" max="16384" width="9.109375" style="2"/>
  </cols>
  <sheetData>
    <row r="1" spans="1:48" ht="30.6" x14ac:dyDescent="0.25">
      <c r="A1" s="88" t="s">
        <v>123</v>
      </c>
      <c r="B1" s="83" t="s">
        <v>111</v>
      </c>
      <c r="C1" s="83" t="s">
        <v>112</v>
      </c>
      <c r="D1" s="207" t="s">
        <v>113</v>
      </c>
      <c r="E1" s="175" t="s">
        <v>161</v>
      </c>
      <c r="F1" s="175" t="s">
        <v>162</v>
      </c>
      <c r="G1" s="83" t="s">
        <v>285</v>
      </c>
      <c r="H1" s="206" t="s">
        <v>286</v>
      </c>
      <c r="I1" s="207" t="s">
        <v>163</v>
      </c>
      <c r="J1" s="207" t="s">
        <v>163</v>
      </c>
      <c r="K1" s="98" t="s">
        <v>164</v>
      </c>
      <c r="L1" s="98" t="s">
        <v>165</v>
      </c>
      <c r="M1" s="176" t="s">
        <v>166</v>
      </c>
      <c r="N1" s="176" t="s">
        <v>167</v>
      </c>
      <c r="O1" s="176" t="s">
        <v>168</v>
      </c>
      <c r="P1" s="176" t="s">
        <v>169</v>
      </c>
      <c r="Q1" s="176" t="s">
        <v>170</v>
      </c>
      <c r="R1" s="176" t="s">
        <v>171</v>
      </c>
      <c r="S1" s="83" t="s">
        <v>172</v>
      </c>
      <c r="T1" s="83" t="s">
        <v>173</v>
      </c>
      <c r="U1" s="83" t="s">
        <v>174</v>
      </c>
      <c r="V1" s="83" t="s">
        <v>175</v>
      </c>
      <c r="W1" s="83" t="s">
        <v>176</v>
      </c>
      <c r="X1" s="83" t="s">
        <v>177</v>
      </c>
      <c r="Y1" s="176" t="s">
        <v>178</v>
      </c>
      <c r="Z1" s="176" t="s">
        <v>179</v>
      </c>
      <c r="AA1" s="176" t="s">
        <v>180</v>
      </c>
      <c r="AB1" s="176" t="s">
        <v>181</v>
      </c>
      <c r="AC1" s="176" t="s">
        <v>182</v>
      </c>
      <c r="AD1" s="176" t="s">
        <v>183</v>
      </c>
      <c r="AE1" s="83" t="s">
        <v>184</v>
      </c>
      <c r="AF1" s="83" t="s">
        <v>185</v>
      </c>
      <c r="AG1" s="83" t="s">
        <v>186</v>
      </c>
      <c r="AH1" s="83" t="s">
        <v>187</v>
      </c>
      <c r="AI1" s="83" t="s">
        <v>188</v>
      </c>
      <c r="AJ1" s="83" t="s">
        <v>189</v>
      </c>
      <c r="AK1" s="176" t="s">
        <v>190</v>
      </c>
      <c r="AL1" s="176" t="s">
        <v>191</v>
      </c>
      <c r="AM1" s="176" t="s">
        <v>192</v>
      </c>
      <c r="AN1" s="176" t="s">
        <v>193</v>
      </c>
      <c r="AO1" s="176" t="s">
        <v>194</v>
      </c>
      <c r="AP1" s="176" t="s">
        <v>195</v>
      </c>
      <c r="AQ1" s="83" t="s">
        <v>196</v>
      </c>
      <c r="AR1" s="83" t="s">
        <v>197</v>
      </c>
      <c r="AS1" s="83" t="s">
        <v>198</v>
      </c>
      <c r="AT1" s="83" t="s">
        <v>199</v>
      </c>
      <c r="AU1" s="83" t="s">
        <v>200</v>
      </c>
      <c r="AV1" s="83" t="s">
        <v>201</v>
      </c>
    </row>
    <row r="2" spans="1:48" ht="13.5" customHeight="1" x14ac:dyDescent="0.2">
      <c r="A2" s="177" t="s">
        <v>289</v>
      </c>
      <c r="B2" s="89" t="s">
        <v>728</v>
      </c>
      <c r="C2" s="89"/>
      <c r="D2" s="208"/>
      <c r="E2" s="116" t="str">
        <f t="shared" ref="E2:E27" si="0">G2&amp;" "&amp;F2</f>
        <v>Extreme Left (Extrême gauche, extremegauche)</v>
      </c>
      <c r="F2" s="175" t="str">
        <f t="shared" ref="F2:F27" si="1">"("&amp;K2&amp;", "&amp;H2&amp;")"&amp;IF(M2="","",", known until "&amp;R2&amp;" as "&amp;M2&amp;" ("&amp;N2&amp;", "&amp;O2&amp;IF(P2="","","/ "&amp;P2)&amp;")"&amp;IF(S2="","",", known from "&amp;R2&amp;" until "&amp;X2&amp;" as "&amp;S2&amp;" ("&amp;T2&amp;", "&amp;U2&amp;IF(V2="","","/ "&amp;V2)&amp;")"))&amp;IF(AD2="","",", known from "&amp;X2&amp;" until "&amp;AD2&amp;" as "&amp;Y2&amp;" ("&amp;Z2&amp;", "&amp;AA2&amp;")"&amp;IF(AB2="","","/ "&amp;AB2)&amp;")")&amp;IF(AE2="","",", known from "&amp;AD2&amp;" until "&amp;AJ2&amp;" as "&amp;AE2&amp;" ("&amp;AF2&amp;", "&amp;AG2&amp;IF(AH2="","","/ "&amp;AH2)&amp;")")&amp;IF(AK2="","",", known from "&amp;AJ2&amp;" until "&amp;AP2&amp;" as "&amp;AK2&amp;" ("&amp;AL2&amp;", "&amp;AM2&amp;IF(AN2="","","/ "&amp;AN2)&amp;")")&amp;IF(AQ2="","",", known from "&amp;AP2&amp;" until "&amp;AV2&amp;" as "&amp;AQ2&amp;" ("&amp;AR2&amp;", "&amp;AS2&amp;IF(AT2="","","/ "&amp;AT2)&amp;")")</f>
        <v>(Extrême gauche, extremegauche)</v>
      </c>
      <c r="G2" s="210" t="s">
        <v>767</v>
      </c>
      <c r="H2" s="15" t="s">
        <v>325</v>
      </c>
      <c r="I2" s="208"/>
      <c r="J2" s="208"/>
      <c r="K2" s="2" t="s">
        <v>389</v>
      </c>
      <c r="M2" s="178"/>
      <c r="O2" s="179"/>
      <c r="P2" s="178"/>
    </row>
    <row r="3" spans="1:48" ht="13.5" customHeight="1" x14ac:dyDescent="0.2">
      <c r="A3" s="177" t="s">
        <v>294</v>
      </c>
      <c r="B3" s="89" t="s">
        <v>728</v>
      </c>
      <c r="C3" s="89"/>
      <c r="D3" s="208"/>
      <c r="E3" s="116" t="str">
        <f t="shared" si="0"/>
        <v>Communist Party (Parti communiste, PC)</v>
      </c>
      <c r="F3" s="175" t="str">
        <f t="shared" si="1"/>
        <v>(Parti communiste, PC)</v>
      </c>
      <c r="G3" s="210" t="s">
        <v>326</v>
      </c>
      <c r="H3" s="15" t="s">
        <v>327</v>
      </c>
      <c r="I3" s="208"/>
      <c r="J3" s="208"/>
      <c r="K3" s="2" t="s">
        <v>390</v>
      </c>
      <c r="M3" s="178"/>
      <c r="O3" s="178"/>
      <c r="P3" s="178"/>
    </row>
    <row r="4" spans="1:48" ht="13.5" customHeight="1" x14ac:dyDescent="0.2">
      <c r="A4" s="177" t="s">
        <v>295</v>
      </c>
      <c r="B4" s="89" t="s">
        <v>722</v>
      </c>
      <c r="C4" s="89"/>
      <c r="D4" s="208"/>
      <c r="E4" s="116" t="str">
        <f t="shared" si="0"/>
        <v>Socialist Party (Parti socialiste, PS)</v>
      </c>
      <c r="F4" s="175" t="str">
        <f t="shared" si="1"/>
        <v>(Parti socialiste, PS)</v>
      </c>
      <c r="G4" s="210" t="s">
        <v>328</v>
      </c>
      <c r="H4" s="15" t="s">
        <v>329</v>
      </c>
      <c r="I4" s="208"/>
      <c r="J4" s="208"/>
      <c r="K4" s="2" t="s">
        <v>391</v>
      </c>
      <c r="M4" s="178"/>
      <c r="O4" s="178"/>
      <c r="P4" s="178"/>
    </row>
    <row r="5" spans="1:48" ht="13.5" customHeight="1" x14ac:dyDescent="0.2">
      <c r="A5" s="177" t="s">
        <v>290</v>
      </c>
      <c r="B5" s="89" t="s">
        <v>734</v>
      </c>
      <c r="C5" s="89"/>
      <c r="D5" s="208"/>
      <c r="E5" s="116" t="str">
        <f>G5&amp;" "&amp;F5</f>
        <v>Other-Left (Divers gauche, DVG)</v>
      </c>
      <c r="F5" s="175" t="str">
        <f>"("&amp;K5&amp;", "&amp;H5&amp;")"&amp;IF(M5="","",", known until "&amp;R5&amp;" as "&amp;M5&amp;" ("&amp;N5&amp;", "&amp;O5&amp;IF(P5="","","/ "&amp;P5)&amp;")"&amp;IF(S5="","",", known from "&amp;R5&amp;" until "&amp;X5&amp;" as "&amp;S5&amp;" ("&amp;T5&amp;", "&amp;U5&amp;IF(V5="","","/ "&amp;V5)&amp;")"))&amp;IF(AD5="","",", known from "&amp;X5&amp;" until "&amp;AD5&amp;" as "&amp;Y5&amp;" ("&amp;Z5&amp;", "&amp;AA5&amp;")"&amp;IF(AB5="","","/ "&amp;AB5)&amp;")")&amp;IF(AE5="","",", known from "&amp;AD5&amp;" until "&amp;AJ5&amp;" as "&amp;AE5&amp;" ("&amp;AF5&amp;", "&amp;AG5&amp;IF(AH5="","","/ "&amp;AH5)&amp;")")&amp;IF(AK5="","",", known from "&amp;AJ5&amp;" until "&amp;AP5&amp;" as "&amp;AK5&amp;" ("&amp;AL5&amp;", "&amp;AM5&amp;IF(AN5="","","/ "&amp;AN5)&amp;")")&amp;IF(AQ5="","",", known from "&amp;AP5&amp;" until "&amp;AV5&amp;" as "&amp;AQ5&amp;" ("&amp;AR5&amp;", "&amp;AS5&amp;IF(AT5="","","/ "&amp;AT5)&amp;")")</f>
        <v>(Divers gauche, DVG)</v>
      </c>
      <c r="G5" s="210" t="s">
        <v>774</v>
      </c>
      <c r="H5" s="15" t="s">
        <v>777</v>
      </c>
      <c r="I5" s="208"/>
      <c r="J5" s="208"/>
      <c r="K5" s="2" t="s">
        <v>392</v>
      </c>
      <c r="M5" s="178"/>
      <c r="O5" s="178"/>
      <c r="P5" s="178"/>
    </row>
    <row r="6" spans="1:48" ht="13.5" customHeight="1" x14ac:dyDescent="0.2">
      <c r="A6" s="177" t="s">
        <v>296</v>
      </c>
      <c r="B6" s="89" t="s">
        <v>726</v>
      </c>
      <c r="C6" s="89" t="s">
        <v>727</v>
      </c>
      <c r="D6" s="208"/>
      <c r="E6" s="116" t="str">
        <f t="shared" si="0"/>
        <v>Greens (Les Verts, V)</v>
      </c>
      <c r="F6" s="175" t="str">
        <f t="shared" si="1"/>
        <v>(Les Verts, V)</v>
      </c>
      <c r="G6" s="210" t="s">
        <v>331</v>
      </c>
      <c r="H6" s="15" t="s">
        <v>332</v>
      </c>
      <c r="I6" s="208"/>
      <c r="J6" s="208"/>
      <c r="K6" s="2" t="s">
        <v>393</v>
      </c>
      <c r="M6" s="178"/>
      <c r="O6" s="180"/>
      <c r="P6" s="178"/>
    </row>
    <row r="7" spans="1:48" ht="13.5" customHeight="1" x14ac:dyDescent="0.2">
      <c r="A7" s="177" t="s">
        <v>291</v>
      </c>
      <c r="B7" s="89" t="s">
        <v>735</v>
      </c>
      <c r="C7" s="89"/>
      <c r="D7" s="208"/>
      <c r="E7" s="116" t="str">
        <f t="shared" si="0"/>
        <v>Other-Ecologists (Autres écologistes, DVE)</v>
      </c>
      <c r="F7" s="175" t="str">
        <f t="shared" si="1"/>
        <v>(Autres écologistes, DVE)</v>
      </c>
      <c r="G7" s="210" t="s">
        <v>775</v>
      </c>
      <c r="H7" s="15" t="s">
        <v>779</v>
      </c>
      <c r="I7" s="208"/>
      <c r="J7" s="208"/>
      <c r="K7" s="2" t="s">
        <v>394</v>
      </c>
      <c r="M7" s="178"/>
      <c r="O7" s="178"/>
      <c r="P7" s="178"/>
    </row>
    <row r="8" spans="1:48" ht="13.5" customHeight="1" x14ac:dyDescent="0.2">
      <c r="A8" s="177" t="s">
        <v>297</v>
      </c>
      <c r="B8" s="89" t="s">
        <v>736</v>
      </c>
      <c r="C8" s="89" t="s">
        <v>989</v>
      </c>
      <c r="D8" s="208"/>
      <c r="E8" s="116" t="str">
        <f t="shared" si="0"/>
        <v>Union for French Democracy (Union pour la Démocratie française, UDF)</v>
      </c>
      <c r="F8" s="175" t="str">
        <f t="shared" si="1"/>
        <v>(Union pour la Démocratie française, UDF)</v>
      </c>
      <c r="G8" s="210" t="s">
        <v>333</v>
      </c>
      <c r="H8" s="15" t="s">
        <v>334</v>
      </c>
      <c r="I8" s="208"/>
      <c r="J8" s="208"/>
      <c r="K8" s="89" t="s">
        <v>395</v>
      </c>
      <c r="M8" s="178"/>
      <c r="O8" s="178"/>
      <c r="P8" s="178"/>
    </row>
    <row r="9" spans="1:48" ht="13.5" customHeight="1" x14ac:dyDescent="0.2">
      <c r="A9" s="177" t="s">
        <v>298</v>
      </c>
      <c r="B9" s="89" t="s">
        <v>723</v>
      </c>
      <c r="C9" s="89" t="s">
        <v>722</v>
      </c>
      <c r="D9" s="208"/>
      <c r="E9" s="116" t="str">
        <f t="shared" si="0"/>
        <v>Rally for the Republic (Rassemblement pour la République, RPR)</v>
      </c>
      <c r="F9" s="175" t="str">
        <f>"("&amp;K9&amp;", "&amp;H9&amp;")"&amp;IF(M9="","",", known until "&amp;R9&amp;" as "&amp;M9&amp;" ("&amp;N9&amp;", "&amp;O9&amp;IF(P9="","","/ "&amp;P9)&amp;")"&amp;IF(S9="","",", known from "&amp;R9&amp;" until "&amp;X9&amp;" as "&amp;S9&amp;" ("&amp;T9&amp;", "&amp;U9&amp;IF(V9="","","/ "&amp;V9)&amp;")"))&amp;IF(AD9="","",", known from "&amp;X9&amp;" until "&amp;AD9&amp;" as "&amp;Y9&amp;" ("&amp;Z9&amp;", "&amp;AA9&amp;")"&amp;IF(AB9="","","/ "&amp;AB9)&amp;")")&amp;IF(AE9="","",", known from "&amp;AD9&amp;" until "&amp;AJ9&amp;" as "&amp;AE9&amp;" ("&amp;AF9&amp;", "&amp;AG9&amp;IF(AH9="","","/ "&amp;AH9)&amp;")")&amp;IF(AK9="","",", known from "&amp;AJ9&amp;" until "&amp;AP9&amp;" as "&amp;AK9&amp;" ("&amp;AL9&amp;", "&amp;AM9&amp;IF(AN9="","","/ "&amp;AN9)&amp;")")&amp;IF(AQ9="","",", known from "&amp;AP9&amp;" until "&amp;AV9&amp;" as "&amp;AQ9&amp;" ("&amp;AR9&amp;", "&amp;AS9&amp;IF(AT9="","","/ "&amp;AT9)&amp;")")</f>
        <v>(Rassemblement pour la République, RPR)</v>
      </c>
      <c r="G9" s="210" t="s">
        <v>335</v>
      </c>
      <c r="H9" s="15" t="s">
        <v>336</v>
      </c>
      <c r="I9" s="208"/>
      <c r="J9" s="208"/>
      <c r="K9" s="2" t="s">
        <v>396</v>
      </c>
      <c r="M9" s="178"/>
      <c r="O9" s="178"/>
      <c r="P9" s="178"/>
    </row>
    <row r="10" spans="1:48" ht="13.5" customHeight="1" x14ac:dyDescent="0.2">
      <c r="A10" s="91" t="s">
        <v>292</v>
      </c>
      <c r="B10" s="89" t="s">
        <v>736</v>
      </c>
      <c r="C10" s="89"/>
      <c r="D10" s="208"/>
      <c r="E10" s="116" t="str">
        <f t="shared" si="0"/>
        <v>Other-Right (Divers droite, DVD)</v>
      </c>
      <c r="F10" s="175" t="str">
        <f t="shared" si="1"/>
        <v>(Divers droite, DVD)</v>
      </c>
      <c r="G10" s="210" t="s">
        <v>773</v>
      </c>
      <c r="H10" s="15" t="s">
        <v>776</v>
      </c>
      <c r="I10" s="208"/>
      <c r="J10" s="208"/>
      <c r="K10" s="2" t="s">
        <v>397</v>
      </c>
      <c r="M10" s="178"/>
      <c r="O10" s="178"/>
      <c r="P10" s="178"/>
    </row>
    <row r="11" spans="1:48" ht="13.5" customHeight="1" x14ac:dyDescent="0.2">
      <c r="A11" s="91" t="s">
        <v>764</v>
      </c>
      <c r="B11" s="89"/>
      <c r="C11" s="89"/>
      <c r="D11" s="208"/>
      <c r="E11" s="116" t="str">
        <f>G11&amp;" "&amp;F11</f>
        <v>Extreme Right (Extrême droite, EXD)</v>
      </c>
      <c r="F11" s="175" t="str">
        <f>"("&amp;K11&amp;", "&amp;H11&amp;")"&amp;IF(M11="","",", known until "&amp;R11&amp;" as "&amp;M11&amp;" ("&amp;N11&amp;", "&amp;O11&amp;IF(P11="","","/ "&amp;P11)&amp;")"&amp;IF(S11="","",", known from "&amp;R11&amp;" until "&amp;X11&amp;" as "&amp;S11&amp;" ("&amp;T11&amp;", "&amp;U11&amp;IF(V11="","","/ "&amp;V11)&amp;")"))&amp;IF(AD11="","",", known from "&amp;X11&amp;" until "&amp;AD11&amp;" as "&amp;Y11&amp;" ("&amp;Z11&amp;", "&amp;AA11&amp;")"&amp;IF(AB11="","","/ "&amp;AB11)&amp;")")&amp;IF(AE11="","",", known from "&amp;AD11&amp;" until "&amp;AJ11&amp;" as "&amp;AE11&amp;" ("&amp;AF11&amp;", "&amp;AG11&amp;IF(AH11="","","/ "&amp;AH11)&amp;")")&amp;IF(AK11="","",", known from "&amp;AJ11&amp;" until "&amp;AP11&amp;" as "&amp;AK11&amp;" ("&amp;AL11&amp;", "&amp;AM11&amp;IF(AN11="","","/ "&amp;AN11)&amp;")")&amp;IF(AQ11="","",", known from "&amp;AP11&amp;" until "&amp;AV11&amp;" as "&amp;AQ11&amp;" ("&amp;AR11&amp;", "&amp;AS11&amp;IF(AT11="","","/ "&amp;AT11)&amp;")")</f>
        <v>(Extrême droite, EXD)</v>
      </c>
      <c r="G11" s="210" t="s">
        <v>765</v>
      </c>
      <c r="H11" s="15" t="s">
        <v>778</v>
      </c>
      <c r="I11" s="208"/>
      <c r="J11" s="208"/>
      <c r="K11" s="2" t="s">
        <v>766</v>
      </c>
      <c r="M11" s="178"/>
      <c r="O11" s="178"/>
      <c r="P11" s="178"/>
    </row>
    <row r="12" spans="1:48" ht="13.5" customHeight="1" x14ac:dyDescent="0.2">
      <c r="A12" s="177" t="s">
        <v>299</v>
      </c>
      <c r="B12" s="89" t="s">
        <v>725</v>
      </c>
      <c r="C12" s="89"/>
      <c r="D12" s="208"/>
      <c r="E12" s="116" t="str">
        <f t="shared" si="0"/>
        <v>National Front (Front national, FN)</v>
      </c>
      <c r="F12" s="175" t="str">
        <f t="shared" si="1"/>
        <v>(Front national, FN)</v>
      </c>
      <c r="G12" s="210" t="s">
        <v>337</v>
      </c>
      <c r="H12" s="15" t="s">
        <v>338</v>
      </c>
      <c r="I12" s="208"/>
      <c r="J12" s="208"/>
      <c r="K12" s="2" t="s">
        <v>398</v>
      </c>
      <c r="M12" s="178"/>
      <c r="O12" s="178"/>
      <c r="P12" s="178"/>
    </row>
    <row r="13" spans="1:48" ht="13.5" customHeight="1" x14ac:dyDescent="0.2">
      <c r="A13" s="177" t="s">
        <v>300</v>
      </c>
      <c r="B13" s="89" t="s">
        <v>723</v>
      </c>
      <c r="C13" s="89"/>
      <c r="D13" s="208"/>
      <c r="E13" s="116" t="str">
        <f t="shared" si="0"/>
        <v>Republican Alliance (Pôle républicain, PR)</v>
      </c>
      <c r="F13" s="175" t="str">
        <f t="shared" si="1"/>
        <v>(Pôle républicain, PR)</v>
      </c>
      <c r="G13" s="210" t="s">
        <v>340</v>
      </c>
      <c r="H13" s="15" t="s">
        <v>341</v>
      </c>
      <c r="I13" s="208"/>
      <c r="J13" s="208"/>
      <c r="K13" s="89" t="s">
        <v>399</v>
      </c>
      <c r="M13" s="178"/>
      <c r="O13" s="178"/>
      <c r="P13" s="178"/>
    </row>
    <row r="14" spans="1:48" ht="13.5" customHeight="1" x14ac:dyDescent="0.2">
      <c r="A14" s="177" t="s">
        <v>301</v>
      </c>
      <c r="B14" s="89" t="s">
        <v>738</v>
      </c>
      <c r="C14" s="89" t="s">
        <v>736</v>
      </c>
      <c r="D14" s="208"/>
      <c r="E14" s="116" t="str">
        <f t="shared" si="0"/>
        <v>Hunting, Fishing, Nature , Tradition (Chasse, Pêche, Nature, Tradition , CPNT)</v>
      </c>
      <c r="F14" s="175" t="str">
        <f t="shared" si="1"/>
        <v>(Chasse, Pêche, Nature, Tradition , CPNT)</v>
      </c>
      <c r="G14" s="210" t="s">
        <v>342</v>
      </c>
      <c r="H14" s="15" t="s">
        <v>343</v>
      </c>
      <c r="I14" s="208"/>
      <c r="J14" s="208"/>
      <c r="K14" s="2" t="s">
        <v>400</v>
      </c>
      <c r="M14" s="178"/>
      <c r="O14" s="178"/>
      <c r="P14" s="178"/>
    </row>
    <row r="15" spans="1:48" ht="13.5" customHeight="1" x14ac:dyDescent="0.2">
      <c r="A15" s="177" t="s">
        <v>302</v>
      </c>
      <c r="B15" s="89" t="s">
        <v>721</v>
      </c>
      <c r="C15" s="89" t="s">
        <v>722</v>
      </c>
      <c r="D15" s="208"/>
      <c r="E15" s="116" t="str">
        <f t="shared" si="0"/>
        <v>Union for a Popular Movement (Union pour un mouvement populaire, UMP, LR), known until  as Union for a Presidential Majority (UMP, Union pour la majorité présidentielle)</v>
      </c>
      <c r="F15" s="175" t="str">
        <f t="shared" si="1"/>
        <v>(Union pour un mouvement populaire, UMP, LR), known until  as Union for a Presidential Majority (UMP, Union pour la majorité présidentielle)</v>
      </c>
      <c r="G15" s="210" t="s">
        <v>344</v>
      </c>
      <c r="H15" s="15" t="s">
        <v>1260</v>
      </c>
      <c r="I15" s="208"/>
      <c r="J15" s="208"/>
      <c r="K15" s="2" t="s">
        <v>756</v>
      </c>
      <c r="M15" s="178" t="s">
        <v>758</v>
      </c>
      <c r="N15" s="2" t="s">
        <v>345</v>
      </c>
      <c r="O15" s="178" t="s">
        <v>757</v>
      </c>
      <c r="P15" s="178"/>
    </row>
    <row r="16" spans="1:48" ht="13.5" customHeight="1" x14ac:dyDescent="0.2">
      <c r="A16" s="177" t="s">
        <v>303</v>
      </c>
      <c r="B16" s="89"/>
      <c r="C16" s="89"/>
      <c r="D16" s="208"/>
      <c r="E16" s="116" t="str">
        <f t="shared" si="0"/>
        <v>Republican National Movement (Mouvement national républicain, MNR)</v>
      </c>
      <c r="F16" s="175" t="str">
        <f t="shared" si="1"/>
        <v>(Mouvement national républicain, MNR)</v>
      </c>
      <c r="G16" s="210" t="s">
        <v>346</v>
      </c>
      <c r="H16" s="15" t="s">
        <v>347</v>
      </c>
      <c r="I16" s="208"/>
      <c r="J16" s="208"/>
      <c r="K16" s="2" t="s">
        <v>401</v>
      </c>
    </row>
    <row r="17" spans="1:20" ht="13.5" customHeight="1" x14ac:dyDescent="0.2">
      <c r="A17" s="177" t="s">
        <v>293</v>
      </c>
      <c r="B17" s="89"/>
      <c r="C17" s="89"/>
      <c r="D17" s="208"/>
      <c r="E17" s="116" t="str">
        <f t="shared" si="0"/>
        <v>New Centre (Nouveau centre, NC)</v>
      </c>
      <c r="F17" s="175" t="str">
        <f t="shared" si="1"/>
        <v>(Nouveau centre, NC)</v>
      </c>
      <c r="G17" s="210" t="s">
        <v>348</v>
      </c>
      <c r="H17" s="15" t="s">
        <v>349</v>
      </c>
      <c r="I17" s="208"/>
      <c r="J17" s="208"/>
      <c r="K17" s="2" t="s">
        <v>402</v>
      </c>
      <c r="M17" s="178"/>
      <c r="O17" s="178"/>
      <c r="P17" s="178"/>
    </row>
    <row r="18" spans="1:20" ht="13.5" customHeight="1" x14ac:dyDescent="0.25">
      <c r="A18" s="177" t="s">
        <v>304</v>
      </c>
      <c r="B18" s="89" t="s">
        <v>733</v>
      </c>
      <c r="C18" s="89"/>
      <c r="D18" s="208"/>
      <c r="E18" s="116" t="str">
        <f t="shared" si="0"/>
        <v>Movement for France (Mouvement pour la France, MPF)</v>
      </c>
      <c r="F18" s="175" t="str">
        <f t="shared" si="1"/>
        <v>(Mouvement pour la France, MPF)</v>
      </c>
      <c r="G18" s="15" t="s">
        <v>350</v>
      </c>
      <c r="H18" s="15" t="s">
        <v>351</v>
      </c>
      <c r="I18" s="208"/>
      <c r="J18" s="208"/>
      <c r="K18" s="89" t="s">
        <v>403</v>
      </c>
    </row>
    <row r="19" spans="1:20" ht="13.5" customHeight="1" x14ac:dyDescent="0.25">
      <c r="A19" s="177" t="s">
        <v>305</v>
      </c>
      <c r="B19" s="89"/>
      <c r="C19" s="89"/>
      <c r="D19" s="208"/>
      <c r="E19" s="116" t="str">
        <f t="shared" si="0"/>
        <v>Workers' Stuggle (Lutte Ouvrière, LO)</v>
      </c>
      <c r="F19" s="175" t="str">
        <f t="shared" si="1"/>
        <v>(Lutte Ouvrière, LO)</v>
      </c>
      <c r="G19" s="15" t="s">
        <v>352</v>
      </c>
      <c r="H19" s="15" t="s">
        <v>353</v>
      </c>
      <c r="I19" s="208"/>
      <c r="J19" s="208"/>
      <c r="K19" s="2" t="s">
        <v>404</v>
      </c>
      <c r="P19" s="178"/>
    </row>
    <row r="20" spans="1:20" ht="13.5" customHeight="1" x14ac:dyDescent="0.25">
      <c r="A20" s="177" t="s">
        <v>306</v>
      </c>
      <c r="B20" s="89" t="s">
        <v>730</v>
      </c>
      <c r="C20" s="89"/>
      <c r="D20" s="208"/>
      <c r="E20" s="116" t="str">
        <f t="shared" si="0"/>
        <v>Arise the Republic (Debout la République, DLR)</v>
      </c>
      <c r="F20" s="175" t="str">
        <f t="shared" si="1"/>
        <v>(Debout la République, DLR)</v>
      </c>
      <c r="G20" s="15" t="s">
        <v>354</v>
      </c>
      <c r="H20" s="15" t="s">
        <v>355</v>
      </c>
      <c r="I20" s="208"/>
      <c r="J20" s="208"/>
      <c r="K20" s="2" t="s">
        <v>405</v>
      </c>
      <c r="M20" s="178"/>
      <c r="S20" s="178"/>
      <c r="T20" s="180"/>
    </row>
    <row r="21" spans="1:20" ht="13.5" customHeight="1" x14ac:dyDescent="0.25">
      <c r="A21" s="177" t="s">
        <v>307</v>
      </c>
      <c r="B21" s="89"/>
      <c r="C21" s="89"/>
      <c r="D21" s="208"/>
      <c r="E21" s="116" t="str">
        <f t="shared" si="0"/>
        <v>Independent Ecological Alliance (Alliance écologiste independante, AEI)</v>
      </c>
      <c r="F21" s="175" t="str">
        <f t="shared" si="1"/>
        <v>(Alliance écologiste independante, AEI)</v>
      </c>
      <c r="G21" s="15" t="s">
        <v>356</v>
      </c>
      <c r="H21" s="15" t="s">
        <v>357</v>
      </c>
      <c r="I21" s="208"/>
      <c r="J21" s="208"/>
      <c r="K21" s="89" t="s">
        <v>479</v>
      </c>
    </row>
    <row r="22" spans="1:20" ht="13.5" customHeight="1" x14ac:dyDescent="0.25">
      <c r="A22" s="177" t="s">
        <v>308</v>
      </c>
      <c r="B22" s="89"/>
      <c r="C22" s="89"/>
      <c r="D22" s="208"/>
      <c r="E22" s="116" t="str">
        <f t="shared" si="0"/>
        <v>Libertas (Libertas, No acronym)</v>
      </c>
      <c r="F22" s="175" t="str">
        <f t="shared" si="1"/>
        <v>(Libertas, No acronym)</v>
      </c>
      <c r="G22" s="15" t="s">
        <v>358</v>
      </c>
      <c r="H22" s="15" t="s">
        <v>474</v>
      </c>
      <c r="I22" s="208"/>
      <c r="J22" s="208"/>
      <c r="K22" s="89" t="s">
        <v>358</v>
      </c>
    </row>
    <row r="23" spans="1:20" ht="13.5" customHeight="1" x14ac:dyDescent="0.25">
      <c r="A23" s="177" t="s">
        <v>309</v>
      </c>
      <c r="B23" s="89"/>
      <c r="C23" s="89"/>
      <c r="D23" s="208"/>
      <c r="E23" s="116" t="str">
        <f t="shared" si="0"/>
        <v>New Anticapitalist Party (Nouveau parti anticapitaliste, NPA)</v>
      </c>
      <c r="F23" s="175" t="str">
        <f t="shared" si="1"/>
        <v>(Nouveau parti anticapitaliste, NPA)</v>
      </c>
      <c r="G23" s="15" t="s">
        <v>359</v>
      </c>
      <c r="H23" s="15" t="s">
        <v>360</v>
      </c>
      <c r="I23" s="208"/>
      <c r="J23" s="208"/>
      <c r="K23" s="2" t="s">
        <v>480</v>
      </c>
    </row>
    <row r="24" spans="1:20" ht="13.5" customHeight="1" x14ac:dyDescent="0.25">
      <c r="A24" s="177" t="s">
        <v>310</v>
      </c>
      <c r="B24" s="89" t="s">
        <v>728</v>
      </c>
      <c r="C24" s="89"/>
      <c r="D24" s="208"/>
      <c r="E24" s="116" t="str">
        <f t="shared" si="0"/>
        <v>Left Front/Alliance of the Overseas (Front de gauche/Alliance des outre-mers, FdG/AdOM)</v>
      </c>
      <c r="F24" s="175" t="str">
        <f t="shared" si="1"/>
        <v>(Front de gauche/Alliance des outre-mers, FdG/AdOM)</v>
      </c>
      <c r="G24" s="15" t="s">
        <v>361</v>
      </c>
      <c r="H24" s="15" t="s">
        <v>362</v>
      </c>
      <c r="I24" s="208"/>
      <c r="J24" s="208"/>
      <c r="K24" s="2" t="s">
        <v>755</v>
      </c>
    </row>
    <row r="25" spans="1:20" ht="13.5" customHeight="1" x14ac:dyDescent="0.25">
      <c r="A25" s="177" t="s">
        <v>754</v>
      </c>
      <c r="B25" s="89" t="s">
        <v>728</v>
      </c>
      <c r="C25" s="89"/>
      <c r="D25" s="208"/>
      <c r="E25" s="116" t="str">
        <f>G25&amp;" "&amp;F25</f>
        <v>Left Front/Alliance of the Overseas (Front de gauche, FdG)</v>
      </c>
      <c r="F25" s="175" t="str">
        <f>"("&amp;K25&amp;", "&amp;H25&amp;")"&amp;IF(M25="","",", known until "&amp;R25&amp;" as "&amp;M25&amp;" ("&amp;N25&amp;", "&amp;O25&amp;IF(P25="","","/ "&amp;P25)&amp;")"&amp;IF(S25="","",", known from "&amp;R25&amp;" until "&amp;X25&amp;" as "&amp;S25&amp;" ("&amp;T25&amp;", "&amp;U25&amp;IF(V25="","","/ "&amp;V25)&amp;")"))&amp;IF(AD25="","",", known from "&amp;X25&amp;" until "&amp;AD25&amp;" as "&amp;Y25&amp;" ("&amp;Z25&amp;", "&amp;AA25&amp;")"&amp;IF(AB25="","","/ "&amp;AB25)&amp;")")&amp;IF(AE25="","",", known from "&amp;AD25&amp;" until "&amp;AJ25&amp;" as "&amp;AE25&amp;" ("&amp;AF25&amp;", "&amp;AG25&amp;IF(AH25="","","/ "&amp;AH25)&amp;")")&amp;IF(AK25="","",", known from "&amp;AJ25&amp;" until "&amp;AP25&amp;" as "&amp;AK25&amp;" ("&amp;AL25&amp;", "&amp;AM25&amp;IF(AN25="","","/ "&amp;AN25)&amp;")")&amp;IF(AQ25="","",", known from "&amp;AP25&amp;" until "&amp;AV25&amp;" as "&amp;AQ25&amp;" ("&amp;AR25&amp;", "&amp;AS25&amp;IF(AT25="","","/ "&amp;AT25)&amp;")")</f>
        <v>(Front de gauche, FdG)</v>
      </c>
      <c r="G25" s="15" t="s">
        <v>361</v>
      </c>
      <c r="H25" s="15" t="s">
        <v>760</v>
      </c>
      <c r="I25" s="208"/>
      <c r="J25" s="208"/>
      <c r="K25" s="2" t="s">
        <v>759</v>
      </c>
    </row>
    <row r="26" spans="1:20" ht="13.5" customHeight="1" x14ac:dyDescent="0.25">
      <c r="A26" s="177" t="s">
        <v>311</v>
      </c>
      <c r="B26" s="89" t="s">
        <v>724</v>
      </c>
      <c r="C26" s="89"/>
      <c r="D26" s="208"/>
      <c r="E26" s="116" t="str">
        <f t="shared" si="0"/>
        <v>Democratic Movement (Mouvement démocrate, MoDem)</v>
      </c>
      <c r="F26" s="175" t="str">
        <f t="shared" si="1"/>
        <v>(Mouvement démocrate, MoDem)</v>
      </c>
      <c r="G26" s="15" t="s">
        <v>363</v>
      </c>
      <c r="H26" s="15" t="s">
        <v>364</v>
      </c>
      <c r="I26" s="208"/>
      <c r="J26" s="208"/>
      <c r="K26" s="2" t="s">
        <v>739</v>
      </c>
    </row>
    <row r="27" spans="1:20" ht="13.5" customHeight="1" x14ac:dyDescent="0.2">
      <c r="A27" s="177" t="s">
        <v>312</v>
      </c>
      <c r="B27" s="89"/>
      <c r="C27" s="89"/>
      <c r="D27" s="208"/>
      <c r="E27" s="116" t="str">
        <f t="shared" si="0"/>
        <v>Europe Ecology (Europe Écologie, EE)</v>
      </c>
      <c r="F27" s="175" t="str">
        <f t="shared" si="1"/>
        <v>(Europe Écologie, EE)</v>
      </c>
      <c r="G27" s="211" t="s">
        <v>365</v>
      </c>
      <c r="H27" s="15" t="s">
        <v>366</v>
      </c>
      <c r="I27" s="208"/>
      <c r="J27" s="208"/>
      <c r="K27" s="2" t="s">
        <v>406</v>
      </c>
    </row>
    <row r="28" spans="1:20" ht="13.5" customHeight="1" x14ac:dyDescent="0.2">
      <c r="A28" s="177" t="s">
        <v>313</v>
      </c>
      <c r="B28" s="89" t="s">
        <v>723</v>
      </c>
      <c r="C28" s="89" t="s">
        <v>722</v>
      </c>
      <c r="D28" s="208"/>
      <c r="E28" s="116" t="str">
        <f>G28&amp;" "&amp;F28</f>
        <v>Rally for France (Rassemblerment pour la France , RPF)</v>
      </c>
      <c r="F28" s="175" t="str">
        <f>"("&amp;K28&amp;", "&amp;H28&amp;")"&amp;IF(M28="","",", known until "&amp;R28&amp;" as "&amp;M28&amp;" ("&amp;N28&amp;", "&amp;O28&amp;IF(P28="","","/ "&amp;P28)&amp;")"&amp;IF(S28="","",", known from "&amp;R28&amp;" until "&amp;X28&amp;" as "&amp;S28&amp;" ("&amp;T28&amp;", "&amp;U28&amp;IF(V28="","","/ "&amp;V28)&amp;")"))&amp;IF(AD28="","",", known from "&amp;X28&amp;" until "&amp;AD28&amp;" as "&amp;Y28&amp;" ("&amp;Z28&amp;", "&amp;AA28&amp;")"&amp;IF(AB28="","","/ "&amp;AB28)&amp;")")&amp;IF(AE28="","",", known from "&amp;AD28&amp;" until "&amp;AJ28&amp;" as "&amp;AE28&amp;" ("&amp;AF28&amp;", "&amp;AG28&amp;IF(AH28="","","/ "&amp;AH28)&amp;")")&amp;IF(AK28="","",", known from "&amp;AJ28&amp;" until "&amp;AP28&amp;" as "&amp;AK28&amp;" ("&amp;AL28&amp;", "&amp;AM28&amp;IF(AN28="","","/ "&amp;AN28)&amp;")")&amp;IF(AQ28="","",", known from "&amp;AP28&amp;" until "&amp;AV28&amp;" as "&amp;AQ28&amp;" ("&amp;AR28&amp;", "&amp;AS28&amp;IF(AT28="","","/ "&amp;AT28)&amp;")")</f>
        <v>(Rassemblerment pour la France , RPF)</v>
      </c>
      <c r="G28" s="211" t="s">
        <v>367</v>
      </c>
      <c r="H28" s="15" t="s">
        <v>368</v>
      </c>
      <c r="I28" s="208"/>
      <c r="J28" s="208"/>
      <c r="K28" s="2" t="s">
        <v>407</v>
      </c>
    </row>
    <row r="29" spans="1:20" ht="13.5" customHeight="1" x14ac:dyDescent="0.25">
      <c r="A29" s="177" t="s">
        <v>314</v>
      </c>
      <c r="B29" s="89"/>
      <c r="C29" s="89"/>
      <c r="D29" s="208"/>
      <c r="E29" s="116" t="str">
        <f t="shared" ref="E29:E36" si="2">G29&amp;" "&amp;F29</f>
        <v>National Movement (Mouvement national, MN)</v>
      </c>
      <c r="F29" s="175" t="str">
        <f t="shared" ref="F29:F36" si="3">"("&amp;K29&amp;", "&amp;H29&amp;")"&amp;IF(M29="","",", known until "&amp;R29&amp;" as "&amp;M29&amp;" ("&amp;N29&amp;", "&amp;O29&amp;IF(P29="","","/ "&amp;P29)&amp;")"&amp;IF(S29="","",", known from "&amp;R29&amp;" until "&amp;X29&amp;" as "&amp;S29&amp;" ("&amp;T29&amp;", "&amp;U29&amp;IF(V29="","","/ "&amp;V29)&amp;")"))&amp;IF(AD29="","",", known from "&amp;X29&amp;" until "&amp;AD29&amp;" as "&amp;Y29&amp;" ("&amp;Z29&amp;", "&amp;AA29&amp;")"&amp;IF(AB29="","","/ "&amp;AB29)&amp;")")&amp;IF(AE29="","",", known from "&amp;AD29&amp;" until "&amp;AJ29&amp;" as "&amp;AE29&amp;" ("&amp;AF29&amp;", "&amp;AG29&amp;IF(AH29="","","/ "&amp;AH29)&amp;")")&amp;IF(AK29="","",", known from "&amp;AJ29&amp;" until "&amp;AP29&amp;" as "&amp;AK29&amp;" ("&amp;AL29&amp;", "&amp;AM29&amp;IF(AN29="","","/ "&amp;AN29)&amp;")")&amp;IF(AQ29="","",", known from "&amp;AP29&amp;" until "&amp;AV29&amp;" as "&amp;AQ29&amp;" ("&amp;AR29&amp;", "&amp;AS29&amp;IF(AT29="","","/ "&amp;AT29)&amp;")")</f>
        <v>(Mouvement national, MN)</v>
      </c>
      <c r="G29" s="15" t="s">
        <v>369</v>
      </c>
      <c r="H29" s="15" t="s">
        <v>370</v>
      </c>
      <c r="I29" s="208"/>
      <c r="J29" s="209"/>
      <c r="K29" s="2" t="s">
        <v>476</v>
      </c>
    </row>
    <row r="30" spans="1:20" ht="13.5" customHeight="1" x14ac:dyDescent="0.25">
      <c r="A30" s="177" t="s">
        <v>316</v>
      </c>
      <c r="B30" s="89"/>
      <c r="C30" s="89"/>
      <c r="D30" s="208"/>
      <c r="E30" s="116" t="str">
        <f t="shared" si="2"/>
        <v>Democratic Rally (Rassemblement démocratique, RD)</v>
      </c>
      <c r="F30" s="175" t="str">
        <f t="shared" si="3"/>
        <v>(Rassemblement démocratique, RD)</v>
      </c>
      <c r="G30" s="15" t="s">
        <v>373</v>
      </c>
      <c r="H30" s="15" t="s">
        <v>374</v>
      </c>
      <c r="I30" s="208"/>
      <c r="J30" s="208"/>
      <c r="K30" s="2" t="s">
        <v>742</v>
      </c>
    </row>
    <row r="31" spans="1:20" ht="13.5" customHeight="1" x14ac:dyDescent="0.25">
      <c r="A31" s="177" t="s">
        <v>317</v>
      </c>
      <c r="B31" s="89"/>
      <c r="C31" s="89"/>
      <c r="D31" s="208"/>
      <c r="E31" s="116" t="str">
        <f t="shared" si="2"/>
        <v>Centrist Union (Union centriste, UC)</v>
      </c>
      <c r="F31" s="175" t="str">
        <f t="shared" si="3"/>
        <v>(Union centriste, UC)</v>
      </c>
      <c r="G31" s="15" t="s">
        <v>375</v>
      </c>
      <c r="H31" s="15" t="s">
        <v>376</v>
      </c>
      <c r="I31" s="208"/>
      <c r="J31" s="208"/>
      <c r="K31" s="89" t="s">
        <v>741</v>
      </c>
    </row>
    <row r="32" spans="1:20" ht="13.5" customHeight="1" x14ac:dyDescent="0.25">
      <c r="A32" s="177" t="s">
        <v>318</v>
      </c>
      <c r="B32" s="89"/>
      <c r="C32" s="89"/>
      <c r="D32" s="209"/>
      <c r="E32" s="116" t="str">
        <f t="shared" si="2"/>
        <v>Independent Republicans (Républicains Indépendants, RI)</v>
      </c>
      <c r="F32" s="175" t="str">
        <f t="shared" si="3"/>
        <v>(Républicains Indépendants, RI)</v>
      </c>
      <c r="G32" s="15" t="s">
        <v>377</v>
      </c>
      <c r="H32" s="15" t="s">
        <v>378</v>
      </c>
      <c r="I32" s="209"/>
      <c r="J32" s="208"/>
      <c r="K32" s="2" t="s">
        <v>740</v>
      </c>
    </row>
    <row r="33" spans="1:20" ht="13.5" customHeight="1" x14ac:dyDescent="0.25">
      <c r="A33" s="177" t="s">
        <v>319</v>
      </c>
      <c r="B33" s="89" t="s">
        <v>732</v>
      </c>
      <c r="C33" s="89"/>
      <c r="D33" s="208"/>
      <c r="E33" s="116" t="str">
        <f t="shared" si="2"/>
        <v>The Modern Left (La Gauche Moderne, LGM)</v>
      </c>
      <c r="F33" s="175" t="str">
        <f t="shared" si="3"/>
        <v>(La Gauche Moderne, LGM)</v>
      </c>
      <c r="G33" s="15" t="s">
        <v>379</v>
      </c>
      <c r="H33" s="15" t="s">
        <v>380</v>
      </c>
      <c r="I33" s="208"/>
      <c r="J33" s="208"/>
      <c r="K33" s="89" t="s">
        <v>409</v>
      </c>
    </row>
    <row r="34" spans="1:20" ht="13.5" customHeight="1" x14ac:dyDescent="0.2">
      <c r="A34" s="177" t="s">
        <v>320</v>
      </c>
      <c r="B34" s="89" t="s">
        <v>731</v>
      </c>
      <c r="C34" s="89"/>
      <c r="D34" s="208"/>
      <c r="E34" s="116" t="str">
        <f t="shared" si="2"/>
        <v>Movement for Citizens (Mouvement des Citoyens, MdC)</v>
      </c>
      <c r="F34" s="175" t="str">
        <f t="shared" si="3"/>
        <v>(Mouvement des Citoyens, MdC)</v>
      </c>
      <c r="G34" s="211" t="s">
        <v>381</v>
      </c>
      <c r="H34" s="15" t="s">
        <v>382</v>
      </c>
      <c r="I34" s="208"/>
      <c r="J34" s="208"/>
      <c r="K34" s="2" t="s">
        <v>515</v>
      </c>
    </row>
    <row r="35" spans="1:20" ht="13.5" customHeight="1" x14ac:dyDescent="0.25">
      <c r="A35" s="177" t="s">
        <v>321</v>
      </c>
      <c r="B35" s="89" t="s">
        <v>729</v>
      </c>
      <c r="C35" s="89" t="s">
        <v>727</v>
      </c>
      <c r="D35" s="208"/>
      <c r="E35" s="116" t="str">
        <f t="shared" si="2"/>
        <v>Left Radicals (Parti des Radicaux de gauche, RdG, PRG)</v>
      </c>
      <c r="F35" s="175" t="str">
        <f t="shared" si="3"/>
        <v>(Parti des Radicaux de gauche, RdG, PRG)</v>
      </c>
      <c r="G35" s="15" t="s">
        <v>383</v>
      </c>
      <c r="H35" s="15" t="s">
        <v>1274</v>
      </c>
      <c r="I35" s="208"/>
      <c r="J35" s="208"/>
      <c r="K35" s="2" t="s">
        <v>475</v>
      </c>
    </row>
    <row r="36" spans="1:20" ht="13.5" customHeight="1" x14ac:dyDescent="0.25">
      <c r="A36" s="177" t="s">
        <v>322</v>
      </c>
      <c r="B36" s="89"/>
      <c r="C36" s="89"/>
      <c r="D36" s="208"/>
      <c r="E36" s="116" t="str">
        <f t="shared" si="2"/>
        <v>Republican Party (Parti Républicain, PR)</v>
      </c>
      <c r="F36" s="175" t="str">
        <f t="shared" si="3"/>
        <v>(Parti Républicain, PR)</v>
      </c>
      <c r="G36" s="15" t="s">
        <v>384</v>
      </c>
      <c r="H36" s="15" t="s">
        <v>341</v>
      </c>
      <c r="I36" s="208"/>
      <c r="J36" s="208"/>
      <c r="K36" s="2" t="s">
        <v>477</v>
      </c>
    </row>
    <row r="37" spans="1:20" ht="13.5" customHeight="1" x14ac:dyDescent="0.25">
      <c r="A37" s="177" t="s">
        <v>323</v>
      </c>
      <c r="B37" s="89"/>
      <c r="C37" s="89"/>
      <c r="D37" s="208"/>
      <c r="E37" s="116" t="str">
        <f t="shared" ref="E37:E60" si="4">G37&amp;" "&amp;F37</f>
        <v>Democratic Force (Force Démocrate, FD)</v>
      </c>
      <c r="F37" s="175" t="str">
        <f t="shared" ref="F37:F60" si="5">"("&amp;K37&amp;", "&amp;H37&amp;")"&amp;IF(M37="","",", known until "&amp;R37&amp;" as "&amp;M37&amp;" ("&amp;N37&amp;", "&amp;O37&amp;IF(P37="","","/ "&amp;P37)&amp;")"&amp;IF(S37="","",", known from "&amp;R37&amp;" until "&amp;X37&amp;" as "&amp;S37&amp;" ("&amp;T37&amp;", "&amp;U37&amp;IF(V37="","","/ "&amp;V37)&amp;")"))&amp;IF(AD37="","",", known from "&amp;X37&amp;" until "&amp;AD37&amp;" as "&amp;Y37&amp;" ("&amp;Z37&amp;", "&amp;AA37&amp;")"&amp;IF(AB37="","","/ "&amp;AB37)&amp;")")&amp;IF(AE37="","",", known from "&amp;AD37&amp;" until "&amp;AJ37&amp;" as "&amp;AE37&amp;" ("&amp;AF37&amp;", "&amp;AG37&amp;IF(AH37="","","/ "&amp;AH37)&amp;")")&amp;IF(AK37="","",", known from "&amp;AJ37&amp;" until "&amp;AP37&amp;" as "&amp;AK37&amp;" ("&amp;AL37&amp;", "&amp;AM37&amp;IF(AN37="","","/ "&amp;AN37)&amp;")")&amp;IF(AQ37="","",", known from "&amp;AP37&amp;" until "&amp;AV37&amp;" as "&amp;AQ37&amp;" ("&amp;AR37&amp;", "&amp;AS37&amp;IF(AT37="","","/ "&amp;AT37)&amp;")")</f>
        <v>(Force Démocrate, FD)</v>
      </c>
      <c r="G37" s="15" t="s">
        <v>385</v>
      </c>
      <c r="H37" s="15" t="s">
        <v>386</v>
      </c>
      <c r="I37" s="208"/>
      <c r="J37" s="208"/>
      <c r="K37" s="2" t="s">
        <v>478</v>
      </c>
      <c r="N37" s="60"/>
      <c r="O37" s="181"/>
      <c r="T37" s="60"/>
    </row>
    <row r="38" spans="1:20" ht="13.5" customHeight="1" x14ac:dyDescent="0.25">
      <c r="A38" s="177" t="s">
        <v>324</v>
      </c>
      <c r="B38" s="89"/>
      <c r="C38" s="89"/>
      <c r="D38" s="208"/>
      <c r="E38" s="116" t="str">
        <f t="shared" si="4"/>
        <v>Radical Party (Parti radical, Radical)</v>
      </c>
      <c r="F38" s="175" t="str">
        <f t="shared" si="5"/>
        <v>(Parti radical, Radical)</v>
      </c>
      <c r="G38" s="15" t="s">
        <v>387</v>
      </c>
      <c r="H38" s="15" t="s">
        <v>388</v>
      </c>
      <c r="I38" s="208"/>
      <c r="J38" s="208"/>
      <c r="K38" s="2" t="s">
        <v>410</v>
      </c>
    </row>
    <row r="39" spans="1:20" ht="13.5" customHeight="1" x14ac:dyDescent="0.25">
      <c r="A39" s="177" t="s">
        <v>514</v>
      </c>
      <c r="B39" s="89" t="s">
        <v>729</v>
      </c>
      <c r="C39" s="89"/>
      <c r="D39" s="208"/>
      <c r="E39" s="116" t="str">
        <f t="shared" si="4"/>
        <v>Ecology Generation (Generation Ecologie, GE)</v>
      </c>
      <c r="F39" s="175" t="str">
        <f t="shared" si="5"/>
        <v>(Generation Ecologie, GE)</v>
      </c>
      <c r="G39" s="2" t="s">
        <v>513</v>
      </c>
      <c r="H39" s="2" t="s">
        <v>512</v>
      </c>
      <c r="I39" s="208"/>
      <c r="J39" s="208"/>
      <c r="K39" s="2" t="s">
        <v>511</v>
      </c>
    </row>
    <row r="40" spans="1:20" ht="13.5" customHeight="1" x14ac:dyDescent="0.25">
      <c r="A40" s="177" t="s">
        <v>787</v>
      </c>
      <c r="B40" s="89"/>
      <c r="C40" s="89"/>
      <c r="D40" s="208"/>
      <c r="E40" s="116" t="str">
        <f t="shared" si="4"/>
        <v>Centrist Alliance (Alliance centriste , AC)</v>
      </c>
      <c r="F40" s="175" t="str">
        <f t="shared" si="5"/>
        <v>(Alliance centriste , AC)</v>
      </c>
      <c r="G40" s="2" t="s">
        <v>788</v>
      </c>
      <c r="H40" s="2" t="s">
        <v>789</v>
      </c>
      <c r="I40" s="208"/>
      <c r="J40" s="208"/>
      <c r="K40" s="2" t="s">
        <v>786</v>
      </c>
    </row>
    <row r="41" spans="1:20" ht="13.5" customHeight="1" x14ac:dyDescent="0.25">
      <c r="A41" s="177" t="s">
        <v>988</v>
      </c>
      <c r="B41" s="89" t="s">
        <v>729</v>
      </c>
      <c r="C41" s="89"/>
      <c r="D41" s="208"/>
      <c r="E41" s="116" t="str">
        <f t="shared" si="4"/>
        <v>New Centre, Union of Democrats and Independents (Nouveau Centre, NC, UDI)</v>
      </c>
      <c r="F41" s="175" t="str">
        <f t="shared" si="5"/>
        <v>(Nouveau Centre, NC, UDI)</v>
      </c>
      <c r="G41" s="2" t="s">
        <v>1245</v>
      </c>
      <c r="H41" s="2" t="s">
        <v>1244</v>
      </c>
      <c r="I41" s="208"/>
      <c r="J41" s="208"/>
      <c r="K41" s="2" t="s">
        <v>987</v>
      </c>
    </row>
    <row r="42" spans="1:20" ht="13.5" customHeight="1" x14ac:dyDescent="0.25">
      <c r="A42" s="177" t="s">
        <v>781</v>
      </c>
      <c r="B42" s="89" t="s">
        <v>770</v>
      </c>
      <c r="C42" s="89"/>
      <c r="D42" s="208"/>
      <c r="E42" s="116" t="str">
        <f t="shared" si="4"/>
        <v>Other-Regionalists (Régionaliste, DREG)</v>
      </c>
      <c r="F42" s="175" t="str">
        <f t="shared" si="5"/>
        <v>(Régionaliste, DREG)</v>
      </c>
      <c r="G42" s="2" t="s">
        <v>772</v>
      </c>
      <c r="H42" s="2" t="s">
        <v>780</v>
      </c>
      <c r="I42" s="208"/>
      <c r="J42" s="208"/>
      <c r="K42" s="2" t="s">
        <v>771</v>
      </c>
    </row>
    <row r="43" spans="1:20" ht="13.5" customHeight="1" x14ac:dyDescent="0.25">
      <c r="A43" s="177" t="s">
        <v>1024</v>
      </c>
      <c r="B43" s="89"/>
      <c r="C43" s="89"/>
      <c r="D43" s="208"/>
      <c r="E43" s="116" t="str">
        <f t="shared" si="4"/>
        <v>New Deal (Nouvelle Donne, ND)</v>
      </c>
      <c r="F43" s="175" t="str">
        <f t="shared" si="5"/>
        <v>(Nouvelle Donne, ND)</v>
      </c>
      <c r="G43" s="2" t="s">
        <v>1019</v>
      </c>
      <c r="H43" s="2" t="s">
        <v>1010</v>
      </c>
      <c r="I43" s="208"/>
      <c r="J43" s="208"/>
      <c r="K43" s="2" t="s">
        <v>1014</v>
      </c>
      <c r="L43" s="53"/>
    </row>
    <row r="44" spans="1:20" ht="13.5" customHeight="1" x14ac:dyDescent="0.25">
      <c r="A44" s="177" t="s">
        <v>1028</v>
      </c>
      <c r="B44" s="89"/>
      <c r="C44" s="89"/>
      <c r="D44" s="208"/>
      <c r="E44" s="116" t="str">
        <f t="shared" si="4"/>
        <v>We Citizens (Nous Citoyens, NC)</v>
      </c>
      <c r="F44" s="175" t="str">
        <f t="shared" si="5"/>
        <v>(Nous Citoyens, NC)</v>
      </c>
      <c r="G44" s="2" t="s">
        <v>1020</v>
      </c>
      <c r="H44" s="16" t="s">
        <v>349</v>
      </c>
      <c r="I44" s="208"/>
      <c r="J44" s="208"/>
      <c r="K44" s="2" t="s">
        <v>1015</v>
      </c>
      <c r="L44" s="53"/>
    </row>
    <row r="45" spans="1:20" ht="13.5" customHeight="1" x14ac:dyDescent="0.25">
      <c r="A45" s="177" t="s">
        <v>1025</v>
      </c>
      <c r="B45" s="89"/>
      <c r="C45" s="89"/>
      <c r="D45" s="208"/>
      <c r="E45" s="116" t="str">
        <f t="shared" si="4"/>
        <v>Life Force  (Force Vie, FV)</v>
      </c>
      <c r="F45" s="175" t="str">
        <f t="shared" si="5"/>
        <v>(Force Vie, FV)</v>
      </c>
      <c r="G45" s="2" t="s">
        <v>1021</v>
      </c>
      <c r="H45" s="2" t="s">
        <v>1011</v>
      </c>
      <c r="I45" s="208"/>
      <c r="J45" s="208"/>
      <c r="K45" s="2" t="s">
        <v>1016</v>
      </c>
      <c r="L45" s="9"/>
    </row>
    <row r="46" spans="1:20" ht="13.5" customHeight="1" x14ac:dyDescent="0.25">
      <c r="A46" s="177" t="s">
        <v>1026</v>
      </c>
      <c r="B46" s="89"/>
      <c r="C46" s="89"/>
      <c r="D46" s="208"/>
      <c r="E46" s="116" t="str">
        <f t="shared" si="4"/>
        <v>Citizen of Europe (Europe Citoyenne, EC)</v>
      </c>
      <c r="F46" s="175" t="str">
        <f t="shared" si="5"/>
        <v>(Europe Citoyenne, EC)</v>
      </c>
      <c r="G46" s="2" t="s">
        <v>1022</v>
      </c>
      <c r="H46" s="2" t="s">
        <v>1012</v>
      </c>
      <c r="I46" s="208"/>
      <c r="J46" s="208"/>
      <c r="K46" s="2" t="s">
        <v>1017</v>
      </c>
      <c r="L46" s="53"/>
    </row>
    <row r="47" spans="1:20" ht="13.5" customHeight="1" x14ac:dyDescent="0.25">
      <c r="A47" s="177" t="s">
        <v>1027</v>
      </c>
      <c r="B47" s="89"/>
      <c r="C47" s="89"/>
      <c r="D47" s="208"/>
      <c r="E47" s="116" t="str">
        <f t="shared" si="4"/>
        <v>Blank Voting Citizens (Citoyens du Vote Blanc, CVB)</v>
      </c>
      <c r="F47" s="175" t="str">
        <f t="shared" si="5"/>
        <v>(Citoyens du Vote Blanc, CVB)</v>
      </c>
      <c r="G47" s="2" t="s">
        <v>1023</v>
      </c>
      <c r="H47" s="2" t="s">
        <v>1013</v>
      </c>
      <c r="I47" s="208"/>
      <c r="J47" s="208"/>
      <c r="K47" s="2" t="s">
        <v>1018</v>
      </c>
      <c r="L47" s="53"/>
    </row>
    <row r="48" spans="1:20" ht="13.5" customHeight="1" x14ac:dyDescent="0.2">
      <c r="A48" s="177" t="s">
        <v>990</v>
      </c>
      <c r="B48" s="89" t="s">
        <v>737</v>
      </c>
      <c r="C48" s="89"/>
      <c r="D48" s="208"/>
      <c r="E48" s="116" t="str">
        <f t="shared" si="4"/>
        <v>- (-, Other)</v>
      </c>
      <c r="F48" s="175" t="str">
        <f t="shared" si="5"/>
        <v>(-, Other)</v>
      </c>
      <c r="G48" s="210" t="s">
        <v>992</v>
      </c>
      <c r="H48" s="15" t="s">
        <v>991</v>
      </c>
      <c r="I48" s="208"/>
      <c r="J48" s="208"/>
      <c r="K48" s="2" t="s">
        <v>992</v>
      </c>
      <c r="M48" s="178"/>
      <c r="O48" s="178"/>
      <c r="P48" s="178"/>
    </row>
    <row r="49" spans="1:12" ht="13.5" customHeight="1" x14ac:dyDescent="0.25">
      <c r="A49" s="177" t="s">
        <v>962</v>
      </c>
      <c r="B49" s="89" t="s">
        <v>993</v>
      </c>
      <c r="C49" s="89"/>
      <c r="D49" s="208"/>
      <c r="E49" s="116" t="str">
        <f t="shared" si="4"/>
        <v>No affiliation (Non-Inscrits, NI)</v>
      </c>
      <c r="F49" s="175" t="str">
        <f t="shared" si="5"/>
        <v>(Non-Inscrits, NI)</v>
      </c>
      <c r="G49" s="15" t="s">
        <v>371</v>
      </c>
      <c r="H49" s="15" t="s">
        <v>372</v>
      </c>
      <c r="I49" s="208"/>
      <c r="J49" s="209"/>
      <c r="K49" s="2" t="s">
        <v>408</v>
      </c>
    </row>
    <row r="50" spans="1:12" ht="13.5" customHeight="1" x14ac:dyDescent="0.25">
      <c r="A50" s="177" t="s">
        <v>1236</v>
      </c>
      <c r="B50" s="89"/>
      <c r="C50" s="89"/>
      <c r="D50" s="208"/>
      <c r="E50" s="116" t="str">
        <f t="shared" si="4"/>
        <v>Popular Republican Union (, UPR)</v>
      </c>
      <c r="F50" s="175" t="str">
        <f t="shared" si="5"/>
        <v>(, UPR)</v>
      </c>
      <c r="G50" s="2" t="s">
        <v>1237</v>
      </c>
      <c r="H50" s="2" t="s">
        <v>1238</v>
      </c>
      <c r="I50" s="208"/>
      <c r="J50" s="208"/>
    </row>
    <row r="51" spans="1:12" ht="13.5" customHeight="1" x14ac:dyDescent="0.25">
      <c r="A51" s="177" t="s">
        <v>1239</v>
      </c>
      <c r="B51" s="89"/>
      <c r="C51" s="89"/>
      <c r="D51" s="208"/>
      <c r="E51" s="116" t="str">
        <f t="shared" si="4"/>
        <v>Forward (La Republique en marche, LRM)</v>
      </c>
      <c r="F51" s="175" t="str">
        <f t="shared" si="5"/>
        <v>(La Republique en marche, LRM)</v>
      </c>
      <c r="G51" s="2" t="s">
        <v>1240</v>
      </c>
      <c r="H51" s="2" t="s">
        <v>1242</v>
      </c>
      <c r="I51" s="208"/>
      <c r="J51" s="208"/>
      <c r="K51" s="2" t="s">
        <v>1241</v>
      </c>
    </row>
    <row r="52" spans="1:12" ht="13.5" customHeight="1" x14ac:dyDescent="0.25">
      <c r="A52" s="177" t="s">
        <v>1246</v>
      </c>
      <c r="B52" s="89"/>
      <c r="C52" s="89"/>
      <c r="D52" s="208"/>
      <c r="E52" s="116" t="str">
        <f t="shared" si="4"/>
        <v>Unsubmissive France (La France Insoumise, FI)</v>
      </c>
      <c r="F52" s="175" t="str">
        <f t="shared" si="5"/>
        <v>(La France Insoumise, FI)</v>
      </c>
      <c r="G52" s="60" t="s">
        <v>1247</v>
      </c>
      <c r="H52" s="60" t="s">
        <v>1249</v>
      </c>
      <c r="I52" s="208"/>
      <c r="J52" s="208"/>
      <c r="K52" s="60" t="s">
        <v>1248</v>
      </c>
    </row>
    <row r="53" spans="1:12" ht="13.5" customHeight="1" x14ac:dyDescent="0.25">
      <c r="A53" s="177" t="s">
        <v>1250</v>
      </c>
      <c r="B53" s="89"/>
      <c r="C53" s="89"/>
      <c r="D53" s="208"/>
      <c r="E53" s="116" t="str">
        <f t="shared" si="4"/>
        <v>Diverse (Divers, D)</v>
      </c>
      <c r="F53" s="175" t="str">
        <f t="shared" si="5"/>
        <v>(Divers, D)</v>
      </c>
      <c r="G53" s="2" t="s">
        <v>1251</v>
      </c>
      <c r="H53" s="2" t="s">
        <v>1252</v>
      </c>
      <c r="I53" s="208"/>
      <c r="J53" s="208"/>
      <c r="K53" s="2" t="s">
        <v>1253</v>
      </c>
    </row>
    <row r="54" spans="1:12" ht="13.5" customHeight="1" x14ac:dyDescent="0.25">
      <c r="A54" s="177" t="s">
        <v>1255</v>
      </c>
      <c r="B54" s="89"/>
      <c r="C54" s="89"/>
      <c r="D54" s="208"/>
      <c r="E54" s="116" t="str">
        <f t="shared" si="4"/>
        <v>France Arise (Debout la France, DLF)</v>
      </c>
      <c r="F54" s="175" t="str">
        <f t="shared" si="5"/>
        <v>(Debout la France, DLF)</v>
      </c>
      <c r="G54" s="2" t="s">
        <v>1258</v>
      </c>
      <c r="H54" s="2" t="s">
        <v>1257</v>
      </c>
      <c r="I54" s="208"/>
      <c r="J54" s="208"/>
      <c r="K54" s="2" t="s">
        <v>1256</v>
      </c>
    </row>
    <row r="55" spans="1:12" ht="13.5" customHeight="1" x14ac:dyDescent="0.25">
      <c r="A55" s="177" t="s">
        <v>1305</v>
      </c>
      <c r="B55" s="89"/>
      <c r="C55" s="89"/>
      <c r="D55" s="208"/>
      <c r="E55" s="116" t="str">
        <f t="shared" si="4"/>
        <v>Animalist Party (Parti Animaliste, PA)</v>
      </c>
      <c r="F55" s="175" t="str">
        <f t="shared" si="5"/>
        <v>(Parti Animaliste, PA)</v>
      </c>
      <c r="G55" s="2" t="s">
        <v>1306</v>
      </c>
      <c r="H55" s="2" t="s">
        <v>1307</v>
      </c>
      <c r="I55" s="208"/>
      <c r="J55" s="208"/>
      <c r="K55" s="2" t="s">
        <v>1308</v>
      </c>
    </row>
    <row r="56" spans="1:12" ht="13.5" customHeight="1" x14ac:dyDescent="0.25">
      <c r="A56" s="177" t="s">
        <v>1309</v>
      </c>
      <c r="B56" s="89"/>
      <c r="C56" s="89"/>
      <c r="D56" s="208"/>
      <c r="E56" s="116" t="str">
        <f t="shared" si="4"/>
        <v>Generation.s (Generation.s, Génération.s)</v>
      </c>
      <c r="F56" s="175" t="str">
        <f t="shared" si="5"/>
        <v>(Generation.s, Génération.s)</v>
      </c>
      <c r="G56" s="2" t="s">
        <v>1310</v>
      </c>
      <c r="H56" s="2" t="s">
        <v>1340</v>
      </c>
      <c r="I56" s="208"/>
      <c r="J56" s="208"/>
      <c r="K56" s="2" t="s">
        <v>1310</v>
      </c>
    </row>
    <row r="57" spans="1:12" ht="13.5" customHeight="1" x14ac:dyDescent="0.25">
      <c r="A57" s="177" t="s">
        <v>1311</v>
      </c>
      <c r="B57" s="89"/>
      <c r="C57" s="89"/>
      <c r="D57" s="208"/>
      <c r="E57" s="116" t="str">
        <f t="shared" si="4"/>
        <v>Patriots! (Patriotes!, Patriotes)</v>
      </c>
      <c r="F57" s="175" t="str">
        <f t="shared" si="5"/>
        <v>(Patriotes!, Patriotes)</v>
      </c>
      <c r="G57" s="2" t="s">
        <v>1312</v>
      </c>
      <c r="H57" s="2" t="s">
        <v>1341</v>
      </c>
      <c r="I57" s="208"/>
      <c r="J57" s="208"/>
      <c r="K57" s="2" t="s">
        <v>1313</v>
      </c>
    </row>
    <row r="58" spans="1:12" ht="13.5" customHeight="1" x14ac:dyDescent="0.25">
      <c r="A58" s="177" t="s">
        <v>1316</v>
      </c>
      <c r="B58" s="89"/>
      <c r="C58" s="89"/>
      <c r="D58" s="208"/>
      <c r="E58" s="116" t="str">
        <f t="shared" si="4"/>
        <v>Territories of Progress (Territoires de Progres, TDP)</v>
      </c>
      <c r="F58" s="175" t="str">
        <f t="shared" si="5"/>
        <v>(Territoires de Progres, TDP)</v>
      </c>
      <c r="G58" s="2" t="s">
        <v>1317</v>
      </c>
      <c r="H58" s="2" t="s">
        <v>1318</v>
      </c>
      <c r="I58" s="208"/>
      <c r="J58" s="208"/>
      <c r="K58" s="16" t="s">
        <v>1319</v>
      </c>
      <c r="L58" s="16"/>
    </row>
    <row r="59" spans="1:12" ht="13.5" customHeight="1" x14ac:dyDescent="0.25">
      <c r="A59" s="177" t="s">
        <v>1338</v>
      </c>
      <c r="B59" s="89"/>
      <c r="C59" s="89"/>
      <c r="D59" s="208"/>
      <c r="E59" s="116" t="str">
        <f t="shared" si="4"/>
        <v>In Common (En Commun, EC)</v>
      </c>
      <c r="F59" s="175" t="str">
        <f t="shared" si="5"/>
        <v>(En Commun, EC)</v>
      </c>
      <c r="G59" s="2" t="s">
        <v>1329</v>
      </c>
      <c r="H59" s="2" t="s">
        <v>1012</v>
      </c>
      <c r="I59" s="208"/>
      <c r="J59" s="208"/>
      <c r="K59" s="2" t="s">
        <v>1330</v>
      </c>
    </row>
    <row r="60" spans="1:12" ht="13.5" customHeight="1" x14ac:dyDescent="0.25">
      <c r="A60" s="177" t="s">
        <v>1342</v>
      </c>
      <c r="B60" s="89"/>
      <c r="C60" s="89"/>
      <c r="D60" s="208"/>
      <c r="E60" s="116" t="str">
        <f t="shared" si="4"/>
        <v>Resistence (Résistons!, RES)</v>
      </c>
      <c r="F60" s="175" t="str">
        <f t="shared" si="5"/>
        <v>(Résistons!, RES)</v>
      </c>
      <c r="G60" s="2" t="s">
        <v>1343</v>
      </c>
      <c r="H60" s="2" t="s">
        <v>1344</v>
      </c>
      <c r="I60" s="208"/>
      <c r="J60" s="208"/>
      <c r="K60" s="2" t="s">
        <v>1345</v>
      </c>
    </row>
    <row r="61" spans="1:12" ht="13.5" customHeight="1" x14ac:dyDescent="0.25">
      <c r="A61" s="177"/>
      <c r="B61" s="89"/>
      <c r="C61" s="89"/>
      <c r="D61" s="208"/>
      <c r="E61" s="116"/>
      <c r="F61" s="175"/>
      <c r="I61" s="208"/>
      <c r="J61" s="208"/>
      <c r="K61" s="331"/>
      <c r="L61" s="331"/>
    </row>
    <row r="62" spans="1:12" ht="13.5" customHeight="1" x14ac:dyDescent="0.25">
      <c r="A62" s="177"/>
      <c r="B62" s="89"/>
      <c r="C62" s="89"/>
      <c r="D62" s="208"/>
      <c r="E62" s="116"/>
      <c r="F62" s="175"/>
      <c r="I62" s="208"/>
      <c r="J62" s="208"/>
      <c r="K62" s="331"/>
      <c r="L62" s="331"/>
    </row>
    <row r="63" spans="1:12" ht="13.5" customHeight="1" x14ac:dyDescent="0.25">
      <c r="A63" s="177"/>
      <c r="B63" s="89"/>
      <c r="C63" s="89"/>
      <c r="D63" s="208"/>
      <c r="E63" s="116"/>
      <c r="F63" s="175"/>
      <c r="I63" s="208"/>
      <c r="J63" s="208"/>
    </row>
    <row r="64" spans="1:12" ht="13.5" customHeight="1" x14ac:dyDescent="0.25">
      <c r="A64" s="177"/>
      <c r="B64" s="89"/>
      <c r="C64" s="89"/>
      <c r="D64" s="208"/>
      <c r="E64" s="116"/>
      <c r="F64" s="175"/>
      <c r="I64" s="208"/>
      <c r="J64" s="208"/>
    </row>
    <row r="65" spans="1:12" ht="13.5" customHeight="1" x14ac:dyDescent="0.25">
      <c r="A65" s="177"/>
      <c r="B65" s="89"/>
      <c r="C65" s="89"/>
      <c r="D65" s="208"/>
      <c r="E65" s="116"/>
      <c r="F65" s="175"/>
      <c r="I65" s="208"/>
      <c r="J65" s="208"/>
    </row>
    <row r="66" spans="1:12" ht="13.5" customHeight="1" x14ac:dyDescent="0.25">
      <c r="A66" s="177"/>
      <c r="B66" s="89"/>
      <c r="C66" s="89"/>
      <c r="D66" s="208"/>
      <c r="E66" s="116"/>
      <c r="F66" s="175"/>
      <c r="I66" s="208"/>
      <c r="J66" s="208"/>
    </row>
    <row r="67" spans="1:12" ht="13.5" customHeight="1" x14ac:dyDescent="0.25">
      <c r="A67" s="177"/>
      <c r="B67" s="89"/>
      <c r="C67" s="89"/>
      <c r="D67" s="208"/>
      <c r="E67" s="116"/>
      <c r="F67" s="175"/>
      <c r="I67" s="208"/>
      <c r="J67" s="208"/>
    </row>
    <row r="68" spans="1:12" ht="13.5" customHeight="1" x14ac:dyDescent="0.25">
      <c r="A68" s="177"/>
      <c r="B68" s="89"/>
      <c r="C68" s="89"/>
      <c r="D68" s="208"/>
      <c r="E68" s="116"/>
      <c r="F68" s="175"/>
      <c r="I68" s="208"/>
      <c r="J68" s="208"/>
    </row>
    <row r="69" spans="1:12" ht="13.5" customHeight="1" x14ac:dyDescent="0.25">
      <c r="A69" s="88"/>
      <c r="B69" s="89"/>
      <c r="C69" s="89"/>
      <c r="D69" s="208"/>
      <c r="E69" s="116"/>
      <c r="F69" s="175"/>
      <c r="I69" s="208"/>
      <c r="J69" s="208"/>
    </row>
    <row r="70" spans="1:12" ht="13.5" customHeight="1" x14ac:dyDescent="0.25">
      <c r="A70" s="88"/>
      <c r="B70" s="89"/>
      <c r="C70" s="89"/>
      <c r="D70" s="208"/>
      <c r="E70" s="116"/>
      <c r="F70" s="175"/>
      <c r="I70" s="208"/>
      <c r="J70" s="208"/>
    </row>
    <row r="71" spans="1:12" ht="13.5" customHeight="1" x14ac:dyDescent="0.25">
      <c r="A71" s="88"/>
      <c r="B71" s="89"/>
      <c r="C71" s="89"/>
      <c r="D71" s="208"/>
      <c r="E71" s="116"/>
      <c r="F71" s="175"/>
      <c r="I71" s="208"/>
      <c r="J71" s="208"/>
    </row>
    <row r="72" spans="1:12" ht="13.5" customHeight="1" x14ac:dyDescent="0.25">
      <c r="K72" s="331"/>
      <c r="L72" s="331"/>
    </row>
    <row r="73" spans="1:12" ht="13.5" customHeight="1" x14ac:dyDescent="0.25">
      <c r="K73" s="16"/>
    </row>
  </sheetData>
  <sortState ref="A2:XFD36">
    <sortCondition ref="A2:A36"/>
  </sortState>
  <customSheetViews>
    <customSheetView guid="{58E98FBC-18A6-4DF7-8BE5-466B393E75B5}">
      <pane xSplit="1" ySplit="1" topLeftCell="B2" activePane="bottomRight" state="frozen"/>
      <selection pane="bottomRight"/>
      <pageMargins left="0.75" right="0.75" top="1" bottom="1" header="0.5" footer="0.5"/>
      <headerFooter alignWithMargins="0"/>
    </customSheetView>
  </customSheetViews>
  <mergeCells count="3">
    <mergeCell ref="K61:L61"/>
    <mergeCell ref="K62:L62"/>
    <mergeCell ref="K72:L72"/>
  </mergeCells>
  <phoneticPr fontId="0" type="noConversion"/>
  <pageMargins left="0.75" right="0.75" top="1" bottom="1" header="0.5" footer="0.5"/>
  <pageSetup orientation="portrait" verticalDpi="0" r:id="rId1"/>
  <headerFooter alignWithMargins="0"/>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info_colors!$A$1:$A$102</xm:f>
          </x14:formula1>
          <xm:sqref>B2:C100</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BED2BE"/>
  </sheetPr>
  <dimension ref="A1:DW98"/>
  <sheetViews>
    <sheetView zoomScaleNormal="100" zoomScaleSheetLayoutView="106" workbookViewId="0">
      <pane xSplit="2" ySplit="10" topLeftCell="BF11" activePane="bottomRight" state="frozen"/>
      <selection activeCell="A25" sqref="A25"/>
      <selection pane="topRight" activeCell="A25" sqref="A25"/>
      <selection pane="bottomLeft" activeCell="A25" sqref="A25"/>
      <selection pane="bottomRight" activeCell="BF1" sqref="BF1"/>
    </sheetView>
  </sheetViews>
  <sheetFormatPr defaultColWidth="9.109375" defaultRowHeight="13.5" customHeight="1" x14ac:dyDescent="0.25"/>
  <cols>
    <col min="1" max="1" width="11.44140625" style="2" customWidth="1"/>
    <col min="2" max="2" width="22.88671875" style="89" customWidth="1"/>
    <col min="3" max="3" width="8.88671875" style="95" customWidth="1"/>
    <col min="4" max="4" width="10.6640625" style="2" customWidth="1"/>
    <col min="5" max="16384" width="9.109375" style="2"/>
  </cols>
  <sheetData>
    <row r="1" spans="1:127" ht="13.5" customHeight="1" x14ac:dyDescent="0.25">
      <c r="A1" s="74" t="s">
        <v>3</v>
      </c>
      <c r="B1" s="75"/>
      <c r="C1" s="66" t="s">
        <v>411</v>
      </c>
      <c r="D1" s="157"/>
      <c r="E1" s="157"/>
      <c r="F1" s="157"/>
      <c r="G1" s="158"/>
      <c r="H1" s="66" t="s">
        <v>412</v>
      </c>
      <c r="I1" s="157"/>
      <c r="J1" s="157"/>
      <c r="K1" s="157"/>
      <c r="L1" s="158"/>
      <c r="M1" s="66" t="s">
        <v>412</v>
      </c>
      <c r="N1" s="157"/>
      <c r="O1" s="157"/>
      <c r="P1" s="157"/>
      <c r="Q1" s="158"/>
      <c r="R1" s="66" t="s">
        <v>412</v>
      </c>
      <c r="S1" s="157"/>
      <c r="T1" s="157"/>
      <c r="U1" s="157"/>
      <c r="V1" s="158"/>
      <c r="W1" s="66" t="s">
        <v>413</v>
      </c>
      <c r="X1" s="157"/>
      <c r="Y1" s="157"/>
      <c r="Z1" s="157"/>
      <c r="AA1" s="158"/>
      <c r="AB1" s="66" t="s">
        <v>413</v>
      </c>
      <c r="AC1" s="157"/>
      <c r="AD1" s="157"/>
      <c r="AE1" s="157"/>
      <c r="AF1" s="158"/>
      <c r="AG1" s="66" t="s">
        <v>414</v>
      </c>
      <c r="AH1" s="157"/>
      <c r="AI1" s="157"/>
      <c r="AJ1" s="157"/>
      <c r="AK1" s="158"/>
      <c r="AL1" s="66" t="s">
        <v>415</v>
      </c>
      <c r="AM1" s="157"/>
      <c r="AN1" s="157"/>
      <c r="AO1" s="157"/>
      <c r="AP1" s="158"/>
      <c r="AQ1" s="66" t="s">
        <v>416</v>
      </c>
      <c r="AR1" s="157"/>
      <c r="AS1" s="157"/>
      <c r="AT1" s="157"/>
      <c r="AU1" s="158"/>
      <c r="AV1" s="66" t="s">
        <v>417</v>
      </c>
      <c r="AW1" s="157"/>
      <c r="AX1" s="157"/>
      <c r="AY1" s="157"/>
      <c r="AZ1" s="158"/>
      <c r="BA1" s="66" t="s">
        <v>418</v>
      </c>
      <c r="BB1" s="157"/>
      <c r="BC1" s="157"/>
      <c r="BD1" s="157"/>
      <c r="BE1" s="158"/>
      <c r="BF1" s="66" t="s">
        <v>419</v>
      </c>
      <c r="BG1" s="157"/>
      <c r="BH1" s="157"/>
      <c r="BI1" s="157"/>
      <c r="BJ1" s="158"/>
      <c r="BK1" s="66" t="s">
        <v>419</v>
      </c>
      <c r="BL1" s="157"/>
      <c r="BM1" s="157"/>
      <c r="BN1" s="157"/>
      <c r="BO1" s="158"/>
      <c r="BP1" s="66" t="s">
        <v>420</v>
      </c>
      <c r="BQ1" s="157"/>
      <c r="BR1" s="157"/>
      <c r="BS1" s="157"/>
      <c r="BT1" s="158"/>
      <c r="BU1" s="66" t="s">
        <v>421</v>
      </c>
      <c r="BV1" s="157"/>
      <c r="BW1" s="157"/>
      <c r="BX1" s="157"/>
      <c r="BY1" s="158"/>
      <c r="BZ1" s="66"/>
      <c r="CA1" s="157"/>
      <c r="CB1" s="157"/>
      <c r="CC1" s="157"/>
      <c r="CD1" s="158"/>
      <c r="CE1" s="66"/>
      <c r="CF1" s="157"/>
      <c r="CG1" s="157"/>
      <c r="CH1" s="157"/>
      <c r="CI1" s="158"/>
      <c r="CJ1" s="66"/>
      <c r="CK1" s="157"/>
      <c r="CL1" s="157"/>
      <c r="CM1" s="157"/>
      <c r="CN1" s="158"/>
      <c r="CO1" s="66"/>
      <c r="CP1" s="157"/>
      <c r="CQ1" s="157"/>
      <c r="CR1" s="157"/>
      <c r="CS1" s="158"/>
      <c r="CT1" s="66"/>
      <c r="CU1" s="157"/>
      <c r="CV1" s="157"/>
      <c r="CW1" s="157"/>
      <c r="CX1" s="158"/>
      <c r="CY1" s="66"/>
      <c r="CZ1" s="157"/>
      <c r="DA1" s="157"/>
      <c r="DB1" s="157"/>
      <c r="DC1" s="158"/>
      <c r="DD1" s="66"/>
      <c r="DE1" s="157"/>
      <c r="DF1" s="157"/>
      <c r="DG1" s="157"/>
      <c r="DH1" s="158"/>
      <c r="DI1" s="66"/>
      <c r="DJ1" s="157"/>
      <c r="DK1" s="157"/>
      <c r="DL1" s="157"/>
      <c r="DM1" s="158"/>
      <c r="DN1" s="66"/>
      <c r="DO1" s="157"/>
      <c r="DP1" s="157"/>
      <c r="DQ1" s="157"/>
      <c r="DR1" s="158"/>
      <c r="DS1" s="66"/>
      <c r="DT1" s="157"/>
      <c r="DU1" s="157"/>
      <c r="DV1" s="157"/>
      <c r="DW1" s="158"/>
    </row>
    <row r="2" spans="1:127" ht="13.5" customHeight="1" x14ac:dyDescent="0.25">
      <c r="A2" s="74" t="s">
        <v>4</v>
      </c>
      <c r="B2" s="75"/>
      <c r="C2" s="159">
        <v>35010</v>
      </c>
      <c r="D2" s="157"/>
      <c r="E2" s="157"/>
      <c r="F2" s="157"/>
      <c r="G2" s="158"/>
      <c r="H2" s="159">
        <v>35585</v>
      </c>
      <c r="I2" s="157"/>
      <c r="J2" s="157"/>
      <c r="K2" s="157"/>
      <c r="L2" s="158"/>
      <c r="M2" s="159">
        <v>35585</v>
      </c>
      <c r="N2" s="157"/>
      <c r="O2" s="157"/>
      <c r="P2" s="157"/>
      <c r="Q2" s="158"/>
      <c r="R2" s="159">
        <v>35585</v>
      </c>
      <c r="S2" s="157"/>
      <c r="T2" s="157"/>
      <c r="U2" s="157"/>
      <c r="V2" s="158"/>
      <c r="W2" s="159">
        <v>36612</v>
      </c>
      <c r="X2" s="157"/>
      <c r="Y2" s="157"/>
      <c r="Z2" s="157"/>
      <c r="AA2" s="158"/>
      <c r="AB2" s="159">
        <v>36612</v>
      </c>
      <c r="AC2" s="157"/>
      <c r="AD2" s="157"/>
      <c r="AE2" s="157"/>
      <c r="AF2" s="158"/>
      <c r="AG2" s="159">
        <v>37383</v>
      </c>
      <c r="AH2" s="157"/>
      <c r="AI2" s="157"/>
      <c r="AJ2" s="157"/>
      <c r="AK2" s="158"/>
      <c r="AL2" s="159">
        <v>37426</v>
      </c>
      <c r="AM2" s="157"/>
      <c r="AN2" s="157"/>
      <c r="AO2" s="157"/>
      <c r="AP2" s="158"/>
      <c r="AQ2" s="159">
        <v>38077</v>
      </c>
      <c r="AR2" s="157"/>
      <c r="AS2" s="157"/>
      <c r="AT2" s="157"/>
      <c r="AU2" s="158"/>
      <c r="AV2" s="159">
        <v>38503</v>
      </c>
      <c r="AW2" s="157"/>
      <c r="AX2" s="157"/>
      <c r="AY2" s="157"/>
      <c r="AZ2" s="158"/>
      <c r="BA2" s="159">
        <v>39220</v>
      </c>
      <c r="BB2" s="157"/>
      <c r="BC2" s="157"/>
      <c r="BD2" s="157"/>
      <c r="BE2" s="158"/>
      <c r="BF2" s="159">
        <v>39252</v>
      </c>
      <c r="BG2" s="157"/>
      <c r="BH2" s="157"/>
      <c r="BI2" s="157"/>
      <c r="BJ2" s="158"/>
      <c r="BK2" s="159">
        <v>39813</v>
      </c>
      <c r="BL2" s="157"/>
      <c r="BM2" s="157"/>
      <c r="BN2" s="157"/>
      <c r="BO2" s="158"/>
      <c r="BP2" s="159">
        <v>39834</v>
      </c>
      <c r="BQ2" s="157"/>
      <c r="BR2" s="157"/>
      <c r="BS2" s="157"/>
      <c r="BT2" s="158"/>
      <c r="BU2" s="195">
        <v>39987</v>
      </c>
      <c r="BV2" s="157"/>
      <c r="BW2" s="157"/>
      <c r="BX2" s="157"/>
      <c r="BY2" s="158"/>
      <c r="BZ2" s="195"/>
      <c r="CA2" s="157"/>
      <c r="CB2" s="157"/>
      <c r="CC2" s="157"/>
      <c r="CD2" s="158"/>
      <c r="CE2" s="195"/>
      <c r="CF2" s="157"/>
      <c r="CG2" s="157"/>
      <c r="CH2" s="157"/>
      <c r="CI2" s="158"/>
      <c r="CJ2" s="195"/>
      <c r="CK2" s="157"/>
      <c r="CL2" s="157"/>
      <c r="CM2" s="157"/>
      <c r="CN2" s="158"/>
      <c r="CO2" s="159"/>
      <c r="CP2" s="157"/>
      <c r="CQ2" s="157"/>
      <c r="CR2" s="157"/>
      <c r="CS2" s="158"/>
      <c r="CT2" s="159"/>
      <c r="CU2" s="157"/>
      <c r="CV2" s="157"/>
      <c r="CW2" s="157"/>
      <c r="CX2" s="158"/>
      <c r="CY2" s="159"/>
      <c r="CZ2" s="157"/>
      <c r="DA2" s="157"/>
      <c r="DB2" s="157"/>
      <c r="DC2" s="158"/>
      <c r="DD2" s="159"/>
      <c r="DE2" s="157"/>
      <c r="DF2" s="157"/>
      <c r="DG2" s="157"/>
      <c r="DH2" s="158"/>
      <c r="DI2" s="159"/>
      <c r="DJ2" s="157"/>
      <c r="DK2" s="157"/>
      <c r="DL2" s="157"/>
      <c r="DM2" s="158"/>
      <c r="DN2" s="159"/>
      <c r="DO2" s="157"/>
      <c r="DP2" s="157"/>
      <c r="DQ2" s="157"/>
      <c r="DR2" s="158"/>
      <c r="DS2" s="159"/>
      <c r="DT2" s="157"/>
      <c r="DU2" s="157"/>
      <c r="DV2" s="157"/>
      <c r="DW2" s="158"/>
    </row>
    <row r="3" spans="1:127" ht="13.5" customHeight="1" x14ac:dyDescent="0.25">
      <c r="A3" s="74" t="s">
        <v>5</v>
      </c>
      <c r="B3" s="75"/>
      <c r="C3" s="159">
        <v>1996</v>
      </c>
      <c r="D3" s="157"/>
      <c r="E3" s="157"/>
      <c r="F3" s="157"/>
      <c r="G3" s="158"/>
      <c r="H3" s="159">
        <v>35795</v>
      </c>
      <c r="I3" s="157"/>
      <c r="J3" s="157"/>
      <c r="K3" s="157"/>
      <c r="L3" s="158"/>
      <c r="M3" s="159">
        <v>36161</v>
      </c>
      <c r="N3" s="157"/>
      <c r="O3" s="157"/>
      <c r="P3" s="157"/>
      <c r="Q3" s="158"/>
      <c r="R3" s="159">
        <v>36526</v>
      </c>
      <c r="S3" s="157"/>
      <c r="T3" s="157"/>
      <c r="U3" s="157"/>
      <c r="V3" s="158"/>
      <c r="W3" s="159">
        <v>36612</v>
      </c>
      <c r="X3" s="157"/>
      <c r="Y3" s="157"/>
      <c r="Z3" s="157"/>
      <c r="AA3" s="158"/>
      <c r="AB3" s="159">
        <v>37257</v>
      </c>
      <c r="AC3" s="157"/>
      <c r="AD3" s="157"/>
      <c r="AE3" s="157"/>
      <c r="AF3" s="158"/>
      <c r="AG3" s="159">
        <v>37383</v>
      </c>
      <c r="AH3" s="157"/>
      <c r="AI3" s="157"/>
      <c r="AJ3" s="157"/>
      <c r="AK3" s="158"/>
      <c r="AL3" s="159">
        <v>37426</v>
      </c>
      <c r="AM3" s="157"/>
      <c r="AN3" s="157"/>
      <c r="AO3" s="157"/>
      <c r="AP3" s="158"/>
      <c r="AQ3" s="159">
        <v>38322</v>
      </c>
      <c r="AR3" s="157"/>
      <c r="AS3" s="157"/>
      <c r="AT3" s="157"/>
      <c r="AU3" s="158"/>
      <c r="AV3" s="159">
        <v>38503</v>
      </c>
      <c r="AW3" s="157"/>
      <c r="AX3" s="157"/>
      <c r="AY3" s="157"/>
      <c r="AZ3" s="158"/>
      <c r="BA3" s="159">
        <v>39220</v>
      </c>
      <c r="BB3" s="157"/>
      <c r="BC3" s="157"/>
      <c r="BD3" s="157"/>
      <c r="BE3" s="158"/>
      <c r="BF3" s="159">
        <v>39252</v>
      </c>
      <c r="BG3" s="157"/>
      <c r="BH3" s="157"/>
      <c r="BI3" s="157"/>
      <c r="BJ3" s="158"/>
      <c r="BK3" s="159">
        <v>39813</v>
      </c>
      <c r="BL3" s="157"/>
      <c r="BM3" s="157"/>
      <c r="BN3" s="157"/>
      <c r="BO3" s="158"/>
      <c r="BP3" s="10">
        <v>39834</v>
      </c>
      <c r="BQ3" s="157"/>
      <c r="BR3" s="157"/>
      <c r="BS3" s="157"/>
      <c r="BT3" s="158"/>
      <c r="BU3" s="8">
        <v>39987</v>
      </c>
      <c r="BV3" s="157"/>
      <c r="BW3" s="157"/>
      <c r="BX3" s="157"/>
      <c r="BY3" s="158"/>
      <c r="BZ3" s="8"/>
      <c r="CA3" s="157"/>
      <c r="CB3" s="157"/>
      <c r="CC3" s="157"/>
      <c r="CD3" s="158"/>
      <c r="CE3" s="8"/>
      <c r="CF3" s="157"/>
      <c r="CG3" s="157"/>
      <c r="CH3" s="157"/>
      <c r="CI3" s="158"/>
      <c r="CJ3" s="8"/>
      <c r="CK3" s="157"/>
      <c r="CL3" s="157"/>
      <c r="CM3" s="157"/>
      <c r="CN3" s="158"/>
      <c r="CO3" s="8"/>
      <c r="CP3" s="157"/>
      <c r="CQ3" s="157"/>
      <c r="CR3" s="157"/>
      <c r="CS3" s="158"/>
      <c r="CT3" s="8"/>
      <c r="CU3" s="157"/>
      <c r="CV3" s="157"/>
      <c r="CW3" s="157"/>
      <c r="CX3" s="158"/>
      <c r="CY3" s="8"/>
      <c r="CZ3" s="157"/>
      <c r="DA3" s="157"/>
      <c r="DB3" s="157"/>
      <c r="DC3" s="158"/>
      <c r="DD3" s="8"/>
      <c r="DE3" s="157"/>
      <c r="DF3" s="157"/>
      <c r="DG3" s="157"/>
      <c r="DH3" s="158"/>
      <c r="DI3" s="8"/>
      <c r="DJ3" s="157"/>
      <c r="DK3" s="157"/>
      <c r="DL3" s="157"/>
      <c r="DM3" s="158"/>
      <c r="DN3" s="8"/>
      <c r="DO3" s="157"/>
      <c r="DP3" s="157"/>
      <c r="DQ3" s="157"/>
      <c r="DR3" s="158"/>
      <c r="DS3" s="8"/>
      <c r="DT3" s="157"/>
      <c r="DU3" s="157"/>
      <c r="DV3" s="157"/>
      <c r="DW3" s="158"/>
    </row>
    <row r="4" spans="1:127" ht="4.5" customHeight="1" x14ac:dyDescent="0.25">
      <c r="A4" s="74"/>
      <c r="B4" s="75"/>
      <c r="C4" s="160"/>
      <c r="D4" s="157"/>
      <c r="E4" s="157"/>
      <c r="F4" s="157"/>
      <c r="G4" s="158"/>
      <c r="H4" s="160"/>
      <c r="I4" s="157"/>
      <c r="J4" s="157"/>
      <c r="K4" s="157"/>
      <c r="L4" s="158"/>
      <c r="M4" s="160"/>
      <c r="N4" s="157"/>
      <c r="O4" s="157"/>
      <c r="P4" s="157"/>
      <c r="Q4" s="158"/>
      <c r="R4" s="160"/>
      <c r="S4" s="157"/>
      <c r="T4" s="157"/>
      <c r="U4" s="157"/>
      <c r="V4" s="158"/>
      <c r="W4" s="160"/>
      <c r="X4" s="157"/>
      <c r="Y4" s="157"/>
      <c r="Z4" s="157"/>
      <c r="AA4" s="158"/>
      <c r="AB4" s="160"/>
      <c r="AC4" s="157"/>
      <c r="AD4" s="157"/>
      <c r="AE4" s="157"/>
      <c r="AF4" s="158"/>
      <c r="AG4" s="160"/>
      <c r="AH4" s="157"/>
      <c r="AI4" s="157"/>
      <c r="AJ4" s="157"/>
      <c r="AK4" s="158"/>
      <c r="AL4" s="160"/>
      <c r="AM4" s="157"/>
      <c r="AN4" s="157"/>
      <c r="AO4" s="157"/>
      <c r="AP4" s="158"/>
      <c r="AQ4" s="160"/>
      <c r="AR4" s="157"/>
      <c r="AS4" s="157"/>
      <c r="AT4" s="157"/>
      <c r="AU4" s="158"/>
      <c r="AV4" s="160"/>
      <c r="AW4" s="157"/>
      <c r="AX4" s="157"/>
      <c r="AY4" s="157"/>
      <c r="AZ4" s="158"/>
      <c r="BA4" s="160"/>
      <c r="BB4" s="157"/>
      <c r="BC4" s="157"/>
      <c r="BD4" s="157"/>
      <c r="BE4" s="158"/>
      <c r="BF4" s="160"/>
      <c r="BG4" s="157"/>
      <c r="BH4" s="157"/>
      <c r="BI4" s="157"/>
      <c r="BJ4" s="158"/>
      <c r="BK4" s="160"/>
      <c r="BL4" s="157"/>
      <c r="BM4" s="157"/>
      <c r="BN4" s="157"/>
      <c r="BO4" s="158"/>
      <c r="BP4" s="160"/>
      <c r="BQ4" s="157"/>
      <c r="BR4" s="157"/>
      <c r="BS4" s="157"/>
      <c r="BT4" s="158"/>
      <c r="BU4" s="160"/>
      <c r="BV4" s="157"/>
      <c r="BW4" s="157"/>
      <c r="BX4" s="157"/>
      <c r="BY4" s="158"/>
      <c r="BZ4" s="160"/>
      <c r="CA4" s="157"/>
      <c r="CB4" s="157"/>
      <c r="CC4" s="157"/>
      <c r="CD4" s="158"/>
      <c r="CE4" s="160"/>
      <c r="CF4" s="157"/>
      <c r="CG4" s="157"/>
      <c r="CH4" s="157"/>
      <c r="CI4" s="158"/>
      <c r="CJ4" s="160"/>
      <c r="CK4" s="157"/>
      <c r="CL4" s="157"/>
      <c r="CM4" s="157"/>
      <c r="CN4" s="158"/>
      <c r="CO4" s="160"/>
      <c r="CP4" s="157"/>
      <c r="CQ4" s="157"/>
      <c r="CR4" s="157"/>
      <c r="CS4" s="158"/>
      <c r="CT4" s="160"/>
      <c r="CU4" s="157"/>
      <c r="CV4" s="157"/>
      <c r="CW4" s="157"/>
      <c r="CX4" s="158"/>
      <c r="CY4" s="160"/>
      <c r="CZ4" s="157"/>
      <c r="DA4" s="157"/>
      <c r="DB4" s="157"/>
      <c r="DC4" s="158"/>
      <c r="DD4" s="160"/>
      <c r="DE4" s="157"/>
      <c r="DF4" s="157"/>
      <c r="DG4" s="157"/>
      <c r="DH4" s="158"/>
      <c r="DI4" s="160"/>
      <c r="DJ4" s="157"/>
      <c r="DK4" s="157"/>
      <c r="DL4" s="157"/>
      <c r="DM4" s="158"/>
      <c r="DN4" s="160"/>
      <c r="DO4" s="157"/>
      <c r="DP4" s="157"/>
      <c r="DQ4" s="157"/>
      <c r="DR4" s="158"/>
      <c r="DS4" s="160"/>
      <c r="DT4" s="157"/>
      <c r="DU4" s="157"/>
      <c r="DV4" s="157"/>
      <c r="DW4" s="158"/>
    </row>
    <row r="5" spans="1:127" ht="4.5" customHeight="1" x14ac:dyDescent="0.25">
      <c r="A5" s="74"/>
      <c r="B5" s="75"/>
      <c r="C5" s="81"/>
      <c r="D5" s="157"/>
      <c r="E5" s="157"/>
      <c r="F5" s="157"/>
      <c r="G5" s="158"/>
      <c r="H5" s="81"/>
      <c r="I5" s="157"/>
      <c r="J5" s="157"/>
      <c r="K5" s="157"/>
      <c r="L5" s="158"/>
      <c r="M5" s="81"/>
      <c r="N5" s="157"/>
      <c r="O5" s="157"/>
      <c r="P5" s="157"/>
      <c r="Q5" s="158"/>
      <c r="R5" s="81"/>
      <c r="S5" s="157"/>
      <c r="T5" s="157"/>
      <c r="U5" s="157"/>
      <c r="V5" s="158"/>
      <c r="W5" s="81"/>
      <c r="X5" s="157"/>
      <c r="Y5" s="157"/>
      <c r="Z5" s="157"/>
      <c r="AA5" s="158"/>
      <c r="AB5" s="81"/>
      <c r="AC5" s="157"/>
      <c r="AD5" s="157"/>
      <c r="AE5" s="157"/>
      <c r="AF5" s="158"/>
      <c r="AG5" s="81"/>
      <c r="AH5" s="157"/>
      <c r="AI5" s="157"/>
      <c r="AJ5" s="157"/>
      <c r="AK5" s="158"/>
      <c r="AL5" s="81"/>
      <c r="AM5" s="157"/>
      <c r="AN5" s="157"/>
      <c r="AO5" s="157"/>
      <c r="AP5" s="158"/>
      <c r="AQ5" s="81"/>
      <c r="AR5" s="157"/>
      <c r="AS5" s="157"/>
      <c r="AT5" s="157"/>
      <c r="AU5" s="158"/>
      <c r="AV5" s="81"/>
      <c r="AW5" s="157"/>
      <c r="AX5" s="157"/>
      <c r="AY5" s="157"/>
      <c r="AZ5" s="158"/>
      <c r="BA5" s="81"/>
      <c r="BB5" s="157"/>
      <c r="BC5" s="157"/>
      <c r="BD5" s="157"/>
      <c r="BE5" s="158"/>
      <c r="BF5" s="81"/>
      <c r="BG5" s="157"/>
      <c r="BH5" s="157"/>
      <c r="BI5" s="157"/>
      <c r="BJ5" s="158"/>
      <c r="BK5" s="81"/>
      <c r="BL5" s="157"/>
      <c r="BM5" s="157"/>
      <c r="BN5" s="157"/>
      <c r="BO5" s="158"/>
      <c r="BP5" s="81"/>
      <c r="BQ5" s="157"/>
      <c r="BR5" s="157"/>
      <c r="BS5" s="157"/>
      <c r="BT5" s="158"/>
      <c r="BU5" s="81"/>
      <c r="BV5" s="157"/>
      <c r="BW5" s="157"/>
      <c r="BX5" s="157"/>
      <c r="BY5" s="158"/>
      <c r="BZ5" s="81"/>
      <c r="CA5" s="157"/>
      <c r="CB5" s="157"/>
      <c r="CC5" s="157"/>
      <c r="CD5" s="158"/>
      <c r="CE5" s="81"/>
      <c r="CF5" s="157"/>
      <c r="CG5" s="157"/>
      <c r="CH5" s="157"/>
      <c r="CI5" s="158"/>
      <c r="CJ5" s="81"/>
      <c r="CK5" s="157"/>
      <c r="CL5" s="157"/>
      <c r="CM5" s="157"/>
      <c r="CN5" s="158"/>
      <c r="CO5" s="81"/>
      <c r="CP5" s="157"/>
      <c r="CQ5" s="157"/>
      <c r="CR5" s="157"/>
      <c r="CS5" s="158"/>
      <c r="CT5" s="81"/>
      <c r="CU5" s="157"/>
      <c r="CV5" s="157"/>
      <c r="CW5" s="157"/>
      <c r="CX5" s="158"/>
      <c r="CY5" s="81"/>
      <c r="CZ5" s="157"/>
      <c r="DA5" s="157"/>
      <c r="DB5" s="157"/>
      <c r="DC5" s="158"/>
      <c r="DD5" s="81"/>
      <c r="DE5" s="157"/>
      <c r="DF5" s="157"/>
      <c r="DG5" s="157"/>
      <c r="DH5" s="158"/>
      <c r="DI5" s="81"/>
      <c r="DJ5" s="157"/>
      <c r="DK5" s="157"/>
      <c r="DL5" s="157"/>
      <c r="DM5" s="158"/>
      <c r="DN5" s="81"/>
      <c r="DO5" s="157"/>
      <c r="DP5" s="157"/>
      <c r="DQ5" s="157"/>
      <c r="DR5" s="158"/>
      <c r="DS5" s="81"/>
      <c r="DT5" s="157"/>
      <c r="DU5" s="157"/>
      <c r="DV5" s="157"/>
      <c r="DW5" s="158"/>
    </row>
    <row r="6" spans="1:127" ht="4.5" customHeight="1" x14ac:dyDescent="0.25">
      <c r="A6" s="74"/>
      <c r="B6" s="75"/>
      <c r="C6" s="81"/>
      <c r="D6" s="157"/>
      <c r="E6" s="157"/>
      <c r="F6" s="157"/>
      <c r="G6" s="158"/>
      <c r="H6" s="81"/>
      <c r="I6" s="157"/>
      <c r="J6" s="157"/>
      <c r="K6" s="157"/>
      <c r="L6" s="158"/>
      <c r="M6" s="81"/>
      <c r="N6" s="157"/>
      <c r="O6" s="157"/>
      <c r="P6" s="157"/>
      <c r="Q6" s="158"/>
      <c r="R6" s="81"/>
      <c r="S6" s="157"/>
      <c r="T6" s="157"/>
      <c r="U6" s="157"/>
      <c r="V6" s="158"/>
      <c r="W6" s="81"/>
      <c r="X6" s="157"/>
      <c r="Y6" s="157"/>
      <c r="Z6" s="157"/>
      <c r="AA6" s="158"/>
      <c r="AB6" s="81"/>
      <c r="AC6" s="157"/>
      <c r="AD6" s="157"/>
      <c r="AE6" s="157"/>
      <c r="AF6" s="158"/>
      <c r="AG6" s="81"/>
      <c r="AH6" s="157"/>
      <c r="AI6" s="157"/>
      <c r="AJ6" s="157"/>
      <c r="AK6" s="158"/>
      <c r="AL6" s="81"/>
      <c r="AM6" s="157"/>
      <c r="AN6" s="157"/>
      <c r="AO6" s="157"/>
      <c r="AP6" s="158"/>
      <c r="AQ6" s="81"/>
      <c r="AR6" s="157"/>
      <c r="AS6" s="157"/>
      <c r="AT6" s="157"/>
      <c r="AU6" s="158"/>
      <c r="AV6" s="81"/>
      <c r="AW6" s="157"/>
      <c r="AX6" s="157"/>
      <c r="AY6" s="157"/>
      <c r="AZ6" s="158"/>
      <c r="BA6" s="81"/>
      <c r="BB6" s="157"/>
      <c r="BC6" s="157"/>
      <c r="BD6" s="157"/>
      <c r="BE6" s="158"/>
      <c r="BF6" s="81"/>
      <c r="BG6" s="157"/>
      <c r="BH6" s="157"/>
      <c r="BI6" s="157"/>
      <c r="BJ6" s="158"/>
      <c r="BK6" s="81"/>
      <c r="BL6" s="157"/>
      <c r="BM6" s="157"/>
      <c r="BN6" s="157"/>
      <c r="BO6" s="158"/>
      <c r="BP6" s="81"/>
      <c r="BQ6" s="157"/>
      <c r="BR6" s="157"/>
      <c r="BS6" s="157"/>
      <c r="BT6" s="158"/>
      <c r="BU6" s="81"/>
      <c r="BV6" s="157"/>
      <c r="BW6" s="157"/>
      <c r="BX6" s="157"/>
      <c r="BY6" s="158"/>
      <c r="BZ6" s="81"/>
      <c r="CA6" s="157"/>
      <c r="CB6" s="157"/>
      <c r="CC6" s="157"/>
      <c r="CD6" s="158"/>
      <c r="CE6" s="81"/>
      <c r="CF6" s="157"/>
      <c r="CG6" s="157"/>
      <c r="CH6" s="157"/>
      <c r="CI6" s="158"/>
      <c r="CJ6" s="81"/>
      <c r="CK6" s="157"/>
      <c r="CL6" s="157"/>
      <c r="CM6" s="157"/>
      <c r="CN6" s="158"/>
      <c r="CO6" s="81"/>
      <c r="CP6" s="157"/>
      <c r="CQ6" s="157"/>
      <c r="CR6" s="157"/>
      <c r="CS6" s="158"/>
      <c r="CT6" s="81"/>
      <c r="CU6" s="157"/>
      <c r="CV6" s="157"/>
      <c r="CW6" s="157"/>
      <c r="CX6" s="158"/>
      <c r="CY6" s="81"/>
      <c r="CZ6" s="157"/>
      <c r="DA6" s="157"/>
      <c r="DB6" s="157"/>
      <c r="DC6" s="158"/>
      <c r="DD6" s="81"/>
      <c r="DE6" s="157"/>
      <c r="DF6" s="157"/>
      <c r="DG6" s="157"/>
      <c r="DH6" s="158"/>
      <c r="DI6" s="81"/>
      <c r="DJ6" s="157"/>
      <c r="DK6" s="157"/>
      <c r="DL6" s="157"/>
      <c r="DM6" s="158"/>
      <c r="DN6" s="81"/>
      <c r="DO6" s="157"/>
      <c r="DP6" s="157"/>
      <c r="DQ6" s="157"/>
      <c r="DR6" s="158"/>
      <c r="DS6" s="81"/>
      <c r="DT6" s="157"/>
      <c r="DU6" s="157"/>
      <c r="DV6" s="157"/>
      <c r="DW6" s="158"/>
    </row>
    <row r="7" spans="1:127" ht="4.5" customHeight="1" x14ac:dyDescent="0.25">
      <c r="A7" s="74"/>
      <c r="B7" s="75"/>
      <c r="C7" s="81"/>
      <c r="D7" s="157"/>
      <c r="E7" s="157"/>
      <c r="F7" s="157"/>
      <c r="G7" s="158"/>
      <c r="H7" s="81"/>
      <c r="I7" s="157"/>
      <c r="J7" s="157"/>
      <c r="K7" s="157"/>
      <c r="L7" s="158"/>
      <c r="M7" s="81"/>
      <c r="N7" s="157"/>
      <c r="O7" s="157"/>
      <c r="P7" s="157"/>
      <c r="Q7" s="158"/>
      <c r="R7" s="81"/>
      <c r="S7" s="157"/>
      <c r="T7" s="157"/>
      <c r="U7" s="157"/>
      <c r="V7" s="158"/>
      <c r="W7" s="81"/>
      <c r="X7" s="157"/>
      <c r="Y7" s="157"/>
      <c r="Z7" s="157"/>
      <c r="AA7" s="158"/>
      <c r="AB7" s="81"/>
      <c r="AC7" s="157"/>
      <c r="AD7" s="157"/>
      <c r="AE7" s="157"/>
      <c r="AF7" s="158"/>
      <c r="AG7" s="81"/>
      <c r="AH7" s="157"/>
      <c r="AI7" s="157"/>
      <c r="AJ7" s="157"/>
      <c r="AK7" s="158"/>
      <c r="AL7" s="81"/>
      <c r="AM7" s="157"/>
      <c r="AN7" s="157"/>
      <c r="AO7" s="157"/>
      <c r="AP7" s="158"/>
      <c r="AQ7" s="81"/>
      <c r="AR7" s="157"/>
      <c r="AS7" s="157"/>
      <c r="AT7" s="157"/>
      <c r="AU7" s="158"/>
      <c r="AV7" s="81"/>
      <c r="AW7" s="157"/>
      <c r="AX7" s="157"/>
      <c r="AY7" s="157"/>
      <c r="AZ7" s="158"/>
      <c r="BA7" s="81"/>
      <c r="BB7" s="157"/>
      <c r="BC7" s="157"/>
      <c r="BD7" s="157"/>
      <c r="BE7" s="158"/>
      <c r="BF7" s="81"/>
      <c r="BG7" s="157"/>
      <c r="BH7" s="157"/>
      <c r="BI7" s="157"/>
      <c r="BJ7" s="158"/>
      <c r="BK7" s="81"/>
      <c r="BL7" s="157"/>
      <c r="BM7" s="157"/>
      <c r="BN7" s="157"/>
      <c r="BO7" s="158"/>
      <c r="BP7" s="81"/>
      <c r="BQ7" s="157"/>
      <c r="BR7" s="157"/>
      <c r="BS7" s="157"/>
      <c r="BT7" s="158"/>
      <c r="BU7" s="81"/>
      <c r="BV7" s="157"/>
      <c r="BW7" s="157"/>
      <c r="BX7" s="157"/>
      <c r="BY7" s="158"/>
      <c r="BZ7" s="81"/>
      <c r="CA7" s="157"/>
      <c r="CB7" s="157"/>
      <c r="CC7" s="157"/>
      <c r="CD7" s="158"/>
      <c r="CE7" s="81"/>
      <c r="CF7" s="157"/>
      <c r="CG7" s="157"/>
      <c r="CH7" s="157"/>
      <c r="CI7" s="158"/>
      <c r="CJ7" s="81"/>
      <c r="CK7" s="157"/>
      <c r="CL7" s="157"/>
      <c r="CM7" s="157"/>
      <c r="CN7" s="158"/>
      <c r="CO7" s="81"/>
      <c r="CP7" s="157"/>
      <c r="CQ7" s="157"/>
      <c r="CR7" s="157"/>
      <c r="CS7" s="158"/>
      <c r="CT7" s="81"/>
      <c r="CU7" s="157"/>
      <c r="CV7" s="157"/>
      <c r="CW7" s="157"/>
      <c r="CX7" s="158"/>
      <c r="CY7" s="81"/>
      <c r="CZ7" s="157"/>
      <c r="DA7" s="157"/>
      <c r="DB7" s="157"/>
      <c r="DC7" s="158"/>
      <c r="DD7" s="81"/>
      <c r="DE7" s="157"/>
      <c r="DF7" s="157"/>
      <c r="DG7" s="157"/>
      <c r="DH7" s="158"/>
      <c r="DI7" s="81"/>
      <c r="DJ7" s="157"/>
      <c r="DK7" s="157"/>
      <c r="DL7" s="157"/>
      <c r="DM7" s="158"/>
      <c r="DN7" s="81"/>
      <c r="DO7" s="157"/>
      <c r="DP7" s="157"/>
      <c r="DQ7" s="157"/>
      <c r="DR7" s="158"/>
      <c r="DS7" s="81"/>
      <c r="DT7" s="157"/>
      <c r="DU7" s="157"/>
      <c r="DV7" s="157"/>
      <c r="DW7" s="158"/>
    </row>
    <row r="8" spans="1:127" ht="4.5" customHeight="1" x14ac:dyDescent="0.25">
      <c r="A8" s="74"/>
      <c r="B8" s="75"/>
      <c r="C8" s="81"/>
      <c r="D8" s="157"/>
      <c r="E8" s="157"/>
      <c r="F8" s="157"/>
      <c r="G8" s="158"/>
      <c r="H8" s="81"/>
      <c r="I8" s="157"/>
      <c r="J8" s="157"/>
      <c r="K8" s="157"/>
      <c r="L8" s="158"/>
      <c r="M8" s="81"/>
      <c r="N8" s="157"/>
      <c r="O8" s="157"/>
      <c r="P8" s="157"/>
      <c r="Q8" s="158"/>
      <c r="R8" s="81"/>
      <c r="S8" s="157"/>
      <c r="T8" s="157"/>
      <c r="U8" s="157"/>
      <c r="V8" s="158"/>
      <c r="W8" s="81"/>
      <c r="X8" s="157"/>
      <c r="Y8" s="157"/>
      <c r="Z8" s="157"/>
      <c r="AA8" s="158"/>
      <c r="AB8" s="81"/>
      <c r="AC8" s="157"/>
      <c r="AD8" s="157"/>
      <c r="AE8" s="157"/>
      <c r="AF8" s="158"/>
      <c r="AG8" s="81"/>
      <c r="AH8" s="157"/>
      <c r="AI8" s="157"/>
      <c r="AJ8" s="157"/>
      <c r="AK8" s="158"/>
      <c r="AL8" s="81"/>
      <c r="AM8" s="157"/>
      <c r="AN8" s="157"/>
      <c r="AO8" s="157"/>
      <c r="AP8" s="158"/>
      <c r="AQ8" s="81"/>
      <c r="AR8" s="157"/>
      <c r="AS8" s="157"/>
      <c r="AT8" s="157"/>
      <c r="AU8" s="158"/>
      <c r="AV8" s="81"/>
      <c r="AW8" s="157"/>
      <c r="AX8" s="157"/>
      <c r="AY8" s="157"/>
      <c r="AZ8" s="158"/>
      <c r="BA8" s="81"/>
      <c r="BB8" s="157"/>
      <c r="BC8" s="157"/>
      <c r="BD8" s="157"/>
      <c r="BE8" s="158"/>
      <c r="BF8" s="81"/>
      <c r="BG8" s="157"/>
      <c r="BH8" s="157"/>
      <c r="BI8" s="157"/>
      <c r="BJ8" s="158"/>
      <c r="BK8" s="81"/>
      <c r="BL8" s="157"/>
      <c r="BM8" s="157"/>
      <c r="BN8" s="157"/>
      <c r="BO8" s="158"/>
      <c r="BP8" s="81"/>
      <c r="BQ8" s="157"/>
      <c r="BR8" s="157"/>
      <c r="BS8" s="157"/>
      <c r="BT8" s="158"/>
      <c r="BU8" s="81"/>
      <c r="BV8" s="157"/>
      <c r="BW8" s="157"/>
      <c r="BX8" s="157"/>
      <c r="BY8" s="158"/>
      <c r="BZ8" s="81"/>
      <c r="CA8" s="157"/>
      <c r="CB8" s="157"/>
      <c r="CC8" s="157"/>
      <c r="CD8" s="158"/>
      <c r="CE8" s="81"/>
      <c r="CF8" s="157"/>
      <c r="CG8" s="157"/>
      <c r="CH8" s="157"/>
      <c r="CI8" s="158"/>
      <c r="CJ8" s="81"/>
      <c r="CK8" s="157"/>
      <c r="CL8" s="157"/>
      <c r="CM8" s="157"/>
      <c r="CN8" s="158"/>
      <c r="CO8" s="81"/>
      <c r="CP8" s="157"/>
      <c r="CQ8" s="157"/>
      <c r="CR8" s="157"/>
      <c r="CS8" s="158"/>
      <c r="CT8" s="81"/>
      <c r="CU8" s="157"/>
      <c r="CV8" s="157"/>
      <c r="CW8" s="157"/>
      <c r="CX8" s="158"/>
      <c r="CY8" s="81"/>
      <c r="CZ8" s="157"/>
      <c r="DA8" s="157"/>
      <c r="DB8" s="157"/>
      <c r="DC8" s="158"/>
      <c r="DD8" s="81"/>
      <c r="DE8" s="157"/>
      <c r="DF8" s="157"/>
      <c r="DG8" s="157"/>
      <c r="DH8" s="158"/>
      <c r="DI8" s="81"/>
      <c r="DJ8" s="157"/>
      <c r="DK8" s="157"/>
      <c r="DL8" s="157"/>
      <c r="DM8" s="158"/>
      <c r="DN8" s="81"/>
      <c r="DO8" s="157"/>
      <c r="DP8" s="157"/>
      <c r="DQ8" s="157"/>
      <c r="DR8" s="158"/>
      <c r="DS8" s="81"/>
      <c r="DT8" s="157"/>
      <c r="DU8" s="157"/>
      <c r="DV8" s="157"/>
      <c r="DW8" s="158"/>
    </row>
    <row r="9" spans="1:127" ht="13.5" customHeight="1" x14ac:dyDescent="0.25">
      <c r="A9" s="74" t="s">
        <v>6</v>
      </c>
      <c r="B9" s="75"/>
      <c r="C9" s="159"/>
      <c r="D9" s="157"/>
      <c r="E9" s="157"/>
      <c r="F9" s="157"/>
      <c r="G9" s="158"/>
      <c r="H9" s="159"/>
      <c r="I9" s="157"/>
      <c r="J9" s="157"/>
      <c r="K9" s="157"/>
      <c r="L9" s="158"/>
      <c r="M9" s="159"/>
      <c r="N9" s="157"/>
      <c r="O9" s="157"/>
      <c r="P9" s="157"/>
      <c r="Q9" s="158"/>
      <c r="R9" s="159"/>
      <c r="S9" s="157"/>
      <c r="T9" s="157"/>
      <c r="U9" s="157"/>
      <c r="V9" s="158"/>
      <c r="W9" s="159"/>
      <c r="X9" s="157"/>
      <c r="Y9" s="157"/>
      <c r="Z9" s="157"/>
      <c r="AA9" s="158"/>
      <c r="AB9" s="159"/>
      <c r="AC9" s="157"/>
      <c r="AD9" s="157"/>
      <c r="AE9" s="157"/>
      <c r="AF9" s="158"/>
      <c r="AG9" s="8"/>
      <c r="AH9" s="157"/>
      <c r="AI9" s="157"/>
      <c r="AJ9" s="157"/>
      <c r="AK9" s="158"/>
      <c r="AL9" s="8"/>
      <c r="AM9" s="157"/>
      <c r="AN9" s="157"/>
      <c r="AO9" s="157"/>
      <c r="AP9" s="158"/>
      <c r="AQ9" s="159"/>
      <c r="AR9" s="157"/>
      <c r="AS9" s="157"/>
      <c r="AT9" s="157"/>
      <c r="AU9" s="158"/>
      <c r="AV9" s="159"/>
      <c r="AW9" s="157"/>
      <c r="AX9" s="157"/>
      <c r="AY9" s="157"/>
      <c r="AZ9" s="158"/>
      <c r="BA9" s="159"/>
      <c r="BB9" s="157"/>
      <c r="BC9" s="157"/>
      <c r="BD9" s="157"/>
      <c r="BE9" s="158"/>
      <c r="BF9" s="159"/>
      <c r="BG9" s="157"/>
      <c r="BH9" s="157"/>
      <c r="BI9" s="157"/>
      <c r="BJ9" s="158"/>
      <c r="BK9" s="159"/>
      <c r="BL9" s="157"/>
      <c r="BM9" s="157"/>
      <c r="BN9" s="157"/>
      <c r="BO9" s="158"/>
      <c r="BP9" s="8"/>
      <c r="BQ9" s="157"/>
      <c r="BR9" s="157"/>
      <c r="BS9" s="157"/>
      <c r="BT9" s="158"/>
      <c r="BU9" s="8"/>
      <c r="BV9" s="157"/>
      <c r="BW9" s="157"/>
      <c r="BX9" s="157"/>
      <c r="BY9" s="158"/>
      <c r="BZ9" s="8"/>
      <c r="CA9" s="157"/>
      <c r="CB9" s="157"/>
      <c r="CC9" s="157"/>
      <c r="CD9" s="158"/>
      <c r="CE9" s="8"/>
      <c r="CF9" s="157"/>
      <c r="CG9" s="157"/>
      <c r="CH9" s="157"/>
      <c r="CI9" s="158"/>
      <c r="CJ9" s="8"/>
      <c r="CK9" s="157"/>
      <c r="CL9" s="157"/>
      <c r="CM9" s="157"/>
      <c r="CN9" s="158"/>
      <c r="CO9" s="8"/>
      <c r="CP9" s="157"/>
      <c r="CQ9" s="157"/>
      <c r="CR9" s="157"/>
      <c r="CS9" s="158"/>
      <c r="CT9" s="8"/>
      <c r="CU9" s="157"/>
      <c r="CV9" s="157"/>
      <c r="CW9" s="157"/>
      <c r="CX9" s="158"/>
      <c r="CY9" s="8"/>
      <c r="CZ9" s="157"/>
      <c r="DA9" s="157"/>
      <c r="DB9" s="157"/>
      <c r="DC9" s="158"/>
      <c r="DD9" s="8"/>
      <c r="DE9" s="157"/>
      <c r="DF9" s="157"/>
      <c r="DG9" s="157"/>
      <c r="DH9" s="158"/>
      <c r="DI9" s="8"/>
      <c r="DJ9" s="157"/>
      <c r="DK9" s="157"/>
      <c r="DL9" s="157"/>
      <c r="DM9" s="158"/>
      <c r="DN9" s="8"/>
      <c r="DO9" s="157"/>
      <c r="DP9" s="157"/>
      <c r="DQ9" s="157"/>
      <c r="DR9" s="158"/>
      <c r="DS9" s="8"/>
      <c r="DT9" s="157"/>
      <c r="DU9" s="157"/>
      <c r="DV9" s="157"/>
      <c r="DW9" s="158"/>
    </row>
    <row r="10" spans="1:127" ht="30.6" x14ac:dyDescent="0.25">
      <c r="A10" s="74" t="s">
        <v>127</v>
      </c>
      <c r="B10" s="74" t="s">
        <v>7</v>
      </c>
      <c r="C10" s="46" t="s">
        <v>89</v>
      </c>
      <c r="D10" s="45" t="s">
        <v>90</v>
      </c>
      <c r="E10" s="45" t="s">
        <v>8</v>
      </c>
      <c r="F10" s="45" t="s">
        <v>91</v>
      </c>
      <c r="G10" s="45" t="s">
        <v>9</v>
      </c>
      <c r="H10" s="46" t="s">
        <v>89</v>
      </c>
      <c r="I10" s="45" t="s">
        <v>90</v>
      </c>
      <c r="J10" s="45" t="s">
        <v>8</v>
      </c>
      <c r="K10" s="45" t="s">
        <v>91</v>
      </c>
      <c r="L10" s="45" t="s">
        <v>9</v>
      </c>
      <c r="M10" s="46" t="s">
        <v>89</v>
      </c>
      <c r="N10" s="45" t="s">
        <v>90</v>
      </c>
      <c r="O10" s="45" t="s">
        <v>8</v>
      </c>
      <c r="P10" s="45" t="s">
        <v>91</v>
      </c>
      <c r="Q10" s="45" t="s">
        <v>9</v>
      </c>
      <c r="R10" s="46" t="s">
        <v>89</v>
      </c>
      <c r="S10" s="45" t="s">
        <v>90</v>
      </c>
      <c r="T10" s="45" t="s">
        <v>8</v>
      </c>
      <c r="U10" s="45" t="s">
        <v>91</v>
      </c>
      <c r="V10" s="45" t="s">
        <v>9</v>
      </c>
      <c r="W10" s="46" t="s">
        <v>89</v>
      </c>
      <c r="X10" s="45" t="s">
        <v>90</v>
      </c>
      <c r="Y10" s="45" t="s">
        <v>8</v>
      </c>
      <c r="Z10" s="45" t="s">
        <v>91</v>
      </c>
      <c r="AA10" s="45" t="s">
        <v>9</v>
      </c>
      <c r="AB10" s="46" t="s">
        <v>89</v>
      </c>
      <c r="AC10" s="45" t="s">
        <v>90</v>
      </c>
      <c r="AD10" s="45" t="s">
        <v>8</v>
      </c>
      <c r="AE10" s="45" t="s">
        <v>91</v>
      </c>
      <c r="AF10" s="45" t="s">
        <v>9</v>
      </c>
      <c r="AG10" s="46" t="s">
        <v>89</v>
      </c>
      <c r="AH10" s="45" t="s">
        <v>90</v>
      </c>
      <c r="AI10" s="45" t="s">
        <v>8</v>
      </c>
      <c r="AJ10" s="45" t="s">
        <v>91</v>
      </c>
      <c r="AK10" s="45" t="s">
        <v>9</v>
      </c>
      <c r="AL10" s="46" t="s">
        <v>89</v>
      </c>
      <c r="AM10" s="45" t="s">
        <v>90</v>
      </c>
      <c r="AN10" s="45" t="s">
        <v>8</v>
      </c>
      <c r="AO10" s="45" t="s">
        <v>91</v>
      </c>
      <c r="AP10" s="45" t="s">
        <v>9</v>
      </c>
      <c r="AQ10" s="46" t="s">
        <v>89</v>
      </c>
      <c r="AR10" s="45" t="s">
        <v>90</v>
      </c>
      <c r="AS10" s="45" t="s">
        <v>8</v>
      </c>
      <c r="AT10" s="45" t="s">
        <v>91</v>
      </c>
      <c r="AU10" s="45" t="s">
        <v>9</v>
      </c>
      <c r="AV10" s="46" t="s">
        <v>89</v>
      </c>
      <c r="AW10" s="45" t="s">
        <v>90</v>
      </c>
      <c r="AX10" s="45" t="s">
        <v>8</v>
      </c>
      <c r="AY10" s="45" t="s">
        <v>91</v>
      </c>
      <c r="AZ10" s="45" t="s">
        <v>9</v>
      </c>
      <c r="BA10" s="46" t="s">
        <v>89</v>
      </c>
      <c r="BB10" s="45" t="s">
        <v>90</v>
      </c>
      <c r="BC10" s="45" t="s">
        <v>8</v>
      </c>
      <c r="BD10" s="45" t="s">
        <v>91</v>
      </c>
      <c r="BE10" s="45" t="s">
        <v>9</v>
      </c>
      <c r="BF10" s="46" t="s">
        <v>89</v>
      </c>
      <c r="BG10" s="45" t="s">
        <v>90</v>
      </c>
      <c r="BH10" s="45" t="s">
        <v>8</v>
      </c>
      <c r="BI10" s="45" t="s">
        <v>91</v>
      </c>
      <c r="BJ10" s="45" t="s">
        <v>9</v>
      </c>
      <c r="BK10" s="46" t="s">
        <v>89</v>
      </c>
      <c r="BL10" s="45" t="s">
        <v>90</v>
      </c>
      <c r="BM10" s="45" t="s">
        <v>8</v>
      </c>
      <c r="BN10" s="45" t="s">
        <v>91</v>
      </c>
      <c r="BO10" s="45" t="s">
        <v>9</v>
      </c>
      <c r="BP10" s="46" t="s">
        <v>89</v>
      </c>
      <c r="BQ10" s="45" t="s">
        <v>90</v>
      </c>
      <c r="BR10" s="45" t="s">
        <v>8</v>
      </c>
      <c r="BS10" s="45" t="s">
        <v>91</v>
      </c>
      <c r="BT10" s="45" t="s">
        <v>9</v>
      </c>
      <c r="BU10" s="46" t="s">
        <v>89</v>
      </c>
      <c r="BV10" s="45" t="s">
        <v>90</v>
      </c>
      <c r="BW10" s="45" t="s">
        <v>8</v>
      </c>
      <c r="BX10" s="45" t="s">
        <v>91</v>
      </c>
      <c r="BY10" s="45" t="s">
        <v>9</v>
      </c>
      <c r="BZ10" s="46" t="s">
        <v>89</v>
      </c>
      <c r="CA10" s="45" t="s">
        <v>90</v>
      </c>
      <c r="CB10" s="45" t="s">
        <v>8</v>
      </c>
      <c r="CC10" s="45" t="s">
        <v>91</v>
      </c>
      <c r="CD10" s="45" t="s">
        <v>9</v>
      </c>
      <c r="CE10" s="46" t="s">
        <v>89</v>
      </c>
      <c r="CF10" s="45" t="s">
        <v>90</v>
      </c>
      <c r="CG10" s="45" t="s">
        <v>8</v>
      </c>
      <c r="CH10" s="45" t="s">
        <v>91</v>
      </c>
      <c r="CI10" s="45" t="s">
        <v>9</v>
      </c>
      <c r="CJ10" s="46" t="s">
        <v>89</v>
      </c>
      <c r="CK10" s="45" t="s">
        <v>90</v>
      </c>
      <c r="CL10" s="45" t="s">
        <v>8</v>
      </c>
      <c r="CM10" s="45" t="s">
        <v>91</v>
      </c>
      <c r="CN10" s="45" t="s">
        <v>9</v>
      </c>
      <c r="CO10" s="46" t="s">
        <v>89</v>
      </c>
      <c r="CP10" s="45" t="s">
        <v>90</v>
      </c>
      <c r="CQ10" s="45" t="s">
        <v>8</v>
      </c>
      <c r="CR10" s="45" t="s">
        <v>91</v>
      </c>
      <c r="CS10" s="45" t="s">
        <v>9</v>
      </c>
      <c r="CT10" s="46" t="s">
        <v>89</v>
      </c>
      <c r="CU10" s="45" t="s">
        <v>90</v>
      </c>
      <c r="CV10" s="45" t="s">
        <v>8</v>
      </c>
      <c r="CW10" s="45" t="s">
        <v>91</v>
      </c>
      <c r="CX10" s="45" t="s">
        <v>9</v>
      </c>
      <c r="CY10" s="46"/>
      <c r="CZ10" s="45"/>
      <c r="DA10" s="45"/>
      <c r="DB10" s="45"/>
      <c r="DC10" s="45"/>
      <c r="DD10" s="46"/>
      <c r="DE10" s="45"/>
      <c r="DF10" s="45"/>
      <c r="DG10" s="45"/>
      <c r="DH10" s="45"/>
      <c r="DI10" s="46"/>
      <c r="DJ10" s="45"/>
      <c r="DK10" s="45"/>
      <c r="DL10" s="45"/>
      <c r="DM10" s="45"/>
      <c r="DN10" s="46"/>
      <c r="DO10" s="45"/>
      <c r="DP10" s="45"/>
      <c r="DQ10" s="45"/>
      <c r="DR10" s="45"/>
      <c r="DS10" s="46"/>
      <c r="DT10" s="45"/>
      <c r="DU10" s="45"/>
      <c r="DV10" s="45"/>
      <c r="DW10" s="45"/>
    </row>
    <row r="11" spans="1:127" ht="13.5" customHeight="1" x14ac:dyDescent="0.25">
      <c r="A11" s="161" t="s">
        <v>298</v>
      </c>
      <c r="B11" s="52" t="s">
        <v>422</v>
      </c>
      <c r="C11" s="66"/>
      <c r="D11" s="52">
        <v>257</v>
      </c>
      <c r="E11" s="115">
        <v>0.443</v>
      </c>
      <c r="F11" s="2">
        <v>16</v>
      </c>
      <c r="G11" s="162">
        <v>0.57099999999999995</v>
      </c>
      <c r="H11" s="66"/>
      <c r="I11" s="52"/>
      <c r="J11" s="115"/>
      <c r="L11" s="162"/>
      <c r="M11" s="66"/>
      <c r="N11" s="52"/>
      <c r="O11" s="115"/>
      <c r="Q11" s="162"/>
      <c r="R11" s="66"/>
      <c r="S11" s="52"/>
      <c r="T11" s="115"/>
      <c r="V11" s="162"/>
      <c r="W11" s="66"/>
      <c r="X11" s="52"/>
      <c r="Y11" s="115"/>
      <c r="AA11" s="162"/>
      <c r="AB11" s="66"/>
      <c r="AC11" s="52"/>
      <c r="AD11" s="115"/>
      <c r="AF11" s="162"/>
      <c r="AG11" s="66"/>
      <c r="AH11" s="52"/>
      <c r="AI11" s="115"/>
      <c r="AK11" s="162"/>
      <c r="AL11" s="66"/>
      <c r="AM11" s="52"/>
      <c r="AN11" s="115"/>
      <c r="AP11" s="162"/>
      <c r="AQ11" s="66"/>
      <c r="AR11" s="52"/>
      <c r="AS11" s="115"/>
      <c r="AU11" s="162"/>
      <c r="AV11" s="66"/>
      <c r="AW11" s="52"/>
      <c r="AX11" s="115"/>
      <c r="AZ11" s="162"/>
      <c r="BA11" s="66"/>
      <c r="BB11" s="52"/>
      <c r="BC11" s="115"/>
      <c r="BE11" s="162"/>
      <c r="BF11" s="66"/>
      <c r="BG11" s="52"/>
      <c r="BH11" s="115"/>
      <c r="BJ11" s="162"/>
      <c r="BK11" s="66"/>
      <c r="BL11" s="52"/>
      <c r="BM11" s="115"/>
      <c r="BO11" s="162"/>
      <c r="BP11" s="66"/>
      <c r="BQ11" s="52"/>
      <c r="BR11" s="115"/>
      <c r="BT11" s="162"/>
      <c r="BU11" s="66"/>
      <c r="BV11" s="52"/>
      <c r="BW11" s="115"/>
      <c r="BY11" s="162"/>
      <c r="BZ11" s="66"/>
      <c r="CA11" s="52"/>
      <c r="CB11" s="115"/>
      <c r="CD11" s="162"/>
      <c r="CE11" s="66"/>
      <c r="CF11" s="52"/>
      <c r="CG11" s="115"/>
      <c r="CI11" s="162"/>
      <c r="CJ11" s="66"/>
      <c r="CK11" s="52"/>
      <c r="CL11" s="115"/>
      <c r="CN11" s="162"/>
      <c r="CO11" s="66"/>
      <c r="CP11" s="52"/>
      <c r="CQ11" s="115"/>
      <c r="CS11" s="162"/>
      <c r="CT11" s="66"/>
      <c r="CU11" s="52"/>
      <c r="CV11" s="115"/>
      <c r="CX11" s="162"/>
      <c r="CY11" s="66"/>
      <c r="CZ11" s="52"/>
      <c r="DA11" s="115"/>
      <c r="DC11" s="115"/>
      <c r="DD11" s="66"/>
      <c r="DE11" s="52"/>
      <c r="DF11" s="115"/>
      <c r="DH11" s="162"/>
      <c r="DI11" s="66"/>
      <c r="DJ11" s="52"/>
      <c r="DK11" s="115"/>
      <c r="DM11" s="162"/>
      <c r="DN11" s="66"/>
      <c r="DO11" s="52"/>
      <c r="DP11" s="115"/>
      <c r="DR11" s="162"/>
      <c r="DS11" s="66"/>
      <c r="DT11" s="52"/>
      <c r="DU11" s="115"/>
      <c r="DW11" s="162"/>
    </row>
    <row r="12" spans="1:127" ht="13.5" customHeight="1" x14ac:dyDescent="0.25">
      <c r="A12" s="161" t="s">
        <v>322</v>
      </c>
      <c r="B12" s="52" t="s">
        <v>423</v>
      </c>
      <c r="C12" s="66"/>
      <c r="D12" s="52">
        <v>108</v>
      </c>
      <c r="E12" s="115">
        <v>0.187</v>
      </c>
      <c r="F12" s="2">
        <v>3</v>
      </c>
      <c r="G12" s="162">
        <v>0.107</v>
      </c>
      <c r="H12" s="66"/>
      <c r="I12" s="52"/>
      <c r="J12" s="115"/>
      <c r="L12" s="162"/>
      <c r="M12" s="66"/>
      <c r="N12" s="52"/>
      <c r="O12" s="115"/>
      <c r="Q12" s="162"/>
      <c r="R12" s="66"/>
      <c r="S12" s="52"/>
      <c r="T12" s="115"/>
      <c r="V12" s="162"/>
      <c r="W12" s="66"/>
      <c r="X12" s="52"/>
      <c r="Y12" s="115"/>
      <c r="AA12" s="162"/>
      <c r="AB12" s="66"/>
      <c r="AC12" s="52"/>
      <c r="AD12" s="115"/>
      <c r="AF12" s="162"/>
      <c r="AG12" s="66"/>
      <c r="AH12" s="52"/>
      <c r="AI12" s="115"/>
      <c r="AK12" s="162"/>
      <c r="AL12" s="66"/>
      <c r="AM12" s="52"/>
      <c r="AN12" s="115"/>
      <c r="AP12" s="162"/>
      <c r="AQ12" s="66"/>
      <c r="AR12" s="52"/>
      <c r="AS12" s="115"/>
      <c r="AU12" s="162"/>
      <c r="AV12" s="66"/>
      <c r="AW12" s="52"/>
      <c r="AX12" s="115"/>
      <c r="AZ12" s="162"/>
      <c r="BA12" s="66"/>
      <c r="BB12" s="52"/>
      <c r="BC12" s="115"/>
      <c r="BE12" s="162"/>
      <c r="BF12" s="66"/>
      <c r="BG12" s="52"/>
      <c r="BH12" s="115"/>
      <c r="BJ12" s="162"/>
      <c r="BK12" s="66"/>
      <c r="BL12" s="52"/>
      <c r="BM12" s="115"/>
      <c r="BO12" s="162"/>
      <c r="BP12" s="66"/>
      <c r="BQ12" s="52"/>
      <c r="BR12" s="162"/>
      <c r="BT12" s="162"/>
      <c r="BU12" s="66"/>
      <c r="BV12" s="52"/>
      <c r="BW12" s="115"/>
      <c r="BY12" s="162"/>
      <c r="BZ12" s="66"/>
      <c r="CA12" s="52"/>
      <c r="CB12" s="115"/>
      <c r="CD12" s="162"/>
      <c r="CE12" s="66"/>
      <c r="CF12" s="52"/>
      <c r="CG12" s="115"/>
      <c r="CI12" s="162"/>
      <c r="CJ12" s="66"/>
      <c r="CK12" s="52"/>
      <c r="CL12" s="115"/>
      <c r="CN12" s="162"/>
      <c r="CO12" s="66"/>
      <c r="CP12" s="52"/>
      <c r="CQ12" s="115"/>
      <c r="CS12" s="162"/>
      <c r="CT12" s="66"/>
      <c r="CU12" s="52"/>
      <c r="CV12" s="115"/>
      <c r="CX12" s="162"/>
      <c r="CY12" s="66"/>
      <c r="CZ12" s="52"/>
      <c r="DA12" s="115"/>
      <c r="DC12" s="162"/>
      <c r="DD12" s="66"/>
      <c r="DE12" s="52"/>
      <c r="DF12" s="115"/>
      <c r="DH12" s="162"/>
      <c r="DI12" s="66"/>
      <c r="DJ12" s="52"/>
      <c r="DK12" s="115"/>
      <c r="DM12" s="162"/>
      <c r="DN12" s="66"/>
      <c r="DO12" s="52"/>
      <c r="DP12" s="115"/>
      <c r="DR12" s="162"/>
      <c r="DS12" s="66"/>
      <c r="DT12" s="52"/>
      <c r="DU12" s="115"/>
      <c r="DW12" s="162"/>
    </row>
    <row r="13" spans="1:127" ht="13.5" customHeight="1" x14ac:dyDescent="0.25">
      <c r="A13" s="201" t="s">
        <v>323</v>
      </c>
      <c r="B13" s="52" t="s">
        <v>424</v>
      </c>
      <c r="C13" s="66"/>
      <c r="D13" s="52">
        <v>56</v>
      </c>
      <c r="E13" s="115">
        <v>9.8000000000000004E-2</v>
      </c>
      <c r="F13" s="2">
        <v>4</v>
      </c>
      <c r="G13" s="162">
        <v>0.14299999999999999</v>
      </c>
      <c r="H13" s="66"/>
      <c r="I13" s="52"/>
      <c r="J13" s="115"/>
      <c r="L13" s="162"/>
      <c r="M13" s="66"/>
      <c r="N13" s="52"/>
      <c r="O13" s="115"/>
      <c r="Q13" s="162"/>
      <c r="R13" s="66"/>
      <c r="S13" s="52"/>
      <c r="T13" s="115"/>
      <c r="V13" s="162"/>
      <c r="W13" s="66"/>
      <c r="X13" s="52"/>
      <c r="Y13" s="115"/>
      <c r="AA13" s="162"/>
      <c r="AB13" s="66"/>
      <c r="AC13" s="52"/>
      <c r="AD13" s="115"/>
      <c r="AF13" s="162"/>
      <c r="AG13" s="66"/>
      <c r="AH13" s="52"/>
      <c r="AI13" s="115"/>
      <c r="AK13" s="162"/>
      <c r="AL13" s="66"/>
      <c r="AM13" s="52"/>
      <c r="AN13" s="115"/>
      <c r="AP13" s="162"/>
      <c r="AQ13" s="66"/>
      <c r="AR13" s="52"/>
      <c r="AS13" s="115"/>
      <c r="AU13" s="162"/>
      <c r="AV13" s="66"/>
      <c r="AW13" s="52"/>
      <c r="AX13" s="115"/>
      <c r="AZ13" s="162"/>
      <c r="BA13" s="66"/>
      <c r="BB13" s="52"/>
      <c r="BC13" s="115"/>
      <c r="BE13" s="162"/>
      <c r="BF13" s="66"/>
      <c r="BG13" s="52"/>
      <c r="BH13" s="115"/>
      <c r="BJ13" s="162"/>
      <c r="BK13" s="66"/>
      <c r="BL13" s="52"/>
      <c r="BM13" s="115"/>
      <c r="BO13" s="162"/>
      <c r="BP13" s="66"/>
      <c r="BQ13" s="52"/>
      <c r="BR13" s="115"/>
      <c r="BT13" s="162"/>
      <c r="BU13" s="66"/>
      <c r="BV13" s="52"/>
      <c r="BW13" s="115"/>
      <c r="BY13" s="162"/>
      <c r="BZ13" s="66"/>
      <c r="CA13" s="52"/>
      <c r="CB13" s="115"/>
      <c r="CD13" s="162"/>
      <c r="CE13" s="66"/>
      <c r="CF13" s="52"/>
      <c r="CG13" s="115"/>
      <c r="CI13" s="162"/>
      <c r="CJ13" s="66"/>
      <c r="CK13" s="52"/>
      <c r="CL13" s="115"/>
      <c r="CN13" s="162"/>
      <c r="CO13" s="66"/>
      <c r="CP13" s="52"/>
      <c r="CQ13" s="115"/>
      <c r="CS13" s="162"/>
      <c r="CT13" s="66"/>
      <c r="CU13" s="52"/>
      <c r="CV13" s="115"/>
      <c r="CX13" s="115"/>
      <c r="CY13" s="66"/>
      <c r="CZ13" s="52"/>
      <c r="DA13" s="115"/>
      <c r="DC13" s="162"/>
      <c r="DD13" s="66"/>
      <c r="DE13" s="52"/>
      <c r="DF13" s="115"/>
      <c r="DH13" s="162"/>
      <c r="DI13" s="66"/>
      <c r="DJ13" s="52"/>
      <c r="DK13" s="115"/>
      <c r="DM13" s="162"/>
      <c r="DN13" s="66"/>
      <c r="DO13" s="52"/>
      <c r="DP13" s="115"/>
      <c r="DR13" s="162"/>
      <c r="DS13" s="66"/>
      <c r="DT13" s="52"/>
      <c r="DU13" s="115"/>
      <c r="DW13" s="162"/>
    </row>
    <row r="14" spans="1:127" ht="13.5" customHeight="1" x14ac:dyDescent="0.25">
      <c r="A14" s="161" t="s">
        <v>324</v>
      </c>
      <c r="B14" s="52" t="s">
        <v>425</v>
      </c>
      <c r="C14" s="66"/>
      <c r="D14" s="52">
        <v>13</v>
      </c>
      <c r="E14" s="115">
        <v>2.3E-2</v>
      </c>
      <c r="F14" s="2">
        <v>1</v>
      </c>
      <c r="G14" s="162">
        <v>3.5999999999999997E-2</v>
      </c>
      <c r="H14" s="66"/>
      <c r="I14" s="52"/>
      <c r="J14" s="115"/>
      <c r="L14" s="162"/>
      <c r="M14" s="66"/>
      <c r="N14" s="52"/>
      <c r="O14" s="115"/>
      <c r="Q14" s="162"/>
      <c r="R14" s="66"/>
      <c r="S14" s="52"/>
      <c r="T14" s="115"/>
      <c r="V14" s="162"/>
      <c r="W14" s="66"/>
      <c r="X14" s="52"/>
      <c r="Y14" s="115"/>
      <c r="AA14" s="162"/>
      <c r="AB14" s="66"/>
      <c r="AC14" s="52"/>
      <c r="AD14" s="115"/>
      <c r="AF14" s="162"/>
      <c r="AG14" s="66"/>
      <c r="AH14" s="52"/>
      <c r="AI14" s="115"/>
      <c r="AK14" s="162"/>
      <c r="AL14" s="66"/>
      <c r="AM14" s="52"/>
      <c r="AN14" s="115"/>
      <c r="AP14" s="162"/>
      <c r="AQ14" s="66"/>
      <c r="AR14" s="52"/>
      <c r="AS14" s="115"/>
      <c r="AU14" s="162"/>
      <c r="AV14" s="66"/>
      <c r="AW14" s="52"/>
      <c r="AX14" s="115"/>
      <c r="AZ14" s="162"/>
      <c r="BA14" s="66"/>
      <c r="BB14" s="52"/>
      <c r="BC14" s="115"/>
      <c r="BE14" s="162"/>
      <c r="BF14" s="66"/>
      <c r="BG14" s="52"/>
      <c r="BH14" s="115"/>
      <c r="BJ14" s="162"/>
      <c r="BK14" s="66"/>
      <c r="BL14" s="52"/>
      <c r="BM14" s="115"/>
      <c r="BO14" s="162"/>
      <c r="BP14" s="66"/>
      <c r="BQ14" s="52"/>
      <c r="BR14" s="115"/>
      <c r="BT14" s="162"/>
      <c r="BU14" s="66"/>
      <c r="BV14" s="52"/>
      <c r="BW14" s="115"/>
      <c r="BY14" s="162"/>
      <c r="BZ14" s="66"/>
      <c r="CA14" s="52"/>
      <c r="CB14" s="115"/>
      <c r="CD14" s="162"/>
      <c r="CE14" s="66"/>
      <c r="CF14" s="52"/>
      <c r="CG14" s="115"/>
      <c r="CI14" s="162"/>
      <c r="CJ14" s="66"/>
      <c r="CK14" s="52"/>
      <c r="CL14" s="115"/>
      <c r="CN14" s="162"/>
      <c r="CO14" s="66"/>
      <c r="CP14" s="52"/>
      <c r="CQ14" s="115"/>
      <c r="CS14" s="162"/>
      <c r="CT14" s="66"/>
      <c r="CU14" s="52"/>
      <c r="CV14" s="115"/>
      <c r="CX14" s="162"/>
      <c r="CY14" s="66"/>
      <c r="CZ14" s="52"/>
      <c r="DA14" s="115"/>
      <c r="DC14" s="162"/>
      <c r="DD14" s="66"/>
      <c r="DE14" s="52"/>
      <c r="DF14" s="115"/>
      <c r="DH14" s="162"/>
      <c r="DI14" s="66"/>
      <c r="DJ14" s="52"/>
      <c r="DK14" s="115"/>
      <c r="DM14" s="162"/>
      <c r="DN14" s="66"/>
      <c r="DO14" s="52"/>
      <c r="DP14" s="115"/>
      <c r="DR14" s="162"/>
      <c r="DS14" s="66"/>
      <c r="DT14" s="52"/>
      <c r="DU14" s="115"/>
      <c r="DW14" s="162"/>
    </row>
    <row r="15" spans="1:127" ht="13.5" customHeight="1" x14ac:dyDescent="0.25">
      <c r="A15" s="161" t="s">
        <v>297</v>
      </c>
      <c r="B15" s="52" t="s">
        <v>426</v>
      </c>
      <c r="C15" s="66"/>
      <c r="D15" s="52">
        <v>24</v>
      </c>
      <c r="E15" s="204">
        <v>4.2000000000000003E-2</v>
      </c>
      <c r="F15" s="2">
        <v>3</v>
      </c>
      <c r="G15" s="212">
        <v>0.107</v>
      </c>
      <c r="H15" s="66"/>
      <c r="I15" s="52"/>
      <c r="J15" s="115"/>
      <c r="L15" s="162"/>
      <c r="M15" s="66"/>
      <c r="N15" s="52"/>
      <c r="O15" s="115"/>
      <c r="Q15" s="162"/>
      <c r="R15" s="66"/>
      <c r="S15" s="52"/>
      <c r="T15" s="115"/>
      <c r="V15" s="162"/>
      <c r="W15" s="66"/>
      <c r="X15" s="52"/>
      <c r="Y15" s="115"/>
      <c r="AA15" s="162"/>
      <c r="AB15" s="66"/>
      <c r="AC15" s="52"/>
      <c r="AD15" s="115"/>
      <c r="AF15" s="162"/>
      <c r="AG15" s="66"/>
      <c r="AH15" s="52">
        <v>0</v>
      </c>
      <c r="AI15" s="115">
        <v>0</v>
      </c>
      <c r="AJ15" s="2">
        <v>2</v>
      </c>
      <c r="AK15" s="162">
        <v>0.1</v>
      </c>
      <c r="AL15" s="66"/>
      <c r="AM15" s="52">
        <v>29</v>
      </c>
      <c r="AN15" s="115">
        <v>0.05</v>
      </c>
      <c r="AO15" s="2">
        <v>2</v>
      </c>
      <c r="AP15" s="162">
        <v>7.0000000000000007E-2</v>
      </c>
      <c r="AQ15" s="66"/>
      <c r="AR15" s="52">
        <v>30</v>
      </c>
      <c r="AS15" s="115">
        <v>5.1999999999999998E-2</v>
      </c>
      <c r="AT15" s="2">
        <v>1</v>
      </c>
      <c r="AU15" s="162">
        <v>3.4000000000000002E-2</v>
      </c>
      <c r="AV15" s="66"/>
      <c r="AW15" s="52">
        <v>30</v>
      </c>
      <c r="AX15" s="204">
        <v>5.2000000000000005E-2</v>
      </c>
      <c r="AY15" s="2">
        <v>1</v>
      </c>
      <c r="AZ15" s="212">
        <v>3.2000000000000001E-2</v>
      </c>
      <c r="BA15" s="66"/>
      <c r="BB15" s="52"/>
      <c r="BC15" s="115"/>
      <c r="BE15" s="162"/>
      <c r="BF15" s="66"/>
      <c r="BG15" s="52"/>
      <c r="BH15" s="115"/>
      <c r="BJ15" s="162"/>
      <c r="BK15" s="66"/>
      <c r="BL15" s="52"/>
      <c r="BM15" s="115"/>
      <c r="BO15" s="162"/>
      <c r="BP15" s="66"/>
      <c r="BQ15" s="52"/>
      <c r="BR15" s="115"/>
      <c r="BT15" s="162"/>
      <c r="BU15" s="66"/>
      <c r="BV15" s="52"/>
      <c r="BW15" s="115"/>
      <c r="BY15" s="162"/>
      <c r="BZ15" s="66"/>
      <c r="CA15" s="52"/>
      <c r="CB15" s="115"/>
      <c r="CD15" s="162"/>
      <c r="CE15" s="66"/>
      <c r="CF15" s="52"/>
      <c r="CG15" s="115"/>
      <c r="CI15" s="162"/>
      <c r="CJ15" s="66"/>
      <c r="CK15" s="52"/>
      <c r="CL15" s="115"/>
      <c r="CN15" s="162"/>
      <c r="CO15" s="66"/>
      <c r="CP15" s="52"/>
      <c r="CQ15" s="115"/>
      <c r="CS15" s="162"/>
      <c r="CT15" s="66"/>
      <c r="CU15" s="52"/>
      <c r="CV15" s="115"/>
      <c r="CX15" s="115"/>
      <c r="CY15" s="66"/>
      <c r="CZ15" s="52"/>
      <c r="DA15" s="115"/>
      <c r="DC15" s="162"/>
      <c r="DD15" s="66"/>
      <c r="DE15" s="52"/>
      <c r="DF15" s="115"/>
      <c r="DH15" s="162"/>
      <c r="DI15" s="66"/>
      <c r="DJ15" s="52"/>
      <c r="DK15" s="115"/>
      <c r="DM15" s="162"/>
      <c r="DN15" s="66"/>
      <c r="DO15" s="52"/>
      <c r="DP15" s="115"/>
      <c r="DR15" s="162"/>
      <c r="DS15" s="66"/>
      <c r="DT15" s="52"/>
      <c r="DU15" s="115"/>
      <c r="DW15" s="162"/>
    </row>
    <row r="16" spans="1:127" ht="13.5" customHeight="1" x14ac:dyDescent="0.25">
      <c r="A16" s="161" t="s">
        <v>294</v>
      </c>
      <c r="B16" s="52" t="s">
        <v>427</v>
      </c>
      <c r="C16" s="66"/>
      <c r="D16" s="52"/>
      <c r="E16" s="115"/>
      <c r="G16" s="162"/>
      <c r="H16" s="66"/>
      <c r="I16" s="52">
        <v>37</v>
      </c>
      <c r="J16" s="115">
        <v>6.4000000000000001E-2</v>
      </c>
      <c r="K16" s="2">
        <v>2</v>
      </c>
      <c r="L16" s="162">
        <v>0.11799999999999999</v>
      </c>
      <c r="M16" s="66"/>
      <c r="N16" s="52">
        <v>37</v>
      </c>
      <c r="O16" s="115">
        <v>6.4000000000000001E-2</v>
      </c>
      <c r="P16" s="2">
        <v>2</v>
      </c>
      <c r="Q16" s="162">
        <v>0.111</v>
      </c>
      <c r="R16" s="66"/>
      <c r="S16" s="52">
        <v>37</v>
      </c>
      <c r="T16" s="115">
        <v>6.4000000000000001E-2</v>
      </c>
      <c r="U16" s="2">
        <v>2</v>
      </c>
      <c r="V16" s="162">
        <v>0.111</v>
      </c>
      <c r="W16" s="66"/>
      <c r="X16" s="52">
        <v>37</v>
      </c>
      <c r="Y16" s="115">
        <v>6.4000000000000001E-2</v>
      </c>
      <c r="Z16" s="2">
        <v>2</v>
      </c>
      <c r="AA16" s="162">
        <v>9.5000000000000001E-2</v>
      </c>
      <c r="AB16" s="66"/>
      <c r="AC16" s="52">
        <v>37</v>
      </c>
      <c r="AD16" s="115">
        <v>6.4000000000000001E-2</v>
      </c>
      <c r="AE16" s="2">
        <v>2</v>
      </c>
      <c r="AF16" s="162">
        <v>9.5000000000000001E-2</v>
      </c>
      <c r="AG16" s="66"/>
      <c r="AH16" s="52"/>
      <c r="AI16" s="115"/>
      <c r="AK16" s="162"/>
      <c r="AL16" s="66"/>
      <c r="AM16" s="52"/>
      <c r="AN16" s="115"/>
      <c r="AP16" s="162"/>
      <c r="AQ16" s="66"/>
      <c r="AR16" s="52"/>
      <c r="AS16" s="115"/>
      <c r="AU16" s="162"/>
      <c r="AV16" s="66"/>
      <c r="AW16" s="52"/>
      <c r="AX16" s="204"/>
      <c r="AZ16" s="212"/>
      <c r="BA16" s="66"/>
      <c r="BB16" s="52"/>
      <c r="BC16" s="115"/>
      <c r="BE16" s="162"/>
      <c r="BF16" s="66"/>
      <c r="BG16" s="52"/>
      <c r="BH16" s="115"/>
      <c r="BJ16" s="162"/>
      <c r="BK16" s="66"/>
      <c r="BL16" s="52"/>
      <c r="BM16" s="115"/>
      <c r="BO16" s="162"/>
      <c r="BP16" s="66"/>
      <c r="BQ16" s="52"/>
      <c r="BR16" s="115"/>
      <c r="BT16" s="162"/>
      <c r="BU16" s="66"/>
      <c r="BV16" s="52"/>
      <c r="BW16" s="115"/>
      <c r="BY16" s="162"/>
      <c r="BZ16" s="66"/>
      <c r="CA16" s="52"/>
      <c r="CB16" s="115"/>
      <c r="CD16" s="162"/>
      <c r="CE16" s="66"/>
      <c r="CF16" s="52"/>
      <c r="CG16" s="115"/>
      <c r="CI16" s="162"/>
      <c r="CJ16" s="66"/>
      <c r="CK16" s="52"/>
      <c r="CL16" s="115"/>
      <c r="CN16" s="162"/>
      <c r="CO16" s="66"/>
      <c r="CP16" s="52"/>
      <c r="CQ16" s="115"/>
      <c r="CS16" s="162"/>
      <c r="CT16" s="66"/>
      <c r="CU16" s="52"/>
      <c r="CV16" s="115"/>
      <c r="CX16" s="115"/>
      <c r="CY16" s="66"/>
      <c r="CZ16" s="52"/>
      <c r="DA16" s="115"/>
      <c r="DC16" s="162"/>
      <c r="DD16" s="66"/>
      <c r="DE16" s="52"/>
      <c r="DF16" s="115"/>
      <c r="DH16" s="162"/>
      <c r="DI16" s="66"/>
      <c r="DJ16" s="52"/>
      <c r="DK16" s="115"/>
      <c r="DM16" s="162"/>
      <c r="DN16" s="66"/>
      <c r="DO16" s="52"/>
      <c r="DP16" s="115"/>
      <c r="DR16" s="162"/>
      <c r="DS16" s="66"/>
      <c r="DT16" s="52"/>
      <c r="DU16" s="115"/>
      <c r="DW16" s="162"/>
    </row>
    <row r="17" spans="1:127" ht="13.5" customHeight="1" x14ac:dyDescent="0.25">
      <c r="A17" s="161" t="s">
        <v>295</v>
      </c>
      <c r="B17" s="52" t="s">
        <v>428</v>
      </c>
      <c r="C17" s="66"/>
      <c r="D17" s="52"/>
      <c r="E17" s="115"/>
      <c r="G17" s="162"/>
      <c r="H17" s="66"/>
      <c r="I17" s="52">
        <v>246</v>
      </c>
      <c r="J17" s="115">
        <v>0.42599999999999999</v>
      </c>
      <c r="K17" s="2">
        <v>12</v>
      </c>
      <c r="L17" s="162">
        <v>0.70599999999999996</v>
      </c>
      <c r="M17" s="66"/>
      <c r="N17" s="52">
        <v>246</v>
      </c>
      <c r="O17" s="115">
        <v>0.42599999999999999</v>
      </c>
      <c r="P17" s="2">
        <v>13</v>
      </c>
      <c r="Q17" s="162">
        <v>0.72199999999999998</v>
      </c>
      <c r="R17" s="66"/>
      <c r="S17" s="52">
        <v>246</v>
      </c>
      <c r="T17" s="115">
        <v>0.42599999999999999</v>
      </c>
      <c r="U17" s="2">
        <v>13</v>
      </c>
      <c r="V17" s="162">
        <v>0.72199999999999998</v>
      </c>
      <c r="W17" s="66"/>
      <c r="X17" s="52">
        <v>246</v>
      </c>
      <c r="Y17" s="115">
        <v>0.42599999999999999</v>
      </c>
      <c r="Z17" s="2">
        <v>16</v>
      </c>
      <c r="AA17" s="162">
        <v>0.76100000000000001</v>
      </c>
      <c r="AB17" s="66"/>
      <c r="AC17" s="52">
        <v>246</v>
      </c>
      <c r="AD17" s="115">
        <v>0.42599999999999999</v>
      </c>
      <c r="AE17" s="2">
        <v>16</v>
      </c>
      <c r="AF17" s="162">
        <v>0.76100000000000001</v>
      </c>
      <c r="AG17" s="66"/>
      <c r="AH17" s="52"/>
      <c r="AI17" s="115"/>
      <c r="AK17" s="162"/>
      <c r="AL17" s="66"/>
      <c r="AM17" s="52"/>
      <c r="AN17" s="115"/>
      <c r="AP17" s="162"/>
      <c r="AQ17" s="66"/>
      <c r="AR17" s="52"/>
      <c r="AS17" s="115"/>
      <c r="AU17" s="162"/>
      <c r="AV17" s="66"/>
      <c r="AW17" s="52"/>
      <c r="AX17" s="204"/>
      <c r="AZ17" s="212"/>
      <c r="BA17" s="66"/>
      <c r="BB17" s="52"/>
      <c r="BC17" s="115"/>
      <c r="BE17" s="162"/>
      <c r="BF17" s="66"/>
      <c r="BG17" s="52"/>
      <c r="BH17" s="115"/>
      <c r="BJ17" s="162"/>
      <c r="BK17" s="66"/>
      <c r="BL17" s="52"/>
      <c r="BM17" s="115"/>
      <c r="BO17" s="162"/>
      <c r="BP17" s="66"/>
      <c r="BQ17" s="52"/>
      <c r="BR17" s="115"/>
      <c r="BT17" s="162"/>
      <c r="BU17" s="66"/>
      <c r="BV17" s="52"/>
      <c r="BW17" s="115"/>
      <c r="BY17" s="162"/>
      <c r="BZ17" s="66"/>
      <c r="CA17" s="52"/>
      <c r="CB17" s="115"/>
      <c r="CD17" s="162"/>
      <c r="CE17" s="66"/>
      <c r="CF17" s="52"/>
      <c r="CG17" s="115"/>
      <c r="CI17" s="162"/>
      <c r="CJ17" s="66"/>
      <c r="CK17" s="52"/>
      <c r="CL17" s="115"/>
      <c r="CN17" s="162"/>
      <c r="CO17" s="66"/>
      <c r="CP17" s="52"/>
      <c r="CQ17" s="115"/>
      <c r="CS17" s="162"/>
      <c r="CT17" s="66"/>
      <c r="CU17" s="52"/>
      <c r="CV17" s="115"/>
      <c r="CX17" s="162"/>
      <c r="CY17" s="66"/>
      <c r="CZ17" s="52"/>
      <c r="DA17" s="115"/>
      <c r="DC17" s="162"/>
      <c r="DD17" s="66"/>
      <c r="DE17" s="52"/>
      <c r="DF17" s="115"/>
      <c r="DH17" s="162"/>
      <c r="DI17" s="66"/>
      <c r="DJ17" s="52"/>
      <c r="DK17" s="115"/>
      <c r="DM17" s="162"/>
      <c r="DN17" s="66"/>
      <c r="DO17" s="52"/>
      <c r="DP17" s="115"/>
      <c r="DR17" s="162"/>
      <c r="DS17" s="66"/>
      <c r="DT17" s="52"/>
      <c r="DU17" s="115"/>
      <c r="DW17" s="162"/>
    </row>
    <row r="18" spans="1:127" ht="13.5" customHeight="1" x14ac:dyDescent="0.25">
      <c r="A18" s="161" t="s">
        <v>320</v>
      </c>
      <c r="B18" s="52" t="s">
        <v>429</v>
      </c>
      <c r="C18" s="66"/>
      <c r="D18" s="52"/>
      <c r="E18" s="115"/>
      <c r="G18" s="162"/>
      <c r="H18" s="66"/>
      <c r="I18" s="52">
        <v>7</v>
      </c>
      <c r="J18" s="115">
        <v>1.2E-2</v>
      </c>
      <c r="K18" s="2">
        <v>1</v>
      </c>
      <c r="L18" s="162">
        <v>5.8999999999999997E-2</v>
      </c>
      <c r="M18" s="66"/>
      <c r="N18" s="52">
        <v>7</v>
      </c>
      <c r="O18" s="115">
        <v>1.2E-2</v>
      </c>
      <c r="P18" s="2">
        <v>1</v>
      </c>
      <c r="Q18" s="162">
        <v>5.5E-2</v>
      </c>
      <c r="R18" s="66"/>
      <c r="S18" s="52">
        <v>7</v>
      </c>
      <c r="T18" s="115">
        <v>1.2E-2</v>
      </c>
      <c r="U18" s="2">
        <v>1</v>
      </c>
      <c r="V18" s="162">
        <v>5.5E-2</v>
      </c>
      <c r="W18" s="66"/>
      <c r="X18" s="52">
        <v>7</v>
      </c>
      <c r="Y18" s="115">
        <v>1.2E-2</v>
      </c>
      <c r="Z18" s="2">
        <v>1</v>
      </c>
      <c r="AA18" s="162">
        <v>4.8000000000000001E-2</v>
      </c>
      <c r="AB18" s="66"/>
      <c r="AC18" s="52">
        <v>7</v>
      </c>
      <c r="AD18" s="115">
        <v>1.2E-2</v>
      </c>
      <c r="AE18" s="2">
        <v>1</v>
      </c>
      <c r="AF18" s="162">
        <v>4.8000000000000001E-2</v>
      </c>
      <c r="AG18" s="66"/>
      <c r="AH18" s="52"/>
      <c r="AI18" s="115"/>
      <c r="AK18" s="162"/>
      <c r="AL18" s="66"/>
      <c r="AM18" s="52"/>
      <c r="AN18" s="115"/>
      <c r="AP18" s="162"/>
      <c r="AQ18" s="66"/>
      <c r="AR18" s="52"/>
      <c r="AS18" s="115"/>
      <c r="AU18" s="162"/>
      <c r="AV18" s="66"/>
      <c r="AW18" s="52"/>
      <c r="AX18" s="204"/>
      <c r="AZ18" s="212"/>
      <c r="BA18" s="66"/>
      <c r="BB18" s="52"/>
      <c r="BC18" s="115"/>
      <c r="BE18" s="162"/>
      <c r="BF18" s="66"/>
      <c r="BG18" s="52"/>
      <c r="BH18" s="115"/>
      <c r="BJ18" s="162"/>
      <c r="BK18" s="66"/>
      <c r="BL18" s="52"/>
      <c r="BM18" s="115"/>
      <c r="BO18" s="162"/>
      <c r="BP18" s="66"/>
      <c r="BQ18" s="52"/>
      <c r="BR18" s="115"/>
      <c r="BT18" s="162"/>
      <c r="BU18" s="66"/>
      <c r="BV18" s="52"/>
      <c r="BW18" s="115"/>
      <c r="BY18" s="162"/>
      <c r="BZ18" s="66"/>
      <c r="CA18" s="52"/>
      <c r="CB18" s="115"/>
      <c r="CD18" s="162"/>
      <c r="CE18" s="66"/>
      <c r="CF18" s="52"/>
      <c r="CG18" s="115"/>
      <c r="CI18" s="162"/>
      <c r="CJ18" s="66"/>
      <c r="CK18" s="52"/>
      <c r="CL18" s="115"/>
      <c r="CN18" s="162"/>
      <c r="CO18" s="66"/>
      <c r="CP18" s="52"/>
      <c r="CQ18" s="115"/>
      <c r="CS18" s="162"/>
      <c r="CT18" s="66"/>
      <c r="CU18" s="52"/>
      <c r="CV18" s="115"/>
      <c r="CX18" s="115"/>
      <c r="CY18" s="66"/>
      <c r="CZ18" s="52"/>
      <c r="DA18" s="115"/>
      <c r="DC18" s="115"/>
      <c r="DD18" s="66"/>
      <c r="DE18" s="52"/>
      <c r="DF18" s="115"/>
      <c r="DH18" s="162"/>
      <c r="DI18" s="66"/>
      <c r="DJ18" s="52"/>
      <c r="DK18" s="115"/>
      <c r="DM18" s="162"/>
      <c r="DN18" s="66"/>
      <c r="DO18" s="52"/>
      <c r="DP18" s="115"/>
      <c r="DR18" s="162"/>
      <c r="DS18" s="66"/>
      <c r="DT18" s="52"/>
      <c r="DU18" s="115"/>
      <c r="DW18" s="162"/>
    </row>
    <row r="19" spans="1:127" ht="13.5" customHeight="1" x14ac:dyDescent="0.25">
      <c r="A19" s="161" t="s">
        <v>321</v>
      </c>
      <c r="B19" s="52" t="s">
        <v>430</v>
      </c>
      <c r="C19" s="66"/>
      <c r="D19" s="52"/>
      <c r="E19" s="115"/>
      <c r="G19" s="162"/>
      <c r="H19" s="66"/>
      <c r="I19" s="52">
        <v>13</v>
      </c>
      <c r="J19" s="115">
        <v>2.1999999999999999E-2</v>
      </c>
      <c r="K19" s="2">
        <v>1</v>
      </c>
      <c r="L19" s="162">
        <v>5.8999999999999997E-2</v>
      </c>
      <c r="M19" s="66"/>
      <c r="N19" s="52">
        <v>13</v>
      </c>
      <c r="O19" s="115">
        <v>2.1999999999999999E-2</v>
      </c>
      <c r="P19" s="2">
        <v>1</v>
      </c>
      <c r="Q19" s="162">
        <v>5.5E-2</v>
      </c>
      <c r="R19" s="66"/>
      <c r="S19" s="52">
        <v>13</v>
      </c>
      <c r="T19" s="115">
        <v>2.1999999999999999E-2</v>
      </c>
      <c r="U19" s="2">
        <v>1</v>
      </c>
      <c r="V19" s="162">
        <v>5.5E-2</v>
      </c>
      <c r="W19" s="66"/>
      <c r="X19" s="52">
        <v>13</v>
      </c>
      <c r="Y19" s="115">
        <v>2.1999999999999999E-2</v>
      </c>
      <c r="Z19" s="2">
        <v>1</v>
      </c>
      <c r="AA19" s="162">
        <v>4.8000000000000001E-2</v>
      </c>
      <c r="AB19" s="66"/>
      <c r="AC19" s="52">
        <v>13</v>
      </c>
      <c r="AD19" s="115">
        <v>2.1999999999999999E-2</v>
      </c>
      <c r="AE19" s="2">
        <v>1</v>
      </c>
      <c r="AF19" s="162">
        <v>4.8000000000000001E-2</v>
      </c>
      <c r="AG19" s="66"/>
      <c r="AH19" s="52"/>
      <c r="AI19" s="115"/>
      <c r="AK19" s="162"/>
      <c r="AL19" s="66"/>
      <c r="AM19" s="52"/>
      <c r="AN19" s="115"/>
      <c r="AP19" s="162"/>
      <c r="AQ19" s="66"/>
      <c r="AR19" s="52"/>
      <c r="AS19" s="115"/>
      <c r="AU19" s="162"/>
      <c r="AV19" s="66"/>
      <c r="AW19" s="52"/>
      <c r="AX19" s="204"/>
      <c r="AZ19" s="212"/>
      <c r="BA19" s="66"/>
      <c r="BB19" s="52"/>
      <c r="BC19" s="115"/>
      <c r="BE19" s="162"/>
      <c r="BF19" s="66"/>
      <c r="BG19" s="52"/>
      <c r="BH19" s="115"/>
      <c r="BJ19" s="162"/>
      <c r="BK19" s="66"/>
      <c r="BL19" s="52"/>
      <c r="BM19" s="115"/>
      <c r="BO19" s="162"/>
      <c r="BP19" s="66"/>
      <c r="BQ19" s="52"/>
      <c r="BR19" s="115"/>
      <c r="BT19" s="162"/>
      <c r="BU19" s="66"/>
      <c r="BV19" s="52"/>
      <c r="BW19" s="115"/>
      <c r="BY19" s="162"/>
      <c r="BZ19" s="66"/>
      <c r="CA19" s="52"/>
      <c r="CB19" s="115"/>
      <c r="CD19" s="162"/>
      <c r="CE19" s="66"/>
      <c r="CF19" s="52"/>
      <c r="CG19" s="115"/>
      <c r="CI19" s="162"/>
      <c r="CJ19" s="66"/>
      <c r="CK19" s="52"/>
      <c r="CL19" s="115"/>
      <c r="CN19" s="162"/>
      <c r="CO19" s="66"/>
      <c r="CP19" s="52"/>
      <c r="CQ19" s="115"/>
      <c r="CS19" s="162"/>
      <c r="CT19" s="66"/>
      <c r="CU19" s="52"/>
      <c r="CV19" s="115"/>
      <c r="CX19" s="162"/>
      <c r="CY19" s="66"/>
      <c r="CZ19" s="52"/>
      <c r="DA19" s="115"/>
      <c r="DC19" s="162"/>
      <c r="DD19" s="66"/>
      <c r="DE19" s="52"/>
      <c r="DF19" s="115"/>
      <c r="DH19" s="162"/>
      <c r="DI19" s="66"/>
      <c r="DJ19" s="52"/>
      <c r="DK19" s="115"/>
      <c r="DM19" s="162"/>
      <c r="DN19" s="66"/>
      <c r="DO19" s="52"/>
      <c r="DP19" s="115"/>
      <c r="DR19" s="162"/>
      <c r="DS19" s="66"/>
      <c r="DT19" s="52"/>
      <c r="DU19" s="115"/>
      <c r="DW19" s="162"/>
    </row>
    <row r="20" spans="1:127" ht="13.5" customHeight="1" x14ac:dyDescent="0.25">
      <c r="A20" s="161" t="s">
        <v>296</v>
      </c>
      <c r="B20" s="52" t="s">
        <v>431</v>
      </c>
      <c r="C20" s="66"/>
      <c r="D20" s="52"/>
      <c r="E20" s="115"/>
      <c r="G20" s="162"/>
      <c r="H20" s="66"/>
      <c r="I20" s="52">
        <v>8</v>
      </c>
      <c r="J20" s="115">
        <v>1.4E-2</v>
      </c>
      <c r="K20" s="2">
        <v>1</v>
      </c>
      <c r="L20" s="162">
        <v>5.8999999999999997E-2</v>
      </c>
      <c r="M20" s="66"/>
      <c r="N20" s="52">
        <v>8</v>
      </c>
      <c r="O20" s="115">
        <v>1.4E-2</v>
      </c>
      <c r="P20" s="2">
        <v>1</v>
      </c>
      <c r="Q20" s="162">
        <v>5.5E-2</v>
      </c>
      <c r="R20" s="66"/>
      <c r="S20" s="52">
        <v>8</v>
      </c>
      <c r="T20" s="115">
        <v>1.4E-2</v>
      </c>
      <c r="U20" s="2">
        <v>1</v>
      </c>
      <c r="V20" s="162">
        <v>5.5E-2</v>
      </c>
      <c r="W20" s="66"/>
      <c r="X20" s="52">
        <v>8</v>
      </c>
      <c r="Y20" s="115">
        <v>1.4E-2</v>
      </c>
      <c r="Z20" s="2">
        <v>1</v>
      </c>
      <c r="AA20" s="162">
        <v>4.8000000000000001E-2</v>
      </c>
      <c r="AB20" s="66"/>
      <c r="AC20" s="52">
        <v>8</v>
      </c>
      <c r="AD20" s="115">
        <v>1.4E-2</v>
      </c>
      <c r="AE20" s="2">
        <v>1</v>
      </c>
      <c r="AF20" s="162">
        <v>4.8000000000000001E-2</v>
      </c>
      <c r="AG20" s="66"/>
      <c r="AH20" s="52"/>
      <c r="AI20" s="115"/>
      <c r="AK20" s="162"/>
      <c r="AL20" s="66"/>
      <c r="AM20" s="52"/>
      <c r="AN20" s="115"/>
      <c r="AP20" s="162"/>
      <c r="AQ20" s="66"/>
      <c r="AR20" s="52"/>
      <c r="AS20" s="115"/>
      <c r="AU20" s="162"/>
      <c r="AV20" s="66"/>
      <c r="AW20" s="52"/>
      <c r="AX20" s="204"/>
      <c r="AZ20" s="212"/>
      <c r="BA20" s="66"/>
      <c r="BB20" s="52"/>
      <c r="BC20" s="115"/>
      <c r="BE20" s="162"/>
      <c r="BF20" s="66"/>
      <c r="BG20" s="52"/>
      <c r="BH20" s="115"/>
      <c r="BJ20" s="162"/>
      <c r="BK20" s="66"/>
      <c r="BL20" s="52"/>
      <c r="BM20" s="115"/>
      <c r="BO20" s="162"/>
      <c r="BP20" s="66"/>
      <c r="BQ20" s="52"/>
      <c r="BR20" s="115"/>
      <c r="BT20" s="162"/>
      <c r="BU20" s="66"/>
      <c r="BV20" s="52"/>
      <c r="BW20" s="115"/>
      <c r="BY20" s="162"/>
      <c r="BZ20" s="66"/>
      <c r="CA20" s="52"/>
      <c r="CB20" s="115"/>
      <c r="CD20" s="162"/>
      <c r="CE20" s="66"/>
      <c r="CF20" s="52"/>
      <c r="CG20" s="115"/>
      <c r="CI20" s="162"/>
      <c r="CJ20" s="66"/>
      <c r="CK20" s="52"/>
      <c r="CL20" s="115"/>
      <c r="CN20" s="162"/>
      <c r="CO20" s="66"/>
      <c r="CP20" s="52"/>
      <c r="CQ20" s="115"/>
      <c r="CS20" s="162"/>
      <c r="CT20" s="66"/>
      <c r="CU20" s="52"/>
      <c r="CV20" s="115"/>
      <c r="CX20" s="162"/>
      <c r="CY20" s="66"/>
      <c r="CZ20" s="52"/>
      <c r="DA20" s="115"/>
      <c r="DC20" s="162"/>
      <c r="DD20" s="66"/>
      <c r="DE20" s="52"/>
      <c r="DF20" s="115"/>
      <c r="DH20" s="162"/>
      <c r="DI20" s="66"/>
      <c r="DJ20" s="52"/>
      <c r="DK20" s="115"/>
      <c r="DM20" s="162"/>
      <c r="DN20" s="66"/>
      <c r="DO20" s="52"/>
      <c r="DP20" s="115"/>
      <c r="DR20" s="162"/>
      <c r="DS20" s="66"/>
      <c r="DT20" s="52"/>
      <c r="DU20" s="115"/>
      <c r="DW20" s="162"/>
    </row>
    <row r="21" spans="1:127" ht="13.5" customHeight="1" x14ac:dyDescent="0.25">
      <c r="A21" s="161" t="s">
        <v>302</v>
      </c>
      <c r="B21" s="52" t="s">
        <v>432</v>
      </c>
      <c r="C21" s="66"/>
      <c r="D21" s="52"/>
      <c r="E21" s="115"/>
      <c r="G21" s="162"/>
      <c r="H21" s="66"/>
      <c r="I21" s="52"/>
      <c r="J21" s="115"/>
      <c r="L21" s="162"/>
      <c r="M21" s="66"/>
      <c r="N21" s="52"/>
      <c r="O21" s="115"/>
      <c r="Q21" s="162"/>
      <c r="R21" s="66"/>
      <c r="S21" s="52"/>
      <c r="T21" s="115"/>
      <c r="V21" s="162"/>
      <c r="W21" s="66"/>
      <c r="X21" s="52"/>
      <c r="Y21" s="115"/>
      <c r="AA21" s="162"/>
      <c r="AB21" s="66"/>
      <c r="AC21" s="52"/>
      <c r="AD21" s="115"/>
      <c r="AF21" s="162"/>
      <c r="AG21" s="66"/>
      <c r="AH21" s="52">
        <v>0</v>
      </c>
      <c r="AI21" s="115">
        <v>0</v>
      </c>
      <c r="AJ21" s="2">
        <v>15</v>
      </c>
      <c r="AK21" s="162">
        <v>0.68</v>
      </c>
      <c r="AL21" s="66"/>
      <c r="AM21" s="52">
        <v>36</v>
      </c>
      <c r="AN21" s="115">
        <v>0.63</v>
      </c>
      <c r="AO21" s="2">
        <v>18</v>
      </c>
      <c r="AP21" s="162">
        <v>0.67</v>
      </c>
      <c r="AQ21" s="66"/>
      <c r="AR21" s="52">
        <v>364</v>
      </c>
      <c r="AS21" s="115">
        <v>0.63</v>
      </c>
      <c r="AT21" s="2">
        <v>27</v>
      </c>
      <c r="AU21" s="162">
        <v>0.93200000000000005</v>
      </c>
      <c r="AV21" s="66"/>
      <c r="AW21" s="52">
        <v>364</v>
      </c>
      <c r="AX21" s="204">
        <v>0.63100000000000001</v>
      </c>
      <c r="AY21" s="2">
        <v>27</v>
      </c>
      <c r="AZ21" s="212">
        <v>0.871</v>
      </c>
      <c r="BA21" s="66"/>
      <c r="BB21" s="52"/>
      <c r="BC21" s="115"/>
      <c r="BE21" s="162"/>
      <c r="BF21" s="66"/>
      <c r="BG21" s="52"/>
      <c r="BH21" s="115"/>
      <c r="BJ21" s="162"/>
      <c r="BK21" s="66"/>
      <c r="BL21" s="52"/>
      <c r="BM21" s="115"/>
      <c r="BO21" s="162"/>
      <c r="BP21" s="66"/>
      <c r="BQ21" s="52"/>
      <c r="BR21" s="204"/>
      <c r="BT21" s="162"/>
      <c r="BU21" s="66"/>
      <c r="BV21" s="52"/>
      <c r="BW21" s="115"/>
      <c r="BY21" s="162"/>
      <c r="BZ21" s="66"/>
      <c r="CA21" s="52"/>
      <c r="CB21" s="115"/>
      <c r="CD21" s="162"/>
      <c r="CE21" s="66"/>
      <c r="CF21" s="52"/>
      <c r="CG21" s="115"/>
      <c r="CI21" s="162"/>
      <c r="CJ21" s="66"/>
      <c r="CK21" s="52"/>
      <c r="CL21" s="115"/>
      <c r="CN21" s="162"/>
      <c r="CO21" s="66"/>
      <c r="CP21" s="52"/>
      <c r="CQ21" s="115"/>
      <c r="CS21" s="162"/>
      <c r="CT21" s="66"/>
      <c r="CU21" s="52"/>
      <c r="CV21" s="115"/>
      <c r="CX21" s="162"/>
      <c r="CY21" s="66"/>
      <c r="CZ21" s="52"/>
      <c r="DA21" s="115"/>
      <c r="DC21" s="162"/>
      <c r="DD21" s="66"/>
      <c r="DE21" s="52"/>
      <c r="DF21" s="115"/>
      <c r="DH21" s="162"/>
      <c r="DI21" s="66"/>
      <c r="DJ21" s="52"/>
      <c r="DK21" s="115"/>
      <c r="DM21" s="162"/>
      <c r="DN21" s="66"/>
      <c r="DO21" s="52"/>
      <c r="DP21" s="115"/>
      <c r="DR21" s="162"/>
      <c r="DS21" s="66"/>
      <c r="DT21" s="52"/>
      <c r="DU21" s="115"/>
      <c r="DW21" s="162"/>
    </row>
    <row r="22" spans="1:127" ht="13.5" customHeight="1" x14ac:dyDescent="0.25">
      <c r="A22" s="161" t="s">
        <v>302</v>
      </c>
      <c r="B22" s="52" t="s">
        <v>433</v>
      </c>
      <c r="C22" s="66"/>
      <c r="D22" s="52"/>
      <c r="E22" s="115"/>
      <c r="G22" s="162"/>
      <c r="H22" s="66"/>
      <c r="I22" s="52"/>
      <c r="J22" s="115"/>
      <c r="L22" s="162"/>
      <c r="M22" s="66"/>
      <c r="N22" s="52"/>
      <c r="O22" s="115"/>
      <c r="Q22" s="162"/>
      <c r="R22" s="66"/>
      <c r="S22" s="52"/>
      <c r="T22" s="115"/>
      <c r="V22" s="162"/>
      <c r="W22" s="66"/>
      <c r="X22" s="52"/>
      <c r="Y22" s="115"/>
      <c r="AA22" s="162"/>
      <c r="AB22" s="66"/>
      <c r="AC22" s="52"/>
      <c r="AD22" s="115"/>
      <c r="AF22" s="162"/>
      <c r="AG22" s="66"/>
      <c r="AH22" s="52"/>
      <c r="AI22" s="115"/>
      <c r="AK22" s="162"/>
      <c r="AL22" s="66"/>
      <c r="AM22" s="52"/>
      <c r="AN22" s="115"/>
      <c r="AP22" s="162"/>
      <c r="AQ22" s="66"/>
      <c r="AR22" s="52"/>
      <c r="AS22" s="115"/>
      <c r="AU22" s="162"/>
      <c r="AV22" s="66"/>
      <c r="AW22" s="52"/>
      <c r="AX22" s="204"/>
      <c r="AZ22" s="212"/>
      <c r="BA22" s="66"/>
      <c r="BB22" s="52">
        <v>312</v>
      </c>
      <c r="BC22" s="204">
        <v>0.54100000000000004</v>
      </c>
      <c r="BD22" s="2">
        <v>12</v>
      </c>
      <c r="BE22" s="212">
        <v>0.75</v>
      </c>
      <c r="BF22" s="66"/>
      <c r="BG22" s="52">
        <v>312</v>
      </c>
      <c r="BH22" s="204">
        <v>0.54100000000000004</v>
      </c>
      <c r="BI22" s="2">
        <v>12</v>
      </c>
      <c r="BJ22" s="212">
        <v>0.75</v>
      </c>
      <c r="BK22" s="66"/>
      <c r="BL22" s="52">
        <v>312</v>
      </c>
      <c r="BM22" s="204">
        <v>0.54100000000000004</v>
      </c>
      <c r="BN22" s="2">
        <v>12</v>
      </c>
      <c r="BO22" s="212">
        <v>0.75</v>
      </c>
      <c r="BP22" s="66"/>
      <c r="BQ22" s="52"/>
      <c r="BR22" s="115"/>
      <c r="BT22" s="162"/>
      <c r="BU22" s="66"/>
      <c r="BV22" s="52"/>
      <c r="BW22" s="115"/>
      <c r="BY22" s="162"/>
      <c r="BZ22" s="66"/>
      <c r="CA22" s="52"/>
      <c r="CB22" s="115"/>
      <c r="CD22" s="162"/>
      <c r="CE22" s="66"/>
      <c r="CF22" s="52"/>
      <c r="CG22" s="115"/>
      <c r="CI22" s="162"/>
      <c r="CJ22" s="66"/>
      <c r="CK22" s="52"/>
      <c r="CL22" s="115"/>
      <c r="CN22" s="162"/>
      <c r="CO22" s="66"/>
      <c r="CP22" s="52"/>
      <c r="CQ22" s="115"/>
      <c r="CS22" s="162"/>
      <c r="CT22" s="66"/>
      <c r="CU22" s="52"/>
      <c r="CV22" s="115"/>
      <c r="CX22" s="162"/>
      <c r="CY22" s="66"/>
      <c r="CZ22" s="52"/>
      <c r="DA22" s="115"/>
      <c r="DC22" s="162"/>
      <c r="DD22" s="66"/>
      <c r="DE22" s="52"/>
      <c r="DF22" s="115"/>
      <c r="DH22" s="162"/>
      <c r="DI22" s="66"/>
      <c r="DJ22" s="52"/>
      <c r="DK22" s="115"/>
      <c r="DM22" s="162"/>
      <c r="DN22" s="66"/>
      <c r="DO22" s="52"/>
      <c r="DP22" s="115"/>
      <c r="DR22" s="162"/>
      <c r="DS22" s="66"/>
      <c r="DT22" s="52"/>
      <c r="DU22" s="115"/>
      <c r="DW22" s="162"/>
    </row>
    <row r="23" spans="1:127" ht="13.5" customHeight="1" x14ac:dyDescent="0.25">
      <c r="A23" s="161" t="s">
        <v>293</v>
      </c>
      <c r="B23" s="52" t="s">
        <v>434</v>
      </c>
      <c r="C23" s="66"/>
      <c r="D23" s="52"/>
      <c r="E23" s="115"/>
      <c r="G23" s="162"/>
      <c r="H23" s="66"/>
      <c r="I23" s="52"/>
      <c r="J23" s="115"/>
      <c r="L23" s="162"/>
      <c r="M23" s="66"/>
      <c r="N23" s="52"/>
      <c r="O23" s="115"/>
      <c r="Q23" s="162"/>
      <c r="R23" s="66"/>
      <c r="S23" s="52"/>
      <c r="T23" s="115"/>
      <c r="V23" s="162"/>
      <c r="W23" s="66"/>
      <c r="X23" s="52"/>
      <c r="Y23" s="115"/>
      <c r="AA23" s="162"/>
      <c r="AB23" s="66"/>
      <c r="AC23" s="52"/>
      <c r="AD23" s="115"/>
      <c r="AF23" s="162"/>
      <c r="AG23" s="66"/>
      <c r="AH23" s="52"/>
      <c r="AI23" s="115"/>
      <c r="AK23" s="162"/>
      <c r="AL23" s="66"/>
      <c r="AM23" s="52"/>
      <c r="AN23" s="115"/>
      <c r="AP23" s="162"/>
      <c r="AQ23" s="66"/>
      <c r="AR23" s="52"/>
      <c r="AS23" s="115"/>
      <c r="AU23" s="162"/>
      <c r="AV23" s="66"/>
      <c r="AW23" s="52"/>
      <c r="AX23" s="204"/>
      <c r="AZ23" s="212"/>
      <c r="BA23" s="66"/>
      <c r="BB23" s="52">
        <v>22</v>
      </c>
      <c r="BC23" s="204">
        <v>3.7999999999999999E-2</v>
      </c>
      <c r="BD23" s="2">
        <v>1</v>
      </c>
      <c r="BE23" s="212">
        <v>6.3E-2</v>
      </c>
      <c r="BF23" s="66"/>
      <c r="BG23" s="52">
        <v>22</v>
      </c>
      <c r="BH23" s="204">
        <v>3.7999999999999999E-2</v>
      </c>
      <c r="BI23" s="2">
        <v>1</v>
      </c>
      <c r="BJ23" s="212">
        <v>6.3E-2</v>
      </c>
      <c r="BK23" s="66"/>
      <c r="BL23" s="52">
        <v>22</v>
      </c>
      <c r="BM23" s="204">
        <v>3.7999999999999999E-2</v>
      </c>
      <c r="BN23" s="2">
        <v>1</v>
      </c>
      <c r="BO23" s="212">
        <v>6.3E-2</v>
      </c>
      <c r="BP23" s="66"/>
      <c r="BQ23" s="52">
        <v>21</v>
      </c>
      <c r="BR23" s="204">
        <v>3.6400000000000002E-2</v>
      </c>
      <c r="BS23" s="2">
        <v>4</v>
      </c>
      <c r="BT23" s="212">
        <v>0.1026</v>
      </c>
      <c r="BU23" s="66"/>
      <c r="BV23" s="52">
        <v>21</v>
      </c>
      <c r="BW23" s="204">
        <v>3.6400000000000002E-2</v>
      </c>
      <c r="BX23" s="2">
        <v>3</v>
      </c>
      <c r="BY23" s="212">
        <v>8.3299999999999999E-2</v>
      </c>
      <c r="BZ23" s="66"/>
      <c r="CA23" s="52"/>
      <c r="CB23" s="115"/>
      <c r="CD23" s="162"/>
      <c r="CE23" s="66"/>
      <c r="CF23" s="52"/>
      <c r="CG23" s="115"/>
      <c r="CI23" s="162"/>
      <c r="CJ23" s="66"/>
      <c r="CK23" s="52"/>
      <c r="CL23" s="115"/>
      <c r="CN23" s="162"/>
      <c r="CO23" s="66"/>
      <c r="CP23" s="52"/>
      <c r="CQ23" s="115"/>
      <c r="CS23" s="162"/>
      <c r="CT23" s="66"/>
      <c r="CU23" s="52"/>
      <c r="CV23" s="115"/>
      <c r="CX23" s="162"/>
      <c r="CY23" s="66"/>
      <c r="CZ23" s="52"/>
      <c r="DA23" s="115"/>
      <c r="DC23" s="162"/>
      <c r="DD23" s="66"/>
      <c r="DE23" s="52"/>
      <c r="DF23" s="115"/>
      <c r="DH23" s="162"/>
      <c r="DI23" s="66"/>
      <c r="DJ23" s="52"/>
      <c r="DK23" s="115"/>
      <c r="DM23" s="162"/>
      <c r="DN23" s="66"/>
      <c r="DO23" s="52"/>
      <c r="DP23" s="115"/>
      <c r="DR23" s="162"/>
      <c r="DS23" s="66"/>
      <c r="DT23" s="52"/>
      <c r="DU23" s="115"/>
      <c r="DW23" s="162"/>
    </row>
    <row r="24" spans="1:127" ht="13.5" customHeight="1" x14ac:dyDescent="0.25">
      <c r="A24" s="161" t="s">
        <v>302</v>
      </c>
      <c r="B24" s="52" t="s">
        <v>435</v>
      </c>
      <c r="C24" s="66"/>
      <c r="D24" s="52"/>
      <c r="E24" s="115"/>
      <c r="G24" s="162"/>
      <c r="H24" s="66"/>
      <c r="I24" s="52"/>
      <c r="J24" s="115"/>
      <c r="L24" s="162"/>
      <c r="M24" s="66"/>
      <c r="N24" s="52"/>
      <c r="O24" s="115"/>
      <c r="Q24" s="162"/>
      <c r="R24" s="66"/>
      <c r="S24" s="52"/>
      <c r="T24" s="115"/>
      <c r="V24" s="162"/>
      <c r="W24" s="66"/>
      <c r="X24" s="52"/>
      <c r="Y24" s="115"/>
      <c r="AA24" s="162"/>
      <c r="AB24" s="66"/>
      <c r="AC24" s="52"/>
      <c r="AD24" s="115"/>
      <c r="AF24" s="162"/>
      <c r="AG24" s="66"/>
      <c r="AH24" s="52"/>
      <c r="AI24" s="115"/>
      <c r="AK24" s="162"/>
      <c r="AL24" s="66"/>
      <c r="AM24" s="52"/>
      <c r="AN24" s="115"/>
      <c r="AP24" s="162"/>
      <c r="AQ24" s="66"/>
      <c r="AR24" s="52"/>
      <c r="AS24" s="115"/>
      <c r="AU24" s="162"/>
      <c r="AV24" s="66"/>
      <c r="AW24" s="52"/>
      <c r="AX24" s="204"/>
      <c r="AZ24" s="212"/>
      <c r="BA24" s="66"/>
      <c r="BB24" s="52"/>
      <c r="BC24" s="204"/>
      <c r="BE24" s="212"/>
      <c r="BF24" s="66"/>
      <c r="BG24" s="52"/>
      <c r="BH24" s="204"/>
      <c r="BJ24" s="212"/>
      <c r="BK24" s="66"/>
      <c r="BL24" s="52"/>
      <c r="BM24" s="204"/>
      <c r="BO24" s="212"/>
      <c r="BP24" s="66"/>
      <c r="BQ24" s="52">
        <v>309</v>
      </c>
      <c r="BR24" s="204">
        <v>0.53549999999999998</v>
      </c>
      <c r="BS24" s="2">
        <v>29</v>
      </c>
      <c r="BT24" s="212">
        <v>0.74360000000000004</v>
      </c>
      <c r="BU24" s="66"/>
      <c r="BV24" s="52">
        <v>310</v>
      </c>
      <c r="BW24" s="204">
        <v>0.5373</v>
      </c>
      <c r="BX24" s="2">
        <v>27</v>
      </c>
      <c r="BY24" s="212">
        <v>0.75</v>
      </c>
      <c r="BZ24" s="66"/>
      <c r="CA24" s="52"/>
      <c r="CB24" s="115"/>
      <c r="CD24" s="162"/>
      <c r="CE24" s="66"/>
      <c r="CF24" s="52"/>
      <c r="CG24" s="115"/>
      <c r="CI24" s="162"/>
      <c r="CJ24" s="66"/>
      <c r="CK24" s="52"/>
      <c r="CL24" s="115"/>
      <c r="CN24" s="162"/>
      <c r="CO24" s="66"/>
      <c r="CP24" s="52"/>
      <c r="CQ24" s="115"/>
      <c r="CS24" s="162"/>
      <c r="CT24" s="66"/>
      <c r="CU24" s="52"/>
      <c r="CV24" s="115"/>
      <c r="CX24" s="162"/>
      <c r="CY24" s="66"/>
      <c r="CZ24" s="52"/>
      <c r="DA24" s="115"/>
      <c r="DC24" s="162"/>
      <c r="DD24" s="66"/>
      <c r="DE24" s="52"/>
      <c r="DF24" s="115"/>
      <c r="DH24" s="162"/>
      <c r="DI24" s="66"/>
      <c r="DJ24" s="52"/>
      <c r="DK24" s="115"/>
      <c r="DM24" s="162"/>
      <c r="DN24" s="66"/>
      <c r="DO24" s="52"/>
      <c r="DP24" s="115"/>
      <c r="DR24" s="162"/>
      <c r="DS24" s="66"/>
      <c r="DT24" s="52"/>
      <c r="DU24" s="115"/>
      <c r="DW24" s="162"/>
    </row>
    <row r="25" spans="1:127" ht="13.5" customHeight="1" x14ac:dyDescent="0.25">
      <c r="A25" s="161" t="s">
        <v>319</v>
      </c>
      <c r="B25" s="52" t="s">
        <v>436</v>
      </c>
      <c r="C25" s="66"/>
      <c r="D25" s="52"/>
      <c r="E25" s="115"/>
      <c r="G25" s="162"/>
      <c r="H25" s="66"/>
      <c r="I25" s="52"/>
      <c r="J25" s="115"/>
      <c r="L25" s="162"/>
      <c r="M25" s="66"/>
      <c r="N25" s="52"/>
      <c r="O25" s="115"/>
      <c r="Q25" s="162"/>
      <c r="R25" s="66"/>
      <c r="S25" s="52"/>
      <c r="T25" s="115"/>
      <c r="V25" s="162"/>
      <c r="W25" s="66"/>
      <c r="X25" s="52"/>
      <c r="Y25" s="115"/>
      <c r="AA25" s="162"/>
      <c r="AB25" s="66"/>
      <c r="AC25" s="52"/>
      <c r="AD25" s="115"/>
      <c r="AF25" s="162"/>
      <c r="AG25" s="66"/>
      <c r="AH25" s="52"/>
      <c r="AI25" s="115"/>
      <c r="AK25" s="162"/>
      <c r="AL25" s="66"/>
      <c r="AM25" s="52"/>
      <c r="AN25" s="115"/>
      <c r="AP25" s="162"/>
      <c r="AQ25" s="66"/>
      <c r="AR25" s="52"/>
      <c r="AS25" s="115"/>
      <c r="AU25" s="162"/>
      <c r="AV25" s="66"/>
      <c r="AW25" s="52"/>
      <c r="AX25" s="204"/>
      <c r="AZ25" s="212"/>
      <c r="BA25" s="66"/>
      <c r="BB25" s="52"/>
      <c r="BC25" s="204"/>
      <c r="BE25" s="212"/>
      <c r="BF25" s="66"/>
      <c r="BG25" s="52"/>
      <c r="BH25" s="204"/>
      <c r="BJ25" s="212"/>
      <c r="BK25" s="66"/>
      <c r="BL25" s="52"/>
      <c r="BM25" s="204"/>
      <c r="BO25" s="212"/>
      <c r="BP25" s="66"/>
      <c r="BQ25" s="52">
        <v>0</v>
      </c>
      <c r="BR25" s="204">
        <v>0</v>
      </c>
      <c r="BS25" s="2">
        <v>1</v>
      </c>
      <c r="BT25" s="212">
        <v>2.5600000000000001E-2</v>
      </c>
      <c r="BU25" s="66"/>
      <c r="BV25" s="52">
        <v>0</v>
      </c>
      <c r="BW25" s="204">
        <v>0</v>
      </c>
      <c r="BX25" s="2">
        <v>1</v>
      </c>
      <c r="BY25" s="212">
        <v>2.7700000000000002E-2</v>
      </c>
      <c r="BZ25" s="66"/>
      <c r="CA25" s="52"/>
      <c r="CB25" s="115"/>
      <c r="CD25" s="162"/>
      <c r="CE25" s="66"/>
      <c r="CF25" s="52"/>
      <c r="CG25" s="115"/>
      <c r="CI25" s="162"/>
      <c r="CJ25" s="66"/>
      <c r="CK25" s="52"/>
      <c r="CL25" s="115"/>
      <c r="CN25" s="162"/>
      <c r="CO25" s="66"/>
      <c r="CP25" s="52"/>
      <c r="CQ25" s="115"/>
      <c r="CS25" s="162"/>
      <c r="CT25" s="66"/>
      <c r="CU25" s="52"/>
      <c r="CV25" s="115"/>
      <c r="CX25" s="162"/>
      <c r="CY25" s="66"/>
      <c r="CZ25" s="52"/>
      <c r="DA25" s="115"/>
      <c r="DC25" s="162"/>
      <c r="DD25" s="66"/>
      <c r="DE25" s="52"/>
      <c r="DF25" s="115"/>
      <c r="DH25" s="162"/>
      <c r="DI25" s="66"/>
      <c r="DJ25" s="52"/>
      <c r="DK25" s="115"/>
      <c r="DM25" s="162"/>
      <c r="DN25" s="66"/>
      <c r="DO25" s="52"/>
      <c r="DP25" s="115"/>
      <c r="DR25" s="162"/>
      <c r="DS25" s="66"/>
      <c r="DT25" s="52"/>
      <c r="DU25" s="115"/>
      <c r="DW25" s="162"/>
    </row>
    <row r="26" spans="1:127" ht="13.5" customHeight="1" x14ac:dyDescent="0.25">
      <c r="A26" s="161" t="s">
        <v>962</v>
      </c>
      <c r="B26" s="52" t="s">
        <v>437</v>
      </c>
      <c r="C26" s="66"/>
      <c r="D26" s="52">
        <v>0</v>
      </c>
      <c r="E26" s="115">
        <v>0</v>
      </c>
      <c r="F26" s="2">
        <v>1</v>
      </c>
      <c r="G26" s="162">
        <v>3.5999999999999997E-2</v>
      </c>
      <c r="H26" s="66"/>
      <c r="I26" s="52"/>
      <c r="J26" s="115"/>
      <c r="L26" s="162"/>
      <c r="M26" s="66"/>
      <c r="N26" s="52"/>
      <c r="O26" s="115"/>
      <c r="Q26" s="162"/>
      <c r="R26" s="66"/>
      <c r="S26" s="52"/>
      <c r="T26" s="115"/>
      <c r="V26" s="162"/>
      <c r="W26" s="66"/>
      <c r="X26" s="52"/>
      <c r="Y26" s="115"/>
      <c r="AA26" s="162"/>
      <c r="AB26" s="66"/>
      <c r="AC26" s="52"/>
      <c r="AD26" s="115"/>
      <c r="AF26" s="162"/>
      <c r="AG26" s="66"/>
      <c r="AH26" s="52"/>
      <c r="AI26" s="115"/>
      <c r="AK26" s="162"/>
      <c r="AL26" s="66"/>
      <c r="AM26" s="52"/>
      <c r="AN26" s="115"/>
      <c r="AP26" s="162"/>
      <c r="AQ26" s="66"/>
      <c r="AR26" s="52"/>
      <c r="AS26" s="115"/>
      <c r="AU26" s="162"/>
      <c r="AV26" s="66"/>
      <c r="AW26" s="52">
        <v>0</v>
      </c>
      <c r="AX26" s="204">
        <v>0</v>
      </c>
      <c r="AY26" s="2">
        <v>3</v>
      </c>
      <c r="AZ26" s="212">
        <v>9.6999999999999989E-2</v>
      </c>
      <c r="BA26" s="66"/>
      <c r="BB26" s="52">
        <v>0</v>
      </c>
      <c r="BC26" s="204">
        <v>0</v>
      </c>
      <c r="BD26" s="2">
        <v>3</v>
      </c>
      <c r="BE26" s="212">
        <v>0.188</v>
      </c>
      <c r="BF26" s="66"/>
      <c r="BG26" s="52">
        <v>0</v>
      </c>
      <c r="BH26" s="204">
        <v>0</v>
      </c>
      <c r="BI26" s="2">
        <v>3</v>
      </c>
      <c r="BJ26" s="212">
        <v>0.188</v>
      </c>
      <c r="BK26" s="66"/>
      <c r="BL26" s="52">
        <v>0</v>
      </c>
      <c r="BM26" s="204">
        <v>0</v>
      </c>
      <c r="BN26" s="2">
        <v>3</v>
      </c>
      <c r="BO26" s="212">
        <v>0.188</v>
      </c>
      <c r="BP26" s="66"/>
      <c r="BQ26" s="52">
        <v>5</v>
      </c>
      <c r="BR26" s="204">
        <v>0</v>
      </c>
      <c r="BS26" s="2">
        <v>5</v>
      </c>
      <c r="BT26" s="212">
        <v>0.12820000000000001</v>
      </c>
      <c r="BU26" s="66"/>
      <c r="BV26" s="52">
        <v>6</v>
      </c>
      <c r="BW26" s="204">
        <v>0</v>
      </c>
      <c r="BX26" s="2">
        <v>6</v>
      </c>
      <c r="BY26" s="212">
        <v>0.13900000000000001</v>
      </c>
      <c r="BZ26" s="66"/>
      <c r="CA26" s="52"/>
      <c r="CB26" s="115"/>
      <c r="CD26" s="162"/>
      <c r="CE26" s="66"/>
      <c r="CF26" s="52"/>
      <c r="CG26" s="115"/>
      <c r="CI26" s="162"/>
      <c r="CJ26" s="66"/>
      <c r="CK26" s="52"/>
      <c r="CL26" s="115"/>
      <c r="CN26" s="162"/>
      <c r="CO26" s="66"/>
      <c r="CP26" s="52"/>
      <c r="CQ26" s="115"/>
      <c r="CS26" s="162"/>
      <c r="CT26" s="66"/>
      <c r="CU26" s="52"/>
      <c r="CV26" s="115"/>
      <c r="CX26" s="162"/>
      <c r="CY26" s="66"/>
      <c r="CZ26" s="52"/>
      <c r="DA26" s="115"/>
      <c r="DC26" s="162"/>
      <c r="DD26" s="66"/>
      <c r="DE26" s="52"/>
      <c r="DF26" s="115"/>
      <c r="DH26" s="162"/>
      <c r="DI26" s="66"/>
      <c r="DJ26" s="52"/>
      <c r="DK26" s="115"/>
      <c r="DM26" s="162"/>
      <c r="DN26" s="66"/>
      <c r="DO26" s="52"/>
      <c r="DP26" s="115"/>
      <c r="DR26" s="162"/>
      <c r="DS26" s="66"/>
      <c r="DT26" s="52"/>
      <c r="DU26" s="115"/>
      <c r="DW26" s="162"/>
    </row>
    <row r="27" spans="1:127" ht="13.5" customHeight="1" x14ac:dyDescent="0.25">
      <c r="A27" s="161"/>
      <c r="B27" s="52"/>
      <c r="C27" s="66"/>
      <c r="D27" s="52"/>
      <c r="E27" s="115"/>
      <c r="G27" s="162"/>
      <c r="H27" s="66"/>
      <c r="I27" s="52"/>
      <c r="J27" s="115"/>
      <c r="L27" s="162"/>
      <c r="M27" s="66"/>
      <c r="N27" s="52"/>
      <c r="O27" s="115"/>
      <c r="Q27" s="162"/>
      <c r="R27" s="66"/>
      <c r="S27" s="52"/>
      <c r="T27" s="115"/>
      <c r="V27" s="162"/>
      <c r="W27" s="66"/>
      <c r="X27" s="52"/>
      <c r="Y27" s="115"/>
      <c r="AA27" s="162"/>
      <c r="AB27" s="66"/>
      <c r="AC27" s="52"/>
      <c r="AD27" s="115"/>
      <c r="AF27" s="162"/>
      <c r="AG27" s="66"/>
      <c r="AH27" s="52"/>
      <c r="AI27" s="115"/>
      <c r="AK27" s="162"/>
      <c r="AL27" s="66"/>
      <c r="AM27" s="52"/>
      <c r="AN27" s="115"/>
      <c r="AP27" s="162"/>
      <c r="AQ27" s="66"/>
      <c r="AR27" s="52"/>
      <c r="AS27" s="115"/>
      <c r="AU27" s="162"/>
      <c r="AV27" s="66"/>
      <c r="AW27" s="52"/>
      <c r="AX27" s="204"/>
      <c r="AZ27" s="212"/>
      <c r="BA27" s="66"/>
      <c r="BB27" s="52"/>
      <c r="BC27" s="204"/>
      <c r="BE27" s="162"/>
      <c r="BF27" s="66"/>
      <c r="BG27" s="52"/>
      <c r="BH27" s="115"/>
      <c r="BJ27" s="162"/>
      <c r="BK27" s="66"/>
      <c r="BL27" s="52"/>
      <c r="BM27" s="204"/>
      <c r="BO27" s="212"/>
      <c r="BP27" s="66"/>
      <c r="BQ27" s="52"/>
      <c r="BR27" s="204"/>
      <c r="BT27" s="162"/>
      <c r="BU27" s="66"/>
      <c r="BV27" s="52"/>
      <c r="BW27" s="204"/>
      <c r="BY27" s="212"/>
      <c r="BZ27" s="66"/>
      <c r="CA27" s="52"/>
      <c r="CB27" s="115"/>
      <c r="CD27" s="162"/>
      <c r="CE27" s="66"/>
      <c r="CF27" s="52"/>
      <c r="CG27" s="115"/>
      <c r="CI27" s="162"/>
      <c r="CJ27" s="66"/>
      <c r="CK27" s="52"/>
      <c r="CL27" s="115"/>
      <c r="CN27" s="162"/>
      <c r="CO27" s="66"/>
      <c r="CP27" s="52"/>
      <c r="CQ27" s="115"/>
      <c r="CS27" s="162"/>
      <c r="CT27" s="66"/>
      <c r="CU27" s="52"/>
      <c r="CV27" s="115"/>
      <c r="CX27" s="162"/>
      <c r="CY27" s="66"/>
      <c r="CZ27" s="52"/>
      <c r="DA27" s="115"/>
      <c r="DC27" s="162"/>
      <c r="DD27" s="66"/>
      <c r="DE27" s="52"/>
      <c r="DF27" s="115"/>
      <c r="DH27" s="162"/>
      <c r="DI27" s="66"/>
      <c r="DJ27" s="52"/>
      <c r="DK27" s="115"/>
      <c r="DM27" s="162"/>
      <c r="DN27" s="66"/>
      <c r="DO27" s="52"/>
      <c r="DP27" s="115"/>
      <c r="DR27" s="162"/>
      <c r="DS27" s="66"/>
      <c r="DT27" s="52"/>
      <c r="DU27" s="115"/>
      <c r="DW27" s="162"/>
    </row>
    <row r="28" spans="1:127" ht="13.5" customHeight="1" x14ac:dyDescent="0.25">
      <c r="A28" s="161"/>
      <c r="B28" s="52"/>
      <c r="C28" s="66"/>
      <c r="D28" s="52"/>
      <c r="E28" s="115"/>
      <c r="G28" s="162"/>
      <c r="H28" s="66"/>
      <c r="I28" s="52"/>
      <c r="J28" s="115"/>
      <c r="L28" s="162"/>
      <c r="M28" s="66"/>
      <c r="N28" s="52"/>
      <c r="O28" s="115"/>
      <c r="Q28" s="162"/>
      <c r="R28" s="66"/>
      <c r="S28" s="52"/>
      <c r="T28" s="115"/>
      <c r="V28" s="162"/>
      <c r="W28" s="66"/>
      <c r="X28" s="52"/>
      <c r="Y28" s="115"/>
      <c r="AA28" s="162"/>
      <c r="AB28" s="66"/>
      <c r="AC28" s="52"/>
      <c r="AD28" s="115"/>
      <c r="AF28" s="162"/>
      <c r="AG28" s="66"/>
      <c r="AH28" s="52"/>
      <c r="AI28" s="115"/>
      <c r="AK28" s="162"/>
      <c r="AL28" s="66"/>
      <c r="AM28" s="52"/>
      <c r="AN28" s="115"/>
      <c r="AP28" s="162"/>
      <c r="AQ28" s="66"/>
      <c r="AR28" s="52"/>
      <c r="AS28" s="115"/>
      <c r="AU28" s="162"/>
      <c r="AV28" s="66"/>
      <c r="AW28" s="52"/>
      <c r="AX28" s="115"/>
      <c r="AZ28" s="212"/>
      <c r="BA28" s="66"/>
      <c r="BB28" s="52"/>
      <c r="BC28" s="115"/>
      <c r="BE28" s="162"/>
      <c r="BF28" s="66"/>
      <c r="BG28" s="52"/>
      <c r="BH28" s="115"/>
      <c r="BJ28" s="162"/>
      <c r="BK28" s="66"/>
      <c r="BL28" s="52"/>
      <c r="BM28" s="204"/>
      <c r="BO28" s="162"/>
      <c r="BP28" s="66"/>
      <c r="BQ28" s="52"/>
      <c r="BR28" s="115"/>
      <c r="BT28" s="162"/>
      <c r="BU28" s="66"/>
      <c r="BV28" s="52"/>
      <c r="BW28" s="115"/>
      <c r="BY28" s="162"/>
      <c r="BZ28" s="66"/>
      <c r="CA28" s="52"/>
      <c r="CB28" s="115"/>
      <c r="CD28" s="162"/>
      <c r="CE28" s="66"/>
      <c r="CF28" s="52"/>
      <c r="CG28" s="115"/>
      <c r="CI28" s="162"/>
      <c r="CJ28" s="66"/>
      <c r="CK28" s="52"/>
      <c r="CL28" s="115"/>
      <c r="CN28" s="162"/>
      <c r="CO28" s="66"/>
      <c r="CP28" s="52"/>
      <c r="CQ28" s="115"/>
      <c r="CS28" s="162"/>
      <c r="CT28" s="66"/>
      <c r="CU28" s="52"/>
      <c r="CV28" s="115"/>
      <c r="CX28" s="162"/>
      <c r="CY28" s="66"/>
      <c r="CZ28" s="52"/>
      <c r="DA28" s="115"/>
      <c r="DC28" s="162"/>
      <c r="DD28" s="66"/>
      <c r="DE28" s="52"/>
      <c r="DF28" s="115"/>
      <c r="DH28" s="162"/>
      <c r="DI28" s="66"/>
      <c r="DJ28" s="52"/>
      <c r="DK28" s="115"/>
      <c r="DM28" s="162"/>
      <c r="DN28" s="66"/>
      <c r="DO28" s="52"/>
      <c r="DP28" s="115"/>
      <c r="DR28" s="162"/>
      <c r="DS28" s="66"/>
      <c r="DT28" s="52"/>
      <c r="DU28" s="115"/>
      <c r="DW28" s="162"/>
    </row>
    <row r="29" spans="1:127" ht="13.5" customHeight="1" x14ac:dyDescent="0.25">
      <c r="A29" s="161"/>
      <c r="B29" s="52"/>
      <c r="C29" s="66"/>
      <c r="D29" s="52"/>
      <c r="E29" s="115"/>
      <c r="G29" s="162"/>
      <c r="H29" s="66"/>
      <c r="I29" s="52"/>
      <c r="J29" s="115"/>
      <c r="L29" s="162"/>
      <c r="M29" s="66"/>
      <c r="N29" s="52"/>
      <c r="O29" s="115"/>
      <c r="Q29" s="162"/>
      <c r="R29" s="66"/>
      <c r="S29" s="52"/>
      <c r="T29" s="115"/>
      <c r="V29" s="162"/>
      <c r="W29" s="66"/>
      <c r="X29" s="52"/>
      <c r="Y29" s="115"/>
      <c r="AA29" s="162"/>
      <c r="AB29" s="66"/>
      <c r="AC29" s="52"/>
      <c r="AD29" s="115"/>
      <c r="AF29" s="162"/>
      <c r="AG29" s="66"/>
      <c r="AH29" s="52"/>
      <c r="AI29" s="115"/>
      <c r="AK29" s="162"/>
      <c r="AL29" s="66"/>
      <c r="AM29" s="52"/>
      <c r="AN29" s="115"/>
      <c r="AP29" s="162"/>
      <c r="AQ29" s="66"/>
      <c r="AR29" s="52"/>
      <c r="AS29" s="115"/>
      <c r="AU29" s="162"/>
      <c r="AV29" s="66"/>
      <c r="AW29" s="52"/>
      <c r="AX29" s="115"/>
      <c r="AZ29" s="162"/>
      <c r="BA29" s="66"/>
      <c r="BB29" s="52"/>
      <c r="BC29" s="115"/>
      <c r="BE29" s="162"/>
      <c r="BF29" s="66"/>
      <c r="BG29" s="52"/>
      <c r="BH29" s="115"/>
      <c r="BJ29" s="162"/>
      <c r="BK29" s="66"/>
      <c r="BL29" s="52"/>
      <c r="BM29" s="204"/>
      <c r="BO29" s="162"/>
      <c r="BP29" s="66"/>
      <c r="BQ29" s="52"/>
      <c r="BR29" s="115"/>
      <c r="BT29" s="162"/>
      <c r="BU29" s="66"/>
      <c r="BV29" s="52"/>
      <c r="BW29" s="115"/>
      <c r="BY29" s="162"/>
      <c r="BZ29" s="66"/>
      <c r="CA29" s="52"/>
      <c r="CB29" s="115"/>
      <c r="CD29" s="162"/>
      <c r="CE29" s="66"/>
      <c r="CF29" s="52"/>
      <c r="CG29" s="115"/>
      <c r="CI29" s="162"/>
      <c r="CJ29" s="66"/>
      <c r="CK29" s="52"/>
      <c r="CL29" s="115"/>
      <c r="CN29" s="162"/>
      <c r="CO29" s="66"/>
      <c r="CP29" s="52"/>
      <c r="CQ29" s="115"/>
      <c r="CS29" s="162"/>
      <c r="CT29" s="66"/>
      <c r="CU29" s="52"/>
      <c r="CV29" s="115"/>
      <c r="CX29" s="162"/>
      <c r="CY29" s="66"/>
      <c r="CZ29" s="52"/>
      <c r="DA29" s="115"/>
      <c r="DC29" s="162"/>
      <c r="DD29" s="66"/>
      <c r="DE29" s="52"/>
      <c r="DF29" s="115"/>
      <c r="DH29" s="162"/>
      <c r="DI29" s="66"/>
      <c r="DJ29" s="52"/>
      <c r="DK29" s="115"/>
      <c r="DM29" s="162"/>
      <c r="DN29" s="66"/>
      <c r="DO29" s="52"/>
      <c r="DP29" s="115"/>
      <c r="DR29" s="162"/>
      <c r="DS29" s="66"/>
      <c r="DT29" s="52"/>
      <c r="DU29" s="115"/>
      <c r="DW29" s="162"/>
    </row>
    <row r="30" spans="1:127" ht="13.5" customHeight="1" x14ac:dyDescent="0.25">
      <c r="A30" s="161"/>
      <c r="B30" s="52"/>
      <c r="C30" s="66"/>
      <c r="D30" s="52"/>
      <c r="E30" s="115"/>
      <c r="G30" s="162"/>
      <c r="H30" s="66"/>
      <c r="I30" s="52"/>
      <c r="J30" s="115"/>
      <c r="L30" s="162"/>
      <c r="M30" s="66"/>
      <c r="N30" s="52"/>
      <c r="O30" s="115"/>
      <c r="Q30" s="162"/>
      <c r="R30" s="66"/>
      <c r="S30" s="52"/>
      <c r="T30" s="115"/>
      <c r="V30" s="162"/>
      <c r="W30" s="66"/>
      <c r="X30" s="52"/>
      <c r="Y30" s="115"/>
      <c r="AA30" s="162"/>
      <c r="AB30" s="66"/>
      <c r="AC30" s="52"/>
      <c r="AD30" s="115"/>
      <c r="AF30" s="162"/>
      <c r="AG30" s="66"/>
      <c r="AH30" s="52"/>
      <c r="AI30" s="115"/>
      <c r="AK30" s="162"/>
      <c r="AL30" s="66"/>
      <c r="AM30" s="52"/>
      <c r="AN30" s="115"/>
      <c r="AP30" s="162"/>
      <c r="AQ30" s="66"/>
      <c r="AR30" s="52"/>
      <c r="AS30" s="115"/>
      <c r="AU30" s="162"/>
      <c r="AV30" s="66"/>
      <c r="AW30" s="52"/>
      <c r="AX30" s="115"/>
      <c r="AZ30" s="162"/>
      <c r="BA30" s="66"/>
      <c r="BB30" s="52"/>
      <c r="BC30" s="115"/>
      <c r="BE30" s="162"/>
      <c r="BF30" s="66"/>
      <c r="BG30" s="52"/>
      <c r="BH30" s="115"/>
      <c r="BJ30" s="162"/>
      <c r="BK30" s="66"/>
      <c r="BL30" s="52"/>
      <c r="BM30" s="115"/>
      <c r="BO30" s="162"/>
      <c r="BP30" s="66"/>
      <c r="BQ30" s="52"/>
      <c r="BR30" s="115"/>
      <c r="BT30" s="162"/>
      <c r="BU30" s="66"/>
      <c r="BV30" s="52"/>
      <c r="BW30" s="115"/>
      <c r="BY30" s="162"/>
      <c r="BZ30" s="66"/>
      <c r="CA30" s="52"/>
      <c r="CB30" s="115"/>
      <c r="CD30" s="162"/>
      <c r="CE30" s="66"/>
      <c r="CF30" s="52"/>
      <c r="CG30" s="115"/>
      <c r="CI30" s="162"/>
      <c r="CJ30" s="66"/>
      <c r="CK30" s="52"/>
      <c r="CL30" s="115"/>
      <c r="CN30" s="162"/>
      <c r="CO30" s="66"/>
      <c r="CP30" s="52"/>
      <c r="CQ30" s="115"/>
      <c r="CS30" s="162"/>
      <c r="CT30" s="66"/>
      <c r="CU30" s="52"/>
      <c r="CV30" s="115"/>
      <c r="CX30" s="162"/>
      <c r="CY30" s="66"/>
      <c r="CZ30" s="52"/>
      <c r="DA30" s="115"/>
      <c r="DC30" s="162"/>
      <c r="DD30" s="66"/>
      <c r="DE30" s="52"/>
      <c r="DF30" s="115"/>
      <c r="DH30" s="162"/>
      <c r="DI30" s="66"/>
      <c r="DJ30" s="52"/>
      <c r="DK30" s="115"/>
      <c r="DM30" s="162"/>
      <c r="DN30" s="66"/>
      <c r="DO30" s="52"/>
      <c r="DP30" s="115"/>
      <c r="DR30" s="162"/>
      <c r="DS30" s="66"/>
      <c r="DT30" s="52"/>
      <c r="DU30" s="115"/>
      <c r="DW30" s="162"/>
    </row>
    <row r="31" spans="1:127" ht="13.5" customHeight="1" x14ac:dyDescent="0.25">
      <c r="A31" s="161"/>
      <c r="B31" s="52"/>
      <c r="C31" s="66"/>
      <c r="D31" s="52"/>
      <c r="E31" s="115"/>
      <c r="G31" s="162"/>
      <c r="H31" s="66"/>
      <c r="I31" s="52"/>
      <c r="J31" s="115"/>
      <c r="L31" s="162"/>
      <c r="M31" s="66"/>
      <c r="N31" s="52"/>
      <c r="O31" s="115"/>
      <c r="Q31" s="162"/>
      <c r="R31" s="66"/>
      <c r="S31" s="52"/>
      <c r="T31" s="115"/>
      <c r="V31" s="162"/>
      <c r="W31" s="66"/>
      <c r="X31" s="52"/>
      <c r="Y31" s="115"/>
      <c r="AA31" s="162"/>
      <c r="AB31" s="66"/>
      <c r="AC31" s="52"/>
      <c r="AD31" s="115"/>
      <c r="AF31" s="162"/>
      <c r="AG31" s="66"/>
      <c r="AH31" s="52"/>
      <c r="AI31" s="115"/>
      <c r="AK31" s="162"/>
      <c r="AL31" s="66"/>
      <c r="AM31" s="52"/>
      <c r="AN31" s="115"/>
      <c r="AP31" s="162"/>
      <c r="AQ31" s="66"/>
      <c r="AR31" s="52"/>
      <c r="AS31" s="115"/>
      <c r="AU31" s="162"/>
      <c r="AV31" s="66"/>
      <c r="AW31" s="52"/>
      <c r="AX31" s="115"/>
      <c r="AZ31" s="162"/>
      <c r="BA31" s="66"/>
      <c r="BB31" s="52"/>
      <c r="BC31" s="115"/>
      <c r="BE31" s="162"/>
      <c r="BF31" s="66"/>
      <c r="BG31" s="52"/>
      <c r="BH31" s="115"/>
      <c r="BJ31" s="162"/>
      <c r="BK31" s="66"/>
      <c r="BL31" s="52"/>
      <c r="BM31" s="115"/>
      <c r="BO31" s="162"/>
      <c r="BP31" s="66"/>
      <c r="BQ31" s="52"/>
      <c r="BR31" s="115"/>
      <c r="BT31" s="162"/>
      <c r="BU31" s="66"/>
      <c r="BV31" s="52"/>
      <c r="BW31" s="115"/>
      <c r="BY31" s="162"/>
      <c r="BZ31" s="66"/>
      <c r="CA31" s="52"/>
      <c r="CB31" s="115"/>
      <c r="CD31" s="162"/>
      <c r="CE31" s="66"/>
      <c r="CF31" s="52"/>
      <c r="CG31" s="115"/>
      <c r="CI31" s="162"/>
      <c r="CJ31" s="66"/>
      <c r="CK31" s="52"/>
      <c r="CL31" s="115"/>
      <c r="CN31" s="162"/>
      <c r="CO31" s="66"/>
      <c r="CP31" s="52"/>
      <c r="CQ31" s="115"/>
      <c r="CS31" s="162"/>
      <c r="CT31" s="66"/>
      <c r="CU31" s="52"/>
      <c r="CV31" s="115"/>
      <c r="CX31" s="162"/>
      <c r="CY31" s="66"/>
      <c r="CZ31" s="52"/>
      <c r="DA31" s="115"/>
      <c r="DC31" s="162"/>
      <c r="DD31" s="66"/>
      <c r="DE31" s="52"/>
      <c r="DF31" s="115"/>
      <c r="DH31" s="162"/>
      <c r="DI31" s="66"/>
      <c r="DJ31" s="52"/>
      <c r="DK31" s="115"/>
      <c r="DM31" s="162"/>
      <c r="DN31" s="66"/>
      <c r="DO31" s="52"/>
      <c r="DP31" s="115"/>
      <c r="DR31" s="162"/>
      <c r="DS31" s="66"/>
      <c r="DT31" s="52"/>
      <c r="DU31" s="115"/>
      <c r="DW31" s="162"/>
    </row>
    <row r="32" spans="1:127" ht="13.5" customHeight="1" x14ac:dyDescent="0.25">
      <c r="A32" s="161"/>
      <c r="B32" s="52"/>
      <c r="C32" s="66"/>
      <c r="D32" s="52"/>
      <c r="E32" s="115"/>
      <c r="G32" s="162"/>
      <c r="H32" s="66"/>
      <c r="I32" s="52"/>
      <c r="J32" s="115"/>
      <c r="L32" s="162"/>
      <c r="M32" s="66"/>
      <c r="N32" s="52"/>
      <c r="O32" s="115"/>
      <c r="Q32" s="162"/>
      <c r="R32" s="66"/>
      <c r="S32" s="52"/>
      <c r="T32" s="115"/>
      <c r="V32" s="162"/>
      <c r="W32" s="66"/>
      <c r="X32" s="52"/>
      <c r="Y32" s="115"/>
      <c r="AA32" s="162"/>
      <c r="AB32" s="66"/>
      <c r="AC32" s="52"/>
      <c r="AD32" s="115"/>
      <c r="AF32" s="162"/>
      <c r="AG32" s="66"/>
      <c r="AH32" s="52"/>
      <c r="AI32" s="115"/>
      <c r="AK32" s="162"/>
      <c r="AL32" s="66"/>
      <c r="AM32" s="52"/>
      <c r="AN32" s="115"/>
      <c r="AP32" s="162"/>
      <c r="AQ32" s="66"/>
      <c r="AR32" s="52"/>
      <c r="AS32" s="115"/>
      <c r="AU32" s="162"/>
      <c r="AV32" s="66"/>
      <c r="AW32" s="52"/>
      <c r="AX32" s="115"/>
      <c r="AZ32" s="162"/>
      <c r="BA32" s="66"/>
      <c r="BB32" s="52"/>
      <c r="BC32" s="115"/>
      <c r="BE32" s="162"/>
      <c r="BF32" s="66"/>
      <c r="BG32" s="52"/>
      <c r="BH32" s="115"/>
      <c r="BJ32" s="162"/>
      <c r="BK32" s="66"/>
      <c r="BL32" s="52"/>
      <c r="BM32" s="115"/>
      <c r="BO32" s="162"/>
      <c r="BP32" s="66"/>
      <c r="BQ32" s="52"/>
      <c r="BR32" s="115"/>
      <c r="BT32" s="162"/>
      <c r="BU32" s="66"/>
      <c r="BV32" s="52"/>
      <c r="BW32" s="115"/>
      <c r="BY32" s="162"/>
      <c r="BZ32" s="66"/>
      <c r="CA32" s="52"/>
      <c r="CB32" s="115"/>
      <c r="CD32" s="162"/>
      <c r="CE32" s="66"/>
      <c r="CF32" s="52"/>
      <c r="CG32" s="115"/>
      <c r="CI32" s="162"/>
      <c r="CJ32" s="66"/>
      <c r="CK32" s="52"/>
      <c r="CL32" s="115"/>
      <c r="CN32" s="162"/>
      <c r="CO32" s="66"/>
      <c r="CP32" s="52"/>
      <c r="CQ32" s="115"/>
      <c r="CS32" s="162"/>
      <c r="CT32" s="66"/>
      <c r="CU32" s="52"/>
      <c r="CV32" s="115"/>
      <c r="CX32" s="162"/>
      <c r="CY32" s="66"/>
      <c r="CZ32" s="52"/>
      <c r="DA32" s="115"/>
      <c r="DC32" s="162"/>
      <c r="DD32" s="66"/>
      <c r="DE32" s="52"/>
      <c r="DF32" s="115"/>
      <c r="DH32" s="162"/>
      <c r="DI32" s="66"/>
      <c r="DJ32" s="52"/>
      <c r="DK32" s="115"/>
      <c r="DM32" s="162"/>
      <c r="DN32" s="66"/>
      <c r="DO32" s="52"/>
      <c r="DP32" s="115"/>
      <c r="DR32" s="162"/>
      <c r="DS32" s="66"/>
      <c r="DT32" s="52"/>
      <c r="DU32" s="115"/>
      <c r="DW32" s="162"/>
    </row>
    <row r="33" spans="1:127" ht="13.5" customHeight="1" x14ac:dyDescent="0.25">
      <c r="A33" s="161"/>
      <c r="B33" s="52"/>
      <c r="C33" s="66"/>
      <c r="D33" s="52"/>
      <c r="E33" s="115"/>
      <c r="G33" s="162"/>
      <c r="H33" s="66"/>
      <c r="I33" s="52"/>
      <c r="J33" s="115"/>
      <c r="L33" s="162"/>
      <c r="M33" s="66"/>
      <c r="N33" s="52"/>
      <c r="O33" s="115"/>
      <c r="Q33" s="162"/>
      <c r="R33" s="66"/>
      <c r="S33" s="52"/>
      <c r="T33" s="115"/>
      <c r="V33" s="162"/>
      <c r="W33" s="66"/>
      <c r="X33" s="52"/>
      <c r="Y33" s="115"/>
      <c r="AA33" s="162"/>
      <c r="AB33" s="66"/>
      <c r="AC33" s="52"/>
      <c r="AD33" s="115"/>
      <c r="AF33" s="162"/>
      <c r="AG33" s="66"/>
      <c r="AH33" s="52"/>
      <c r="AI33" s="115"/>
      <c r="AK33" s="162"/>
      <c r="AL33" s="66"/>
      <c r="AM33" s="52"/>
      <c r="AN33" s="115"/>
      <c r="AP33" s="162"/>
      <c r="AQ33" s="66"/>
      <c r="AR33" s="52"/>
      <c r="AS33" s="115"/>
      <c r="AU33" s="162"/>
      <c r="AV33" s="66"/>
      <c r="AW33" s="52"/>
      <c r="AX33" s="115"/>
      <c r="AZ33" s="162"/>
      <c r="BA33" s="66"/>
      <c r="BB33" s="52"/>
      <c r="BC33" s="115"/>
      <c r="BE33" s="162"/>
      <c r="BF33" s="66"/>
      <c r="BG33" s="52"/>
      <c r="BH33" s="115"/>
      <c r="BJ33" s="162"/>
      <c r="BK33" s="66"/>
      <c r="BL33" s="52"/>
      <c r="BM33" s="115"/>
      <c r="BO33" s="162"/>
      <c r="BP33" s="66"/>
      <c r="BQ33" s="52"/>
      <c r="BR33" s="115"/>
      <c r="BT33" s="162"/>
      <c r="BU33" s="66"/>
      <c r="BV33" s="52"/>
      <c r="BW33" s="115"/>
      <c r="BY33" s="162"/>
      <c r="BZ33" s="66"/>
      <c r="CA33" s="52"/>
      <c r="CB33" s="115"/>
      <c r="CD33" s="162"/>
      <c r="CE33" s="66"/>
      <c r="CF33" s="52"/>
      <c r="CG33" s="115"/>
      <c r="CI33" s="162"/>
      <c r="CJ33" s="66"/>
      <c r="CK33" s="52"/>
      <c r="CL33" s="115"/>
      <c r="CN33" s="162"/>
      <c r="CO33" s="66"/>
      <c r="CP33" s="52"/>
      <c r="CQ33" s="115"/>
      <c r="CS33" s="162"/>
      <c r="CT33" s="66"/>
      <c r="CU33" s="52"/>
      <c r="CV33" s="115"/>
      <c r="CX33" s="162"/>
      <c r="CY33" s="66"/>
      <c r="CZ33" s="52"/>
      <c r="DA33" s="115"/>
      <c r="DC33" s="162"/>
      <c r="DD33" s="66"/>
      <c r="DE33" s="52"/>
      <c r="DF33" s="115"/>
      <c r="DH33" s="162"/>
      <c r="DI33" s="66"/>
      <c r="DJ33" s="52"/>
      <c r="DK33" s="115"/>
      <c r="DM33" s="162"/>
      <c r="DN33" s="66"/>
      <c r="DO33" s="52"/>
      <c r="DP33" s="115"/>
      <c r="DR33" s="162"/>
      <c r="DS33" s="66"/>
      <c r="DT33" s="52"/>
      <c r="DU33" s="115"/>
      <c r="DW33" s="162"/>
    </row>
    <row r="34" spans="1:127" ht="13.5" customHeight="1" x14ac:dyDescent="0.25">
      <c r="A34" s="161"/>
      <c r="B34" s="52"/>
      <c r="C34" s="66"/>
      <c r="D34" s="52"/>
      <c r="E34" s="115"/>
      <c r="G34" s="162"/>
      <c r="H34" s="66"/>
      <c r="I34" s="52"/>
      <c r="J34" s="115"/>
      <c r="L34" s="162"/>
      <c r="M34" s="66"/>
      <c r="N34" s="52"/>
      <c r="O34" s="115"/>
      <c r="Q34" s="162"/>
      <c r="R34" s="66"/>
      <c r="S34" s="52"/>
      <c r="T34" s="115"/>
      <c r="V34" s="162"/>
      <c r="W34" s="66"/>
      <c r="X34" s="52"/>
      <c r="Y34" s="115"/>
      <c r="AA34" s="162"/>
      <c r="AB34" s="66"/>
      <c r="AC34" s="52"/>
      <c r="AD34" s="115"/>
      <c r="AF34" s="162"/>
      <c r="AG34" s="66"/>
      <c r="AH34" s="52"/>
      <c r="AI34" s="115"/>
      <c r="AK34" s="162"/>
      <c r="AL34" s="66"/>
      <c r="AM34" s="52"/>
      <c r="AN34" s="115"/>
      <c r="AP34" s="162"/>
      <c r="AQ34" s="66"/>
      <c r="AR34" s="52"/>
      <c r="AS34" s="115"/>
      <c r="AU34" s="162"/>
      <c r="AV34" s="66"/>
      <c r="AW34" s="52"/>
      <c r="AX34" s="115"/>
      <c r="AZ34" s="162"/>
      <c r="BA34" s="66"/>
      <c r="BB34" s="52"/>
      <c r="BC34" s="115"/>
      <c r="BE34" s="162"/>
      <c r="BF34" s="66"/>
      <c r="BG34" s="52"/>
      <c r="BH34" s="115"/>
      <c r="BJ34" s="162"/>
      <c r="BK34" s="66"/>
      <c r="BL34" s="52"/>
      <c r="BM34" s="115"/>
      <c r="BO34" s="162"/>
      <c r="BP34" s="66"/>
      <c r="BQ34" s="52"/>
      <c r="BR34" s="115"/>
      <c r="BT34" s="162"/>
      <c r="BU34" s="66"/>
      <c r="BV34" s="52"/>
      <c r="BW34" s="115"/>
      <c r="BY34" s="162"/>
      <c r="BZ34" s="66"/>
      <c r="CA34" s="52"/>
      <c r="CB34" s="115"/>
      <c r="CD34" s="162"/>
      <c r="CE34" s="66"/>
      <c r="CF34" s="52"/>
      <c r="CG34" s="115"/>
      <c r="CI34" s="162"/>
      <c r="CJ34" s="66"/>
      <c r="CK34" s="52"/>
      <c r="CL34" s="115"/>
      <c r="CN34" s="162"/>
      <c r="CO34" s="66"/>
      <c r="CP34" s="52"/>
      <c r="CQ34" s="115"/>
      <c r="CS34" s="162"/>
      <c r="CT34" s="66"/>
      <c r="CU34" s="52"/>
      <c r="CV34" s="115"/>
      <c r="CX34" s="162"/>
      <c r="CY34" s="66"/>
      <c r="CZ34" s="52"/>
      <c r="DA34" s="115"/>
      <c r="DC34" s="162"/>
      <c r="DD34" s="66"/>
      <c r="DE34" s="52"/>
      <c r="DF34" s="115"/>
      <c r="DH34" s="162"/>
      <c r="DI34" s="66"/>
      <c r="DJ34" s="52"/>
      <c r="DK34" s="115"/>
      <c r="DM34" s="162"/>
      <c r="DN34" s="66"/>
      <c r="DO34" s="52"/>
      <c r="DP34" s="115"/>
      <c r="DR34" s="162"/>
      <c r="DS34" s="66"/>
      <c r="DT34" s="52"/>
      <c r="DU34" s="115"/>
      <c r="DW34" s="162"/>
    </row>
    <row r="35" spans="1:127" ht="13.5" customHeight="1" x14ac:dyDescent="0.25">
      <c r="A35" s="161"/>
      <c r="B35" s="52"/>
      <c r="C35" s="66"/>
      <c r="D35" s="52"/>
      <c r="E35" s="115"/>
      <c r="G35" s="162"/>
      <c r="H35" s="66"/>
      <c r="I35" s="52"/>
      <c r="J35" s="115"/>
      <c r="L35" s="162"/>
      <c r="M35" s="66"/>
      <c r="N35" s="52"/>
      <c r="O35" s="115"/>
      <c r="Q35" s="162"/>
      <c r="R35" s="66"/>
      <c r="S35" s="52"/>
      <c r="T35" s="115"/>
      <c r="V35" s="162"/>
      <c r="W35" s="66"/>
      <c r="X35" s="52"/>
      <c r="Y35" s="115"/>
      <c r="AA35" s="162"/>
      <c r="AB35" s="66"/>
      <c r="AC35" s="52"/>
      <c r="AD35" s="115"/>
      <c r="AF35" s="162"/>
      <c r="AG35" s="66"/>
      <c r="AH35" s="52"/>
      <c r="AI35" s="115"/>
      <c r="AK35" s="162"/>
      <c r="AL35" s="66"/>
      <c r="AM35" s="52"/>
      <c r="AN35" s="115"/>
      <c r="AP35" s="162"/>
      <c r="AQ35" s="66"/>
      <c r="AR35" s="52"/>
      <c r="AS35" s="115"/>
      <c r="AU35" s="162"/>
      <c r="AV35" s="66"/>
      <c r="AW35" s="52"/>
      <c r="AX35" s="115"/>
      <c r="AZ35" s="162"/>
      <c r="BA35" s="66"/>
      <c r="BB35" s="52"/>
      <c r="BC35" s="115"/>
      <c r="BE35" s="162"/>
      <c r="BF35" s="66"/>
      <c r="BG35" s="52"/>
      <c r="BH35" s="115"/>
      <c r="BJ35" s="162"/>
      <c r="BK35" s="66"/>
      <c r="BL35" s="52"/>
      <c r="BM35" s="115"/>
      <c r="BO35" s="162"/>
      <c r="BP35" s="66"/>
      <c r="BQ35" s="52"/>
      <c r="BR35" s="115"/>
      <c r="BT35" s="162"/>
      <c r="BU35" s="66"/>
      <c r="BV35" s="52"/>
      <c r="BW35" s="115"/>
      <c r="BY35" s="162"/>
      <c r="BZ35" s="66"/>
      <c r="CA35" s="52"/>
      <c r="CB35" s="115"/>
      <c r="CD35" s="162"/>
      <c r="CE35" s="66"/>
      <c r="CF35" s="52"/>
      <c r="CG35" s="115"/>
      <c r="CI35" s="162"/>
      <c r="CJ35" s="66"/>
      <c r="CK35" s="52"/>
      <c r="CL35" s="115"/>
      <c r="CN35" s="162"/>
      <c r="CO35" s="66"/>
      <c r="CP35" s="52"/>
      <c r="CQ35" s="115"/>
      <c r="CS35" s="162"/>
      <c r="CT35" s="66"/>
      <c r="CU35" s="52"/>
      <c r="CV35" s="115"/>
      <c r="CX35" s="162"/>
      <c r="CY35" s="66"/>
      <c r="CZ35" s="52"/>
      <c r="DA35" s="115"/>
      <c r="DC35" s="162"/>
      <c r="DD35" s="66"/>
      <c r="DE35" s="52"/>
      <c r="DF35" s="115"/>
      <c r="DH35" s="162"/>
      <c r="DI35" s="66"/>
      <c r="DJ35" s="52"/>
      <c r="DK35" s="115"/>
      <c r="DM35" s="162"/>
      <c r="DN35" s="66"/>
      <c r="DO35" s="52"/>
      <c r="DP35" s="115"/>
      <c r="DR35" s="162"/>
      <c r="DS35" s="66"/>
      <c r="DT35" s="52"/>
      <c r="DU35" s="115"/>
      <c r="DW35" s="162"/>
    </row>
    <row r="36" spans="1:127" ht="13.5" customHeight="1" x14ac:dyDescent="0.25">
      <c r="A36" s="161"/>
      <c r="B36" s="52"/>
      <c r="C36" s="66"/>
      <c r="D36" s="52"/>
      <c r="E36" s="115"/>
      <c r="G36" s="162"/>
      <c r="H36" s="66"/>
      <c r="I36" s="52"/>
      <c r="J36" s="115"/>
      <c r="L36" s="162"/>
      <c r="M36" s="66"/>
      <c r="N36" s="52"/>
      <c r="O36" s="115"/>
      <c r="Q36" s="162"/>
      <c r="R36" s="66"/>
      <c r="S36" s="52"/>
      <c r="T36" s="115"/>
      <c r="V36" s="162"/>
      <c r="W36" s="66"/>
      <c r="X36" s="52"/>
      <c r="Y36" s="115"/>
      <c r="AA36" s="162"/>
      <c r="AB36" s="66"/>
      <c r="AC36" s="52"/>
      <c r="AD36" s="115"/>
      <c r="AF36" s="162"/>
      <c r="AG36" s="66"/>
      <c r="AH36" s="52"/>
      <c r="AI36" s="115"/>
      <c r="AK36" s="162"/>
      <c r="AL36" s="66"/>
      <c r="AM36" s="52"/>
      <c r="AN36" s="115"/>
      <c r="AP36" s="162"/>
      <c r="AQ36" s="66"/>
      <c r="AR36" s="52"/>
      <c r="AS36" s="115"/>
      <c r="AU36" s="162"/>
      <c r="AV36" s="66"/>
      <c r="AW36" s="52"/>
      <c r="AX36" s="115"/>
      <c r="AZ36" s="162"/>
      <c r="BA36" s="66"/>
      <c r="BB36" s="52"/>
      <c r="BC36" s="115"/>
      <c r="BE36" s="162"/>
      <c r="BF36" s="66"/>
      <c r="BG36" s="52"/>
      <c r="BH36" s="115"/>
      <c r="BJ36" s="162"/>
      <c r="BK36" s="66"/>
      <c r="BL36" s="52"/>
      <c r="BM36" s="115"/>
      <c r="BO36" s="162"/>
      <c r="BP36" s="66"/>
      <c r="BQ36" s="52"/>
      <c r="BR36" s="115"/>
      <c r="BT36" s="162"/>
      <c r="BU36" s="66"/>
      <c r="BV36" s="52"/>
      <c r="BW36" s="115"/>
      <c r="BY36" s="162"/>
      <c r="BZ36" s="66"/>
      <c r="CA36" s="52"/>
      <c r="CB36" s="115"/>
      <c r="CD36" s="162"/>
      <c r="CE36" s="66"/>
      <c r="CF36" s="52"/>
      <c r="CG36" s="115"/>
      <c r="CI36" s="162"/>
      <c r="CJ36" s="66"/>
      <c r="CK36" s="52"/>
      <c r="CL36" s="115"/>
      <c r="CN36" s="162"/>
      <c r="CO36" s="66"/>
      <c r="CP36" s="52"/>
      <c r="CQ36" s="115"/>
      <c r="CS36" s="162"/>
      <c r="CT36" s="66"/>
      <c r="CU36" s="52"/>
      <c r="CV36" s="115"/>
      <c r="CX36" s="162"/>
      <c r="CY36" s="66"/>
      <c r="CZ36" s="52"/>
      <c r="DA36" s="115"/>
      <c r="DC36" s="162"/>
      <c r="DD36" s="66"/>
      <c r="DE36" s="52"/>
      <c r="DF36" s="115"/>
      <c r="DH36" s="162"/>
      <c r="DI36" s="66"/>
      <c r="DJ36" s="52"/>
      <c r="DK36" s="115"/>
      <c r="DM36" s="162"/>
      <c r="DN36" s="66"/>
      <c r="DO36" s="52"/>
      <c r="DP36" s="115"/>
      <c r="DR36" s="162"/>
      <c r="DS36" s="66"/>
      <c r="DT36" s="52"/>
      <c r="DU36" s="115"/>
      <c r="DW36" s="162"/>
    </row>
    <row r="37" spans="1:127" ht="13.5" customHeight="1" x14ac:dyDescent="0.25">
      <c r="A37" s="161"/>
      <c r="B37" s="52"/>
      <c r="C37" s="66"/>
      <c r="D37" s="52"/>
      <c r="E37" s="115"/>
      <c r="G37" s="162"/>
      <c r="H37" s="66"/>
      <c r="I37" s="52"/>
      <c r="J37" s="115"/>
      <c r="L37" s="162"/>
      <c r="M37" s="66"/>
      <c r="N37" s="52"/>
      <c r="O37" s="115"/>
      <c r="Q37" s="162"/>
      <c r="R37" s="66"/>
      <c r="S37" s="52"/>
      <c r="T37" s="115"/>
      <c r="V37" s="162"/>
      <c r="W37" s="66"/>
      <c r="X37" s="52"/>
      <c r="Y37" s="115"/>
      <c r="AA37" s="162"/>
      <c r="AB37" s="66"/>
      <c r="AC37" s="52"/>
      <c r="AD37" s="115"/>
      <c r="AF37" s="162"/>
      <c r="AG37" s="66"/>
      <c r="AH37" s="52"/>
      <c r="AI37" s="115"/>
      <c r="AK37" s="162"/>
      <c r="AL37" s="66"/>
      <c r="AM37" s="52"/>
      <c r="AN37" s="115"/>
      <c r="AP37" s="162"/>
      <c r="AQ37" s="66"/>
      <c r="AR37" s="52"/>
      <c r="AS37" s="115"/>
      <c r="AU37" s="162"/>
      <c r="AV37" s="66"/>
      <c r="AW37" s="52"/>
      <c r="AX37" s="115"/>
      <c r="AZ37" s="162"/>
      <c r="BA37" s="66"/>
      <c r="BB37" s="52"/>
      <c r="BC37" s="115"/>
      <c r="BE37" s="162"/>
      <c r="BF37" s="66"/>
      <c r="BG37" s="52"/>
      <c r="BH37" s="115"/>
      <c r="BJ37" s="162"/>
      <c r="BK37" s="66"/>
      <c r="BL37" s="52"/>
      <c r="BM37" s="115"/>
      <c r="BO37" s="162"/>
      <c r="BP37" s="66"/>
      <c r="BQ37" s="52"/>
      <c r="BR37" s="115"/>
      <c r="BT37" s="162"/>
      <c r="BU37" s="66"/>
      <c r="BV37" s="52"/>
      <c r="BW37" s="115"/>
      <c r="BY37" s="162"/>
      <c r="BZ37" s="66"/>
      <c r="CA37" s="52"/>
      <c r="CB37" s="115"/>
      <c r="CD37" s="162"/>
      <c r="CE37" s="66"/>
      <c r="CF37" s="52"/>
      <c r="CG37" s="115"/>
      <c r="CI37" s="162"/>
      <c r="CJ37" s="66"/>
      <c r="CK37" s="52"/>
      <c r="CL37" s="115"/>
      <c r="CN37" s="162"/>
      <c r="CO37" s="66"/>
      <c r="CP37" s="52"/>
      <c r="CQ37" s="115"/>
      <c r="CS37" s="162"/>
      <c r="CT37" s="66"/>
      <c r="CU37" s="52"/>
      <c r="CV37" s="115"/>
      <c r="CX37" s="162"/>
      <c r="CY37" s="66"/>
      <c r="CZ37" s="52"/>
      <c r="DA37" s="115"/>
      <c r="DC37" s="162"/>
      <c r="DD37" s="66"/>
      <c r="DE37" s="52"/>
      <c r="DF37" s="115"/>
      <c r="DH37" s="162"/>
      <c r="DI37" s="66"/>
      <c r="DJ37" s="52"/>
      <c r="DK37" s="115"/>
      <c r="DM37" s="162"/>
      <c r="DN37" s="66"/>
      <c r="DO37" s="52"/>
      <c r="DP37" s="115"/>
      <c r="DR37" s="162"/>
      <c r="DS37" s="66"/>
      <c r="DT37" s="52"/>
      <c r="DU37" s="115"/>
      <c r="DW37" s="162"/>
    </row>
    <row r="38" spans="1:127" ht="13.5" customHeight="1" x14ac:dyDescent="0.25">
      <c r="A38" s="161"/>
      <c r="B38" s="52"/>
      <c r="C38" s="66"/>
      <c r="D38" s="52"/>
      <c r="E38" s="115"/>
      <c r="G38" s="162"/>
      <c r="H38" s="66"/>
      <c r="I38" s="52"/>
      <c r="J38" s="115"/>
      <c r="L38" s="162"/>
      <c r="M38" s="66"/>
      <c r="N38" s="52"/>
      <c r="O38" s="115"/>
      <c r="Q38" s="162"/>
      <c r="R38" s="66"/>
      <c r="S38" s="52"/>
      <c r="T38" s="115"/>
      <c r="V38" s="162"/>
      <c r="W38" s="66"/>
      <c r="X38" s="52"/>
      <c r="Y38" s="115"/>
      <c r="AA38" s="162"/>
      <c r="AB38" s="66"/>
      <c r="AC38" s="52"/>
      <c r="AD38" s="115"/>
      <c r="AF38" s="162"/>
      <c r="AG38" s="66"/>
      <c r="AH38" s="52"/>
      <c r="AI38" s="115"/>
      <c r="AK38" s="162"/>
      <c r="AL38" s="66"/>
      <c r="AM38" s="52"/>
      <c r="AN38" s="115"/>
      <c r="AP38" s="162"/>
      <c r="AQ38" s="66"/>
      <c r="AR38" s="52"/>
      <c r="AS38" s="115"/>
      <c r="AU38" s="162"/>
      <c r="AV38" s="66"/>
      <c r="AW38" s="52"/>
      <c r="AX38" s="115"/>
      <c r="AZ38" s="162"/>
      <c r="BA38" s="66"/>
      <c r="BB38" s="52"/>
      <c r="BC38" s="115"/>
      <c r="BE38" s="162"/>
      <c r="BF38" s="66"/>
      <c r="BG38" s="52"/>
      <c r="BH38" s="115"/>
      <c r="BJ38" s="162"/>
      <c r="BK38" s="66"/>
      <c r="BL38" s="52"/>
      <c r="BM38" s="115"/>
      <c r="BO38" s="162"/>
      <c r="BP38" s="66"/>
      <c r="BQ38" s="52"/>
      <c r="BR38" s="115"/>
      <c r="BT38" s="162"/>
      <c r="BU38" s="66"/>
      <c r="BV38" s="52"/>
      <c r="BW38" s="115"/>
      <c r="BY38" s="162"/>
      <c r="BZ38" s="66"/>
      <c r="CA38" s="52"/>
      <c r="CB38" s="115"/>
      <c r="CD38" s="162"/>
      <c r="CE38" s="66"/>
      <c r="CF38" s="52"/>
      <c r="CG38" s="115"/>
      <c r="CI38" s="162"/>
      <c r="CJ38" s="66"/>
      <c r="CK38" s="52"/>
      <c r="CL38" s="115"/>
      <c r="CN38" s="162"/>
      <c r="CO38" s="66"/>
      <c r="CP38" s="52"/>
      <c r="CQ38" s="115"/>
      <c r="CS38" s="162"/>
      <c r="CT38" s="66"/>
      <c r="CU38" s="52"/>
      <c r="CV38" s="115"/>
      <c r="CX38" s="162"/>
      <c r="CY38" s="66"/>
      <c r="CZ38" s="52"/>
      <c r="DA38" s="115"/>
      <c r="DC38" s="162"/>
      <c r="DD38" s="66"/>
      <c r="DE38" s="52"/>
      <c r="DF38" s="115"/>
      <c r="DH38" s="162"/>
      <c r="DI38" s="66"/>
      <c r="DJ38" s="52"/>
      <c r="DK38" s="115"/>
      <c r="DM38" s="162"/>
      <c r="DN38" s="66"/>
      <c r="DO38" s="52"/>
      <c r="DP38" s="115"/>
      <c r="DR38" s="162"/>
      <c r="DS38" s="66"/>
      <c r="DT38" s="52"/>
      <c r="DU38" s="115"/>
      <c r="DW38" s="162"/>
    </row>
    <row r="39" spans="1:127" ht="13.5" customHeight="1" x14ac:dyDescent="0.25">
      <c r="A39" s="161"/>
      <c r="B39" s="52"/>
      <c r="C39" s="66"/>
      <c r="D39" s="52"/>
      <c r="E39" s="115"/>
      <c r="G39" s="162"/>
      <c r="H39" s="66"/>
      <c r="I39" s="52"/>
      <c r="J39" s="115"/>
      <c r="L39" s="162"/>
      <c r="M39" s="66"/>
      <c r="N39" s="52"/>
      <c r="O39" s="115"/>
      <c r="Q39" s="162"/>
      <c r="R39" s="66"/>
      <c r="S39" s="52"/>
      <c r="T39" s="115"/>
      <c r="V39" s="162"/>
      <c r="W39" s="66"/>
      <c r="X39" s="52"/>
      <c r="Y39" s="115"/>
      <c r="AA39" s="162"/>
      <c r="AB39" s="66"/>
      <c r="AC39" s="52"/>
      <c r="AD39" s="115"/>
      <c r="AF39" s="162"/>
      <c r="AG39" s="66"/>
      <c r="AH39" s="52"/>
      <c r="AI39" s="115"/>
      <c r="AK39" s="162"/>
      <c r="AL39" s="66"/>
      <c r="AM39" s="52"/>
      <c r="AN39" s="115"/>
      <c r="AP39" s="162"/>
      <c r="AQ39" s="66"/>
      <c r="AR39" s="52"/>
      <c r="AS39" s="115"/>
      <c r="AU39" s="162"/>
      <c r="AV39" s="66"/>
      <c r="AW39" s="52"/>
      <c r="AX39" s="115"/>
      <c r="AZ39" s="162"/>
      <c r="BA39" s="66"/>
      <c r="BB39" s="52"/>
      <c r="BC39" s="115"/>
      <c r="BE39" s="162"/>
      <c r="BF39" s="66"/>
      <c r="BG39" s="52"/>
      <c r="BH39" s="115"/>
      <c r="BJ39" s="162"/>
      <c r="BK39" s="66"/>
      <c r="BL39" s="52"/>
      <c r="BM39" s="115"/>
      <c r="BO39" s="162"/>
      <c r="BP39" s="66"/>
      <c r="BQ39" s="52"/>
      <c r="BR39" s="115"/>
      <c r="BT39" s="162"/>
      <c r="BU39" s="66"/>
      <c r="BV39" s="52"/>
      <c r="BW39" s="115"/>
      <c r="BY39" s="162"/>
      <c r="BZ39" s="66"/>
      <c r="CA39" s="52"/>
      <c r="CB39" s="115"/>
      <c r="CD39" s="162"/>
      <c r="CE39" s="66"/>
      <c r="CF39" s="52"/>
      <c r="CG39" s="115"/>
      <c r="CI39" s="162"/>
      <c r="CJ39" s="66"/>
      <c r="CK39" s="52"/>
      <c r="CL39" s="115"/>
      <c r="CN39" s="162"/>
      <c r="CO39" s="66"/>
      <c r="CP39" s="52"/>
      <c r="CQ39" s="115"/>
      <c r="CS39" s="162"/>
      <c r="CT39" s="66"/>
      <c r="CU39" s="52"/>
      <c r="CV39" s="115"/>
      <c r="CX39" s="162"/>
      <c r="CY39" s="66"/>
      <c r="CZ39" s="52"/>
      <c r="DA39" s="115"/>
      <c r="DC39" s="162"/>
      <c r="DD39" s="66"/>
      <c r="DE39" s="52"/>
      <c r="DF39" s="115"/>
      <c r="DH39" s="162"/>
      <c r="DI39" s="66"/>
      <c r="DJ39" s="52"/>
      <c r="DK39" s="115"/>
      <c r="DM39" s="162"/>
      <c r="DN39" s="66"/>
      <c r="DO39" s="52"/>
      <c r="DP39" s="115"/>
      <c r="DR39" s="162"/>
      <c r="DS39" s="66"/>
      <c r="DT39" s="52"/>
      <c r="DU39" s="115"/>
      <c r="DW39" s="162"/>
    </row>
    <row r="40" spans="1:127" ht="13.5" customHeight="1" x14ac:dyDescent="0.25">
      <c r="A40" s="161"/>
      <c r="B40" s="52"/>
      <c r="C40" s="66"/>
      <c r="D40" s="52"/>
      <c r="E40" s="115"/>
      <c r="G40" s="162"/>
      <c r="H40" s="66"/>
      <c r="I40" s="52"/>
      <c r="J40" s="115"/>
      <c r="L40" s="162"/>
      <c r="M40" s="66"/>
      <c r="N40" s="52"/>
      <c r="O40" s="115"/>
      <c r="Q40" s="162"/>
      <c r="R40" s="66"/>
      <c r="S40" s="52"/>
      <c r="T40" s="115"/>
      <c r="V40" s="162"/>
      <c r="W40" s="66"/>
      <c r="X40" s="52"/>
      <c r="Y40" s="115"/>
      <c r="AA40" s="162"/>
      <c r="AB40" s="66"/>
      <c r="AC40" s="52"/>
      <c r="AD40" s="115"/>
      <c r="AF40" s="162"/>
      <c r="AG40" s="66"/>
      <c r="AH40" s="52"/>
      <c r="AI40" s="115"/>
      <c r="AK40" s="162"/>
      <c r="AL40" s="66"/>
      <c r="AM40" s="52"/>
      <c r="AN40" s="115"/>
      <c r="AP40" s="162"/>
      <c r="AQ40" s="66"/>
      <c r="AR40" s="52"/>
      <c r="AS40" s="115"/>
      <c r="AU40" s="162"/>
      <c r="AV40" s="66"/>
      <c r="AW40" s="52"/>
      <c r="AX40" s="115"/>
      <c r="AZ40" s="162"/>
      <c r="BA40" s="66"/>
      <c r="BB40" s="52"/>
      <c r="BC40" s="115"/>
      <c r="BE40" s="162"/>
      <c r="BF40" s="66"/>
      <c r="BG40" s="52"/>
      <c r="BH40" s="115"/>
      <c r="BJ40" s="162"/>
      <c r="BK40" s="66"/>
      <c r="BL40" s="52"/>
      <c r="BM40" s="115"/>
      <c r="BO40" s="162"/>
      <c r="BP40" s="66"/>
      <c r="BQ40" s="52"/>
      <c r="BR40" s="115"/>
      <c r="BT40" s="162"/>
      <c r="BU40" s="66"/>
      <c r="BV40" s="52"/>
      <c r="BW40" s="115"/>
      <c r="BY40" s="162"/>
      <c r="BZ40" s="66"/>
      <c r="CA40" s="52"/>
      <c r="CB40" s="115"/>
      <c r="CD40" s="162"/>
      <c r="CE40" s="66"/>
      <c r="CF40" s="52"/>
      <c r="CG40" s="115"/>
      <c r="CI40" s="162"/>
      <c r="CJ40" s="66"/>
      <c r="CK40" s="52"/>
      <c r="CL40" s="115"/>
      <c r="CN40" s="162"/>
      <c r="CO40" s="66"/>
      <c r="CP40" s="52"/>
      <c r="CQ40" s="115"/>
      <c r="CS40" s="162"/>
      <c r="CT40" s="66"/>
      <c r="CU40" s="52"/>
      <c r="CV40" s="115"/>
      <c r="CX40" s="162"/>
      <c r="CY40" s="66"/>
      <c r="CZ40" s="52"/>
      <c r="DA40" s="115"/>
      <c r="DC40" s="162"/>
      <c r="DD40" s="66"/>
      <c r="DE40" s="52"/>
      <c r="DF40" s="115"/>
      <c r="DH40" s="162"/>
      <c r="DI40" s="66"/>
      <c r="DJ40" s="52"/>
      <c r="DK40" s="115"/>
      <c r="DM40" s="162"/>
      <c r="DN40" s="66"/>
      <c r="DO40" s="52"/>
      <c r="DP40" s="115"/>
      <c r="DR40" s="162"/>
      <c r="DS40" s="66"/>
      <c r="DT40" s="52"/>
      <c r="DU40" s="115"/>
      <c r="DW40" s="162"/>
    </row>
    <row r="41" spans="1:127" ht="13.5" customHeight="1" x14ac:dyDescent="0.25">
      <c r="A41" s="161"/>
      <c r="B41" s="52"/>
      <c r="C41" s="66"/>
      <c r="D41" s="52"/>
      <c r="E41" s="115"/>
      <c r="G41" s="162"/>
      <c r="H41" s="66"/>
      <c r="I41" s="52"/>
      <c r="J41" s="115"/>
      <c r="L41" s="162"/>
      <c r="M41" s="66"/>
      <c r="N41" s="52"/>
      <c r="O41" s="115"/>
      <c r="Q41" s="162"/>
      <c r="R41" s="66"/>
      <c r="S41" s="52"/>
      <c r="T41" s="115"/>
      <c r="V41" s="162"/>
      <c r="W41" s="66"/>
      <c r="X41" s="52"/>
      <c r="Y41" s="115"/>
      <c r="AA41" s="162"/>
      <c r="AB41" s="66"/>
      <c r="AC41" s="52"/>
      <c r="AD41" s="115"/>
      <c r="AF41" s="162"/>
      <c r="AG41" s="66"/>
      <c r="AH41" s="52"/>
      <c r="AI41" s="115"/>
      <c r="AK41" s="162"/>
      <c r="AL41" s="66"/>
      <c r="AM41" s="52"/>
      <c r="AN41" s="115"/>
      <c r="AP41" s="162"/>
      <c r="AQ41" s="66"/>
      <c r="AR41" s="52"/>
      <c r="AS41" s="115"/>
      <c r="AU41" s="162"/>
      <c r="AV41" s="66"/>
      <c r="AW41" s="52"/>
      <c r="AX41" s="115"/>
      <c r="AZ41" s="162"/>
      <c r="BA41" s="66"/>
      <c r="BB41" s="52"/>
      <c r="BC41" s="115"/>
      <c r="BE41" s="162"/>
      <c r="BF41" s="66"/>
      <c r="BG41" s="52"/>
      <c r="BH41" s="115"/>
      <c r="BJ41" s="162"/>
      <c r="BK41" s="66"/>
      <c r="BL41" s="52"/>
      <c r="BM41" s="115"/>
      <c r="BO41" s="162"/>
      <c r="BP41" s="66"/>
      <c r="BQ41" s="52"/>
      <c r="BR41" s="115"/>
      <c r="BT41" s="162"/>
      <c r="BU41" s="66"/>
      <c r="BV41" s="52"/>
      <c r="BW41" s="115"/>
      <c r="BY41" s="162"/>
      <c r="BZ41" s="66"/>
      <c r="CA41" s="52"/>
      <c r="CB41" s="115"/>
      <c r="CD41" s="162"/>
      <c r="CE41" s="66"/>
      <c r="CF41" s="52"/>
      <c r="CG41" s="115"/>
      <c r="CI41" s="162"/>
      <c r="CJ41" s="66"/>
      <c r="CK41" s="52"/>
      <c r="CL41" s="115"/>
      <c r="CN41" s="162"/>
      <c r="CO41" s="66"/>
      <c r="CP41" s="52"/>
      <c r="CQ41" s="115"/>
      <c r="CS41" s="162"/>
      <c r="CT41" s="66"/>
      <c r="CU41" s="52"/>
      <c r="CV41" s="115"/>
      <c r="CX41" s="162"/>
      <c r="CY41" s="66"/>
      <c r="CZ41" s="52"/>
      <c r="DA41" s="115"/>
      <c r="DC41" s="162"/>
      <c r="DD41" s="66"/>
      <c r="DE41" s="52"/>
      <c r="DF41" s="115"/>
      <c r="DH41" s="162"/>
      <c r="DI41" s="66"/>
      <c r="DJ41" s="52"/>
      <c r="DK41" s="115"/>
      <c r="DM41" s="162"/>
      <c r="DN41" s="66"/>
      <c r="DO41" s="52"/>
      <c r="DP41" s="115"/>
      <c r="DR41" s="162"/>
      <c r="DS41" s="66"/>
      <c r="DT41" s="52"/>
      <c r="DU41" s="115"/>
      <c r="DW41" s="162"/>
    </row>
    <row r="42" spans="1:127" ht="13.5" customHeight="1" x14ac:dyDescent="0.25">
      <c r="A42" s="161"/>
      <c r="B42" s="52"/>
      <c r="C42" s="66"/>
      <c r="D42" s="52"/>
      <c r="E42" s="115"/>
      <c r="G42" s="162"/>
      <c r="H42" s="66"/>
      <c r="I42" s="52"/>
      <c r="J42" s="115"/>
      <c r="L42" s="162"/>
      <c r="M42" s="66"/>
      <c r="N42" s="52"/>
      <c r="O42" s="115"/>
      <c r="Q42" s="162"/>
      <c r="R42" s="66"/>
      <c r="S42" s="52"/>
      <c r="T42" s="115"/>
      <c r="V42" s="162"/>
      <c r="W42" s="66"/>
      <c r="X42" s="52"/>
      <c r="Y42" s="115"/>
      <c r="AA42" s="162"/>
      <c r="AB42" s="66"/>
      <c r="AC42" s="52"/>
      <c r="AD42" s="115"/>
      <c r="AF42" s="162"/>
      <c r="AG42" s="66"/>
      <c r="AH42" s="52"/>
      <c r="AI42" s="115"/>
      <c r="AK42" s="162"/>
      <c r="AL42" s="66"/>
      <c r="AM42" s="52"/>
      <c r="AN42" s="115"/>
      <c r="AP42" s="162"/>
      <c r="AQ42" s="66"/>
      <c r="AR42" s="52"/>
      <c r="AS42" s="115"/>
      <c r="AU42" s="162"/>
      <c r="AV42" s="66"/>
      <c r="AW42" s="52"/>
      <c r="AX42" s="115"/>
      <c r="AZ42" s="162"/>
      <c r="BA42" s="66"/>
      <c r="BB42" s="52"/>
      <c r="BC42" s="115"/>
      <c r="BE42" s="162"/>
      <c r="BF42" s="66"/>
      <c r="BG42" s="52"/>
      <c r="BH42" s="115"/>
      <c r="BJ42" s="162"/>
      <c r="BK42" s="66"/>
      <c r="BL42" s="52"/>
      <c r="BM42" s="115"/>
      <c r="BO42" s="162"/>
      <c r="BP42" s="66"/>
      <c r="BQ42" s="52"/>
      <c r="BR42" s="115"/>
      <c r="BT42" s="162"/>
      <c r="BU42" s="66"/>
      <c r="BV42" s="52"/>
      <c r="BW42" s="115"/>
      <c r="BY42" s="162"/>
      <c r="BZ42" s="66"/>
      <c r="CA42" s="52"/>
      <c r="CB42" s="115"/>
      <c r="CD42" s="162"/>
      <c r="CE42" s="66"/>
      <c r="CF42" s="52"/>
      <c r="CG42" s="115"/>
      <c r="CI42" s="162"/>
      <c r="CJ42" s="66"/>
      <c r="CK42" s="52"/>
      <c r="CL42" s="115"/>
      <c r="CN42" s="162"/>
      <c r="CO42" s="66"/>
      <c r="CP42" s="52"/>
      <c r="CQ42" s="115"/>
      <c r="CS42" s="162"/>
      <c r="CT42" s="66"/>
      <c r="CU42" s="52"/>
      <c r="CV42" s="115"/>
      <c r="CX42" s="162"/>
      <c r="CY42" s="66"/>
      <c r="CZ42" s="52"/>
      <c r="DA42" s="115"/>
      <c r="DC42" s="162"/>
      <c r="DD42" s="66"/>
      <c r="DE42" s="52"/>
      <c r="DF42" s="115"/>
      <c r="DH42" s="162"/>
      <c r="DI42" s="66"/>
      <c r="DJ42" s="52"/>
      <c r="DK42" s="115"/>
      <c r="DM42" s="162"/>
      <c r="DN42" s="66"/>
      <c r="DO42" s="52"/>
      <c r="DP42" s="115"/>
      <c r="DR42" s="162"/>
      <c r="DS42" s="66"/>
      <c r="DT42" s="52"/>
      <c r="DU42" s="115"/>
      <c r="DW42" s="162"/>
    </row>
    <row r="43" spans="1:127" ht="13.5" customHeight="1" x14ac:dyDescent="0.25">
      <c r="A43" s="161"/>
      <c r="B43" s="52"/>
      <c r="C43" s="66"/>
      <c r="D43" s="52"/>
      <c r="E43" s="115"/>
      <c r="G43" s="162"/>
      <c r="H43" s="66"/>
      <c r="I43" s="52"/>
      <c r="J43" s="115"/>
      <c r="L43" s="162"/>
      <c r="M43" s="66"/>
      <c r="N43" s="52"/>
      <c r="O43" s="115"/>
      <c r="Q43" s="162"/>
      <c r="R43" s="66"/>
      <c r="S43" s="52"/>
      <c r="T43" s="115"/>
      <c r="V43" s="162"/>
      <c r="W43" s="66"/>
      <c r="X43" s="52"/>
      <c r="Y43" s="115"/>
      <c r="AA43" s="162"/>
      <c r="AB43" s="66"/>
      <c r="AC43" s="52"/>
      <c r="AD43" s="115"/>
      <c r="AF43" s="162"/>
      <c r="AG43" s="66"/>
      <c r="AH43" s="52"/>
      <c r="AI43" s="115"/>
      <c r="AK43" s="162"/>
      <c r="AL43" s="66"/>
      <c r="AM43" s="52"/>
      <c r="AN43" s="115"/>
      <c r="AP43" s="162"/>
      <c r="AQ43" s="66"/>
      <c r="AR43" s="52"/>
      <c r="AS43" s="115"/>
      <c r="AU43" s="162"/>
      <c r="AV43" s="66"/>
      <c r="AW43" s="52"/>
      <c r="AX43" s="115"/>
      <c r="AZ43" s="162"/>
      <c r="BA43" s="66"/>
      <c r="BB43" s="52"/>
      <c r="BC43" s="115"/>
      <c r="BE43" s="162"/>
      <c r="BF43" s="66"/>
      <c r="BG43" s="52"/>
      <c r="BH43" s="115"/>
      <c r="BJ43" s="162"/>
      <c r="BK43" s="66"/>
      <c r="BL43" s="52"/>
      <c r="BM43" s="115"/>
      <c r="BO43" s="162"/>
      <c r="BP43" s="66"/>
      <c r="BQ43" s="52"/>
      <c r="BR43" s="115"/>
      <c r="BT43" s="162"/>
      <c r="BU43" s="66"/>
      <c r="BV43" s="52"/>
      <c r="BW43" s="115"/>
      <c r="BY43" s="162"/>
      <c r="BZ43" s="66"/>
      <c r="CA43" s="52"/>
      <c r="CB43" s="115"/>
      <c r="CD43" s="162"/>
      <c r="CE43" s="66"/>
      <c r="CF43" s="52"/>
      <c r="CG43" s="115"/>
      <c r="CI43" s="162"/>
      <c r="CJ43" s="66"/>
      <c r="CK43" s="52"/>
      <c r="CL43" s="115"/>
      <c r="CN43" s="162"/>
      <c r="CO43" s="66"/>
      <c r="CP43" s="52"/>
      <c r="CQ43" s="115"/>
      <c r="CS43" s="162"/>
      <c r="CT43" s="66"/>
      <c r="CU43" s="52"/>
      <c r="CV43" s="115"/>
      <c r="CX43" s="162"/>
      <c r="CY43" s="66"/>
      <c r="CZ43" s="52"/>
      <c r="DA43" s="115"/>
      <c r="DC43" s="162"/>
      <c r="DD43" s="66"/>
      <c r="DE43" s="52"/>
      <c r="DF43" s="115"/>
      <c r="DH43" s="162"/>
      <c r="DI43" s="66"/>
      <c r="DJ43" s="52"/>
      <c r="DK43" s="115"/>
      <c r="DM43" s="162"/>
      <c r="DN43" s="66"/>
      <c r="DO43" s="52"/>
      <c r="DP43" s="115"/>
      <c r="DR43" s="162"/>
      <c r="DS43" s="66"/>
      <c r="DT43" s="52"/>
      <c r="DU43" s="115"/>
      <c r="DW43" s="162"/>
    </row>
    <row r="44" spans="1:127" ht="13.5" customHeight="1" x14ac:dyDescent="0.25">
      <c r="A44" s="161"/>
      <c r="B44" s="52"/>
      <c r="C44" s="66"/>
      <c r="D44" s="52"/>
      <c r="E44" s="115"/>
      <c r="G44" s="162"/>
      <c r="H44" s="66"/>
      <c r="I44" s="52"/>
      <c r="J44" s="115"/>
      <c r="L44" s="162"/>
      <c r="M44" s="66"/>
      <c r="N44" s="52"/>
      <c r="O44" s="115"/>
      <c r="Q44" s="162"/>
      <c r="R44" s="66"/>
      <c r="S44" s="52"/>
      <c r="T44" s="115"/>
      <c r="V44" s="162"/>
      <c r="W44" s="66"/>
      <c r="X44" s="52"/>
      <c r="Y44" s="115"/>
      <c r="AA44" s="162"/>
      <c r="AB44" s="66"/>
      <c r="AC44" s="52"/>
      <c r="AD44" s="115"/>
      <c r="AF44" s="162"/>
      <c r="AG44" s="66"/>
      <c r="AH44" s="52"/>
      <c r="AI44" s="115"/>
      <c r="AK44" s="162"/>
      <c r="AL44" s="66"/>
      <c r="AM44" s="52"/>
      <c r="AN44" s="115"/>
      <c r="AP44" s="162"/>
      <c r="AQ44" s="66"/>
      <c r="AR44" s="52"/>
      <c r="AS44" s="115"/>
      <c r="AU44" s="162"/>
      <c r="AV44" s="66"/>
      <c r="AW44" s="52"/>
      <c r="AX44" s="115"/>
      <c r="AZ44" s="162"/>
      <c r="BA44" s="66"/>
      <c r="BB44" s="52"/>
      <c r="BC44" s="115"/>
      <c r="BE44" s="162"/>
      <c r="BF44" s="66"/>
      <c r="BG44" s="52"/>
      <c r="BH44" s="115"/>
      <c r="BJ44" s="162"/>
      <c r="BK44" s="66"/>
      <c r="BL44" s="52"/>
      <c r="BM44" s="115"/>
      <c r="BO44" s="162"/>
      <c r="BP44" s="66"/>
      <c r="BQ44" s="52"/>
      <c r="BR44" s="115"/>
      <c r="BT44" s="162"/>
      <c r="BU44" s="66"/>
      <c r="BV44" s="52"/>
      <c r="BW44" s="115"/>
      <c r="BY44" s="162"/>
      <c r="BZ44" s="66"/>
      <c r="CA44" s="52"/>
      <c r="CB44" s="115"/>
      <c r="CD44" s="162"/>
      <c r="CE44" s="66"/>
      <c r="CF44" s="52"/>
      <c r="CG44" s="115"/>
      <c r="CI44" s="162"/>
      <c r="CJ44" s="66"/>
      <c r="CK44" s="52"/>
      <c r="CL44" s="115"/>
      <c r="CN44" s="162"/>
      <c r="CO44" s="66"/>
      <c r="CP44" s="52"/>
      <c r="CQ44" s="115"/>
      <c r="CS44" s="162"/>
      <c r="CT44" s="66"/>
      <c r="CU44" s="52"/>
      <c r="CV44" s="115"/>
      <c r="CX44" s="162"/>
      <c r="CY44" s="66"/>
      <c r="CZ44" s="52"/>
      <c r="DA44" s="115"/>
      <c r="DC44" s="162"/>
      <c r="DD44" s="66"/>
      <c r="DE44" s="52"/>
      <c r="DF44" s="115"/>
      <c r="DH44" s="162"/>
      <c r="DI44" s="66"/>
      <c r="DJ44" s="52"/>
      <c r="DK44" s="115"/>
      <c r="DM44" s="162"/>
      <c r="DN44" s="66"/>
      <c r="DO44" s="52"/>
      <c r="DP44" s="115"/>
      <c r="DR44" s="162"/>
      <c r="DS44" s="66"/>
      <c r="DT44" s="52"/>
      <c r="DU44" s="115"/>
      <c r="DW44" s="162"/>
    </row>
    <row r="45" spans="1:127" ht="13.5" customHeight="1" x14ac:dyDescent="0.25">
      <c r="A45" s="161"/>
      <c r="B45" s="52"/>
      <c r="C45" s="66"/>
      <c r="D45" s="52"/>
      <c r="E45" s="115"/>
      <c r="G45" s="162"/>
      <c r="H45" s="66"/>
      <c r="I45" s="52"/>
      <c r="J45" s="115"/>
      <c r="L45" s="162"/>
      <c r="M45" s="66"/>
      <c r="N45" s="52"/>
      <c r="O45" s="115"/>
      <c r="Q45" s="162"/>
      <c r="R45" s="66"/>
      <c r="S45" s="52"/>
      <c r="T45" s="115"/>
      <c r="V45" s="162"/>
      <c r="W45" s="66"/>
      <c r="X45" s="52"/>
      <c r="Y45" s="115"/>
      <c r="AA45" s="162"/>
      <c r="AB45" s="66"/>
      <c r="AC45" s="52"/>
      <c r="AD45" s="115"/>
      <c r="AF45" s="162"/>
      <c r="AG45" s="66"/>
      <c r="AH45" s="52"/>
      <c r="AI45" s="115"/>
      <c r="AK45" s="162"/>
      <c r="AL45" s="66"/>
      <c r="AM45" s="52"/>
      <c r="AN45" s="115"/>
      <c r="AP45" s="162"/>
      <c r="AQ45" s="66"/>
      <c r="AR45" s="52"/>
      <c r="AS45" s="115"/>
      <c r="AU45" s="162"/>
      <c r="AV45" s="66"/>
      <c r="AW45" s="52"/>
      <c r="AX45" s="115"/>
      <c r="AZ45" s="162"/>
      <c r="BA45" s="66"/>
      <c r="BB45" s="52"/>
      <c r="BC45" s="115"/>
      <c r="BE45" s="162"/>
      <c r="BF45" s="66"/>
      <c r="BG45" s="52"/>
      <c r="BH45" s="115"/>
      <c r="BJ45" s="162"/>
      <c r="BK45" s="66"/>
      <c r="BL45" s="52"/>
      <c r="BM45" s="115"/>
      <c r="BO45" s="162"/>
      <c r="BP45" s="66"/>
      <c r="BQ45" s="52"/>
      <c r="BR45" s="115"/>
      <c r="BT45" s="162"/>
      <c r="BU45" s="66"/>
      <c r="BV45" s="52"/>
      <c r="BW45" s="115"/>
      <c r="BY45" s="162"/>
      <c r="BZ45" s="66"/>
      <c r="CA45" s="52"/>
      <c r="CB45" s="115"/>
      <c r="CD45" s="162"/>
      <c r="CE45" s="66"/>
      <c r="CF45" s="52"/>
      <c r="CG45" s="115"/>
      <c r="CI45" s="162"/>
      <c r="CJ45" s="66"/>
      <c r="CK45" s="52"/>
      <c r="CL45" s="115"/>
      <c r="CN45" s="162"/>
      <c r="CO45" s="66"/>
      <c r="CP45" s="52"/>
      <c r="CQ45" s="115"/>
      <c r="CS45" s="162"/>
      <c r="CT45" s="66"/>
      <c r="CU45" s="52"/>
      <c r="CV45" s="115"/>
      <c r="CX45" s="162"/>
      <c r="CY45" s="66"/>
      <c r="CZ45" s="52"/>
      <c r="DA45" s="115"/>
      <c r="DC45" s="162"/>
      <c r="DD45" s="66"/>
      <c r="DE45" s="52"/>
      <c r="DF45" s="115"/>
      <c r="DH45" s="162"/>
      <c r="DI45" s="66"/>
      <c r="DJ45" s="52"/>
      <c r="DK45" s="115"/>
      <c r="DM45" s="162"/>
      <c r="DN45" s="66"/>
      <c r="DO45" s="52"/>
      <c r="DP45" s="115"/>
      <c r="DR45" s="162"/>
      <c r="DS45" s="66"/>
      <c r="DT45" s="52"/>
      <c r="DU45" s="115"/>
      <c r="DW45" s="162"/>
    </row>
    <row r="46" spans="1:127" ht="13.5" customHeight="1" x14ac:dyDescent="0.25">
      <c r="A46" s="161"/>
      <c r="B46" s="52"/>
      <c r="C46" s="66"/>
      <c r="D46" s="52"/>
      <c r="E46" s="115"/>
      <c r="G46" s="162"/>
      <c r="H46" s="66"/>
      <c r="I46" s="52"/>
      <c r="J46" s="115"/>
      <c r="L46" s="162"/>
      <c r="M46" s="66"/>
      <c r="N46" s="52"/>
      <c r="O46" s="115"/>
      <c r="Q46" s="162"/>
      <c r="R46" s="66"/>
      <c r="S46" s="52"/>
      <c r="T46" s="115"/>
      <c r="V46" s="162"/>
      <c r="W46" s="66"/>
      <c r="X46" s="52"/>
      <c r="Y46" s="115"/>
      <c r="AA46" s="162"/>
      <c r="AB46" s="66"/>
      <c r="AC46" s="52"/>
      <c r="AD46" s="115"/>
      <c r="AF46" s="162"/>
      <c r="AG46" s="66"/>
      <c r="AH46" s="52"/>
      <c r="AI46" s="115"/>
      <c r="AK46" s="162"/>
      <c r="AL46" s="66"/>
      <c r="AM46" s="52"/>
      <c r="AN46" s="115"/>
      <c r="AP46" s="162"/>
      <c r="AQ46" s="66"/>
      <c r="AR46" s="52"/>
      <c r="AS46" s="115"/>
      <c r="AU46" s="162"/>
      <c r="AV46" s="66"/>
      <c r="AW46" s="52"/>
      <c r="AX46" s="115"/>
      <c r="AZ46" s="162"/>
      <c r="BA46" s="66"/>
      <c r="BB46" s="52"/>
      <c r="BC46" s="115"/>
      <c r="BE46" s="162"/>
      <c r="BF46" s="66"/>
      <c r="BG46" s="52"/>
      <c r="BH46" s="115"/>
      <c r="BJ46" s="162"/>
      <c r="BK46" s="66"/>
      <c r="BL46" s="52"/>
      <c r="BM46" s="115"/>
      <c r="BO46" s="162"/>
      <c r="BP46" s="66"/>
      <c r="BQ46" s="52"/>
      <c r="BR46" s="115"/>
      <c r="BT46" s="162"/>
      <c r="BU46" s="66"/>
      <c r="BV46" s="52"/>
      <c r="BW46" s="115"/>
      <c r="BY46" s="162"/>
      <c r="BZ46" s="66"/>
      <c r="CA46" s="52"/>
      <c r="CB46" s="115"/>
      <c r="CD46" s="162"/>
      <c r="CE46" s="66"/>
      <c r="CF46" s="52"/>
      <c r="CG46" s="115"/>
      <c r="CI46" s="162"/>
      <c r="CJ46" s="66"/>
      <c r="CK46" s="52"/>
      <c r="CL46" s="115"/>
      <c r="CN46" s="162"/>
      <c r="CO46" s="66"/>
      <c r="CP46" s="52"/>
      <c r="CQ46" s="115"/>
      <c r="CS46" s="162"/>
      <c r="CT46" s="66"/>
      <c r="CU46" s="52"/>
      <c r="CV46" s="115"/>
      <c r="CX46" s="162"/>
      <c r="CY46" s="66"/>
      <c r="CZ46" s="52"/>
      <c r="DA46" s="115"/>
      <c r="DC46" s="162"/>
      <c r="DD46" s="66"/>
      <c r="DE46" s="52"/>
      <c r="DF46" s="115"/>
      <c r="DH46" s="162"/>
      <c r="DI46" s="66"/>
      <c r="DJ46" s="52"/>
      <c r="DK46" s="115"/>
      <c r="DM46" s="162"/>
      <c r="DN46" s="66"/>
      <c r="DO46" s="52"/>
      <c r="DP46" s="115"/>
      <c r="DR46" s="162"/>
      <c r="DS46" s="66"/>
      <c r="DT46" s="52"/>
      <c r="DU46" s="115"/>
      <c r="DW46" s="162"/>
    </row>
    <row r="47" spans="1:127" ht="13.5" customHeight="1" x14ac:dyDescent="0.25">
      <c r="A47" s="161"/>
      <c r="B47" s="52"/>
      <c r="C47" s="66"/>
      <c r="D47" s="52"/>
      <c r="E47" s="115"/>
      <c r="G47" s="162"/>
      <c r="H47" s="66"/>
      <c r="I47" s="52"/>
      <c r="J47" s="115"/>
      <c r="L47" s="162"/>
      <c r="M47" s="66"/>
      <c r="N47" s="52"/>
      <c r="O47" s="115"/>
      <c r="Q47" s="162"/>
      <c r="R47" s="66"/>
      <c r="S47" s="52"/>
      <c r="T47" s="115"/>
      <c r="V47" s="162"/>
      <c r="W47" s="66"/>
      <c r="X47" s="52"/>
      <c r="Y47" s="115"/>
      <c r="AA47" s="162"/>
      <c r="AB47" s="66"/>
      <c r="AC47" s="52"/>
      <c r="AD47" s="115"/>
      <c r="AF47" s="162"/>
      <c r="AG47" s="66"/>
      <c r="AH47" s="52"/>
      <c r="AI47" s="115"/>
      <c r="AK47" s="162"/>
      <c r="AL47" s="66"/>
      <c r="AM47" s="52"/>
      <c r="AN47" s="115"/>
      <c r="AP47" s="162"/>
      <c r="AQ47" s="66"/>
      <c r="AR47" s="52"/>
      <c r="AS47" s="115"/>
      <c r="AU47" s="162"/>
      <c r="AV47" s="66"/>
      <c r="AW47" s="52"/>
      <c r="AX47" s="115"/>
      <c r="AZ47" s="162"/>
      <c r="BA47" s="66"/>
      <c r="BB47" s="52"/>
      <c r="BC47" s="115"/>
      <c r="BE47" s="162"/>
      <c r="BF47" s="66"/>
      <c r="BG47" s="52"/>
      <c r="BH47" s="115"/>
      <c r="BJ47" s="162"/>
      <c r="BK47" s="66"/>
      <c r="BL47" s="52"/>
      <c r="BM47" s="115"/>
      <c r="BO47" s="162"/>
      <c r="BP47" s="66"/>
      <c r="BQ47" s="52"/>
      <c r="BR47" s="115"/>
      <c r="BT47" s="162"/>
      <c r="BU47" s="66"/>
      <c r="BV47" s="52"/>
      <c r="BW47" s="115"/>
      <c r="BY47" s="162"/>
      <c r="BZ47" s="66"/>
      <c r="CA47" s="52"/>
      <c r="CB47" s="115"/>
      <c r="CD47" s="162"/>
      <c r="CE47" s="66"/>
      <c r="CF47" s="52"/>
      <c r="CG47" s="115"/>
      <c r="CI47" s="162"/>
      <c r="CJ47" s="66"/>
      <c r="CK47" s="52"/>
      <c r="CL47" s="115"/>
      <c r="CN47" s="162"/>
      <c r="CO47" s="66"/>
      <c r="CP47" s="52"/>
      <c r="CQ47" s="115"/>
      <c r="CS47" s="162"/>
      <c r="CT47" s="66"/>
      <c r="CU47" s="52"/>
      <c r="CV47" s="115"/>
      <c r="CX47" s="162"/>
      <c r="CY47" s="66"/>
      <c r="CZ47" s="52"/>
      <c r="DA47" s="115"/>
      <c r="DC47" s="162"/>
      <c r="DD47" s="66"/>
      <c r="DE47" s="52"/>
      <c r="DF47" s="115"/>
      <c r="DH47" s="162"/>
      <c r="DI47" s="66"/>
      <c r="DJ47" s="52"/>
      <c r="DK47" s="115"/>
      <c r="DM47" s="162"/>
      <c r="DN47" s="66"/>
      <c r="DO47" s="52"/>
      <c r="DP47" s="115"/>
      <c r="DR47" s="162"/>
      <c r="DS47" s="66"/>
      <c r="DT47" s="52"/>
      <c r="DU47" s="115"/>
      <c r="DW47" s="162"/>
    </row>
    <row r="48" spans="1:127" ht="13.5" customHeight="1" x14ac:dyDescent="0.25">
      <c r="A48" s="161"/>
      <c r="B48" s="52"/>
      <c r="C48" s="66"/>
      <c r="D48" s="52"/>
      <c r="E48" s="115"/>
      <c r="G48" s="162"/>
      <c r="H48" s="66"/>
      <c r="I48" s="52"/>
      <c r="J48" s="115"/>
      <c r="L48" s="162"/>
      <c r="M48" s="66"/>
      <c r="N48" s="52"/>
      <c r="O48" s="115"/>
      <c r="Q48" s="162"/>
      <c r="R48" s="66"/>
      <c r="S48" s="52"/>
      <c r="T48" s="115"/>
      <c r="V48" s="162"/>
      <c r="W48" s="66"/>
      <c r="X48" s="52"/>
      <c r="Y48" s="115"/>
      <c r="AA48" s="162"/>
      <c r="AB48" s="66"/>
      <c r="AC48" s="52"/>
      <c r="AD48" s="115"/>
      <c r="AF48" s="162"/>
      <c r="AG48" s="66"/>
      <c r="AH48" s="52"/>
      <c r="AI48" s="115"/>
      <c r="AK48" s="162"/>
      <c r="AL48" s="66"/>
      <c r="AM48" s="52"/>
      <c r="AN48" s="115"/>
      <c r="AP48" s="162"/>
      <c r="AQ48" s="66"/>
      <c r="AR48" s="52"/>
      <c r="AS48" s="115"/>
      <c r="AU48" s="162"/>
      <c r="AV48" s="66"/>
      <c r="AW48" s="52"/>
      <c r="AX48" s="115"/>
      <c r="AZ48" s="162"/>
      <c r="BA48" s="66"/>
      <c r="BB48" s="52"/>
      <c r="BC48" s="115"/>
      <c r="BE48" s="162"/>
      <c r="BF48" s="66"/>
      <c r="BG48" s="52"/>
      <c r="BH48" s="115"/>
      <c r="BJ48" s="162"/>
      <c r="BK48" s="66"/>
      <c r="BL48" s="52"/>
      <c r="BM48" s="115"/>
      <c r="BO48" s="162"/>
      <c r="BP48" s="66"/>
      <c r="BQ48" s="52"/>
      <c r="BR48" s="115"/>
      <c r="BT48" s="162"/>
      <c r="BU48" s="66"/>
      <c r="BV48" s="52"/>
      <c r="BW48" s="115"/>
      <c r="BY48" s="162"/>
      <c r="BZ48" s="66"/>
      <c r="CA48" s="52"/>
      <c r="CB48" s="115"/>
      <c r="CD48" s="162"/>
      <c r="CE48" s="66"/>
      <c r="CF48" s="52"/>
      <c r="CG48" s="115"/>
      <c r="CI48" s="162"/>
      <c r="CJ48" s="66"/>
      <c r="CK48" s="52"/>
      <c r="CL48" s="115"/>
      <c r="CN48" s="162"/>
      <c r="CO48" s="66"/>
      <c r="CP48" s="52"/>
      <c r="CQ48" s="115"/>
      <c r="CS48" s="162"/>
      <c r="CT48" s="66"/>
      <c r="CU48" s="52"/>
      <c r="CV48" s="115"/>
      <c r="CX48" s="162"/>
      <c r="CY48" s="66"/>
      <c r="CZ48" s="52"/>
      <c r="DA48" s="115"/>
      <c r="DC48" s="162"/>
      <c r="DD48" s="66"/>
      <c r="DE48" s="52"/>
      <c r="DF48" s="115"/>
      <c r="DH48" s="162"/>
      <c r="DI48" s="66"/>
      <c r="DJ48" s="52"/>
      <c r="DK48" s="115"/>
      <c r="DM48" s="162"/>
      <c r="DN48" s="66"/>
      <c r="DO48" s="52"/>
      <c r="DP48" s="115"/>
      <c r="DR48" s="162"/>
      <c r="DS48" s="66"/>
      <c r="DT48" s="52"/>
      <c r="DU48" s="115"/>
      <c r="DW48" s="162"/>
    </row>
    <row r="49" spans="1:127" ht="13.5" customHeight="1" x14ac:dyDescent="0.25">
      <c r="A49" s="161"/>
      <c r="B49" s="52"/>
      <c r="C49" s="66"/>
      <c r="D49" s="52"/>
      <c r="E49" s="115"/>
      <c r="G49" s="162"/>
      <c r="H49" s="66"/>
      <c r="I49" s="52"/>
      <c r="J49" s="115"/>
      <c r="L49" s="162"/>
      <c r="M49" s="66"/>
      <c r="N49" s="52"/>
      <c r="O49" s="115"/>
      <c r="Q49" s="162"/>
      <c r="R49" s="66"/>
      <c r="S49" s="52"/>
      <c r="T49" s="115"/>
      <c r="V49" s="162"/>
      <c r="W49" s="66"/>
      <c r="X49" s="52"/>
      <c r="Y49" s="115"/>
      <c r="AA49" s="162"/>
      <c r="AB49" s="66"/>
      <c r="AC49" s="52"/>
      <c r="AD49" s="115"/>
      <c r="AF49" s="162"/>
      <c r="AG49" s="66"/>
      <c r="AH49" s="52"/>
      <c r="AI49" s="115"/>
      <c r="AK49" s="162"/>
      <c r="AL49" s="66"/>
      <c r="AM49" s="52"/>
      <c r="AN49" s="115"/>
      <c r="AP49" s="162"/>
      <c r="AQ49" s="66"/>
      <c r="AR49" s="52"/>
      <c r="AS49" s="115"/>
      <c r="AU49" s="162"/>
      <c r="AV49" s="66"/>
      <c r="AW49" s="52"/>
      <c r="AX49" s="115"/>
      <c r="AZ49" s="162"/>
      <c r="BA49" s="66"/>
      <c r="BB49" s="52"/>
      <c r="BC49" s="115"/>
      <c r="BE49" s="162"/>
      <c r="BF49" s="66"/>
      <c r="BG49" s="52"/>
      <c r="BH49" s="115"/>
      <c r="BJ49" s="162"/>
      <c r="BK49" s="66"/>
      <c r="BL49" s="52"/>
      <c r="BM49" s="115"/>
      <c r="BO49" s="162"/>
      <c r="BP49" s="66"/>
      <c r="BQ49" s="52"/>
      <c r="BR49" s="115"/>
      <c r="BT49" s="162"/>
      <c r="BU49" s="66"/>
      <c r="BV49" s="52"/>
      <c r="BW49" s="115"/>
      <c r="BY49" s="162"/>
      <c r="BZ49" s="66"/>
      <c r="CA49" s="52"/>
      <c r="CB49" s="115"/>
      <c r="CD49" s="162"/>
      <c r="CE49" s="66"/>
      <c r="CF49" s="52"/>
      <c r="CG49" s="115"/>
      <c r="CI49" s="162"/>
      <c r="CJ49" s="66"/>
      <c r="CK49" s="52"/>
      <c r="CL49" s="115"/>
      <c r="CN49" s="162"/>
      <c r="CO49" s="66"/>
      <c r="CP49" s="52"/>
      <c r="CQ49" s="115"/>
      <c r="CS49" s="162"/>
      <c r="CT49" s="66"/>
      <c r="CU49" s="52"/>
      <c r="CV49" s="115"/>
      <c r="CX49" s="162"/>
      <c r="CY49" s="66"/>
      <c r="CZ49" s="52"/>
      <c r="DA49" s="115"/>
      <c r="DC49" s="162"/>
      <c r="DD49" s="66"/>
      <c r="DE49" s="52"/>
      <c r="DF49" s="115"/>
      <c r="DH49" s="162"/>
      <c r="DI49" s="66"/>
      <c r="DJ49" s="52"/>
      <c r="DK49" s="115"/>
      <c r="DM49" s="162"/>
      <c r="DN49" s="66"/>
      <c r="DO49" s="52"/>
      <c r="DP49" s="115"/>
      <c r="DR49" s="162"/>
      <c r="DS49" s="66"/>
      <c r="DT49" s="52"/>
      <c r="DU49" s="115"/>
      <c r="DW49" s="162"/>
    </row>
    <row r="50" spans="1:127" ht="13.5" customHeight="1" x14ac:dyDescent="0.25">
      <c r="A50" s="161"/>
      <c r="B50" s="52"/>
      <c r="C50" s="66"/>
      <c r="D50" s="52"/>
      <c r="E50" s="115"/>
      <c r="G50" s="162"/>
      <c r="H50" s="66"/>
      <c r="I50" s="52"/>
      <c r="J50" s="115"/>
      <c r="L50" s="162"/>
      <c r="M50" s="66"/>
      <c r="N50" s="52"/>
      <c r="O50" s="115"/>
      <c r="Q50" s="162"/>
      <c r="R50" s="66"/>
      <c r="S50" s="52"/>
      <c r="T50" s="115"/>
      <c r="V50" s="162"/>
      <c r="W50" s="66"/>
      <c r="X50" s="52"/>
      <c r="Y50" s="115"/>
      <c r="AA50" s="162"/>
      <c r="AB50" s="66"/>
      <c r="AC50" s="52"/>
      <c r="AD50" s="115"/>
      <c r="AF50" s="162"/>
      <c r="AG50" s="66"/>
      <c r="AH50" s="52"/>
      <c r="AI50" s="115"/>
      <c r="AK50" s="162"/>
      <c r="AL50" s="66"/>
      <c r="AM50" s="52"/>
      <c r="AN50" s="115"/>
      <c r="AP50" s="162"/>
      <c r="AQ50" s="66"/>
      <c r="AR50" s="52"/>
      <c r="AS50" s="115"/>
      <c r="AU50" s="162"/>
      <c r="AV50" s="66"/>
      <c r="AW50" s="52"/>
      <c r="AX50" s="115"/>
      <c r="AZ50" s="162"/>
      <c r="BA50" s="66"/>
      <c r="BB50" s="52"/>
      <c r="BC50" s="115"/>
      <c r="BE50" s="162"/>
      <c r="BF50" s="66"/>
      <c r="BG50" s="52"/>
      <c r="BH50" s="115"/>
      <c r="BJ50" s="162"/>
      <c r="BK50" s="66"/>
      <c r="BL50" s="52"/>
      <c r="BM50" s="115"/>
      <c r="BO50" s="162"/>
      <c r="BP50" s="66"/>
      <c r="BQ50" s="52"/>
      <c r="BR50" s="115"/>
      <c r="BT50" s="162"/>
      <c r="BU50" s="66"/>
      <c r="BV50" s="52"/>
      <c r="BW50" s="115"/>
      <c r="BY50" s="162"/>
      <c r="BZ50" s="66"/>
      <c r="CA50" s="52"/>
      <c r="CB50" s="115"/>
      <c r="CD50" s="162"/>
      <c r="CE50" s="66"/>
      <c r="CF50" s="52"/>
      <c r="CG50" s="115"/>
      <c r="CI50" s="162"/>
      <c r="CJ50" s="66"/>
      <c r="CK50" s="52"/>
      <c r="CL50" s="115"/>
      <c r="CN50" s="162"/>
      <c r="CO50" s="66"/>
      <c r="CP50" s="52"/>
      <c r="CQ50" s="115"/>
      <c r="CS50" s="162"/>
      <c r="CT50" s="66"/>
      <c r="CU50" s="52"/>
      <c r="CV50" s="115"/>
      <c r="CX50" s="162"/>
      <c r="CY50" s="66"/>
      <c r="CZ50" s="52"/>
      <c r="DA50" s="115"/>
      <c r="DC50" s="162"/>
      <c r="DD50" s="66"/>
      <c r="DE50" s="52"/>
      <c r="DF50" s="115"/>
      <c r="DH50" s="162"/>
      <c r="DI50" s="66"/>
      <c r="DJ50" s="52"/>
      <c r="DK50" s="115"/>
      <c r="DM50" s="162"/>
      <c r="DN50" s="66"/>
      <c r="DO50" s="52"/>
      <c r="DP50" s="115"/>
      <c r="DR50" s="162"/>
      <c r="DS50" s="66"/>
      <c r="DT50" s="52"/>
      <c r="DU50" s="115"/>
      <c r="DW50" s="162"/>
    </row>
    <row r="51" spans="1:127" ht="13.5" customHeight="1" x14ac:dyDescent="0.25">
      <c r="A51" s="161"/>
      <c r="B51" s="52"/>
      <c r="C51" s="66"/>
      <c r="D51" s="52"/>
      <c r="E51" s="115"/>
      <c r="G51" s="162"/>
      <c r="H51" s="66"/>
      <c r="I51" s="52"/>
      <c r="J51" s="115"/>
      <c r="L51" s="162"/>
      <c r="M51" s="66"/>
      <c r="N51" s="52"/>
      <c r="O51" s="115"/>
      <c r="Q51" s="162"/>
      <c r="R51" s="66"/>
      <c r="S51" s="52"/>
      <c r="T51" s="115"/>
      <c r="V51" s="162"/>
      <c r="W51" s="66"/>
      <c r="X51" s="52"/>
      <c r="Y51" s="115"/>
      <c r="AA51" s="162"/>
      <c r="AB51" s="66"/>
      <c r="AC51" s="52"/>
      <c r="AD51" s="115"/>
      <c r="AF51" s="162"/>
      <c r="AG51" s="66"/>
      <c r="AH51" s="52"/>
      <c r="AI51" s="115"/>
      <c r="AK51" s="162"/>
      <c r="AL51" s="66"/>
      <c r="AM51" s="52"/>
      <c r="AN51" s="115"/>
      <c r="AP51" s="162"/>
      <c r="AQ51" s="66"/>
      <c r="AR51" s="52"/>
      <c r="AS51" s="115"/>
      <c r="AU51" s="162"/>
      <c r="AV51" s="66"/>
      <c r="AW51" s="52"/>
      <c r="AX51" s="115"/>
      <c r="AZ51" s="162"/>
      <c r="BA51" s="66"/>
      <c r="BB51" s="52"/>
      <c r="BC51" s="115"/>
      <c r="BE51" s="162"/>
      <c r="BF51" s="66"/>
      <c r="BG51" s="52"/>
      <c r="BH51" s="115"/>
      <c r="BJ51" s="162"/>
      <c r="BK51" s="66"/>
      <c r="BL51" s="52"/>
      <c r="BM51" s="115"/>
      <c r="BO51" s="162"/>
      <c r="BP51" s="66"/>
      <c r="BQ51" s="52"/>
      <c r="BR51" s="115"/>
      <c r="BT51" s="162"/>
      <c r="BU51" s="66"/>
      <c r="BV51" s="52"/>
      <c r="BW51" s="115"/>
      <c r="BY51" s="162"/>
      <c r="BZ51" s="66"/>
      <c r="CA51" s="52"/>
      <c r="CB51" s="115"/>
      <c r="CD51" s="162"/>
      <c r="CE51" s="66"/>
      <c r="CF51" s="52"/>
      <c r="CG51" s="115"/>
      <c r="CI51" s="162"/>
      <c r="CJ51" s="66"/>
      <c r="CK51" s="52"/>
      <c r="CL51" s="115"/>
      <c r="CN51" s="162"/>
      <c r="CO51" s="66"/>
      <c r="CP51" s="52"/>
      <c r="CQ51" s="115"/>
      <c r="CS51" s="162"/>
      <c r="CT51" s="66"/>
      <c r="CU51" s="52"/>
      <c r="CV51" s="115"/>
      <c r="CX51" s="162"/>
      <c r="CY51" s="66"/>
      <c r="CZ51" s="52"/>
      <c r="DA51" s="115"/>
      <c r="DC51" s="162"/>
      <c r="DD51" s="66"/>
      <c r="DE51" s="52"/>
      <c r="DF51" s="115"/>
      <c r="DH51" s="162"/>
      <c r="DI51" s="66"/>
      <c r="DJ51" s="52"/>
      <c r="DK51" s="115"/>
      <c r="DM51" s="162"/>
      <c r="DN51" s="66"/>
      <c r="DO51" s="52"/>
      <c r="DP51" s="115"/>
      <c r="DR51" s="162"/>
      <c r="DS51" s="66"/>
      <c r="DT51" s="52"/>
      <c r="DU51" s="115"/>
      <c r="DW51" s="162"/>
    </row>
    <row r="52" spans="1:127" ht="13.5" customHeight="1" x14ac:dyDescent="0.25">
      <c r="A52" s="161"/>
      <c r="B52" s="52"/>
      <c r="C52" s="66"/>
      <c r="D52" s="52"/>
      <c r="E52" s="115"/>
      <c r="G52" s="162"/>
      <c r="H52" s="66"/>
      <c r="I52" s="52"/>
      <c r="J52" s="115"/>
      <c r="L52" s="162"/>
      <c r="M52" s="66"/>
      <c r="N52" s="52"/>
      <c r="O52" s="115"/>
      <c r="Q52" s="162"/>
      <c r="R52" s="66"/>
      <c r="S52" s="52"/>
      <c r="T52" s="115"/>
      <c r="V52" s="162"/>
      <c r="W52" s="66"/>
      <c r="X52" s="52"/>
      <c r="Y52" s="115"/>
      <c r="AA52" s="162"/>
      <c r="AB52" s="66"/>
      <c r="AC52" s="52"/>
      <c r="AD52" s="115"/>
      <c r="AF52" s="162"/>
      <c r="AG52" s="66"/>
      <c r="AH52" s="52"/>
      <c r="AI52" s="115"/>
      <c r="AK52" s="162"/>
      <c r="AL52" s="66"/>
      <c r="AM52" s="52"/>
      <c r="AN52" s="115"/>
      <c r="AP52" s="162"/>
      <c r="AQ52" s="66"/>
      <c r="AR52" s="52"/>
      <c r="AS52" s="115"/>
      <c r="AU52" s="162"/>
      <c r="AV52" s="66"/>
      <c r="AW52" s="52"/>
      <c r="AX52" s="115"/>
      <c r="AZ52" s="162"/>
      <c r="BA52" s="66"/>
      <c r="BB52" s="52"/>
      <c r="BC52" s="115"/>
      <c r="BE52" s="162"/>
      <c r="BF52" s="66"/>
      <c r="BG52" s="52"/>
      <c r="BH52" s="115"/>
      <c r="BJ52" s="162"/>
      <c r="BK52" s="66"/>
      <c r="BL52" s="52"/>
      <c r="BM52" s="115"/>
      <c r="BO52" s="162"/>
      <c r="BP52" s="66"/>
      <c r="BQ52" s="52"/>
      <c r="BR52" s="115"/>
      <c r="BT52" s="162"/>
      <c r="BU52" s="66"/>
      <c r="BV52" s="52"/>
      <c r="BW52" s="115"/>
      <c r="BY52" s="162"/>
      <c r="BZ52" s="66"/>
      <c r="CA52" s="52"/>
      <c r="CB52" s="115"/>
      <c r="CD52" s="162"/>
      <c r="CE52" s="66"/>
      <c r="CF52" s="52"/>
      <c r="CG52" s="115"/>
      <c r="CI52" s="162"/>
      <c r="CJ52" s="66"/>
      <c r="CK52" s="52"/>
      <c r="CL52" s="115"/>
      <c r="CN52" s="162"/>
      <c r="CO52" s="66"/>
      <c r="CP52" s="52"/>
      <c r="CQ52" s="115"/>
      <c r="CS52" s="162"/>
      <c r="CT52" s="66"/>
      <c r="CU52" s="52"/>
      <c r="CV52" s="115"/>
      <c r="CX52" s="162"/>
      <c r="CY52" s="66"/>
      <c r="CZ52" s="52"/>
      <c r="DA52" s="115"/>
      <c r="DC52" s="162"/>
      <c r="DD52" s="66"/>
      <c r="DE52" s="52"/>
      <c r="DF52" s="115"/>
      <c r="DH52" s="162"/>
      <c r="DI52" s="66"/>
      <c r="DJ52" s="52"/>
      <c r="DK52" s="115"/>
      <c r="DM52" s="162"/>
      <c r="DN52" s="66"/>
      <c r="DO52" s="52"/>
      <c r="DP52" s="115"/>
      <c r="DR52" s="162"/>
      <c r="DS52" s="66"/>
      <c r="DT52" s="52"/>
      <c r="DU52" s="115"/>
      <c r="DW52" s="162"/>
    </row>
    <row r="53" spans="1:127" ht="13.5" customHeight="1" x14ac:dyDescent="0.25">
      <c r="A53" s="161"/>
      <c r="B53" s="52"/>
      <c r="C53" s="66"/>
      <c r="D53" s="52"/>
      <c r="E53" s="115"/>
      <c r="G53" s="162"/>
      <c r="H53" s="66"/>
      <c r="I53" s="52"/>
      <c r="J53" s="115"/>
      <c r="L53" s="162"/>
      <c r="M53" s="66"/>
      <c r="N53" s="52"/>
      <c r="O53" s="115"/>
      <c r="Q53" s="162"/>
      <c r="R53" s="66"/>
      <c r="S53" s="52"/>
      <c r="T53" s="115"/>
      <c r="V53" s="162"/>
      <c r="W53" s="66"/>
      <c r="X53" s="52"/>
      <c r="Y53" s="115"/>
      <c r="AA53" s="162"/>
      <c r="AB53" s="66"/>
      <c r="AC53" s="52"/>
      <c r="AD53" s="115"/>
      <c r="AF53" s="162"/>
      <c r="AG53" s="66"/>
      <c r="AH53" s="52"/>
      <c r="AI53" s="115"/>
      <c r="AK53" s="162"/>
      <c r="AL53" s="66"/>
      <c r="AM53" s="52"/>
      <c r="AN53" s="115"/>
      <c r="AP53" s="162"/>
      <c r="AQ53" s="66"/>
      <c r="AR53" s="52"/>
      <c r="AS53" s="115"/>
      <c r="AU53" s="162"/>
      <c r="AV53" s="66"/>
      <c r="AW53" s="52"/>
      <c r="AX53" s="115"/>
      <c r="AZ53" s="162"/>
      <c r="BA53" s="66"/>
      <c r="BB53" s="52"/>
      <c r="BC53" s="115"/>
      <c r="BE53" s="162"/>
      <c r="BF53" s="66"/>
      <c r="BG53" s="52"/>
      <c r="BH53" s="115"/>
      <c r="BJ53" s="162"/>
      <c r="BK53" s="66"/>
      <c r="BL53" s="52"/>
      <c r="BM53" s="115"/>
      <c r="BO53" s="162"/>
      <c r="BP53" s="66"/>
      <c r="BQ53" s="52"/>
      <c r="BR53" s="115"/>
      <c r="BT53" s="162"/>
      <c r="BU53" s="66"/>
      <c r="BV53" s="52"/>
      <c r="BW53" s="115"/>
      <c r="BY53" s="162"/>
      <c r="BZ53" s="66"/>
      <c r="CA53" s="52"/>
      <c r="CB53" s="115"/>
      <c r="CD53" s="162"/>
      <c r="CE53" s="66"/>
      <c r="CF53" s="52"/>
      <c r="CG53" s="115"/>
      <c r="CI53" s="162"/>
      <c r="CJ53" s="66"/>
      <c r="CK53" s="52"/>
      <c r="CL53" s="115"/>
      <c r="CN53" s="162"/>
      <c r="CO53" s="66"/>
      <c r="CP53" s="52"/>
      <c r="CQ53" s="115"/>
      <c r="CS53" s="162"/>
      <c r="CT53" s="66"/>
      <c r="CU53" s="52"/>
      <c r="CV53" s="115"/>
      <c r="CX53" s="162"/>
      <c r="CY53" s="66"/>
      <c r="CZ53" s="52"/>
      <c r="DA53" s="115"/>
      <c r="DC53" s="162"/>
      <c r="DD53" s="66"/>
      <c r="DE53" s="52"/>
      <c r="DF53" s="115"/>
      <c r="DH53" s="162"/>
      <c r="DI53" s="66"/>
      <c r="DJ53" s="52"/>
      <c r="DK53" s="115"/>
      <c r="DM53" s="162"/>
      <c r="DN53" s="66"/>
      <c r="DO53" s="52"/>
      <c r="DP53" s="115"/>
      <c r="DR53" s="162"/>
      <c r="DS53" s="66"/>
      <c r="DT53" s="52"/>
      <c r="DU53" s="115"/>
      <c r="DW53" s="162"/>
    </row>
    <row r="54" spans="1:127" ht="13.5" customHeight="1" x14ac:dyDescent="0.25">
      <c r="A54" s="161"/>
      <c r="B54" s="52"/>
      <c r="C54" s="66"/>
      <c r="D54" s="52"/>
      <c r="E54" s="115"/>
      <c r="G54" s="162"/>
      <c r="H54" s="66"/>
      <c r="I54" s="52"/>
      <c r="J54" s="115"/>
      <c r="L54" s="162"/>
      <c r="M54" s="66"/>
      <c r="N54" s="52"/>
      <c r="O54" s="115"/>
      <c r="Q54" s="162"/>
      <c r="R54" s="66"/>
      <c r="S54" s="52"/>
      <c r="T54" s="115"/>
      <c r="V54" s="162"/>
      <c r="W54" s="66"/>
      <c r="X54" s="52"/>
      <c r="Y54" s="115"/>
      <c r="AA54" s="162"/>
      <c r="AB54" s="66"/>
      <c r="AC54" s="52"/>
      <c r="AD54" s="115"/>
      <c r="AF54" s="162"/>
      <c r="AG54" s="66"/>
      <c r="AH54" s="52"/>
      <c r="AI54" s="115"/>
      <c r="AK54" s="162"/>
      <c r="AL54" s="66"/>
      <c r="AM54" s="52"/>
      <c r="AN54" s="115"/>
      <c r="AP54" s="162"/>
      <c r="AQ54" s="66"/>
      <c r="AR54" s="52"/>
      <c r="AS54" s="115"/>
      <c r="AU54" s="162"/>
      <c r="AV54" s="66"/>
      <c r="AW54" s="52"/>
      <c r="AX54" s="115"/>
      <c r="AZ54" s="162"/>
      <c r="BA54" s="66"/>
      <c r="BB54" s="52"/>
      <c r="BC54" s="115"/>
      <c r="BE54" s="162"/>
      <c r="BF54" s="66"/>
      <c r="BG54" s="52"/>
      <c r="BH54" s="115"/>
      <c r="BJ54" s="162"/>
      <c r="BK54" s="66"/>
      <c r="BL54" s="52"/>
      <c r="BM54" s="115"/>
      <c r="BO54" s="162"/>
      <c r="BP54" s="66"/>
      <c r="BQ54" s="52"/>
      <c r="BR54" s="115"/>
      <c r="BT54" s="162"/>
      <c r="BU54" s="66"/>
      <c r="BV54" s="52"/>
      <c r="BW54" s="115"/>
      <c r="BY54" s="162"/>
      <c r="BZ54" s="66"/>
      <c r="CA54" s="52"/>
      <c r="CB54" s="115"/>
      <c r="CD54" s="162"/>
      <c r="CE54" s="66"/>
      <c r="CF54" s="52"/>
      <c r="CG54" s="115"/>
      <c r="CI54" s="162"/>
      <c r="CJ54" s="66"/>
      <c r="CK54" s="52"/>
      <c r="CL54" s="115"/>
      <c r="CN54" s="162"/>
      <c r="CO54" s="66"/>
      <c r="CP54" s="52"/>
      <c r="CQ54" s="115"/>
      <c r="CS54" s="162"/>
      <c r="CT54" s="66"/>
      <c r="CU54" s="52"/>
      <c r="CV54" s="115"/>
      <c r="CX54" s="162"/>
      <c r="CY54" s="66"/>
      <c r="CZ54" s="52"/>
      <c r="DA54" s="115"/>
      <c r="DC54" s="162"/>
      <c r="DD54" s="66"/>
      <c r="DE54" s="52"/>
      <c r="DF54" s="115"/>
      <c r="DH54" s="162"/>
      <c r="DI54" s="66"/>
      <c r="DJ54" s="52"/>
      <c r="DK54" s="115"/>
      <c r="DM54" s="162"/>
      <c r="DN54" s="66"/>
      <c r="DO54" s="52"/>
      <c r="DP54" s="115"/>
      <c r="DR54" s="162"/>
      <c r="DS54" s="66"/>
      <c r="DT54" s="52"/>
      <c r="DU54" s="115"/>
      <c r="DW54" s="162"/>
    </row>
    <row r="55" spans="1:127" ht="13.5" customHeight="1" x14ac:dyDescent="0.25">
      <c r="A55" s="161"/>
      <c r="B55" s="52"/>
      <c r="C55" s="66"/>
      <c r="D55" s="52"/>
      <c r="E55" s="115"/>
      <c r="G55" s="162"/>
      <c r="H55" s="66"/>
      <c r="I55" s="52"/>
      <c r="J55" s="115"/>
      <c r="L55" s="162"/>
      <c r="M55" s="66"/>
      <c r="N55" s="52"/>
      <c r="O55" s="115"/>
      <c r="Q55" s="162"/>
      <c r="R55" s="66"/>
      <c r="S55" s="52"/>
      <c r="T55" s="115"/>
      <c r="V55" s="162"/>
      <c r="W55" s="66"/>
      <c r="X55" s="52"/>
      <c r="Y55" s="115"/>
      <c r="AA55" s="162"/>
      <c r="AB55" s="66"/>
      <c r="AC55" s="52"/>
      <c r="AD55" s="115"/>
      <c r="AF55" s="162"/>
      <c r="AG55" s="66"/>
      <c r="AH55" s="52"/>
      <c r="AI55" s="115"/>
      <c r="AK55" s="162"/>
      <c r="AL55" s="66"/>
      <c r="AM55" s="52"/>
      <c r="AN55" s="115"/>
      <c r="AP55" s="162"/>
      <c r="AQ55" s="66"/>
      <c r="AR55" s="52"/>
      <c r="AS55" s="115"/>
      <c r="AU55" s="162"/>
      <c r="AV55" s="66"/>
      <c r="AW55" s="52"/>
      <c r="AX55" s="115"/>
      <c r="AZ55" s="162"/>
      <c r="BA55" s="66"/>
      <c r="BB55" s="52"/>
      <c r="BC55" s="115"/>
      <c r="BE55" s="162"/>
      <c r="BF55" s="66"/>
      <c r="BG55" s="52"/>
      <c r="BH55" s="115"/>
      <c r="BJ55" s="162"/>
      <c r="BK55" s="66"/>
      <c r="BL55" s="52"/>
      <c r="BM55" s="115"/>
      <c r="BO55" s="162"/>
      <c r="BP55" s="66"/>
      <c r="BQ55" s="52"/>
      <c r="BR55" s="115"/>
      <c r="BT55" s="162"/>
      <c r="BU55" s="66"/>
      <c r="BV55" s="52"/>
      <c r="BW55" s="115"/>
      <c r="BY55" s="162"/>
      <c r="BZ55" s="66"/>
      <c r="CA55" s="52"/>
      <c r="CB55" s="115"/>
      <c r="CD55" s="162"/>
      <c r="CE55" s="66"/>
      <c r="CF55" s="52"/>
      <c r="CG55" s="115"/>
      <c r="CI55" s="162"/>
      <c r="CJ55" s="66"/>
      <c r="CK55" s="52"/>
      <c r="CL55" s="115"/>
      <c r="CN55" s="162"/>
      <c r="CO55" s="66"/>
      <c r="CP55" s="52"/>
      <c r="CQ55" s="115"/>
      <c r="CS55" s="162"/>
      <c r="CT55" s="66"/>
      <c r="CU55" s="52"/>
      <c r="CV55" s="115"/>
      <c r="CX55" s="162"/>
      <c r="CY55" s="66"/>
      <c r="CZ55" s="52"/>
      <c r="DA55" s="115"/>
      <c r="DC55" s="162"/>
      <c r="DD55" s="66"/>
      <c r="DE55" s="52"/>
      <c r="DF55" s="115"/>
      <c r="DH55" s="162"/>
      <c r="DI55" s="66"/>
      <c r="DJ55" s="52"/>
      <c r="DK55" s="115"/>
      <c r="DM55" s="162"/>
      <c r="DN55" s="66"/>
      <c r="DO55" s="52"/>
      <c r="DP55" s="115"/>
      <c r="DR55" s="162"/>
      <c r="DS55" s="66"/>
      <c r="DT55" s="52"/>
      <c r="DU55" s="115"/>
      <c r="DW55" s="162"/>
    </row>
    <row r="56" spans="1:127" ht="13.5" customHeight="1" x14ac:dyDescent="0.25">
      <c r="A56" s="161"/>
      <c r="B56" s="52"/>
      <c r="C56" s="66"/>
      <c r="D56" s="52"/>
      <c r="E56" s="115"/>
      <c r="G56" s="162"/>
      <c r="H56" s="66"/>
      <c r="I56" s="52"/>
      <c r="J56" s="115"/>
      <c r="L56" s="162"/>
      <c r="M56" s="66"/>
      <c r="N56" s="52"/>
      <c r="O56" s="115"/>
      <c r="Q56" s="162"/>
      <c r="R56" s="66"/>
      <c r="S56" s="52"/>
      <c r="T56" s="115"/>
      <c r="V56" s="162"/>
      <c r="W56" s="66"/>
      <c r="X56" s="52"/>
      <c r="Y56" s="115"/>
      <c r="AA56" s="162"/>
      <c r="AB56" s="66"/>
      <c r="AC56" s="52"/>
      <c r="AD56" s="115"/>
      <c r="AF56" s="162"/>
      <c r="AG56" s="66"/>
      <c r="AH56" s="52"/>
      <c r="AI56" s="115"/>
      <c r="AK56" s="162"/>
      <c r="AL56" s="66"/>
      <c r="AM56" s="52"/>
      <c r="AN56" s="115"/>
      <c r="AP56" s="162"/>
      <c r="AQ56" s="66"/>
      <c r="AR56" s="52"/>
      <c r="AS56" s="115"/>
      <c r="AU56" s="162"/>
      <c r="AV56" s="66"/>
      <c r="AW56" s="52"/>
      <c r="AX56" s="115"/>
      <c r="AZ56" s="162"/>
      <c r="BA56" s="66"/>
      <c r="BB56" s="52"/>
      <c r="BC56" s="115"/>
      <c r="BE56" s="162"/>
      <c r="BF56" s="66"/>
      <c r="BG56" s="52"/>
      <c r="BH56" s="115"/>
      <c r="BJ56" s="162"/>
      <c r="BK56" s="66"/>
      <c r="BL56" s="52"/>
      <c r="BM56" s="115"/>
      <c r="BO56" s="162"/>
      <c r="BP56" s="66"/>
      <c r="BQ56" s="52"/>
      <c r="BR56" s="115"/>
      <c r="BT56" s="162"/>
      <c r="BU56" s="66"/>
      <c r="BV56" s="52"/>
      <c r="BW56" s="115"/>
      <c r="BY56" s="162"/>
      <c r="BZ56" s="66"/>
      <c r="CA56" s="52"/>
      <c r="CB56" s="115"/>
      <c r="CD56" s="162"/>
      <c r="CE56" s="66"/>
      <c r="CF56" s="52"/>
      <c r="CG56" s="115"/>
      <c r="CI56" s="162"/>
      <c r="CJ56" s="66"/>
      <c r="CK56" s="52"/>
      <c r="CL56" s="115"/>
      <c r="CN56" s="162"/>
      <c r="CO56" s="66"/>
      <c r="CP56" s="52"/>
      <c r="CQ56" s="115"/>
      <c r="CS56" s="162"/>
      <c r="CT56" s="66"/>
      <c r="CU56" s="52"/>
      <c r="CV56" s="115"/>
      <c r="CX56" s="162"/>
      <c r="CY56" s="66"/>
      <c r="CZ56" s="52"/>
      <c r="DA56" s="115"/>
      <c r="DC56" s="162"/>
      <c r="DD56" s="66"/>
      <c r="DE56" s="52"/>
      <c r="DF56" s="115"/>
      <c r="DH56" s="162"/>
      <c r="DI56" s="66"/>
      <c r="DJ56" s="52"/>
      <c r="DK56" s="115"/>
      <c r="DM56" s="162"/>
      <c r="DN56" s="66"/>
      <c r="DO56" s="52"/>
      <c r="DP56" s="115"/>
      <c r="DR56" s="162"/>
      <c r="DS56" s="66"/>
      <c r="DT56" s="52"/>
      <c r="DU56" s="115"/>
      <c r="DW56" s="162"/>
    </row>
    <row r="57" spans="1:127" ht="13.5" customHeight="1" x14ac:dyDescent="0.25">
      <c r="A57" s="161"/>
      <c r="B57" s="52"/>
      <c r="C57" s="66"/>
      <c r="D57" s="52"/>
      <c r="E57" s="115"/>
      <c r="G57" s="162"/>
      <c r="H57" s="66"/>
      <c r="I57" s="52"/>
      <c r="J57" s="115"/>
      <c r="L57" s="162"/>
      <c r="M57" s="66"/>
      <c r="N57" s="52"/>
      <c r="O57" s="115"/>
      <c r="Q57" s="162"/>
      <c r="R57" s="66"/>
      <c r="S57" s="52"/>
      <c r="T57" s="115"/>
      <c r="V57" s="162"/>
      <c r="W57" s="66"/>
      <c r="X57" s="52"/>
      <c r="Y57" s="115"/>
      <c r="AA57" s="162"/>
      <c r="AB57" s="66"/>
      <c r="AC57" s="52"/>
      <c r="AD57" s="115"/>
      <c r="AF57" s="162"/>
      <c r="AG57" s="66"/>
      <c r="AH57" s="52"/>
      <c r="AI57" s="115"/>
      <c r="AK57" s="162"/>
      <c r="AL57" s="66"/>
      <c r="AM57" s="52"/>
      <c r="AN57" s="115"/>
      <c r="AP57" s="162"/>
      <c r="AQ57" s="66"/>
      <c r="AR57" s="52"/>
      <c r="AS57" s="115"/>
      <c r="AU57" s="162"/>
      <c r="AV57" s="66"/>
      <c r="AW57" s="52"/>
      <c r="AX57" s="115"/>
      <c r="AZ57" s="162"/>
      <c r="BA57" s="66"/>
      <c r="BB57" s="52"/>
      <c r="BC57" s="115"/>
      <c r="BE57" s="162"/>
      <c r="BF57" s="66"/>
      <c r="BG57" s="52"/>
      <c r="BH57" s="115"/>
      <c r="BJ57" s="162"/>
      <c r="BK57" s="66"/>
      <c r="BL57" s="52"/>
      <c r="BM57" s="115"/>
      <c r="BO57" s="162"/>
      <c r="BP57" s="66"/>
      <c r="BQ57" s="52"/>
      <c r="BR57" s="115"/>
      <c r="BT57" s="162"/>
      <c r="BU57" s="66"/>
      <c r="BV57" s="52"/>
      <c r="BW57" s="115"/>
      <c r="BY57" s="162"/>
      <c r="BZ57" s="66"/>
      <c r="CA57" s="52"/>
      <c r="CB57" s="115"/>
      <c r="CD57" s="162"/>
      <c r="CE57" s="66"/>
      <c r="CF57" s="52"/>
      <c r="CG57" s="115"/>
      <c r="CI57" s="162"/>
      <c r="CJ57" s="66"/>
      <c r="CK57" s="52"/>
      <c r="CL57" s="115"/>
      <c r="CN57" s="162"/>
      <c r="CO57" s="66"/>
      <c r="CP57" s="52"/>
      <c r="CQ57" s="115"/>
      <c r="CS57" s="162"/>
      <c r="CT57" s="66"/>
      <c r="CU57" s="52"/>
      <c r="CV57" s="115"/>
      <c r="CX57" s="162"/>
      <c r="CY57" s="66"/>
      <c r="CZ57" s="52"/>
      <c r="DA57" s="115"/>
      <c r="DC57" s="162"/>
      <c r="DD57" s="66"/>
      <c r="DE57" s="52"/>
      <c r="DF57" s="115"/>
      <c r="DH57" s="162"/>
      <c r="DI57" s="66"/>
      <c r="DJ57" s="52"/>
      <c r="DK57" s="115"/>
      <c r="DM57" s="162"/>
      <c r="DN57" s="66"/>
      <c r="DO57" s="52"/>
      <c r="DP57" s="115"/>
      <c r="DR57" s="162"/>
      <c r="DS57" s="66"/>
      <c r="DT57" s="52"/>
      <c r="DU57" s="115"/>
      <c r="DW57" s="162"/>
    </row>
    <row r="58" spans="1:127" ht="13.5" customHeight="1" x14ac:dyDescent="0.25">
      <c r="A58" s="161"/>
      <c r="B58" s="52"/>
      <c r="C58" s="66"/>
      <c r="D58" s="52"/>
      <c r="E58" s="115"/>
      <c r="G58" s="162"/>
      <c r="H58" s="66"/>
      <c r="I58" s="52"/>
      <c r="J58" s="115"/>
      <c r="L58" s="162"/>
      <c r="M58" s="66"/>
      <c r="N58" s="52"/>
      <c r="O58" s="115"/>
      <c r="Q58" s="162"/>
      <c r="R58" s="66"/>
      <c r="S58" s="52"/>
      <c r="T58" s="115"/>
      <c r="V58" s="162"/>
      <c r="W58" s="66"/>
      <c r="X58" s="52"/>
      <c r="Y58" s="115"/>
      <c r="AA58" s="162"/>
      <c r="AB58" s="66"/>
      <c r="AC58" s="52"/>
      <c r="AD58" s="115"/>
      <c r="AF58" s="162"/>
      <c r="AG58" s="66"/>
      <c r="AH58" s="52"/>
      <c r="AI58" s="115"/>
      <c r="AK58" s="162"/>
      <c r="AL58" s="66"/>
      <c r="AM58" s="52"/>
      <c r="AN58" s="115"/>
      <c r="AP58" s="162"/>
      <c r="AQ58" s="66"/>
      <c r="AR58" s="52"/>
      <c r="AS58" s="115"/>
      <c r="AU58" s="162"/>
      <c r="AV58" s="66"/>
      <c r="AW58" s="52"/>
      <c r="AX58" s="115"/>
      <c r="AZ58" s="162"/>
      <c r="BA58" s="66"/>
      <c r="BB58" s="52"/>
      <c r="BC58" s="115"/>
      <c r="BE58" s="162"/>
      <c r="BF58" s="66"/>
      <c r="BG58" s="52"/>
      <c r="BH58" s="115"/>
      <c r="BJ58" s="162"/>
      <c r="BK58" s="66"/>
      <c r="BL58" s="52"/>
      <c r="BM58" s="115"/>
      <c r="BO58" s="162"/>
      <c r="BP58" s="66"/>
      <c r="BQ58" s="52"/>
      <c r="BR58" s="115"/>
      <c r="BT58" s="162"/>
      <c r="BU58" s="66"/>
      <c r="BV58" s="52"/>
      <c r="BW58" s="115"/>
      <c r="BY58" s="162"/>
      <c r="BZ58" s="66"/>
      <c r="CA58" s="52"/>
      <c r="CB58" s="115"/>
      <c r="CD58" s="162"/>
      <c r="CE58" s="66"/>
      <c r="CF58" s="52"/>
      <c r="CG58" s="115"/>
      <c r="CI58" s="162"/>
      <c r="CJ58" s="66"/>
      <c r="CK58" s="52"/>
      <c r="CL58" s="115"/>
      <c r="CN58" s="162"/>
      <c r="CO58" s="66"/>
      <c r="CP58" s="52"/>
      <c r="CQ58" s="115"/>
      <c r="CS58" s="162"/>
      <c r="CT58" s="66"/>
      <c r="CU58" s="52"/>
      <c r="CV58" s="115"/>
      <c r="CX58" s="162"/>
      <c r="CY58" s="66"/>
      <c r="CZ58" s="52"/>
      <c r="DA58" s="115"/>
      <c r="DC58" s="162"/>
      <c r="DD58" s="66"/>
      <c r="DE58" s="52"/>
      <c r="DF58" s="115"/>
      <c r="DH58" s="162"/>
      <c r="DI58" s="66"/>
      <c r="DJ58" s="52"/>
      <c r="DK58" s="115"/>
      <c r="DM58" s="162"/>
      <c r="DN58" s="66"/>
      <c r="DO58" s="52"/>
      <c r="DP58" s="115"/>
      <c r="DR58" s="162"/>
      <c r="DS58" s="66"/>
      <c r="DT58" s="52"/>
      <c r="DU58" s="115"/>
      <c r="DW58" s="162"/>
    </row>
    <row r="59" spans="1:127" ht="13.5" customHeight="1" x14ac:dyDescent="0.25">
      <c r="A59" s="161"/>
      <c r="B59" s="52"/>
      <c r="C59" s="66"/>
      <c r="D59" s="52"/>
      <c r="E59" s="115"/>
      <c r="G59" s="162"/>
      <c r="H59" s="66"/>
      <c r="I59" s="52"/>
      <c r="J59" s="115"/>
      <c r="L59" s="162"/>
      <c r="M59" s="66"/>
      <c r="N59" s="52"/>
      <c r="O59" s="115"/>
      <c r="Q59" s="162"/>
      <c r="R59" s="66"/>
      <c r="S59" s="52"/>
      <c r="T59" s="115"/>
      <c r="V59" s="162"/>
      <c r="W59" s="66"/>
      <c r="X59" s="52"/>
      <c r="Y59" s="115"/>
      <c r="AA59" s="162"/>
      <c r="AB59" s="66"/>
      <c r="AC59" s="52"/>
      <c r="AD59" s="115"/>
      <c r="AF59" s="162"/>
      <c r="AG59" s="66"/>
      <c r="AH59" s="52"/>
      <c r="AI59" s="115"/>
      <c r="AK59" s="162"/>
      <c r="AL59" s="66"/>
      <c r="AM59" s="52"/>
      <c r="AN59" s="115"/>
      <c r="AP59" s="162"/>
      <c r="AQ59" s="66"/>
      <c r="AR59" s="52"/>
      <c r="AS59" s="115"/>
      <c r="AU59" s="162"/>
      <c r="AV59" s="66"/>
      <c r="AW59" s="52"/>
      <c r="AX59" s="115"/>
      <c r="AZ59" s="162"/>
      <c r="BA59" s="66"/>
      <c r="BB59" s="52"/>
      <c r="BC59" s="115"/>
      <c r="BE59" s="162"/>
      <c r="BF59" s="66"/>
      <c r="BG59" s="52"/>
      <c r="BH59" s="115"/>
      <c r="BJ59" s="162"/>
      <c r="BK59" s="66"/>
      <c r="BL59" s="52"/>
      <c r="BM59" s="115"/>
      <c r="BO59" s="162"/>
      <c r="BP59" s="66"/>
      <c r="BQ59" s="52"/>
      <c r="BR59" s="115"/>
      <c r="BT59" s="162"/>
      <c r="BU59" s="66"/>
      <c r="BV59" s="52"/>
      <c r="BW59" s="115"/>
      <c r="BY59" s="162"/>
      <c r="BZ59" s="66"/>
      <c r="CA59" s="52"/>
      <c r="CB59" s="115"/>
      <c r="CD59" s="162"/>
      <c r="CE59" s="66"/>
      <c r="CF59" s="52"/>
      <c r="CG59" s="115"/>
      <c r="CI59" s="162"/>
      <c r="CJ59" s="66"/>
      <c r="CK59" s="52"/>
      <c r="CL59" s="115"/>
      <c r="CN59" s="162"/>
      <c r="CO59" s="66"/>
      <c r="CP59" s="52"/>
      <c r="CQ59" s="115"/>
      <c r="CS59" s="162"/>
      <c r="CT59" s="66"/>
      <c r="CU59" s="52"/>
      <c r="CV59" s="115"/>
      <c r="CX59" s="162"/>
      <c r="CY59" s="66"/>
      <c r="CZ59" s="52"/>
      <c r="DA59" s="115"/>
      <c r="DC59" s="162"/>
      <c r="DD59" s="66"/>
      <c r="DE59" s="52"/>
      <c r="DF59" s="115"/>
      <c r="DH59" s="162"/>
      <c r="DI59" s="66"/>
      <c r="DJ59" s="52"/>
      <c r="DK59" s="115"/>
      <c r="DM59" s="162"/>
      <c r="DN59" s="66"/>
      <c r="DO59" s="52"/>
      <c r="DP59" s="115"/>
      <c r="DR59" s="162"/>
      <c r="DS59" s="66"/>
      <c r="DT59" s="52"/>
      <c r="DU59" s="115"/>
      <c r="DW59" s="162"/>
    </row>
    <row r="60" spans="1:127" ht="13.5" customHeight="1" x14ac:dyDescent="0.25">
      <c r="A60" s="161"/>
      <c r="B60" s="52"/>
      <c r="C60" s="66"/>
      <c r="D60" s="52"/>
      <c r="E60" s="115"/>
      <c r="G60" s="162"/>
      <c r="H60" s="66"/>
      <c r="I60" s="52"/>
      <c r="J60" s="115"/>
      <c r="L60" s="162"/>
      <c r="M60" s="66"/>
      <c r="N60" s="52"/>
      <c r="O60" s="115"/>
      <c r="Q60" s="162"/>
      <c r="R60" s="66"/>
      <c r="S60" s="52"/>
      <c r="T60" s="115"/>
      <c r="V60" s="162"/>
      <c r="W60" s="66"/>
      <c r="X60" s="52"/>
      <c r="Y60" s="115"/>
      <c r="AA60" s="162"/>
      <c r="AB60" s="66"/>
      <c r="AC60" s="52"/>
      <c r="AD60" s="115"/>
      <c r="AF60" s="162"/>
      <c r="AG60" s="66"/>
      <c r="AH60" s="52"/>
      <c r="AI60" s="115"/>
      <c r="AK60" s="162"/>
      <c r="AL60" s="66"/>
      <c r="AM60" s="52"/>
      <c r="AN60" s="115"/>
      <c r="AP60" s="162"/>
      <c r="AQ60" s="66"/>
      <c r="AR60" s="52"/>
      <c r="AS60" s="115"/>
      <c r="AU60" s="162"/>
      <c r="AV60" s="66"/>
      <c r="AW60" s="52"/>
      <c r="AX60" s="115"/>
      <c r="AZ60" s="162"/>
      <c r="BA60" s="66"/>
      <c r="BB60" s="52"/>
      <c r="BC60" s="115"/>
      <c r="BE60" s="162"/>
      <c r="BF60" s="66"/>
      <c r="BG60" s="52"/>
      <c r="BH60" s="115"/>
      <c r="BJ60" s="162"/>
      <c r="BK60" s="66"/>
      <c r="BL60" s="52"/>
      <c r="BM60" s="115"/>
      <c r="BO60" s="162"/>
      <c r="BP60" s="66"/>
      <c r="BQ60" s="52"/>
      <c r="BR60" s="115"/>
      <c r="BT60" s="162"/>
      <c r="BU60" s="66"/>
      <c r="BV60" s="52"/>
      <c r="BW60" s="115"/>
      <c r="BY60" s="162"/>
      <c r="BZ60" s="66"/>
      <c r="CA60" s="52"/>
      <c r="CB60" s="115"/>
      <c r="CD60" s="162"/>
      <c r="CE60" s="66"/>
      <c r="CF60" s="52"/>
      <c r="CG60" s="115"/>
      <c r="CI60" s="162"/>
      <c r="CJ60" s="66"/>
      <c r="CK60" s="52"/>
      <c r="CL60" s="115"/>
      <c r="CN60" s="162"/>
      <c r="CO60" s="66"/>
      <c r="CP60" s="52"/>
      <c r="CQ60" s="115"/>
      <c r="CS60" s="162"/>
      <c r="CT60" s="66"/>
      <c r="CU60" s="52"/>
      <c r="CV60" s="115"/>
      <c r="CX60" s="162"/>
      <c r="CY60" s="66"/>
      <c r="CZ60" s="52"/>
      <c r="DA60" s="115"/>
      <c r="DC60" s="162"/>
      <c r="DD60" s="66"/>
      <c r="DE60" s="52"/>
      <c r="DF60" s="115"/>
      <c r="DH60" s="162"/>
      <c r="DI60" s="66"/>
      <c r="DJ60" s="52"/>
      <c r="DK60" s="115"/>
      <c r="DM60" s="162"/>
      <c r="DN60" s="66"/>
      <c r="DO60" s="52"/>
      <c r="DP60" s="115"/>
      <c r="DR60" s="162"/>
      <c r="DS60" s="66"/>
      <c r="DT60" s="52"/>
      <c r="DU60" s="115"/>
      <c r="DW60" s="162"/>
    </row>
    <row r="61" spans="1:127" ht="13.5" customHeight="1" x14ac:dyDescent="0.25">
      <c r="A61" s="161"/>
      <c r="B61" s="52"/>
      <c r="C61" s="66"/>
      <c r="D61" s="52"/>
      <c r="E61" s="115"/>
      <c r="G61" s="162"/>
      <c r="H61" s="66"/>
      <c r="I61" s="52"/>
      <c r="J61" s="115"/>
      <c r="L61" s="162"/>
      <c r="M61" s="66"/>
      <c r="N61" s="52"/>
      <c r="O61" s="115"/>
      <c r="Q61" s="162"/>
      <c r="R61" s="66"/>
      <c r="S61" s="52"/>
      <c r="T61" s="115"/>
      <c r="V61" s="162"/>
      <c r="W61" s="66"/>
      <c r="X61" s="52"/>
      <c r="Y61" s="115"/>
      <c r="AA61" s="162"/>
      <c r="AB61" s="66"/>
      <c r="AC61" s="52"/>
      <c r="AD61" s="115"/>
      <c r="AF61" s="162"/>
      <c r="AG61" s="66"/>
      <c r="AH61" s="52"/>
      <c r="AI61" s="115"/>
      <c r="AK61" s="162"/>
      <c r="AL61" s="66"/>
      <c r="AM61" s="52"/>
      <c r="AN61" s="115"/>
      <c r="AP61" s="162"/>
      <c r="AQ61" s="66"/>
      <c r="AR61" s="52"/>
      <c r="AS61" s="115"/>
      <c r="AU61" s="162"/>
      <c r="AV61" s="66"/>
      <c r="AW61" s="52"/>
      <c r="AX61" s="115"/>
      <c r="AZ61" s="162"/>
      <c r="BA61" s="66"/>
      <c r="BB61" s="52"/>
      <c r="BC61" s="115"/>
      <c r="BE61" s="162"/>
      <c r="BF61" s="66"/>
      <c r="BG61" s="52"/>
      <c r="BH61" s="115"/>
      <c r="BJ61" s="162"/>
      <c r="BK61" s="66"/>
      <c r="BL61" s="52"/>
      <c r="BM61" s="115"/>
      <c r="BO61" s="162"/>
      <c r="BP61" s="66"/>
      <c r="BQ61" s="52"/>
      <c r="BR61" s="115"/>
      <c r="BT61" s="162"/>
      <c r="BU61" s="66"/>
      <c r="BV61" s="52"/>
      <c r="BW61" s="115"/>
      <c r="BY61" s="162"/>
      <c r="BZ61" s="66"/>
      <c r="CA61" s="52"/>
      <c r="CB61" s="115"/>
      <c r="CD61" s="162"/>
      <c r="CE61" s="66"/>
      <c r="CF61" s="52"/>
      <c r="CG61" s="115"/>
      <c r="CI61" s="162"/>
      <c r="CJ61" s="66"/>
      <c r="CK61" s="52"/>
      <c r="CL61" s="115"/>
      <c r="CN61" s="162"/>
      <c r="CO61" s="66"/>
      <c r="CP61" s="52"/>
      <c r="CQ61" s="115"/>
      <c r="CS61" s="162"/>
      <c r="CT61" s="66"/>
      <c r="CU61" s="52"/>
      <c r="CV61" s="115"/>
      <c r="CX61" s="162"/>
      <c r="CY61" s="66"/>
      <c r="CZ61" s="52"/>
      <c r="DA61" s="115"/>
      <c r="DC61" s="162"/>
      <c r="DD61" s="66"/>
      <c r="DE61" s="52"/>
      <c r="DF61" s="115"/>
      <c r="DH61" s="162"/>
      <c r="DI61" s="66"/>
      <c r="DJ61" s="52"/>
      <c r="DK61" s="115"/>
      <c r="DM61" s="162"/>
      <c r="DN61" s="66"/>
      <c r="DO61" s="52"/>
      <c r="DP61" s="115"/>
      <c r="DR61" s="162"/>
      <c r="DS61" s="66"/>
      <c r="DT61" s="52"/>
      <c r="DU61" s="115"/>
      <c r="DW61" s="162"/>
    </row>
    <row r="62" spans="1:127" ht="13.5" customHeight="1" x14ac:dyDescent="0.25">
      <c r="A62" s="161"/>
      <c r="B62" s="52"/>
      <c r="C62" s="66"/>
      <c r="D62" s="52"/>
      <c r="E62" s="115"/>
      <c r="G62" s="162"/>
      <c r="H62" s="66"/>
      <c r="I62" s="52"/>
      <c r="J62" s="115"/>
      <c r="L62" s="162"/>
      <c r="M62" s="66"/>
      <c r="N62" s="52"/>
      <c r="O62" s="115"/>
      <c r="Q62" s="162"/>
      <c r="R62" s="66"/>
      <c r="S62" s="52"/>
      <c r="T62" s="115"/>
      <c r="V62" s="162"/>
      <c r="W62" s="66"/>
      <c r="X62" s="52"/>
      <c r="Y62" s="115"/>
      <c r="AA62" s="162"/>
      <c r="AB62" s="66"/>
      <c r="AC62" s="52"/>
      <c r="AD62" s="115"/>
      <c r="AF62" s="162"/>
      <c r="AG62" s="66"/>
      <c r="AH62" s="52"/>
      <c r="AI62" s="115"/>
      <c r="AK62" s="162"/>
      <c r="AL62" s="66"/>
      <c r="AM62" s="52"/>
      <c r="AN62" s="115"/>
      <c r="AP62" s="162"/>
      <c r="AQ62" s="66"/>
      <c r="AR62" s="52"/>
      <c r="AS62" s="115"/>
      <c r="AU62" s="162"/>
      <c r="AV62" s="66"/>
      <c r="AW62" s="52"/>
      <c r="AX62" s="115"/>
      <c r="AZ62" s="162"/>
      <c r="BA62" s="66"/>
      <c r="BB62" s="52"/>
      <c r="BC62" s="115"/>
      <c r="BE62" s="162"/>
      <c r="BF62" s="66"/>
      <c r="BG62" s="52"/>
      <c r="BH62" s="115"/>
      <c r="BJ62" s="162"/>
      <c r="BK62" s="66"/>
      <c r="BL62" s="52"/>
      <c r="BM62" s="115"/>
      <c r="BO62" s="162"/>
      <c r="BP62" s="66"/>
      <c r="BQ62" s="52"/>
      <c r="BR62" s="115"/>
      <c r="BT62" s="162"/>
      <c r="BU62" s="66"/>
      <c r="BV62" s="52"/>
      <c r="BW62" s="115"/>
      <c r="BY62" s="162"/>
      <c r="BZ62" s="66"/>
      <c r="CA62" s="52"/>
      <c r="CB62" s="115"/>
      <c r="CD62" s="162"/>
      <c r="CE62" s="66"/>
      <c r="CF62" s="52"/>
      <c r="CG62" s="115"/>
      <c r="CI62" s="162"/>
      <c r="CJ62" s="66"/>
      <c r="CK62" s="52"/>
      <c r="CL62" s="115"/>
      <c r="CN62" s="162"/>
      <c r="CO62" s="66"/>
      <c r="CP62" s="52"/>
      <c r="CQ62" s="115"/>
      <c r="CS62" s="162"/>
      <c r="CT62" s="66"/>
      <c r="CU62" s="52"/>
      <c r="CV62" s="115"/>
      <c r="CX62" s="162"/>
      <c r="CY62" s="66"/>
      <c r="CZ62" s="52"/>
      <c r="DA62" s="115"/>
      <c r="DC62" s="162"/>
      <c r="DD62" s="66"/>
      <c r="DE62" s="52"/>
      <c r="DF62" s="115"/>
      <c r="DH62" s="162"/>
      <c r="DI62" s="66"/>
      <c r="DJ62" s="52"/>
      <c r="DK62" s="115"/>
      <c r="DM62" s="162"/>
      <c r="DN62" s="66"/>
      <c r="DO62" s="52"/>
      <c r="DP62" s="115"/>
      <c r="DR62" s="162"/>
      <c r="DS62" s="66"/>
      <c r="DT62" s="52"/>
      <c r="DU62" s="115"/>
      <c r="DW62" s="162"/>
    </row>
    <row r="63" spans="1:127" ht="13.5" customHeight="1" x14ac:dyDescent="0.25">
      <c r="A63" s="161"/>
      <c r="B63" s="52"/>
      <c r="C63" s="66"/>
      <c r="D63" s="52"/>
      <c r="E63" s="115"/>
      <c r="G63" s="162"/>
      <c r="H63" s="66"/>
      <c r="I63" s="52"/>
      <c r="J63" s="115"/>
      <c r="L63" s="162"/>
      <c r="M63" s="66"/>
      <c r="N63" s="52"/>
      <c r="O63" s="115"/>
      <c r="Q63" s="162"/>
      <c r="R63" s="66"/>
      <c r="S63" s="52"/>
      <c r="T63" s="115"/>
      <c r="V63" s="162"/>
      <c r="W63" s="66"/>
      <c r="X63" s="52"/>
      <c r="Y63" s="115"/>
      <c r="AA63" s="162"/>
      <c r="AB63" s="66"/>
      <c r="AC63" s="52"/>
      <c r="AD63" s="115"/>
      <c r="AF63" s="162"/>
      <c r="AG63" s="66"/>
      <c r="AH63" s="52"/>
      <c r="AI63" s="115"/>
      <c r="AK63" s="162"/>
      <c r="AL63" s="66"/>
      <c r="AM63" s="52"/>
      <c r="AN63" s="115"/>
      <c r="AP63" s="162"/>
      <c r="AQ63" s="66"/>
      <c r="AR63" s="52"/>
      <c r="AS63" s="115"/>
      <c r="AU63" s="162"/>
      <c r="AV63" s="66"/>
      <c r="AW63" s="52"/>
      <c r="AX63" s="115"/>
      <c r="AZ63" s="162"/>
      <c r="BA63" s="66"/>
      <c r="BB63" s="52"/>
      <c r="BC63" s="115"/>
      <c r="BE63" s="162"/>
      <c r="BF63" s="66"/>
      <c r="BG63" s="52"/>
      <c r="BH63" s="115"/>
      <c r="BJ63" s="162"/>
      <c r="BK63" s="66"/>
      <c r="BL63" s="52"/>
      <c r="BM63" s="115"/>
      <c r="BO63" s="162"/>
      <c r="BP63" s="66"/>
      <c r="BQ63" s="52"/>
      <c r="BR63" s="115"/>
      <c r="BT63" s="162"/>
      <c r="BU63" s="66"/>
      <c r="BV63" s="52"/>
      <c r="BW63" s="115"/>
      <c r="BY63" s="162"/>
      <c r="BZ63" s="66"/>
      <c r="CA63" s="52"/>
      <c r="CB63" s="115"/>
      <c r="CD63" s="162"/>
      <c r="CE63" s="66"/>
      <c r="CF63" s="52"/>
      <c r="CG63" s="115"/>
      <c r="CI63" s="162"/>
      <c r="CJ63" s="66"/>
      <c r="CK63" s="52"/>
      <c r="CL63" s="115"/>
      <c r="CN63" s="162"/>
      <c r="CO63" s="66"/>
      <c r="CP63" s="52"/>
      <c r="CQ63" s="115"/>
      <c r="CS63" s="162"/>
      <c r="CT63" s="66"/>
      <c r="CU63" s="52"/>
      <c r="CV63" s="115"/>
      <c r="CX63" s="162"/>
      <c r="CY63" s="66"/>
      <c r="CZ63" s="52"/>
      <c r="DA63" s="115"/>
      <c r="DC63" s="162"/>
      <c r="DD63" s="66"/>
      <c r="DE63" s="52"/>
      <c r="DF63" s="115"/>
      <c r="DH63" s="162"/>
      <c r="DI63" s="66"/>
      <c r="DJ63" s="52"/>
      <c r="DK63" s="115"/>
      <c r="DM63" s="162"/>
      <c r="DN63" s="66"/>
      <c r="DO63" s="52"/>
      <c r="DP63" s="115"/>
      <c r="DR63" s="162"/>
      <c r="DS63" s="66"/>
      <c r="DT63" s="52"/>
      <c r="DU63" s="115"/>
      <c r="DW63" s="162"/>
    </row>
    <row r="64" spans="1:127" ht="13.5" customHeight="1" x14ac:dyDescent="0.25">
      <c r="A64" s="161"/>
      <c r="B64" s="52"/>
      <c r="C64" s="66"/>
      <c r="D64" s="52"/>
      <c r="E64" s="115"/>
      <c r="G64" s="162"/>
      <c r="H64" s="66"/>
      <c r="I64" s="52"/>
      <c r="J64" s="115"/>
      <c r="L64" s="162"/>
      <c r="M64" s="66"/>
      <c r="N64" s="52"/>
      <c r="O64" s="115"/>
      <c r="Q64" s="162"/>
      <c r="R64" s="66"/>
      <c r="S64" s="52"/>
      <c r="T64" s="115"/>
      <c r="V64" s="162"/>
      <c r="W64" s="66"/>
      <c r="X64" s="52"/>
      <c r="Y64" s="115"/>
      <c r="AA64" s="162"/>
      <c r="AB64" s="66"/>
      <c r="AC64" s="52"/>
      <c r="AD64" s="115"/>
      <c r="AF64" s="162"/>
      <c r="AG64" s="66"/>
      <c r="AH64" s="52"/>
      <c r="AI64" s="115"/>
      <c r="AK64" s="162"/>
      <c r="AL64" s="66"/>
      <c r="AM64" s="52"/>
      <c r="AN64" s="115"/>
      <c r="AP64" s="162"/>
      <c r="AQ64" s="66"/>
      <c r="AR64" s="52"/>
      <c r="AS64" s="115"/>
      <c r="AU64" s="162"/>
      <c r="AV64" s="66"/>
      <c r="AW64" s="52"/>
      <c r="AX64" s="115"/>
      <c r="AZ64" s="162"/>
      <c r="BA64" s="66"/>
      <c r="BB64" s="52"/>
      <c r="BC64" s="115"/>
      <c r="BE64" s="162"/>
      <c r="BF64" s="66"/>
      <c r="BG64" s="52"/>
      <c r="BH64" s="115"/>
      <c r="BJ64" s="162"/>
      <c r="BK64" s="66"/>
      <c r="BL64" s="52"/>
      <c r="BM64" s="115"/>
      <c r="BO64" s="162"/>
      <c r="BP64" s="66"/>
      <c r="BQ64" s="52"/>
      <c r="BR64" s="115"/>
      <c r="BT64" s="162"/>
      <c r="BU64" s="66"/>
      <c r="BV64" s="52"/>
      <c r="BW64" s="115"/>
      <c r="BY64" s="162"/>
      <c r="BZ64" s="66"/>
      <c r="CA64" s="52"/>
      <c r="CB64" s="115"/>
      <c r="CD64" s="162"/>
      <c r="CE64" s="66"/>
      <c r="CF64" s="52"/>
      <c r="CG64" s="115"/>
      <c r="CI64" s="162"/>
      <c r="CJ64" s="66"/>
      <c r="CK64" s="52"/>
      <c r="CL64" s="115"/>
      <c r="CN64" s="162"/>
      <c r="CO64" s="66"/>
      <c r="CP64" s="52"/>
      <c r="CQ64" s="115"/>
      <c r="CS64" s="162"/>
      <c r="CT64" s="66"/>
      <c r="CU64" s="52"/>
      <c r="CV64" s="115"/>
      <c r="CX64" s="162"/>
      <c r="CY64" s="66"/>
      <c r="CZ64" s="52"/>
      <c r="DA64" s="115"/>
      <c r="DC64" s="162"/>
      <c r="DD64" s="66"/>
      <c r="DE64" s="52"/>
      <c r="DF64" s="115"/>
      <c r="DH64" s="162"/>
      <c r="DI64" s="66"/>
      <c r="DJ64" s="52"/>
      <c r="DK64" s="115"/>
      <c r="DM64" s="162"/>
      <c r="DN64" s="66"/>
      <c r="DO64" s="52"/>
      <c r="DP64" s="115"/>
      <c r="DR64" s="162"/>
      <c r="DS64" s="66"/>
      <c r="DT64" s="52"/>
      <c r="DU64" s="115"/>
      <c r="DW64" s="162"/>
    </row>
    <row r="65" spans="1:127" ht="13.5" customHeight="1" x14ac:dyDescent="0.25">
      <c r="A65" s="161"/>
      <c r="B65" s="52"/>
      <c r="C65" s="66"/>
      <c r="D65" s="52"/>
      <c r="E65" s="115"/>
      <c r="G65" s="162"/>
      <c r="H65" s="66"/>
      <c r="I65" s="52"/>
      <c r="J65" s="115"/>
      <c r="L65" s="162"/>
      <c r="M65" s="66"/>
      <c r="N65" s="52"/>
      <c r="O65" s="115"/>
      <c r="Q65" s="162"/>
      <c r="R65" s="66"/>
      <c r="S65" s="52"/>
      <c r="T65" s="115"/>
      <c r="V65" s="162"/>
      <c r="W65" s="66"/>
      <c r="X65" s="52"/>
      <c r="Y65" s="115"/>
      <c r="AA65" s="162"/>
      <c r="AB65" s="66"/>
      <c r="AC65" s="52"/>
      <c r="AD65" s="115"/>
      <c r="AF65" s="162"/>
      <c r="AG65" s="66"/>
      <c r="AH65" s="52"/>
      <c r="AI65" s="115"/>
      <c r="AK65" s="162"/>
      <c r="AL65" s="66"/>
      <c r="AM65" s="52"/>
      <c r="AN65" s="115"/>
      <c r="AP65" s="162"/>
      <c r="AQ65" s="66"/>
      <c r="AR65" s="52"/>
      <c r="AS65" s="115"/>
      <c r="AU65" s="162"/>
      <c r="AV65" s="66"/>
      <c r="AW65" s="52"/>
      <c r="AX65" s="115"/>
      <c r="AZ65" s="162"/>
      <c r="BA65" s="66"/>
      <c r="BB65" s="52"/>
      <c r="BC65" s="115"/>
      <c r="BE65" s="162"/>
      <c r="BF65" s="66"/>
      <c r="BG65" s="52"/>
      <c r="BH65" s="115"/>
      <c r="BJ65" s="162"/>
      <c r="BK65" s="66"/>
      <c r="BL65" s="52"/>
      <c r="BM65" s="115"/>
      <c r="BO65" s="162"/>
      <c r="BP65" s="66"/>
      <c r="BQ65" s="52"/>
      <c r="BR65" s="115"/>
      <c r="BT65" s="162"/>
      <c r="BU65" s="66"/>
      <c r="BV65" s="52"/>
      <c r="BW65" s="115"/>
      <c r="BY65" s="162"/>
      <c r="BZ65" s="66"/>
      <c r="CA65" s="52"/>
      <c r="CB65" s="115"/>
      <c r="CD65" s="162"/>
      <c r="CE65" s="66"/>
      <c r="CF65" s="52"/>
      <c r="CG65" s="115"/>
      <c r="CI65" s="162"/>
      <c r="CJ65" s="66"/>
      <c r="CK65" s="52"/>
      <c r="CL65" s="115"/>
      <c r="CN65" s="162"/>
      <c r="CO65" s="66"/>
      <c r="CP65" s="52"/>
      <c r="CQ65" s="115"/>
      <c r="CS65" s="162"/>
      <c r="CT65" s="66"/>
      <c r="CU65" s="52"/>
      <c r="CV65" s="115"/>
      <c r="CX65" s="162"/>
      <c r="CY65" s="66"/>
      <c r="CZ65" s="52"/>
      <c r="DA65" s="115"/>
      <c r="DC65" s="162"/>
      <c r="DD65" s="66"/>
      <c r="DE65" s="52"/>
      <c r="DF65" s="115"/>
      <c r="DH65" s="162"/>
      <c r="DI65" s="66"/>
      <c r="DJ65" s="52"/>
      <c r="DK65" s="115"/>
      <c r="DM65" s="162"/>
      <c r="DN65" s="66"/>
      <c r="DO65" s="52"/>
      <c r="DP65" s="115"/>
      <c r="DR65" s="162"/>
      <c r="DS65" s="66"/>
      <c r="DT65" s="52"/>
      <c r="DU65" s="115"/>
      <c r="DW65" s="162"/>
    </row>
    <row r="66" spans="1:127" ht="13.5" customHeight="1" x14ac:dyDescent="0.25">
      <c r="A66" s="161"/>
      <c r="B66" s="52"/>
      <c r="C66" s="66"/>
      <c r="D66" s="52"/>
      <c r="E66" s="115"/>
      <c r="G66" s="162"/>
      <c r="H66" s="66"/>
      <c r="I66" s="52"/>
      <c r="J66" s="115"/>
      <c r="L66" s="162"/>
      <c r="M66" s="66"/>
      <c r="N66" s="52"/>
      <c r="O66" s="115"/>
      <c r="Q66" s="162"/>
      <c r="R66" s="66"/>
      <c r="S66" s="52"/>
      <c r="T66" s="115"/>
      <c r="V66" s="162"/>
      <c r="W66" s="66"/>
      <c r="X66" s="52"/>
      <c r="Y66" s="115"/>
      <c r="AA66" s="162"/>
      <c r="AB66" s="66"/>
      <c r="AC66" s="52"/>
      <c r="AD66" s="115"/>
      <c r="AF66" s="162"/>
      <c r="AG66" s="66"/>
      <c r="AH66" s="52"/>
      <c r="AI66" s="115"/>
      <c r="AK66" s="162"/>
      <c r="AL66" s="66"/>
      <c r="AM66" s="52"/>
      <c r="AN66" s="115"/>
      <c r="AP66" s="162"/>
      <c r="AQ66" s="66"/>
      <c r="AR66" s="52"/>
      <c r="AS66" s="115"/>
      <c r="AU66" s="162"/>
      <c r="AV66" s="66"/>
      <c r="AW66" s="52"/>
      <c r="AX66" s="115"/>
      <c r="AZ66" s="162"/>
      <c r="BA66" s="66"/>
      <c r="BB66" s="52"/>
      <c r="BC66" s="115"/>
      <c r="BE66" s="162"/>
      <c r="BF66" s="66"/>
      <c r="BG66" s="52"/>
      <c r="BH66" s="115"/>
      <c r="BJ66" s="162"/>
      <c r="BK66" s="66"/>
      <c r="BL66" s="52"/>
      <c r="BM66" s="115"/>
      <c r="BO66" s="162"/>
      <c r="BP66" s="66"/>
      <c r="BQ66" s="52"/>
      <c r="BR66" s="115"/>
      <c r="BT66" s="162"/>
      <c r="BU66" s="66"/>
      <c r="BV66" s="52"/>
      <c r="BW66" s="115"/>
      <c r="BY66" s="162"/>
      <c r="BZ66" s="66"/>
      <c r="CA66" s="52"/>
      <c r="CB66" s="115"/>
      <c r="CD66" s="162"/>
      <c r="CE66" s="66"/>
      <c r="CF66" s="52"/>
      <c r="CG66" s="115"/>
      <c r="CI66" s="162"/>
      <c r="CJ66" s="66"/>
      <c r="CK66" s="52"/>
      <c r="CL66" s="115"/>
      <c r="CN66" s="162"/>
      <c r="CO66" s="66"/>
      <c r="CP66" s="52"/>
      <c r="CQ66" s="115"/>
      <c r="CS66" s="162"/>
      <c r="CT66" s="66"/>
      <c r="CU66" s="52"/>
      <c r="CV66" s="115"/>
      <c r="CX66" s="162"/>
      <c r="CY66" s="66"/>
      <c r="CZ66" s="52"/>
      <c r="DA66" s="115"/>
      <c r="DC66" s="162"/>
      <c r="DD66" s="66"/>
      <c r="DE66" s="52"/>
      <c r="DF66" s="115"/>
      <c r="DH66" s="162"/>
      <c r="DI66" s="66"/>
      <c r="DJ66" s="52"/>
      <c r="DK66" s="115"/>
      <c r="DM66" s="162"/>
      <c r="DN66" s="66"/>
      <c r="DO66" s="52"/>
      <c r="DP66" s="115"/>
      <c r="DR66" s="162"/>
      <c r="DS66" s="66"/>
      <c r="DT66" s="52"/>
      <c r="DU66" s="115"/>
      <c r="DW66" s="162"/>
    </row>
    <row r="67" spans="1:127" ht="13.5" customHeight="1" x14ac:dyDescent="0.25">
      <c r="A67" s="161"/>
      <c r="B67" s="52"/>
      <c r="C67" s="66"/>
      <c r="D67" s="52"/>
      <c r="E67" s="115"/>
      <c r="G67" s="162"/>
      <c r="H67" s="66"/>
      <c r="I67" s="52"/>
      <c r="J67" s="115"/>
      <c r="L67" s="162"/>
      <c r="M67" s="66"/>
      <c r="N67" s="52"/>
      <c r="O67" s="115"/>
      <c r="Q67" s="162"/>
      <c r="R67" s="66"/>
      <c r="S67" s="52"/>
      <c r="T67" s="115"/>
      <c r="V67" s="162"/>
      <c r="W67" s="66"/>
      <c r="X67" s="52"/>
      <c r="Y67" s="115"/>
      <c r="AA67" s="162"/>
      <c r="AB67" s="66"/>
      <c r="AC67" s="52"/>
      <c r="AD67" s="115"/>
      <c r="AF67" s="162"/>
      <c r="AG67" s="66"/>
      <c r="AH67" s="52"/>
      <c r="AI67" s="115"/>
      <c r="AK67" s="162"/>
      <c r="AL67" s="66"/>
      <c r="AM67" s="52"/>
      <c r="AN67" s="115"/>
      <c r="AP67" s="162"/>
      <c r="AQ67" s="66"/>
      <c r="AR67" s="52"/>
      <c r="AS67" s="115"/>
      <c r="AU67" s="162"/>
      <c r="AV67" s="66"/>
      <c r="AW67" s="52"/>
      <c r="AX67" s="115"/>
      <c r="AZ67" s="162"/>
      <c r="BA67" s="66"/>
      <c r="BB67" s="52"/>
      <c r="BC67" s="115"/>
      <c r="BE67" s="162"/>
      <c r="BF67" s="66"/>
      <c r="BG67" s="52"/>
      <c r="BH67" s="115"/>
      <c r="BJ67" s="162"/>
      <c r="BK67" s="66"/>
      <c r="BL67" s="52"/>
      <c r="BM67" s="115"/>
      <c r="BO67" s="162"/>
      <c r="BP67" s="66"/>
      <c r="BQ67" s="52"/>
      <c r="BR67" s="115"/>
      <c r="BT67" s="162"/>
      <c r="BU67" s="66"/>
      <c r="BV67" s="52"/>
      <c r="BW67" s="115"/>
      <c r="BY67" s="162"/>
      <c r="BZ67" s="66"/>
      <c r="CA67" s="52"/>
      <c r="CB67" s="115"/>
      <c r="CD67" s="162"/>
      <c r="CE67" s="66"/>
      <c r="CF67" s="52"/>
      <c r="CG67" s="115"/>
      <c r="CI67" s="162"/>
      <c r="CJ67" s="66"/>
      <c r="CK67" s="52"/>
      <c r="CL67" s="115"/>
      <c r="CN67" s="162"/>
      <c r="CO67" s="66"/>
      <c r="CP67" s="52"/>
      <c r="CQ67" s="115"/>
      <c r="CS67" s="162"/>
      <c r="CT67" s="66"/>
      <c r="CU67" s="52"/>
      <c r="CV67" s="115"/>
      <c r="CX67" s="162"/>
      <c r="CY67" s="66"/>
      <c r="CZ67" s="52"/>
      <c r="DA67" s="115"/>
      <c r="DC67" s="162"/>
      <c r="DD67" s="66"/>
      <c r="DE67" s="52"/>
      <c r="DF67" s="115"/>
      <c r="DH67" s="162"/>
      <c r="DI67" s="66"/>
      <c r="DJ67" s="52"/>
      <c r="DK67" s="115"/>
      <c r="DM67" s="162"/>
      <c r="DN67" s="66"/>
      <c r="DO67" s="52"/>
      <c r="DP67" s="115"/>
      <c r="DR67" s="162"/>
      <c r="DS67" s="66"/>
      <c r="DT67" s="52"/>
      <c r="DU67" s="115"/>
      <c r="DW67" s="162"/>
    </row>
    <row r="68" spans="1:127" ht="13.5" customHeight="1" x14ac:dyDescent="0.25">
      <c r="A68" s="161"/>
      <c r="B68" s="52"/>
      <c r="C68" s="66"/>
      <c r="D68" s="52"/>
      <c r="E68" s="115"/>
      <c r="G68" s="162"/>
      <c r="H68" s="66"/>
      <c r="I68" s="52"/>
      <c r="J68" s="115"/>
      <c r="L68" s="162"/>
      <c r="M68" s="66"/>
      <c r="N68" s="52"/>
      <c r="O68" s="115"/>
      <c r="Q68" s="162"/>
      <c r="R68" s="66"/>
      <c r="S68" s="52"/>
      <c r="T68" s="115"/>
      <c r="V68" s="162"/>
      <c r="W68" s="66"/>
      <c r="X68" s="52"/>
      <c r="Y68" s="115"/>
      <c r="AA68" s="162"/>
      <c r="AB68" s="66"/>
      <c r="AC68" s="52"/>
      <c r="AD68" s="115"/>
      <c r="AF68" s="162"/>
      <c r="AG68" s="66"/>
      <c r="AH68" s="52"/>
      <c r="AI68" s="115"/>
      <c r="AK68" s="162"/>
      <c r="AL68" s="66"/>
      <c r="AM68" s="52"/>
      <c r="AN68" s="115"/>
      <c r="AP68" s="162"/>
      <c r="AQ68" s="66"/>
      <c r="AR68" s="52"/>
      <c r="AS68" s="115"/>
      <c r="AU68" s="162"/>
      <c r="AV68" s="66"/>
      <c r="AW68" s="52"/>
      <c r="AX68" s="115"/>
      <c r="AZ68" s="162"/>
      <c r="BA68" s="66"/>
      <c r="BB68" s="52"/>
      <c r="BC68" s="115"/>
      <c r="BE68" s="162"/>
      <c r="BF68" s="66"/>
      <c r="BG68" s="52"/>
      <c r="BH68" s="115"/>
      <c r="BJ68" s="162"/>
      <c r="BK68" s="66"/>
      <c r="BL68" s="52"/>
      <c r="BM68" s="115"/>
      <c r="BO68" s="162"/>
      <c r="BP68" s="66"/>
      <c r="BQ68" s="52"/>
      <c r="BR68" s="115"/>
      <c r="BT68" s="162"/>
      <c r="BU68" s="66"/>
      <c r="BV68" s="52"/>
      <c r="BW68" s="115"/>
      <c r="BY68" s="162"/>
      <c r="BZ68" s="66"/>
      <c r="CA68" s="52"/>
      <c r="CB68" s="115"/>
      <c r="CD68" s="162"/>
      <c r="CE68" s="66"/>
      <c r="CF68" s="52"/>
      <c r="CG68" s="115"/>
      <c r="CI68" s="162"/>
      <c r="CJ68" s="66"/>
      <c r="CK68" s="52"/>
      <c r="CL68" s="115"/>
      <c r="CN68" s="162"/>
      <c r="CO68" s="66"/>
      <c r="CP68" s="52"/>
      <c r="CQ68" s="115"/>
      <c r="CS68" s="162"/>
      <c r="CT68" s="66"/>
      <c r="CU68" s="52"/>
      <c r="CV68" s="115"/>
      <c r="CX68" s="162"/>
      <c r="CY68" s="66"/>
      <c r="CZ68" s="52"/>
      <c r="DA68" s="115"/>
      <c r="DC68" s="162"/>
      <c r="DD68" s="66"/>
      <c r="DE68" s="52"/>
      <c r="DF68" s="115"/>
      <c r="DH68" s="162"/>
      <c r="DI68" s="66"/>
      <c r="DJ68" s="52"/>
      <c r="DK68" s="115"/>
      <c r="DM68" s="162"/>
      <c r="DN68" s="66"/>
      <c r="DO68" s="52"/>
      <c r="DP68" s="115"/>
      <c r="DR68" s="162"/>
      <c r="DS68" s="66"/>
      <c r="DT68" s="52"/>
      <c r="DU68" s="115"/>
      <c r="DW68" s="162"/>
    </row>
    <row r="69" spans="1:127" ht="13.5" customHeight="1" x14ac:dyDescent="0.25">
      <c r="A69" s="161"/>
      <c r="B69" s="52"/>
      <c r="C69" s="66"/>
      <c r="D69" s="52"/>
      <c r="E69" s="115"/>
      <c r="G69" s="162"/>
      <c r="H69" s="66"/>
      <c r="I69" s="52"/>
      <c r="J69" s="115"/>
      <c r="L69" s="162"/>
      <c r="M69" s="66"/>
      <c r="N69" s="52"/>
      <c r="O69" s="115"/>
      <c r="Q69" s="162"/>
      <c r="R69" s="66"/>
      <c r="S69" s="52"/>
      <c r="T69" s="115"/>
      <c r="V69" s="162"/>
      <c r="W69" s="66"/>
      <c r="X69" s="52"/>
      <c r="Y69" s="115"/>
      <c r="AA69" s="162"/>
      <c r="AB69" s="66"/>
      <c r="AC69" s="52"/>
      <c r="AD69" s="115"/>
      <c r="AF69" s="162"/>
      <c r="AG69" s="66"/>
      <c r="AH69" s="52"/>
      <c r="AI69" s="115"/>
      <c r="AK69" s="162"/>
      <c r="AL69" s="66"/>
      <c r="AM69" s="52"/>
      <c r="AN69" s="115"/>
      <c r="AP69" s="162"/>
      <c r="AQ69" s="66"/>
      <c r="AR69" s="52"/>
      <c r="AS69" s="115"/>
      <c r="AU69" s="162"/>
      <c r="AV69" s="66"/>
      <c r="AW69" s="52"/>
      <c r="AX69" s="115"/>
      <c r="AZ69" s="162"/>
      <c r="BA69" s="66"/>
      <c r="BB69" s="52"/>
      <c r="BC69" s="115"/>
      <c r="BE69" s="162"/>
      <c r="BF69" s="66"/>
      <c r="BG69" s="52"/>
      <c r="BH69" s="115"/>
      <c r="BJ69" s="162"/>
      <c r="BK69" s="66"/>
      <c r="BL69" s="52"/>
      <c r="BM69" s="115"/>
      <c r="BO69" s="162"/>
      <c r="BP69" s="66"/>
      <c r="BQ69" s="52"/>
      <c r="BR69" s="115"/>
      <c r="BT69" s="162"/>
      <c r="BU69" s="66"/>
      <c r="BV69" s="52"/>
      <c r="BW69" s="115"/>
      <c r="BY69" s="162"/>
      <c r="BZ69" s="66"/>
      <c r="CA69" s="52"/>
      <c r="CB69" s="115"/>
      <c r="CD69" s="162"/>
      <c r="CE69" s="66"/>
      <c r="CF69" s="52"/>
      <c r="CG69" s="115"/>
      <c r="CI69" s="162"/>
      <c r="CJ69" s="66"/>
      <c r="CK69" s="52"/>
      <c r="CL69" s="115"/>
      <c r="CN69" s="162"/>
      <c r="CO69" s="66"/>
      <c r="CP69" s="52"/>
      <c r="CQ69" s="115"/>
      <c r="CS69" s="162"/>
      <c r="CT69" s="66"/>
      <c r="CU69" s="52"/>
      <c r="CV69" s="115"/>
      <c r="CX69" s="162"/>
      <c r="CY69" s="66"/>
      <c r="CZ69" s="52"/>
      <c r="DA69" s="115"/>
      <c r="DC69" s="162"/>
      <c r="DD69" s="66"/>
      <c r="DE69" s="52"/>
      <c r="DF69" s="115"/>
      <c r="DH69" s="162"/>
      <c r="DI69" s="66"/>
      <c r="DJ69" s="52"/>
      <c r="DK69" s="115"/>
      <c r="DM69" s="162"/>
      <c r="DN69" s="66"/>
      <c r="DO69" s="52"/>
      <c r="DP69" s="115"/>
      <c r="DR69" s="162"/>
      <c r="DS69" s="66"/>
      <c r="DT69" s="52"/>
      <c r="DU69" s="115"/>
      <c r="DW69" s="162"/>
    </row>
    <row r="70" spans="1:127" ht="13.5" customHeight="1" x14ac:dyDescent="0.25">
      <c r="A70" s="161"/>
      <c r="B70" s="52"/>
      <c r="C70" s="66"/>
      <c r="D70" s="52"/>
      <c r="E70" s="115"/>
      <c r="G70" s="162"/>
      <c r="H70" s="66"/>
      <c r="I70" s="52"/>
      <c r="J70" s="115"/>
      <c r="L70" s="162"/>
      <c r="M70" s="66"/>
      <c r="N70" s="52"/>
      <c r="O70" s="115"/>
      <c r="Q70" s="162"/>
      <c r="R70" s="66"/>
      <c r="S70" s="52"/>
      <c r="T70" s="115"/>
      <c r="V70" s="162"/>
      <c r="W70" s="66"/>
      <c r="X70" s="52"/>
      <c r="Y70" s="115"/>
      <c r="AA70" s="162"/>
      <c r="AB70" s="66"/>
      <c r="AC70" s="52"/>
      <c r="AD70" s="115"/>
      <c r="AF70" s="162"/>
      <c r="AG70" s="66"/>
      <c r="AH70" s="52"/>
      <c r="AI70" s="115"/>
      <c r="AK70" s="162"/>
      <c r="AL70" s="66"/>
      <c r="AM70" s="52"/>
      <c r="AN70" s="115"/>
      <c r="AP70" s="162"/>
      <c r="AQ70" s="66"/>
      <c r="AR70" s="52"/>
      <c r="AS70" s="115"/>
      <c r="AU70" s="162"/>
      <c r="AV70" s="66"/>
      <c r="AW70" s="52"/>
      <c r="AX70" s="115"/>
      <c r="AZ70" s="162"/>
      <c r="BA70" s="66"/>
      <c r="BB70" s="52"/>
      <c r="BC70" s="115"/>
      <c r="BE70" s="162"/>
      <c r="BF70" s="66"/>
      <c r="BG70" s="52"/>
      <c r="BH70" s="115"/>
      <c r="BJ70" s="162"/>
      <c r="BK70" s="66"/>
      <c r="BL70" s="52"/>
      <c r="BM70" s="115"/>
      <c r="BO70" s="162"/>
      <c r="BP70" s="66"/>
      <c r="BQ70" s="52"/>
      <c r="BR70" s="115"/>
      <c r="BT70" s="162"/>
      <c r="BU70" s="66"/>
      <c r="BV70" s="52"/>
      <c r="BW70" s="115"/>
      <c r="BY70" s="162"/>
      <c r="BZ70" s="66"/>
      <c r="CA70" s="52"/>
      <c r="CB70" s="115"/>
      <c r="CD70" s="162"/>
      <c r="CE70" s="66"/>
      <c r="CF70" s="52"/>
      <c r="CG70" s="115"/>
      <c r="CI70" s="162"/>
      <c r="CJ70" s="66"/>
      <c r="CK70" s="52"/>
      <c r="CL70" s="115"/>
      <c r="CN70" s="162"/>
      <c r="CO70" s="66"/>
      <c r="CP70" s="52"/>
      <c r="CQ70" s="115"/>
      <c r="CS70" s="162"/>
      <c r="CT70" s="66"/>
      <c r="CU70" s="52"/>
      <c r="CV70" s="115"/>
      <c r="CX70" s="162"/>
      <c r="CY70" s="66"/>
      <c r="CZ70" s="52"/>
      <c r="DA70" s="115"/>
      <c r="DC70" s="162"/>
      <c r="DD70" s="66"/>
      <c r="DE70" s="52"/>
      <c r="DF70" s="115"/>
      <c r="DH70" s="162"/>
      <c r="DI70" s="66"/>
      <c r="DJ70" s="52"/>
      <c r="DK70" s="115"/>
      <c r="DM70" s="162"/>
      <c r="DN70" s="66"/>
      <c r="DO70" s="52"/>
      <c r="DP70" s="115"/>
      <c r="DR70" s="162"/>
      <c r="DS70" s="66"/>
      <c r="DT70" s="52"/>
      <c r="DU70" s="115"/>
      <c r="DW70" s="162"/>
    </row>
    <row r="71" spans="1:127" ht="13.5" customHeight="1" x14ac:dyDescent="0.25">
      <c r="A71" s="161"/>
      <c r="B71" s="52"/>
      <c r="C71" s="66"/>
      <c r="D71" s="52"/>
      <c r="E71" s="115"/>
      <c r="G71" s="162"/>
      <c r="H71" s="66"/>
      <c r="I71" s="52"/>
      <c r="J71" s="115"/>
      <c r="L71" s="162"/>
      <c r="M71" s="66"/>
      <c r="N71" s="52"/>
      <c r="O71" s="115"/>
      <c r="Q71" s="162"/>
      <c r="R71" s="66"/>
      <c r="S71" s="52"/>
      <c r="T71" s="115"/>
      <c r="V71" s="162"/>
      <c r="W71" s="66"/>
      <c r="X71" s="52"/>
      <c r="Y71" s="115"/>
      <c r="AA71" s="162"/>
      <c r="AB71" s="66"/>
      <c r="AC71" s="52"/>
      <c r="AD71" s="115"/>
      <c r="AF71" s="162"/>
      <c r="AG71" s="66"/>
      <c r="AH71" s="52"/>
      <c r="AI71" s="115"/>
      <c r="AK71" s="162"/>
      <c r="AL71" s="66"/>
      <c r="AM71" s="52"/>
      <c r="AN71" s="115"/>
      <c r="AP71" s="162"/>
      <c r="AQ71" s="66"/>
      <c r="AR71" s="52"/>
      <c r="AS71" s="115"/>
      <c r="AU71" s="162"/>
      <c r="AV71" s="66"/>
      <c r="AW71" s="52"/>
      <c r="AX71" s="115"/>
      <c r="AZ71" s="162"/>
      <c r="BA71" s="66"/>
      <c r="BB71" s="52"/>
      <c r="BC71" s="115"/>
      <c r="BE71" s="162"/>
      <c r="BF71" s="66"/>
      <c r="BG71" s="52"/>
      <c r="BH71" s="115"/>
      <c r="BJ71" s="162"/>
      <c r="BK71" s="66"/>
      <c r="BL71" s="52"/>
      <c r="BM71" s="115"/>
      <c r="BO71" s="162"/>
      <c r="BP71" s="66"/>
      <c r="BQ71" s="52"/>
      <c r="BR71" s="115"/>
      <c r="BT71" s="162"/>
      <c r="BU71" s="66"/>
      <c r="BV71" s="52"/>
      <c r="BW71" s="115"/>
      <c r="BY71" s="162"/>
      <c r="BZ71" s="66"/>
      <c r="CA71" s="52"/>
      <c r="CB71" s="115"/>
      <c r="CD71" s="162"/>
      <c r="CE71" s="66"/>
      <c r="CF71" s="52"/>
      <c r="CG71" s="115"/>
      <c r="CI71" s="162"/>
      <c r="CJ71" s="66"/>
      <c r="CK71" s="52"/>
      <c r="CL71" s="115"/>
      <c r="CN71" s="162"/>
      <c r="CO71" s="66"/>
      <c r="CP71" s="52"/>
      <c r="CQ71" s="115"/>
      <c r="CS71" s="162"/>
      <c r="CT71" s="66"/>
      <c r="CU71" s="52"/>
      <c r="CV71" s="115"/>
      <c r="CX71" s="162"/>
      <c r="CY71" s="66"/>
      <c r="CZ71" s="52"/>
      <c r="DA71" s="115"/>
      <c r="DC71" s="162"/>
      <c r="DD71" s="66"/>
      <c r="DE71" s="52"/>
      <c r="DF71" s="115"/>
      <c r="DH71" s="162"/>
      <c r="DI71" s="66"/>
      <c r="DJ71" s="52"/>
      <c r="DK71" s="115"/>
      <c r="DM71" s="162"/>
      <c r="DN71" s="66"/>
      <c r="DO71" s="52"/>
      <c r="DP71" s="115"/>
      <c r="DR71" s="162"/>
      <c r="DS71" s="66"/>
      <c r="DT71" s="52"/>
      <c r="DU71" s="115"/>
      <c r="DW71" s="162"/>
    </row>
    <row r="72" spans="1:127" ht="13.5" customHeight="1" x14ac:dyDescent="0.25">
      <c r="A72" s="161"/>
      <c r="B72" s="52"/>
      <c r="C72" s="66"/>
      <c r="D72" s="52"/>
      <c r="E72" s="115"/>
      <c r="G72" s="162"/>
      <c r="H72" s="66"/>
      <c r="I72" s="52"/>
      <c r="J72" s="115"/>
      <c r="L72" s="162"/>
      <c r="M72" s="66"/>
      <c r="N72" s="52"/>
      <c r="O72" s="115"/>
      <c r="Q72" s="162"/>
      <c r="R72" s="66"/>
      <c r="S72" s="52"/>
      <c r="T72" s="115"/>
      <c r="V72" s="162"/>
      <c r="W72" s="66"/>
      <c r="X72" s="52"/>
      <c r="Y72" s="115"/>
      <c r="AA72" s="162"/>
      <c r="AB72" s="66"/>
      <c r="AC72" s="52"/>
      <c r="AD72" s="115"/>
      <c r="AF72" s="162"/>
      <c r="AG72" s="66"/>
      <c r="AH72" s="52"/>
      <c r="AI72" s="115"/>
      <c r="AK72" s="162"/>
      <c r="AL72" s="66"/>
      <c r="AM72" s="52"/>
      <c r="AN72" s="115"/>
      <c r="AP72" s="162"/>
      <c r="AQ72" s="66"/>
      <c r="AR72" s="52"/>
      <c r="AS72" s="115"/>
      <c r="AU72" s="162"/>
      <c r="AV72" s="66"/>
      <c r="AW72" s="52"/>
      <c r="AX72" s="115"/>
      <c r="AZ72" s="162"/>
      <c r="BA72" s="66"/>
      <c r="BB72" s="52"/>
      <c r="BC72" s="115"/>
      <c r="BE72" s="162"/>
      <c r="BF72" s="66"/>
      <c r="BG72" s="52"/>
      <c r="BH72" s="115"/>
      <c r="BJ72" s="162"/>
      <c r="BK72" s="66"/>
      <c r="BL72" s="52"/>
      <c r="BM72" s="115"/>
      <c r="BO72" s="162"/>
      <c r="BP72" s="66"/>
      <c r="BQ72" s="52"/>
      <c r="BR72" s="115"/>
      <c r="BT72" s="162"/>
      <c r="BU72" s="66"/>
      <c r="BV72" s="52"/>
      <c r="BW72" s="115"/>
      <c r="BY72" s="162"/>
      <c r="BZ72" s="66"/>
      <c r="CA72" s="52"/>
      <c r="CB72" s="115"/>
      <c r="CD72" s="162"/>
      <c r="CE72" s="66"/>
      <c r="CF72" s="52"/>
      <c r="CG72" s="115"/>
      <c r="CI72" s="162"/>
      <c r="CJ72" s="66"/>
      <c r="CK72" s="52"/>
      <c r="CL72" s="115"/>
      <c r="CN72" s="162"/>
      <c r="CO72" s="66"/>
      <c r="CP72" s="52"/>
      <c r="CQ72" s="115"/>
      <c r="CS72" s="162"/>
      <c r="CT72" s="66"/>
      <c r="CU72" s="52"/>
      <c r="CV72" s="115"/>
      <c r="CX72" s="162"/>
      <c r="CY72" s="66"/>
      <c r="CZ72" s="52"/>
      <c r="DA72" s="115"/>
      <c r="DC72" s="162"/>
      <c r="DD72" s="66"/>
      <c r="DE72" s="52"/>
      <c r="DF72" s="115"/>
      <c r="DH72" s="162"/>
      <c r="DI72" s="66"/>
      <c r="DJ72" s="52"/>
      <c r="DK72" s="115"/>
      <c r="DM72" s="162"/>
      <c r="DN72" s="66"/>
      <c r="DO72" s="52"/>
      <c r="DP72" s="115"/>
      <c r="DR72" s="162"/>
      <c r="DS72" s="66"/>
      <c r="DT72" s="52"/>
      <c r="DU72" s="115"/>
      <c r="DW72" s="162"/>
    </row>
    <row r="73" spans="1:127" ht="13.5" customHeight="1" x14ac:dyDescent="0.25">
      <c r="A73" s="161"/>
      <c r="B73" s="52"/>
      <c r="C73" s="66"/>
      <c r="D73" s="52"/>
      <c r="E73" s="115"/>
      <c r="G73" s="162"/>
      <c r="H73" s="66"/>
      <c r="I73" s="52"/>
      <c r="J73" s="115"/>
      <c r="L73" s="162"/>
      <c r="M73" s="66"/>
      <c r="N73" s="52"/>
      <c r="O73" s="115"/>
      <c r="Q73" s="162"/>
      <c r="R73" s="66"/>
      <c r="S73" s="52"/>
      <c r="T73" s="115"/>
      <c r="V73" s="162"/>
      <c r="W73" s="66"/>
      <c r="X73" s="52"/>
      <c r="Y73" s="115"/>
      <c r="AA73" s="162"/>
      <c r="AB73" s="66"/>
      <c r="AC73" s="52"/>
      <c r="AD73" s="115"/>
      <c r="AF73" s="162"/>
      <c r="AG73" s="66"/>
      <c r="AH73" s="52"/>
      <c r="AI73" s="115"/>
      <c r="AK73" s="162"/>
      <c r="AL73" s="66"/>
      <c r="AM73" s="52"/>
      <c r="AN73" s="115"/>
      <c r="AP73" s="162"/>
      <c r="AQ73" s="66"/>
      <c r="AR73" s="52"/>
      <c r="AS73" s="115"/>
      <c r="AU73" s="162"/>
      <c r="AV73" s="66"/>
      <c r="AW73" s="52"/>
      <c r="AX73" s="115"/>
      <c r="AZ73" s="162"/>
      <c r="BA73" s="66"/>
      <c r="BB73" s="52"/>
      <c r="BC73" s="115"/>
      <c r="BE73" s="162"/>
      <c r="BF73" s="66"/>
      <c r="BG73" s="52"/>
      <c r="BH73" s="115"/>
      <c r="BJ73" s="162"/>
      <c r="BK73" s="66"/>
      <c r="BL73" s="52"/>
      <c r="BM73" s="115"/>
      <c r="BO73" s="162"/>
      <c r="BP73" s="66"/>
      <c r="BQ73" s="52"/>
      <c r="BR73" s="115"/>
      <c r="BT73" s="162"/>
      <c r="BU73" s="66"/>
      <c r="BV73" s="52"/>
      <c r="BW73" s="115"/>
      <c r="BY73" s="162"/>
      <c r="BZ73" s="66"/>
      <c r="CA73" s="52"/>
      <c r="CB73" s="115"/>
      <c r="CD73" s="162"/>
      <c r="CE73" s="66"/>
      <c r="CF73" s="52"/>
      <c r="CG73" s="115"/>
      <c r="CI73" s="162"/>
      <c r="CJ73" s="66"/>
      <c r="CK73" s="52"/>
      <c r="CL73" s="115"/>
      <c r="CN73" s="162"/>
      <c r="CO73" s="66"/>
      <c r="CP73" s="52"/>
      <c r="CQ73" s="115"/>
      <c r="CS73" s="162"/>
      <c r="CT73" s="66"/>
      <c r="CU73" s="52"/>
      <c r="CV73" s="115"/>
      <c r="CX73" s="162"/>
      <c r="CY73" s="66"/>
      <c r="CZ73" s="52"/>
      <c r="DA73" s="115"/>
      <c r="DC73" s="162"/>
      <c r="DD73" s="66"/>
      <c r="DE73" s="52"/>
      <c r="DF73" s="115"/>
      <c r="DH73" s="162"/>
      <c r="DI73" s="66"/>
      <c r="DJ73" s="52"/>
      <c r="DK73" s="115"/>
      <c r="DM73" s="162"/>
      <c r="DN73" s="66"/>
      <c r="DO73" s="52"/>
      <c r="DP73" s="115"/>
      <c r="DR73" s="162"/>
      <c r="DS73" s="66"/>
      <c r="DT73" s="52"/>
      <c r="DU73" s="115"/>
      <c r="DW73" s="162"/>
    </row>
    <row r="74" spans="1:127" ht="13.5" customHeight="1" x14ac:dyDescent="0.25">
      <c r="A74" s="161"/>
      <c r="B74" s="52"/>
      <c r="C74" s="66"/>
      <c r="D74" s="52"/>
      <c r="E74" s="115"/>
      <c r="G74" s="162"/>
      <c r="H74" s="66"/>
      <c r="I74" s="52"/>
      <c r="J74" s="115"/>
      <c r="L74" s="162"/>
      <c r="M74" s="66"/>
      <c r="N74" s="52"/>
      <c r="O74" s="115"/>
      <c r="Q74" s="162"/>
      <c r="R74" s="66"/>
      <c r="S74" s="52"/>
      <c r="T74" s="115"/>
      <c r="V74" s="162"/>
      <c r="W74" s="66"/>
      <c r="X74" s="52"/>
      <c r="Y74" s="115"/>
      <c r="AA74" s="162"/>
      <c r="AB74" s="66"/>
      <c r="AC74" s="52"/>
      <c r="AD74" s="115"/>
      <c r="AF74" s="162"/>
      <c r="AG74" s="66"/>
      <c r="AH74" s="52"/>
      <c r="AI74" s="115"/>
      <c r="AK74" s="162"/>
      <c r="AL74" s="66"/>
      <c r="AM74" s="52"/>
      <c r="AN74" s="115"/>
      <c r="AP74" s="162"/>
      <c r="AQ74" s="66"/>
      <c r="AR74" s="52"/>
      <c r="AS74" s="115"/>
      <c r="AU74" s="162"/>
      <c r="AV74" s="66"/>
      <c r="AW74" s="52"/>
      <c r="AX74" s="115"/>
      <c r="AZ74" s="162"/>
      <c r="BA74" s="66"/>
      <c r="BB74" s="52"/>
      <c r="BC74" s="115"/>
      <c r="BE74" s="162"/>
      <c r="BF74" s="66"/>
      <c r="BG74" s="52"/>
      <c r="BH74" s="115"/>
      <c r="BJ74" s="162"/>
      <c r="BK74" s="66"/>
      <c r="BL74" s="52"/>
      <c r="BM74" s="115"/>
      <c r="BO74" s="162"/>
      <c r="BP74" s="66"/>
      <c r="BQ74" s="52"/>
      <c r="BR74" s="115"/>
      <c r="BT74" s="162"/>
      <c r="BU74" s="66"/>
      <c r="BV74" s="52"/>
      <c r="BW74" s="115"/>
      <c r="BY74" s="162"/>
      <c r="BZ74" s="66"/>
      <c r="CA74" s="52"/>
      <c r="CB74" s="115"/>
      <c r="CD74" s="162"/>
      <c r="CE74" s="66"/>
      <c r="CF74" s="52"/>
      <c r="CG74" s="115"/>
      <c r="CI74" s="162"/>
      <c r="CJ74" s="66"/>
      <c r="CK74" s="52"/>
      <c r="CL74" s="115"/>
      <c r="CN74" s="162"/>
      <c r="CO74" s="66"/>
      <c r="CP74" s="52"/>
      <c r="CQ74" s="115"/>
      <c r="CS74" s="162"/>
      <c r="CT74" s="66"/>
      <c r="CU74" s="52"/>
      <c r="CV74" s="115"/>
      <c r="CX74" s="162"/>
      <c r="CY74" s="66"/>
      <c r="CZ74" s="52"/>
      <c r="DA74" s="115"/>
      <c r="DC74" s="162"/>
      <c r="DD74" s="66"/>
      <c r="DE74" s="52"/>
      <c r="DF74" s="115"/>
      <c r="DH74" s="162"/>
      <c r="DI74" s="66"/>
      <c r="DJ74" s="52"/>
      <c r="DK74" s="115"/>
      <c r="DM74" s="162"/>
      <c r="DN74" s="66"/>
      <c r="DO74" s="52"/>
      <c r="DP74" s="115"/>
      <c r="DR74" s="162"/>
      <c r="DS74" s="66"/>
      <c r="DT74" s="52"/>
      <c r="DU74" s="115"/>
      <c r="DW74" s="162"/>
    </row>
    <row r="75" spans="1:127" ht="13.5" customHeight="1" x14ac:dyDescent="0.25">
      <c r="A75" s="161"/>
      <c r="B75" s="52"/>
      <c r="C75" s="66"/>
      <c r="D75" s="52"/>
      <c r="E75" s="115"/>
      <c r="G75" s="162"/>
      <c r="H75" s="66"/>
      <c r="I75" s="52"/>
      <c r="J75" s="115"/>
      <c r="L75" s="162"/>
      <c r="M75" s="66"/>
      <c r="N75" s="52"/>
      <c r="O75" s="115"/>
      <c r="Q75" s="162"/>
      <c r="R75" s="66"/>
      <c r="S75" s="52"/>
      <c r="T75" s="115"/>
      <c r="V75" s="162"/>
      <c r="W75" s="66"/>
      <c r="X75" s="52"/>
      <c r="Y75" s="115"/>
      <c r="AA75" s="162"/>
      <c r="AB75" s="66"/>
      <c r="AC75" s="52"/>
      <c r="AD75" s="115"/>
      <c r="AF75" s="162"/>
      <c r="AG75" s="66"/>
      <c r="AH75" s="52"/>
      <c r="AI75" s="115"/>
      <c r="AK75" s="162"/>
      <c r="AL75" s="66"/>
      <c r="AM75" s="52"/>
      <c r="AN75" s="115"/>
      <c r="AP75" s="162"/>
      <c r="AQ75" s="66"/>
      <c r="AR75" s="52"/>
      <c r="AS75" s="115"/>
      <c r="AU75" s="162"/>
      <c r="AV75" s="66"/>
      <c r="AW75" s="52"/>
      <c r="AX75" s="115"/>
      <c r="AZ75" s="162"/>
      <c r="BA75" s="66"/>
      <c r="BB75" s="52"/>
      <c r="BC75" s="115"/>
      <c r="BE75" s="162"/>
      <c r="BF75" s="66"/>
      <c r="BG75" s="52"/>
      <c r="BH75" s="115"/>
      <c r="BJ75" s="162"/>
      <c r="BK75" s="66"/>
      <c r="BL75" s="52"/>
      <c r="BM75" s="115"/>
      <c r="BO75" s="162"/>
      <c r="BP75" s="66"/>
      <c r="BQ75" s="52"/>
      <c r="BR75" s="115"/>
      <c r="BT75" s="162"/>
      <c r="BU75" s="66"/>
      <c r="BV75" s="52"/>
      <c r="BW75" s="115"/>
      <c r="BY75" s="162"/>
      <c r="BZ75" s="66"/>
      <c r="CA75" s="52"/>
      <c r="CB75" s="115"/>
      <c r="CD75" s="162"/>
      <c r="CE75" s="66"/>
      <c r="CF75" s="52"/>
      <c r="CG75" s="115"/>
      <c r="CI75" s="162"/>
      <c r="CJ75" s="66"/>
      <c r="CK75" s="52"/>
      <c r="CL75" s="115"/>
      <c r="CN75" s="162"/>
      <c r="CO75" s="66"/>
      <c r="CP75" s="52"/>
      <c r="CQ75" s="115"/>
      <c r="CS75" s="162"/>
      <c r="CT75" s="66"/>
      <c r="CU75" s="52"/>
      <c r="CV75" s="115"/>
      <c r="CX75" s="162"/>
      <c r="CY75" s="66"/>
      <c r="CZ75" s="52"/>
      <c r="DA75" s="115"/>
      <c r="DC75" s="162"/>
      <c r="DD75" s="66"/>
      <c r="DE75" s="52"/>
      <c r="DF75" s="115"/>
      <c r="DH75" s="162"/>
      <c r="DI75" s="66"/>
      <c r="DJ75" s="52"/>
      <c r="DK75" s="115"/>
      <c r="DM75" s="162"/>
      <c r="DN75" s="66"/>
      <c r="DO75" s="52"/>
      <c r="DP75" s="115"/>
      <c r="DR75" s="162"/>
      <c r="DS75" s="66"/>
      <c r="DT75" s="52"/>
      <c r="DU75" s="115"/>
      <c r="DW75" s="162"/>
    </row>
    <row r="76" spans="1:127" ht="13.5" customHeight="1" x14ac:dyDescent="0.25">
      <c r="A76" s="161"/>
      <c r="B76" s="52"/>
      <c r="C76" s="66"/>
      <c r="D76" s="52"/>
      <c r="E76" s="115"/>
      <c r="G76" s="162"/>
      <c r="H76" s="66"/>
      <c r="I76" s="52"/>
      <c r="J76" s="115"/>
      <c r="L76" s="162"/>
      <c r="M76" s="66"/>
      <c r="N76" s="52"/>
      <c r="O76" s="115"/>
      <c r="Q76" s="162"/>
      <c r="R76" s="66"/>
      <c r="S76" s="52"/>
      <c r="T76" s="115"/>
      <c r="V76" s="162"/>
      <c r="W76" s="66"/>
      <c r="X76" s="52"/>
      <c r="Y76" s="115"/>
      <c r="AA76" s="162"/>
      <c r="AB76" s="66"/>
      <c r="AC76" s="52"/>
      <c r="AD76" s="115"/>
      <c r="AF76" s="162"/>
      <c r="AG76" s="66"/>
      <c r="AH76" s="52"/>
      <c r="AI76" s="115"/>
      <c r="AK76" s="162"/>
      <c r="AL76" s="66"/>
      <c r="AM76" s="52"/>
      <c r="AN76" s="115"/>
      <c r="AP76" s="162"/>
      <c r="AQ76" s="66"/>
      <c r="AR76" s="52"/>
      <c r="AS76" s="115"/>
      <c r="AU76" s="162"/>
      <c r="AV76" s="66"/>
      <c r="AW76" s="52"/>
      <c r="AX76" s="115"/>
      <c r="AZ76" s="162"/>
      <c r="BA76" s="66"/>
      <c r="BB76" s="52"/>
      <c r="BC76" s="115"/>
      <c r="BE76" s="162"/>
      <c r="BF76" s="66"/>
      <c r="BG76" s="52"/>
      <c r="BH76" s="115"/>
      <c r="BJ76" s="162"/>
      <c r="BK76" s="66"/>
      <c r="BL76" s="52"/>
      <c r="BM76" s="115"/>
      <c r="BO76" s="162"/>
      <c r="BP76" s="66"/>
      <c r="BQ76" s="52"/>
      <c r="BR76" s="115"/>
      <c r="BT76" s="162"/>
      <c r="BU76" s="66"/>
      <c r="BV76" s="52"/>
      <c r="BW76" s="115"/>
      <c r="BY76" s="162"/>
      <c r="BZ76" s="66"/>
      <c r="CA76" s="52"/>
      <c r="CB76" s="115"/>
      <c r="CD76" s="162"/>
      <c r="CE76" s="66"/>
      <c r="CF76" s="52"/>
      <c r="CG76" s="115"/>
      <c r="CI76" s="162"/>
      <c r="CJ76" s="66"/>
      <c r="CK76" s="52"/>
      <c r="CL76" s="115"/>
      <c r="CN76" s="162"/>
      <c r="CO76" s="66"/>
      <c r="CP76" s="52"/>
      <c r="CQ76" s="115"/>
      <c r="CS76" s="162"/>
      <c r="CT76" s="66"/>
      <c r="CU76" s="52"/>
      <c r="CV76" s="115"/>
      <c r="CX76" s="162"/>
      <c r="CY76" s="66"/>
      <c r="CZ76" s="52"/>
      <c r="DA76" s="115"/>
      <c r="DC76" s="162"/>
      <c r="DD76" s="66"/>
      <c r="DE76" s="52"/>
      <c r="DF76" s="115"/>
      <c r="DH76" s="162"/>
      <c r="DI76" s="66"/>
      <c r="DJ76" s="52"/>
      <c r="DK76" s="115"/>
      <c r="DM76" s="162"/>
      <c r="DN76" s="66"/>
      <c r="DO76" s="52"/>
      <c r="DP76" s="115"/>
      <c r="DR76" s="162"/>
      <c r="DS76" s="66"/>
      <c r="DT76" s="52"/>
      <c r="DU76" s="115"/>
      <c r="DW76" s="162"/>
    </row>
    <row r="77" spans="1:127" ht="13.5" customHeight="1" x14ac:dyDescent="0.25">
      <c r="A77" s="161"/>
      <c r="B77" s="52"/>
      <c r="C77" s="66"/>
      <c r="D77" s="52"/>
      <c r="E77" s="115"/>
      <c r="G77" s="162"/>
      <c r="H77" s="66"/>
      <c r="I77" s="52"/>
      <c r="J77" s="115"/>
      <c r="L77" s="162"/>
      <c r="M77" s="66"/>
      <c r="N77" s="52"/>
      <c r="O77" s="115"/>
      <c r="Q77" s="162"/>
      <c r="R77" s="66"/>
      <c r="S77" s="52"/>
      <c r="T77" s="115"/>
      <c r="V77" s="162"/>
      <c r="W77" s="66"/>
      <c r="X77" s="52"/>
      <c r="Y77" s="115"/>
      <c r="AA77" s="162"/>
      <c r="AB77" s="66"/>
      <c r="AC77" s="52"/>
      <c r="AD77" s="115"/>
      <c r="AF77" s="162"/>
      <c r="AG77" s="66"/>
      <c r="AH77" s="52"/>
      <c r="AI77" s="115"/>
      <c r="AK77" s="162"/>
      <c r="AL77" s="66"/>
      <c r="AM77" s="52"/>
      <c r="AN77" s="115"/>
      <c r="AP77" s="162"/>
      <c r="AQ77" s="66"/>
      <c r="AR77" s="52"/>
      <c r="AS77" s="115"/>
      <c r="AU77" s="162"/>
      <c r="AV77" s="66"/>
      <c r="AW77" s="52"/>
      <c r="AX77" s="115"/>
      <c r="AZ77" s="162"/>
      <c r="BA77" s="66"/>
      <c r="BB77" s="52"/>
      <c r="BC77" s="115"/>
      <c r="BE77" s="162"/>
      <c r="BF77" s="66"/>
      <c r="BG77" s="52"/>
      <c r="BH77" s="115"/>
      <c r="BJ77" s="162"/>
      <c r="BK77" s="66"/>
      <c r="BL77" s="52"/>
      <c r="BM77" s="115"/>
      <c r="BO77" s="162"/>
      <c r="BP77" s="66"/>
      <c r="BQ77" s="52"/>
      <c r="BR77" s="115"/>
      <c r="BT77" s="162"/>
      <c r="BU77" s="66"/>
      <c r="BV77" s="52"/>
      <c r="BW77" s="115"/>
      <c r="BY77" s="162"/>
      <c r="BZ77" s="66"/>
      <c r="CA77" s="52"/>
      <c r="CB77" s="115"/>
      <c r="CD77" s="162"/>
      <c r="CE77" s="66"/>
      <c r="CF77" s="52"/>
      <c r="CG77" s="115"/>
      <c r="CI77" s="162"/>
      <c r="CJ77" s="66"/>
      <c r="CK77" s="52"/>
      <c r="CL77" s="115"/>
      <c r="CN77" s="162"/>
      <c r="CO77" s="66"/>
      <c r="CP77" s="52"/>
      <c r="CQ77" s="115"/>
      <c r="CS77" s="162"/>
      <c r="CT77" s="66"/>
      <c r="CU77" s="52"/>
      <c r="CV77" s="115"/>
      <c r="CX77" s="162"/>
      <c r="CY77" s="66"/>
      <c r="CZ77" s="52"/>
      <c r="DA77" s="115"/>
      <c r="DC77" s="162"/>
      <c r="DD77" s="66"/>
      <c r="DE77" s="52"/>
      <c r="DF77" s="115"/>
      <c r="DH77" s="162"/>
      <c r="DI77" s="66"/>
      <c r="DJ77" s="52"/>
      <c r="DK77" s="115"/>
      <c r="DM77" s="162"/>
      <c r="DN77" s="66"/>
      <c r="DO77" s="52"/>
      <c r="DP77" s="115"/>
      <c r="DR77" s="162"/>
      <c r="DS77" s="66"/>
      <c r="DT77" s="52"/>
      <c r="DU77" s="115"/>
      <c r="DW77" s="162"/>
    </row>
    <row r="78" spans="1:127" ht="13.5" customHeight="1" x14ac:dyDescent="0.25">
      <c r="A78" s="161"/>
      <c r="B78" s="52"/>
      <c r="C78" s="66"/>
      <c r="D78" s="52"/>
      <c r="E78" s="115"/>
      <c r="G78" s="162"/>
      <c r="H78" s="66"/>
      <c r="I78" s="52"/>
      <c r="J78" s="115"/>
      <c r="L78" s="162"/>
      <c r="M78" s="66"/>
      <c r="N78" s="52"/>
      <c r="O78" s="115"/>
      <c r="Q78" s="162"/>
      <c r="R78" s="66"/>
      <c r="S78" s="52"/>
      <c r="T78" s="115"/>
      <c r="V78" s="162"/>
      <c r="W78" s="66"/>
      <c r="X78" s="52"/>
      <c r="Y78" s="115"/>
      <c r="AA78" s="162"/>
      <c r="AB78" s="66"/>
      <c r="AC78" s="52"/>
      <c r="AD78" s="115"/>
      <c r="AF78" s="162"/>
      <c r="AG78" s="66"/>
      <c r="AH78" s="52"/>
      <c r="AI78" s="115"/>
      <c r="AK78" s="162"/>
      <c r="AL78" s="66"/>
      <c r="AM78" s="52"/>
      <c r="AN78" s="115"/>
      <c r="AP78" s="162"/>
      <c r="AQ78" s="66"/>
      <c r="AR78" s="52"/>
      <c r="AS78" s="115"/>
      <c r="AU78" s="162"/>
      <c r="AV78" s="66"/>
      <c r="AW78" s="52"/>
      <c r="AX78" s="115"/>
      <c r="AZ78" s="162"/>
      <c r="BA78" s="66"/>
      <c r="BB78" s="52"/>
      <c r="BC78" s="115"/>
      <c r="BE78" s="162"/>
      <c r="BF78" s="66"/>
      <c r="BG78" s="52"/>
      <c r="BH78" s="115"/>
      <c r="BJ78" s="162"/>
      <c r="BK78" s="66"/>
      <c r="BL78" s="52"/>
      <c r="BM78" s="115"/>
      <c r="BO78" s="162"/>
      <c r="BP78" s="66"/>
      <c r="BQ78" s="52"/>
      <c r="BR78" s="115"/>
      <c r="BT78" s="162"/>
      <c r="BU78" s="66"/>
      <c r="BV78" s="52"/>
      <c r="BW78" s="115"/>
      <c r="BY78" s="162"/>
      <c r="BZ78" s="66"/>
      <c r="CA78" s="52"/>
      <c r="CB78" s="115"/>
      <c r="CD78" s="162"/>
      <c r="CE78" s="66"/>
      <c r="CF78" s="52"/>
      <c r="CG78" s="115"/>
      <c r="CI78" s="162"/>
      <c r="CJ78" s="66"/>
      <c r="CK78" s="52"/>
      <c r="CL78" s="115"/>
      <c r="CN78" s="162"/>
      <c r="CO78" s="66"/>
      <c r="CP78" s="52"/>
      <c r="CQ78" s="115"/>
      <c r="CS78" s="162"/>
      <c r="CT78" s="66"/>
      <c r="CU78" s="52"/>
      <c r="CV78" s="115"/>
      <c r="CX78" s="162"/>
      <c r="CY78" s="66"/>
      <c r="CZ78" s="52"/>
      <c r="DA78" s="115"/>
      <c r="DC78" s="162"/>
      <c r="DD78" s="66"/>
      <c r="DE78" s="52"/>
      <c r="DF78" s="115"/>
      <c r="DH78" s="162"/>
      <c r="DI78" s="66"/>
      <c r="DJ78" s="52"/>
      <c r="DK78" s="115"/>
      <c r="DM78" s="162"/>
      <c r="DN78" s="66"/>
      <c r="DO78" s="52"/>
      <c r="DP78" s="115"/>
      <c r="DR78" s="162"/>
      <c r="DS78" s="66"/>
      <c r="DT78" s="52"/>
      <c r="DU78" s="115"/>
      <c r="DW78" s="162"/>
    </row>
    <row r="79" spans="1:127" ht="13.5" customHeight="1" x14ac:dyDescent="0.25">
      <c r="A79" s="161"/>
      <c r="B79" s="52"/>
      <c r="C79" s="66"/>
      <c r="D79" s="52"/>
      <c r="E79" s="115"/>
      <c r="G79" s="162"/>
      <c r="H79" s="66"/>
      <c r="I79" s="52"/>
      <c r="J79" s="115"/>
      <c r="L79" s="162"/>
      <c r="M79" s="66"/>
      <c r="N79" s="52"/>
      <c r="O79" s="115"/>
      <c r="Q79" s="162"/>
      <c r="R79" s="66"/>
      <c r="S79" s="52"/>
      <c r="T79" s="115"/>
      <c r="V79" s="162"/>
      <c r="W79" s="66"/>
      <c r="X79" s="52"/>
      <c r="Y79" s="115"/>
      <c r="AA79" s="162"/>
      <c r="AB79" s="66"/>
      <c r="AC79" s="52"/>
      <c r="AD79" s="115"/>
      <c r="AF79" s="162"/>
      <c r="AG79" s="66"/>
      <c r="AH79" s="52"/>
      <c r="AI79" s="115"/>
      <c r="AK79" s="162"/>
      <c r="AL79" s="66"/>
      <c r="AM79" s="52"/>
      <c r="AN79" s="115"/>
      <c r="AP79" s="162"/>
      <c r="AQ79" s="66"/>
      <c r="AR79" s="52"/>
      <c r="AS79" s="115"/>
      <c r="AU79" s="162"/>
      <c r="AV79" s="66"/>
      <c r="AW79" s="52"/>
      <c r="AX79" s="115"/>
      <c r="AZ79" s="162"/>
      <c r="BA79" s="66"/>
      <c r="BB79" s="52"/>
      <c r="BC79" s="115"/>
      <c r="BE79" s="162"/>
      <c r="BF79" s="66"/>
      <c r="BG79" s="52"/>
      <c r="BH79" s="115"/>
      <c r="BJ79" s="162"/>
      <c r="BK79" s="66"/>
      <c r="BL79" s="52"/>
      <c r="BM79" s="115"/>
      <c r="BO79" s="162"/>
      <c r="BP79" s="66"/>
      <c r="BQ79" s="52"/>
      <c r="BR79" s="115"/>
      <c r="BT79" s="162"/>
      <c r="BU79" s="66"/>
      <c r="BV79" s="52"/>
      <c r="BW79" s="115"/>
      <c r="BY79" s="162"/>
      <c r="BZ79" s="66"/>
      <c r="CA79" s="52"/>
      <c r="CB79" s="115"/>
      <c r="CD79" s="162"/>
      <c r="CE79" s="66"/>
      <c r="CF79" s="52"/>
      <c r="CG79" s="115"/>
      <c r="CI79" s="162"/>
      <c r="CJ79" s="66"/>
      <c r="CK79" s="52"/>
      <c r="CL79" s="115"/>
      <c r="CN79" s="162"/>
      <c r="CO79" s="66"/>
      <c r="CP79" s="52"/>
      <c r="CQ79" s="115"/>
      <c r="CS79" s="162"/>
      <c r="CT79" s="66"/>
      <c r="CU79" s="52"/>
      <c r="CV79" s="115"/>
      <c r="CX79" s="162"/>
      <c r="CY79" s="66"/>
      <c r="CZ79" s="52"/>
      <c r="DA79" s="115"/>
      <c r="DC79" s="162"/>
      <c r="DD79" s="66"/>
      <c r="DE79" s="52"/>
      <c r="DF79" s="115"/>
      <c r="DH79" s="162"/>
      <c r="DI79" s="66"/>
      <c r="DJ79" s="52"/>
      <c r="DK79" s="115"/>
      <c r="DM79" s="162"/>
      <c r="DN79" s="66"/>
      <c r="DO79" s="52"/>
      <c r="DP79" s="115"/>
      <c r="DR79" s="162"/>
      <c r="DS79" s="66"/>
      <c r="DT79" s="52"/>
      <c r="DU79" s="115"/>
      <c r="DW79" s="162"/>
    </row>
    <row r="80" spans="1:127" ht="13.5" customHeight="1" x14ac:dyDescent="0.25">
      <c r="A80" s="161"/>
      <c r="B80" s="52"/>
      <c r="C80" s="66"/>
      <c r="D80" s="52"/>
      <c r="E80" s="115"/>
      <c r="G80" s="162"/>
      <c r="H80" s="66"/>
      <c r="I80" s="52"/>
      <c r="J80" s="115"/>
      <c r="L80" s="162"/>
      <c r="M80" s="66"/>
      <c r="N80" s="52"/>
      <c r="O80" s="115"/>
      <c r="Q80" s="162"/>
      <c r="R80" s="66"/>
      <c r="S80" s="52"/>
      <c r="T80" s="115"/>
      <c r="V80" s="162"/>
      <c r="W80" s="66"/>
      <c r="X80" s="52"/>
      <c r="Y80" s="115"/>
      <c r="AA80" s="162"/>
      <c r="AB80" s="66"/>
      <c r="AC80" s="52"/>
      <c r="AD80" s="115"/>
      <c r="AF80" s="162"/>
      <c r="AG80" s="66"/>
      <c r="AH80" s="52"/>
      <c r="AI80" s="115"/>
      <c r="AK80" s="162"/>
      <c r="AL80" s="66"/>
      <c r="AM80" s="52"/>
      <c r="AN80" s="115"/>
      <c r="AP80" s="162"/>
      <c r="AQ80" s="66"/>
      <c r="AR80" s="52"/>
      <c r="AS80" s="115"/>
      <c r="AU80" s="162"/>
      <c r="AV80" s="66"/>
      <c r="AW80" s="52"/>
      <c r="AX80" s="115"/>
      <c r="AZ80" s="162"/>
      <c r="BA80" s="66"/>
      <c r="BB80" s="52"/>
      <c r="BC80" s="115"/>
      <c r="BE80" s="162"/>
      <c r="BF80" s="66"/>
      <c r="BG80" s="52"/>
      <c r="BH80" s="115"/>
      <c r="BJ80" s="162"/>
      <c r="BK80" s="66"/>
      <c r="BL80" s="52"/>
      <c r="BM80" s="115"/>
      <c r="BO80" s="162"/>
      <c r="BP80" s="66"/>
      <c r="BQ80" s="52"/>
      <c r="BR80" s="115"/>
      <c r="BT80" s="162"/>
      <c r="BU80" s="66"/>
      <c r="BV80" s="52"/>
      <c r="BW80" s="115"/>
      <c r="BY80" s="162"/>
      <c r="BZ80" s="66"/>
      <c r="CA80" s="52"/>
      <c r="CB80" s="115"/>
      <c r="CD80" s="162"/>
      <c r="CE80" s="66"/>
      <c r="CF80" s="52"/>
      <c r="CG80" s="115"/>
      <c r="CI80" s="162"/>
      <c r="CJ80" s="66"/>
      <c r="CK80" s="52"/>
      <c r="CL80" s="115"/>
      <c r="CN80" s="162"/>
      <c r="CO80" s="66"/>
      <c r="CP80" s="52"/>
      <c r="CQ80" s="115"/>
      <c r="CS80" s="162"/>
      <c r="CT80" s="66"/>
      <c r="CU80" s="52"/>
      <c r="CV80" s="115"/>
      <c r="CX80" s="162"/>
      <c r="CY80" s="66"/>
      <c r="CZ80" s="52"/>
      <c r="DA80" s="115"/>
      <c r="DC80" s="162"/>
      <c r="DD80" s="66"/>
      <c r="DE80" s="52"/>
      <c r="DF80" s="115"/>
      <c r="DH80" s="162"/>
      <c r="DI80" s="66"/>
      <c r="DJ80" s="52"/>
      <c r="DK80" s="115"/>
      <c r="DM80" s="162"/>
      <c r="DN80" s="66"/>
      <c r="DO80" s="52"/>
      <c r="DP80" s="115"/>
      <c r="DR80" s="162"/>
      <c r="DS80" s="66"/>
      <c r="DT80" s="52"/>
      <c r="DU80" s="115"/>
      <c r="DW80" s="162"/>
    </row>
    <row r="81" spans="1:127" ht="13.5" customHeight="1" x14ac:dyDescent="0.25">
      <c r="A81" s="161"/>
      <c r="B81" s="52"/>
      <c r="C81" s="66"/>
      <c r="D81" s="52"/>
      <c r="E81" s="115"/>
      <c r="G81" s="162"/>
      <c r="H81" s="66"/>
      <c r="I81" s="52"/>
      <c r="J81" s="115"/>
      <c r="L81" s="162"/>
      <c r="M81" s="66"/>
      <c r="N81" s="52"/>
      <c r="O81" s="115"/>
      <c r="Q81" s="162"/>
      <c r="R81" s="66"/>
      <c r="S81" s="52"/>
      <c r="T81" s="115"/>
      <c r="V81" s="162"/>
      <c r="W81" s="66"/>
      <c r="X81" s="52"/>
      <c r="Y81" s="115"/>
      <c r="AA81" s="162"/>
      <c r="AB81" s="66"/>
      <c r="AC81" s="52"/>
      <c r="AD81" s="115"/>
      <c r="AF81" s="162"/>
      <c r="AG81" s="66"/>
      <c r="AH81" s="52"/>
      <c r="AI81" s="115"/>
      <c r="AK81" s="162"/>
      <c r="AL81" s="66"/>
      <c r="AM81" s="52"/>
      <c r="AN81" s="115"/>
      <c r="AP81" s="162"/>
      <c r="AQ81" s="66"/>
      <c r="AR81" s="52"/>
      <c r="AS81" s="115"/>
      <c r="AU81" s="162"/>
      <c r="AV81" s="66"/>
      <c r="AW81" s="52"/>
      <c r="AX81" s="115"/>
      <c r="AZ81" s="162"/>
      <c r="BA81" s="66"/>
      <c r="BB81" s="52"/>
      <c r="BC81" s="115"/>
      <c r="BE81" s="162"/>
      <c r="BF81" s="66"/>
      <c r="BG81" s="52"/>
      <c r="BH81" s="115"/>
      <c r="BJ81" s="162"/>
      <c r="BK81" s="66"/>
      <c r="BL81" s="52"/>
      <c r="BM81" s="115"/>
      <c r="BO81" s="162"/>
      <c r="BP81" s="66"/>
      <c r="BQ81" s="52"/>
      <c r="BR81" s="115"/>
      <c r="BT81" s="162"/>
      <c r="BU81" s="66"/>
      <c r="BV81" s="52"/>
      <c r="BW81" s="115"/>
      <c r="BY81" s="162"/>
      <c r="BZ81" s="66"/>
      <c r="CA81" s="52"/>
      <c r="CB81" s="115"/>
      <c r="CD81" s="162"/>
      <c r="CE81" s="66"/>
      <c r="CF81" s="52"/>
      <c r="CG81" s="115"/>
      <c r="CI81" s="162"/>
      <c r="CJ81" s="66"/>
      <c r="CK81" s="52"/>
      <c r="CL81" s="115"/>
      <c r="CN81" s="162"/>
      <c r="CO81" s="66"/>
      <c r="CP81" s="52"/>
      <c r="CQ81" s="115"/>
      <c r="CS81" s="162"/>
      <c r="CT81" s="66"/>
      <c r="CU81" s="52"/>
      <c r="CV81" s="115"/>
      <c r="CX81" s="162"/>
      <c r="CY81" s="66"/>
      <c r="CZ81" s="52"/>
      <c r="DA81" s="115"/>
      <c r="DC81" s="162"/>
      <c r="DD81" s="66"/>
      <c r="DE81" s="52"/>
      <c r="DF81" s="115"/>
      <c r="DH81" s="162"/>
      <c r="DI81" s="66"/>
      <c r="DJ81" s="52"/>
      <c r="DK81" s="115"/>
      <c r="DM81" s="162"/>
      <c r="DN81" s="66"/>
      <c r="DO81" s="52"/>
      <c r="DP81" s="115"/>
      <c r="DR81" s="162"/>
      <c r="DS81" s="66"/>
      <c r="DT81" s="52"/>
      <c r="DU81" s="115"/>
      <c r="DW81" s="162"/>
    </row>
    <row r="82" spans="1:127" ht="13.5" customHeight="1" x14ac:dyDescent="0.25">
      <c r="A82" s="161"/>
      <c r="B82" s="52"/>
      <c r="C82" s="66"/>
      <c r="D82" s="52"/>
      <c r="E82" s="115"/>
      <c r="G82" s="162"/>
      <c r="H82" s="66"/>
      <c r="I82" s="52"/>
      <c r="J82" s="115"/>
      <c r="L82" s="162"/>
      <c r="M82" s="66"/>
      <c r="N82" s="52"/>
      <c r="O82" s="115"/>
      <c r="Q82" s="162"/>
      <c r="R82" s="66"/>
      <c r="S82" s="52"/>
      <c r="T82" s="115"/>
      <c r="V82" s="162"/>
      <c r="W82" s="66"/>
      <c r="X82" s="52"/>
      <c r="Y82" s="115"/>
      <c r="AA82" s="162"/>
      <c r="AB82" s="66"/>
      <c r="AC82" s="52"/>
      <c r="AD82" s="115"/>
      <c r="AF82" s="162"/>
      <c r="AG82" s="66"/>
      <c r="AH82" s="52"/>
      <c r="AI82" s="115"/>
      <c r="AK82" s="162"/>
      <c r="AL82" s="66"/>
      <c r="AM82" s="52"/>
      <c r="AN82" s="115"/>
      <c r="AP82" s="162"/>
      <c r="AQ82" s="66"/>
      <c r="AR82" s="52"/>
      <c r="AS82" s="115"/>
      <c r="AU82" s="162"/>
      <c r="AV82" s="66"/>
      <c r="AW82" s="52"/>
      <c r="AX82" s="115"/>
      <c r="AZ82" s="162"/>
      <c r="BA82" s="66"/>
      <c r="BB82" s="52"/>
      <c r="BC82" s="115"/>
      <c r="BE82" s="162"/>
      <c r="BF82" s="66"/>
      <c r="BG82" s="52"/>
      <c r="BH82" s="115"/>
      <c r="BJ82" s="162"/>
      <c r="BK82" s="66"/>
      <c r="BL82" s="52"/>
      <c r="BM82" s="115"/>
      <c r="BO82" s="162"/>
      <c r="BP82" s="66"/>
      <c r="BQ82" s="52"/>
      <c r="BR82" s="115"/>
      <c r="BT82" s="162"/>
      <c r="BU82" s="66"/>
      <c r="BV82" s="52"/>
      <c r="BW82" s="115"/>
      <c r="BY82" s="162"/>
      <c r="BZ82" s="66"/>
      <c r="CA82" s="52"/>
      <c r="CB82" s="115"/>
      <c r="CD82" s="162"/>
      <c r="CE82" s="66"/>
      <c r="CF82" s="52"/>
      <c r="CG82" s="115"/>
      <c r="CI82" s="162"/>
      <c r="CJ82" s="66"/>
      <c r="CK82" s="52"/>
      <c r="CL82" s="115"/>
      <c r="CN82" s="162"/>
      <c r="CO82" s="66"/>
      <c r="CP82" s="52"/>
      <c r="CQ82" s="115"/>
      <c r="CS82" s="162"/>
      <c r="CT82" s="66"/>
      <c r="CU82" s="52"/>
      <c r="CV82" s="115"/>
      <c r="CX82" s="162"/>
      <c r="CY82" s="66"/>
      <c r="CZ82" s="52"/>
      <c r="DA82" s="115"/>
      <c r="DC82" s="162"/>
      <c r="DD82" s="66"/>
      <c r="DE82" s="52"/>
      <c r="DF82" s="115"/>
      <c r="DH82" s="162"/>
      <c r="DI82" s="66"/>
      <c r="DJ82" s="52"/>
      <c r="DK82" s="115"/>
      <c r="DM82" s="162"/>
      <c r="DN82" s="66"/>
      <c r="DO82" s="52"/>
      <c r="DP82" s="115"/>
      <c r="DR82" s="162"/>
      <c r="DS82" s="66"/>
      <c r="DT82" s="52"/>
      <c r="DU82" s="115"/>
      <c r="DW82" s="162"/>
    </row>
    <row r="83" spans="1:127" ht="13.5" customHeight="1" x14ac:dyDescent="0.25">
      <c r="A83" s="161"/>
      <c r="B83" s="52"/>
      <c r="C83" s="66"/>
      <c r="D83" s="52"/>
      <c r="E83" s="115"/>
      <c r="G83" s="162"/>
      <c r="H83" s="66"/>
      <c r="I83" s="52"/>
      <c r="J83" s="115"/>
      <c r="L83" s="162"/>
      <c r="M83" s="66"/>
      <c r="N83" s="52"/>
      <c r="O83" s="115"/>
      <c r="Q83" s="162"/>
      <c r="R83" s="66"/>
      <c r="S83" s="52"/>
      <c r="T83" s="115"/>
      <c r="V83" s="162"/>
      <c r="W83" s="66"/>
      <c r="X83" s="52"/>
      <c r="Y83" s="115"/>
      <c r="AA83" s="162"/>
      <c r="AB83" s="66"/>
      <c r="AC83" s="52"/>
      <c r="AD83" s="115"/>
      <c r="AF83" s="162"/>
      <c r="AG83" s="66"/>
      <c r="AH83" s="52"/>
      <c r="AI83" s="115"/>
      <c r="AK83" s="162"/>
      <c r="AL83" s="66"/>
      <c r="AM83" s="52"/>
      <c r="AN83" s="115"/>
      <c r="AP83" s="162"/>
      <c r="AQ83" s="66"/>
      <c r="AR83" s="52"/>
      <c r="AS83" s="115"/>
      <c r="AU83" s="162"/>
      <c r="AV83" s="66"/>
      <c r="AW83" s="52"/>
      <c r="AX83" s="115"/>
      <c r="AZ83" s="162"/>
      <c r="BA83" s="66"/>
      <c r="BB83" s="52"/>
      <c r="BC83" s="115"/>
      <c r="BE83" s="162"/>
      <c r="BF83" s="66"/>
      <c r="BG83" s="52"/>
      <c r="BH83" s="115"/>
      <c r="BJ83" s="162"/>
      <c r="BK83" s="66"/>
      <c r="BL83" s="52"/>
      <c r="BM83" s="115"/>
      <c r="BO83" s="162"/>
      <c r="BP83" s="66"/>
      <c r="BQ83" s="52"/>
      <c r="BR83" s="115"/>
      <c r="BT83" s="162"/>
      <c r="BU83" s="66"/>
      <c r="BV83" s="52"/>
      <c r="BW83" s="115"/>
      <c r="BY83" s="162"/>
      <c r="BZ83" s="66"/>
      <c r="CA83" s="52"/>
      <c r="CB83" s="115"/>
      <c r="CD83" s="162"/>
      <c r="CE83" s="66"/>
      <c r="CF83" s="52"/>
      <c r="CG83" s="115"/>
      <c r="CI83" s="162"/>
      <c r="CJ83" s="66"/>
      <c r="CK83" s="52"/>
      <c r="CL83" s="115"/>
      <c r="CN83" s="162"/>
      <c r="CO83" s="66"/>
      <c r="CP83" s="52"/>
      <c r="CQ83" s="115"/>
      <c r="CS83" s="162"/>
      <c r="CT83" s="66"/>
      <c r="CU83" s="52"/>
      <c r="CV83" s="115"/>
      <c r="CX83" s="162"/>
      <c r="CY83" s="66"/>
      <c r="CZ83" s="52"/>
      <c r="DA83" s="115"/>
      <c r="DC83" s="162"/>
      <c r="DD83" s="66"/>
      <c r="DE83" s="52"/>
      <c r="DF83" s="115"/>
      <c r="DH83" s="162"/>
      <c r="DI83" s="66"/>
      <c r="DJ83" s="52"/>
      <c r="DK83" s="115"/>
      <c r="DM83" s="162"/>
      <c r="DN83" s="66"/>
      <c r="DO83" s="52"/>
      <c r="DP83" s="115"/>
      <c r="DR83" s="162"/>
      <c r="DS83" s="66"/>
      <c r="DT83" s="52"/>
      <c r="DU83" s="115"/>
      <c r="DW83" s="162"/>
    </row>
    <row r="84" spans="1:127" ht="13.5" customHeight="1" x14ac:dyDescent="0.25">
      <c r="A84" s="161"/>
      <c r="B84" s="52"/>
      <c r="C84" s="66"/>
      <c r="D84" s="52"/>
      <c r="E84" s="115"/>
      <c r="G84" s="162"/>
      <c r="H84" s="66"/>
      <c r="I84" s="52"/>
      <c r="J84" s="115"/>
      <c r="L84" s="162"/>
      <c r="M84" s="66"/>
      <c r="N84" s="52"/>
      <c r="O84" s="115"/>
      <c r="Q84" s="162"/>
      <c r="R84" s="66"/>
      <c r="S84" s="52"/>
      <c r="T84" s="115"/>
      <c r="V84" s="162"/>
      <c r="W84" s="66"/>
      <c r="X84" s="52"/>
      <c r="Y84" s="115"/>
      <c r="AA84" s="162"/>
      <c r="AB84" s="66"/>
      <c r="AC84" s="52"/>
      <c r="AD84" s="115"/>
      <c r="AF84" s="162"/>
      <c r="AG84" s="66"/>
      <c r="AH84" s="52"/>
      <c r="AI84" s="115"/>
      <c r="AK84" s="162"/>
      <c r="AL84" s="66"/>
      <c r="AM84" s="52"/>
      <c r="AN84" s="115"/>
      <c r="AP84" s="162"/>
      <c r="AQ84" s="66"/>
      <c r="AR84" s="52"/>
      <c r="AS84" s="115"/>
      <c r="AU84" s="162"/>
      <c r="AV84" s="66"/>
      <c r="AW84" s="52"/>
      <c r="AX84" s="115"/>
      <c r="AZ84" s="162"/>
      <c r="BA84" s="66"/>
      <c r="BB84" s="52"/>
      <c r="BC84" s="115"/>
      <c r="BE84" s="162"/>
      <c r="BF84" s="66"/>
      <c r="BG84" s="52"/>
      <c r="BH84" s="115"/>
      <c r="BJ84" s="162"/>
      <c r="BK84" s="66"/>
      <c r="BL84" s="52"/>
      <c r="BM84" s="115"/>
      <c r="BO84" s="162"/>
      <c r="BP84" s="66"/>
      <c r="BQ84" s="52"/>
      <c r="BR84" s="115"/>
      <c r="BT84" s="162"/>
      <c r="BU84" s="66"/>
      <c r="BV84" s="52"/>
      <c r="BW84" s="115"/>
      <c r="BY84" s="162"/>
      <c r="BZ84" s="66"/>
      <c r="CA84" s="52"/>
      <c r="CB84" s="115"/>
      <c r="CD84" s="162"/>
      <c r="CE84" s="66"/>
      <c r="CF84" s="52"/>
      <c r="CG84" s="115"/>
      <c r="CI84" s="162"/>
      <c r="CJ84" s="66"/>
      <c r="CK84" s="52"/>
      <c r="CL84" s="115"/>
      <c r="CN84" s="162"/>
      <c r="CO84" s="66"/>
      <c r="CP84" s="52"/>
      <c r="CQ84" s="115"/>
      <c r="CS84" s="162"/>
      <c r="CT84" s="66"/>
      <c r="CU84" s="52"/>
      <c r="CV84" s="115"/>
      <c r="CX84" s="162"/>
      <c r="CY84" s="66"/>
      <c r="CZ84" s="52"/>
      <c r="DA84" s="115"/>
      <c r="DC84" s="162"/>
      <c r="DD84" s="66"/>
      <c r="DE84" s="52"/>
      <c r="DF84" s="115"/>
      <c r="DH84" s="162"/>
      <c r="DI84" s="66"/>
      <c r="DJ84" s="52"/>
      <c r="DK84" s="115"/>
      <c r="DM84" s="162"/>
      <c r="DN84" s="66"/>
      <c r="DO84" s="52"/>
      <c r="DP84" s="115"/>
      <c r="DR84" s="162"/>
      <c r="DS84" s="66"/>
      <c r="DT84" s="52"/>
      <c r="DU84" s="115"/>
      <c r="DW84" s="162"/>
    </row>
    <row r="85" spans="1:127" ht="13.5" customHeight="1" x14ac:dyDescent="0.25">
      <c r="A85" s="161"/>
      <c r="B85" s="52"/>
      <c r="C85" s="66"/>
      <c r="D85" s="52"/>
      <c r="E85" s="115"/>
      <c r="G85" s="162"/>
      <c r="H85" s="66"/>
      <c r="I85" s="52"/>
      <c r="J85" s="115"/>
      <c r="L85" s="162"/>
      <c r="M85" s="66"/>
      <c r="N85" s="52"/>
      <c r="O85" s="115"/>
      <c r="Q85" s="162"/>
      <c r="R85" s="66"/>
      <c r="S85" s="52"/>
      <c r="T85" s="115"/>
      <c r="V85" s="162"/>
      <c r="W85" s="66"/>
      <c r="X85" s="52"/>
      <c r="Y85" s="115"/>
      <c r="AA85" s="162"/>
      <c r="AB85" s="66"/>
      <c r="AC85" s="52"/>
      <c r="AD85" s="115"/>
      <c r="AF85" s="162"/>
      <c r="AG85" s="66"/>
      <c r="AH85" s="52"/>
      <c r="AI85" s="115"/>
      <c r="AK85" s="162"/>
      <c r="AL85" s="66"/>
      <c r="AM85" s="52"/>
      <c r="AN85" s="115"/>
      <c r="AP85" s="162"/>
      <c r="AQ85" s="66"/>
      <c r="AR85" s="52"/>
      <c r="AS85" s="115"/>
      <c r="AU85" s="162"/>
      <c r="AV85" s="66"/>
      <c r="AW85" s="52"/>
      <c r="AX85" s="115"/>
      <c r="AZ85" s="162"/>
      <c r="BA85" s="66"/>
      <c r="BB85" s="52"/>
      <c r="BC85" s="115"/>
      <c r="BE85" s="162"/>
      <c r="BF85" s="66"/>
      <c r="BG85" s="52"/>
      <c r="BH85" s="115"/>
      <c r="BJ85" s="162"/>
      <c r="BK85" s="66"/>
      <c r="BL85" s="52"/>
      <c r="BM85" s="115"/>
      <c r="BO85" s="162"/>
      <c r="BP85" s="66"/>
      <c r="BQ85" s="52"/>
      <c r="BR85" s="115"/>
      <c r="BT85" s="162"/>
      <c r="BU85" s="66"/>
      <c r="BV85" s="52"/>
      <c r="BW85" s="115"/>
      <c r="BY85" s="162"/>
      <c r="BZ85" s="66"/>
      <c r="CA85" s="52"/>
      <c r="CB85" s="115"/>
      <c r="CD85" s="162"/>
      <c r="CE85" s="66"/>
      <c r="CF85" s="52"/>
      <c r="CG85" s="115"/>
      <c r="CI85" s="162"/>
      <c r="CJ85" s="66"/>
      <c r="CK85" s="52"/>
      <c r="CL85" s="115"/>
      <c r="CN85" s="162"/>
      <c r="CO85" s="66"/>
      <c r="CP85" s="52"/>
      <c r="CQ85" s="115"/>
      <c r="CS85" s="162"/>
      <c r="CT85" s="66"/>
      <c r="CU85" s="52"/>
      <c r="CV85" s="115"/>
      <c r="CX85" s="162"/>
      <c r="CY85" s="66"/>
      <c r="CZ85" s="52"/>
      <c r="DA85" s="115"/>
      <c r="DC85" s="162"/>
      <c r="DD85" s="66"/>
      <c r="DE85" s="52"/>
      <c r="DF85" s="115"/>
      <c r="DH85" s="162"/>
      <c r="DI85" s="66"/>
      <c r="DJ85" s="52"/>
      <c r="DK85" s="115"/>
      <c r="DM85" s="162"/>
      <c r="DN85" s="66"/>
      <c r="DO85" s="52"/>
      <c r="DP85" s="115"/>
      <c r="DR85" s="162"/>
      <c r="DS85" s="66"/>
      <c r="DT85" s="52"/>
      <c r="DU85" s="115"/>
      <c r="DW85" s="162"/>
    </row>
    <row r="86" spans="1:127" ht="13.5" customHeight="1" x14ac:dyDescent="0.25">
      <c r="A86" s="161"/>
      <c r="B86" s="52"/>
      <c r="C86" s="66"/>
      <c r="D86" s="52"/>
      <c r="E86" s="115"/>
      <c r="G86" s="162"/>
      <c r="H86" s="66"/>
      <c r="I86" s="52"/>
      <c r="J86" s="115"/>
      <c r="L86" s="162"/>
      <c r="M86" s="66"/>
      <c r="N86" s="52"/>
      <c r="O86" s="115"/>
      <c r="Q86" s="162"/>
      <c r="R86" s="66"/>
      <c r="S86" s="52"/>
      <c r="T86" s="115"/>
      <c r="V86" s="162"/>
      <c r="W86" s="66"/>
      <c r="X86" s="52"/>
      <c r="Y86" s="115"/>
      <c r="AA86" s="162"/>
      <c r="AB86" s="66"/>
      <c r="AC86" s="52"/>
      <c r="AD86" s="115"/>
      <c r="AF86" s="162"/>
      <c r="AG86" s="66"/>
      <c r="AH86" s="52"/>
      <c r="AI86" s="115"/>
      <c r="AK86" s="162"/>
      <c r="AL86" s="66"/>
      <c r="AM86" s="52"/>
      <c r="AN86" s="115"/>
      <c r="AP86" s="162"/>
      <c r="AQ86" s="66"/>
      <c r="AR86" s="52"/>
      <c r="AS86" s="115"/>
      <c r="AU86" s="162"/>
      <c r="AV86" s="66"/>
      <c r="AW86" s="52"/>
      <c r="AX86" s="115"/>
      <c r="AZ86" s="162"/>
      <c r="BA86" s="66"/>
      <c r="BB86" s="52"/>
      <c r="BC86" s="115"/>
      <c r="BE86" s="162"/>
      <c r="BF86" s="66"/>
      <c r="BG86" s="52"/>
      <c r="BH86" s="115"/>
      <c r="BJ86" s="162"/>
      <c r="BK86" s="66"/>
      <c r="BL86" s="52"/>
      <c r="BM86" s="115"/>
      <c r="BO86" s="162"/>
      <c r="BP86" s="66"/>
      <c r="BQ86" s="52"/>
      <c r="BR86" s="115"/>
      <c r="BT86" s="162"/>
      <c r="BU86" s="66"/>
      <c r="BV86" s="52"/>
      <c r="BW86" s="115"/>
      <c r="BY86" s="162"/>
      <c r="BZ86" s="66"/>
      <c r="CA86" s="52"/>
      <c r="CB86" s="115"/>
      <c r="CD86" s="162"/>
      <c r="CE86" s="66"/>
      <c r="CF86" s="52"/>
      <c r="CG86" s="115"/>
      <c r="CI86" s="162"/>
      <c r="CJ86" s="66"/>
      <c r="CK86" s="52"/>
      <c r="CL86" s="115"/>
      <c r="CN86" s="162"/>
      <c r="CO86" s="66"/>
      <c r="CP86" s="52"/>
      <c r="CQ86" s="115"/>
      <c r="CS86" s="162"/>
      <c r="CT86" s="66"/>
      <c r="CU86" s="52"/>
      <c r="CV86" s="115"/>
      <c r="CX86" s="162"/>
      <c r="CY86" s="66"/>
      <c r="CZ86" s="52"/>
      <c r="DA86" s="115"/>
      <c r="DC86" s="162"/>
      <c r="DD86" s="66"/>
      <c r="DE86" s="52"/>
      <c r="DF86" s="115"/>
      <c r="DH86" s="162"/>
      <c r="DI86" s="66"/>
      <c r="DJ86" s="52"/>
      <c r="DK86" s="115"/>
      <c r="DM86" s="162"/>
      <c r="DN86" s="66"/>
      <c r="DO86" s="52"/>
      <c r="DP86" s="115"/>
      <c r="DR86" s="162"/>
      <c r="DS86" s="66"/>
      <c r="DT86" s="52"/>
      <c r="DU86" s="115"/>
      <c r="DW86" s="162"/>
    </row>
    <row r="87" spans="1:127" ht="13.5" customHeight="1" x14ac:dyDescent="0.25">
      <c r="A87" s="161"/>
      <c r="B87" s="52"/>
      <c r="C87" s="66"/>
      <c r="D87" s="52"/>
      <c r="E87" s="115"/>
      <c r="G87" s="162"/>
      <c r="H87" s="66"/>
      <c r="I87" s="52"/>
      <c r="J87" s="115"/>
      <c r="L87" s="162"/>
      <c r="M87" s="66"/>
      <c r="N87" s="52"/>
      <c r="O87" s="115"/>
      <c r="Q87" s="162"/>
      <c r="R87" s="66"/>
      <c r="S87" s="52"/>
      <c r="T87" s="115"/>
      <c r="V87" s="162"/>
      <c r="W87" s="66"/>
      <c r="X87" s="52"/>
      <c r="Y87" s="115"/>
      <c r="AA87" s="162"/>
      <c r="AB87" s="66"/>
      <c r="AC87" s="52"/>
      <c r="AD87" s="115"/>
      <c r="AF87" s="162"/>
      <c r="AG87" s="66"/>
      <c r="AH87" s="52"/>
      <c r="AI87" s="115"/>
      <c r="AK87" s="162"/>
      <c r="AL87" s="66"/>
      <c r="AM87" s="52"/>
      <c r="AN87" s="115"/>
      <c r="AP87" s="162"/>
      <c r="AQ87" s="66"/>
      <c r="AR87" s="52"/>
      <c r="AS87" s="115"/>
      <c r="AU87" s="162"/>
      <c r="AV87" s="66"/>
      <c r="AW87" s="52"/>
      <c r="AX87" s="115"/>
      <c r="AZ87" s="162"/>
      <c r="BA87" s="66"/>
      <c r="BB87" s="52"/>
      <c r="BC87" s="115"/>
      <c r="BE87" s="162"/>
      <c r="BF87" s="66"/>
      <c r="BG87" s="52"/>
      <c r="BH87" s="115"/>
      <c r="BJ87" s="162"/>
      <c r="BK87" s="66"/>
      <c r="BL87" s="52"/>
      <c r="BM87" s="115"/>
      <c r="BO87" s="162"/>
      <c r="BP87" s="66"/>
      <c r="BQ87" s="52"/>
      <c r="BR87" s="115"/>
      <c r="BT87" s="162"/>
      <c r="BU87" s="66"/>
      <c r="BV87" s="52"/>
      <c r="BW87" s="115"/>
      <c r="BY87" s="162"/>
      <c r="BZ87" s="66"/>
      <c r="CA87" s="52"/>
      <c r="CB87" s="115"/>
      <c r="CD87" s="162"/>
      <c r="CE87" s="66"/>
      <c r="CF87" s="52"/>
      <c r="CG87" s="115"/>
      <c r="CI87" s="162"/>
      <c r="CJ87" s="66"/>
      <c r="CK87" s="52"/>
      <c r="CL87" s="115"/>
      <c r="CN87" s="162"/>
      <c r="CO87" s="66"/>
      <c r="CP87" s="52"/>
      <c r="CQ87" s="115"/>
      <c r="CS87" s="162"/>
      <c r="CT87" s="66"/>
      <c r="CU87" s="52"/>
      <c r="CV87" s="115"/>
      <c r="CX87" s="162"/>
      <c r="CY87" s="66"/>
      <c r="CZ87" s="52"/>
      <c r="DA87" s="115"/>
      <c r="DC87" s="162"/>
      <c r="DD87" s="66"/>
      <c r="DE87" s="52"/>
      <c r="DF87" s="115"/>
      <c r="DH87" s="162"/>
      <c r="DI87" s="66"/>
      <c r="DJ87" s="52"/>
      <c r="DK87" s="115"/>
      <c r="DM87" s="162"/>
      <c r="DN87" s="66"/>
      <c r="DO87" s="52"/>
      <c r="DP87" s="115"/>
      <c r="DR87" s="162"/>
      <c r="DS87" s="66"/>
      <c r="DT87" s="52"/>
      <c r="DU87" s="115"/>
      <c r="DW87" s="162"/>
    </row>
    <row r="88" spans="1:127" ht="13.5" customHeight="1" x14ac:dyDescent="0.25">
      <c r="A88" s="161"/>
      <c r="B88" s="52"/>
      <c r="C88" s="66"/>
      <c r="D88" s="52"/>
      <c r="E88" s="115"/>
      <c r="G88" s="162"/>
      <c r="H88" s="66"/>
      <c r="I88" s="52"/>
      <c r="J88" s="115"/>
      <c r="L88" s="162"/>
      <c r="M88" s="66"/>
      <c r="N88" s="52"/>
      <c r="O88" s="115"/>
      <c r="Q88" s="162"/>
      <c r="R88" s="66"/>
      <c r="S88" s="52"/>
      <c r="T88" s="115"/>
      <c r="V88" s="162"/>
      <c r="W88" s="66"/>
      <c r="X88" s="52"/>
      <c r="Y88" s="115"/>
      <c r="AA88" s="162"/>
      <c r="AB88" s="66"/>
      <c r="AC88" s="52"/>
      <c r="AD88" s="115"/>
      <c r="AF88" s="162"/>
      <c r="AG88" s="66"/>
      <c r="AH88" s="52"/>
      <c r="AI88" s="115"/>
      <c r="AK88" s="162"/>
      <c r="AL88" s="66"/>
      <c r="AM88" s="52"/>
      <c r="AN88" s="115"/>
      <c r="AP88" s="162"/>
      <c r="AQ88" s="66"/>
      <c r="AR88" s="52"/>
      <c r="AS88" s="115"/>
      <c r="AU88" s="162"/>
      <c r="AV88" s="66"/>
      <c r="AW88" s="52"/>
      <c r="AX88" s="115"/>
      <c r="AZ88" s="162"/>
      <c r="BA88" s="66"/>
      <c r="BB88" s="52"/>
      <c r="BC88" s="115"/>
      <c r="BE88" s="162"/>
      <c r="BF88" s="66"/>
      <c r="BG88" s="52"/>
      <c r="BH88" s="115"/>
      <c r="BJ88" s="162"/>
      <c r="BK88" s="66"/>
      <c r="BL88" s="52"/>
      <c r="BM88" s="115"/>
      <c r="BO88" s="162"/>
      <c r="BP88" s="66"/>
      <c r="BQ88" s="52"/>
      <c r="BR88" s="115"/>
      <c r="BT88" s="162"/>
      <c r="BU88" s="66"/>
      <c r="BV88" s="52"/>
      <c r="BW88" s="115"/>
      <c r="BY88" s="162"/>
      <c r="BZ88" s="66"/>
      <c r="CA88" s="52"/>
      <c r="CB88" s="115"/>
      <c r="CD88" s="162"/>
      <c r="CE88" s="66"/>
      <c r="CF88" s="52"/>
      <c r="CG88" s="115"/>
      <c r="CI88" s="162"/>
      <c r="CJ88" s="66"/>
      <c r="CK88" s="52"/>
      <c r="CL88" s="115"/>
      <c r="CN88" s="162"/>
      <c r="CO88" s="66"/>
      <c r="CP88" s="52"/>
      <c r="CQ88" s="115"/>
      <c r="CS88" s="162"/>
      <c r="CT88" s="66"/>
      <c r="CU88" s="52"/>
      <c r="CV88" s="115"/>
      <c r="CX88" s="162"/>
      <c r="CY88" s="66"/>
      <c r="CZ88" s="52"/>
      <c r="DA88" s="115"/>
      <c r="DC88" s="162"/>
      <c r="DD88" s="66"/>
      <c r="DE88" s="52"/>
      <c r="DF88" s="115"/>
      <c r="DH88" s="162"/>
      <c r="DI88" s="66"/>
      <c r="DJ88" s="52"/>
      <c r="DK88" s="115"/>
      <c r="DM88" s="162"/>
      <c r="DN88" s="66"/>
      <c r="DO88" s="52"/>
      <c r="DP88" s="115"/>
      <c r="DR88" s="162"/>
      <c r="DS88" s="66"/>
      <c r="DT88" s="52"/>
      <c r="DU88" s="115"/>
      <c r="DW88" s="162"/>
    </row>
    <row r="89" spans="1:127" ht="13.5" customHeight="1" x14ac:dyDescent="0.25">
      <c r="A89" s="161"/>
      <c r="B89" s="52"/>
      <c r="C89" s="66"/>
      <c r="D89" s="52"/>
      <c r="E89" s="115"/>
      <c r="G89" s="162"/>
      <c r="H89" s="66"/>
      <c r="I89" s="52"/>
      <c r="J89" s="115"/>
      <c r="L89" s="162"/>
      <c r="M89" s="66"/>
      <c r="N89" s="52"/>
      <c r="O89" s="115"/>
      <c r="Q89" s="162"/>
      <c r="R89" s="66"/>
      <c r="S89" s="52"/>
      <c r="T89" s="115"/>
      <c r="V89" s="162"/>
      <c r="W89" s="66"/>
      <c r="X89" s="52"/>
      <c r="Y89" s="115"/>
      <c r="AA89" s="162"/>
      <c r="AB89" s="66"/>
      <c r="AC89" s="52"/>
      <c r="AD89" s="115"/>
      <c r="AF89" s="162"/>
      <c r="AG89" s="66"/>
      <c r="AH89" s="52"/>
      <c r="AI89" s="115"/>
      <c r="AK89" s="162"/>
      <c r="AL89" s="66"/>
      <c r="AM89" s="52"/>
      <c r="AN89" s="115"/>
      <c r="AP89" s="162"/>
      <c r="AQ89" s="66"/>
      <c r="AR89" s="52"/>
      <c r="AS89" s="115"/>
      <c r="AU89" s="162"/>
      <c r="AV89" s="66"/>
      <c r="AW89" s="52"/>
      <c r="AX89" s="115"/>
      <c r="AZ89" s="162"/>
      <c r="BA89" s="66"/>
      <c r="BB89" s="52"/>
      <c r="BC89" s="115"/>
      <c r="BE89" s="162"/>
      <c r="BF89" s="66"/>
      <c r="BG89" s="52"/>
      <c r="BH89" s="115"/>
      <c r="BJ89" s="162"/>
      <c r="BK89" s="66"/>
      <c r="BL89" s="52"/>
      <c r="BM89" s="115"/>
      <c r="BO89" s="162"/>
      <c r="BP89" s="66"/>
      <c r="BQ89" s="52"/>
      <c r="BR89" s="115"/>
      <c r="BT89" s="162"/>
      <c r="BU89" s="66"/>
      <c r="BV89" s="52"/>
      <c r="BW89" s="115"/>
      <c r="BY89" s="162"/>
      <c r="BZ89" s="66"/>
      <c r="CA89" s="52"/>
      <c r="CB89" s="115"/>
      <c r="CD89" s="162"/>
      <c r="CE89" s="66"/>
      <c r="CF89" s="52"/>
      <c r="CG89" s="115"/>
      <c r="CI89" s="162"/>
      <c r="CJ89" s="66"/>
      <c r="CK89" s="52"/>
      <c r="CL89" s="115"/>
      <c r="CN89" s="162"/>
      <c r="CO89" s="66"/>
      <c r="CP89" s="52"/>
      <c r="CQ89" s="115"/>
      <c r="CS89" s="162"/>
      <c r="CT89" s="66"/>
      <c r="CU89" s="52"/>
      <c r="CV89" s="115"/>
      <c r="CX89" s="162"/>
      <c r="CY89" s="66"/>
      <c r="CZ89" s="52"/>
      <c r="DA89" s="115"/>
      <c r="DC89" s="162"/>
      <c r="DD89" s="66"/>
      <c r="DE89" s="52"/>
      <c r="DF89" s="115"/>
      <c r="DH89" s="162"/>
      <c r="DI89" s="66"/>
      <c r="DJ89" s="52"/>
      <c r="DK89" s="115"/>
      <c r="DM89" s="162"/>
      <c r="DN89" s="66"/>
      <c r="DO89" s="52"/>
      <c r="DP89" s="115"/>
      <c r="DR89" s="162"/>
      <c r="DS89" s="66"/>
      <c r="DT89" s="52"/>
      <c r="DU89" s="115"/>
      <c r="DW89" s="162"/>
    </row>
    <row r="90" spans="1:127" ht="13.5" customHeight="1" x14ac:dyDescent="0.25">
      <c r="A90" s="161"/>
      <c r="B90" s="52"/>
      <c r="C90" s="66"/>
      <c r="D90" s="52"/>
      <c r="E90" s="115"/>
      <c r="G90" s="162"/>
      <c r="H90" s="66"/>
      <c r="I90" s="52"/>
      <c r="J90" s="115"/>
      <c r="L90" s="162"/>
      <c r="M90" s="66"/>
      <c r="N90" s="52"/>
      <c r="O90" s="115"/>
      <c r="Q90" s="162"/>
      <c r="R90" s="66"/>
      <c r="S90" s="52"/>
      <c r="T90" s="115"/>
      <c r="V90" s="162"/>
      <c r="W90" s="66"/>
      <c r="X90" s="52"/>
      <c r="Y90" s="115"/>
      <c r="AA90" s="162"/>
      <c r="AB90" s="66"/>
      <c r="AC90" s="52"/>
      <c r="AD90" s="115"/>
      <c r="AF90" s="162"/>
      <c r="AG90" s="66"/>
      <c r="AH90" s="52"/>
      <c r="AI90" s="115"/>
      <c r="AK90" s="162"/>
      <c r="AL90" s="66"/>
      <c r="AM90" s="52"/>
      <c r="AN90" s="115"/>
      <c r="AP90" s="162"/>
      <c r="AQ90" s="66"/>
      <c r="AR90" s="52"/>
      <c r="AS90" s="115"/>
      <c r="AU90" s="162"/>
      <c r="AV90" s="66"/>
      <c r="AW90" s="52"/>
      <c r="AX90" s="115"/>
      <c r="AZ90" s="162"/>
      <c r="BA90" s="66"/>
      <c r="BB90" s="52"/>
      <c r="BC90" s="115"/>
      <c r="BE90" s="162"/>
      <c r="BF90" s="66"/>
      <c r="BG90" s="52"/>
      <c r="BH90" s="115"/>
      <c r="BJ90" s="162"/>
      <c r="BK90" s="66"/>
      <c r="BL90" s="52"/>
      <c r="BM90" s="115"/>
      <c r="BO90" s="162"/>
      <c r="BP90" s="66"/>
      <c r="BQ90" s="52"/>
      <c r="BR90" s="115"/>
      <c r="BT90" s="162"/>
      <c r="BU90" s="66"/>
      <c r="BV90" s="52"/>
      <c r="BW90" s="115"/>
      <c r="BY90" s="162"/>
      <c r="BZ90" s="66"/>
      <c r="CA90" s="52"/>
      <c r="CB90" s="115"/>
      <c r="CD90" s="162"/>
      <c r="CE90" s="66"/>
      <c r="CF90" s="52"/>
      <c r="CG90" s="115"/>
      <c r="CI90" s="162"/>
      <c r="CJ90" s="66"/>
      <c r="CK90" s="52"/>
      <c r="CL90" s="115"/>
      <c r="CN90" s="162"/>
      <c r="CO90" s="66"/>
      <c r="CP90" s="52"/>
      <c r="CQ90" s="115"/>
      <c r="CS90" s="162"/>
      <c r="CT90" s="66"/>
      <c r="CU90" s="52"/>
      <c r="CV90" s="115"/>
      <c r="CX90" s="162"/>
      <c r="CY90" s="66"/>
      <c r="CZ90" s="52"/>
      <c r="DA90" s="115"/>
      <c r="DC90" s="162"/>
      <c r="DD90" s="66"/>
      <c r="DE90" s="52"/>
      <c r="DF90" s="115"/>
      <c r="DH90" s="162"/>
      <c r="DI90" s="66"/>
      <c r="DJ90" s="52"/>
      <c r="DK90" s="115"/>
      <c r="DM90" s="162"/>
      <c r="DN90" s="66"/>
      <c r="DO90" s="52"/>
      <c r="DP90" s="115"/>
      <c r="DR90" s="162"/>
      <c r="DS90" s="66"/>
      <c r="DT90" s="52"/>
      <c r="DU90" s="115"/>
      <c r="DW90" s="162"/>
    </row>
    <row r="91" spans="1:127" ht="13.5" customHeight="1" x14ac:dyDescent="0.25">
      <c r="A91" s="161"/>
      <c r="B91" s="52"/>
      <c r="C91" s="66"/>
      <c r="D91" s="52"/>
      <c r="E91" s="115"/>
      <c r="G91" s="162"/>
      <c r="H91" s="66"/>
      <c r="I91" s="52"/>
      <c r="J91" s="115"/>
      <c r="L91" s="162"/>
      <c r="M91" s="66"/>
      <c r="N91" s="52"/>
      <c r="O91" s="115"/>
      <c r="Q91" s="162"/>
      <c r="R91" s="66"/>
      <c r="S91" s="52"/>
      <c r="T91" s="115"/>
      <c r="V91" s="162"/>
      <c r="W91" s="66"/>
      <c r="X91" s="52"/>
      <c r="Y91" s="115"/>
      <c r="AA91" s="162"/>
      <c r="AB91" s="66"/>
      <c r="AC91" s="52"/>
      <c r="AD91" s="115"/>
      <c r="AF91" s="162"/>
      <c r="AG91" s="66"/>
      <c r="AH91" s="52"/>
      <c r="AI91" s="115"/>
      <c r="AK91" s="162"/>
      <c r="AL91" s="66"/>
      <c r="AM91" s="52"/>
      <c r="AN91" s="115"/>
      <c r="AP91" s="162"/>
      <c r="AQ91" s="66"/>
      <c r="AR91" s="52"/>
      <c r="AS91" s="115"/>
      <c r="AU91" s="162"/>
      <c r="AV91" s="66"/>
      <c r="AW91" s="52"/>
      <c r="AX91" s="115"/>
      <c r="AZ91" s="162"/>
      <c r="BA91" s="66"/>
      <c r="BB91" s="52"/>
      <c r="BC91" s="115"/>
      <c r="BE91" s="162"/>
      <c r="BF91" s="66"/>
      <c r="BG91" s="52"/>
      <c r="BH91" s="115"/>
      <c r="BJ91" s="162"/>
      <c r="BK91" s="66"/>
      <c r="BL91" s="52"/>
      <c r="BM91" s="115"/>
      <c r="BO91" s="162"/>
      <c r="BP91" s="66"/>
      <c r="BQ91" s="52"/>
      <c r="BR91" s="115"/>
      <c r="BT91" s="162"/>
      <c r="BU91" s="66"/>
      <c r="BV91" s="52"/>
      <c r="BW91" s="115"/>
      <c r="BY91" s="162"/>
      <c r="BZ91" s="66"/>
      <c r="CA91" s="52"/>
      <c r="CB91" s="115"/>
      <c r="CD91" s="162"/>
      <c r="CE91" s="66"/>
      <c r="CF91" s="52"/>
      <c r="CG91" s="115"/>
      <c r="CI91" s="162"/>
      <c r="CJ91" s="66"/>
      <c r="CK91" s="52"/>
      <c r="CL91" s="115"/>
      <c r="CN91" s="162"/>
      <c r="CO91" s="66"/>
      <c r="CP91" s="52"/>
      <c r="CQ91" s="115"/>
      <c r="CS91" s="162"/>
      <c r="CT91" s="66"/>
      <c r="CU91" s="52"/>
      <c r="CV91" s="115"/>
      <c r="CX91" s="162"/>
      <c r="CY91" s="66"/>
      <c r="CZ91" s="52"/>
      <c r="DA91" s="115"/>
      <c r="DC91" s="162"/>
      <c r="DD91" s="66"/>
      <c r="DE91" s="52"/>
      <c r="DF91" s="115"/>
      <c r="DH91" s="162"/>
      <c r="DI91" s="66"/>
      <c r="DJ91" s="52"/>
      <c r="DK91" s="115"/>
      <c r="DM91" s="162"/>
      <c r="DN91" s="66"/>
      <c r="DO91" s="52"/>
      <c r="DP91" s="115"/>
      <c r="DR91" s="162"/>
      <c r="DS91" s="66"/>
      <c r="DT91" s="52"/>
      <c r="DU91" s="115"/>
      <c r="DW91" s="162"/>
    </row>
    <row r="92" spans="1:127" ht="13.5" customHeight="1" x14ac:dyDescent="0.25">
      <c r="A92" s="161"/>
      <c r="B92" s="52"/>
      <c r="C92" s="66"/>
      <c r="D92" s="52"/>
      <c r="E92" s="115"/>
      <c r="G92" s="162"/>
      <c r="H92" s="66"/>
      <c r="I92" s="52"/>
      <c r="J92" s="115"/>
      <c r="L92" s="162"/>
      <c r="M92" s="66"/>
      <c r="N92" s="52"/>
      <c r="O92" s="115"/>
      <c r="Q92" s="162"/>
      <c r="R92" s="66"/>
      <c r="S92" s="52"/>
      <c r="T92" s="115"/>
      <c r="V92" s="162"/>
      <c r="W92" s="66"/>
      <c r="X92" s="52"/>
      <c r="Y92" s="115"/>
      <c r="AA92" s="162"/>
      <c r="AB92" s="66"/>
      <c r="AC92" s="52"/>
      <c r="AD92" s="115"/>
      <c r="AF92" s="162"/>
      <c r="AG92" s="66"/>
      <c r="AH92" s="52"/>
      <c r="AI92" s="115"/>
      <c r="AK92" s="162"/>
      <c r="AL92" s="66"/>
      <c r="AM92" s="52"/>
      <c r="AN92" s="115"/>
      <c r="AP92" s="162"/>
      <c r="AQ92" s="66"/>
      <c r="AR92" s="52"/>
      <c r="AS92" s="115"/>
      <c r="AU92" s="162"/>
      <c r="AV92" s="66"/>
      <c r="AW92" s="52"/>
      <c r="AX92" s="115"/>
      <c r="AZ92" s="162"/>
      <c r="BA92" s="66"/>
      <c r="BB92" s="52"/>
      <c r="BC92" s="115"/>
      <c r="BE92" s="162"/>
      <c r="BF92" s="66"/>
      <c r="BG92" s="52"/>
      <c r="BH92" s="115"/>
      <c r="BJ92" s="162"/>
      <c r="BK92" s="66"/>
      <c r="BL92" s="52"/>
      <c r="BM92" s="115"/>
      <c r="BO92" s="162"/>
      <c r="BP92" s="66"/>
      <c r="BQ92" s="52"/>
      <c r="BR92" s="115"/>
      <c r="BT92" s="162"/>
      <c r="BU92" s="66"/>
      <c r="BV92" s="52"/>
      <c r="BW92" s="115"/>
      <c r="BY92" s="162"/>
      <c r="BZ92" s="66"/>
      <c r="CA92" s="52"/>
      <c r="CB92" s="115"/>
      <c r="CD92" s="162"/>
      <c r="CE92" s="66"/>
      <c r="CF92" s="52"/>
      <c r="CG92" s="115"/>
      <c r="CI92" s="162"/>
      <c r="CJ92" s="66"/>
      <c r="CK92" s="52"/>
      <c r="CL92" s="115"/>
      <c r="CN92" s="162"/>
      <c r="CO92" s="66"/>
      <c r="CP92" s="52"/>
      <c r="CQ92" s="115"/>
      <c r="CS92" s="162"/>
      <c r="CT92" s="66"/>
      <c r="CU92" s="52"/>
      <c r="CV92" s="115"/>
      <c r="CX92" s="162"/>
      <c r="CY92" s="66"/>
      <c r="CZ92" s="52"/>
      <c r="DA92" s="115"/>
      <c r="DC92" s="162"/>
      <c r="DD92" s="66"/>
      <c r="DE92" s="52"/>
      <c r="DF92" s="115"/>
      <c r="DH92" s="162"/>
      <c r="DI92" s="66"/>
      <c r="DJ92" s="52"/>
      <c r="DK92" s="115"/>
      <c r="DM92" s="162"/>
      <c r="DN92" s="66"/>
      <c r="DO92" s="52"/>
      <c r="DP92" s="115"/>
      <c r="DR92" s="162"/>
      <c r="DS92" s="66"/>
      <c r="DT92" s="52"/>
      <c r="DU92" s="115"/>
      <c r="DW92" s="162"/>
    </row>
    <row r="93" spans="1:127" ht="13.5" customHeight="1" x14ac:dyDescent="0.25">
      <c r="A93" s="161"/>
      <c r="B93" s="52"/>
      <c r="C93" s="66"/>
      <c r="D93" s="52"/>
      <c r="E93" s="115"/>
      <c r="G93" s="162"/>
      <c r="H93" s="66"/>
      <c r="I93" s="52"/>
      <c r="J93" s="115"/>
      <c r="L93" s="162"/>
      <c r="M93" s="66"/>
      <c r="N93" s="52"/>
      <c r="O93" s="115"/>
      <c r="Q93" s="162"/>
      <c r="R93" s="66"/>
      <c r="S93" s="52"/>
      <c r="T93" s="115"/>
      <c r="V93" s="162"/>
      <c r="W93" s="66"/>
      <c r="X93" s="52"/>
      <c r="Y93" s="115"/>
      <c r="AA93" s="162"/>
      <c r="AB93" s="66"/>
      <c r="AC93" s="52"/>
      <c r="AD93" s="115"/>
      <c r="AF93" s="162"/>
      <c r="AG93" s="66"/>
      <c r="AH93" s="52"/>
      <c r="AI93" s="115"/>
      <c r="AK93" s="162"/>
      <c r="AL93" s="66"/>
      <c r="AM93" s="52"/>
      <c r="AN93" s="115"/>
      <c r="AP93" s="162"/>
      <c r="AQ93" s="66"/>
      <c r="AR93" s="52"/>
      <c r="AS93" s="115"/>
      <c r="AU93" s="162"/>
      <c r="AV93" s="66"/>
      <c r="AW93" s="52"/>
      <c r="AX93" s="115"/>
      <c r="AZ93" s="162"/>
      <c r="BA93" s="66"/>
      <c r="BB93" s="52"/>
      <c r="BC93" s="115"/>
      <c r="BE93" s="162"/>
      <c r="BF93" s="66"/>
      <c r="BG93" s="52"/>
      <c r="BH93" s="115"/>
      <c r="BJ93" s="162"/>
      <c r="BK93" s="66"/>
      <c r="BL93" s="52"/>
      <c r="BM93" s="115"/>
      <c r="BO93" s="162"/>
      <c r="BP93" s="66"/>
      <c r="BQ93" s="52"/>
      <c r="BR93" s="115"/>
      <c r="BT93" s="162"/>
      <c r="BU93" s="66"/>
      <c r="BV93" s="52"/>
      <c r="BW93" s="115"/>
      <c r="BY93" s="162"/>
      <c r="BZ93" s="66"/>
      <c r="CA93" s="52"/>
      <c r="CB93" s="115"/>
      <c r="CD93" s="162"/>
      <c r="CE93" s="66"/>
      <c r="CF93" s="52"/>
      <c r="CG93" s="115"/>
      <c r="CI93" s="162"/>
      <c r="CJ93" s="66"/>
      <c r="CK93" s="52"/>
      <c r="CL93" s="115"/>
      <c r="CN93" s="162"/>
      <c r="CO93" s="66"/>
      <c r="CP93" s="52"/>
      <c r="CQ93" s="115"/>
      <c r="CS93" s="162"/>
      <c r="CT93" s="66"/>
      <c r="CU93" s="52"/>
      <c r="CV93" s="115"/>
      <c r="CX93" s="162"/>
      <c r="CY93" s="66"/>
      <c r="CZ93" s="52"/>
      <c r="DA93" s="115"/>
      <c r="DC93" s="162"/>
      <c r="DD93" s="66"/>
      <c r="DE93" s="52"/>
      <c r="DF93" s="115"/>
      <c r="DH93" s="162"/>
      <c r="DI93" s="66"/>
      <c r="DJ93" s="52"/>
      <c r="DK93" s="115"/>
      <c r="DM93" s="162"/>
      <c r="DN93" s="66"/>
      <c r="DO93" s="52"/>
      <c r="DP93" s="115"/>
      <c r="DR93" s="162"/>
      <c r="DS93" s="66"/>
      <c r="DT93" s="52"/>
      <c r="DU93" s="115"/>
      <c r="DW93" s="162"/>
    </row>
    <row r="94" spans="1:127" ht="13.5" customHeight="1" x14ac:dyDescent="0.25">
      <c r="A94" s="161"/>
      <c r="B94" s="52"/>
      <c r="C94" s="66"/>
      <c r="D94" s="52"/>
      <c r="E94" s="115"/>
      <c r="G94" s="162"/>
      <c r="H94" s="66"/>
      <c r="I94" s="52"/>
      <c r="J94" s="115"/>
      <c r="L94" s="162"/>
      <c r="M94" s="66"/>
      <c r="N94" s="52"/>
      <c r="O94" s="115"/>
      <c r="Q94" s="162"/>
      <c r="R94" s="66"/>
      <c r="S94" s="52"/>
      <c r="T94" s="115"/>
      <c r="V94" s="162"/>
      <c r="W94" s="66"/>
      <c r="X94" s="52"/>
      <c r="Y94" s="115"/>
      <c r="AA94" s="162"/>
      <c r="AB94" s="66"/>
      <c r="AC94" s="52"/>
      <c r="AD94" s="115"/>
      <c r="AF94" s="162"/>
      <c r="AG94" s="66"/>
      <c r="AH94" s="52"/>
      <c r="AI94" s="115"/>
      <c r="AK94" s="162"/>
      <c r="AL94" s="66"/>
      <c r="AM94" s="52"/>
      <c r="AN94" s="115"/>
      <c r="AP94" s="162"/>
      <c r="AQ94" s="66"/>
      <c r="AR94" s="52"/>
      <c r="AS94" s="115"/>
      <c r="AU94" s="162"/>
      <c r="AV94" s="66"/>
      <c r="AW94" s="52"/>
      <c r="AX94" s="115"/>
      <c r="AZ94" s="162"/>
      <c r="BA94" s="66"/>
      <c r="BB94" s="52"/>
      <c r="BC94" s="115"/>
      <c r="BE94" s="162"/>
      <c r="BF94" s="66"/>
      <c r="BG94" s="52"/>
      <c r="BH94" s="115"/>
      <c r="BJ94" s="162"/>
      <c r="BK94" s="66"/>
      <c r="BL94" s="52"/>
      <c r="BM94" s="115"/>
      <c r="BO94" s="162"/>
      <c r="BP94" s="66"/>
      <c r="BQ94" s="52"/>
      <c r="BR94" s="115"/>
      <c r="BT94" s="162"/>
      <c r="BU94" s="66"/>
      <c r="BV94" s="52"/>
      <c r="BW94" s="115"/>
      <c r="BY94" s="162"/>
      <c r="BZ94" s="66"/>
      <c r="CA94" s="52"/>
      <c r="CB94" s="115"/>
      <c r="CD94" s="162"/>
      <c r="CE94" s="66"/>
      <c r="CF94" s="52"/>
      <c r="CG94" s="115"/>
      <c r="CI94" s="162"/>
      <c r="CJ94" s="66"/>
      <c r="CK94" s="52"/>
      <c r="CL94" s="115"/>
      <c r="CN94" s="162"/>
      <c r="CO94" s="66"/>
      <c r="CP94" s="52"/>
      <c r="CQ94" s="115"/>
      <c r="CS94" s="162"/>
      <c r="CT94" s="66"/>
      <c r="CU94" s="52"/>
      <c r="CV94" s="115"/>
      <c r="CX94" s="162"/>
      <c r="CY94" s="66"/>
      <c r="CZ94" s="52"/>
      <c r="DA94" s="115"/>
      <c r="DC94" s="162"/>
      <c r="DD94" s="66"/>
      <c r="DE94" s="52"/>
      <c r="DF94" s="115"/>
      <c r="DH94" s="162"/>
      <c r="DI94" s="66"/>
      <c r="DJ94" s="52"/>
      <c r="DK94" s="115"/>
      <c r="DM94" s="162"/>
      <c r="DN94" s="66"/>
      <c r="DO94" s="52"/>
      <c r="DP94" s="115"/>
      <c r="DR94" s="162"/>
      <c r="DS94" s="66"/>
      <c r="DT94" s="52"/>
      <c r="DU94" s="115"/>
      <c r="DW94" s="162"/>
    </row>
    <row r="95" spans="1:127" ht="13.5" customHeight="1" x14ac:dyDescent="0.25">
      <c r="A95" s="161"/>
      <c r="B95" s="52"/>
      <c r="C95" s="66"/>
      <c r="D95" s="52"/>
      <c r="E95" s="115"/>
      <c r="G95" s="162"/>
      <c r="H95" s="66"/>
      <c r="I95" s="52"/>
      <c r="J95" s="115"/>
      <c r="L95" s="162"/>
      <c r="M95" s="66"/>
      <c r="N95" s="52"/>
      <c r="O95" s="115"/>
      <c r="Q95" s="162"/>
      <c r="R95" s="66"/>
      <c r="S95" s="52"/>
      <c r="T95" s="115"/>
      <c r="V95" s="162"/>
      <c r="W95" s="66"/>
      <c r="X95" s="52"/>
      <c r="Y95" s="115"/>
      <c r="AA95" s="162"/>
      <c r="AB95" s="66"/>
      <c r="AC95" s="52"/>
      <c r="AD95" s="115"/>
      <c r="AF95" s="162"/>
      <c r="AG95" s="66"/>
      <c r="AH95" s="52"/>
      <c r="AI95" s="115"/>
      <c r="AK95" s="162"/>
      <c r="AL95" s="66"/>
      <c r="AM95" s="52"/>
      <c r="AN95" s="115"/>
      <c r="AP95" s="162"/>
      <c r="AQ95" s="66"/>
      <c r="AR95" s="52"/>
      <c r="AS95" s="115"/>
      <c r="AU95" s="162"/>
      <c r="AV95" s="66"/>
      <c r="AW95" s="52"/>
      <c r="AX95" s="115"/>
      <c r="AZ95" s="162"/>
      <c r="BA95" s="66"/>
      <c r="BB95" s="52"/>
      <c r="BC95" s="115"/>
      <c r="BE95" s="162"/>
      <c r="BF95" s="66"/>
      <c r="BG95" s="52"/>
      <c r="BH95" s="115"/>
      <c r="BJ95" s="162"/>
      <c r="BK95" s="66"/>
      <c r="BL95" s="52"/>
      <c r="BM95" s="115"/>
      <c r="BO95" s="162"/>
      <c r="BP95" s="66"/>
      <c r="BQ95" s="52"/>
      <c r="BR95" s="115"/>
      <c r="BT95" s="162"/>
      <c r="BU95" s="66"/>
      <c r="BV95" s="52"/>
      <c r="BW95" s="115"/>
      <c r="BY95" s="162"/>
      <c r="BZ95" s="66"/>
      <c r="CA95" s="52"/>
      <c r="CB95" s="115"/>
      <c r="CD95" s="162"/>
      <c r="CE95" s="66"/>
      <c r="CF95" s="52"/>
      <c r="CG95" s="115"/>
      <c r="CI95" s="162"/>
      <c r="CJ95" s="66"/>
      <c r="CK95" s="52"/>
      <c r="CL95" s="115"/>
      <c r="CN95" s="162"/>
      <c r="CO95" s="66"/>
      <c r="CP95" s="52"/>
      <c r="CQ95" s="115"/>
      <c r="CS95" s="162"/>
      <c r="CT95" s="66"/>
      <c r="CU95" s="52"/>
      <c r="CV95" s="115"/>
      <c r="CX95" s="162"/>
      <c r="CY95" s="66"/>
      <c r="CZ95" s="52"/>
      <c r="DA95" s="115"/>
      <c r="DC95" s="162"/>
      <c r="DD95" s="66"/>
      <c r="DE95" s="52"/>
      <c r="DF95" s="115"/>
      <c r="DH95" s="162"/>
      <c r="DI95" s="66"/>
      <c r="DJ95" s="52"/>
      <c r="DK95" s="115"/>
      <c r="DM95" s="162"/>
      <c r="DN95" s="66"/>
      <c r="DO95" s="52"/>
      <c r="DP95" s="115"/>
      <c r="DR95" s="162"/>
      <c r="DS95" s="66"/>
      <c r="DT95" s="52"/>
      <c r="DU95" s="115"/>
      <c r="DW95" s="162"/>
    </row>
    <row r="96" spans="1:127" ht="13.5" customHeight="1" x14ac:dyDescent="0.25">
      <c r="A96" s="161"/>
      <c r="B96" s="52"/>
      <c r="C96" s="66"/>
      <c r="D96" s="52"/>
      <c r="E96" s="115"/>
      <c r="G96" s="162"/>
      <c r="H96" s="66"/>
      <c r="I96" s="52"/>
      <c r="J96" s="115"/>
      <c r="L96" s="162"/>
      <c r="M96" s="66"/>
      <c r="N96" s="52"/>
      <c r="O96" s="115"/>
      <c r="Q96" s="162"/>
      <c r="R96" s="66"/>
      <c r="S96" s="52"/>
      <c r="T96" s="115"/>
      <c r="V96" s="162"/>
      <c r="W96" s="66"/>
      <c r="X96" s="52"/>
      <c r="Y96" s="115"/>
      <c r="AA96" s="162"/>
      <c r="AB96" s="66"/>
      <c r="AC96" s="52"/>
      <c r="AD96" s="115"/>
      <c r="AF96" s="162"/>
      <c r="AG96" s="66"/>
      <c r="AH96" s="52"/>
      <c r="AI96" s="115"/>
      <c r="AK96" s="162"/>
      <c r="AL96" s="66"/>
      <c r="AM96" s="52"/>
      <c r="AN96" s="115"/>
      <c r="AP96" s="162"/>
      <c r="AQ96" s="66"/>
      <c r="AR96" s="52"/>
      <c r="AS96" s="115"/>
      <c r="AU96" s="162"/>
      <c r="AV96" s="66"/>
      <c r="AW96" s="52"/>
      <c r="AX96" s="115"/>
      <c r="AZ96" s="162"/>
      <c r="BA96" s="66"/>
      <c r="BB96" s="52"/>
      <c r="BC96" s="115"/>
      <c r="BE96" s="162"/>
      <c r="BF96" s="66"/>
      <c r="BG96" s="52"/>
      <c r="BH96" s="115"/>
      <c r="BJ96" s="162"/>
      <c r="BK96" s="66"/>
      <c r="BL96" s="52"/>
      <c r="BM96" s="115"/>
      <c r="BO96" s="162"/>
      <c r="BP96" s="66"/>
      <c r="BQ96" s="52"/>
      <c r="BR96" s="115"/>
      <c r="BT96" s="162"/>
      <c r="BU96" s="66"/>
      <c r="BV96" s="52"/>
      <c r="BW96" s="115"/>
      <c r="BY96" s="162"/>
      <c r="BZ96" s="66"/>
      <c r="CA96" s="52"/>
      <c r="CB96" s="115"/>
      <c r="CD96" s="162"/>
      <c r="CE96" s="66"/>
      <c r="CF96" s="52"/>
      <c r="CG96" s="115"/>
      <c r="CI96" s="162"/>
      <c r="CJ96" s="66"/>
      <c r="CK96" s="52"/>
      <c r="CL96" s="115"/>
      <c r="CN96" s="162"/>
      <c r="CO96" s="66"/>
      <c r="CP96" s="52"/>
      <c r="CQ96" s="115"/>
      <c r="CS96" s="162"/>
      <c r="CT96" s="66"/>
      <c r="CU96" s="52"/>
      <c r="CV96" s="115"/>
      <c r="CX96" s="162"/>
      <c r="CY96" s="66"/>
      <c r="CZ96" s="52"/>
      <c r="DA96" s="115"/>
      <c r="DC96" s="162"/>
      <c r="DD96" s="66"/>
      <c r="DE96" s="52"/>
      <c r="DF96" s="115"/>
      <c r="DH96" s="162"/>
      <c r="DI96" s="66"/>
      <c r="DJ96" s="52"/>
      <c r="DK96" s="115"/>
      <c r="DM96" s="162"/>
      <c r="DN96" s="66"/>
      <c r="DO96" s="52"/>
      <c r="DP96" s="115"/>
      <c r="DR96" s="162"/>
      <c r="DS96" s="66"/>
      <c r="DT96" s="52"/>
      <c r="DU96" s="115"/>
      <c r="DW96" s="162"/>
    </row>
    <row r="97" spans="1:127" ht="13.5" customHeight="1" x14ac:dyDescent="0.25">
      <c r="A97" s="161"/>
      <c r="B97" s="52"/>
      <c r="C97" s="66"/>
      <c r="D97" s="52"/>
      <c r="E97" s="115"/>
      <c r="G97" s="162"/>
      <c r="H97" s="66"/>
      <c r="I97" s="52"/>
      <c r="J97" s="115"/>
      <c r="L97" s="162"/>
      <c r="M97" s="66"/>
      <c r="N97" s="52"/>
      <c r="O97" s="115"/>
      <c r="Q97" s="162"/>
      <c r="R97" s="66"/>
      <c r="S97" s="52"/>
      <c r="T97" s="115"/>
      <c r="V97" s="162"/>
      <c r="W97" s="66"/>
      <c r="X97" s="52"/>
      <c r="Y97" s="115"/>
      <c r="AA97" s="162"/>
      <c r="AB97" s="66"/>
      <c r="AC97" s="52"/>
      <c r="AD97" s="115"/>
      <c r="AF97" s="162"/>
      <c r="AG97" s="66"/>
      <c r="AH97" s="52"/>
      <c r="AI97" s="115"/>
      <c r="AK97" s="162"/>
      <c r="AL97" s="66"/>
      <c r="AM97" s="52"/>
      <c r="AN97" s="115"/>
      <c r="AP97" s="162"/>
      <c r="AQ97" s="66"/>
      <c r="AR97" s="52"/>
      <c r="AS97" s="115"/>
      <c r="AU97" s="162"/>
      <c r="AV97" s="66"/>
      <c r="AW97" s="52"/>
      <c r="AX97" s="115"/>
      <c r="AZ97" s="162"/>
      <c r="BA97" s="66"/>
      <c r="BB97" s="52"/>
      <c r="BC97" s="115"/>
      <c r="BE97" s="162"/>
      <c r="BF97" s="66"/>
      <c r="BG97" s="52"/>
      <c r="BH97" s="115"/>
      <c r="BJ97" s="162"/>
      <c r="BK97" s="66"/>
      <c r="BL97" s="52"/>
      <c r="BM97" s="115"/>
      <c r="BO97" s="162"/>
      <c r="BP97" s="66"/>
      <c r="BQ97" s="52"/>
      <c r="BR97" s="115"/>
      <c r="BT97" s="162"/>
      <c r="BU97" s="66"/>
      <c r="BV97" s="52"/>
      <c r="BW97" s="115"/>
      <c r="BY97" s="162"/>
      <c r="BZ97" s="66"/>
      <c r="CA97" s="52"/>
      <c r="CB97" s="115"/>
      <c r="CD97" s="162"/>
      <c r="CE97" s="66"/>
      <c r="CF97" s="52"/>
      <c r="CG97" s="115"/>
      <c r="CI97" s="162"/>
      <c r="CJ97" s="66"/>
      <c r="CK97" s="52"/>
      <c r="CL97" s="115"/>
      <c r="CN97" s="162"/>
      <c r="CO97" s="66"/>
      <c r="CP97" s="52"/>
      <c r="CQ97" s="115"/>
      <c r="CS97" s="162"/>
      <c r="CT97" s="66"/>
      <c r="CU97" s="52"/>
      <c r="CV97" s="115"/>
      <c r="CX97" s="162"/>
      <c r="CY97" s="66"/>
      <c r="CZ97" s="52"/>
      <c r="DA97" s="115"/>
      <c r="DC97" s="162"/>
      <c r="DD97" s="66"/>
      <c r="DE97" s="52"/>
      <c r="DF97" s="115"/>
      <c r="DH97" s="162"/>
      <c r="DI97" s="66"/>
      <c r="DJ97" s="52"/>
      <c r="DK97" s="115"/>
      <c r="DM97" s="162"/>
      <c r="DN97" s="66"/>
      <c r="DO97" s="52"/>
      <c r="DP97" s="115"/>
      <c r="DR97" s="162"/>
      <c r="DS97" s="66"/>
      <c r="DT97" s="52"/>
      <c r="DU97" s="115"/>
      <c r="DW97" s="162"/>
    </row>
    <row r="98" spans="1:127" ht="13.5" customHeight="1" x14ac:dyDescent="0.25">
      <c r="A98" s="161"/>
      <c r="B98" s="52"/>
      <c r="C98" s="66"/>
      <c r="D98" s="52"/>
      <c r="E98" s="115"/>
      <c r="G98" s="162"/>
      <c r="H98" s="66"/>
      <c r="I98" s="52"/>
      <c r="J98" s="115"/>
      <c r="L98" s="162"/>
      <c r="M98" s="66"/>
      <c r="N98" s="52"/>
      <c r="O98" s="115"/>
      <c r="Q98" s="162"/>
      <c r="R98" s="66"/>
      <c r="S98" s="52"/>
      <c r="T98" s="115"/>
      <c r="V98" s="162"/>
      <c r="W98" s="66"/>
      <c r="X98" s="52"/>
      <c r="Y98" s="115"/>
      <c r="AA98" s="162"/>
      <c r="AB98" s="66"/>
      <c r="AC98" s="52"/>
      <c r="AD98" s="115"/>
      <c r="AF98" s="162"/>
      <c r="AG98" s="66"/>
      <c r="AH98" s="52"/>
      <c r="AI98" s="115"/>
      <c r="AK98" s="162"/>
      <c r="AL98" s="66"/>
      <c r="AM98" s="52"/>
      <c r="AN98" s="115"/>
      <c r="AP98" s="162"/>
      <c r="AQ98" s="66"/>
      <c r="AR98" s="52"/>
      <c r="AS98" s="115"/>
      <c r="AU98" s="162"/>
      <c r="AV98" s="66"/>
      <c r="AW98" s="52"/>
      <c r="AX98" s="115"/>
      <c r="AZ98" s="162"/>
      <c r="BA98" s="66"/>
      <c r="BB98" s="52"/>
      <c r="BC98" s="115"/>
      <c r="BE98" s="162"/>
      <c r="BF98" s="66"/>
      <c r="BG98" s="52"/>
      <c r="BH98" s="115"/>
      <c r="BJ98" s="162"/>
      <c r="BK98" s="66"/>
      <c r="BL98" s="52"/>
      <c r="BM98" s="115"/>
      <c r="BO98" s="162"/>
      <c r="BP98" s="66"/>
      <c r="BQ98" s="52"/>
      <c r="BR98" s="115"/>
      <c r="BT98" s="162"/>
      <c r="BU98" s="66"/>
      <c r="BV98" s="52"/>
      <c r="BW98" s="115"/>
      <c r="BY98" s="162"/>
      <c r="BZ98" s="66"/>
      <c r="CA98" s="52"/>
      <c r="CB98" s="115"/>
      <c r="CD98" s="162"/>
      <c r="CE98" s="66"/>
      <c r="CF98" s="52"/>
      <c r="CG98" s="115"/>
      <c r="CI98" s="162"/>
      <c r="CJ98" s="66"/>
      <c r="CK98" s="52"/>
      <c r="CL98" s="115"/>
      <c r="CN98" s="162"/>
      <c r="CO98" s="66"/>
      <c r="CP98" s="52"/>
      <c r="CQ98" s="115"/>
      <c r="CS98" s="162"/>
      <c r="CT98" s="66"/>
      <c r="CU98" s="52"/>
      <c r="CV98" s="115"/>
      <c r="CX98" s="162"/>
      <c r="CY98" s="66"/>
      <c r="CZ98" s="52"/>
      <c r="DA98" s="115"/>
      <c r="DC98" s="162"/>
      <c r="DD98" s="66"/>
      <c r="DE98" s="52"/>
      <c r="DF98" s="115"/>
      <c r="DH98" s="162"/>
      <c r="DI98" s="66"/>
      <c r="DJ98" s="52"/>
      <c r="DK98" s="115"/>
      <c r="DM98" s="162"/>
      <c r="DN98" s="66"/>
      <c r="DO98" s="52"/>
      <c r="DP98" s="115"/>
      <c r="DR98" s="162"/>
      <c r="DS98" s="66"/>
      <c r="DT98" s="52"/>
      <c r="DU98" s="115"/>
      <c r="DW98" s="162"/>
    </row>
  </sheetData>
  <customSheetViews>
    <customSheetView guid="{58E98FBC-18A6-4DF7-8BE5-466B393E75B5}">
      <pane xSplit="2" ySplit="10" topLeftCell="C11" activePane="bottomRight" state="frozen"/>
      <selection pane="bottomRight" sqref="A1:G10"/>
      <pageMargins left="0.75" right="0.75" top="1" bottom="1" header="0.5" footer="0.5"/>
      <pageSetup orientation="portrait" horizontalDpi="4294967292" verticalDpi="4294967292"/>
      <headerFooter alignWithMargins="0"/>
    </customSheetView>
  </customSheetViews>
  <phoneticPr fontId="0" type="noConversion"/>
  <pageMargins left="0.75" right="0.75" top="1" bottom="1" header="0.5" footer="0.5"/>
  <pageSetup orientation="portrait" horizontalDpi="4294967292" verticalDpi="4294967292" r:id="rId1"/>
  <headerFooter alignWithMargins="0"/>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info_parties!$A$1:$A$100</xm:f>
          </x14:formula1>
          <xm:sqref>A11:A198</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BED2BE"/>
  </sheetPr>
  <dimension ref="A1:KF260"/>
  <sheetViews>
    <sheetView zoomScaleNormal="100" workbookViewId="0">
      <pane xSplit="4" ySplit="10" topLeftCell="CK128" activePane="bottomRight" state="frozen"/>
      <selection activeCell="I6" sqref="I6"/>
      <selection pane="topRight" activeCell="I6" sqref="I6"/>
      <selection pane="bottomLeft" activeCell="I6" sqref="I6"/>
      <selection pane="bottomRight" activeCell="DH140" sqref="DH140"/>
    </sheetView>
  </sheetViews>
  <sheetFormatPr defaultColWidth="9.109375" defaultRowHeight="13.5" customHeight="1" x14ac:dyDescent="0.25"/>
  <cols>
    <col min="1" max="1" width="9.109375" style="89"/>
    <col min="2" max="2" width="24.33203125" style="89" customWidth="1"/>
    <col min="3" max="3" width="4.5546875" style="89" customWidth="1"/>
    <col min="4" max="16" width="9.109375" style="89"/>
    <col min="17" max="17" width="9.109375" style="156"/>
    <col min="18" max="40" width="9.109375" style="89"/>
    <col min="41" max="16384" width="9.109375" style="2"/>
  </cols>
  <sheetData>
    <row r="1" spans="1:292" ht="13.5" customHeight="1" x14ac:dyDescent="0.25">
      <c r="A1" s="74" t="s">
        <v>10</v>
      </c>
      <c r="B1" s="75"/>
      <c r="C1" s="127"/>
      <c r="D1" s="128"/>
      <c r="E1" s="133" t="s">
        <v>968</v>
      </c>
      <c r="F1" s="128"/>
      <c r="G1" s="128"/>
      <c r="H1" s="128"/>
      <c r="I1" s="128"/>
      <c r="J1" s="128"/>
      <c r="K1" s="128"/>
      <c r="L1" s="128"/>
      <c r="M1" s="128"/>
      <c r="N1" s="128"/>
      <c r="O1" s="128"/>
      <c r="P1" s="128"/>
      <c r="Q1" s="133" t="s">
        <v>966</v>
      </c>
      <c r="R1" s="128"/>
      <c r="S1" s="128"/>
      <c r="T1" s="128"/>
      <c r="U1" s="128"/>
      <c r="V1" s="128"/>
      <c r="W1" s="128"/>
      <c r="X1" s="128"/>
      <c r="Y1" s="128"/>
      <c r="Z1" s="128"/>
      <c r="AA1" s="128"/>
      <c r="AB1" s="128"/>
      <c r="AC1" s="129" t="s">
        <v>967</v>
      </c>
      <c r="AD1" s="128"/>
      <c r="AE1" s="128"/>
      <c r="AF1" s="128"/>
      <c r="AG1" s="128"/>
      <c r="AH1" s="128"/>
      <c r="AI1" s="128"/>
      <c r="AJ1" s="128"/>
      <c r="AK1" s="128"/>
      <c r="AL1" s="128"/>
      <c r="AM1" s="128"/>
      <c r="AN1" s="128"/>
      <c r="AO1" s="129" t="s">
        <v>1051</v>
      </c>
      <c r="AP1" s="128"/>
      <c r="AQ1" s="128"/>
      <c r="AR1" s="128"/>
      <c r="AS1" s="128"/>
      <c r="AT1" s="128"/>
      <c r="AU1" s="128"/>
      <c r="AV1" s="128"/>
      <c r="AW1" s="128"/>
      <c r="AX1" s="128"/>
      <c r="AY1" s="128"/>
      <c r="AZ1" s="128"/>
      <c r="BA1" s="129" t="s">
        <v>1055</v>
      </c>
      <c r="BB1" s="128"/>
      <c r="BC1" s="128"/>
      <c r="BD1" s="128"/>
      <c r="BE1" s="128"/>
      <c r="BF1" s="128"/>
      <c r="BG1" s="128"/>
      <c r="BH1" s="128"/>
      <c r="BI1" s="128"/>
      <c r="BJ1" s="128"/>
      <c r="BK1" s="128"/>
      <c r="BL1" s="128"/>
      <c r="BM1" s="129" t="s">
        <v>1178</v>
      </c>
      <c r="BN1" s="128"/>
      <c r="BO1" s="128"/>
      <c r="BP1" s="128"/>
      <c r="BQ1" s="128"/>
      <c r="BR1" s="128"/>
      <c r="BS1" s="128"/>
      <c r="BT1" s="128"/>
      <c r="BU1" s="128"/>
      <c r="BV1" s="128"/>
      <c r="BW1" s="128"/>
      <c r="BX1" s="128"/>
      <c r="BY1" s="129" t="s">
        <v>1259</v>
      </c>
      <c r="BZ1" s="128"/>
      <c r="CA1" s="128"/>
      <c r="CB1" s="128"/>
      <c r="CC1" s="128"/>
      <c r="CD1" s="128"/>
      <c r="CE1" s="128"/>
      <c r="CF1" s="128"/>
      <c r="CG1" s="128"/>
      <c r="CH1" s="128"/>
      <c r="CI1" s="128"/>
      <c r="CJ1" s="128"/>
      <c r="CK1" s="129" t="s">
        <v>1281</v>
      </c>
      <c r="CL1" s="128"/>
      <c r="CM1" s="128"/>
      <c r="CN1" s="128"/>
      <c r="CO1" s="128"/>
      <c r="CP1" s="128"/>
      <c r="CQ1" s="128"/>
      <c r="CR1" s="128"/>
      <c r="CS1" s="128"/>
      <c r="CT1" s="128"/>
      <c r="CU1" s="128"/>
      <c r="CV1" s="128"/>
      <c r="CW1" s="129" t="s">
        <v>1320</v>
      </c>
      <c r="CX1" s="128"/>
      <c r="CY1" s="128"/>
      <c r="CZ1" s="128"/>
      <c r="DA1" s="128"/>
      <c r="DB1" s="128"/>
      <c r="DC1" s="128"/>
      <c r="DD1" s="128"/>
      <c r="DE1" s="128"/>
      <c r="DF1" s="128"/>
      <c r="DG1" s="128"/>
      <c r="DH1" s="128"/>
      <c r="DI1" s="129"/>
      <c r="DJ1" s="128"/>
      <c r="DK1" s="128"/>
      <c r="DL1" s="128"/>
      <c r="DM1" s="128"/>
      <c r="DN1" s="128"/>
      <c r="DO1" s="128"/>
      <c r="DP1" s="128"/>
      <c r="DQ1" s="128"/>
      <c r="DR1" s="128"/>
      <c r="DS1" s="128"/>
      <c r="DT1" s="128"/>
      <c r="DU1" s="129"/>
      <c r="DV1" s="128"/>
      <c r="DW1" s="128"/>
      <c r="DX1" s="128"/>
      <c r="DY1" s="128"/>
      <c r="DZ1" s="128"/>
      <c r="EA1" s="128"/>
      <c r="EB1" s="128"/>
      <c r="EC1" s="128"/>
      <c r="ED1" s="128"/>
      <c r="EE1" s="128"/>
      <c r="EF1" s="128"/>
      <c r="EG1" s="129"/>
      <c r="EH1" s="128"/>
      <c r="EI1" s="128"/>
      <c r="EJ1" s="128"/>
      <c r="EK1" s="128"/>
      <c r="EL1" s="128"/>
      <c r="EM1" s="128"/>
      <c r="EN1" s="128"/>
      <c r="EO1" s="128"/>
      <c r="EP1" s="128"/>
      <c r="EQ1" s="128"/>
      <c r="ER1" s="128"/>
      <c r="ES1" s="129"/>
      <c r="ET1" s="128"/>
      <c r="EU1" s="128"/>
      <c r="EV1" s="128"/>
      <c r="EW1" s="128"/>
      <c r="EX1" s="128"/>
      <c r="EY1" s="128"/>
      <c r="EZ1" s="128"/>
      <c r="FA1" s="128"/>
      <c r="FB1" s="128"/>
      <c r="FC1" s="128"/>
      <c r="FD1" s="128"/>
      <c r="FE1" s="129"/>
      <c r="FF1" s="128"/>
      <c r="FG1" s="128"/>
      <c r="FH1" s="128"/>
      <c r="FI1" s="128"/>
      <c r="FJ1" s="128"/>
      <c r="FK1" s="128"/>
      <c r="FL1" s="128"/>
      <c r="FM1" s="128"/>
      <c r="FN1" s="128"/>
      <c r="FO1" s="128"/>
      <c r="FP1" s="128"/>
      <c r="FQ1" s="129"/>
      <c r="FR1" s="128"/>
      <c r="FS1" s="128"/>
      <c r="FT1" s="128"/>
      <c r="FU1" s="128"/>
      <c r="FV1" s="128"/>
      <c r="FW1" s="128"/>
      <c r="FX1" s="128"/>
      <c r="FY1" s="128"/>
      <c r="FZ1" s="128"/>
      <c r="GA1" s="128"/>
      <c r="GB1" s="128"/>
      <c r="GC1" s="129"/>
      <c r="GD1" s="128"/>
      <c r="GE1" s="128"/>
      <c r="GF1" s="128"/>
      <c r="GG1" s="128"/>
      <c r="GH1" s="128"/>
      <c r="GI1" s="128"/>
      <c r="GJ1" s="128"/>
      <c r="GK1" s="128"/>
      <c r="GL1" s="128"/>
      <c r="GM1" s="128"/>
      <c r="GN1" s="128"/>
      <c r="GO1" s="129"/>
      <c r="GP1" s="128"/>
      <c r="GQ1" s="128"/>
      <c r="GR1" s="128"/>
      <c r="GS1" s="128"/>
      <c r="GT1" s="128"/>
      <c r="GU1" s="128"/>
      <c r="GV1" s="128"/>
      <c r="GW1" s="128"/>
      <c r="GX1" s="128"/>
      <c r="GY1" s="128"/>
      <c r="GZ1" s="128"/>
      <c r="HA1" s="129"/>
      <c r="HB1" s="128"/>
      <c r="HC1" s="128"/>
      <c r="HD1" s="128"/>
      <c r="HE1" s="128"/>
      <c r="HF1" s="128"/>
      <c r="HG1" s="128"/>
      <c r="HH1" s="128"/>
      <c r="HI1" s="128"/>
      <c r="HJ1" s="128"/>
      <c r="HK1" s="128"/>
      <c r="HL1" s="128"/>
      <c r="HM1" s="129"/>
      <c r="HN1" s="128"/>
      <c r="HO1" s="128"/>
      <c r="HP1" s="128"/>
      <c r="HQ1" s="128"/>
      <c r="HR1" s="128"/>
      <c r="HS1" s="128"/>
      <c r="HT1" s="128"/>
      <c r="HU1" s="128"/>
      <c r="HV1" s="128"/>
      <c r="HW1" s="128"/>
      <c r="HX1" s="128"/>
      <c r="HY1" s="129"/>
      <c r="HZ1" s="128"/>
      <c r="IA1" s="128"/>
      <c r="IB1" s="128"/>
      <c r="IC1" s="128"/>
      <c r="ID1" s="128"/>
      <c r="IE1" s="128"/>
      <c r="IF1" s="128"/>
      <c r="IG1" s="128"/>
      <c r="IH1" s="128"/>
      <c r="II1" s="128"/>
      <c r="IJ1" s="128"/>
      <c r="IK1" s="129"/>
      <c r="IL1" s="128"/>
      <c r="IM1" s="128"/>
      <c r="IN1" s="128"/>
      <c r="IO1" s="128"/>
      <c r="IP1" s="128"/>
      <c r="IQ1" s="128"/>
      <c r="IR1" s="128"/>
      <c r="IS1" s="128"/>
      <c r="IT1" s="128"/>
      <c r="IU1" s="128"/>
      <c r="IV1" s="128"/>
      <c r="IW1" s="129"/>
      <c r="IX1" s="128"/>
      <c r="IY1" s="128"/>
      <c r="IZ1" s="128"/>
      <c r="JA1" s="128"/>
      <c r="JB1" s="128"/>
      <c r="JC1" s="128"/>
      <c r="JD1" s="128"/>
      <c r="JE1" s="128"/>
      <c r="JF1" s="128"/>
      <c r="JG1" s="128"/>
      <c r="JH1" s="128"/>
      <c r="JI1" s="129"/>
      <c r="JJ1" s="128"/>
      <c r="JK1" s="128"/>
      <c r="JL1" s="128"/>
      <c r="JM1" s="128"/>
      <c r="JN1" s="128"/>
      <c r="JO1" s="128"/>
      <c r="JP1" s="128"/>
      <c r="JQ1" s="128"/>
      <c r="JR1" s="128"/>
      <c r="JS1" s="128"/>
      <c r="JT1" s="128"/>
      <c r="JU1" s="129"/>
      <c r="JV1" s="128"/>
      <c r="JW1" s="128"/>
      <c r="JX1" s="128"/>
      <c r="JY1" s="128"/>
      <c r="JZ1" s="128"/>
      <c r="KA1" s="128"/>
      <c r="KB1" s="128"/>
      <c r="KC1" s="128"/>
      <c r="KD1" s="128"/>
      <c r="KE1" s="128"/>
      <c r="KF1" s="128"/>
    </row>
    <row r="2" spans="1:292" ht="13.5" customHeight="1" x14ac:dyDescent="0.25">
      <c r="A2" s="130" t="s">
        <v>4</v>
      </c>
      <c r="B2" s="75"/>
      <c r="C2" s="131"/>
      <c r="D2" s="132"/>
      <c r="E2" s="133">
        <v>40496</v>
      </c>
      <c r="F2" s="132"/>
      <c r="G2" s="132"/>
      <c r="H2" s="132"/>
      <c r="I2" s="132"/>
      <c r="J2" s="132"/>
      <c r="K2" s="132"/>
      <c r="L2" s="132"/>
      <c r="M2" s="132"/>
      <c r="N2" s="132"/>
      <c r="O2" s="132"/>
      <c r="P2" s="132"/>
      <c r="Q2" s="133">
        <v>40601</v>
      </c>
      <c r="R2" s="132"/>
      <c r="S2" s="132"/>
      <c r="T2" s="132"/>
      <c r="U2" s="132"/>
      <c r="V2" s="132"/>
      <c r="W2" s="132"/>
      <c r="X2" s="132"/>
      <c r="Y2" s="132"/>
      <c r="Z2" s="132"/>
      <c r="AA2" s="132"/>
      <c r="AB2" s="132"/>
      <c r="AC2" s="133">
        <v>41045</v>
      </c>
      <c r="AD2" s="132"/>
      <c r="AE2" s="132"/>
      <c r="AF2" s="132"/>
      <c r="AG2" s="132"/>
      <c r="AH2" s="132"/>
      <c r="AI2" s="132"/>
      <c r="AJ2" s="132"/>
      <c r="AK2" s="132"/>
      <c r="AL2" s="132"/>
      <c r="AM2" s="132"/>
      <c r="AN2" s="132"/>
      <c r="AO2" s="133">
        <v>41729</v>
      </c>
      <c r="AP2" s="132"/>
      <c r="AQ2" s="132"/>
      <c r="AR2" s="132"/>
      <c r="AS2" s="132"/>
      <c r="AT2" s="132"/>
      <c r="AU2" s="132"/>
      <c r="AV2" s="132"/>
      <c r="AW2" s="132"/>
      <c r="AX2" s="132"/>
      <c r="AY2" s="132"/>
      <c r="AZ2" s="132"/>
      <c r="BA2" s="133">
        <v>41878</v>
      </c>
      <c r="BB2" s="132"/>
      <c r="BC2" s="132"/>
      <c r="BD2" s="132"/>
      <c r="BE2" s="132"/>
      <c r="BF2" s="132"/>
      <c r="BG2" s="132"/>
      <c r="BH2" s="132"/>
      <c r="BI2" s="132"/>
      <c r="BJ2" s="132"/>
      <c r="BK2" s="132"/>
      <c r="BL2" s="132"/>
      <c r="BM2" s="133">
        <v>42710</v>
      </c>
      <c r="BN2" s="132"/>
      <c r="BO2" s="132"/>
      <c r="BP2" s="132"/>
      <c r="BQ2" s="132"/>
      <c r="BR2" s="132"/>
      <c r="BS2" s="132"/>
      <c r="BT2" s="132"/>
      <c r="BU2" s="132"/>
      <c r="BV2" s="132"/>
      <c r="BW2" s="132"/>
      <c r="BX2" s="132"/>
      <c r="BY2" s="133">
        <v>42870</v>
      </c>
      <c r="BZ2" s="132"/>
      <c r="CA2" s="132"/>
      <c r="CB2" s="132"/>
      <c r="CC2" s="132"/>
      <c r="CD2" s="132"/>
      <c r="CE2" s="132"/>
      <c r="CF2" s="132"/>
      <c r="CG2" s="132"/>
      <c r="CH2" s="132"/>
      <c r="CI2" s="132"/>
      <c r="CJ2" s="132"/>
      <c r="CK2" s="133">
        <v>42905</v>
      </c>
      <c r="CL2" s="132"/>
      <c r="CM2" s="132"/>
      <c r="CN2" s="132"/>
      <c r="CO2" s="132"/>
      <c r="CP2" s="132"/>
      <c r="CQ2" s="132"/>
      <c r="CR2" s="132"/>
      <c r="CS2" s="132"/>
      <c r="CT2" s="132"/>
      <c r="CU2" s="132"/>
      <c r="CV2" s="132"/>
      <c r="CW2" s="133">
        <v>44019</v>
      </c>
      <c r="CX2" s="132"/>
      <c r="CY2" s="132"/>
      <c r="CZ2" s="132"/>
      <c r="DA2" s="132"/>
      <c r="DB2" s="132"/>
      <c r="DC2" s="132"/>
      <c r="DD2" s="132"/>
      <c r="DE2" s="132"/>
      <c r="DF2" s="132"/>
      <c r="DG2" s="132"/>
      <c r="DH2" s="132"/>
      <c r="DI2" s="133"/>
      <c r="DJ2" s="132"/>
      <c r="DK2" s="132"/>
      <c r="DL2" s="132"/>
      <c r="DM2" s="132"/>
      <c r="DN2" s="132"/>
      <c r="DO2" s="132"/>
      <c r="DP2" s="132"/>
      <c r="DQ2" s="132"/>
      <c r="DR2" s="132"/>
      <c r="DS2" s="132"/>
      <c r="DT2" s="132"/>
      <c r="DU2" s="133"/>
      <c r="DV2" s="132"/>
      <c r="DW2" s="132"/>
      <c r="DX2" s="132"/>
      <c r="DY2" s="132"/>
      <c r="DZ2" s="132"/>
      <c r="EA2" s="132"/>
      <c r="EB2" s="132"/>
      <c r="EC2" s="132"/>
      <c r="ED2" s="132"/>
      <c r="EE2" s="132"/>
      <c r="EF2" s="132"/>
      <c r="EG2" s="133"/>
      <c r="EH2" s="132"/>
      <c r="EI2" s="132"/>
      <c r="EJ2" s="132"/>
      <c r="EK2" s="132"/>
      <c r="EL2" s="132"/>
      <c r="EM2" s="132"/>
      <c r="EN2" s="132"/>
      <c r="EO2" s="132"/>
      <c r="EP2" s="132"/>
      <c r="EQ2" s="132"/>
      <c r="ER2" s="132"/>
      <c r="ES2" s="133"/>
      <c r="ET2" s="132"/>
      <c r="EU2" s="132"/>
      <c r="EV2" s="132"/>
      <c r="EW2" s="132"/>
      <c r="EX2" s="132"/>
      <c r="EY2" s="132"/>
      <c r="EZ2" s="132"/>
      <c r="FA2" s="132"/>
      <c r="FB2" s="132"/>
      <c r="FC2" s="132"/>
      <c r="FD2" s="132"/>
      <c r="FE2" s="133"/>
      <c r="FF2" s="132"/>
      <c r="FG2" s="132"/>
      <c r="FH2" s="132"/>
      <c r="FI2" s="132"/>
      <c r="FJ2" s="132"/>
      <c r="FK2" s="132"/>
      <c r="FL2" s="132"/>
      <c r="FM2" s="132"/>
      <c r="FN2" s="132"/>
      <c r="FO2" s="132"/>
      <c r="FP2" s="132"/>
      <c r="FR2" s="132"/>
      <c r="FS2" s="132"/>
      <c r="FT2" s="132"/>
      <c r="FU2" s="132"/>
      <c r="FV2" s="132"/>
      <c r="FW2" s="132"/>
      <c r="FX2" s="132"/>
      <c r="FY2" s="132"/>
      <c r="FZ2" s="132"/>
      <c r="GA2" s="132"/>
      <c r="GB2" s="132"/>
      <c r="GC2" s="133"/>
      <c r="GD2" s="132"/>
      <c r="GE2" s="132"/>
      <c r="GF2" s="132"/>
      <c r="GG2" s="132"/>
      <c r="GH2" s="132"/>
      <c r="GI2" s="132"/>
      <c r="GJ2" s="132"/>
      <c r="GK2" s="132"/>
      <c r="GL2" s="132"/>
      <c r="GM2" s="132"/>
      <c r="GN2" s="132"/>
      <c r="GO2" s="133"/>
      <c r="GP2" s="132"/>
      <c r="GQ2" s="132"/>
      <c r="GR2" s="132"/>
      <c r="GS2" s="132"/>
      <c r="GT2" s="132"/>
      <c r="GU2" s="132"/>
      <c r="GV2" s="132"/>
      <c r="GW2" s="132"/>
      <c r="GX2" s="132"/>
      <c r="GY2" s="132"/>
      <c r="GZ2" s="132"/>
      <c r="HA2" s="133"/>
      <c r="HB2" s="132"/>
      <c r="HC2" s="132"/>
      <c r="HD2" s="132"/>
      <c r="HE2" s="132"/>
      <c r="HF2" s="132"/>
      <c r="HG2" s="132"/>
      <c r="HH2" s="132"/>
      <c r="HI2" s="132"/>
      <c r="HJ2" s="132"/>
      <c r="HK2" s="132"/>
      <c r="HL2" s="132"/>
      <c r="HM2" s="133"/>
      <c r="HN2" s="132"/>
      <c r="HO2" s="132"/>
      <c r="HP2" s="132"/>
      <c r="HQ2" s="132"/>
      <c r="HR2" s="132"/>
      <c r="HS2" s="132"/>
      <c r="HT2" s="132"/>
      <c r="HU2" s="132"/>
      <c r="HV2" s="132"/>
      <c r="HW2" s="132"/>
      <c r="HX2" s="132"/>
      <c r="HY2" s="133"/>
      <c r="HZ2" s="132"/>
      <c r="IA2" s="132"/>
      <c r="IB2" s="132"/>
      <c r="IC2" s="132"/>
      <c r="ID2" s="132"/>
      <c r="IE2" s="132"/>
      <c r="IF2" s="132"/>
      <c r="IG2" s="132"/>
      <c r="IH2" s="132"/>
      <c r="II2" s="132"/>
      <c r="IJ2" s="132"/>
      <c r="IK2" s="133"/>
      <c r="IL2" s="132"/>
      <c r="IM2" s="132"/>
      <c r="IN2" s="132"/>
      <c r="IO2" s="132"/>
      <c r="IP2" s="132"/>
      <c r="IQ2" s="132"/>
      <c r="IR2" s="132"/>
      <c r="IS2" s="132"/>
      <c r="IT2" s="132"/>
      <c r="IU2" s="132"/>
      <c r="IV2" s="132"/>
      <c r="IW2" s="133"/>
      <c r="IX2" s="132"/>
      <c r="IY2" s="132"/>
      <c r="IZ2" s="132"/>
      <c r="JA2" s="132"/>
      <c r="JB2" s="132"/>
      <c r="JC2" s="132"/>
      <c r="JD2" s="132"/>
      <c r="JE2" s="132"/>
      <c r="JF2" s="132"/>
      <c r="JG2" s="132"/>
      <c r="JH2" s="132"/>
      <c r="JI2" s="133"/>
      <c r="JJ2" s="132"/>
      <c r="JK2" s="132"/>
      <c r="JL2" s="132"/>
      <c r="JM2" s="132"/>
      <c r="JN2" s="132"/>
      <c r="JO2" s="132"/>
      <c r="JP2" s="132"/>
      <c r="JQ2" s="132"/>
      <c r="JR2" s="132"/>
      <c r="JS2" s="132"/>
      <c r="JT2" s="132"/>
      <c r="JU2" s="133"/>
      <c r="JV2" s="132"/>
      <c r="JW2" s="132"/>
      <c r="JX2" s="132"/>
      <c r="JY2" s="132"/>
      <c r="JZ2" s="132"/>
      <c r="KA2" s="132"/>
      <c r="KB2" s="132"/>
      <c r="KC2" s="132"/>
      <c r="KD2" s="132"/>
      <c r="KE2" s="132"/>
      <c r="KF2" s="132"/>
    </row>
    <row r="3" spans="1:292" ht="13.5" customHeight="1" x14ac:dyDescent="0.25">
      <c r="A3" s="130" t="s">
        <v>5</v>
      </c>
      <c r="B3" s="75"/>
      <c r="C3" s="134"/>
      <c r="D3" s="132"/>
      <c r="E3" s="133">
        <v>40601</v>
      </c>
      <c r="F3" s="132"/>
      <c r="G3" s="132"/>
      <c r="H3" s="132"/>
      <c r="I3" s="132"/>
      <c r="J3" s="132"/>
      <c r="K3" s="132"/>
      <c r="L3" s="132"/>
      <c r="M3" s="132"/>
      <c r="N3" s="132"/>
      <c r="O3" s="132"/>
      <c r="P3" s="132"/>
      <c r="Q3" s="133">
        <v>41044</v>
      </c>
      <c r="R3" s="132"/>
      <c r="S3" s="132"/>
      <c r="T3" s="132"/>
      <c r="U3" s="132"/>
      <c r="V3" s="132"/>
      <c r="W3" s="132"/>
      <c r="X3" s="132"/>
      <c r="Y3" s="132"/>
      <c r="Z3" s="132"/>
      <c r="AA3" s="132"/>
      <c r="AB3" s="132"/>
      <c r="AC3" s="133">
        <v>41729</v>
      </c>
      <c r="AD3" s="132"/>
      <c r="AE3" s="132"/>
      <c r="AF3" s="132"/>
      <c r="AG3" s="132"/>
      <c r="AH3" s="132"/>
      <c r="AI3" s="132"/>
      <c r="AJ3" s="132"/>
      <c r="AK3" s="132"/>
      <c r="AL3" s="132"/>
      <c r="AM3" s="132"/>
      <c r="AN3" s="132"/>
      <c r="AO3" s="133">
        <v>41878</v>
      </c>
      <c r="AP3" s="132"/>
      <c r="AQ3" s="132"/>
      <c r="AR3" s="132"/>
      <c r="AS3" s="132"/>
      <c r="AT3" s="132"/>
      <c r="AU3" s="132"/>
      <c r="AV3" s="132"/>
      <c r="AW3" s="132"/>
      <c r="AX3" s="132"/>
      <c r="AY3" s="132"/>
      <c r="AZ3" s="132"/>
      <c r="BA3" s="133">
        <v>42710</v>
      </c>
      <c r="BB3" s="132"/>
      <c r="BC3" s="132"/>
      <c r="BD3" s="132"/>
      <c r="BE3" s="132"/>
      <c r="BF3" s="132"/>
      <c r="BG3" s="132"/>
      <c r="BH3" s="132"/>
      <c r="BI3" s="132"/>
      <c r="BJ3" s="132"/>
      <c r="BK3" s="132"/>
      <c r="BL3" s="132"/>
      <c r="BM3" s="133">
        <v>42870</v>
      </c>
      <c r="BN3" s="132"/>
      <c r="BO3" s="132"/>
      <c r="BP3" s="132"/>
      <c r="BQ3" s="132"/>
      <c r="BR3" s="132"/>
      <c r="BS3" s="132"/>
      <c r="BT3" s="132"/>
      <c r="BU3" s="132"/>
      <c r="BV3" s="132"/>
      <c r="BW3" s="132"/>
      <c r="BX3" s="132"/>
      <c r="BY3" s="133">
        <v>42905</v>
      </c>
      <c r="BZ3" s="132"/>
      <c r="CA3" s="132"/>
      <c r="CB3" s="132"/>
      <c r="CC3" s="132"/>
      <c r="CD3" s="132"/>
      <c r="CE3" s="132"/>
      <c r="CF3" s="132"/>
      <c r="CG3" s="132"/>
      <c r="CH3" s="132"/>
      <c r="CI3" s="132"/>
      <c r="CJ3" s="132"/>
      <c r="CK3" s="133">
        <v>44019</v>
      </c>
      <c r="CL3" s="132"/>
      <c r="CM3" s="132"/>
      <c r="CN3" s="132"/>
      <c r="CO3" s="132"/>
      <c r="CP3" s="132"/>
      <c r="CQ3" s="132"/>
      <c r="CR3" s="132"/>
      <c r="CS3" s="132"/>
      <c r="CT3" s="132"/>
      <c r="CU3" s="132"/>
      <c r="CV3" s="132"/>
      <c r="CW3" s="133">
        <v>44196</v>
      </c>
      <c r="CX3" s="132"/>
      <c r="CY3" s="132"/>
      <c r="CZ3" s="132"/>
      <c r="DA3" s="132"/>
      <c r="DB3" s="132"/>
      <c r="DC3" s="132"/>
      <c r="DD3" s="132"/>
      <c r="DE3" s="132"/>
      <c r="DF3" s="132"/>
      <c r="DG3" s="132"/>
      <c r="DH3" s="132"/>
      <c r="DI3" s="133"/>
      <c r="DJ3" s="132"/>
      <c r="DK3" s="132"/>
      <c r="DL3" s="132"/>
      <c r="DM3" s="132"/>
      <c r="DN3" s="132"/>
      <c r="DO3" s="132"/>
      <c r="DP3" s="132"/>
      <c r="DQ3" s="132"/>
      <c r="DR3" s="132"/>
      <c r="DS3" s="132"/>
      <c r="DT3" s="132"/>
      <c r="DU3" s="133"/>
      <c r="DV3" s="132"/>
      <c r="DW3" s="132"/>
      <c r="DX3" s="132"/>
      <c r="DY3" s="132"/>
      <c r="DZ3" s="132"/>
      <c r="EA3" s="132"/>
      <c r="EB3" s="132"/>
      <c r="EC3" s="132"/>
      <c r="ED3" s="132"/>
      <c r="EE3" s="132"/>
      <c r="EF3" s="132"/>
      <c r="EG3" s="133"/>
      <c r="EH3" s="132"/>
      <c r="EI3" s="132"/>
      <c r="EJ3" s="132"/>
      <c r="EK3" s="132"/>
      <c r="EL3" s="132"/>
      <c r="EM3" s="132"/>
      <c r="EN3" s="132"/>
      <c r="EO3" s="132"/>
      <c r="EP3" s="132"/>
      <c r="EQ3" s="132"/>
      <c r="ER3" s="132"/>
      <c r="ES3" s="133"/>
      <c r="ET3" s="132"/>
      <c r="EU3" s="132"/>
      <c r="EV3" s="132"/>
      <c r="EW3" s="132"/>
      <c r="EX3" s="132"/>
      <c r="EY3" s="132"/>
      <c r="EZ3" s="132"/>
      <c r="FA3" s="132"/>
      <c r="FB3" s="132"/>
      <c r="FC3" s="132"/>
      <c r="FD3" s="132"/>
      <c r="FE3" s="133"/>
      <c r="FF3" s="132"/>
      <c r="FG3" s="132"/>
      <c r="FH3" s="132"/>
      <c r="FI3" s="132"/>
      <c r="FJ3" s="132"/>
      <c r="FK3" s="132"/>
      <c r="FL3" s="132"/>
      <c r="FM3" s="132"/>
      <c r="FN3" s="132"/>
      <c r="FO3" s="132"/>
      <c r="FP3" s="132"/>
      <c r="FQ3" s="133"/>
      <c r="FR3" s="132"/>
      <c r="FS3" s="132"/>
      <c r="FT3" s="132"/>
      <c r="FU3" s="132"/>
      <c r="FV3" s="132"/>
      <c r="FW3" s="132"/>
      <c r="FX3" s="132"/>
      <c r="FY3" s="132"/>
      <c r="FZ3" s="132"/>
      <c r="GA3" s="132"/>
      <c r="GB3" s="132"/>
      <c r="GC3" s="133"/>
      <c r="GD3" s="132"/>
      <c r="GE3" s="132"/>
      <c r="GF3" s="132"/>
      <c r="GG3" s="132"/>
      <c r="GH3" s="132"/>
      <c r="GI3" s="132"/>
      <c r="GJ3" s="132"/>
      <c r="GK3" s="132"/>
      <c r="GL3" s="132"/>
      <c r="GM3" s="132"/>
      <c r="GN3" s="132"/>
      <c r="GO3" s="133"/>
      <c r="GP3" s="132"/>
      <c r="GQ3" s="132"/>
      <c r="GR3" s="132"/>
      <c r="GS3" s="132"/>
      <c r="GT3" s="132"/>
      <c r="GU3" s="132"/>
      <c r="GV3" s="132"/>
      <c r="GW3" s="132"/>
      <c r="GX3" s="132"/>
      <c r="GY3" s="132"/>
      <c r="GZ3" s="132"/>
      <c r="HA3" s="133"/>
      <c r="HB3" s="132"/>
      <c r="HC3" s="132"/>
      <c r="HD3" s="132"/>
      <c r="HE3" s="132"/>
      <c r="HF3" s="132"/>
      <c r="HG3" s="132"/>
      <c r="HH3" s="132"/>
      <c r="HI3" s="132"/>
      <c r="HJ3" s="132"/>
      <c r="HK3" s="132"/>
      <c r="HL3" s="132"/>
      <c r="HM3" s="133"/>
      <c r="HN3" s="132"/>
      <c r="HO3" s="132"/>
      <c r="HP3" s="132"/>
      <c r="HQ3" s="132"/>
      <c r="HR3" s="132"/>
      <c r="HS3" s="132"/>
      <c r="HT3" s="132"/>
      <c r="HU3" s="132"/>
      <c r="HV3" s="132"/>
      <c r="HW3" s="132"/>
      <c r="HX3" s="132"/>
      <c r="HY3" s="133"/>
      <c r="HZ3" s="132"/>
      <c r="IA3" s="132"/>
      <c r="IB3" s="132"/>
      <c r="IC3" s="132"/>
      <c r="ID3" s="132"/>
      <c r="IE3" s="132"/>
      <c r="IF3" s="132"/>
      <c r="IG3" s="132"/>
      <c r="IH3" s="132"/>
      <c r="II3" s="132"/>
      <c r="IJ3" s="132"/>
      <c r="IK3" s="133"/>
      <c r="IL3" s="132"/>
      <c r="IM3" s="132"/>
      <c r="IN3" s="132"/>
      <c r="IO3" s="132"/>
      <c r="IP3" s="132"/>
      <c r="IQ3" s="132"/>
      <c r="IR3" s="132"/>
      <c r="IS3" s="132"/>
      <c r="IT3" s="132"/>
      <c r="IU3" s="132"/>
      <c r="IV3" s="132"/>
      <c r="IW3" s="133"/>
      <c r="IX3" s="132"/>
      <c r="IY3" s="132"/>
      <c r="IZ3" s="132"/>
      <c r="JA3" s="132"/>
      <c r="JB3" s="132"/>
      <c r="JC3" s="132"/>
      <c r="JD3" s="132"/>
      <c r="JE3" s="132"/>
      <c r="JF3" s="132"/>
      <c r="JG3" s="132"/>
      <c r="JH3" s="132"/>
      <c r="JI3" s="133"/>
      <c r="JJ3" s="132"/>
      <c r="JK3" s="132"/>
      <c r="JL3" s="132"/>
      <c r="JM3" s="132"/>
      <c r="JN3" s="132"/>
      <c r="JO3" s="132"/>
      <c r="JP3" s="132"/>
      <c r="JQ3" s="132"/>
      <c r="JR3" s="132"/>
      <c r="JS3" s="132"/>
      <c r="JT3" s="132"/>
      <c r="JU3" s="133"/>
      <c r="JV3" s="132"/>
      <c r="JW3" s="132"/>
      <c r="JX3" s="132"/>
      <c r="JY3" s="132"/>
      <c r="JZ3" s="132"/>
      <c r="KA3" s="132"/>
      <c r="KB3" s="132"/>
      <c r="KC3" s="132"/>
      <c r="KD3" s="132"/>
      <c r="KE3" s="132"/>
      <c r="KF3" s="132"/>
    </row>
    <row r="4" spans="1:292" ht="6" customHeight="1" x14ac:dyDescent="0.25">
      <c r="A4" s="74"/>
      <c r="B4" s="75"/>
      <c r="C4" s="75"/>
      <c r="D4" s="75"/>
      <c r="E4" s="81"/>
      <c r="F4" s="75"/>
      <c r="G4" s="75"/>
      <c r="H4" s="75"/>
      <c r="I4" s="75"/>
      <c r="J4" s="75"/>
      <c r="K4" s="75"/>
      <c r="L4" s="75"/>
      <c r="M4" s="75"/>
      <c r="N4" s="75"/>
      <c r="O4" s="75"/>
      <c r="P4" s="75"/>
      <c r="Q4" s="81"/>
      <c r="R4" s="75"/>
      <c r="S4" s="75"/>
      <c r="T4" s="75"/>
      <c r="U4" s="75"/>
      <c r="V4" s="75"/>
      <c r="W4" s="75"/>
      <c r="X4" s="75"/>
      <c r="Y4" s="75"/>
      <c r="Z4" s="75"/>
      <c r="AA4" s="75"/>
      <c r="AB4" s="75"/>
      <c r="AC4" s="81"/>
      <c r="AD4" s="75"/>
      <c r="AE4" s="75"/>
      <c r="AF4" s="75"/>
      <c r="AG4" s="75"/>
      <c r="AH4" s="75"/>
      <c r="AI4" s="75"/>
      <c r="AJ4" s="75"/>
      <c r="AK4" s="75"/>
      <c r="AL4" s="75"/>
      <c r="AM4" s="75"/>
      <c r="AN4" s="75"/>
      <c r="AO4" s="81"/>
      <c r="AP4" s="75"/>
      <c r="AQ4" s="75"/>
      <c r="AR4" s="75"/>
      <c r="AS4" s="75"/>
      <c r="AT4" s="75"/>
      <c r="AU4" s="75"/>
      <c r="AV4" s="75"/>
      <c r="AW4" s="75"/>
      <c r="AX4" s="75"/>
      <c r="AY4" s="75"/>
      <c r="AZ4" s="75"/>
      <c r="BA4" s="81"/>
      <c r="BB4" s="75"/>
      <c r="BC4" s="75"/>
      <c r="BD4" s="75"/>
      <c r="BE4" s="75"/>
      <c r="BF4" s="75"/>
      <c r="BG4" s="75"/>
      <c r="BH4" s="75"/>
      <c r="BI4" s="75"/>
      <c r="BJ4" s="75"/>
      <c r="BK4" s="75"/>
      <c r="BL4" s="75"/>
      <c r="BM4" s="81"/>
      <c r="BN4" s="75"/>
      <c r="BO4" s="75"/>
      <c r="BP4" s="75"/>
      <c r="BQ4" s="75"/>
      <c r="BR4" s="75"/>
      <c r="BS4" s="75"/>
      <c r="BT4" s="75"/>
      <c r="BU4" s="75"/>
      <c r="BV4" s="75"/>
      <c r="BW4" s="75"/>
      <c r="BX4" s="75"/>
      <c r="BY4" s="81"/>
      <c r="BZ4" s="75"/>
      <c r="CA4" s="75"/>
      <c r="CB4" s="75"/>
      <c r="CC4" s="75"/>
      <c r="CD4" s="75"/>
      <c r="CE4" s="75"/>
      <c r="CF4" s="75"/>
      <c r="CG4" s="75"/>
      <c r="CH4" s="75"/>
      <c r="CI4" s="75"/>
      <c r="CJ4" s="75"/>
      <c r="CK4" s="81"/>
      <c r="CL4" s="75"/>
      <c r="CM4" s="75"/>
      <c r="CN4" s="75"/>
      <c r="CO4" s="75"/>
      <c r="CP4" s="75"/>
      <c r="CQ4" s="75"/>
      <c r="CR4" s="75"/>
      <c r="CS4" s="75"/>
      <c r="CT4" s="75"/>
      <c r="CU4" s="75"/>
      <c r="CV4" s="75"/>
      <c r="CW4" s="81"/>
      <c r="CX4" s="75"/>
      <c r="CY4" s="75"/>
      <c r="CZ4" s="75"/>
      <c r="DA4" s="75"/>
      <c r="DB4" s="75"/>
      <c r="DC4" s="75"/>
      <c r="DD4" s="75"/>
      <c r="DE4" s="75"/>
      <c r="DF4" s="75"/>
      <c r="DG4" s="75"/>
      <c r="DH4" s="75"/>
      <c r="DI4" s="81"/>
      <c r="DJ4" s="75"/>
      <c r="DK4" s="75"/>
      <c r="DL4" s="75"/>
      <c r="DM4" s="75"/>
      <c r="DN4" s="75"/>
      <c r="DO4" s="75"/>
      <c r="DP4" s="75"/>
      <c r="DQ4" s="75"/>
      <c r="DR4" s="75"/>
      <c r="DS4" s="75"/>
      <c r="DT4" s="75"/>
      <c r="DU4" s="81"/>
      <c r="DV4" s="75"/>
      <c r="DW4" s="75"/>
      <c r="DX4" s="75"/>
      <c r="DY4" s="75"/>
      <c r="DZ4" s="75"/>
      <c r="EA4" s="75"/>
      <c r="EB4" s="75"/>
      <c r="EC4" s="75"/>
      <c r="ED4" s="75"/>
      <c r="EE4" s="75"/>
      <c r="EF4" s="75"/>
      <c r="EG4" s="81"/>
      <c r="EH4" s="75"/>
      <c r="EI4" s="75"/>
      <c r="EJ4" s="75"/>
      <c r="EK4" s="75"/>
      <c r="EL4" s="75"/>
      <c r="EM4" s="75"/>
      <c r="EN4" s="75"/>
      <c r="EO4" s="75"/>
      <c r="EP4" s="75"/>
      <c r="EQ4" s="75"/>
      <c r="ER4" s="75"/>
      <c r="ES4" s="81"/>
      <c r="ET4" s="75"/>
      <c r="EU4" s="75"/>
      <c r="EV4" s="75"/>
      <c r="EW4" s="75"/>
      <c r="EX4" s="75"/>
      <c r="EY4" s="75"/>
      <c r="EZ4" s="75"/>
      <c r="FA4" s="75"/>
      <c r="FB4" s="75"/>
      <c r="FC4" s="75"/>
      <c r="FD4" s="75"/>
      <c r="FE4" s="81"/>
      <c r="FF4" s="75"/>
      <c r="FG4" s="75"/>
      <c r="FH4" s="75"/>
      <c r="FI4" s="75"/>
      <c r="FJ4" s="75"/>
      <c r="FK4" s="75"/>
      <c r="FL4" s="75"/>
      <c r="FM4" s="75"/>
      <c r="FN4" s="75"/>
      <c r="FO4" s="75"/>
      <c r="FP4" s="75"/>
      <c r="FQ4" s="81"/>
      <c r="FR4" s="75"/>
      <c r="FS4" s="75"/>
      <c r="FT4" s="75"/>
      <c r="FU4" s="75"/>
      <c r="FV4" s="75"/>
      <c r="FW4" s="75"/>
      <c r="FX4" s="75"/>
      <c r="FY4" s="75"/>
      <c r="FZ4" s="75"/>
      <c r="GA4" s="75"/>
      <c r="GB4" s="75"/>
      <c r="GC4" s="81"/>
      <c r="GD4" s="75"/>
      <c r="GE4" s="75"/>
      <c r="GF4" s="75"/>
      <c r="GG4" s="75"/>
      <c r="GH4" s="75"/>
      <c r="GI4" s="75"/>
      <c r="GJ4" s="75"/>
      <c r="GK4" s="75"/>
      <c r="GL4" s="75"/>
      <c r="GM4" s="75"/>
      <c r="GN4" s="75"/>
      <c r="GO4" s="81"/>
      <c r="GP4" s="75"/>
      <c r="GQ4" s="75"/>
      <c r="GR4" s="75"/>
      <c r="GS4" s="75"/>
      <c r="GT4" s="75"/>
      <c r="GU4" s="75"/>
      <c r="GV4" s="75"/>
      <c r="GW4" s="75"/>
      <c r="GX4" s="75"/>
      <c r="GY4" s="75"/>
      <c r="GZ4" s="75"/>
      <c r="HA4" s="81"/>
      <c r="HB4" s="75"/>
      <c r="HC4" s="75"/>
      <c r="HD4" s="75"/>
      <c r="HE4" s="75"/>
      <c r="HF4" s="75"/>
      <c r="HG4" s="75"/>
      <c r="HH4" s="75"/>
      <c r="HI4" s="75"/>
      <c r="HJ4" s="75"/>
      <c r="HK4" s="75"/>
      <c r="HL4" s="75"/>
      <c r="HM4" s="81"/>
      <c r="HN4" s="75"/>
      <c r="HO4" s="75"/>
      <c r="HP4" s="75"/>
      <c r="HQ4" s="75"/>
      <c r="HR4" s="75"/>
      <c r="HS4" s="75"/>
      <c r="HT4" s="75"/>
      <c r="HU4" s="75"/>
      <c r="HV4" s="75"/>
      <c r="HW4" s="75"/>
      <c r="HX4" s="75"/>
      <c r="HY4" s="81"/>
      <c r="HZ4" s="75"/>
      <c r="IA4" s="75"/>
      <c r="IB4" s="75"/>
      <c r="IC4" s="75"/>
      <c r="ID4" s="75"/>
      <c r="IE4" s="75"/>
      <c r="IF4" s="75"/>
      <c r="IG4" s="75"/>
      <c r="IH4" s="75"/>
      <c r="II4" s="75"/>
      <c r="IJ4" s="75"/>
      <c r="IK4" s="81"/>
      <c r="IL4" s="75"/>
      <c r="IM4" s="75"/>
      <c r="IN4" s="75"/>
      <c r="IO4" s="75"/>
      <c r="IP4" s="75"/>
      <c r="IQ4" s="75"/>
      <c r="IR4" s="75"/>
      <c r="IS4" s="75"/>
      <c r="IT4" s="75"/>
      <c r="IU4" s="75"/>
      <c r="IV4" s="75"/>
      <c r="IW4" s="81"/>
      <c r="IX4" s="75"/>
      <c r="IY4" s="75"/>
      <c r="IZ4" s="75"/>
      <c r="JA4" s="75"/>
      <c r="JB4" s="75"/>
      <c r="JC4" s="75"/>
      <c r="JD4" s="75"/>
      <c r="JE4" s="75"/>
      <c r="JF4" s="75"/>
      <c r="JG4" s="75"/>
      <c r="JH4" s="75"/>
      <c r="JI4" s="81"/>
      <c r="JJ4" s="75"/>
      <c r="JK4" s="75"/>
      <c r="JL4" s="75"/>
      <c r="JM4" s="75"/>
      <c r="JN4" s="75"/>
      <c r="JO4" s="75"/>
      <c r="JP4" s="75"/>
      <c r="JQ4" s="75"/>
      <c r="JR4" s="75"/>
      <c r="JS4" s="75"/>
      <c r="JT4" s="75"/>
      <c r="JU4" s="81"/>
      <c r="JV4" s="75"/>
      <c r="JW4" s="75"/>
      <c r="JX4" s="75"/>
      <c r="JY4" s="75"/>
      <c r="JZ4" s="75"/>
      <c r="KA4" s="75"/>
      <c r="KB4" s="75"/>
      <c r="KC4" s="75"/>
      <c r="KD4" s="75"/>
      <c r="KE4" s="75"/>
      <c r="KF4" s="75"/>
    </row>
    <row r="5" spans="1:292" ht="6" customHeight="1" x14ac:dyDescent="0.25">
      <c r="A5" s="135"/>
      <c r="B5" s="75"/>
      <c r="C5" s="128"/>
      <c r="D5" s="128"/>
      <c r="E5" s="81"/>
      <c r="F5" s="128"/>
      <c r="G5" s="128"/>
      <c r="H5" s="128"/>
      <c r="I5" s="128"/>
      <c r="J5" s="128"/>
      <c r="K5" s="128"/>
      <c r="L5" s="128"/>
      <c r="M5" s="128"/>
      <c r="N5" s="128"/>
      <c r="O5" s="128"/>
      <c r="P5" s="128"/>
      <c r="Q5" s="81"/>
      <c r="R5" s="128"/>
      <c r="S5" s="128"/>
      <c r="T5" s="128"/>
      <c r="U5" s="128"/>
      <c r="V5" s="128"/>
      <c r="W5" s="128"/>
      <c r="X5" s="128"/>
      <c r="Y5" s="128"/>
      <c r="Z5" s="128"/>
      <c r="AA5" s="128"/>
      <c r="AB5" s="128"/>
      <c r="AC5" s="81"/>
      <c r="AD5" s="128"/>
      <c r="AE5" s="128"/>
      <c r="AF5" s="128"/>
      <c r="AG5" s="128"/>
      <c r="AH5" s="128"/>
      <c r="AI5" s="128"/>
      <c r="AJ5" s="128"/>
      <c r="AK5" s="128"/>
      <c r="AL5" s="128"/>
      <c r="AM5" s="128"/>
      <c r="AN5" s="128"/>
      <c r="AO5" s="81"/>
      <c r="AP5" s="128"/>
      <c r="AQ5" s="128"/>
      <c r="AR5" s="128"/>
      <c r="AS5" s="128"/>
      <c r="AT5" s="128"/>
      <c r="AU5" s="128"/>
      <c r="AV5" s="128"/>
      <c r="AW5" s="128"/>
      <c r="AX5" s="128"/>
      <c r="AY5" s="128"/>
      <c r="AZ5" s="128"/>
      <c r="BA5" s="81"/>
      <c r="BB5" s="128"/>
      <c r="BC5" s="128"/>
      <c r="BD5" s="128"/>
      <c r="BE5" s="128"/>
      <c r="BF5" s="128"/>
      <c r="BG5" s="128"/>
      <c r="BH5" s="128"/>
      <c r="BI5" s="128"/>
      <c r="BJ5" s="128"/>
      <c r="BK5" s="128"/>
      <c r="BL5" s="128"/>
      <c r="BM5" s="81"/>
      <c r="BN5" s="128"/>
      <c r="BO5" s="128"/>
      <c r="BP5" s="128"/>
      <c r="BQ5" s="128"/>
      <c r="BR5" s="128"/>
      <c r="BS5" s="128"/>
      <c r="BT5" s="128"/>
      <c r="BU5" s="128"/>
      <c r="BV5" s="128"/>
      <c r="BW5" s="128"/>
      <c r="BX5" s="128"/>
      <c r="BY5" s="81"/>
      <c r="BZ5" s="128"/>
      <c r="CA5" s="128"/>
      <c r="CB5" s="128"/>
      <c r="CC5" s="128"/>
      <c r="CD5" s="128"/>
      <c r="CE5" s="128"/>
      <c r="CF5" s="128"/>
      <c r="CG5" s="128"/>
      <c r="CH5" s="128"/>
      <c r="CI5" s="128"/>
      <c r="CJ5" s="128"/>
      <c r="CK5" s="81"/>
      <c r="CL5" s="128"/>
      <c r="CM5" s="128"/>
      <c r="CN5" s="128"/>
      <c r="CO5" s="128"/>
      <c r="CP5" s="128"/>
      <c r="CQ5" s="128"/>
      <c r="CR5" s="128"/>
      <c r="CS5" s="128"/>
      <c r="CT5" s="128"/>
      <c r="CU5" s="128"/>
      <c r="CV5" s="128"/>
      <c r="CW5" s="81"/>
      <c r="CX5" s="128"/>
      <c r="CY5" s="128"/>
      <c r="CZ5" s="128"/>
      <c r="DA5" s="128"/>
      <c r="DB5" s="128"/>
      <c r="DC5" s="128"/>
      <c r="DD5" s="128"/>
      <c r="DE5" s="128"/>
      <c r="DF5" s="128"/>
      <c r="DG5" s="128"/>
      <c r="DH5" s="128"/>
      <c r="DI5" s="81"/>
      <c r="DJ5" s="128"/>
      <c r="DK5" s="128"/>
      <c r="DL5" s="128"/>
      <c r="DM5" s="128"/>
      <c r="DN5" s="128"/>
      <c r="DO5" s="128"/>
      <c r="DP5" s="128"/>
      <c r="DQ5" s="128"/>
      <c r="DR5" s="128"/>
      <c r="DS5" s="128"/>
      <c r="DT5" s="128"/>
      <c r="DU5" s="81"/>
      <c r="DV5" s="128"/>
      <c r="DW5" s="128"/>
      <c r="DX5" s="128"/>
      <c r="DY5" s="128"/>
      <c r="DZ5" s="128"/>
      <c r="EA5" s="128"/>
      <c r="EB5" s="128"/>
      <c r="EC5" s="128"/>
      <c r="ED5" s="128"/>
      <c r="EE5" s="128"/>
      <c r="EF5" s="128"/>
      <c r="EG5" s="81"/>
      <c r="EH5" s="128"/>
      <c r="EI5" s="128"/>
      <c r="EJ5" s="128"/>
      <c r="EK5" s="128"/>
      <c r="EL5" s="128"/>
      <c r="EM5" s="128"/>
      <c r="EN5" s="128"/>
      <c r="EO5" s="128"/>
      <c r="EP5" s="128"/>
      <c r="EQ5" s="128"/>
      <c r="ER5" s="128"/>
      <c r="ES5" s="81"/>
      <c r="ET5" s="128"/>
      <c r="EU5" s="128"/>
      <c r="EV5" s="128"/>
      <c r="EW5" s="128"/>
      <c r="EX5" s="128"/>
      <c r="EY5" s="128"/>
      <c r="EZ5" s="128"/>
      <c r="FA5" s="128"/>
      <c r="FB5" s="128"/>
      <c r="FC5" s="128"/>
      <c r="FD5" s="128"/>
      <c r="FE5" s="81"/>
      <c r="FF5" s="128"/>
      <c r="FG5" s="128"/>
      <c r="FH5" s="128"/>
      <c r="FI5" s="128"/>
      <c r="FJ5" s="128"/>
      <c r="FK5" s="128"/>
      <c r="FL5" s="128"/>
      <c r="FM5" s="128"/>
      <c r="FN5" s="128"/>
      <c r="FO5" s="128"/>
      <c r="FP5" s="128"/>
      <c r="FQ5" s="81"/>
      <c r="FR5" s="128"/>
      <c r="FS5" s="128"/>
      <c r="FT5" s="128"/>
      <c r="FU5" s="128"/>
      <c r="FV5" s="128"/>
      <c r="FW5" s="128"/>
      <c r="FX5" s="128"/>
      <c r="FY5" s="128"/>
      <c r="FZ5" s="128"/>
      <c r="GA5" s="128"/>
      <c r="GB5" s="128"/>
      <c r="GC5" s="81"/>
      <c r="GD5" s="128"/>
      <c r="GE5" s="128"/>
      <c r="GF5" s="128"/>
      <c r="GG5" s="128"/>
      <c r="GH5" s="128"/>
      <c r="GI5" s="128"/>
      <c r="GJ5" s="128"/>
      <c r="GK5" s="128"/>
      <c r="GL5" s="128"/>
      <c r="GM5" s="128"/>
      <c r="GN5" s="128"/>
      <c r="GO5" s="81"/>
      <c r="GP5" s="128"/>
      <c r="GQ5" s="128"/>
      <c r="GR5" s="128"/>
      <c r="GS5" s="128"/>
      <c r="GT5" s="128"/>
      <c r="GU5" s="128"/>
      <c r="GV5" s="128"/>
      <c r="GW5" s="128"/>
      <c r="GX5" s="128"/>
      <c r="GY5" s="128"/>
      <c r="GZ5" s="128"/>
      <c r="HA5" s="81"/>
      <c r="HB5" s="128"/>
      <c r="HC5" s="128"/>
      <c r="HD5" s="128"/>
      <c r="HE5" s="128"/>
      <c r="HF5" s="128"/>
      <c r="HG5" s="128"/>
      <c r="HH5" s="128"/>
      <c r="HI5" s="128"/>
      <c r="HJ5" s="128"/>
      <c r="HK5" s="128"/>
      <c r="HL5" s="128"/>
      <c r="HM5" s="81"/>
      <c r="HN5" s="128"/>
      <c r="HO5" s="128"/>
      <c r="HP5" s="128"/>
      <c r="HQ5" s="128"/>
      <c r="HR5" s="128"/>
      <c r="HS5" s="128"/>
      <c r="HT5" s="128"/>
      <c r="HU5" s="128"/>
      <c r="HV5" s="128"/>
      <c r="HW5" s="128"/>
      <c r="HX5" s="128"/>
      <c r="HY5" s="81"/>
      <c r="HZ5" s="128"/>
      <c r="IA5" s="128"/>
      <c r="IB5" s="128"/>
      <c r="IC5" s="128"/>
      <c r="ID5" s="128"/>
      <c r="IE5" s="128"/>
      <c r="IF5" s="128"/>
      <c r="IG5" s="128"/>
      <c r="IH5" s="128"/>
      <c r="II5" s="128"/>
      <c r="IJ5" s="128"/>
      <c r="IK5" s="81"/>
      <c r="IL5" s="128"/>
      <c r="IM5" s="128"/>
      <c r="IN5" s="128"/>
      <c r="IO5" s="128"/>
      <c r="IP5" s="128"/>
      <c r="IQ5" s="128"/>
      <c r="IR5" s="128"/>
      <c r="IS5" s="128"/>
      <c r="IT5" s="128"/>
      <c r="IU5" s="128"/>
      <c r="IV5" s="128"/>
      <c r="IW5" s="81"/>
      <c r="IX5" s="128"/>
      <c r="IY5" s="128"/>
      <c r="IZ5" s="128"/>
      <c r="JA5" s="128"/>
      <c r="JB5" s="128"/>
      <c r="JC5" s="128"/>
      <c r="JD5" s="128"/>
      <c r="JE5" s="128"/>
      <c r="JF5" s="128"/>
      <c r="JG5" s="128"/>
      <c r="JH5" s="128"/>
      <c r="JI5" s="81"/>
      <c r="JJ5" s="128"/>
      <c r="JK5" s="128"/>
      <c r="JL5" s="128"/>
      <c r="JM5" s="128"/>
      <c r="JN5" s="128"/>
      <c r="JO5" s="128"/>
      <c r="JP5" s="128"/>
      <c r="JQ5" s="128"/>
      <c r="JR5" s="128"/>
      <c r="JS5" s="128"/>
      <c r="JT5" s="128"/>
      <c r="JU5" s="81"/>
      <c r="JV5" s="128"/>
      <c r="JW5" s="128"/>
      <c r="JX5" s="128"/>
      <c r="JY5" s="128"/>
      <c r="JZ5" s="128"/>
      <c r="KA5" s="128"/>
      <c r="KB5" s="128"/>
      <c r="KC5" s="128"/>
      <c r="KD5" s="128"/>
      <c r="KE5" s="128"/>
      <c r="KF5" s="128"/>
    </row>
    <row r="6" spans="1:292" ht="6" customHeight="1" x14ac:dyDescent="0.25">
      <c r="A6" s="135"/>
      <c r="B6" s="75"/>
      <c r="C6" s="128"/>
      <c r="D6" s="128"/>
      <c r="E6" s="81"/>
      <c r="F6" s="128"/>
      <c r="G6" s="128"/>
      <c r="H6" s="128"/>
      <c r="I6" s="128"/>
      <c r="J6" s="128"/>
      <c r="K6" s="128"/>
      <c r="L6" s="128"/>
      <c r="M6" s="128"/>
      <c r="N6" s="128"/>
      <c r="O6" s="128"/>
      <c r="P6" s="128"/>
      <c r="Q6" s="81"/>
      <c r="R6" s="128"/>
      <c r="S6" s="128"/>
      <c r="T6" s="128"/>
      <c r="U6" s="128"/>
      <c r="V6" s="128"/>
      <c r="W6" s="128"/>
      <c r="X6" s="128"/>
      <c r="Y6" s="128"/>
      <c r="Z6" s="128"/>
      <c r="AA6" s="128"/>
      <c r="AB6" s="128"/>
      <c r="AC6" s="81"/>
      <c r="AD6" s="128"/>
      <c r="AE6" s="128"/>
      <c r="AF6" s="128"/>
      <c r="AG6" s="128"/>
      <c r="AH6" s="128"/>
      <c r="AI6" s="128"/>
      <c r="AJ6" s="128"/>
      <c r="AK6" s="128"/>
      <c r="AL6" s="128"/>
      <c r="AM6" s="128"/>
      <c r="AN6" s="128"/>
      <c r="AO6" s="81"/>
      <c r="AP6" s="128"/>
      <c r="AQ6" s="128"/>
      <c r="AR6" s="128"/>
      <c r="AS6" s="128"/>
      <c r="AT6" s="128"/>
      <c r="AU6" s="128"/>
      <c r="AV6" s="128"/>
      <c r="AW6" s="128"/>
      <c r="AX6" s="128"/>
      <c r="AY6" s="128"/>
      <c r="AZ6" s="128"/>
      <c r="BA6" s="81"/>
      <c r="BB6" s="128"/>
      <c r="BC6" s="128"/>
      <c r="BD6" s="128"/>
      <c r="BE6" s="128"/>
      <c r="BF6" s="128"/>
      <c r="BG6" s="128"/>
      <c r="BH6" s="128"/>
      <c r="BI6" s="128"/>
      <c r="BJ6" s="128"/>
      <c r="BK6" s="128"/>
      <c r="BL6" s="128"/>
      <c r="BM6" s="81"/>
      <c r="BN6" s="128"/>
      <c r="BO6" s="128"/>
      <c r="BP6" s="128"/>
      <c r="BQ6" s="128"/>
      <c r="BR6" s="128"/>
      <c r="BS6" s="128"/>
      <c r="BT6" s="128"/>
      <c r="BU6" s="128"/>
      <c r="BV6" s="128"/>
      <c r="BW6" s="128"/>
      <c r="BX6" s="128"/>
      <c r="BY6" s="81"/>
      <c r="BZ6" s="128"/>
      <c r="CA6" s="128"/>
      <c r="CB6" s="128"/>
      <c r="CC6" s="128"/>
      <c r="CD6" s="128"/>
      <c r="CE6" s="128"/>
      <c r="CF6" s="128"/>
      <c r="CG6" s="128"/>
      <c r="CH6" s="128"/>
      <c r="CI6" s="128"/>
      <c r="CJ6" s="128"/>
      <c r="CK6" s="81"/>
      <c r="CL6" s="128"/>
      <c r="CM6" s="128"/>
      <c r="CN6" s="128"/>
      <c r="CO6" s="128"/>
      <c r="CP6" s="128"/>
      <c r="CQ6" s="128"/>
      <c r="CR6" s="128"/>
      <c r="CS6" s="128"/>
      <c r="CT6" s="128"/>
      <c r="CU6" s="128"/>
      <c r="CV6" s="128"/>
      <c r="CW6" s="81"/>
      <c r="CX6" s="128"/>
      <c r="CY6" s="128"/>
      <c r="CZ6" s="128"/>
      <c r="DA6" s="128"/>
      <c r="DB6" s="128"/>
      <c r="DC6" s="128"/>
      <c r="DD6" s="128"/>
      <c r="DE6" s="128"/>
      <c r="DF6" s="128"/>
      <c r="DG6" s="128"/>
      <c r="DH6" s="128"/>
      <c r="DI6" s="81"/>
      <c r="DJ6" s="128"/>
      <c r="DK6" s="128"/>
      <c r="DL6" s="128"/>
      <c r="DM6" s="128"/>
      <c r="DN6" s="128"/>
      <c r="DO6" s="128"/>
      <c r="DP6" s="128"/>
      <c r="DQ6" s="128"/>
      <c r="DR6" s="128"/>
      <c r="DS6" s="128"/>
      <c r="DT6" s="128"/>
      <c r="DU6" s="81"/>
      <c r="DV6" s="128"/>
      <c r="DW6" s="128"/>
      <c r="DX6" s="128"/>
      <c r="DY6" s="128"/>
      <c r="DZ6" s="128"/>
      <c r="EA6" s="128"/>
      <c r="EB6" s="128"/>
      <c r="EC6" s="128"/>
      <c r="ED6" s="128"/>
      <c r="EE6" s="128"/>
      <c r="EF6" s="128"/>
      <c r="EG6" s="81"/>
      <c r="EH6" s="128"/>
      <c r="EI6" s="128"/>
      <c r="EJ6" s="128"/>
      <c r="EK6" s="128"/>
      <c r="EL6" s="128"/>
      <c r="EM6" s="128"/>
      <c r="EN6" s="128"/>
      <c r="EO6" s="128"/>
      <c r="EP6" s="128"/>
      <c r="EQ6" s="128"/>
      <c r="ER6" s="128"/>
      <c r="ES6" s="81"/>
      <c r="ET6" s="128"/>
      <c r="EU6" s="128"/>
      <c r="EV6" s="128"/>
      <c r="EW6" s="128"/>
      <c r="EX6" s="128"/>
      <c r="EY6" s="128"/>
      <c r="EZ6" s="128"/>
      <c r="FA6" s="128"/>
      <c r="FB6" s="128"/>
      <c r="FC6" s="128"/>
      <c r="FD6" s="128"/>
      <c r="FE6" s="81"/>
      <c r="FF6" s="128"/>
      <c r="FG6" s="128"/>
      <c r="FH6" s="128"/>
      <c r="FI6" s="128"/>
      <c r="FJ6" s="128"/>
      <c r="FK6" s="128"/>
      <c r="FL6" s="128"/>
      <c r="FM6" s="128"/>
      <c r="FN6" s="128"/>
      <c r="FO6" s="128"/>
      <c r="FP6" s="128"/>
      <c r="FQ6" s="81"/>
      <c r="FR6" s="128"/>
      <c r="FS6" s="128"/>
      <c r="FT6" s="128"/>
      <c r="FU6" s="128"/>
      <c r="FV6" s="128"/>
      <c r="FW6" s="128"/>
      <c r="FX6" s="128"/>
      <c r="FY6" s="128"/>
      <c r="FZ6" s="128"/>
      <c r="GA6" s="128"/>
      <c r="GB6" s="128"/>
      <c r="GC6" s="81"/>
      <c r="GD6" s="128"/>
      <c r="GE6" s="128"/>
      <c r="GF6" s="128"/>
      <c r="GG6" s="128"/>
      <c r="GH6" s="128"/>
      <c r="GI6" s="128"/>
      <c r="GJ6" s="128"/>
      <c r="GK6" s="128"/>
      <c r="GL6" s="128"/>
      <c r="GM6" s="128"/>
      <c r="GN6" s="128"/>
      <c r="GO6" s="81"/>
      <c r="GP6" s="128"/>
      <c r="GQ6" s="128"/>
      <c r="GR6" s="128"/>
      <c r="GS6" s="128"/>
      <c r="GT6" s="128"/>
      <c r="GU6" s="128"/>
      <c r="GV6" s="128"/>
      <c r="GW6" s="128"/>
      <c r="GX6" s="128"/>
      <c r="GY6" s="128"/>
      <c r="GZ6" s="128"/>
      <c r="HA6" s="81"/>
      <c r="HB6" s="128"/>
      <c r="HC6" s="128"/>
      <c r="HD6" s="128"/>
      <c r="HE6" s="128"/>
      <c r="HF6" s="128"/>
      <c r="HG6" s="128"/>
      <c r="HH6" s="128"/>
      <c r="HI6" s="128"/>
      <c r="HJ6" s="128"/>
      <c r="HK6" s="128"/>
      <c r="HL6" s="128"/>
      <c r="HM6" s="81"/>
      <c r="HN6" s="128"/>
      <c r="HO6" s="128"/>
      <c r="HP6" s="128"/>
      <c r="HQ6" s="128"/>
      <c r="HR6" s="128"/>
      <c r="HS6" s="128"/>
      <c r="HT6" s="128"/>
      <c r="HU6" s="128"/>
      <c r="HV6" s="128"/>
      <c r="HW6" s="128"/>
      <c r="HX6" s="128"/>
      <c r="HY6" s="81"/>
      <c r="HZ6" s="128"/>
      <c r="IA6" s="128"/>
      <c r="IB6" s="128"/>
      <c r="IC6" s="128"/>
      <c r="ID6" s="128"/>
      <c r="IE6" s="128"/>
      <c r="IF6" s="128"/>
      <c r="IG6" s="128"/>
      <c r="IH6" s="128"/>
      <c r="II6" s="128"/>
      <c r="IJ6" s="128"/>
      <c r="IK6" s="81"/>
      <c r="IL6" s="128"/>
      <c r="IM6" s="128"/>
      <c r="IN6" s="128"/>
      <c r="IO6" s="128"/>
      <c r="IP6" s="128"/>
      <c r="IQ6" s="128"/>
      <c r="IR6" s="128"/>
      <c r="IS6" s="128"/>
      <c r="IT6" s="128"/>
      <c r="IU6" s="128"/>
      <c r="IV6" s="128"/>
      <c r="IW6" s="81"/>
      <c r="IX6" s="128"/>
      <c r="IY6" s="128"/>
      <c r="IZ6" s="128"/>
      <c r="JA6" s="128"/>
      <c r="JB6" s="128"/>
      <c r="JC6" s="128"/>
      <c r="JD6" s="128"/>
      <c r="JE6" s="128"/>
      <c r="JF6" s="128"/>
      <c r="JG6" s="128"/>
      <c r="JH6" s="128"/>
      <c r="JI6" s="81"/>
      <c r="JJ6" s="128"/>
      <c r="JK6" s="128"/>
      <c r="JL6" s="128"/>
      <c r="JM6" s="128"/>
      <c r="JN6" s="128"/>
      <c r="JO6" s="128"/>
      <c r="JP6" s="128"/>
      <c r="JQ6" s="128"/>
      <c r="JR6" s="128"/>
      <c r="JS6" s="128"/>
      <c r="JT6" s="128"/>
      <c r="JU6" s="81"/>
      <c r="JV6" s="128"/>
      <c r="JW6" s="128"/>
      <c r="JX6" s="128"/>
      <c r="JY6" s="128"/>
      <c r="JZ6" s="128"/>
      <c r="KA6" s="128"/>
      <c r="KB6" s="128"/>
      <c r="KC6" s="128"/>
      <c r="KD6" s="128"/>
      <c r="KE6" s="128"/>
      <c r="KF6" s="128"/>
    </row>
    <row r="7" spans="1:292" ht="6" customHeight="1" x14ac:dyDescent="0.25">
      <c r="A7" s="135"/>
      <c r="B7" s="75"/>
      <c r="C7" s="128"/>
      <c r="D7" s="128"/>
      <c r="E7" s="81"/>
      <c r="F7" s="128"/>
      <c r="G7" s="128"/>
      <c r="H7" s="128"/>
      <c r="I7" s="128"/>
      <c r="J7" s="128"/>
      <c r="K7" s="128"/>
      <c r="L7" s="128"/>
      <c r="M7" s="128"/>
      <c r="N7" s="128"/>
      <c r="O7" s="128"/>
      <c r="P7" s="128"/>
      <c r="Q7" s="81"/>
      <c r="R7" s="128"/>
      <c r="S7" s="128"/>
      <c r="T7" s="128"/>
      <c r="U7" s="128"/>
      <c r="V7" s="128"/>
      <c r="W7" s="128"/>
      <c r="X7" s="128"/>
      <c r="Y7" s="128"/>
      <c r="Z7" s="128"/>
      <c r="AA7" s="128"/>
      <c r="AB7" s="128"/>
      <c r="AC7" s="81"/>
      <c r="AD7" s="128"/>
      <c r="AE7" s="128"/>
      <c r="AF7" s="128"/>
      <c r="AG7" s="128"/>
      <c r="AH7" s="128"/>
      <c r="AI7" s="128"/>
      <c r="AJ7" s="128"/>
      <c r="AK7" s="128"/>
      <c r="AL7" s="128"/>
      <c r="AM7" s="128"/>
      <c r="AN7" s="128"/>
      <c r="AO7" s="81"/>
      <c r="AP7" s="128"/>
      <c r="AQ7" s="128"/>
      <c r="AR7" s="128"/>
      <c r="AS7" s="128"/>
      <c r="AT7" s="128"/>
      <c r="AU7" s="128"/>
      <c r="AV7" s="128"/>
      <c r="AW7" s="128"/>
      <c r="AX7" s="128"/>
      <c r="AY7" s="128"/>
      <c r="AZ7" s="128"/>
      <c r="BA7" s="81"/>
      <c r="BB7" s="128"/>
      <c r="BC7" s="128"/>
      <c r="BD7" s="128"/>
      <c r="BE7" s="128"/>
      <c r="BF7" s="128"/>
      <c r="BG7" s="128"/>
      <c r="BH7" s="128"/>
      <c r="BI7" s="128"/>
      <c r="BJ7" s="128"/>
      <c r="BK7" s="128"/>
      <c r="BL7" s="128"/>
      <c r="BM7" s="81"/>
      <c r="BN7" s="128"/>
      <c r="BO7" s="128"/>
      <c r="BP7" s="128"/>
      <c r="BQ7" s="128"/>
      <c r="BR7" s="128"/>
      <c r="BS7" s="128"/>
      <c r="BT7" s="128"/>
      <c r="BU7" s="128"/>
      <c r="BV7" s="128"/>
      <c r="BW7" s="128"/>
      <c r="BX7" s="128"/>
      <c r="BY7" s="81"/>
      <c r="BZ7" s="128"/>
      <c r="CA7" s="128"/>
      <c r="CB7" s="128"/>
      <c r="CC7" s="128"/>
      <c r="CD7" s="128"/>
      <c r="CE7" s="128"/>
      <c r="CF7" s="128"/>
      <c r="CG7" s="128"/>
      <c r="CH7" s="128"/>
      <c r="CI7" s="128"/>
      <c r="CJ7" s="128"/>
      <c r="CK7" s="81"/>
      <c r="CL7" s="128"/>
      <c r="CM7" s="128"/>
      <c r="CN7" s="128"/>
      <c r="CO7" s="128"/>
      <c r="CP7" s="128"/>
      <c r="CQ7" s="128"/>
      <c r="CR7" s="128"/>
      <c r="CS7" s="128"/>
      <c r="CT7" s="128"/>
      <c r="CU7" s="128"/>
      <c r="CV7" s="128"/>
      <c r="CW7" s="81"/>
      <c r="CX7" s="128"/>
      <c r="CY7" s="128"/>
      <c r="CZ7" s="128"/>
      <c r="DA7" s="128"/>
      <c r="DB7" s="128"/>
      <c r="DC7" s="128"/>
      <c r="DD7" s="128"/>
      <c r="DE7" s="128"/>
      <c r="DF7" s="128"/>
      <c r="DG7" s="128"/>
      <c r="DH7" s="128"/>
      <c r="DI7" s="81"/>
      <c r="DJ7" s="128"/>
      <c r="DK7" s="128"/>
      <c r="DL7" s="128"/>
      <c r="DM7" s="128"/>
      <c r="DN7" s="128"/>
      <c r="DO7" s="128"/>
      <c r="DP7" s="128"/>
      <c r="DQ7" s="128"/>
      <c r="DR7" s="128"/>
      <c r="DS7" s="128"/>
      <c r="DT7" s="128"/>
      <c r="DU7" s="81"/>
      <c r="DV7" s="128"/>
      <c r="DW7" s="128"/>
      <c r="DX7" s="128"/>
      <c r="DY7" s="128"/>
      <c r="DZ7" s="128"/>
      <c r="EA7" s="128"/>
      <c r="EB7" s="128"/>
      <c r="EC7" s="128"/>
      <c r="ED7" s="128"/>
      <c r="EE7" s="128"/>
      <c r="EF7" s="128"/>
      <c r="EG7" s="81"/>
      <c r="EH7" s="128"/>
      <c r="EI7" s="128"/>
      <c r="EJ7" s="128"/>
      <c r="EK7" s="128"/>
      <c r="EL7" s="128"/>
      <c r="EM7" s="128"/>
      <c r="EN7" s="128"/>
      <c r="EO7" s="128"/>
      <c r="EP7" s="128"/>
      <c r="EQ7" s="128"/>
      <c r="ER7" s="128"/>
      <c r="ES7" s="81"/>
      <c r="ET7" s="128"/>
      <c r="EU7" s="128"/>
      <c r="EV7" s="128"/>
      <c r="EW7" s="128"/>
      <c r="EX7" s="128"/>
      <c r="EY7" s="128"/>
      <c r="EZ7" s="128"/>
      <c r="FA7" s="128"/>
      <c r="FB7" s="128"/>
      <c r="FC7" s="128"/>
      <c r="FD7" s="128"/>
      <c r="FE7" s="81"/>
      <c r="FF7" s="128"/>
      <c r="FG7" s="128"/>
      <c r="FH7" s="128"/>
      <c r="FI7" s="128"/>
      <c r="FJ7" s="128"/>
      <c r="FK7" s="128"/>
      <c r="FL7" s="128"/>
      <c r="FM7" s="128"/>
      <c r="FN7" s="128"/>
      <c r="FO7" s="128"/>
      <c r="FP7" s="128"/>
      <c r="FQ7" s="81"/>
      <c r="FR7" s="128"/>
      <c r="FS7" s="128"/>
      <c r="FT7" s="128"/>
      <c r="FU7" s="128"/>
      <c r="FV7" s="128"/>
      <c r="FW7" s="128"/>
      <c r="FX7" s="128"/>
      <c r="FY7" s="128"/>
      <c r="FZ7" s="128"/>
      <c r="GA7" s="128"/>
      <c r="GB7" s="128"/>
      <c r="GC7" s="81"/>
      <c r="GD7" s="128"/>
      <c r="GE7" s="128"/>
      <c r="GF7" s="128"/>
      <c r="GG7" s="128"/>
      <c r="GH7" s="128"/>
      <c r="GI7" s="128"/>
      <c r="GJ7" s="128"/>
      <c r="GK7" s="128"/>
      <c r="GL7" s="128"/>
      <c r="GM7" s="128"/>
      <c r="GN7" s="128"/>
      <c r="GO7" s="81"/>
      <c r="GP7" s="128"/>
      <c r="GQ7" s="128"/>
      <c r="GR7" s="128"/>
      <c r="GS7" s="128"/>
      <c r="GT7" s="128"/>
      <c r="GU7" s="128"/>
      <c r="GV7" s="128"/>
      <c r="GW7" s="128"/>
      <c r="GX7" s="128"/>
      <c r="GY7" s="128"/>
      <c r="GZ7" s="128"/>
      <c r="HA7" s="81"/>
      <c r="HB7" s="128"/>
      <c r="HC7" s="128"/>
      <c r="HD7" s="128"/>
      <c r="HE7" s="128"/>
      <c r="HF7" s="128"/>
      <c r="HG7" s="128"/>
      <c r="HH7" s="128"/>
      <c r="HI7" s="128"/>
      <c r="HJ7" s="128"/>
      <c r="HK7" s="128"/>
      <c r="HL7" s="128"/>
      <c r="HM7" s="81"/>
      <c r="HN7" s="128"/>
      <c r="HO7" s="128"/>
      <c r="HP7" s="128"/>
      <c r="HQ7" s="128"/>
      <c r="HR7" s="128"/>
      <c r="HS7" s="128"/>
      <c r="HT7" s="128"/>
      <c r="HU7" s="128"/>
      <c r="HV7" s="128"/>
      <c r="HW7" s="128"/>
      <c r="HX7" s="128"/>
      <c r="HY7" s="81"/>
      <c r="HZ7" s="128"/>
      <c r="IA7" s="128"/>
      <c r="IB7" s="128"/>
      <c r="IC7" s="128"/>
      <c r="ID7" s="128"/>
      <c r="IE7" s="128"/>
      <c r="IF7" s="128"/>
      <c r="IG7" s="128"/>
      <c r="IH7" s="128"/>
      <c r="II7" s="128"/>
      <c r="IJ7" s="128"/>
      <c r="IK7" s="81"/>
      <c r="IL7" s="128"/>
      <c r="IM7" s="128"/>
      <c r="IN7" s="128"/>
      <c r="IO7" s="128"/>
      <c r="IP7" s="128"/>
      <c r="IQ7" s="128"/>
      <c r="IR7" s="128"/>
      <c r="IS7" s="128"/>
      <c r="IT7" s="128"/>
      <c r="IU7" s="128"/>
      <c r="IV7" s="128"/>
      <c r="IW7" s="81"/>
      <c r="IX7" s="128"/>
      <c r="IY7" s="128"/>
      <c r="IZ7" s="128"/>
      <c r="JA7" s="128"/>
      <c r="JB7" s="128"/>
      <c r="JC7" s="128"/>
      <c r="JD7" s="128"/>
      <c r="JE7" s="128"/>
      <c r="JF7" s="128"/>
      <c r="JG7" s="128"/>
      <c r="JH7" s="128"/>
      <c r="JI7" s="81"/>
      <c r="JJ7" s="128"/>
      <c r="JK7" s="128"/>
      <c r="JL7" s="128"/>
      <c r="JM7" s="128"/>
      <c r="JN7" s="128"/>
      <c r="JO7" s="128"/>
      <c r="JP7" s="128"/>
      <c r="JQ7" s="128"/>
      <c r="JR7" s="128"/>
      <c r="JS7" s="128"/>
      <c r="JT7" s="128"/>
      <c r="JU7" s="81"/>
      <c r="JV7" s="128"/>
      <c r="JW7" s="128"/>
      <c r="JX7" s="128"/>
      <c r="JY7" s="128"/>
      <c r="JZ7" s="128"/>
      <c r="KA7" s="128"/>
      <c r="KB7" s="128"/>
      <c r="KC7" s="128"/>
      <c r="KD7" s="128"/>
      <c r="KE7" s="128"/>
      <c r="KF7" s="128"/>
    </row>
    <row r="8" spans="1:292" ht="6" customHeight="1" x14ac:dyDescent="0.25">
      <c r="A8" s="135"/>
      <c r="B8" s="75"/>
      <c r="C8" s="128"/>
      <c r="D8" s="128"/>
      <c r="E8" s="81"/>
      <c r="F8" s="128"/>
      <c r="G8" s="128"/>
      <c r="H8" s="128"/>
      <c r="I8" s="128"/>
      <c r="J8" s="128"/>
      <c r="K8" s="128"/>
      <c r="L8" s="128"/>
      <c r="M8" s="128"/>
      <c r="N8" s="128"/>
      <c r="O8" s="128"/>
      <c r="P8" s="128"/>
      <c r="Q8" s="81"/>
      <c r="R8" s="128"/>
      <c r="S8" s="128"/>
      <c r="T8" s="128"/>
      <c r="U8" s="128"/>
      <c r="V8" s="128"/>
      <c r="W8" s="128"/>
      <c r="X8" s="128"/>
      <c r="Y8" s="128"/>
      <c r="Z8" s="128"/>
      <c r="AA8" s="128"/>
      <c r="AB8" s="128"/>
      <c r="AC8" s="81"/>
      <c r="AD8" s="128"/>
      <c r="AE8" s="128"/>
      <c r="AF8" s="128"/>
      <c r="AG8" s="128"/>
      <c r="AH8" s="128"/>
      <c r="AI8" s="128"/>
      <c r="AJ8" s="128"/>
      <c r="AK8" s="128"/>
      <c r="AL8" s="128"/>
      <c r="AM8" s="128"/>
      <c r="AN8" s="128"/>
      <c r="AO8" s="81"/>
      <c r="AP8" s="128"/>
      <c r="AQ8" s="128"/>
      <c r="AR8" s="128"/>
      <c r="AS8" s="128"/>
      <c r="AT8" s="128"/>
      <c r="AU8" s="128"/>
      <c r="AV8" s="128"/>
      <c r="AW8" s="128"/>
      <c r="AX8" s="128"/>
      <c r="AY8" s="128"/>
      <c r="AZ8" s="128"/>
      <c r="BA8" s="81"/>
      <c r="BB8" s="128"/>
      <c r="BC8" s="128"/>
      <c r="BD8" s="128"/>
      <c r="BE8" s="128"/>
      <c r="BF8" s="128"/>
      <c r="BG8" s="128"/>
      <c r="BH8" s="128"/>
      <c r="BI8" s="128"/>
      <c r="BJ8" s="128"/>
      <c r="BK8" s="128"/>
      <c r="BL8" s="128"/>
      <c r="BM8" s="81"/>
      <c r="BN8" s="128"/>
      <c r="BO8" s="128"/>
      <c r="BP8" s="128"/>
      <c r="BQ8" s="128"/>
      <c r="BR8" s="128"/>
      <c r="BS8" s="128"/>
      <c r="BT8" s="128"/>
      <c r="BU8" s="128"/>
      <c r="BV8" s="128"/>
      <c r="BW8" s="128"/>
      <c r="BX8" s="128"/>
      <c r="BY8" s="81"/>
      <c r="BZ8" s="128"/>
      <c r="CA8" s="128"/>
      <c r="CB8" s="128"/>
      <c r="CC8" s="128"/>
      <c r="CD8" s="128"/>
      <c r="CE8" s="128"/>
      <c r="CF8" s="128"/>
      <c r="CG8" s="128"/>
      <c r="CH8" s="128"/>
      <c r="CI8" s="128"/>
      <c r="CJ8" s="128"/>
      <c r="CK8" s="81"/>
      <c r="CL8" s="128"/>
      <c r="CM8" s="128"/>
      <c r="CN8" s="128"/>
      <c r="CO8" s="128"/>
      <c r="CP8" s="128"/>
      <c r="CQ8" s="128"/>
      <c r="CR8" s="128"/>
      <c r="CS8" s="128"/>
      <c r="CT8" s="128"/>
      <c r="CU8" s="128"/>
      <c r="CV8" s="128"/>
      <c r="CW8" s="81"/>
      <c r="CX8" s="128"/>
      <c r="CY8" s="128"/>
      <c r="CZ8" s="128"/>
      <c r="DA8" s="128"/>
      <c r="DB8" s="128"/>
      <c r="DC8" s="128"/>
      <c r="DD8" s="128"/>
      <c r="DE8" s="128"/>
      <c r="DF8" s="128"/>
      <c r="DG8" s="128"/>
      <c r="DH8" s="128"/>
      <c r="DI8" s="81"/>
      <c r="DJ8" s="128"/>
      <c r="DK8" s="128"/>
      <c r="DL8" s="128"/>
      <c r="DM8" s="128"/>
      <c r="DN8" s="128"/>
      <c r="DO8" s="128"/>
      <c r="DP8" s="128"/>
      <c r="DQ8" s="128"/>
      <c r="DR8" s="128"/>
      <c r="DS8" s="128"/>
      <c r="DT8" s="128"/>
      <c r="DU8" s="81"/>
      <c r="DV8" s="128"/>
      <c r="DW8" s="128"/>
      <c r="DX8" s="128"/>
      <c r="DY8" s="128"/>
      <c r="DZ8" s="128"/>
      <c r="EA8" s="128"/>
      <c r="EB8" s="128"/>
      <c r="EC8" s="128"/>
      <c r="ED8" s="128"/>
      <c r="EE8" s="128"/>
      <c r="EF8" s="128"/>
      <c r="EG8" s="81"/>
      <c r="EH8" s="128"/>
      <c r="EI8" s="128"/>
      <c r="EJ8" s="128"/>
      <c r="EK8" s="128"/>
      <c r="EL8" s="128"/>
      <c r="EM8" s="128"/>
      <c r="EN8" s="128"/>
      <c r="EO8" s="128"/>
      <c r="EP8" s="128"/>
      <c r="EQ8" s="128"/>
      <c r="ER8" s="128"/>
      <c r="ES8" s="81"/>
      <c r="ET8" s="128"/>
      <c r="EU8" s="128"/>
      <c r="EV8" s="128"/>
      <c r="EW8" s="128"/>
      <c r="EX8" s="128"/>
      <c r="EY8" s="128"/>
      <c r="EZ8" s="128"/>
      <c r="FA8" s="128"/>
      <c r="FB8" s="128"/>
      <c r="FC8" s="128"/>
      <c r="FD8" s="128"/>
      <c r="FE8" s="81"/>
      <c r="FF8" s="128"/>
      <c r="FG8" s="128"/>
      <c r="FH8" s="128"/>
      <c r="FI8" s="128"/>
      <c r="FJ8" s="128"/>
      <c r="FK8" s="128"/>
      <c r="FL8" s="128"/>
      <c r="FM8" s="128"/>
      <c r="FN8" s="128"/>
      <c r="FO8" s="128"/>
      <c r="FP8" s="128"/>
      <c r="FQ8" s="81"/>
      <c r="FR8" s="128"/>
      <c r="FS8" s="128"/>
      <c r="FT8" s="128"/>
      <c r="FU8" s="128"/>
      <c r="FV8" s="128"/>
      <c r="FW8" s="128"/>
      <c r="FX8" s="128"/>
      <c r="FY8" s="128"/>
      <c r="FZ8" s="128"/>
      <c r="GA8" s="128"/>
      <c r="GB8" s="128"/>
      <c r="GC8" s="81"/>
      <c r="GD8" s="128"/>
      <c r="GE8" s="128"/>
      <c r="GF8" s="128"/>
      <c r="GG8" s="128"/>
      <c r="GH8" s="128"/>
      <c r="GI8" s="128"/>
      <c r="GJ8" s="128"/>
      <c r="GK8" s="128"/>
      <c r="GL8" s="128"/>
      <c r="GM8" s="128"/>
      <c r="GN8" s="128"/>
      <c r="GO8" s="81"/>
      <c r="GP8" s="128"/>
      <c r="GQ8" s="128"/>
      <c r="GR8" s="128"/>
      <c r="GS8" s="128"/>
      <c r="GT8" s="128"/>
      <c r="GU8" s="128"/>
      <c r="GV8" s="128"/>
      <c r="GW8" s="128"/>
      <c r="GX8" s="128"/>
      <c r="GY8" s="128"/>
      <c r="GZ8" s="128"/>
      <c r="HA8" s="81"/>
      <c r="HB8" s="128"/>
      <c r="HC8" s="128"/>
      <c r="HD8" s="128"/>
      <c r="HE8" s="128"/>
      <c r="HF8" s="128"/>
      <c r="HG8" s="128"/>
      <c r="HH8" s="128"/>
      <c r="HI8" s="128"/>
      <c r="HJ8" s="128"/>
      <c r="HK8" s="128"/>
      <c r="HL8" s="128"/>
      <c r="HM8" s="81"/>
      <c r="HN8" s="128"/>
      <c r="HO8" s="128"/>
      <c r="HP8" s="128"/>
      <c r="HQ8" s="128"/>
      <c r="HR8" s="128"/>
      <c r="HS8" s="128"/>
      <c r="HT8" s="128"/>
      <c r="HU8" s="128"/>
      <c r="HV8" s="128"/>
      <c r="HW8" s="128"/>
      <c r="HX8" s="128"/>
      <c r="HY8" s="81"/>
      <c r="HZ8" s="128"/>
      <c r="IA8" s="128"/>
      <c r="IB8" s="128"/>
      <c r="IC8" s="128"/>
      <c r="ID8" s="128"/>
      <c r="IE8" s="128"/>
      <c r="IF8" s="128"/>
      <c r="IG8" s="128"/>
      <c r="IH8" s="128"/>
      <c r="II8" s="128"/>
      <c r="IJ8" s="128"/>
      <c r="IK8" s="81"/>
      <c r="IL8" s="128"/>
      <c r="IM8" s="128"/>
      <c r="IN8" s="128"/>
      <c r="IO8" s="128"/>
      <c r="IP8" s="128"/>
      <c r="IQ8" s="128"/>
      <c r="IR8" s="128"/>
      <c r="IS8" s="128"/>
      <c r="IT8" s="128"/>
      <c r="IU8" s="128"/>
      <c r="IV8" s="128"/>
      <c r="IW8" s="81"/>
      <c r="IX8" s="128"/>
      <c r="IY8" s="128"/>
      <c r="IZ8" s="128"/>
      <c r="JA8" s="128"/>
      <c r="JB8" s="128"/>
      <c r="JC8" s="128"/>
      <c r="JD8" s="128"/>
      <c r="JE8" s="128"/>
      <c r="JF8" s="128"/>
      <c r="JG8" s="128"/>
      <c r="JH8" s="128"/>
      <c r="JI8" s="81"/>
      <c r="JJ8" s="128"/>
      <c r="JK8" s="128"/>
      <c r="JL8" s="128"/>
      <c r="JM8" s="128"/>
      <c r="JN8" s="128"/>
      <c r="JO8" s="128"/>
      <c r="JP8" s="128"/>
      <c r="JQ8" s="128"/>
      <c r="JR8" s="128"/>
      <c r="JS8" s="128"/>
      <c r="JT8" s="128"/>
      <c r="JU8" s="81"/>
      <c r="JV8" s="128"/>
      <c r="JW8" s="128"/>
      <c r="JX8" s="128"/>
      <c r="JY8" s="128"/>
      <c r="JZ8" s="128"/>
      <c r="KA8" s="128"/>
      <c r="KB8" s="128"/>
      <c r="KC8" s="128"/>
      <c r="KD8" s="128"/>
      <c r="KE8" s="128"/>
      <c r="KF8" s="128"/>
    </row>
    <row r="9" spans="1:292" ht="13.5" customHeight="1" x14ac:dyDescent="0.25">
      <c r="A9" s="135" t="s">
        <v>11</v>
      </c>
      <c r="B9" s="75"/>
      <c r="C9" s="127"/>
      <c r="D9" s="128"/>
      <c r="E9" s="15" t="s">
        <v>1095</v>
      </c>
      <c r="F9" s="128"/>
      <c r="G9" s="128"/>
      <c r="H9" s="128"/>
      <c r="I9" s="128"/>
      <c r="J9" s="128"/>
      <c r="K9" s="128"/>
      <c r="L9" s="128"/>
      <c r="M9" s="128"/>
      <c r="N9" s="128"/>
      <c r="O9" s="128"/>
      <c r="P9" s="128"/>
      <c r="Q9" s="136" t="s">
        <v>965</v>
      </c>
      <c r="R9" s="128"/>
      <c r="S9" s="128"/>
      <c r="T9" s="128"/>
      <c r="U9" s="128"/>
      <c r="V9" s="128"/>
      <c r="W9" s="128"/>
      <c r="X9" s="128"/>
      <c r="Y9" s="128"/>
      <c r="Z9" s="128"/>
      <c r="AA9" s="128"/>
      <c r="AB9" s="128"/>
      <c r="AC9" s="136"/>
      <c r="AD9" s="128"/>
      <c r="AE9" s="128"/>
      <c r="AF9" s="128"/>
      <c r="AG9" s="128"/>
      <c r="AH9" s="128"/>
      <c r="AI9" s="128"/>
      <c r="AJ9" s="128"/>
      <c r="AK9" s="128"/>
      <c r="AL9" s="128"/>
      <c r="AM9" s="128"/>
      <c r="AN9" s="128"/>
      <c r="AO9" s="136" t="s">
        <v>1161</v>
      </c>
      <c r="AP9" s="128"/>
      <c r="AQ9" s="128"/>
      <c r="AR9" s="128"/>
      <c r="AS9" s="128"/>
      <c r="AT9" s="128"/>
      <c r="AU9" s="128"/>
      <c r="AV9" s="128"/>
      <c r="AW9" s="128"/>
      <c r="AX9" s="128"/>
      <c r="AY9" s="128"/>
      <c r="AZ9" s="128"/>
      <c r="BA9" s="136"/>
      <c r="BB9" s="128"/>
      <c r="BC9" s="128"/>
      <c r="BD9" s="128"/>
      <c r="BE9" s="128"/>
      <c r="BF9" s="128"/>
      <c r="BG9" s="128"/>
      <c r="BH9" s="128"/>
      <c r="BI9" s="128"/>
      <c r="BJ9" s="128"/>
      <c r="BK9" s="128"/>
      <c r="BL9" s="128"/>
      <c r="BM9" s="136"/>
      <c r="BN9" s="128"/>
      <c r="BO9" s="128"/>
      <c r="BP9" s="128"/>
      <c r="BQ9" s="128"/>
      <c r="BR9" s="128"/>
      <c r="BS9" s="128"/>
      <c r="BT9" s="128"/>
      <c r="BU9" s="128"/>
      <c r="BV9" s="128"/>
      <c r="BW9" s="128"/>
      <c r="BX9" s="128"/>
      <c r="BY9" s="136"/>
      <c r="BZ9" s="128"/>
      <c r="CA9" s="128"/>
      <c r="CB9" s="128"/>
      <c r="CC9" s="128"/>
      <c r="CD9" s="128"/>
      <c r="CE9" s="128"/>
      <c r="CF9" s="128"/>
      <c r="CG9" s="128"/>
      <c r="CH9" s="128"/>
      <c r="CI9" s="128"/>
      <c r="CJ9" s="128"/>
      <c r="CK9" s="136"/>
      <c r="CL9" s="128"/>
      <c r="CM9" s="128"/>
      <c r="CN9" s="128"/>
      <c r="CO9" s="128"/>
      <c r="CP9" s="128"/>
      <c r="CQ9" s="128"/>
      <c r="CR9" s="128"/>
      <c r="CS9" s="128"/>
      <c r="CT9" s="128"/>
      <c r="CU9" s="128"/>
      <c r="CV9" s="128"/>
      <c r="CW9" s="136"/>
      <c r="CX9" s="128"/>
      <c r="CY9" s="128"/>
      <c r="CZ9" s="128"/>
      <c r="DA9" s="128"/>
      <c r="DB9" s="128"/>
      <c r="DC9" s="128"/>
      <c r="DD9" s="128"/>
      <c r="DE9" s="128"/>
      <c r="DF9" s="128"/>
      <c r="DG9" s="128"/>
      <c r="DH9" s="128"/>
      <c r="DI9" s="136"/>
      <c r="DJ9" s="128"/>
      <c r="DK9" s="128"/>
      <c r="DL9" s="128"/>
      <c r="DM9" s="128"/>
      <c r="DN9" s="128"/>
      <c r="DO9" s="128"/>
      <c r="DP9" s="128"/>
      <c r="DQ9" s="128"/>
      <c r="DR9" s="128"/>
      <c r="DS9" s="128"/>
      <c r="DT9" s="128"/>
      <c r="DU9" s="136"/>
      <c r="DV9" s="128"/>
      <c r="DW9" s="128"/>
      <c r="DX9" s="128"/>
      <c r="DY9" s="128"/>
      <c r="DZ9" s="128"/>
      <c r="EA9" s="128"/>
      <c r="EB9" s="128"/>
      <c r="EC9" s="128"/>
      <c r="ED9" s="128"/>
      <c r="EE9" s="128"/>
      <c r="EF9" s="128"/>
      <c r="EG9" s="136"/>
      <c r="EH9" s="128"/>
      <c r="EI9" s="128"/>
      <c r="EJ9" s="128"/>
      <c r="EK9" s="128"/>
      <c r="EL9" s="128"/>
      <c r="EM9" s="128"/>
      <c r="EN9" s="128"/>
      <c r="EO9" s="128"/>
      <c r="EP9" s="128"/>
      <c r="EQ9" s="128"/>
      <c r="ER9" s="128"/>
      <c r="ES9" s="136"/>
      <c r="ET9" s="128"/>
      <c r="EU9" s="128"/>
      <c r="EV9" s="128"/>
      <c r="EW9" s="128"/>
      <c r="EX9" s="128"/>
      <c r="EY9" s="128"/>
      <c r="EZ9" s="128"/>
      <c r="FA9" s="128"/>
      <c r="FB9" s="128"/>
      <c r="FC9" s="128"/>
      <c r="FD9" s="128"/>
      <c r="FE9" s="136"/>
      <c r="FF9" s="128"/>
      <c r="FG9" s="128"/>
      <c r="FH9" s="128"/>
      <c r="FI9" s="128"/>
      <c r="FJ9" s="128"/>
      <c r="FK9" s="128"/>
      <c r="FL9" s="128"/>
      <c r="FM9" s="128"/>
      <c r="FN9" s="128"/>
      <c r="FO9" s="128"/>
      <c r="FP9" s="128"/>
      <c r="FQ9" s="136"/>
      <c r="FR9" s="128"/>
      <c r="FS9" s="128"/>
      <c r="FT9" s="128"/>
      <c r="FU9" s="128"/>
      <c r="FV9" s="128"/>
      <c r="FW9" s="128"/>
      <c r="FX9" s="128"/>
      <c r="FY9" s="128"/>
      <c r="FZ9" s="128"/>
      <c r="GA9" s="128"/>
      <c r="GB9" s="128"/>
      <c r="GC9" s="136"/>
      <c r="GD9" s="128"/>
      <c r="GE9" s="128"/>
      <c r="GF9" s="128"/>
      <c r="GG9" s="128"/>
      <c r="GH9" s="128"/>
      <c r="GI9" s="128"/>
      <c r="GJ9" s="128"/>
      <c r="GK9" s="128"/>
      <c r="GL9" s="128"/>
      <c r="GM9" s="128"/>
      <c r="GN9" s="128"/>
      <c r="GO9" s="136"/>
      <c r="GP9" s="128"/>
      <c r="GQ9" s="128"/>
      <c r="GR9" s="128"/>
      <c r="GS9" s="128"/>
      <c r="GT9" s="128"/>
      <c r="GU9" s="128"/>
      <c r="GV9" s="128"/>
      <c r="GW9" s="128"/>
      <c r="GX9" s="128"/>
      <c r="GY9" s="128"/>
      <c r="GZ9" s="128"/>
      <c r="HA9" s="136"/>
      <c r="HB9" s="128"/>
      <c r="HC9" s="128"/>
      <c r="HD9" s="128"/>
      <c r="HE9" s="128"/>
      <c r="HF9" s="128"/>
      <c r="HG9" s="128"/>
      <c r="HH9" s="128"/>
      <c r="HI9" s="128"/>
      <c r="HJ9" s="128"/>
      <c r="HK9" s="128"/>
      <c r="HL9" s="128"/>
      <c r="HM9" s="136"/>
      <c r="HN9" s="128"/>
      <c r="HO9" s="128"/>
      <c r="HP9" s="128"/>
      <c r="HQ9" s="128"/>
      <c r="HR9" s="128"/>
      <c r="HS9" s="128"/>
      <c r="HT9" s="128"/>
      <c r="HU9" s="128"/>
      <c r="HV9" s="128"/>
      <c r="HW9" s="128"/>
      <c r="HX9" s="128"/>
      <c r="HY9" s="136"/>
      <c r="HZ9" s="128"/>
      <c r="IA9" s="128"/>
      <c r="IB9" s="128"/>
      <c r="IC9" s="128"/>
      <c r="ID9" s="128"/>
      <c r="IE9" s="128"/>
      <c r="IF9" s="128"/>
      <c r="IG9" s="128"/>
      <c r="IH9" s="128"/>
      <c r="II9" s="128"/>
      <c r="IJ9" s="128"/>
      <c r="IK9" s="136"/>
      <c r="IL9" s="128"/>
      <c r="IM9" s="128"/>
      <c r="IN9" s="128"/>
      <c r="IO9" s="128"/>
      <c r="IP9" s="128"/>
      <c r="IQ9" s="128"/>
      <c r="IR9" s="128"/>
      <c r="IS9" s="128"/>
      <c r="IT9" s="128"/>
      <c r="IU9" s="128"/>
      <c r="IV9" s="128"/>
      <c r="IW9" s="136"/>
      <c r="IX9" s="128"/>
      <c r="IY9" s="128"/>
      <c r="IZ9" s="128"/>
      <c r="JA9" s="128"/>
      <c r="JB9" s="128"/>
      <c r="JC9" s="128"/>
      <c r="JD9" s="128"/>
      <c r="JE9" s="128"/>
      <c r="JF9" s="128"/>
      <c r="JG9" s="128"/>
      <c r="JH9" s="128"/>
      <c r="JI9" s="136"/>
      <c r="JJ9" s="128"/>
      <c r="JK9" s="128"/>
      <c r="JL9" s="128"/>
      <c r="JM9" s="128"/>
      <c r="JN9" s="128"/>
      <c r="JO9" s="128"/>
      <c r="JP9" s="128"/>
      <c r="JQ9" s="128"/>
      <c r="JR9" s="128"/>
      <c r="JS9" s="128"/>
      <c r="JT9" s="128"/>
      <c r="JU9" s="136"/>
      <c r="JV9" s="128"/>
      <c r="JW9" s="128"/>
      <c r="JX9" s="128"/>
      <c r="JY9" s="128"/>
      <c r="JZ9" s="128"/>
      <c r="KA9" s="128"/>
      <c r="KB9" s="128"/>
      <c r="KC9" s="128"/>
      <c r="KD9" s="128"/>
      <c r="KE9" s="128"/>
      <c r="KF9" s="128"/>
    </row>
    <row r="10" spans="1:292" ht="31.5" customHeight="1" x14ac:dyDescent="0.25">
      <c r="A10" s="84" t="s">
        <v>129</v>
      </c>
      <c r="B10" s="137" t="s">
        <v>115</v>
      </c>
      <c r="C10" s="138" t="s">
        <v>116</v>
      </c>
      <c r="D10" s="138" t="s">
        <v>132</v>
      </c>
      <c r="E10" s="139" t="s">
        <v>12</v>
      </c>
      <c r="F10" s="137" t="s">
        <v>13</v>
      </c>
      <c r="G10" s="137" t="s">
        <v>117</v>
      </c>
      <c r="H10" s="140" t="s">
        <v>118</v>
      </c>
      <c r="I10" s="137" t="s">
        <v>14</v>
      </c>
      <c r="J10" s="137" t="s">
        <v>119</v>
      </c>
      <c r="K10" s="137" t="s">
        <v>15</v>
      </c>
      <c r="L10" s="141" t="s">
        <v>16</v>
      </c>
      <c r="M10" s="141" t="s">
        <v>120</v>
      </c>
      <c r="N10" s="141" t="s">
        <v>17</v>
      </c>
      <c r="O10" s="141" t="s">
        <v>18</v>
      </c>
      <c r="P10" s="141" t="s">
        <v>6</v>
      </c>
      <c r="Q10" s="139" t="s">
        <v>12</v>
      </c>
      <c r="R10" s="137" t="s">
        <v>13</v>
      </c>
      <c r="S10" s="137" t="s">
        <v>117</v>
      </c>
      <c r="T10" s="140" t="s">
        <v>118</v>
      </c>
      <c r="U10" s="137" t="s">
        <v>14</v>
      </c>
      <c r="V10" s="137" t="s">
        <v>119</v>
      </c>
      <c r="W10" s="137" t="s">
        <v>15</v>
      </c>
      <c r="X10" s="141" t="s">
        <v>16</v>
      </c>
      <c r="Y10" s="141" t="s">
        <v>120</v>
      </c>
      <c r="Z10" s="141" t="s">
        <v>17</v>
      </c>
      <c r="AA10" s="141" t="s">
        <v>18</v>
      </c>
      <c r="AB10" s="141" t="s">
        <v>6</v>
      </c>
      <c r="AC10" s="139" t="s">
        <v>12</v>
      </c>
      <c r="AD10" s="137" t="s">
        <v>13</v>
      </c>
      <c r="AE10" s="137" t="s">
        <v>117</v>
      </c>
      <c r="AF10" s="140" t="s">
        <v>118</v>
      </c>
      <c r="AG10" s="137" t="s">
        <v>14</v>
      </c>
      <c r="AH10" s="137" t="s">
        <v>119</v>
      </c>
      <c r="AI10" s="137" t="s">
        <v>15</v>
      </c>
      <c r="AJ10" s="141" t="s">
        <v>16</v>
      </c>
      <c r="AK10" s="141" t="s">
        <v>120</v>
      </c>
      <c r="AL10" s="141" t="s">
        <v>17</v>
      </c>
      <c r="AM10" s="141" t="s">
        <v>18</v>
      </c>
      <c r="AN10" s="141" t="s">
        <v>6</v>
      </c>
      <c r="AO10" s="139" t="s">
        <v>12</v>
      </c>
      <c r="AP10" s="137" t="s">
        <v>13</v>
      </c>
      <c r="AQ10" s="137" t="s">
        <v>117</v>
      </c>
      <c r="AR10" s="140" t="s">
        <v>118</v>
      </c>
      <c r="AS10" s="137" t="s">
        <v>14</v>
      </c>
      <c r="AT10" s="137" t="s">
        <v>119</v>
      </c>
      <c r="AU10" s="137" t="s">
        <v>15</v>
      </c>
      <c r="AV10" s="141" t="s">
        <v>16</v>
      </c>
      <c r="AW10" s="141" t="s">
        <v>120</v>
      </c>
      <c r="AX10" s="141" t="s">
        <v>17</v>
      </c>
      <c r="AY10" s="141" t="s">
        <v>18</v>
      </c>
      <c r="AZ10" s="141" t="s">
        <v>6</v>
      </c>
      <c r="BA10" s="139" t="s">
        <v>12</v>
      </c>
      <c r="BB10" s="137" t="s">
        <v>13</v>
      </c>
      <c r="BC10" s="137" t="s">
        <v>117</v>
      </c>
      <c r="BD10" s="140" t="s">
        <v>118</v>
      </c>
      <c r="BE10" s="137" t="s">
        <v>14</v>
      </c>
      <c r="BF10" s="137" t="s">
        <v>119</v>
      </c>
      <c r="BG10" s="137" t="s">
        <v>15</v>
      </c>
      <c r="BH10" s="141" t="s">
        <v>16</v>
      </c>
      <c r="BI10" s="141" t="s">
        <v>120</v>
      </c>
      <c r="BJ10" s="141" t="s">
        <v>17</v>
      </c>
      <c r="BK10" s="141" t="s">
        <v>18</v>
      </c>
      <c r="BL10" s="141" t="s">
        <v>6</v>
      </c>
      <c r="BM10" s="139" t="s">
        <v>12</v>
      </c>
      <c r="BN10" s="137" t="s">
        <v>13</v>
      </c>
      <c r="BO10" s="137" t="s">
        <v>117</v>
      </c>
      <c r="BP10" s="140" t="s">
        <v>118</v>
      </c>
      <c r="BQ10" s="137" t="s">
        <v>14</v>
      </c>
      <c r="BR10" s="137" t="s">
        <v>119</v>
      </c>
      <c r="BS10" s="137" t="s">
        <v>15</v>
      </c>
      <c r="BT10" s="141" t="s">
        <v>16</v>
      </c>
      <c r="BU10" s="141" t="s">
        <v>120</v>
      </c>
      <c r="BV10" s="141" t="s">
        <v>17</v>
      </c>
      <c r="BW10" s="141" t="s">
        <v>18</v>
      </c>
      <c r="BX10" s="141" t="s">
        <v>6</v>
      </c>
      <c r="BY10" s="139" t="s">
        <v>12</v>
      </c>
      <c r="BZ10" s="137" t="s">
        <v>13</v>
      </c>
      <c r="CA10" s="137" t="s">
        <v>117</v>
      </c>
      <c r="CB10" s="140" t="s">
        <v>118</v>
      </c>
      <c r="CC10" s="137" t="s">
        <v>14</v>
      </c>
      <c r="CD10" s="137" t="s">
        <v>119</v>
      </c>
      <c r="CE10" s="137" t="s">
        <v>15</v>
      </c>
      <c r="CF10" s="141" t="s">
        <v>16</v>
      </c>
      <c r="CG10" s="141" t="s">
        <v>120</v>
      </c>
      <c r="CH10" s="141" t="s">
        <v>17</v>
      </c>
      <c r="CI10" s="141" t="s">
        <v>18</v>
      </c>
      <c r="CJ10" s="141" t="s">
        <v>6</v>
      </c>
      <c r="CK10" s="139" t="s">
        <v>12</v>
      </c>
      <c r="CL10" s="137" t="s">
        <v>13</v>
      </c>
      <c r="CM10" s="137" t="s">
        <v>117</v>
      </c>
      <c r="CN10" s="140" t="s">
        <v>118</v>
      </c>
      <c r="CO10" s="137" t="s">
        <v>14</v>
      </c>
      <c r="CP10" s="137" t="s">
        <v>119</v>
      </c>
      <c r="CQ10" s="137" t="s">
        <v>15</v>
      </c>
      <c r="CR10" s="141" t="s">
        <v>16</v>
      </c>
      <c r="CS10" s="141" t="s">
        <v>120</v>
      </c>
      <c r="CT10" s="141" t="s">
        <v>17</v>
      </c>
      <c r="CU10" s="141" t="s">
        <v>18</v>
      </c>
      <c r="CV10" s="141" t="s">
        <v>6</v>
      </c>
      <c r="CW10" s="139" t="s">
        <v>12</v>
      </c>
      <c r="CX10" s="137" t="s">
        <v>13</v>
      </c>
      <c r="CY10" s="137" t="s">
        <v>117</v>
      </c>
      <c r="CZ10" s="140" t="s">
        <v>118</v>
      </c>
      <c r="DA10" s="137" t="s">
        <v>14</v>
      </c>
      <c r="DB10" s="137" t="s">
        <v>119</v>
      </c>
      <c r="DC10" s="137" t="s">
        <v>15</v>
      </c>
      <c r="DD10" s="141" t="s">
        <v>16</v>
      </c>
      <c r="DE10" s="141" t="s">
        <v>120</v>
      </c>
      <c r="DF10" s="141" t="s">
        <v>17</v>
      </c>
      <c r="DG10" s="141" t="s">
        <v>18</v>
      </c>
      <c r="DH10" s="141" t="s">
        <v>6</v>
      </c>
      <c r="DI10" s="139" t="s">
        <v>12</v>
      </c>
      <c r="DJ10" s="137" t="s">
        <v>13</v>
      </c>
      <c r="DK10" s="137" t="s">
        <v>117</v>
      </c>
      <c r="DL10" s="140" t="s">
        <v>118</v>
      </c>
      <c r="DM10" s="137" t="s">
        <v>14</v>
      </c>
      <c r="DN10" s="137" t="s">
        <v>119</v>
      </c>
      <c r="DO10" s="137" t="s">
        <v>15</v>
      </c>
      <c r="DP10" s="141" t="s">
        <v>16</v>
      </c>
      <c r="DQ10" s="141" t="s">
        <v>120</v>
      </c>
      <c r="DR10" s="141" t="s">
        <v>17</v>
      </c>
      <c r="DS10" s="141" t="s">
        <v>18</v>
      </c>
      <c r="DT10" s="141" t="s">
        <v>6</v>
      </c>
      <c r="DU10" s="139" t="s">
        <v>12</v>
      </c>
      <c r="DV10" s="137" t="s">
        <v>13</v>
      </c>
      <c r="DW10" s="137" t="s">
        <v>117</v>
      </c>
      <c r="DX10" s="140" t="s">
        <v>118</v>
      </c>
      <c r="DY10" s="137" t="s">
        <v>14</v>
      </c>
      <c r="DZ10" s="137" t="s">
        <v>119</v>
      </c>
      <c r="EA10" s="137" t="s">
        <v>15</v>
      </c>
      <c r="EB10" s="141" t="s">
        <v>16</v>
      </c>
      <c r="EC10" s="141" t="s">
        <v>120</v>
      </c>
      <c r="ED10" s="141" t="s">
        <v>17</v>
      </c>
      <c r="EE10" s="141" t="s">
        <v>18</v>
      </c>
      <c r="EF10" s="141" t="s">
        <v>6</v>
      </c>
      <c r="EG10" s="139" t="s">
        <v>12</v>
      </c>
      <c r="EH10" s="137" t="s">
        <v>13</v>
      </c>
      <c r="EI10" s="137" t="s">
        <v>117</v>
      </c>
      <c r="EJ10" s="140" t="s">
        <v>118</v>
      </c>
      <c r="EK10" s="137" t="s">
        <v>14</v>
      </c>
      <c r="EL10" s="137" t="s">
        <v>119</v>
      </c>
      <c r="EM10" s="137" t="s">
        <v>15</v>
      </c>
      <c r="EN10" s="141" t="s">
        <v>16</v>
      </c>
      <c r="EO10" s="141" t="s">
        <v>120</v>
      </c>
      <c r="EP10" s="141" t="s">
        <v>17</v>
      </c>
      <c r="EQ10" s="141" t="s">
        <v>18</v>
      </c>
      <c r="ER10" s="141" t="s">
        <v>6</v>
      </c>
      <c r="ES10" s="139" t="s">
        <v>12</v>
      </c>
      <c r="ET10" s="137" t="s">
        <v>13</v>
      </c>
      <c r="EU10" s="137" t="s">
        <v>117</v>
      </c>
      <c r="EV10" s="140" t="s">
        <v>118</v>
      </c>
      <c r="EW10" s="137" t="s">
        <v>14</v>
      </c>
      <c r="EX10" s="137" t="s">
        <v>119</v>
      </c>
      <c r="EY10" s="137" t="s">
        <v>15</v>
      </c>
      <c r="EZ10" s="141" t="s">
        <v>16</v>
      </c>
      <c r="FA10" s="141" t="s">
        <v>120</v>
      </c>
      <c r="FB10" s="141" t="s">
        <v>17</v>
      </c>
      <c r="FC10" s="141" t="s">
        <v>18</v>
      </c>
      <c r="FD10" s="141" t="s">
        <v>6</v>
      </c>
      <c r="FE10" s="139" t="s">
        <v>12</v>
      </c>
      <c r="FF10" s="137" t="s">
        <v>13</v>
      </c>
      <c r="FG10" s="137" t="s">
        <v>117</v>
      </c>
      <c r="FH10" s="140" t="s">
        <v>118</v>
      </c>
      <c r="FI10" s="137" t="s">
        <v>14</v>
      </c>
      <c r="FJ10" s="137" t="s">
        <v>119</v>
      </c>
      <c r="FK10" s="137" t="s">
        <v>15</v>
      </c>
      <c r="FL10" s="141" t="s">
        <v>16</v>
      </c>
      <c r="FM10" s="141" t="s">
        <v>120</v>
      </c>
      <c r="FN10" s="141" t="s">
        <v>17</v>
      </c>
      <c r="FO10" s="141" t="s">
        <v>18</v>
      </c>
      <c r="FP10" s="141" t="s">
        <v>6</v>
      </c>
      <c r="FQ10" s="139" t="s">
        <v>12</v>
      </c>
      <c r="FR10" s="137" t="s">
        <v>13</v>
      </c>
      <c r="FS10" s="137" t="s">
        <v>117</v>
      </c>
      <c r="FT10" s="140" t="s">
        <v>118</v>
      </c>
      <c r="FU10" s="137" t="s">
        <v>14</v>
      </c>
      <c r="FV10" s="137" t="s">
        <v>119</v>
      </c>
      <c r="FW10" s="137" t="s">
        <v>15</v>
      </c>
      <c r="FX10" s="141" t="s">
        <v>16</v>
      </c>
      <c r="FY10" s="141" t="s">
        <v>120</v>
      </c>
      <c r="FZ10" s="141" t="s">
        <v>17</v>
      </c>
      <c r="GA10" s="141" t="s">
        <v>18</v>
      </c>
      <c r="GB10" s="141" t="s">
        <v>6</v>
      </c>
      <c r="GC10" s="139" t="s">
        <v>12</v>
      </c>
      <c r="GD10" s="137" t="s">
        <v>13</v>
      </c>
      <c r="GE10" s="137" t="s">
        <v>117</v>
      </c>
      <c r="GF10" s="140" t="s">
        <v>118</v>
      </c>
      <c r="GG10" s="137" t="s">
        <v>14</v>
      </c>
      <c r="GH10" s="137" t="s">
        <v>119</v>
      </c>
      <c r="GI10" s="137" t="s">
        <v>15</v>
      </c>
      <c r="GJ10" s="141" t="s">
        <v>16</v>
      </c>
      <c r="GK10" s="141" t="s">
        <v>120</v>
      </c>
      <c r="GL10" s="141" t="s">
        <v>17</v>
      </c>
      <c r="GM10" s="141" t="s">
        <v>18</v>
      </c>
      <c r="GN10" s="141" t="s">
        <v>6</v>
      </c>
      <c r="GO10" s="139" t="s">
        <v>12</v>
      </c>
      <c r="GP10" s="137" t="s">
        <v>13</v>
      </c>
      <c r="GQ10" s="137" t="s">
        <v>117</v>
      </c>
      <c r="GR10" s="140" t="s">
        <v>118</v>
      </c>
      <c r="GS10" s="137" t="s">
        <v>14</v>
      </c>
      <c r="GT10" s="137" t="s">
        <v>119</v>
      </c>
      <c r="GU10" s="137" t="s">
        <v>15</v>
      </c>
      <c r="GV10" s="141" t="s">
        <v>16</v>
      </c>
      <c r="GW10" s="141" t="s">
        <v>120</v>
      </c>
      <c r="GX10" s="141" t="s">
        <v>17</v>
      </c>
      <c r="GY10" s="141" t="s">
        <v>18</v>
      </c>
      <c r="GZ10" s="141" t="s">
        <v>6</v>
      </c>
      <c r="HA10" s="139" t="s">
        <v>12</v>
      </c>
      <c r="HB10" s="137" t="s">
        <v>13</v>
      </c>
      <c r="HC10" s="137" t="s">
        <v>117</v>
      </c>
      <c r="HD10" s="140" t="s">
        <v>118</v>
      </c>
      <c r="HE10" s="137" t="s">
        <v>14</v>
      </c>
      <c r="HF10" s="137" t="s">
        <v>119</v>
      </c>
      <c r="HG10" s="137" t="s">
        <v>15</v>
      </c>
      <c r="HH10" s="141" t="s">
        <v>16</v>
      </c>
      <c r="HI10" s="141" t="s">
        <v>120</v>
      </c>
      <c r="HJ10" s="141" t="s">
        <v>17</v>
      </c>
      <c r="HK10" s="141" t="s">
        <v>18</v>
      </c>
      <c r="HL10" s="141" t="s">
        <v>6</v>
      </c>
      <c r="HM10" s="139" t="s">
        <v>12</v>
      </c>
      <c r="HN10" s="137" t="s">
        <v>13</v>
      </c>
      <c r="HO10" s="137" t="s">
        <v>117</v>
      </c>
      <c r="HP10" s="140" t="s">
        <v>118</v>
      </c>
      <c r="HQ10" s="137" t="s">
        <v>14</v>
      </c>
      <c r="HR10" s="137" t="s">
        <v>119</v>
      </c>
      <c r="HS10" s="137" t="s">
        <v>15</v>
      </c>
      <c r="HT10" s="141" t="s">
        <v>16</v>
      </c>
      <c r="HU10" s="141" t="s">
        <v>120</v>
      </c>
      <c r="HV10" s="141" t="s">
        <v>17</v>
      </c>
      <c r="HW10" s="141" t="s">
        <v>18</v>
      </c>
      <c r="HX10" s="141" t="s">
        <v>6</v>
      </c>
      <c r="HY10" s="139" t="s">
        <v>12</v>
      </c>
      <c r="HZ10" s="137" t="s">
        <v>13</v>
      </c>
      <c r="IA10" s="137" t="s">
        <v>117</v>
      </c>
      <c r="IB10" s="140" t="s">
        <v>118</v>
      </c>
      <c r="IC10" s="137" t="s">
        <v>14</v>
      </c>
      <c r="ID10" s="137" t="s">
        <v>119</v>
      </c>
      <c r="IE10" s="137" t="s">
        <v>15</v>
      </c>
      <c r="IF10" s="141" t="s">
        <v>16</v>
      </c>
      <c r="IG10" s="141" t="s">
        <v>120</v>
      </c>
      <c r="IH10" s="141" t="s">
        <v>17</v>
      </c>
      <c r="II10" s="141" t="s">
        <v>18</v>
      </c>
      <c r="IJ10" s="141" t="s">
        <v>6</v>
      </c>
      <c r="IK10" s="139" t="s">
        <v>12</v>
      </c>
      <c r="IL10" s="137" t="s">
        <v>13</v>
      </c>
      <c r="IM10" s="137" t="s">
        <v>117</v>
      </c>
      <c r="IN10" s="140" t="s">
        <v>118</v>
      </c>
      <c r="IO10" s="137" t="s">
        <v>14</v>
      </c>
      <c r="IP10" s="137" t="s">
        <v>119</v>
      </c>
      <c r="IQ10" s="137" t="s">
        <v>15</v>
      </c>
      <c r="IR10" s="141" t="s">
        <v>16</v>
      </c>
      <c r="IS10" s="141" t="s">
        <v>120</v>
      </c>
      <c r="IT10" s="141" t="s">
        <v>17</v>
      </c>
      <c r="IU10" s="141" t="s">
        <v>18</v>
      </c>
      <c r="IV10" s="141" t="s">
        <v>6</v>
      </c>
      <c r="IW10" s="139" t="s">
        <v>12</v>
      </c>
      <c r="IX10" s="137" t="s">
        <v>13</v>
      </c>
      <c r="IY10" s="137" t="s">
        <v>117</v>
      </c>
      <c r="IZ10" s="140" t="s">
        <v>118</v>
      </c>
      <c r="JA10" s="137" t="s">
        <v>14</v>
      </c>
      <c r="JB10" s="137" t="s">
        <v>119</v>
      </c>
      <c r="JC10" s="137" t="s">
        <v>15</v>
      </c>
      <c r="JD10" s="141" t="s">
        <v>16</v>
      </c>
      <c r="JE10" s="141" t="s">
        <v>120</v>
      </c>
      <c r="JF10" s="141" t="s">
        <v>17</v>
      </c>
      <c r="JG10" s="141" t="s">
        <v>18</v>
      </c>
      <c r="JH10" s="141" t="s">
        <v>6</v>
      </c>
      <c r="JI10" s="139" t="s">
        <v>12</v>
      </c>
      <c r="JJ10" s="137" t="s">
        <v>13</v>
      </c>
      <c r="JK10" s="137" t="s">
        <v>117</v>
      </c>
      <c r="JL10" s="140" t="s">
        <v>118</v>
      </c>
      <c r="JM10" s="137" t="s">
        <v>14</v>
      </c>
      <c r="JN10" s="137" t="s">
        <v>119</v>
      </c>
      <c r="JO10" s="137" t="s">
        <v>15</v>
      </c>
      <c r="JP10" s="141" t="s">
        <v>16</v>
      </c>
      <c r="JQ10" s="141" t="s">
        <v>120</v>
      </c>
      <c r="JR10" s="141" t="s">
        <v>17</v>
      </c>
      <c r="JS10" s="141" t="s">
        <v>18</v>
      </c>
      <c r="JT10" s="141" t="s">
        <v>6</v>
      </c>
      <c r="JU10" s="139" t="s">
        <v>12</v>
      </c>
      <c r="JV10" s="137" t="s">
        <v>13</v>
      </c>
      <c r="JW10" s="137" t="s">
        <v>117</v>
      </c>
      <c r="JX10" s="140" t="s">
        <v>118</v>
      </c>
      <c r="JY10" s="137" t="s">
        <v>14</v>
      </c>
      <c r="JZ10" s="137" t="s">
        <v>119</v>
      </c>
      <c r="KA10" s="137" t="s">
        <v>15</v>
      </c>
      <c r="KB10" s="141" t="s">
        <v>16</v>
      </c>
      <c r="KC10" s="141" t="s">
        <v>120</v>
      </c>
      <c r="KD10" s="141" t="s">
        <v>17</v>
      </c>
      <c r="KE10" s="141" t="s">
        <v>18</v>
      </c>
      <c r="KF10" s="141" t="s">
        <v>6</v>
      </c>
    </row>
    <row r="11" spans="1:292" ht="13.5" customHeight="1" x14ac:dyDescent="0.25">
      <c r="A11" s="100"/>
      <c r="B11" s="142" t="s">
        <v>790</v>
      </c>
      <c r="C11" s="89" t="s">
        <v>791</v>
      </c>
      <c r="D11" s="319"/>
      <c r="E11" s="143">
        <f>IF(I11="","",E$3)</f>
        <v>40601</v>
      </c>
      <c r="F11" s="144" t="str">
        <f>IF(I11="","",E$1)</f>
        <v>Fillon VI</v>
      </c>
      <c r="G11" s="145">
        <f>IF(I11="","",E$2)</f>
        <v>40496</v>
      </c>
      <c r="H11" s="145">
        <f>IF(I11="","",E$3)</f>
        <v>40601</v>
      </c>
      <c r="I11" s="146" t="str">
        <f>IF(P11="","",IF(ISNUMBER(SEARCH(":",P11)),MID(P11,FIND(":",P11)+2,FIND("(",P11)-FIND(":",P11)-3),LEFT(P11,FIND("(",P11)-2)))</f>
        <v>François Fillon</v>
      </c>
      <c r="J11" s="147" t="str">
        <f>IF(P11="","",MID(P11,FIND("(",P11)+1,4))</f>
        <v>1954</v>
      </c>
      <c r="K11" s="148" t="str">
        <f>IF(ISNUMBER(SEARCH("*female*",P11)),"female",IF(ISNUMBER(SEARCH("*male*",P11)),"male",""))</f>
        <v>male</v>
      </c>
      <c r="L11" s="149" t="str">
        <f>IF(P11="","",IF(ISERROR(MID(P11,FIND("male,",P11)+6,(FIND(")",P11)-(FIND("male,",P11)+6))))=TRUE,"missing/error",MID(P11,FIND("male,",P11)+6,(FIND(")",P11)-(FIND("male,",P11)+6)))))</f>
        <v>fr_ump01</v>
      </c>
      <c r="M11" s="150" t="str">
        <f>IF(I11="","",(MID(I11,(SEARCH("^^",SUBSTITUTE(I11," ","^^",LEN(I11)-LEN(SUBSTITUTE(I11," ","")))))+1,99)&amp;"_"&amp;LEFT(I11,FIND(" ",I11)-1)&amp;"_"&amp;J11))</f>
        <v>Fillon_François_1954</v>
      </c>
      <c r="N11" s="89" t="str">
        <f>IF(P11="","",IF((LEN(P11)-LEN(SUBSTITUTE(P11,"male","")))/LEN("male")&gt;1,"!",IF(RIGHT(P11,1)=")","",IF(RIGHT(P11,2)=") ","",IF(RIGHT(P11,2)=").","","!!")))))</f>
        <v/>
      </c>
      <c r="O11" s="142"/>
      <c r="P11" s="320" t="s">
        <v>930</v>
      </c>
      <c r="Q11" s="143">
        <f>IF(U11="","",Q$3)</f>
        <v>41044</v>
      </c>
      <c r="R11" s="144" t="str">
        <f>IF(U11="","",Q$1)</f>
        <v>Fillon VII</v>
      </c>
      <c r="S11" s="145">
        <f>IF(U11="","",Q$2)</f>
        <v>40601</v>
      </c>
      <c r="T11" s="145">
        <f>IF(U11="","",Q$3)</f>
        <v>41044</v>
      </c>
      <c r="U11" s="146" t="str">
        <f>IF(AB11="","",IF(ISNUMBER(SEARCH(":",AB11)),MID(AB11,FIND(":",AB11)+2,FIND("(",AB11)-FIND(":",AB11)-3),LEFT(AB11,FIND("(",AB11)-2)))</f>
        <v>François Fillon</v>
      </c>
      <c r="V11" s="147" t="str">
        <f>IF(AB11="","",MID(AB11,FIND("(",AB11)+1,4))</f>
        <v>1954</v>
      </c>
      <c r="W11" s="148" t="str">
        <f>IF(ISNUMBER(SEARCH("*female*",AB11)),"female",IF(ISNUMBER(SEARCH("*male*",AB11)),"male",""))</f>
        <v>male</v>
      </c>
      <c r="X11" s="149" t="str">
        <f>IF(AB11="","",IF(ISERROR(MID(AB11,FIND("male,",AB11)+6,(FIND(")",AB11)-(FIND("male,",AB11)+6))))=TRUE,"missing/error",MID(AB11,FIND("male,",AB11)+6,(FIND(")",AB11)-(FIND("male,",AB11)+6)))))</f>
        <v>fr_ump01</v>
      </c>
      <c r="Y11" s="150" t="str">
        <f>IF(U11="","",(MID(U11,(SEARCH("^^",SUBSTITUTE(U11," ","^^",LEN(U11)-LEN(SUBSTITUTE(U11," ","")))))+1,99)&amp;"_"&amp;LEFT(U11,FIND(" ",U11)-1)&amp;"_"&amp;V11))</f>
        <v>Fillon_François_1954</v>
      </c>
      <c r="AA11" s="142"/>
      <c r="AB11" s="142" t="s">
        <v>930</v>
      </c>
      <c r="AC11" s="143">
        <f>IF(AG11="","",AC$3)</f>
        <v>41729</v>
      </c>
      <c r="AD11" s="144" t="str">
        <f>IF(AG11="","",AC$1)</f>
        <v>Ayrault I</v>
      </c>
      <c r="AE11" s="145">
        <f>IF(AG11="","",AC$2)</f>
        <v>41045</v>
      </c>
      <c r="AF11" s="145">
        <f>IF(AG11="","",AC$3)</f>
        <v>41729</v>
      </c>
      <c r="AG11" s="146" t="str">
        <f>IF(AN11="","",IF(ISNUMBER(SEARCH(":",AN11)),MID(AN11,FIND(":",AN11)+2,FIND("(",AN11)-FIND(":",AN11)-3),LEFT(AN11,FIND("(",AN11)-2)))</f>
        <v>Jean-Marc Ayrault</v>
      </c>
      <c r="AH11" s="147" t="str">
        <f>IF(AN11="","",MID(AN11,FIND("(",AN11)+1,4))</f>
        <v>1950</v>
      </c>
      <c r="AI11" s="148" t="str">
        <f>IF(ISNUMBER(SEARCH("*female*",AN11)),"female",IF(ISNUMBER(SEARCH("*male*",AN11)),"male",""))</f>
        <v>male</v>
      </c>
      <c r="AJ11" s="149" t="str">
        <f>IF(AN11="","",IF(ISERROR(MID(AN11,FIND("male,",AN11)+6,(FIND(")",AN11)-(FIND("male,",AN11)+6))))=TRUE,"missing/error",MID(AN11,FIND("male,",AN11)+6,(FIND(")",AN11)-(FIND("male,",AN11)+6)))))</f>
        <v>fr_ps01</v>
      </c>
      <c r="AK11" s="150" t="str">
        <f>IF(AG11="","",(MID(AG11,(SEARCH("^^",SUBSTITUTE(AG11," ","^^",LEN(AG11)-LEN(SUBSTITUTE(AG11," ","")))))+1,99)&amp;"_"&amp;LEFT(AG11,FIND(" ",AG11)-1)&amp;"_"&amp;AH11))</f>
        <v>Ayrault_Jean-Marc_1950</v>
      </c>
      <c r="AM11" s="142"/>
      <c r="AN11" s="142" t="s">
        <v>893</v>
      </c>
      <c r="AO11" s="143">
        <f>IF(AS11="","",AO$3)</f>
        <v>41878</v>
      </c>
      <c r="AP11" s="144" t="str">
        <f>IF(AS11="","",AO$1)</f>
        <v>Valls I</v>
      </c>
      <c r="AQ11" s="145">
        <f>IF(AS11="","",AO$2)</f>
        <v>41729</v>
      </c>
      <c r="AR11" s="145">
        <f>IF(AS11="","",AO$3)</f>
        <v>41878</v>
      </c>
      <c r="AS11" s="146" t="str">
        <f>IF(AZ11="","",IF(ISNUMBER(SEARCH(":",AZ11)),MID(AZ11,FIND(":",AZ11)+2,FIND("(",AZ11)-FIND(":",AZ11)-3),LEFT(AZ11,FIND("(",AZ11)-2)))</f>
        <v>Manuel Valls</v>
      </c>
      <c r="AT11" s="147" t="str">
        <f>IF(AZ11="","",MID(AZ11,FIND("(",AZ11)+1,4))</f>
        <v>1962</v>
      </c>
      <c r="AU11" s="148" t="str">
        <f>IF(ISNUMBER(SEARCH("*female*",AZ11)),"female",IF(ISNUMBER(SEARCH("*male*",AZ11)),"male",""))</f>
        <v>male</v>
      </c>
      <c r="AV11" s="149" t="str">
        <f>IF(AZ11="","",IF(ISERROR(MID(AZ11,FIND("male,",AZ11)+6,(FIND(")",AZ11)-(FIND("male,",AZ11)+6))))=TRUE,"missing/error",MID(AZ11,FIND("male,",AZ11)+6,(FIND(")",AZ11)-(FIND("male,",AZ11)+6)))))</f>
        <v>fr_ps01</v>
      </c>
      <c r="AW11" s="150" t="str">
        <f>IF(AS11="","",(MID(AS11,(SEARCH("^^",SUBSTITUTE(AS11," ","^^",LEN(AS11)-LEN(SUBSTITUTE(AS11," ","")))))+1,99)&amp;"_"&amp;LEFT(AS11,FIND(" ",AS11)-1)&amp;"_"&amp;AT11))</f>
        <v>Valls_Manuel_1962</v>
      </c>
      <c r="AX11" s="89"/>
      <c r="AY11" s="142"/>
      <c r="AZ11" s="318" t="s">
        <v>914</v>
      </c>
      <c r="BA11" s="143">
        <f>IF(BE11="","",BA$3)</f>
        <v>42710</v>
      </c>
      <c r="BB11" s="144" t="str">
        <f>IF(BE11="","",BA$1)</f>
        <v>Valls II</v>
      </c>
      <c r="BC11" s="145">
        <f>IF(BE11="","",BA$2)</f>
        <v>41878</v>
      </c>
      <c r="BD11" s="145">
        <f>IF(BE11="","",BA$3)</f>
        <v>42710</v>
      </c>
      <c r="BE11" s="146" t="str">
        <f>IF(BL11="","",IF(ISNUMBER(SEARCH(":",BL11)),MID(BL11,FIND(":",BL11)+2,FIND("(",BL11)-FIND(":",BL11)-3),LEFT(BL11,FIND("(",BL11)-2)))</f>
        <v>Manuel Valls</v>
      </c>
      <c r="BF11" s="147" t="str">
        <f>IF(BL11="","",MID(BL11,FIND("(",BL11)+1,4))</f>
        <v>1962</v>
      </c>
      <c r="BG11" s="148" t="str">
        <f>IF(ISNUMBER(SEARCH("*female*",BL11)),"female",IF(ISNUMBER(SEARCH("*male*",BL11)),"male",""))</f>
        <v>male</v>
      </c>
      <c r="BH11" s="149" t="str">
        <f>IF(BL11="","",IF(ISERROR(MID(BL11,FIND("male,",BL11)+6,(FIND(")",BL11)-(FIND("male,",BL11)+6))))=TRUE,"missing/error",MID(BL11,FIND("male,",BL11)+6,(FIND(")",BL11)-(FIND("male,",BL11)+6)))))</f>
        <v>fr_ps01</v>
      </c>
      <c r="BI11" s="150" t="str">
        <f>IF(BE11="","",(MID(BE11,(SEARCH("^^",SUBSTITUTE(BE11," ","^^",LEN(BE11)-LEN(SUBSTITUTE(BE11," ","")))))+1,99)&amp;"_"&amp;LEFT(BE11,FIND(" ",BE11)-1)&amp;"_"&amp;BF11))</f>
        <v>Valls_Manuel_1962</v>
      </c>
      <c r="BJ11" s="89"/>
      <c r="BK11" s="142"/>
      <c r="BL11" s="318" t="s">
        <v>914</v>
      </c>
      <c r="BM11" s="143">
        <f>IF(BQ11="","",BM$3)</f>
        <v>42870</v>
      </c>
      <c r="BN11" s="144" t="str">
        <f>IF(BQ11="","",BM$1)</f>
        <v>Cazenueve I</v>
      </c>
      <c r="BO11" s="145">
        <f>IF(BQ11="","",BM$2)</f>
        <v>42710</v>
      </c>
      <c r="BP11" s="145">
        <f>IF(BQ11="","",BM$3)</f>
        <v>42870</v>
      </c>
      <c r="BQ11" s="146" t="str">
        <f>IF(BX11="","",IF(ISNUMBER(SEARCH(":",BX11)),MID(BX11,FIND(":",BX11)+2,FIND("(",BX11)-FIND(":",BX11)-3),LEFT(BX11,FIND("(",BX11)-2)))</f>
        <v>Bernard Cazeneuve</v>
      </c>
      <c r="BR11" s="147" t="str">
        <f>IF(BX11="","",MID(BX11,FIND("(",BX11)+1,4))</f>
        <v>1963</v>
      </c>
      <c r="BS11" s="148" t="str">
        <f>IF(ISNUMBER(SEARCH("*female*",BX11)),"female",IF(ISNUMBER(SEARCH("*male*",BX11)),"male",""))</f>
        <v>male</v>
      </c>
      <c r="BT11" s="149" t="str">
        <f>IF(BX11="","",IF(ISERROR(MID(BX11,FIND("male,",BX11)+6,(FIND(")",BX11)-(FIND("male,",BX11)+6))))=TRUE,"missing/error",MID(BX11,FIND("male,",BX11)+6,(FIND(")",BX11)-(FIND("male,",BX11)+6)))))</f>
        <v>fr_ps01</v>
      </c>
      <c r="BU11" s="150" t="str">
        <f>IF(BQ11="","",(MID(BQ11,(SEARCH("^^",SUBSTITUTE(BQ11," ","^^",LEN(BQ11)-LEN(SUBSTITUTE(BQ11," ","")))))+1,99)&amp;"_"&amp;LEFT(BQ11,FIND(" ",BQ11)-1)&amp;"_"&amp;BR11))</f>
        <v>Cazeneuve_Bernard_1963</v>
      </c>
      <c r="BV11" s="89"/>
      <c r="BW11" s="142"/>
      <c r="BX11" s="142" t="s">
        <v>913</v>
      </c>
      <c r="BY11" s="143">
        <f>IF(CC11="","",BY$3)</f>
        <v>42905</v>
      </c>
      <c r="BZ11" s="144" t="str">
        <f>IF(CC11="","",BY$1)</f>
        <v>Philippe I</v>
      </c>
      <c r="CA11" s="145">
        <f>IF(CC11="","",BY$2)</f>
        <v>42870</v>
      </c>
      <c r="CB11" s="145">
        <f>IF(CC11="","",BY$3)</f>
        <v>42905</v>
      </c>
      <c r="CC11" s="146" t="str">
        <f>IF(CJ11="","",IF(ISNUMBER(SEARCH(":",CJ11)),MID(CJ11,FIND(":",CJ11)+2,FIND("(",CJ11)-FIND(":",CJ11)-3),LEFT(CJ11,FIND("(",CJ11)-2)))</f>
        <v>Edouard Philippe</v>
      </c>
      <c r="CD11" s="147" t="str">
        <f>IF(CJ11="","",MID(CJ11,FIND("(",CJ11)+1,4))</f>
        <v>1970</v>
      </c>
      <c r="CE11" s="148" t="str">
        <f>IF(ISNUMBER(SEARCH("*female*",CJ11)),"female",IF(ISNUMBER(SEARCH("*male*",CJ11)),"male",""))</f>
        <v>male</v>
      </c>
      <c r="CF11" s="149" t="str">
        <f>IF(CJ11="","",IF(ISERROR(MID(CJ11,FIND("male,",CJ11)+6,(FIND(")",CJ11)-(FIND("male,",CJ11)+6))))=TRUE,"missing/error",MID(CJ11,FIND("male,",CJ11)+6,(FIND(")",CJ11)-(FIND("male,",CJ11)+6)))))</f>
        <v>fr_ump01</v>
      </c>
      <c r="CG11" s="150" t="str">
        <f>IF(CC11="","",(MID(CC11,(SEARCH("^^",SUBSTITUTE(CC11," ","^^",LEN(CC11)-LEN(SUBSTITUTE(CC11," ","")))))+1,99)&amp;"_"&amp;LEFT(CC11,FIND(" ",CC11)-1)&amp;"_"&amp;CD11))</f>
        <v>Philippe_Edouard_1970</v>
      </c>
      <c r="CH11" s="89"/>
      <c r="CI11" s="142"/>
      <c r="CJ11" s="142" t="s">
        <v>1261</v>
      </c>
      <c r="CK11" s="143">
        <f>IF(CO11="","",CK$3)</f>
        <v>44019</v>
      </c>
      <c r="CL11" s="144" t="str">
        <f>IF(CO11="","",CK$1)</f>
        <v>Philippe II</v>
      </c>
      <c r="CM11" s="145">
        <f>IF(CO11="","",CK$2)</f>
        <v>42905</v>
      </c>
      <c r="CN11" s="145">
        <f>IF(CO11="","",CK$3)</f>
        <v>44019</v>
      </c>
      <c r="CO11" s="146" t="str">
        <f>IF(CV11="","",IF(ISNUMBER(SEARCH(":",CV11)),MID(CV11,FIND(":",CV11)+2,FIND("(",CV11)-FIND(":",CV11)-3),LEFT(CV11,FIND("(",CV11)-2)))</f>
        <v>Edouard Philippe</v>
      </c>
      <c r="CP11" s="147" t="str">
        <f>IF(CV11="","",MID(CV11,FIND("(",CV11)+1,4))</f>
        <v>1970</v>
      </c>
      <c r="CQ11" s="148" t="str">
        <f>IF(ISNUMBER(SEARCH("*female*",CV11)),"female",IF(ISNUMBER(SEARCH("*male*",CV11)),"male",""))</f>
        <v>male</v>
      </c>
      <c r="CR11" s="149" t="str">
        <f>IF(CV11="","",IF(ISERROR(MID(CV11,FIND("male,",CV11)+6,(FIND(")",CV11)-(FIND("male,",CV11)+6))))=TRUE,"missing/error",MID(CV11,FIND("male,",CV11)+6,(FIND(")",CV11)-(FIND("male,",CV11)+6)))))</f>
        <v>fr_ump01</v>
      </c>
      <c r="CS11" s="150" t="str">
        <f>IF(CO11="","",(MID(CO11,(SEARCH("^^",SUBSTITUTE(CO11," ","^^",LEN(CO11)-LEN(SUBSTITUTE(CO11," ","")))))+1,99)&amp;"_"&amp;LEFT(CO11,FIND(" ",CO11)-1)&amp;"_"&amp;CP11))</f>
        <v>Philippe_Edouard_1970</v>
      </c>
      <c r="CT11" s="89"/>
      <c r="CU11" s="142"/>
      <c r="CV11" s="142" t="s">
        <v>1261</v>
      </c>
      <c r="CW11" s="143">
        <f>IF(DA11="","",CW$3)</f>
        <v>44196</v>
      </c>
      <c r="CX11" s="144" t="str">
        <f>IF(DA11="","",CW$1)</f>
        <v>Castex I</v>
      </c>
      <c r="CY11" s="145">
        <f>IF(DA11="","",CW$2)</f>
        <v>44019</v>
      </c>
      <c r="CZ11" s="145">
        <f>IF(DA11="","",CW$3)</f>
        <v>44196</v>
      </c>
      <c r="DA11" s="146" t="str">
        <f>IF(DH11="","",IF(ISNUMBER(SEARCH(":",DH11)),MID(DH11,FIND(":",DH11)+2,FIND("(",DH11)-FIND(":",DH11)-3),LEFT(DH11,FIND("(",DH11)-2)))</f>
        <v>Jean Castex</v>
      </c>
      <c r="DB11" s="147" t="str">
        <f>IF(DH11="","",MID(DH11,FIND("(",DH11)+1,4))</f>
        <v>1965</v>
      </c>
      <c r="DC11" s="148" t="str">
        <f>IF(ISNUMBER(SEARCH("*female*",DH11)),"female",IF(ISNUMBER(SEARCH("*male*",DH11)),"male",""))</f>
        <v>male</v>
      </c>
      <c r="DD11" s="149" t="str">
        <f>IF(DH11="","",IF(ISERROR(MID(DH11,FIND("male,",DH11)+6,(FIND(")",DH11)-(FIND("male,",DH11)+6))))=TRUE,"missing/error",MID(DH11,FIND("male,",DH11)+6,(FIND(")",DH11)-(FIND("male,",DH11)+6)))))</f>
        <v>fr_lrm01</v>
      </c>
      <c r="DE11" s="150" t="str">
        <f>IF(DA11="","",(MID(DA11,(SEARCH("^^",SUBSTITUTE(DA11," ","^^",LEN(DA11)-LEN(SUBSTITUTE(DA11," ","")))))+1,99)&amp;"_"&amp;LEFT(DA11,FIND(" ",DA11)-1)&amp;"_"&amp;DB11))</f>
        <v>Castex_Jean_1965</v>
      </c>
      <c r="DF11" s="89"/>
      <c r="DG11" s="142"/>
      <c r="DH11" s="142" t="s">
        <v>1321</v>
      </c>
      <c r="DI11" s="143" t="str">
        <f>IF(DM11="","",DI$3)</f>
        <v/>
      </c>
      <c r="DJ11" s="144" t="str">
        <f>IF(DM11="","",DI$1)</f>
        <v/>
      </c>
      <c r="DK11" s="145" t="str">
        <f>IF(DM11="","",DI$2)</f>
        <v/>
      </c>
      <c r="DL11" s="145" t="str">
        <f>IF(DM11="","",DI$3)</f>
        <v/>
      </c>
      <c r="DM11" s="146" t="str">
        <f>IF(DT11="","",IF(ISNUMBER(SEARCH(":",DT11)),MID(DT11,FIND(":",DT11)+2,FIND("(",DT11)-FIND(":",DT11)-3),LEFT(DT11,FIND("(",DT11)-2)))</f>
        <v/>
      </c>
      <c r="DN11" s="147" t="str">
        <f>IF(DT11="","",MID(DT11,FIND("(",DT11)+1,4))</f>
        <v/>
      </c>
      <c r="DO11" s="148" t="str">
        <f>IF(ISNUMBER(SEARCH("*female*",DT11)),"female",IF(ISNUMBER(SEARCH("*male*",DT11)),"male",""))</f>
        <v/>
      </c>
      <c r="DP11" s="149" t="str">
        <f>IF(DT11="","",IF(ISERROR(MID(DT11,FIND("male,",DT11)+6,(FIND(")",DT11)-(FIND("male,",DT11)+6))))=TRUE,"missing/error",MID(DT11,FIND("male,",DT11)+6,(FIND(")",DT11)-(FIND("male,",DT11)+6)))))</f>
        <v/>
      </c>
      <c r="DQ11" s="150" t="str">
        <f>IF(DM11="","",(MID(DM11,(SEARCH("^^",SUBSTITUTE(DM11," ","^^",LEN(DM11)-LEN(SUBSTITUTE(DM11," ","")))))+1,99)&amp;"_"&amp;LEFT(DM11,FIND(" ",DM11)-1)&amp;"_"&amp;DN11))</f>
        <v/>
      </c>
      <c r="DR11" s="89"/>
      <c r="DS11" s="142"/>
      <c r="DT11" s="142"/>
      <c r="DU11" s="143" t="str">
        <f>IF(DY11="","",DU$3)</f>
        <v/>
      </c>
      <c r="DV11" s="144" t="str">
        <f>IF(DY11="","",DU$1)</f>
        <v/>
      </c>
      <c r="DW11" s="145" t="str">
        <f>IF(DY11="","",DU$2)</f>
        <v/>
      </c>
      <c r="DX11" s="145" t="str">
        <f>IF(DY11="","",DU$3)</f>
        <v/>
      </c>
      <c r="DY11" s="146" t="str">
        <f>IF(EF11="","",IF(ISNUMBER(SEARCH(":",EF11)),MID(EF11,FIND(":",EF11)+2,FIND("(",EF11)-FIND(":",EF11)-3),LEFT(EF11,FIND("(",EF11)-2)))</f>
        <v/>
      </c>
      <c r="DZ11" s="147" t="str">
        <f>IF(EF11="","",MID(EF11,FIND("(",EF11)+1,4))</f>
        <v/>
      </c>
      <c r="EA11" s="148" t="str">
        <f>IF(ISNUMBER(SEARCH("*female*",EF11)),"female",IF(ISNUMBER(SEARCH("*male*",EF11)),"male",""))</f>
        <v/>
      </c>
      <c r="EB11" s="149" t="str">
        <f>IF(EF11="","",IF(ISERROR(MID(EF11,FIND("male,",EF11)+6,(FIND(")",EF11)-(FIND("male,",EF11)+6))))=TRUE,"missing/error",MID(EF11,FIND("male,",EF11)+6,(FIND(")",EF11)-(FIND("male,",EF11)+6)))))</f>
        <v/>
      </c>
      <c r="EC11" s="150" t="str">
        <f>IF(DY11="","",(MID(DY11,(SEARCH("^^",SUBSTITUTE(DY11," ","^^",LEN(DY11)-LEN(SUBSTITUTE(DY11," ","")))))+1,99)&amp;"_"&amp;LEFT(DY11,FIND(" ",DY11)-1)&amp;"_"&amp;DZ11))</f>
        <v/>
      </c>
      <c r="ED11" s="89"/>
      <c r="EE11" s="142"/>
      <c r="EF11" s="142"/>
      <c r="EG11" s="143" t="str">
        <f>IF(EK11="","",EG$3)</f>
        <v/>
      </c>
      <c r="EH11" s="144" t="str">
        <f>IF(EK11="","",EG$1)</f>
        <v/>
      </c>
      <c r="EI11" s="145" t="str">
        <f>IF(EK11="","",EG$2)</f>
        <v/>
      </c>
      <c r="EJ11" s="145" t="str">
        <f>IF(EK11="","",EG$3)</f>
        <v/>
      </c>
      <c r="EK11" s="146" t="str">
        <f>IF(ER11="","",IF(ISNUMBER(SEARCH(":",ER11)),MID(ER11,FIND(":",ER11)+2,FIND("(",ER11)-FIND(":",ER11)-3),LEFT(ER11,FIND("(",ER11)-2)))</f>
        <v/>
      </c>
      <c r="EL11" s="147" t="str">
        <f>IF(ER11="","",MID(ER11,FIND("(",ER11)+1,4))</f>
        <v/>
      </c>
      <c r="EM11" s="148" t="str">
        <f>IF(ISNUMBER(SEARCH("*female*",ER11)),"female",IF(ISNUMBER(SEARCH("*male*",ER11)),"male",""))</f>
        <v/>
      </c>
      <c r="EN11" s="149" t="str">
        <f>IF(ER11="","",IF(ISERROR(MID(ER11,FIND("male,",ER11)+6,(FIND(")",ER11)-(FIND("male,",ER11)+6))))=TRUE,"missing/error",MID(ER11,FIND("male,",ER11)+6,(FIND(")",ER11)-(FIND("male,",ER11)+6)))))</f>
        <v/>
      </c>
      <c r="EO11" s="150" t="str">
        <f>IF(EK11="","",(MID(EK11,(SEARCH("^^",SUBSTITUTE(EK11," ","^^",LEN(EK11)-LEN(SUBSTITUTE(EK11," ","")))))+1,99)&amp;"_"&amp;LEFT(EK11,FIND(" ",EK11)-1)&amp;"_"&amp;EL11))</f>
        <v/>
      </c>
      <c r="EP11" s="89"/>
      <c r="EQ11" s="142"/>
      <c r="ER11" s="142"/>
      <c r="ES11" s="143" t="str">
        <f>IF(EW11="","",ES$3)</f>
        <v/>
      </c>
      <c r="ET11" s="144" t="str">
        <f>IF(EW11="","",ES$1)</f>
        <v/>
      </c>
      <c r="EU11" s="145" t="str">
        <f>IF(EW11="","",ES$2)</f>
        <v/>
      </c>
      <c r="EV11" s="145" t="str">
        <f>IF(EW11="","",ES$3)</f>
        <v/>
      </c>
      <c r="EW11" s="146" t="str">
        <f>IF(FD11="","",IF(ISNUMBER(SEARCH(":",FD11)),MID(FD11,FIND(":",FD11)+2,FIND("(",FD11)-FIND(":",FD11)-3),LEFT(FD11,FIND("(",FD11)-2)))</f>
        <v/>
      </c>
      <c r="EX11" s="147" t="str">
        <f>IF(FD11="","",MID(FD11,FIND("(",FD11)+1,4))</f>
        <v/>
      </c>
      <c r="EY11" s="148" t="str">
        <f>IF(ISNUMBER(SEARCH("*female*",FD11)),"female",IF(ISNUMBER(SEARCH("*male*",FD11)),"male",""))</f>
        <v/>
      </c>
      <c r="EZ11" s="149" t="str">
        <f>IF(FD11="","",IF(ISERROR(MID(FD11,FIND("male,",FD11)+6,(FIND(")",FD11)-(FIND("male,",FD11)+6))))=TRUE,"missing/error",MID(FD11,FIND("male,",FD11)+6,(FIND(")",FD11)-(FIND("male,",FD11)+6)))))</f>
        <v/>
      </c>
      <c r="FA11" s="150" t="str">
        <f>IF(EW11="","",(MID(EW11,(SEARCH("^^",SUBSTITUTE(EW11," ","^^",LEN(EW11)-LEN(SUBSTITUTE(EW11," ","")))))+1,99)&amp;"_"&amp;LEFT(EW11,FIND(" ",EW11)-1)&amp;"_"&amp;EX11))</f>
        <v/>
      </c>
      <c r="FB11" s="89"/>
      <c r="FC11" s="142"/>
      <c r="FD11" s="142"/>
      <c r="FE11" s="143" t="str">
        <f>IF(FI11="","",FE$3)</f>
        <v/>
      </c>
      <c r="FF11" s="144" t="str">
        <f>IF(FI11="","",FE$1)</f>
        <v/>
      </c>
      <c r="FG11" s="145" t="str">
        <f>IF(FI11="","",FE$2)</f>
        <v/>
      </c>
      <c r="FH11" s="145" t="str">
        <f>IF(FI11="","",FE$3)</f>
        <v/>
      </c>
      <c r="FI11" s="146" t="str">
        <f>IF(FP11="","",IF(ISNUMBER(SEARCH(":",FP11)),MID(FP11,FIND(":",FP11)+2,FIND("(",FP11)-FIND(":",FP11)-3),LEFT(FP11,FIND("(",FP11)-2)))</f>
        <v/>
      </c>
      <c r="FJ11" s="147" t="str">
        <f>IF(FP11="","",MID(FP11,FIND("(",FP11)+1,4))</f>
        <v/>
      </c>
      <c r="FK11" s="148" t="str">
        <f>IF(ISNUMBER(SEARCH("*female*",FP11)),"female",IF(ISNUMBER(SEARCH("*male*",FP11)),"male",""))</f>
        <v/>
      </c>
      <c r="FL11" s="149" t="str">
        <f>IF(FP11="","",IF(ISERROR(MID(FP11,FIND("male,",FP11)+6,(FIND(")",FP11)-(FIND("male,",FP11)+6))))=TRUE,"missing/error",MID(FP11,FIND("male,",FP11)+6,(FIND(")",FP11)-(FIND("male,",FP11)+6)))))</f>
        <v/>
      </c>
      <c r="FM11" s="150" t="str">
        <f>IF(FI11="","",(MID(FI11,(SEARCH("^^",SUBSTITUTE(FI11," ","^^",LEN(FI11)-LEN(SUBSTITUTE(FI11," ","")))))+1,99)&amp;"_"&amp;LEFT(FI11,FIND(" ",FI11)-1)&amp;"_"&amp;FJ11))</f>
        <v/>
      </c>
      <c r="FN11" s="89"/>
      <c r="FO11" s="142"/>
      <c r="FP11" s="142"/>
      <c r="FQ11" s="143" t="str">
        <f>IF(FU11="","",#REF!)</f>
        <v/>
      </c>
      <c r="FR11" s="144" t="str">
        <f>IF(FU11="","",FQ$1)</f>
        <v/>
      </c>
      <c r="FS11" s="145" t="str">
        <f>IF(FU11="","",FQ$2)</f>
        <v/>
      </c>
      <c r="FT11" s="145" t="str">
        <f>IF(FU11="","",FQ$3)</f>
        <v/>
      </c>
      <c r="FU11" s="146" t="str">
        <f>IF(GB11="","",IF(ISNUMBER(SEARCH(":",GB11)),MID(GB11,FIND(":",GB11)+2,FIND("(",GB11)-FIND(":",GB11)-3),LEFT(GB11,FIND("(",GB11)-2)))</f>
        <v/>
      </c>
      <c r="FV11" s="147" t="str">
        <f>IF(GB11="","",MID(GB11,FIND("(",GB11)+1,4))</f>
        <v/>
      </c>
      <c r="FW11" s="148" t="str">
        <f>IF(ISNUMBER(SEARCH("*female*",GB11)),"female",IF(ISNUMBER(SEARCH("*male*",GB11)),"male",""))</f>
        <v/>
      </c>
      <c r="FX11" s="149" t="str">
        <f>IF(GB11="","",IF(ISERROR(MID(GB11,FIND("male,",GB11)+6,(FIND(")",GB11)-(FIND("male,",GB11)+6))))=TRUE,"missing/error",MID(GB11,FIND("male,",GB11)+6,(FIND(")",GB11)-(FIND("male,",GB11)+6)))))</f>
        <v/>
      </c>
      <c r="FY11" s="150" t="str">
        <f>IF(FU11="","",(MID(FU11,(SEARCH("^^",SUBSTITUTE(FU11," ","^^",LEN(FU11)-LEN(SUBSTITUTE(FU11," ","")))))+1,99)&amp;"_"&amp;LEFT(FU11,FIND(" ",FU11)-1)&amp;"_"&amp;FV11))</f>
        <v/>
      </c>
      <c r="FZ11" s="89"/>
      <c r="GA11" s="142"/>
      <c r="GB11" s="142"/>
      <c r="GC11" s="143" t="str">
        <f>IF(GG11="","",GC$3)</f>
        <v/>
      </c>
      <c r="GD11" s="144" t="str">
        <f>IF(GG11="","",GC$1)</f>
        <v/>
      </c>
      <c r="GE11" s="145" t="str">
        <f>IF(GG11="","",GC$2)</f>
        <v/>
      </c>
      <c r="GF11" s="145" t="str">
        <f>IF(GG11="","",GC$3)</f>
        <v/>
      </c>
      <c r="GG11" s="146" t="str">
        <f>IF(GN11="","",IF(ISNUMBER(SEARCH(":",GN11)),MID(GN11,FIND(":",GN11)+2,FIND("(",GN11)-FIND(":",GN11)-3),LEFT(GN11,FIND("(",GN11)-2)))</f>
        <v/>
      </c>
      <c r="GH11" s="147" t="str">
        <f>IF(GN11="","",MID(GN11,FIND("(",GN11)+1,4))</f>
        <v/>
      </c>
      <c r="GI11" s="148" t="str">
        <f>IF(ISNUMBER(SEARCH("*female*",GN11)),"female",IF(ISNUMBER(SEARCH("*male*",GN11)),"male",""))</f>
        <v/>
      </c>
      <c r="GJ11" s="149" t="str">
        <f>IF(GN11="","",IF(ISERROR(MID(GN11,FIND("male,",GN11)+6,(FIND(")",GN11)-(FIND("male,",GN11)+6))))=TRUE,"missing/error",MID(GN11,FIND("male,",GN11)+6,(FIND(")",GN11)-(FIND("male,",GN11)+6)))))</f>
        <v/>
      </c>
      <c r="GK11" s="150" t="str">
        <f>IF(GG11="","",(MID(GG11,(SEARCH("^^",SUBSTITUTE(GG11," ","^^",LEN(GG11)-LEN(SUBSTITUTE(GG11," ","")))))+1,99)&amp;"_"&amp;LEFT(GG11,FIND(" ",GG11)-1)&amp;"_"&amp;GH11))</f>
        <v/>
      </c>
      <c r="GL11" s="89"/>
      <c r="GM11" s="142"/>
      <c r="GN11" s="142" t="s">
        <v>284</v>
      </c>
      <c r="GO11" s="143" t="str">
        <f>IF(GS11="","",GO$3)</f>
        <v/>
      </c>
      <c r="GP11" s="144" t="str">
        <f>IF(GS11="","",GO$1)</f>
        <v/>
      </c>
      <c r="GQ11" s="145" t="str">
        <f>IF(GS11="","",GO$2)</f>
        <v/>
      </c>
      <c r="GR11" s="145" t="str">
        <f>IF(GS11="","",GO$3)</f>
        <v/>
      </c>
      <c r="GS11" s="146" t="str">
        <f>IF(GZ11="","",IF(ISNUMBER(SEARCH(":",GZ11)),MID(GZ11,FIND(":",GZ11)+2,FIND("(",GZ11)-FIND(":",GZ11)-3),LEFT(GZ11,FIND("(",GZ11)-2)))</f>
        <v/>
      </c>
      <c r="GT11" s="147" t="str">
        <f>IF(GZ11="","",MID(GZ11,FIND("(",GZ11)+1,4))</f>
        <v/>
      </c>
      <c r="GU11" s="148" t="str">
        <f>IF(ISNUMBER(SEARCH("*female*",GZ11)),"female",IF(ISNUMBER(SEARCH("*male*",GZ11)),"male",""))</f>
        <v/>
      </c>
      <c r="GV11" s="149" t="str">
        <f>IF(GZ11="","",IF(ISERROR(MID(GZ11,FIND("male,",GZ11)+6,(FIND(")",GZ11)-(FIND("male,",GZ11)+6))))=TRUE,"missing/error",MID(GZ11,FIND("male,",GZ11)+6,(FIND(")",GZ11)-(FIND("male,",GZ11)+6)))))</f>
        <v/>
      </c>
      <c r="GW11" s="150" t="str">
        <f>IF(GS11="","",(MID(GS11,(SEARCH("^^",SUBSTITUTE(GS11," ","^^",LEN(GS11)-LEN(SUBSTITUTE(GS11," ","")))))+1,99)&amp;"_"&amp;LEFT(GS11,FIND(" ",GS11)-1)&amp;"_"&amp;GT11))</f>
        <v/>
      </c>
      <c r="GX11" s="89"/>
      <c r="GY11" s="142"/>
      <c r="GZ11" s="142"/>
      <c r="HA11" s="143" t="str">
        <f>IF(HE11="","",HA$3)</f>
        <v/>
      </c>
      <c r="HB11" s="144" t="str">
        <f>IF(HE11="","",HA$1)</f>
        <v/>
      </c>
      <c r="HC11" s="145" t="str">
        <f>IF(HE11="","",HA$2)</f>
        <v/>
      </c>
      <c r="HD11" s="145" t="str">
        <f>IF(HE11="","",HA$3)</f>
        <v/>
      </c>
      <c r="HE11" s="146" t="str">
        <f>IF(HL11="","",IF(ISNUMBER(SEARCH(":",HL11)),MID(HL11,FIND(":",HL11)+2,FIND("(",HL11)-FIND(":",HL11)-3),LEFT(HL11,FIND("(",HL11)-2)))</f>
        <v/>
      </c>
      <c r="HF11" s="147" t="str">
        <f>IF(HL11="","",MID(HL11,FIND("(",HL11)+1,4))</f>
        <v/>
      </c>
      <c r="HG11" s="148" t="str">
        <f>IF(ISNUMBER(SEARCH("*female*",HL11)),"female",IF(ISNUMBER(SEARCH("*male*",HL11)),"male",""))</f>
        <v/>
      </c>
      <c r="HH11" s="149" t="str">
        <f>IF(HL11="","",IF(ISERROR(MID(HL11,FIND("male,",HL11)+6,(FIND(")",HL11)-(FIND("male,",HL11)+6))))=TRUE,"missing/error",MID(HL11,FIND("male,",HL11)+6,(FIND(")",HL11)-(FIND("male,",HL11)+6)))))</f>
        <v/>
      </c>
      <c r="HI11" s="150" t="str">
        <f>IF(HE11="","",(MID(HE11,(SEARCH("^^",SUBSTITUTE(HE11," ","^^",LEN(HE11)-LEN(SUBSTITUTE(HE11," ","")))))+1,99)&amp;"_"&amp;LEFT(HE11,FIND(" ",HE11)-1)&amp;"_"&amp;HF11))</f>
        <v/>
      </c>
      <c r="HJ11" s="89"/>
      <c r="HK11" s="142"/>
      <c r="HL11" s="142" t="s">
        <v>284</v>
      </c>
      <c r="HM11" s="143" t="str">
        <f>IF(HQ11="","",HM$3)</f>
        <v/>
      </c>
      <c r="HN11" s="144" t="str">
        <f>IF(HQ11="","",HM$1)</f>
        <v/>
      </c>
      <c r="HO11" s="145" t="str">
        <f>IF(HQ11="","",HM$2)</f>
        <v/>
      </c>
      <c r="HP11" s="145" t="str">
        <f>IF(HQ11="","",HM$3)</f>
        <v/>
      </c>
      <c r="HQ11" s="146" t="str">
        <f>IF(HX11="","",IF(ISNUMBER(SEARCH(":",HX11)),MID(HX11,FIND(":",HX11)+2,FIND("(",HX11)-FIND(":",HX11)-3),LEFT(HX11,FIND("(",HX11)-2)))</f>
        <v/>
      </c>
      <c r="HR11" s="147" t="str">
        <f>IF(HX11="","",MID(HX11,FIND("(",HX11)+1,4))</f>
        <v/>
      </c>
      <c r="HS11" s="148" t="str">
        <f>IF(ISNUMBER(SEARCH("*female*",HX11)),"female",IF(ISNUMBER(SEARCH("*male*",HX11)),"male",""))</f>
        <v/>
      </c>
      <c r="HT11" s="149" t="str">
        <f>IF(HX11="","",IF(ISERROR(MID(HX11,FIND("male,",HX11)+6,(FIND(")",HX11)-(FIND("male,",HX11)+6))))=TRUE,"missing/error",MID(HX11,FIND("male,",HX11)+6,(FIND(")",HX11)-(FIND("male,",HX11)+6)))))</f>
        <v/>
      </c>
      <c r="HU11" s="150" t="str">
        <f>IF(HQ11="","",(MID(HQ11,(SEARCH("^^",SUBSTITUTE(HQ11," ","^^",LEN(HQ11)-LEN(SUBSTITUTE(HQ11," ","")))))+1,99)&amp;"_"&amp;LEFT(HQ11,FIND(" ",HQ11)-1)&amp;"_"&amp;HR11))</f>
        <v/>
      </c>
      <c r="HV11" s="89"/>
      <c r="HW11" s="142"/>
      <c r="HX11" s="142"/>
      <c r="HY11" s="143" t="str">
        <f>IF(IC11="","",HY$3)</f>
        <v/>
      </c>
      <c r="HZ11" s="144" t="str">
        <f>IF(IC11="","",HY$1)</f>
        <v/>
      </c>
      <c r="IA11" s="145" t="str">
        <f>IF(IC11="","",HY$2)</f>
        <v/>
      </c>
      <c r="IB11" s="145" t="str">
        <f>IF(IC11="","",HY$3)</f>
        <v/>
      </c>
      <c r="IC11" s="146" t="str">
        <f>IF(IJ11="","",IF(ISNUMBER(SEARCH(":",IJ11)),MID(IJ11,FIND(":",IJ11)+2,FIND("(",IJ11)-FIND(":",IJ11)-3),LEFT(IJ11,FIND("(",IJ11)-2)))</f>
        <v/>
      </c>
      <c r="ID11" s="147" t="str">
        <f>IF(IJ11="","",MID(IJ11,FIND("(",IJ11)+1,4))</f>
        <v/>
      </c>
      <c r="IE11" s="148" t="str">
        <f>IF(ISNUMBER(SEARCH("*female*",IJ11)),"female",IF(ISNUMBER(SEARCH("*male*",IJ11)),"male",""))</f>
        <v/>
      </c>
      <c r="IF11" s="149" t="str">
        <f>IF(IJ11="","",IF(ISERROR(MID(IJ11,FIND("male,",IJ11)+6,(FIND(")",IJ11)-(FIND("male,",IJ11)+6))))=TRUE,"missing/error",MID(IJ11,FIND("male,",IJ11)+6,(FIND(")",IJ11)-(FIND("male,",IJ11)+6)))))</f>
        <v/>
      </c>
      <c r="IG11" s="150" t="str">
        <f>IF(IC11="","",(MID(IC11,(SEARCH("^^",SUBSTITUTE(IC11," ","^^",LEN(IC11)-LEN(SUBSTITUTE(IC11," ","")))))+1,99)&amp;"_"&amp;LEFT(IC11,FIND(" ",IC11)-1)&amp;"_"&amp;ID11))</f>
        <v/>
      </c>
      <c r="IH11" s="89"/>
      <c r="II11" s="142"/>
      <c r="IJ11" s="142"/>
      <c r="IK11" s="143" t="str">
        <f>IF(IO11="","",IK$3)</f>
        <v/>
      </c>
      <c r="IL11" s="144" t="str">
        <f>IF(IO11="","",IK$1)</f>
        <v/>
      </c>
      <c r="IM11" s="145" t="str">
        <f>IF(IO11="","",IK$2)</f>
        <v/>
      </c>
      <c r="IN11" s="145" t="str">
        <f>IF(IO11="","",IK$3)</f>
        <v/>
      </c>
      <c r="IO11" s="146" t="str">
        <f>IF(IV11="","",IF(ISNUMBER(SEARCH(":",IV11)),MID(IV11,FIND(":",IV11)+2,FIND("(",IV11)-FIND(":",IV11)-3),LEFT(IV11,FIND("(",IV11)-2)))</f>
        <v/>
      </c>
      <c r="IP11" s="147" t="str">
        <f>IF(IV11="","",MID(IV11,FIND("(",IV11)+1,4))</f>
        <v/>
      </c>
      <c r="IQ11" s="148" t="str">
        <f>IF(ISNUMBER(SEARCH("*female*",IV11)),"female",IF(ISNUMBER(SEARCH("*male*",IV11)),"male",""))</f>
        <v/>
      </c>
      <c r="IR11" s="149" t="str">
        <f>IF(IV11="","",IF(ISERROR(MID(IV11,FIND("male,",IV11)+6,(FIND(")",IV11)-(FIND("male,",IV11)+6))))=TRUE,"missing/error",MID(IV11,FIND("male,",IV11)+6,(FIND(")",IV11)-(FIND("male,",IV11)+6)))))</f>
        <v/>
      </c>
      <c r="IS11" s="150" t="str">
        <f>IF(IO11="","",(MID(IO11,(SEARCH("^^",SUBSTITUTE(IO11," ","^^",LEN(IO11)-LEN(SUBSTITUTE(IO11," ","")))))+1,99)&amp;"_"&amp;LEFT(IO11,FIND(" ",IO11)-1)&amp;"_"&amp;IP11))</f>
        <v/>
      </c>
      <c r="IT11" s="89"/>
      <c r="IU11" s="142"/>
      <c r="IV11" s="142"/>
      <c r="IW11" s="143" t="str">
        <f>IF(JA11="","",IW$3)</f>
        <v/>
      </c>
      <c r="IX11" s="144" t="str">
        <f>IF(JA11="","",IW$1)</f>
        <v/>
      </c>
      <c r="IY11" s="145" t="str">
        <f>IF(JA11="","",IW$2)</f>
        <v/>
      </c>
      <c r="IZ11" s="145" t="str">
        <f>IF(JA11="","",IW$3)</f>
        <v/>
      </c>
      <c r="JA11" s="146" t="str">
        <f>IF(JH11="","",IF(ISNUMBER(SEARCH(":",JH11)),MID(JH11,FIND(":",JH11)+2,FIND("(",JH11)-FIND(":",JH11)-3),LEFT(JH11,FIND("(",JH11)-2)))</f>
        <v/>
      </c>
      <c r="JB11" s="147" t="str">
        <f>IF(JH11="","",MID(JH11,FIND("(",JH11)+1,4))</f>
        <v/>
      </c>
      <c r="JC11" s="148" t="str">
        <f>IF(ISNUMBER(SEARCH("*female*",JH11)),"female",IF(ISNUMBER(SEARCH("*male*",JH11)),"male",""))</f>
        <v/>
      </c>
      <c r="JD11" s="149" t="str">
        <f>IF(JH11="","",IF(ISERROR(MID(JH11,FIND("male,",JH11)+6,(FIND(")",JH11)-(FIND("male,",JH11)+6))))=TRUE,"missing/error",MID(JH11,FIND("male,",JH11)+6,(FIND(")",JH11)-(FIND("male,",JH11)+6)))))</f>
        <v/>
      </c>
      <c r="JE11" s="150" t="str">
        <f>IF(JA11="","",(MID(JA11,(SEARCH("^^",SUBSTITUTE(JA11," ","^^",LEN(JA11)-LEN(SUBSTITUTE(JA11," ","")))))+1,99)&amp;"_"&amp;LEFT(JA11,FIND(" ",JA11)-1)&amp;"_"&amp;JB11))</f>
        <v/>
      </c>
      <c r="JF11" s="89"/>
      <c r="JG11" s="142"/>
      <c r="JH11" s="142"/>
      <c r="JI11" s="143" t="str">
        <f>IF(JM11="","",JI$3)</f>
        <v/>
      </c>
      <c r="JJ11" s="144" t="str">
        <f>IF(JM11="","",JI$1)</f>
        <v/>
      </c>
      <c r="JK11" s="145" t="str">
        <f>IF(JM11="","",JI$2)</f>
        <v/>
      </c>
      <c r="JL11" s="145" t="str">
        <f>IF(JM11="","",JI$3)</f>
        <v/>
      </c>
      <c r="JM11" s="146" t="str">
        <f>IF(JT11="","",IF(ISNUMBER(SEARCH(":",JT11)),MID(JT11,FIND(":",JT11)+2,FIND("(",JT11)-FIND(":",JT11)-3),LEFT(JT11,FIND("(",JT11)-2)))</f>
        <v/>
      </c>
      <c r="JN11" s="147" t="str">
        <f>IF(JT11="","",MID(JT11,FIND("(",JT11)+1,4))</f>
        <v/>
      </c>
      <c r="JO11" s="148" t="str">
        <f>IF(ISNUMBER(SEARCH("*female*",JT11)),"female",IF(ISNUMBER(SEARCH("*male*",JT11)),"male",""))</f>
        <v/>
      </c>
      <c r="JP11" s="149" t="str">
        <f>IF(JT11="","",IF(ISERROR(MID(JT11,FIND("male,",JT11)+6,(FIND(")",JT11)-(FIND("male,",JT11)+6))))=TRUE,"missing/error",MID(JT11,FIND("male,",JT11)+6,(FIND(")",JT11)-(FIND("male,",JT11)+6)))))</f>
        <v/>
      </c>
      <c r="JQ11" s="150" t="str">
        <f>IF(JM11="","",(MID(JM11,(SEARCH("^^",SUBSTITUTE(JM11," ","^^",LEN(JM11)-LEN(SUBSTITUTE(JM11," ","")))))+1,99)&amp;"_"&amp;LEFT(JM11,FIND(" ",JM11)-1)&amp;"_"&amp;JN11))</f>
        <v/>
      </c>
      <c r="JR11" s="89"/>
      <c r="JS11" s="142"/>
      <c r="JT11" s="142"/>
      <c r="JU11" s="143" t="str">
        <f>IF(JY11="","",JU$3)</f>
        <v/>
      </c>
      <c r="JV11" s="144" t="str">
        <f>IF(JY11="","",JU$1)</f>
        <v/>
      </c>
      <c r="JW11" s="145" t="str">
        <f>IF(JY11="","",JU$2)</f>
        <v/>
      </c>
      <c r="JX11" s="145" t="str">
        <f>IF(JY11="","",JU$3)</f>
        <v/>
      </c>
      <c r="JY11" s="146" t="str">
        <f>IF(KF11="","",IF(ISNUMBER(SEARCH(":",KF11)),MID(KF11,FIND(":",KF11)+2,FIND("(",KF11)-FIND(":",KF11)-3),LEFT(KF11,FIND("(",KF11)-2)))</f>
        <v/>
      </c>
      <c r="JZ11" s="147" t="str">
        <f>IF(KF11="","",MID(KF11,FIND("(",KF11)+1,4))</f>
        <v/>
      </c>
      <c r="KA11" s="148" t="str">
        <f>IF(ISNUMBER(SEARCH("*female*",KF11)),"female",IF(ISNUMBER(SEARCH("*male*",KF11)),"male",""))</f>
        <v/>
      </c>
      <c r="KB11" s="149" t="str">
        <f>IF(KF11="","",IF(ISERROR(MID(KF11,FIND("male,",KF11)+6,(FIND(")",KF11)-(FIND("male,",KF11)+6))))=TRUE,"missing/error",MID(KF11,FIND("male,",KF11)+6,(FIND(")",KF11)-(FIND("male,",KF11)+6)))))</f>
        <v/>
      </c>
      <c r="KC11" s="150" t="str">
        <f>IF(JY11="","",(MID(JY11,(SEARCH("^^",SUBSTITUTE(JY11," ","^^",LEN(JY11)-LEN(SUBSTITUTE(JY11," ","")))))+1,99)&amp;"_"&amp;LEFT(JY11,FIND(" ",JY11)-1)&amp;"_"&amp;JZ11))</f>
        <v/>
      </c>
      <c r="KD11" s="89"/>
      <c r="KE11" s="142"/>
      <c r="KF11" s="142"/>
    </row>
    <row r="12" spans="1:292" ht="13.5" customHeight="1" x14ac:dyDescent="0.25">
      <c r="A12" s="100"/>
      <c r="B12" s="142" t="s">
        <v>1093</v>
      </c>
      <c r="C12" s="89" t="s">
        <v>1094</v>
      </c>
      <c r="D12" s="319"/>
      <c r="E12" s="143"/>
      <c r="F12" s="144"/>
      <c r="G12" s="145"/>
      <c r="H12" s="145"/>
      <c r="I12" s="146"/>
      <c r="J12" s="147"/>
      <c r="K12" s="148"/>
      <c r="L12" s="149"/>
      <c r="M12" s="150"/>
      <c r="O12" s="142"/>
      <c r="P12" s="320"/>
      <c r="Q12" s="143"/>
      <c r="R12" s="144"/>
      <c r="S12" s="145"/>
      <c r="T12" s="145"/>
      <c r="U12" s="146"/>
      <c r="V12" s="147"/>
      <c r="W12" s="148"/>
      <c r="X12" s="149"/>
      <c r="Y12" s="150"/>
      <c r="AA12" s="142"/>
      <c r="AB12" s="142"/>
      <c r="AC12" s="143"/>
      <c r="AD12" s="144"/>
      <c r="AE12" s="145"/>
      <c r="AF12" s="145"/>
      <c r="AG12" s="146"/>
      <c r="AH12" s="147"/>
      <c r="AI12" s="148"/>
      <c r="AJ12" s="149"/>
      <c r="AK12" s="150"/>
      <c r="AM12" s="142"/>
      <c r="AN12" s="142"/>
      <c r="AO12" s="143" t="str">
        <f t="shared" ref="AO12:AO78" si="0">IF(AS12="","",AO$3)</f>
        <v/>
      </c>
      <c r="AP12" s="144" t="str">
        <f t="shared" ref="AP12:AP78" si="1">IF(AS12="","",AO$1)</f>
        <v/>
      </c>
      <c r="AQ12" s="145"/>
      <c r="AR12" s="145"/>
      <c r="AS12" s="146" t="str">
        <f t="shared" ref="AS12:AS78" si="2">IF(AZ12="","",IF(ISNUMBER(SEARCH(":",AZ12)),MID(AZ12,FIND(":",AZ12)+2,FIND("(",AZ12)-FIND(":",AZ12)-3),LEFT(AZ12,FIND("(",AZ12)-2)))</f>
        <v/>
      </c>
      <c r="AT12" s="147" t="str">
        <f t="shared" ref="AT12:AT78" si="3">IF(AZ12="","",MID(AZ12,FIND("(",AZ12)+1,4))</f>
        <v/>
      </c>
      <c r="AU12" s="148" t="str">
        <f t="shared" ref="AU12:AU78" si="4">IF(ISNUMBER(SEARCH("*female*",AZ12)),"female",IF(ISNUMBER(SEARCH("*male*",AZ12)),"male",""))</f>
        <v/>
      </c>
      <c r="AV12" s="149" t="str">
        <f t="shared" ref="AV12:AV78" si="5">IF(AZ12="","",IF(ISERROR(MID(AZ12,FIND("male,",AZ12)+6,(FIND(")",AZ12)-(FIND("male,",AZ12)+6))))=TRUE,"missing/error",MID(AZ12,FIND("male,",AZ12)+6,(FIND(")",AZ12)-(FIND("male,",AZ12)+6)))))</f>
        <v/>
      </c>
      <c r="AW12" s="150" t="str">
        <f t="shared" ref="AW12:AW78" si="6">IF(AS12="","",(MID(AS12,(SEARCH("^^",SUBSTITUTE(AS12," ","^^",LEN(AS12)-LEN(SUBSTITUTE(AS12," ","")))))+1,99)&amp;"_"&amp;LEFT(AS12,FIND(" ",AS12)-1)&amp;"_"&amp;AT12))</f>
        <v/>
      </c>
      <c r="AX12" s="89"/>
      <c r="AY12" s="142"/>
      <c r="AZ12" s="318"/>
      <c r="BA12" s="143">
        <f t="shared" ref="BA12:BA78" si="7">IF(BE12="","",BA$3)</f>
        <v>42710</v>
      </c>
      <c r="BB12" s="144" t="str">
        <f t="shared" ref="BB12:BB78" si="8">IF(BE12="","",BA$1)</f>
        <v>Valls II</v>
      </c>
      <c r="BC12" s="145">
        <f>IF(BE12="","",BA$2)</f>
        <v>41878</v>
      </c>
      <c r="BD12" s="145">
        <v>42172</v>
      </c>
      <c r="BE12" s="146" t="str">
        <f t="shared" ref="BE12:BE78" si="9">IF(BL12="","",IF(ISNUMBER(SEARCH(":",BL12)),MID(BL12,FIND(":",BL12)+2,FIND("(",BL12)-FIND(":",BL12)-3),LEFT(BL12,FIND("(",BL12)-2)))</f>
        <v>Thierry Mandon</v>
      </c>
      <c r="BF12" s="147" t="str">
        <f t="shared" ref="BF12:BF78" si="10">IF(BL12="","",MID(BL12,FIND("(",BL12)+1,4))</f>
        <v>1957</v>
      </c>
      <c r="BG12" s="148" t="str">
        <f t="shared" ref="BG12:BG78" si="11">IF(ISNUMBER(SEARCH("*female*",BL12)),"female",IF(ISNUMBER(SEARCH("*male*",BL12)),"male",""))</f>
        <v>male</v>
      </c>
      <c r="BH12" s="149" t="str">
        <f t="shared" ref="BH12:BH78" si="12">IF(BL12="","",IF(ISERROR(MID(BL12,FIND("male,",BL12)+6,(FIND(")",BL12)-(FIND("male,",BL12)+6))))=TRUE,"missing/error",MID(BL12,FIND("male,",BL12)+6,(FIND(")",BL12)-(FIND("male,",BL12)+6)))))</f>
        <v>fr_ps01</v>
      </c>
      <c r="BI12" s="150" t="str">
        <f t="shared" ref="BI12:BI78" si="13">IF(BE12="","",(MID(BE12,(SEARCH("^^",SUBSTITUTE(BE12," ","^^",LEN(BE12)-LEN(SUBSTITUTE(BE12," ","")))))+1,99)&amp;"_"&amp;LEFT(BE12,FIND(" ",BE12)-1)&amp;"_"&amp;BF12))</f>
        <v>Mandon_Thierry_1957</v>
      </c>
      <c r="BJ12" s="89"/>
      <c r="BK12" s="142"/>
      <c r="BL12" s="142" t="s">
        <v>1096</v>
      </c>
      <c r="BM12" s="143" t="str">
        <f t="shared" ref="BM12:BM77" si="14">IF(BQ12="","",BM$3)</f>
        <v/>
      </c>
      <c r="BN12" s="144" t="str">
        <f t="shared" ref="BN12:BN77" si="15">IF(BQ12="","",BM$1)</f>
        <v/>
      </c>
      <c r="BO12" s="145" t="str">
        <f t="shared" ref="BO12:BO77" si="16">IF(BQ12="","",BM$2)</f>
        <v/>
      </c>
      <c r="BP12" s="145" t="str">
        <f t="shared" ref="BP12:BP77" si="17">IF(BQ12="","",BM$3)</f>
        <v/>
      </c>
      <c r="BQ12" s="146" t="str">
        <f t="shared" ref="BQ12:BQ77" si="18">IF(BX12="","",IF(ISNUMBER(SEARCH(":",BX12)),MID(BX12,FIND(":",BX12)+2,FIND("(",BX12)-FIND(":",BX12)-3),LEFT(BX12,FIND("(",BX12)-2)))</f>
        <v/>
      </c>
      <c r="BR12" s="147" t="str">
        <f t="shared" ref="BR12:BR77" si="19">IF(BX12="","",MID(BX12,FIND("(",BX12)+1,4))</f>
        <v/>
      </c>
      <c r="BS12" s="148" t="str">
        <f t="shared" ref="BS12:BS77" si="20">IF(ISNUMBER(SEARCH("*female*",BX12)),"female",IF(ISNUMBER(SEARCH("*male*",BX12)),"male",""))</f>
        <v/>
      </c>
      <c r="BT12" s="149" t="str">
        <f t="shared" ref="BT12:BT77" si="21">IF(BX12="","",IF(ISERROR(MID(BX12,FIND("male,",BX12)+6,(FIND(")",BX12)-(FIND("male,",BX12)+6))))=TRUE,"missing/error",MID(BX12,FIND("male,",BX12)+6,(FIND(")",BX12)-(FIND("male,",BX12)+6)))))</f>
        <v/>
      </c>
      <c r="BU12" s="150" t="str">
        <f t="shared" ref="BU12:BU77" si="22">IF(BQ12="","",(MID(BQ12,(SEARCH("^^",SUBSTITUTE(BQ12," ","^^",LEN(BQ12)-LEN(SUBSTITUTE(BQ12," ","")))))+1,99)&amp;"_"&amp;LEFT(BQ12,FIND(" ",BQ12)-1)&amp;"_"&amp;BR12))</f>
        <v/>
      </c>
      <c r="BV12" s="89"/>
      <c r="BW12" s="142"/>
      <c r="BX12" s="142"/>
      <c r="BY12" s="143" t="str">
        <f t="shared" ref="BY12:BY77" si="23">IF(CC12="","",BY$3)</f>
        <v/>
      </c>
      <c r="BZ12" s="144" t="str">
        <f t="shared" ref="BZ12:BZ77" si="24">IF(CC12="","",BY$1)</f>
        <v/>
      </c>
      <c r="CA12" s="145" t="str">
        <f t="shared" ref="CA12:CA77" si="25">IF(CC12="","",BY$2)</f>
        <v/>
      </c>
      <c r="CB12" s="145" t="str">
        <f t="shared" ref="CB12:CB77" si="26">IF(CC12="","",BY$3)</f>
        <v/>
      </c>
      <c r="CC12" s="146" t="str">
        <f t="shared" ref="CC12:CC77" si="27">IF(CJ12="","",IF(ISNUMBER(SEARCH(":",CJ12)),MID(CJ12,FIND(":",CJ12)+2,FIND("(",CJ12)-FIND(":",CJ12)-3),LEFT(CJ12,FIND("(",CJ12)-2)))</f>
        <v/>
      </c>
      <c r="CD12" s="147" t="str">
        <f t="shared" ref="CD12:CD77" si="28">IF(CJ12="","",MID(CJ12,FIND("(",CJ12)+1,4))</f>
        <v/>
      </c>
      <c r="CE12" s="148" t="str">
        <f t="shared" ref="CE12:CE77" si="29">IF(ISNUMBER(SEARCH("*female*",CJ12)),"female",IF(ISNUMBER(SEARCH("*male*",CJ12)),"male",""))</f>
        <v/>
      </c>
      <c r="CF12" s="149" t="str">
        <f t="shared" ref="CF12:CF77" si="30">IF(CJ12="","",IF(ISERROR(MID(CJ12,FIND("male,",CJ12)+6,(FIND(")",CJ12)-(FIND("male,",CJ12)+6))))=TRUE,"missing/error",MID(CJ12,FIND("male,",CJ12)+6,(FIND(")",CJ12)-(FIND("male,",CJ12)+6)))))</f>
        <v/>
      </c>
      <c r="CG12" s="150" t="str">
        <f t="shared" ref="CG12:CG77" si="31">IF(CC12="","",(MID(CC12,(SEARCH("^^",SUBSTITUTE(CC12," ","^^",LEN(CC12)-LEN(SUBSTITUTE(CC12," ","")))))+1,99)&amp;"_"&amp;LEFT(CC12,FIND(" ",CC12)-1)&amp;"_"&amp;CD12))</f>
        <v/>
      </c>
      <c r="CH12" s="89"/>
      <c r="CI12" s="142"/>
      <c r="CJ12" s="142"/>
      <c r="CK12" s="143" t="str">
        <f t="shared" ref="CK12:CK77" si="32">IF(CO12="","",CK$3)</f>
        <v/>
      </c>
      <c r="CL12" s="144" t="str">
        <f t="shared" ref="CL12:CL77" si="33">IF(CO12="","",CK$1)</f>
        <v/>
      </c>
      <c r="CM12" s="145" t="str">
        <f t="shared" ref="CM12:CM77" si="34">IF(CO12="","",CK$2)</f>
        <v/>
      </c>
      <c r="CN12" s="145" t="str">
        <f t="shared" ref="CN12:CN77" si="35">IF(CO12="","",CK$3)</f>
        <v/>
      </c>
      <c r="CO12" s="146" t="str">
        <f t="shared" ref="CO12:CO77" si="36">IF(CV12="","",IF(ISNUMBER(SEARCH(":",CV12)),MID(CV12,FIND(":",CV12)+2,FIND("(",CV12)-FIND(":",CV12)-3),LEFT(CV12,FIND("(",CV12)-2)))</f>
        <v/>
      </c>
      <c r="CP12" s="147" t="str">
        <f t="shared" ref="CP12:CP77" si="37">IF(CV12="","",MID(CV12,FIND("(",CV12)+1,4))</f>
        <v/>
      </c>
      <c r="CQ12" s="148" t="str">
        <f t="shared" ref="CQ12:CQ77" si="38">IF(ISNUMBER(SEARCH("*female*",CV12)),"female",IF(ISNUMBER(SEARCH("*male*",CV12)),"male",""))</f>
        <v/>
      </c>
      <c r="CR12" s="149" t="str">
        <f t="shared" ref="CR12:CR77" si="39">IF(CV12="","",IF(ISERROR(MID(CV12,FIND("male,",CV12)+6,(FIND(")",CV12)-(FIND("male,",CV12)+6))))=TRUE,"missing/error",MID(CV12,FIND("male,",CV12)+6,(FIND(")",CV12)-(FIND("male,",CV12)+6)))))</f>
        <v/>
      </c>
      <c r="CS12" s="150" t="str">
        <f t="shared" ref="CS12:CS77" si="40">IF(CO12="","",(MID(CO12,(SEARCH("^^",SUBSTITUTE(CO12," ","^^",LEN(CO12)-LEN(SUBSTITUTE(CO12," ","")))))+1,99)&amp;"_"&amp;LEFT(CO12,FIND(" ",CO12)-1)&amp;"_"&amp;CP12))</f>
        <v/>
      </c>
      <c r="CT12" s="89"/>
      <c r="CU12" s="142"/>
      <c r="CV12" s="142"/>
      <c r="CW12" s="143" t="str">
        <f t="shared" ref="CW12:CW75" si="41">IF(DA12="","",CW$3)</f>
        <v/>
      </c>
      <c r="CX12" s="144" t="str">
        <f t="shared" ref="CX12:CX75" si="42">IF(DA12="","",CW$1)</f>
        <v/>
      </c>
      <c r="CY12" s="145" t="str">
        <f t="shared" ref="CY12:CY75" si="43">IF(DA12="","",CW$2)</f>
        <v/>
      </c>
      <c r="CZ12" s="145" t="str">
        <f t="shared" ref="CZ12:CZ75" si="44">IF(DA12="","",CW$3)</f>
        <v/>
      </c>
      <c r="DA12" s="146" t="str">
        <f t="shared" ref="DA12:DA75" si="45">IF(DH12="","",IF(ISNUMBER(SEARCH(":",DH12)),MID(DH12,FIND(":",DH12)+2,FIND("(",DH12)-FIND(":",DH12)-3),LEFT(DH12,FIND("(",DH12)-2)))</f>
        <v/>
      </c>
      <c r="DB12" s="147" t="str">
        <f t="shared" ref="DB12:DB75" si="46">IF(DH12="","",MID(DH12,FIND("(",DH12)+1,4))</f>
        <v/>
      </c>
      <c r="DC12" s="148" t="str">
        <f t="shared" ref="DC12:DC75" si="47">IF(ISNUMBER(SEARCH("*female*",DH12)),"female",IF(ISNUMBER(SEARCH("*male*",DH12)),"male",""))</f>
        <v/>
      </c>
      <c r="DD12" s="149" t="str">
        <f t="shared" ref="DD12:DD75" si="48">IF(DH12="","",IF(ISERROR(MID(DH12,FIND("male,",DH12)+6,(FIND(")",DH12)-(FIND("male,",DH12)+6))))=TRUE,"missing/error",MID(DH12,FIND("male,",DH12)+6,(FIND(")",DH12)-(FIND("male,",DH12)+6)))))</f>
        <v/>
      </c>
      <c r="DE12" s="150" t="str">
        <f t="shared" ref="DE12:DE75" si="49">IF(DA12="","",(MID(DA12,(SEARCH("^^",SUBSTITUTE(DA12," ","^^",LEN(DA12)-LEN(SUBSTITUTE(DA12," ","")))))+1,99)&amp;"_"&amp;LEFT(DA12,FIND(" ",DA12)-1)&amp;"_"&amp;DB12))</f>
        <v/>
      </c>
      <c r="DF12" s="89"/>
      <c r="DG12" s="142"/>
      <c r="DH12" s="142"/>
      <c r="DI12" s="143"/>
      <c r="DJ12" s="144"/>
      <c r="DK12" s="145"/>
      <c r="DL12" s="145"/>
      <c r="DM12" s="146"/>
      <c r="DN12" s="147"/>
      <c r="DO12" s="148"/>
      <c r="DP12" s="149"/>
      <c r="DQ12" s="150"/>
      <c r="DR12" s="89"/>
      <c r="DS12" s="142"/>
      <c r="DT12" s="142"/>
      <c r="DU12" s="143"/>
      <c r="DV12" s="144"/>
      <c r="DW12" s="145"/>
      <c r="DX12" s="145"/>
      <c r="DY12" s="146"/>
      <c r="DZ12" s="147"/>
      <c r="EA12" s="148"/>
      <c r="EB12" s="149"/>
      <c r="EC12" s="150"/>
      <c r="ED12" s="89"/>
      <c r="EE12" s="142"/>
      <c r="EF12" s="142"/>
      <c r="EG12" s="143"/>
      <c r="EH12" s="144"/>
      <c r="EI12" s="145"/>
      <c r="EJ12" s="145"/>
      <c r="EK12" s="146"/>
      <c r="EL12" s="147"/>
      <c r="EM12" s="148"/>
      <c r="EN12" s="149"/>
      <c r="EO12" s="150"/>
      <c r="EP12" s="89"/>
      <c r="EQ12" s="142"/>
      <c r="ER12" s="142"/>
      <c r="ES12" s="143"/>
      <c r="ET12" s="144"/>
      <c r="EU12" s="145"/>
      <c r="EV12" s="145"/>
      <c r="EW12" s="146"/>
      <c r="EX12" s="147"/>
      <c r="EY12" s="148"/>
      <c r="EZ12" s="149"/>
      <c r="FA12" s="150"/>
      <c r="FB12" s="89"/>
      <c r="FC12" s="142"/>
      <c r="FD12" s="142"/>
      <c r="FE12" s="143"/>
      <c r="FF12" s="144"/>
      <c r="FG12" s="145"/>
      <c r="FH12" s="145"/>
      <c r="FI12" s="146"/>
      <c r="FJ12" s="147"/>
      <c r="FK12" s="148"/>
      <c r="FL12" s="149"/>
      <c r="FM12" s="150"/>
      <c r="FN12" s="89"/>
      <c r="FO12" s="142"/>
      <c r="FP12" s="142"/>
      <c r="FQ12" s="143"/>
      <c r="FR12" s="144"/>
      <c r="FS12" s="145"/>
      <c r="FT12" s="145"/>
      <c r="FU12" s="146"/>
      <c r="FV12" s="147"/>
      <c r="FW12" s="148"/>
      <c r="FX12" s="149"/>
      <c r="FY12" s="150"/>
      <c r="FZ12" s="89"/>
      <c r="GA12" s="142"/>
      <c r="GB12" s="142"/>
      <c r="GC12" s="143"/>
      <c r="GD12" s="144"/>
      <c r="GE12" s="145"/>
      <c r="GF12" s="145"/>
      <c r="GG12" s="146"/>
      <c r="GH12" s="147"/>
      <c r="GI12" s="148"/>
      <c r="GJ12" s="149"/>
      <c r="GK12" s="150"/>
      <c r="GL12" s="89"/>
      <c r="GM12" s="142"/>
      <c r="GN12" s="142"/>
      <c r="GO12" s="143"/>
      <c r="GP12" s="144"/>
      <c r="GQ12" s="145"/>
      <c r="GR12" s="145"/>
      <c r="GS12" s="146"/>
      <c r="GT12" s="147"/>
      <c r="GU12" s="148"/>
      <c r="GV12" s="149"/>
      <c r="GW12" s="150"/>
      <c r="GX12" s="89"/>
      <c r="GY12" s="142"/>
      <c r="GZ12" s="142"/>
      <c r="HA12" s="143"/>
      <c r="HB12" s="144"/>
      <c r="HC12" s="145"/>
      <c r="HD12" s="145"/>
      <c r="HE12" s="146"/>
      <c r="HF12" s="147"/>
      <c r="HG12" s="148"/>
      <c r="HH12" s="149"/>
      <c r="HI12" s="150"/>
      <c r="HJ12" s="89"/>
      <c r="HK12" s="142"/>
      <c r="HL12" s="142"/>
      <c r="HM12" s="143"/>
      <c r="HN12" s="144"/>
      <c r="HO12" s="145"/>
      <c r="HP12" s="145"/>
      <c r="HQ12" s="146"/>
      <c r="HR12" s="147"/>
      <c r="HS12" s="148"/>
      <c r="HT12" s="149"/>
      <c r="HU12" s="150"/>
      <c r="HV12" s="89"/>
      <c r="HW12" s="142"/>
      <c r="HX12" s="142"/>
      <c r="HY12" s="143"/>
      <c r="HZ12" s="144"/>
      <c r="IA12" s="145"/>
      <c r="IB12" s="145"/>
      <c r="IC12" s="146"/>
      <c r="ID12" s="147"/>
      <c r="IE12" s="148"/>
      <c r="IF12" s="149"/>
      <c r="IG12" s="150"/>
      <c r="IH12" s="89"/>
      <c r="II12" s="142"/>
      <c r="IJ12" s="142"/>
      <c r="IK12" s="143"/>
      <c r="IL12" s="144"/>
      <c r="IM12" s="145"/>
      <c r="IN12" s="145"/>
      <c r="IO12" s="146"/>
      <c r="IP12" s="147"/>
      <c r="IQ12" s="148"/>
      <c r="IR12" s="149"/>
      <c r="IS12" s="150"/>
      <c r="IT12" s="89"/>
      <c r="IU12" s="142"/>
      <c r="IV12" s="142"/>
      <c r="IW12" s="143"/>
      <c r="IX12" s="144"/>
      <c r="IY12" s="145"/>
      <c r="IZ12" s="145"/>
      <c r="JA12" s="146"/>
      <c r="JB12" s="147"/>
      <c r="JC12" s="148"/>
      <c r="JD12" s="149"/>
      <c r="JE12" s="150"/>
      <c r="JF12" s="89"/>
      <c r="JG12" s="142"/>
      <c r="JH12" s="142"/>
      <c r="JI12" s="143"/>
      <c r="JJ12" s="144"/>
      <c r="JK12" s="145"/>
      <c r="JL12" s="145"/>
      <c r="JM12" s="146"/>
      <c r="JN12" s="147"/>
      <c r="JO12" s="148"/>
      <c r="JP12" s="149"/>
      <c r="JQ12" s="150"/>
      <c r="JR12" s="89"/>
      <c r="JS12" s="142"/>
      <c r="JT12" s="142"/>
      <c r="JU12" s="143"/>
      <c r="JV12" s="144"/>
      <c r="JW12" s="145"/>
      <c r="JX12" s="145"/>
      <c r="JY12" s="146"/>
      <c r="JZ12" s="147"/>
      <c r="KA12" s="148"/>
      <c r="KB12" s="149"/>
      <c r="KC12" s="150"/>
      <c r="KD12" s="89"/>
      <c r="KE12" s="142"/>
      <c r="KF12" s="142"/>
    </row>
    <row r="13" spans="1:292" ht="13.5" customHeight="1" x14ac:dyDescent="0.25">
      <c r="A13" s="100"/>
      <c r="B13" s="142" t="s">
        <v>1093</v>
      </c>
      <c r="C13" s="89" t="s">
        <v>1094</v>
      </c>
      <c r="D13" s="319"/>
      <c r="E13" s="143"/>
      <c r="F13" s="144"/>
      <c r="G13" s="145"/>
      <c r="H13" s="145"/>
      <c r="I13" s="146"/>
      <c r="J13" s="147"/>
      <c r="K13" s="148"/>
      <c r="L13" s="149"/>
      <c r="M13" s="150"/>
      <c r="O13" s="142"/>
      <c r="P13" s="320"/>
      <c r="Q13" s="143"/>
      <c r="R13" s="144"/>
      <c r="S13" s="145"/>
      <c r="T13" s="145"/>
      <c r="U13" s="146"/>
      <c r="V13" s="147"/>
      <c r="W13" s="148"/>
      <c r="X13" s="149"/>
      <c r="Y13" s="150"/>
      <c r="AA13" s="142"/>
      <c r="AB13" s="142"/>
      <c r="AC13" s="143"/>
      <c r="AD13" s="144"/>
      <c r="AE13" s="145"/>
      <c r="AF13" s="145"/>
      <c r="AG13" s="146"/>
      <c r="AH13" s="147"/>
      <c r="AI13" s="148"/>
      <c r="AJ13" s="149"/>
      <c r="AK13" s="150"/>
      <c r="AM13" s="142"/>
      <c r="AN13" s="142"/>
      <c r="AO13" s="143" t="str">
        <f t="shared" si="0"/>
        <v/>
      </c>
      <c r="AP13" s="144" t="str">
        <f t="shared" si="1"/>
        <v/>
      </c>
      <c r="AQ13" s="145"/>
      <c r="AR13" s="145"/>
      <c r="AS13" s="146" t="str">
        <f t="shared" si="2"/>
        <v/>
      </c>
      <c r="AT13" s="147" t="str">
        <f t="shared" si="3"/>
        <v/>
      </c>
      <c r="AU13" s="148" t="str">
        <f t="shared" si="4"/>
        <v/>
      </c>
      <c r="AV13" s="149" t="str">
        <f t="shared" si="5"/>
        <v/>
      </c>
      <c r="AW13" s="150" t="str">
        <f t="shared" si="6"/>
        <v/>
      </c>
      <c r="AX13" s="89"/>
      <c r="AY13" s="142"/>
      <c r="AZ13" s="318"/>
      <c r="BA13" s="143">
        <f t="shared" si="7"/>
        <v>42710</v>
      </c>
      <c r="BB13" s="144" t="str">
        <f t="shared" si="8"/>
        <v>Valls II</v>
      </c>
      <c r="BC13" s="145">
        <v>42172</v>
      </c>
      <c r="BD13" s="145">
        <f>IF(BE13="","",BA$3)</f>
        <v>42710</v>
      </c>
      <c r="BE13" s="146" t="str">
        <f t="shared" si="9"/>
        <v>Clotilde Valter</v>
      </c>
      <c r="BF13" s="147" t="str">
        <f t="shared" si="10"/>
        <v>1962</v>
      </c>
      <c r="BG13" s="148" t="str">
        <f t="shared" si="11"/>
        <v>female</v>
      </c>
      <c r="BH13" s="149" t="str">
        <f t="shared" si="12"/>
        <v>fr_ps01</v>
      </c>
      <c r="BI13" s="150" t="str">
        <f t="shared" si="13"/>
        <v>Valter_Clotilde_1962</v>
      </c>
      <c r="BJ13" s="89"/>
      <c r="BK13" s="142"/>
      <c r="BL13" s="318" t="s">
        <v>1097</v>
      </c>
      <c r="BM13" s="143" t="str">
        <f t="shared" si="14"/>
        <v/>
      </c>
      <c r="BN13" s="144" t="str">
        <f t="shared" si="15"/>
        <v/>
      </c>
      <c r="BO13" s="145" t="str">
        <f t="shared" si="16"/>
        <v/>
      </c>
      <c r="BP13" s="145" t="str">
        <f t="shared" si="17"/>
        <v/>
      </c>
      <c r="BQ13" s="146" t="str">
        <f t="shared" si="18"/>
        <v/>
      </c>
      <c r="BR13" s="147" t="str">
        <f t="shared" si="19"/>
        <v/>
      </c>
      <c r="BS13" s="148" t="str">
        <f t="shared" si="20"/>
        <v/>
      </c>
      <c r="BT13" s="149" t="str">
        <f t="shared" si="21"/>
        <v/>
      </c>
      <c r="BU13" s="150" t="str">
        <f t="shared" si="22"/>
        <v/>
      </c>
      <c r="BV13" s="89"/>
      <c r="BW13" s="142"/>
      <c r="BX13" s="142"/>
      <c r="BY13" s="143" t="str">
        <f t="shared" si="23"/>
        <v/>
      </c>
      <c r="BZ13" s="144" t="str">
        <f t="shared" si="24"/>
        <v/>
      </c>
      <c r="CA13" s="145" t="str">
        <f t="shared" si="25"/>
        <v/>
      </c>
      <c r="CB13" s="145" t="str">
        <f t="shared" si="26"/>
        <v/>
      </c>
      <c r="CC13" s="146" t="str">
        <f t="shared" si="27"/>
        <v/>
      </c>
      <c r="CD13" s="147" t="str">
        <f t="shared" si="28"/>
        <v/>
      </c>
      <c r="CE13" s="148" t="str">
        <f t="shared" si="29"/>
        <v/>
      </c>
      <c r="CF13" s="149" t="str">
        <f t="shared" si="30"/>
        <v/>
      </c>
      <c r="CG13" s="150" t="str">
        <f t="shared" si="31"/>
        <v/>
      </c>
      <c r="CH13" s="89"/>
      <c r="CI13" s="142"/>
      <c r="CJ13" s="142"/>
      <c r="CK13" s="143" t="str">
        <f t="shared" si="32"/>
        <v/>
      </c>
      <c r="CL13" s="144" t="str">
        <f t="shared" si="33"/>
        <v/>
      </c>
      <c r="CM13" s="145" t="str">
        <f t="shared" si="34"/>
        <v/>
      </c>
      <c r="CN13" s="145" t="str">
        <f t="shared" si="35"/>
        <v/>
      </c>
      <c r="CO13" s="146" t="str">
        <f t="shared" si="36"/>
        <v/>
      </c>
      <c r="CP13" s="147" t="str">
        <f t="shared" si="37"/>
        <v/>
      </c>
      <c r="CQ13" s="148" t="str">
        <f t="shared" si="38"/>
        <v/>
      </c>
      <c r="CR13" s="149" t="str">
        <f t="shared" si="39"/>
        <v/>
      </c>
      <c r="CS13" s="150" t="str">
        <f t="shared" si="40"/>
        <v/>
      </c>
      <c r="CT13" s="89"/>
      <c r="CU13" s="142"/>
      <c r="CV13" s="142"/>
      <c r="CW13" s="143" t="str">
        <f t="shared" si="41"/>
        <v/>
      </c>
      <c r="CX13" s="144" t="str">
        <f t="shared" si="42"/>
        <v/>
      </c>
      <c r="CY13" s="145" t="str">
        <f t="shared" si="43"/>
        <v/>
      </c>
      <c r="CZ13" s="145" t="str">
        <f t="shared" si="44"/>
        <v/>
      </c>
      <c r="DA13" s="146" t="str">
        <f t="shared" si="45"/>
        <v/>
      </c>
      <c r="DB13" s="147" t="str">
        <f t="shared" si="46"/>
        <v/>
      </c>
      <c r="DC13" s="148" t="str">
        <f t="shared" si="47"/>
        <v/>
      </c>
      <c r="DD13" s="149" t="str">
        <f t="shared" si="48"/>
        <v/>
      </c>
      <c r="DE13" s="150" t="str">
        <f t="shared" si="49"/>
        <v/>
      </c>
      <c r="DF13" s="89"/>
      <c r="DG13" s="142"/>
      <c r="DH13" s="142"/>
      <c r="DI13" s="143"/>
      <c r="DJ13" s="144"/>
      <c r="DK13" s="145"/>
      <c r="DL13" s="145"/>
      <c r="DM13" s="146"/>
      <c r="DN13" s="147"/>
      <c r="DO13" s="148"/>
      <c r="DP13" s="149"/>
      <c r="DQ13" s="150"/>
      <c r="DR13" s="89"/>
      <c r="DS13" s="142"/>
      <c r="DT13" s="142"/>
      <c r="DU13" s="143"/>
      <c r="DV13" s="144"/>
      <c r="DW13" s="145"/>
      <c r="DX13" s="145"/>
      <c r="DY13" s="146"/>
      <c r="DZ13" s="147"/>
      <c r="EA13" s="148"/>
      <c r="EB13" s="149"/>
      <c r="EC13" s="150"/>
      <c r="ED13" s="89"/>
      <c r="EE13" s="142"/>
      <c r="EF13" s="142"/>
      <c r="EG13" s="143"/>
      <c r="EH13" s="144"/>
      <c r="EI13" s="145"/>
      <c r="EJ13" s="145"/>
      <c r="EK13" s="146"/>
      <c r="EL13" s="147"/>
      <c r="EM13" s="148"/>
      <c r="EN13" s="149"/>
      <c r="EO13" s="150"/>
      <c r="EP13" s="89"/>
      <c r="EQ13" s="142"/>
      <c r="ER13" s="142"/>
      <c r="ES13" s="143"/>
      <c r="ET13" s="144"/>
      <c r="EU13" s="145"/>
      <c r="EV13" s="145"/>
      <c r="EW13" s="146"/>
      <c r="EX13" s="147"/>
      <c r="EY13" s="148"/>
      <c r="EZ13" s="149"/>
      <c r="FA13" s="150"/>
      <c r="FB13" s="89"/>
      <c r="FC13" s="142"/>
      <c r="FD13" s="142"/>
      <c r="FE13" s="143"/>
      <c r="FF13" s="144"/>
      <c r="FG13" s="145"/>
      <c r="FH13" s="145"/>
      <c r="FI13" s="146"/>
      <c r="FJ13" s="147"/>
      <c r="FK13" s="148"/>
      <c r="FL13" s="149"/>
      <c r="FM13" s="150"/>
      <c r="FN13" s="89"/>
      <c r="FO13" s="142"/>
      <c r="FP13" s="142"/>
      <c r="FQ13" s="143"/>
      <c r="FR13" s="144"/>
      <c r="FS13" s="145"/>
      <c r="FT13" s="145"/>
      <c r="FU13" s="146"/>
      <c r="FV13" s="147"/>
      <c r="FW13" s="148"/>
      <c r="FX13" s="149"/>
      <c r="FY13" s="150"/>
      <c r="FZ13" s="89"/>
      <c r="GA13" s="142"/>
      <c r="GB13" s="142"/>
      <c r="GC13" s="143"/>
      <c r="GD13" s="144"/>
      <c r="GE13" s="145"/>
      <c r="GF13" s="145"/>
      <c r="GG13" s="146"/>
      <c r="GH13" s="147"/>
      <c r="GI13" s="148"/>
      <c r="GJ13" s="149"/>
      <c r="GK13" s="150"/>
      <c r="GL13" s="89"/>
      <c r="GM13" s="142"/>
      <c r="GN13" s="142"/>
      <c r="GO13" s="143"/>
      <c r="GP13" s="144"/>
      <c r="GQ13" s="145"/>
      <c r="GR13" s="145"/>
      <c r="GS13" s="146"/>
      <c r="GT13" s="147"/>
      <c r="GU13" s="148"/>
      <c r="GV13" s="149"/>
      <c r="GW13" s="150"/>
      <c r="GX13" s="89"/>
      <c r="GY13" s="142"/>
      <c r="GZ13" s="142"/>
      <c r="HA13" s="143"/>
      <c r="HB13" s="144"/>
      <c r="HC13" s="145"/>
      <c r="HD13" s="145"/>
      <c r="HE13" s="146"/>
      <c r="HF13" s="147"/>
      <c r="HG13" s="148"/>
      <c r="HH13" s="149"/>
      <c r="HI13" s="150"/>
      <c r="HJ13" s="89"/>
      <c r="HK13" s="142"/>
      <c r="HL13" s="142"/>
      <c r="HM13" s="143"/>
      <c r="HN13" s="144"/>
      <c r="HO13" s="145"/>
      <c r="HP13" s="145"/>
      <c r="HQ13" s="146"/>
      <c r="HR13" s="147"/>
      <c r="HS13" s="148"/>
      <c r="HT13" s="149"/>
      <c r="HU13" s="150"/>
      <c r="HV13" s="89"/>
      <c r="HW13" s="142"/>
      <c r="HX13" s="142"/>
      <c r="HY13" s="143"/>
      <c r="HZ13" s="144"/>
      <c r="IA13" s="145"/>
      <c r="IB13" s="145"/>
      <c r="IC13" s="146"/>
      <c r="ID13" s="147"/>
      <c r="IE13" s="148"/>
      <c r="IF13" s="149"/>
      <c r="IG13" s="150"/>
      <c r="IH13" s="89"/>
      <c r="II13" s="142"/>
      <c r="IJ13" s="142"/>
      <c r="IK13" s="143"/>
      <c r="IL13" s="144"/>
      <c r="IM13" s="145"/>
      <c r="IN13" s="145"/>
      <c r="IO13" s="146"/>
      <c r="IP13" s="147"/>
      <c r="IQ13" s="148"/>
      <c r="IR13" s="149"/>
      <c r="IS13" s="150"/>
      <c r="IT13" s="89"/>
      <c r="IU13" s="142"/>
      <c r="IV13" s="142"/>
      <c r="IW13" s="143"/>
      <c r="IX13" s="144"/>
      <c r="IY13" s="145"/>
      <c r="IZ13" s="145"/>
      <c r="JA13" s="146"/>
      <c r="JB13" s="147"/>
      <c r="JC13" s="148"/>
      <c r="JD13" s="149"/>
      <c r="JE13" s="150"/>
      <c r="JF13" s="89"/>
      <c r="JG13" s="142"/>
      <c r="JH13" s="142"/>
      <c r="JI13" s="143"/>
      <c r="JJ13" s="144"/>
      <c r="JK13" s="145"/>
      <c r="JL13" s="145"/>
      <c r="JM13" s="146"/>
      <c r="JN13" s="147"/>
      <c r="JO13" s="148"/>
      <c r="JP13" s="149"/>
      <c r="JQ13" s="150"/>
      <c r="JR13" s="89"/>
      <c r="JS13" s="142"/>
      <c r="JT13" s="142"/>
      <c r="JU13" s="143"/>
      <c r="JV13" s="144"/>
      <c r="JW13" s="145"/>
      <c r="JX13" s="145"/>
      <c r="JY13" s="146"/>
      <c r="JZ13" s="147"/>
      <c r="KA13" s="148"/>
      <c r="KB13" s="149"/>
      <c r="KC13" s="150"/>
      <c r="KD13" s="89"/>
      <c r="KE13" s="142"/>
      <c r="KF13" s="142"/>
    </row>
    <row r="14" spans="1:292" ht="13.5" customHeight="1" x14ac:dyDescent="0.25">
      <c r="A14" s="100"/>
      <c r="B14" s="142" t="s">
        <v>852</v>
      </c>
      <c r="C14" s="89" t="s">
        <v>853</v>
      </c>
      <c r="D14" s="320"/>
      <c r="E14" s="143">
        <f>IF(I14="","",E$3)</f>
        <v>40601</v>
      </c>
      <c r="F14" s="144" t="str">
        <f>IF(I14="","",E$1)</f>
        <v>Fillon VI</v>
      </c>
      <c r="G14" s="145">
        <f>IF(I14="","",E$2)</f>
        <v>40496</v>
      </c>
      <c r="H14" s="145">
        <f>IF(I14="","",E$3)</f>
        <v>40601</v>
      </c>
      <c r="I14" s="146" t="str">
        <f>IF(P14="","",IF(ISNUMBER(SEARCH(":",P14)),MID(P14,FIND(":",P14)+2,FIND("(",P14)-FIND(":",P14)-3),LEFT(P14,FIND("(",P14)-2)))</f>
        <v>Michèle Alliot-Marie</v>
      </c>
      <c r="J14" s="147" t="str">
        <f>IF(P14="","",MID(P14,FIND("(",P14)+1,4))</f>
        <v>1946</v>
      </c>
      <c r="K14" s="148" t="str">
        <f>IF(ISNUMBER(SEARCH("*female*",P14)),"female",IF(ISNUMBER(SEARCH("*male*",P14)),"male",""))</f>
        <v>female</v>
      </c>
      <c r="L14" s="149" t="str">
        <f>IF(P14="","",IF(ISERROR(MID(P14,FIND("male,",P14)+6,(FIND(")",P14)-(FIND("male,",P14)+6))))=TRUE,"missing/error",MID(P14,FIND("male,",P14)+6,(FIND(")",P14)-(FIND("male,",P14)+6)))))</f>
        <v>fr_ump01</v>
      </c>
      <c r="M14" s="150" t="str">
        <f>IF(I14="","",(MID(I14,(SEARCH("^^",SUBSTITUTE(I14," ","^^",LEN(I14)-LEN(SUBSTITUTE(I14," ","")))))+1,99)&amp;"_"&amp;LEFT(I14,FIND(" ",I14)-1)&amp;"_"&amp;J14))</f>
        <v>Alliot-Marie_Michèle_1946</v>
      </c>
      <c r="O14" s="142"/>
      <c r="P14" s="320" t="s">
        <v>954</v>
      </c>
      <c r="Q14" s="143">
        <f>IF(U14="","",Q$3)</f>
        <v>41044</v>
      </c>
      <c r="R14" s="144" t="str">
        <f>IF(U14="","",Q$1)</f>
        <v>Fillon VII</v>
      </c>
      <c r="S14" s="145">
        <f>IF(U14="","",Q$2)</f>
        <v>40601</v>
      </c>
      <c r="T14" s="145">
        <f>IF(U14="","",Q$3)</f>
        <v>41044</v>
      </c>
      <c r="U14" s="146" t="str">
        <f>IF(AB14="","",IF(ISNUMBER(SEARCH(":",AB14)),MID(AB14,FIND(":",AB14)+2,FIND("(",AB14)-FIND(":",AB14)-3),LEFT(AB14,FIND("(",AB14)-2)))</f>
        <v>Alain Juppé</v>
      </c>
      <c r="V14" s="147" t="str">
        <f>IF(AB14="","",MID(AB14,FIND("(",AB14)+1,4))</f>
        <v>1945</v>
      </c>
      <c r="W14" s="148" t="str">
        <f>IF(ISNUMBER(SEARCH("*female*",AB14)),"female",IF(ISNUMBER(SEARCH("*male*",AB14)),"male",""))</f>
        <v>male</v>
      </c>
      <c r="X14" s="149" t="str">
        <f>IF(AB14="","",IF(ISERROR(MID(AB14,FIND("male,",AB14)+6,(FIND(")",AB14)-(FIND("male,",AB14)+6))))=TRUE,"missing/error",MID(AB14,FIND("male,",AB14)+6,(FIND(")",AB14)-(FIND("male,",AB14)+6)))))</f>
        <v>fr_ump01</v>
      </c>
      <c r="Y14" s="150" t="str">
        <f>IF(U14="","",(MID(U14,(SEARCH("^^",SUBSTITUTE(U14," ","^^",LEN(U14)-LEN(SUBSTITUTE(U14," ","")))))+1,99)&amp;"_"&amp;LEFT(U14,FIND(" ",U14)-1)&amp;"_"&amp;V14))</f>
        <v>Juppé_Alain_1945</v>
      </c>
      <c r="AA14" s="142"/>
      <c r="AB14" s="142" t="s">
        <v>933</v>
      </c>
      <c r="AC14" s="143">
        <f>IF(AG14="","",AC$3)</f>
        <v>41729</v>
      </c>
      <c r="AD14" s="144" t="str">
        <f>IF(AG14="","",AC$1)</f>
        <v>Ayrault I</v>
      </c>
      <c r="AE14" s="145">
        <f>IF(AG14="","",AC$2)</f>
        <v>41045</v>
      </c>
      <c r="AF14" s="145">
        <f>IF(AG14="","",AC$3)</f>
        <v>41729</v>
      </c>
      <c r="AG14" s="146" t="str">
        <f>IF(AN14="","",IF(ISNUMBER(SEARCH(":",AN14)),MID(AN14,FIND(":",AN14)+2,FIND("(",AN14)-FIND(":",AN14)-3),LEFT(AN14,FIND("(",AN14)-2)))</f>
        <v>Laurent Fabius</v>
      </c>
      <c r="AH14" s="147" t="str">
        <f>IF(AN14="","",MID(AN14,FIND("(",AN14)+1,4))</f>
        <v>1946</v>
      </c>
      <c r="AI14" s="148" t="str">
        <f>IF(ISNUMBER(SEARCH("*female*",AN14)),"female",IF(ISNUMBER(SEARCH("*male*",AN14)),"male",""))</f>
        <v>male</v>
      </c>
      <c r="AJ14" s="149" t="str">
        <f>IF(AN14="","",IF(ISERROR(MID(AN14,FIND("male,",AN14)+6,(FIND(")",AN14)-(FIND("male,",AN14)+6))))=TRUE,"missing/error",MID(AN14,FIND("male,",AN14)+6,(FIND(")",AN14)-(FIND("male,",AN14)+6)))))</f>
        <v>fr_ps01</v>
      </c>
      <c r="AK14" s="150" t="str">
        <f>IF(AG14="","",(MID(AG14,(SEARCH("^^",SUBSTITUTE(AG14," ","^^",LEN(AG14)-LEN(SUBSTITUTE(AG14," ","")))))+1,99)&amp;"_"&amp;LEFT(AG14,FIND(" ",AG14)-1)&amp;"_"&amp;AH14))</f>
        <v>Fabius_Laurent_1946</v>
      </c>
      <c r="AM14" s="142"/>
      <c r="AN14" s="142" t="s">
        <v>912</v>
      </c>
      <c r="AO14" s="143" t="str">
        <f t="shared" si="0"/>
        <v/>
      </c>
      <c r="AP14" s="144" t="str">
        <f t="shared" si="1"/>
        <v/>
      </c>
      <c r="AQ14" s="145" t="str">
        <f>IF(AS14="","",AO$2)</f>
        <v/>
      </c>
      <c r="AR14" s="145" t="str">
        <f>IF(AS14="","",AO$3)</f>
        <v/>
      </c>
      <c r="AS14" s="146" t="str">
        <f t="shared" si="2"/>
        <v/>
      </c>
      <c r="AT14" s="147" t="str">
        <f t="shared" si="3"/>
        <v/>
      </c>
      <c r="AU14" s="148" t="str">
        <f t="shared" si="4"/>
        <v/>
      </c>
      <c r="AV14" s="149" t="str">
        <f t="shared" si="5"/>
        <v/>
      </c>
      <c r="AW14" s="150" t="str">
        <f t="shared" si="6"/>
        <v/>
      </c>
      <c r="AX14" s="89"/>
      <c r="AY14" s="142"/>
      <c r="AZ14" s="142"/>
      <c r="BA14" s="143" t="str">
        <f t="shared" si="7"/>
        <v/>
      </c>
      <c r="BB14" s="144" t="str">
        <f t="shared" si="8"/>
        <v/>
      </c>
      <c r="BC14" s="145" t="str">
        <f>IF(BE14="","",BA$2)</f>
        <v/>
      </c>
      <c r="BD14" s="145" t="str">
        <f>IF(BE14="","",BA$3)</f>
        <v/>
      </c>
      <c r="BE14" s="146" t="str">
        <f t="shared" si="9"/>
        <v/>
      </c>
      <c r="BF14" s="147" t="str">
        <f t="shared" si="10"/>
        <v/>
      </c>
      <c r="BG14" s="148" t="str">
        <f t="shared" si="11"/>
        <v/>
      </c>
      <c r="BH14" s="149" t="str">
        <f t="shared" si="12"/>
        <v/>
      </c>
      <c r="BI14" s="150" t="str">
        <f t="shared" si="13"/>
        <v/>
      </c>
      <c r="BJ14" s="89"/>
      <c r="BK14" s="142"/>
      <c r="BL14" s="142"/>
      <c r="BM14" s="143" t="str">
        <f t="shared" si="14"/>
        <v/>
      </c>
      <c r="BN14" s="144" t="str">
        <f t="shared" si="15"/>
        <v/>
      </c>
      <c r="BO14" s="145" t="str">
        <f t="shared" si="16"/>
        <v/>
      </c>
      <c r="BP14" s="145" t="str">
        <f t="shared" si="17"/>
        <v/>
      </c>
      <c r="BQ14" s="146" t="str">
        <f t="shared" si="18"/>
        <v/>
      </c>
      <c r="BR14" s="147" t="str">
        <f t="shared" si="19"/>
        <v/>
      </c>
      <c r="BS14" s="148" t="str">
        <f t="shared" si="20"/>
        <v/>
      </c>
      <c r="BT14" s="149" t="str">
        <f t="shared" si="21"/>
        <v/>
      </c>
      <c r="BU14" s="150" t="str">
        <f t="shared" si="22"/>
        <v/>
      </c>
      <c r="BV14" s="89"/>
      <c r="BW14" s="142"/>
      <c r="BX14" s="142"/>
      <c r="BY14" s="143">
        <f t="shared" si="23"/>
        <v>42905</v>
      </c>
      <c r="BZ14" s="144" t="str">
        <f t="shared" si="24"/>
        <v>Philippe I</v>
      </c>
      <c r="CA14" s="145">
        <f t="shared" si="25"/>
        <v>42870</v>
      </c>
      <c r="CB14" s="145">
        <f t="shared" si="26"/>
        <v>42905</v>
      </c>
      <c r="CC14" s="146" t="str">
        <f t="shared" si="27"/>
        <v>Jean-Yves Le Drian</v>
      </c>
      <c r="CD14" s="147" t="str">
        <f t="shared" si="28"/>
        <v>1947</v>
      </c>
      <c r="CE14" s="148" t="str">
        <f t="shared" si="29"/>
        <v>male</v>
      </c>
      <c r="CF14" s="149" t="str">
        <f t="shared" si="30"/>
        <v>fr_ps01</v>
      </c>
      <c r="CG14" s="150" t="str">
        <f t="shared" si="31"/>
        <v>Drian_Jean-Yves_1947</v>
      </c>
      <c r="CH14" s="89"/>
      <c r="CI14" s="142"/>
      <c r="CJ14" s="142" t="s">
        <v>897</v>
      </c>
      <c r="CK14" s="143">
        <f t="shared" si="32"/>
        <v>44019</v>
      </c>
      <c r="CL14" s="144" t="str">
        <f t="shared" si="33"/>
        <v>Philippe II</v>
      </c>
      <c r="CM14" s="145">
        <f t="shared" si="34"/>
        <v>42905</v>
      </c>
      <c r="CN14" s="145">
        <f t="shared" si="35"/>
        <v>44019</v>
      </c>
      <c r="CO14" s="146" t="str">
        <f t="shared" si="36"/>
        <v>Jean-Yves Le Drian</v>
      </c>
      <c r="CP14" s="147" t="str">
        <f t="shared" si="37"/>
        <v>1947</v>
      </c>
      <c r="CQ14" s="148" t="str">
        <f t="shared" si="38"/>
        <v>male</v>
      </c>
      <c r="CR14" s="149" t="str">
        <f t="shared" si="39"/>
        <v>fr_ps01</v>
      </c>
      <c r="CS14" s="150" t="str">
        <f t="shared" si="40"/>
        <v>Drian_Jean-Yves_1947</v>
      </c>
      <c r="CT14" s="89"/>
      <c r="CU14" s="142"/>
      <c r="CV14" s="142" t="s">
        <v>897</v>
      </c>
      <c r="CW14" s="143">
        <f t="shared" si="41"/>
        <v>44196</v>
      </c>
      <c r="CX14" s="144" t="str">
        <f t="shared" si="42"/>
        <v>Castex I</v>
      </c>
      <c r="CY14" s="145">
        <f t="shared" si="43"/>
        <v>44019</v>
      </c>
      <c r="CZ14" s="145">
        <f t="shared" si="44"/>
        <v>44196</v>
      </c>
      <c r="DA14" s="146" t="str">
        <f t="shared" si="45"/>
        <v>Jean-Yves Le Drian</v>
      </c>
      <c r="DB14" s="147" t="str">
        <f t="shared" si="46"/>
        <v>1947</v>
      </c>
      <c r="DC14" s="148" t="str">
        <f t="shared" si="47"/>
        <v>male</v>
      </c>
      <c r="DD14" s="149" t="str">
        <f t="shared" si="48"/>
        <v>fr_tdp01</v>
      </c>
      <c r="DE14" s="150" t="str">
        <f t="shared" si="49"/>
        <v>Drian_Jean-Yves_1947</v>
      </c>
      <c r="DF14" s="89"/>
      <c r="DG14" s="142"/>
      <c r="DH14" s="142" t="s">
        <v>1322</v>
      </c>
      <c r="DI14" s="143" t="str">
        <f>IF(DM14="","",DI$3)</f>
        <v/>
      </c>
      <c r="DJ14" s="144" t="str">
        <f>IF(DM14="","",DI$1)</f>
        <v/>
      </c>
      <c r="DK14" s="145" t="str">
        <f>IF(DM14="","",DI$2)</f>
        <v/>
      </c>
      <c r="DL14" s="145" t="str">
        <f>IF(DM14="","",DI$3)</f>
        <v/>
      </c>
      <c r="DM14" s="146" t="str">
        <f>IF(DT14="","",IF(ISNUMBER(SEARCH(":",DT14)),MID(DT14,FIND(":",DT14)+2,FIND("(",DT14)-FIND(":",DT14)-3),LEFT(DT14,FIND("(",DT14)-2)))</f>
        <v/>
      </c>
      <c r="DN14" s="147" t="str">
        <f>IF(DT14="","",MID(DT14,FIND("(",DT14)+1,4))</f>
        <v/>
      </c>
      <c r="DO14" s="148" t="str">
        <f>IF(ISNUMBER(SEARCH("*female*",DT14)),"female",IF(ISNUMBER(SEARCH("*male*",DT14)),"male",""))</f>
        <v/>
      </c>
      <c r="DP14" s="149" t="str">
        <f>IF(DT14="","",IF(ISERROR(MID(DT14,FIND("male,",DT14)+6,(FIND(")",DT14)-(FIND("male,",DT14)+6))))=TRUE,"missing/error",MID(DT14,FIND("male,",DT14)+6,(FIND(")",DT14)-(FIND("male,",DT14)+6)))))</f>
        <v/>
      </c>
      <c r="DQ14" s="150" t="str">
        <f>IF(DM14="","",(MID(DM14,(SEARCH("^^",SUBSTITUTE(DM14," ","^^",LEN(DM14)-LEN(SUBSTITUTE(DM14," ","")))))+1,99)&amp;"_"&amp;LEFT(DM14,FIND(" ",DM14)-1)&amp;"_"&amp;DN14))</f>
        <v/>
      </c>
      <c r="DR14" s="89"/>
      <c r="DS14" s="142"/>
      <c r="DT14" s="142"/>
      <c r="DU14" s="143" t="str">
        <f>IF(DY14="","",DU$3)</f>
        <v/>
      </c>
      <c r="DV14" s="144" t="str">
        <f>IF(DY14="","",DU$1)</f>
        <v/>
      </c>
      <c r="DW14" s="145" t="str">
        <f>IF(DY14="","",DU$2)</f>
        <v/>
      </c>
      <c r="DX14" s="145" t="str">
        <f>IF(DY14="","",DU$3)</f>
        <v/>
      </c>
      <c r="DY14" s="146" t="str">
        <f>IF(EF14="","",IF(ISNUMBER(SEARCH(":",EF14)),MID(EF14,FIND(":",EF14)+2,FIND("(",EF14)-FIND(":",EF14)-3),LEFT(EF14,FIND("(",EF14)-2)))</f>
        <v/>
      </c>
      <c r="DZ14" s="147" t="str">
        <f>IF(EF14="","",MID(EF14,FIND("(",EF14)+1,4))</f>
        <v/>
      </c>
      <c r="EA14" s="148" t="str">
        <f>IF(ISNUMBER(SEARCH("*female*",EF14)),"female",IF(ISNUMBER(SEARCH("*male*",EF14)),"male",""))</f>
        <v/>
      </c>
      <c r="EB14" s="149" t="str">
        <f>IF(EF14="","",IF(ISERROR(MID(EF14,FIND("male,",EF14)+6,(FIND(")",EF14)-(FIND("male,",EF14)+6))))=TRUE,"missing/error",MID(EF14,FIND("male,",EF14)+6,(FIND(")",EF14)-(FIND("male,",EF14)+6)))))</f>
        <v/>
      </c>
      <c r="EC14" s="150" t="str">
        <f>IF(DY14="","",(MID(DY14,(SEARCH("^^",SUBSTITUTE(DY14," ","^^",LEN(DY14)-LEN(SUBSTITUTE(DY14," ","")))))+1,99)&amp;"_"&amp;LEFT(DY14,FIND(" ",DY14)-1)&amp;"_"&amp;DZ14))</f>
        <v/>
      </c>
      <c r="ED14" s="89"/>
      <c r="EE14" s="142"/>
      <c r="EF14" s="142"/>
      <c r="EG14" s="143" t="str">
        <f>IF(EK14="","",EG$3)</f>
        <v/>
      </c>
      <c r="EH14" s="144" t="str">
        <f>IF(EK14="","",EG$1)</f>
        <v/>
      </c>
      <c r="EI14" s="145" t="str">
        <f>IF(EK14="","",EG$2)</f>
        <v/>
      </c>
      <c r="EJ14" s="145" t="str">
        <f>IF(EK14="","",EG$3)</f>
        <v/>
      </c>
      <c r="EK14" s="146" t="str">
        <f>IF(ER14="","",IF(ISNUMBER(SEARCH(":",ER14)),MID(ER14,FIND(":",ER14)+2,FIND("(",ER14)-FIND(":",ER14)-3),LEFT(ER14,FIND("(",ER14)-2)))</f>
        <v/>
      </c>
      <c r="EL14" s="147" t="str">
        <f>IF(ER14="","",MID(ER14,FIND("(",ER14)+1,4))</f>
        <v/>
      </c>
      <c r="EM14" s="148" t="str">
        <f>IF(ISNUMBER(SEARCH("*female*",ER14)),"female",IF(ISNUMBER(SEARCH("*male*",ER14)),"male",""))</f>
        <v/>
      </c>
      <c r="EN14" s="149" t="str">
        <f>IF(ER14="","",IF(ISERROR(MID(ER14,FIND("male,",ER14)+6,(FIND(")",ER14)-(FIND("male,",ER14)+6))))=TRUE,"missing/error",MID(ER14,FIND("male,",ER14)+6,(FIND(")",ER14)-(FIND("male,",ER14)+6)))))</f>
        <v/>
      </c>
      <c r="EO14" s="150" t="str">
        <f>IF(EK14="","",(MID(EK14,(SEARCH("^^",SUBSTITUTE(EK14," ","^^",LEN(EK14)-LEN(SUBSTITUTE(EK14," ","")))))+1,99)&amp;"_"&amp;LEFT(EK14,FIND(" ",EK14)-1)&amp;"_"&amp;EL14))</f>
        <v/>
      </c>
      <c r="EP14" s="89"/>
      <c r="EQ14" s="142"/>
      <c r="ER14" s="142"/>
      <c r="ES14" s="143" t="str">
        <f>IF(EW14="","",ES$3)</f>
        <v/>
      </c>
      <c r="ET14" s="144" t="str">
        <f>IF(EW14="","",ES$1)</f>
        <v/>
      </c>
      <c r="EU14" s="145" t="str">
        <f>IF(EW14="","",ES$2)</f>
        <v/>
      </c>
      <c r="EV14" s="145" t="str">
        <f>IF(EW14="","",ES$3)</f>
        <v/>
      </c>
      <c r="EW14" s="146" t="str">
        <f>IF(FD14="","",IF(ISNUMBER(SEARCH(":",FD14)),MID(FD14,FIND(":",FD14)+2,FIND("(",FD14)-FIND(":",FD14)-3),LEFT(FD14,FIND("(",FD14)-2)))</f>
        <v/>
      </c>
      <c r="EX14" s="147" t="str">
        <f>IF(FD14="","",MID(FD14,FIND("(",FD14)+1,4))</f>
        <v/>
      </c>
      <c r="EY14" s="148" t="str">
        <f>IF(ISNUMBER(SEARCH("*female*",FD14)),"female",IF(ISNUMBER(SEARCH("*male*",FD14)),"male",""))</f>
        <v/>
      </c>
      <c r="EZ14" s="149" t="str">
        <f>IF(FD14="","",IF(ISERROR(MID(FD14,FIND("male,",FD14)+6,(FIND(")",FD14)-(FIND("male,",FD14)+6))))=TRUE,"missing/error",MID(FD14,FIND("male,",FD14)+6,(FIND(")",FD14)-(FIND("male,",FD14)+6)))))</f>
        <v/>
      </c>
      <c r="FA14" s="150" t="str">
        <f>IF(EW14="","",(MID(EW14,(SEARCH("^^",SUBSTITUTE(EW14," ","^^",LEN(EW14)-LEN(SUBSTITUTE(EW14," ","")))))+1,99)&amp;"_"&amp;LEFT(EW14,FIND(" ",EW14)-1)&amp;"_"&amp;EX14))</f>
        <v/>
      </c>
      <c r="FB14" s="89"/>
      <c r="FC14" s="142"/>
      <c r="FD14" s="142"/>
      <c r="FE14" s="143" t="str">
        <f>IF(FI14="","",FE$3)</f>
        <v/>
      </c>
      <c r="FF14" s="144" t="str">
        <f>IF(FI14="","",FE$1)</f>
        <v/>
      </c>
      <c r="FG14" s="145" t="str">
        <f>IF(FI14="","",FE$2)</f>
        <v/>
      </c>
      <c r="FH14" s="145" t="str">
        <f>IF(FI14="","",FE$3)</f>
        <v/>
      </c>
      <c r="FI14" s="146" t="str">
        <f>IF(FP14="","",IF(ISNUMBER(SEARCH(":",FP14)),MID(FP14,FIND(":",FP14)+2,FIND("(",FP14)-FIND(":",FP14)-3),LEFT(FP14,FIND("(",FP14)-2)))</f>
        <v/>
      </c>
      <c r="FJ14" s="147" t="str">
        <f>IF(FP14="","",MID(FP14,FIND("(",FP14)+1,4))</f>
        <v/>
      </c>
      <c r="FK14" s="148" t="str">
        <f>IF(ISNUMBER(SEARCH("*female*",FP14)),"female",IF(ISNUMBER(SEARCH("*male*",FP14)),"male",""))</f>
        <v/>
      </c>
      <c r="FL14" s="149" t="str">
        <f>IF(FP14="","",IF(ISERROR(MID(FP14,FIND("male,",FP14)+6,(FIND(")",FP14)-(FIND("male,",FP14)+6))))=TRUE,"missing/error",MID(FP14,FIND("male,",FP14)+6,(FIND(")",FP14)-(FIND("male,",FP14)+6)))))</f>
        <v/>
      </c>
      <c r="FM14" s="150" t="str">
        <f>IF(FI14="","",(MID(FI14,(SEARCH("^^",SUBSTITUTE(FI14," ","^^",LEN(FI14)-LEN(SUBSTITUTE(FI14," ","")))))+1,99)&amp;"_"&amp;LEFT(FI14,FIND(" ",FI14)-1)&amp;"_"&amp;FJ14))</f>
        <v/>
      </c>
      <c r="FN14" s="89"/>
      <c r="FO14" s="142"/>
      <c r="FP14" s="142"/>
      <c r="FQ14" s="143" t="str">
        <f>IF(FU14="","",#REF!)</f>
        <v/>
      </c>
      <c r="FR14" s="144" t="str">
        <f>IF(FU14="","",FQ$1)</f>
        <v/>
      </c>
      <c r="FS14" s="145" t="str">
        <f>IF(FU14="","",FQ$2)</f>
        <v/>
      </c>
      <c r="FT14" s="145" t="str">
        <f>IF(FU14="","",FQ$3)</f>
        <v/>
      </c>
      <c r="FU14" s="146" t="str">
        <f>IF(GB14="","",IF(ISNUMBER(SEARCH(":",GB14)),MID(GB14,FIND(":",GB14)+2,FIND("(",GB14)-FIND(":",GB14)-3),LEFT(GB14,FIND("(",GB14)-2)))</f>
        <v/>
      </c>
      <c r="FV14" s="147" t="str">
        <f>IF(GB14="","",MID(GB14,FIND("(",GB14)+1,4))</f>
        <v/>
      </c>
      <c r="FW14" s="148" t="str">
        <f>IF(ISNUMBER(SEARCH("*female*",GB14)),"female",IF(ISNUMBER(SEARCH("*male*",GB14)),"male",""))</f>
        <v/>
      </c>
      <c r="FX14" s="149" t="str">
        <f>IF(GB14="","",IF(ISERROR(MID(GB14,FIND("male,",GB14)+6,(FIND(")",GB14)-(FIND("male,",GB14)+6))))=TRUE,"missing/error",MID(GB14,FIND("male,",GB14)+6,(FIND(")",GB14)-(FIND("male,",GB14)+6)))))</f>
        <v/>
      </c>
      <c r="FY14" s="150" t="str">
        <f>IF(FU14="","",(MID(FU14,(SEARCH("^^",SUBSTITUTE(FU14," ","^^",LEN(FU14)-LEN(SUBSTITUTE(FU14," ","")))))+1,99)&amp;"_"&amp;LEFT(FU14,FIND(" ",FU14)-1)&amp;"_"&amp;FV14))</f>
        <v/>
      </c>
      <c r="FZ14" s="89"/>
      <c r="GA14" s="142"/>
      <c r="GB14" s="142"/>
      <c r="GC14" s="143" t="str">
        <f>IF(GG14="","",GC$3)</f>
        <v/>
      </c>
      <c r="GD14" s="144" t="str">
        <f>IF(GG14="","",GC$1)</f>
        <v/>
      </c>
      <c r="GE14" s="145" t="str">
        <f>IF(GG14="","",GC$2)</f>
        <v/>
      </c>
      <c r="GF14" s="145" t="str">
        <f>IF(GG14="","",GC$3)</f>
        <v/>
      </c>
      <c r="GG14" s="146" t="str">
        <f>IF(GN14="","",IF(ISNUMBER(SEARCH(":",GN14)),MID(GN14,FIND(":",GN14)+2,FIND("(",GN14)-FIND(":",GN14)-3),LEFT(GN14,FIND("(",GN14)-2)))</f>
        <v/>
      </c>
      <c r="GH14" s="147" t="str">
        <f>IF(GN14="","",MID(GN14,FIND("(",GN14)+1,4))</f>
        <v/>
      </c>
      <c r="GI14" s="148" t="str">
        <f>IF(ISNUMBER(SEARCH("*female*",GN14)),"female",IF(ISNUMBER(SEARCH("*male*",GN14)),"male",""))</f>
        <v/>
      </c>
      <c r="GJ14" s="149" t="str">
        <f>IF(GN14="","",IF(ISERROR(MID(GN14,FIND("male,",GN14)+6,(FIND(")",GN14)-(FIND("male,",GN14)+6))))=TRUE,"missing/error",MID(GN14,FIND("male,",GN14)+6,(FIND(")",GN14)-(FIND("male,",GN14)+6)))))</f>
        <v/>
      </c>
      <c r="GK14" s="150" t="str">
        <f>IF(GG14="","",(MID(GG14,(SEARCH("^^",SUBSTITUTE(GG14," ","^^",LEN(GG14)-LEN(SUBSTITUTE(GG14," ","")))))+1,99)&amp;"_"&amp;LEFT(GG14,FIND(" ",GG14)-1)&amp;"_"&amp;GH14))</f>
        <v/>
      </c>
      <c r="GL14" s="89"/>
      <c r="GM14" s="142"/>
      <c r="GN14" s="142"/>
      <c r="GO14" s="143" t="str">
        <f>IF(GS14="","",GO$3)</f>
        <v/>
      </c>
      <c r="GP14" s="144" t="str">
        <f>IF(GS14="","",GO$1)</f>
        <v/>
      </c>
      <c r="GQ14" s="145" t="str">
        <f>IF(GS14="","",GO$2)</f>
        <v/>
      </c>
      <c r="GR14" s="145" t="str">
        <f>IF(GS14="","",GO$3)</f>
        <v/>
      </c>
      <c r="GS14" s="146" t="str">
        <f>IF(GZ14="","",IF(ISNUMBER(SEARCH(":",GZ14)),MID(GZ14,FIND(":",GZ14)+2,FIND("(",GZ14)-FIND(":",GZ14)-3),LEFT(GZ14,FIND("(",GZ14)-2)))</f>
        <v/>
      </c>
      <c r="GT14" s="147" t="str">
        <f>IF(GZ14="","",MID(GZ14,FIND("(",GZ14)+1,4))</f>
        <v/>
      </c>
      <c r="GU14" s="148" t="str">
        <f>IF(ISNUMBER(SEARCH("*female*",GZ14)),"female",IF(ISNUMBER(SEARCH("*male*",GZ14)),"male",""))</f>
        <v/>
      </c>
      <c r="GV14" s="149" t="str">
        <f>IF(GZ14="","",IF(ISERROR(MID(GZ14,FIND("male,",GZ14)+6,(FIND(")",GZ14)-(FIND("male,",GZ14)+6))))=TRUE,"missing/error",MID(GZ14,FIND("male,",GZ14)+6,(FIND(")",GZ14)-(FIND("male,",GZ14)+6)))))</f>
        <v/>
      </c>
      <c r="GW14" s="150" t="str">
        <f>IF(GS14="","",(MID(GS14,(SEARCH("^^",SUBSTITUTE(GS14," ","^^",LEN(GS14)-LEN(SUBSTITUTE(GS14," ","")))))+1,99)&amp;"_"&amp;LEFT(GS14,FIND(" ",GS14)-1)&amp;"_"&amp;GT14))</f>
        <v/>
      </c>
      <c r="GX14" s="89"/>
      <c r="GY14" s="142"/>
      <c r="GZ14" s="142"/>
      <c r="HA14" s="143" t="str">
        <f>IF(HE14="","",HA$3)</f>
        <v/>
      </c>
      <c r="HB14" s="144" t="str">
        <f>IF(HE14="","",HA$1)</f>
        <v/>
      </c>
      <c r="HC14" s="145" t="str">
        <f>IF(HE14="","",HA$2)</f>
        <v/>
      </c>
      <c r="HD14" s="145" t="str">
        <f>IF(HE14="","",HA$3)</f>
        <v/>
      </c>
      <c r="HE14" s="146" t="str">
        <f>IF(HL14="","",IF(ISNUMBER(SEARCH(":",HL14)),MID(HL14,FIND(":",HL14)+2,FIND("(",HL14)-FIND(":",HL14)-3),LEFT(HL14,FIND("(",HL14)-2)))</f>
        <v/>
      </c>
      <c r="HF14" s="147" t="str">
        <f>IF(HL14="","",MID(HL14,FIND("(",HL14)+1,4))</f>
        <v/>
      </c>
      <c r="HG14" s="148" t="str">
        <f>IF(ISNUMBER(SEARCH("*female*",HL14)),"female",IF(ISNUMBER(SEARCH("*male*",HL14)),"male",""))</f>
        <v/>
      </c>
      <c r="HH14" s="149" t="str">
        <f>IF(HL14="","",IF(ISERROR(MID(HL14,FIND("male,",HL14)+6,(FIND(")",HL14)-(FIND("male,",HL14)+6))))=TRUE,"missing/error",MID(HL14,FIND("male,",HL14)+6,(FIND(")",HL14)-(FIND("male,",HL14)+6)))))</f>
        <v/>
      </c>
      <c r="HI14" s="150" t="str">
        <f>IF(HE14="","",(MID(HE14,(SEARCH("^^",SUBSTITUTE(HE14," ","^^",LEN(HE14)-LEN(SUBSTITUTE(HE14," ","")))))+1,99)&amp;"_"&amp;LEFT(HE14,FIND(" ",HE14)-1)&amp;"_"&amp;HF14))</f>
        <v/>
      </c>
      <c r="HJ14" s="89"/>
      <c r="HK14" s="142"/>
      <c r="HL14" s="142" t="s">
        <v>284</v>
      </c>
      <c r="HM14" s="143" t="str">
        <f>IF(HQ14="","",HM$3)</f>
        <v/>
      </c>
      <c r="HN14" s="144" t="str">
        <f>IF(HQ14="","",HM$1)</f>
        <v/>
      </c>
      <c r="HO14" s="145" t="str">
        <f>IF(HQ14="","",HM$2)</f>
        <v/>
      </c>
      <c r="HP14" s="145" t="str">
        <f>IF(HQ14="","",HM$3)</f>
        <v/>
      </c>
      <c r="HQ14" s="146" t="str">
        <f>IF(HX14="","",IF(ISNUMBER(SEARCH(":",HX14)),MID(HX14,FIND(":",HX14)+2,FIND("(",HX14)-FIND(":",HX14)-3),LEFT(HX14,FIND("(",HX14)-2)))</f>
        <v/>
      </c>
      <c r="HR14" s="147" t="str">
        <f>IF(HX14="","",MID(HX14,FIND("(",HX14)+1,4))</f>
        <v/>
      </c>
      <c r="HS14" s="148" t="str">
        <f>IF(ISNUMBER(SEARCH("*female*",HX14)),"female",IF(ISNUMBER(SEARCH("*male*",HX14)),"male",""))</f>
        <v/>
      </c>
      <c r="HT14" s="149" t="str">
        <f>IF(HX14="","",IF(ISERROR(MID(HX14,FIND("male,",HX14)+6,(FIND(")",HX14)-(FIND("male,",HX14)+6))))=TRUE,"missing/error",MID(HX14,FIND("male,",HX14)+6,(FIND(")",HX14)-(FIND("male,",HX14)+6)))))</f>
        <v/>
      </c>
      <c r="HU14" s="150" t="str">
        <f>IF(HQ14="","",(MID(HQ14,(SEARCH("^^",SUBSTITUTE(HQ14," ","^^",LEN(HQ14)-LEN(SUBSTITUTE(HQ14," ","")))))+1,99)&amp;"_"&amp;LEFT(HQ14,FIND(" ",HQ14)-1)&amp;"_"&amp;HR14))</f>
        <v/>
      </c>
      <c r="HV14" s="89"/>
      <c r="HW14" s="142"/>
      <c r="HX14" s="142"/>
      <c r="HY14" s="143" t="str">
        <f>IF(IC14="","",HY$3)</f>
        <v/>
      </c>
      <c r="HZ14" s="144" t="str">
        <f>IF(IC14="","",HY$1)</f>
        <v/>
      </c>
      <c r="IA14" s="145" t="str">
        <f>IF(IC14="","",HY$2)</f>
        <v/>
      </c>
      <c r="IB14" s="145" t="str">
        <f>IF(IC14="","",HY$3)</f>
        <v/>
      </c>
      <c r="IC14" s="146" t="str">
        <f>IF(IJ14="","",IF(ISNUMBER(SEARCH(":",IJ14)),MID(IJ14,FIND(":",IJ14)+2,FIND("(",IJ14)-FIND(":",IJ14)-3),LEFT(IJ14,FIND("(",IJ14)-2)))</f>
        <v/>
      </c>
      <c r="ID14" s="147" t="str">
        <f>IF(IJ14="","",MID(IJ14,FIND("(",IJ14)+1,4))</f>
        <v/>
      </c>
      <c r="IE14" s="148" t="str">
        <f>IF(ISNUMBER(SEARCH("*female*",IJ14)),"female",IF(ISNUMBER(SEARCH("*male*",IJ14)),"male",""))</f>
        <v/>
      </c>
      <c r="IF14" s="149" t="str">
        <f>IF(IJ14="","",IF(ISERROR(MID(IJ14,FIND("male,",IJ14)+6,(FIND(")",IJ14)-(FIND("male,",IJ14)+6))))=TRUE,"missing/error",MID(IJ14,FIND("male,",IJ14)+6,(FIND(")",IJ14)-(FIND("male,",IJ14)+6)))))</f>
        <v/>
      </c>
      <c r="IG14" s="150" t="str">
        <f>IF(IC14="","",(MID(IC14,(SEARCH("^^",SUBSTITUTE(IC14," ","^^",LEN(IC14)-LEN(SUBSTITUTE(IC14," ","")))))+1,99)&amp;"_"&amp;LEFT(IC14,FIND(" ",IC14)-1)&amp;"_"&amp;ID14))</f>
        <v/>
      </c>
      <c r="IH14" s="89"/>
      <c r="II14" s="142"/>
      <c r="IJ14" s="142"/>
      <c r="IK14" s="143" t="str">
        <f>IF(IO14="","",IK$3)</f>
        <v/>
      </c>
      <c r="IL14" s="144" t="str">
        <f>IF(IO14="","",IK$1)</f>
        <v/>
      </c>
      <c r="IM14" s="145" t="str">
        <f>IF(IO14="","",IK$2)</f>
        <v/>
      </c>
      <c r="IN14" s="145" t="str">
        <f>IF(IO14="","",IK$3)</f>
        <v/>
      </c>
      <c r="IO14" s="146" t="str">
        <f>IF(IV14="","",IF(ISNUMBER(SEARCH(":",IV14)),MID(IV14,FIND(":",IV14)+2,FIND("(",IV14)-FIND(":",IV14)-3),LEFT(IV14,FIND("(",IV14)-2)))</f>
        <v/>
      </c>
      <c r="IP14" s="147" t="str">
        <f>IF(IV14="","",MID(IV14,FIND("(",IV14)+1,4))</f>
        <v/>
      </c>
      <c r="IQ14" s="148" t="str">
        <f>IF(ISNUMBER(SEARCH("*female*",IV14)),"female",IF(ISNUMBER(SEARCH("*male*",IV14)),"male",""))</f>
        <v/>
      </c>
      <c r="IR14" s="149" t="str">
        <f>IF(IV14="","",IF(ISERROR(MID(IV14,FIND("male,",IV14)+6,(FIND(")",IV14)-(FIND("male,",IV14)+6))))=TRUE,"missing/error",MID(IV14,FIND("male,",IV14)+6,(FIND(")",IV14)-(FIND("male,",IV14)+6)))))</f>
        <v/>
      </c>
      <c r="IS14" s="150" t="str">
        <f>IF(IO14="","",(MID(IO14,(SEARCH("^^",SUBSTITUTE(IO14," ","^^",LEN(IO14)-LEN(SUBSTITUTE(IO14," ","")))))+1,99)&amp;"_"&amp;LEFT(IO14,FIND(" ",IO14)-1)&amp;"_"&amp;IP14))</f>
        <v/>
      </c>
      <c r="IT14" s="89"/>
      <c r="IU14" s="142"/>
      <c r="IV14" s="142"/>
      <c r="IW14" s="143" t="str">
        <f>IF(JA14="","",IW$3)</f>
        <v/>
      </c>
      <c r="IX14" s="144" t="str">
        <f>IF(JA14="","",IW$1)</f>
        <v/>
      </c>
      <c r="IY14" s="145" t="str">
        <f>IF(JA14="","",IW$2)</f>
        <v/>
      </c>
      <c r="IZ14" s="145" t="str">
        <f>IF(JA14="","",IW$3)</f>
        <v/>
      </c>
      <c r="JA14" s="146" t="str">
        <f>IF(JH14="","",IF(ISNUMBER(SEARCH(":",JH14)),MID(JH14,FIND(":",JH14)+2,FIND("(",JH14)-FIND(":",JH14)-3),LEFT(JH14,FIND("(",JH14)-2)))</f>
        <v/>
      </c>
      <c r="JB14" s="147" t="str">
        <f>IF(JH14="","",MID(JH14,FIND("(",JH14)+1,4))</f>
        <v/>
      </c>
      <c r="JC14" s="148" t="str">
        <f>IF(ISNUMBER(SEARCH("*female*",JH14)),"female",IF(ISNUMBER(SEARCH("*male*",JH14)),"male",""))</f>
        <v/>
      </c>
      <c r="JD14" s="149" t="str">
        <f>IF(JH14="","",IF(ISERROR(MID(JH14,FIND("male,",JH14)+6,(FIND(")",JH14)-(FIND("male,",JH14)+6))))=TRUE,"missing/error",MID(JH14,FIND("male,",JH14)+6,(FIND(")",JH14)-(FIND("male,",JH14)+6)))))</f>
        <v/>
      </c>
      <c r="JE14" s="150" t="str">
        <f>IF(JA14="","",(MID(JA14,(SEARCH("^^",SUBSTITUTE(JA14," ","^^",LEN(JA14)-LEN(SUBSTITUTE(JA14," ","")))))+1,99)&amp;"_"&amp;LEFT(JA14,FIND(" ",JA14)-1)&amp;"_"&amp;JB14))</f>
        <v/>
      </c>
      <c r="JF14" s="89"/>
      <c r="JG14" s="142"/>
      <c r="JH14" s="142"/>
      <c r="JI14" s="143" t="str">
        <f>IF(JM14="","",JI$3)</f>
        <v/>
      </c>
      <c r="JJ14" s="144" t="str">
        <f>IF(JM14="","",JI$1)</f>
        <v/>
      </c>
      <c r="JK14" s="145" t="str">
        <f>IF(JM14="","",JI$2)</f>
        <v/>
      </c>
      <c r="JL14" s="145" t="str">
        <f>IF(JM14="","",JI$3)</f>
        <v/>
      </c>
      <c r="JM14" s="146" t="str">
        <f>IF(JT14="","",IF(ISNUMBER(SEARCH(":",JT14)),MID(JT14,FIND(":",JT14)+2,FIND("(",JT14)-FIND(":",JT14)-3),LEFT(JT14,FIND("(",JT14)-2)))</f>
        <v/>
      </c>
      <c r="JN14" s="147" t="str">
        <f>IF(JT14="","",MID(JT14,FIND("(",JT14)+1,4))</f>
        <v/>
      </c>
      <c r="JO14" s="148" t="str">
        <f>IF(ISNUMBER(SEARCH("*female*",JT14)),"female",IF(ISNUMBER(SEARCH("*male*",JT14)),"male",""))</f>
        <v/>
      </c>
      <c r="JP14" s="149" t="str">
        <f>IF(JT14="","",IF(ISERROR(MID(JT14,FIND("male,",JT14)+6,(FIND(")",JT14)-(FIND("male,",JT14)+6))))=TRUE,"missing/error",MID(JT14,FIND("male,",JT14)+6,(FIND(")",JT14)-(FIND("male,",JT14)+6)))))</f>
        <v/>
      </c>
      <c r="JQ14" s="150" t="str">
        <f>IF(JM14="","",(MID(JM14,(SEARCH("^^",SUBSTITUTE(JM14," ","^^",LEN(JM14)-LEN(SUBSTITUTE(JM14," ","")))))+1,99)&amp;"_"&amp;LEFT(JM14,FIND(" ",JM14)-1)&amp;"_"&amp;JN14))</f>
        <v/>
      </c>
      <c r="JR14" s="89"/>
      <c r="JS14" s="142"/>
      <c r="JT14" s="142"/>
      <c r="JU14" s="143" t="str">
        <f>IF(JY14="","",JU$3)</f>
        <v/>
      </c>
      <c r="JV14" s="144" t="str">
        <f>IF(JY14="","",JU$1)</f>
        <v/>
      </c>
      <c r="JW14" s="145" t="str">
        <f>IF(JY14="","",JU$2)</f>
        <v/>
      </c>
      <c r="JX14" s="145" t="str">
        <f>IF(JY14="","",JU$3)</f>
        <v/>
      </c>
      <c r="JY14" s="146" t="str">
        <f>IF(KF14="","",IF(ISNUMBER(SEARCH(":",KF14)),MID(KF14,FIND(":",KF14)+2,FIND("(",KF14)-FIND(":",KF14)-3),LEFT(KF14,FIND("(",KF14)-2)))</f>
        <v/>
      </c>
      <c r="JZ14" s="147" t="str">
        <f>IF(KF14="","",MID(KF14,FIND("(",KF14)+1,4))</f>
        <v/>
      </c>
      <c r="KA14" s="148" t="str">
        <f>IF(ISNUMBER(SEARCH("*female*",KF14)),"female",IF(ISNUMBER(SEARCH("*male*",KF14)),"male",""))</f>
        <v/>
      </c>
      <c r="KB14" s="149" t="str">
        <f>IF(KF14="","",IF(ISERROR(MID(KF14,FIND("male,",KF14)+6,(FIND(")",KF14)-(FIND("male,",KF14)+6))))=TRUE,"missing/error",MID(KF14,FIND("male,",KF14)+6,(FIND(")",KF14)-(FIND("male,",KF14)+6)))))</f>
        <v/>
      </c>
      <c r="KC14" s="150" t="str">
        <f>IF(JY14="","",(MID(JY14,(SEARCH("^^",SUBSTITUTE(JY14," ","^^",LEN(JY14)-LEN(SUBSTITUTE(JY14," ","")))))+1,99)&amp;"_"&amp;LEFT(JY14,FIND(" ",JY14)-1)&amp;"_"&amp;JZ14))</f>
        <v/>
      </c>
      <c r="KD14" s="89"/>
      <c r="KE14" s="142"/>
      <c r="KF14" s="142"/>
    </row>
    <row r="15" spans="1:292" ht="13.5" customHeight="1" x14ac:dyDescent="0.25">
      <c r="A15" s="100"/>
      <c r="B15" s="142" t="s">
        <v>1054</v>
      </c>
      <c r="C15" s="89" t="s">
        <v>1056</v>
      </c>
      <c r="D15" s="320"/>
      <c r="E15" s="143"/>
      <c r="F15" s="144"/>
      <c r="G15" s="145"/>
      <c r="H15" s="145"/>
      <c r="I15" s="146"/>
      <c r="J15" s="147"/>
      <c r="K15" s="148"/>
      <c r="L15" s="149"/>
      <c r="M15" s="150"/>
      <c r="O15" s="142"/>
      <c r="P15" s="320"/>
      <c r="Q15" s="143"/>
      <c r="R15" s="144"/>
      <c r="S15" s="145"/>
      <c r="T15" s="145"/>
      <c r="U15" s="146"/>
      <c r="V15" s="147"/>
      <c r="W15" s="148"/>
      <c r="X15" s="149"/>
      <c r="Y15" s="150"/>
      <c r="AA15" s="142"/>
      <c r="AB15" s="142"/>
      <c r="AC15" s="143"/>
      <c r="AD15" s="144"/>
      <c r="AE15" s="145"/>
      <c r="AF15" s="145"/>
      <c r="AG15" s="146"/>
      <c r="AH15" s="147"/>
      <c r="AI15" s="148"/>
      <c r="AJ15" s="149"/>
      <c r="AK15" s="150"/>
      <c r="AM15" s="142"/>
      <c r="AN15" s="142"/>
      <c r="AO15" s="143">
        <f t="shared" si="0"/>
        <v>41878</v>
      </c>
      <c r="AP15" s="144" t="str">
        <f t="shared" si="1"/>
        <v>Valls I</v>
      </c>
      <c r="AQ15" s="145">
        <f>IF(AS15="","",AO$2)</f>
        <v>41729</v>
      </c>
      <c r="AR15" s="145">
        <f>IF(AS15="","",AO$3)</f>
        <v>41878</v>
      </c>
      <c r="AS15" s="146" t="str">
        <f t="shared" si="2"/>
        <v>Laurent Fabius</v>
      </c>
      <c r="AT15" s="147" t="str">
        <f t="shared" si="3"/>
        <v>1946</v>
      </c>
      <c r="AU15" s="148" t="str">
        <f t="shared" si="4"/>
        <v>male</v>
      </c>
      <c r="AV15" s="149" t="str">
        <f t="shared" si="5"/>
        <v>fr_ps01</v>
      </c>
      <c r="AW15" s="150" t="str">
        <f t="shared" si="6"/>
        <v>Fabius_Laurent_1946</v>
      </c>
      <c r="AX15" s="89"/>
      <c r="AY15" s="142"/>
      <c r="AZ15" s="318" t="s">
        <v>912</v>
      </c>
      <c r="BA15" s="143">
        <f t="shared" si="7"/>
        <v>42710</v>
      </c>
      <c r="BB15" s="144" t="str">
        <f t="shared" si="8"/>
        <v>Valls II</v>
      </c>
      <c r="BC15" s="145">
        <f>IF(BE15="","",BA$2)</f>
        <v>41878</v>
      </c>
      <c r="BD15" s="145">
        <f>IF(BE15="","",BA$3)</f>
        <v>42710</v>
      </c>
      <c r="BE15" s="146" t="str">
        <f t="shared" si="9"/>
        <v>Laurent Fabius</v>
      </c>
      <c r="BF15" s="147" t="str">
        <f t="shared" si="10"/>
        <v>1946</v>
      </c>
      <c r="BG15" s="148" t="str">
        <f t="shared" si="11"/>
        <v>male</v>
      </c>
      <c r="BH15" s="149" t="str">
        <f t="shared" si="12"/>
        <v>fr_ps01</v>
      </c>
      <c r="BI15" s="150" t="str">
        <f t="shared" si="13"/>
        <v>Fabius_Laurent_1946</v>
      </c>
      <c r="BJ15" s="89"/>
      <c r="BK15" s="142"/>
      <c r="BL15" s="318" t="s">
        <v>912</v>
      </c>
      <c r="BM15" s="143">
        <f t="shared" si="14"/>
        <v>42870</v>
      </c>
      <c r="BN15" s="144" t="str">
        <f t="shared" si="15"/>
        <v>Cazenueve I</v>
      </c>
      <c r="BO15" s="145">
        <f t="shared" si="16"/>
        <v>42710</v>
      </c>
      <c r="BP15" s="145">
        <f t="shared" si="17"/>
        <v>42870</v>
      </c>
      <c r="BQ15" s="146" t="str">
        <f t="shared" si="18"/>
        <v>Jean-Marc Ayrault</v>
      </c>
      <c r="BR15" s="147" t="str">
        <f t="shared" si="19"/>
        <v>1950</v>
      </c>
      <c r="BS15" s="148" t="str">
        <f t="shared" si="20"/>
        <v>male</v>
      </c>
      <c r="BT15" s="149" t="str">
        <f t="shared" si="21"/>
        <v>fr_ps01</v>
      </c>
      <c r="BU15" s="150" t="str">
        <f t="shared" si="22"/>
        <v>Ayrault_Jean-Marc_1950</v>
      </c>
      <c r="BV15" s="89"/>
      <c r="BW15" s="142"/>
      <c r="BX15" s="142" t="s">
        <v>893</v>
      </c>
      <c r="BY15" s="143" t="str">
        <f t="shared" si="23"/>
        <v/>
      </c>
      <c r="BZ15" s="144" t="str">
        <f t="shared" si="24"/>
        <v/>
      </c>
      <c r="CA15" s="145" t="str">
        <f t="shared" si="25"/>
        <v/>
      </c>
      <c r="CB15" s="145" t="str">
        <f t="shared" si="26"/>
        <v/>
      </c>
      <c r="CC15" s="146" t="str">
        <f t="shared" si="27"/>
        <v/>
      </c>
      <c r="CD15" s="147" t="str">
        <f t="shared" si="28"/>
        <v/>
      </c>
      <c r="CE15" s="148" t="str">
        <f t="shared" si="29"/>
        <v/>
      </c>
      <c r="CF15" s="149" t="str">
        <f t="shared" si="30"/>
        <v/>
      </c>
      <c r="CG15" s="150" t="str">
        <f t="shared" si="31"/>
        <v/>
      </c>
      <c r="CH15" s="89"/>
      <c r="CI15" s="142"/>
      <c r="CJ15" s="142"/>
      <c r="CK15" s="143" t="str">
        <f t="shared" si="32"/>
        <v/>
      </c>
      <c r="CL15" s="144" t="str">
        <f t="shared" si="33"/>
        <v/>
      </c>
      <c r="CM15" s="145" t="str">
        <f t="shared" si="34"/>
        <v/>
      </c>
      <c r="CN15" s="145" t="str">
        <f t="shared" si="35"/>
        <v/>
      </c>
      <c r="CO15" s="146" t="str">
        <f t="shared" si="36"/>
        <v/>
      </c>
      <c r="CP15" s="147" t="str">
        <f t="shared" si="37"/>
        <v/>
      </c>
      <c r="CQ15" s="148" t="str">
        <f t="shared" si="38"/>
        <v/>
      </c>
      <c r="CR15" s="149" t="str">
        <f t="shared" si="39"/>
        <v/>
      </c>
      <c r="CS15" s="150" t="str">
        <f t="shared" si="40"/>
        <v/>
      </c>
      <c r="CT15" s="89"/>
      <c r="CU15" s="142"/>
      <c r="CV15" s="142"/>
      <c r="CW15" s="143" t="str">
        <f t="shared" si="41"/>
        <v/>
      </c>
      <c r="CX15" s="144" t="str">
        <f t="shared" si="42"/>
        <v/>
      </c>
      <c r="CY15" s="145" t="str">
        <f t="shared" si="43"/>
        <v/>
      </c>
      <c r="CZ15" s="145" t="str">
        <f t="shared" si="44"/>
        <v/>
      </c>
      <c r="DA15" s="146" t="str">
        <f t="shared" si="45"/>
        <v/>
      </c>
      <c r="DB15" s="147" t="str">
        <f t="shared" si="46"/>
        <v/>
      </c>
      <c r="DC15" s="148" t="str">
        <f t="shared" si="47"/>
        <v/>
      </c>
      <c r="DD15" s="149" t="str">
        <f t="shared" si="48"/>
        <v/>
      </c>
      <c r="DE15" s="150" t="str">
        <f t="shared" si="49"/>
        <v/>
      </c>
      <c r="DF15" s="89"/>
      <c r="DG15" s="142"/>
      <c r="DH15" s="142"/>
      <c r="DI15" s="143"/>
      <c r="DJ15" s="144"/>
      <c r="DK15" s="145"/>
      <c r="DL15" s="145"/>
      <c r="DM15" s="146"/>
      <c r="DN15" s="147"/>
      <c r="DO15" s="148"/>
      <c r="DP15" s="149"/>
      <c r="DQ15" s="150"/>
      <c r="DR15" s="89"/>
      <c r="DS15" s="142"/>
      <c r="DT15" s="142"/>
      <c r="DU15" s="143"/>
      <c r="DV15" s="144"/>
      <c r="DW15" s="145"/>
      <c r="DX15" s="145"/>
      <c r="DY15" s="146"/>
      <c r="DZ15" s="147"/>
      <c r="EA15" s="148"/>
      <c r="EB15" s="149"/>
      <c r="EC15" s="150"/>
      <c r="ED15" s="89"/>
      <c r="EE15" s="142"/>
      <c r="EF15" s="142"/>
      <c r="EG15" s="143"/>
      <c r="EH15" s="144"/>
      <c r="EI15" s="145"/>
      <c r="EJ15" s="145"/>
      <c r="EK15" s="146"/>
      <c r="EL15" s="147"/>
      <c r="EM15" s="148"/>
      <c r="EN15" s="149"/>
      <c r="EO15" s="150"/>
      <c r="EP15" s="89"/>
      <c r="EQ15" s="142"/>
      <c r="ER15" s="142"/>
      <c r="ES15" s="143"/>
      <c r="ET15" s="144"/>
      <c r="EU15" s="145"/>
      <c r="EV15" s="145"/>
      <c r="EW15" s="146"/>
      <c r="EX15" s="147"/>
      <c r="EY15" s="148"/>
      <c r="EZ15" s="149"/>
      <c r="FA15" s="150"/>
      <c r="FB15" s="89"/>
      <c r="FC15" s="142"/>
      <c r="FD15" s="142"/>
      <c r="FE15" s="143"/>
      <c r="FF15" s="144"/>
      <c r="FG15" s="145"/>
      <c r="FH15" s="145"/>
      <c r="FI15" s="146"/>
      <c r="FJ15" s="147"/>
      <c r="FK15" s="148"/>
      <c r="FL15" s="149"/>
      <c r="FM15" s="150"/>
      <c r="FN15" s="89"/>
      <c r="FO15" s="142"/>
      <c r="FP15" s="142"/>
      <c r="FQ15" s="143"/>
      <c r="FR15" s="144"/>
      <c r="FS15" s="145"/>
      <c r="FT15" s="145"/>
      <c r="FU15" s="146"/>
      <c r="FV15" s="147"/>
      <c r="FW15" s="148"/>
      <c r="FX15" s="149"/>
      <c r="FY15" s="150"/>
      <c r="FZ15" s="89"/>
      <c r="GA15" s="142"/>
      <c r="GB15" s="142"/>
      <c r="GC15" s="143"/>
      <c r="GD15" s="144"/>
      <c r="GE15" s="145"/>
      <c r="GF15" s="145"/>
      <c r="GG15" s="146"/>
      <c r="GH15" s="147"/>
      <c r="GI15" s="148"/>
      <c r="GJ15" s="149"/>
      <c r="GK15" s="150"/>
      <c r="GL15" s="89"/>
      <c r="GM15" s="142"/>
      <c r="GN15" s="142"/>
      <c r="GO15" s="143"/>
      <c r="GP15" s="144"/>
      <c r="GQ15" s="145"/>
      <c r="GR15" s="145"/>
      <c r="GS15" s="146"/>
      <c r="GT15" s="147"/>
      <c r="GU15" s="148"/>
      <c r="GV15" s="149"/>
      <c r="GW15" s="150"/>
      <c r="GX15" s="89"/>
      <c r="GY15" s="142"/>
      <c r="GZ15" s="142"/>
      <c r="HA15" s="143"/>
      <c r="HB15" s="144"/>
      <c r="HC15" s="145"/>
      <c r="HD15" s="145"/>
      <c r="HE15" s="146"/>
      <c r="HF15" s="147"/>
      <c r="HG15" s="148"/>
      <c r="HH15" s="149"/>
      <c r="HI15" s="150"/>
      <c r="HJ15" s="89"/>
      <c r="HK15" s="142"/>
      <c r="HL15" s="142"/>
      <c r="HM15" s="143"/>
      <c r="HN15" s="144"/>
      <c r="HO15" s="145"/>
      <c r="HP15" s="145"/>
      <c r="HQ15" s="146"/>
      <c r="HR15" s="147"/>
      <c r="HS15" s="148"/>
      <c r="HT15" s="149"/>
      <c r="HU15" s="150"/>
      <c r="HV15" s="89"/>
      <c r="HW15" s="142"/>
      <c r="HX15" s="142"/>
      <c r="HY15" s="143"/>
      <c r="HZ15" s="144"/>
      <c r="IA15" s="145"/>
      <c r="IB15" s="145"/>
      <c r="IC15" s="146"/>
      <c r="ID15" s="147"/>
      <c r="IE15" s="148"/>
      <c r="IF15" s="149"/>
      <c r="IG15" s="150"/>
      <c r="IH15" s="89"/>
      <c r="II15" s="142"/>
      <c r="IJ15" s="142"/>
      <c r="IK15" s="143"/>
      <c r="IL15" s="144"/>
      <c r="IM15" s="145"/>
      <c r="IN15" s="145"/>
      <c r="IO15" s="146"/>
      <c r="IP15" s="147"/>
      <c r="IQ15" s="148"/>
      <c r="IR15" s="149"/>
      <c r="IS15" s="150"/>
      <c r="IT15" s="89"/>
      <c r="IU15" s="142"/>
      <c r="IV15" s="142"/>
      <c r="IW15" s="143"/>
      <c r="IX15" s="144"/>
      <c r="IY15" s="145"/>
      <c r="IZ15" s="145"/>
      <c r="JA15" s="146"/>
      <c r="JB15" s="147"/>
      <c r="JC15" s="148"/>
      <c r="JD15" s="149"/>
      <c r="JE15" s="150"/>
      <c r="JF15" s="89"/>
      <c r="JG15" s="142"/>
      <c r="JH15" s="142"/>
      <c r="JI15" s="143"/>
      <c r="JJ15" s="144"/>
      <c r="JK15" s="145"/>
      <c r="JL15" s="145"/>
      <c r="JM15" s="146"/>
      <c r="JN15" s="147"/>
      <c r="JO15" s="148"/>
      <c r="JP15" s="149"/>
      <c r="JQ15" s="150"/>
      <c r="JR15" s="89"/>
      <c r="JS15" s="142"/>
      <c r="JT15" s="142"/>
      <c r="JU15" s="143"/>
      <c r="JV15" s="144"/>
      <c r="JW15" s="145"/>
      <c r="JX15" s="145"/>
      <c r="JY15" s="146"/>
      <c r="JZ15" s="147"/>
      <c r="KA15" s="148"/>
      <c r="KB15" s="149"/>
      <c r="KC15" s="150"/>
      <c r="KD15" s="89"/>
      <c r="KE15" s="142"/>
      <c r="KF15" s="142"/>
    </row>
    <row r="16" spans="1:292" ht="13.5" customHeight="1" x14ac:dyDescent="0.2">
      <c r="A16" s="100"/>
      <c r="B16" s="142" t="s">
        <v>1125</v>
      </c>
      <c r="C16" s="89" t="s">
        <v>1079</v>
      </c>
      <c r="D16" s="320"/>
      <c r="E16" s="143"/>
      <c r="F16" s="144"/>
      <c r="G16" s="145"/>
      <c r="H16" s="145"/>
      <c r="I16" s="146"/>
      <c r="J16" s="147"/>
      <c r="K16" s="148"/>
      <c r="L16" s="149"/>
      <c r="M16" s="150"/>
      <c r="O16" s="142"/>
      <c r="P16" s="320"/>
      <c r="Q16" s="143"/>
      <c r="R16" s="144"/>
      <c r="S16" s="145"/>
      <c r="T16" s="145"/>
      <c r="U16" s="146"/>
      <c r="V16" s="147"/>
      <c r="W16" s="148"/>
      <c r="X16" s="149"/>
      <c r="Y16" s="150"/>
      <c r="AA16" s="142"/>
      <c r="AB16" s="142"/>
      <c r="AC16" s="143"/>
      <c r="AD16" s="144"/>
      <c r="AE16" s="145"/>
      <c r="AF16" s="145"/>
      <c r="AG16" s="146"/>
      <c r="AH16" s="147"/>
      <c r="AI16" s="148"/>
      <c r="AJ16" s="149"/>
      <c r="AK16" s="150"/>
      <c r="AM16" s="142"/>
      <c r="AN16" s="142"/>
      <c r="AO16" s="143">
        <f t="shared" si="0"/>
        <v>41878</v>
      </c>
      <c r="AP16" s="144" t="str">
        <f t="shared" si="1"/>
        <v>Valls I</v>
      </c>
      <c r="AQ16" s="145">
        <f>IF(AS16="","",AO$2)</f>
        <v>41729</v>
      </c>
      <c r="AR16" s="145">
        <f>IF(AS16="","",AO$3)</f>
        <v>41878</v>
      </c>
      <c r="AS16" s="146" t="str">
        <f t="shared" si="2"/>
        <v>Annick Girardin</v>
      </c>
      <c r="AT16" s="147" t="str">
        <f t="shared" si="3"/>
        <v>1964</v>
      </c>
      <c r="AU16" s="148" t="str">
        <f t="shared" si="4"/>
        <v>female</v>
      </c>
      <c r="AV16" s="149" t="str">
        <f t="shared" si="5"/>
        <v>fr_rdg01</v>
      </c>
      <c r="AW16" s="150" t="str">
        <f t="shared" si="6"/>
        <v>Girardin_Annick_1964</v>
      </c>
      <c r="AX16" s="89"/>
      <c r="AY16" s="142"/>
      <c r="AZ16" s="211" t="s">
        <v>1162</v>
      </c>
      <c r="BA16" s="143">
        <f t="shared" si="7"/>
        <v>42710</v>
      </c>
      <c r="BB16" s="144" t="str">
        <f t="shared" si="8"/>
        <v>Valls II</v>
      </c>
      <c r="BC16" s="145">
        <f>IF(BE16="","",BA$2)</f>
        <v>41878</v>
      </c>
      <c r="BD16" s="145">
        <f>IF(BE16="","",BA$3)</f>
        <v>42710</v>
      </c>
      <c r="BE16" s="146" t="str">
        <f t="shared" si="9"/>
        <v>Annick Girardin</v>
      </c>
      <c r="BF16" s="147" t="str">
        <f t="shared" si="10"/>
        <v>1964</v>
      </c>
      <c r="BG16" s="148" t="str">
        <f t="shared" si="11"/>
        <v>female</v>
      </c>
      <c r="BH16" s="149" t="str">
        <f t="shared" si="12"/>
        <v>fr_rdg01</v>
      </c>
      <c r="BI16" s="150" t="str">
        <f t="shared" si="13"/>
        <v>Girardin_Annick_1964</v>
      </c>
      <c r="BJ16" s="89"/>
      <c r="BK16" s="142"/>
      <c r="BL16" s="211" t="s">
        <v>1162</v>
      </c>
      <c r="BM16" s="143" t="str">
        <f t="shared" si="14"/>
        <v/>
      </c>
      <c r="BN16" s="144" t="str">
        <f t="shared" si="15"/>
        <v/>
      </c>
      <c r="BO16" s="145" t="str">
        <f t="shared" si="16"/>
        <v/>
      </c>
      <c r="BP16" s="145" t="str">
        <f t="shared" si="17"/>
        <v/>
      </c>
      <c r="BQ16" s="146" t="str">
        <f t="shared" si="18"/>
        <v/>
      </c>
      <c r="BR16" s="147" t="str">
        <f t="shared" si="19"/>
        <v/>
      </c>
      <c r="BS16" s="148" t="str">
        <f t="shared" si="20"/>
        <v/>
      </c>
      <c r="BT16" s="149" t="str">
        <f t="shared" si="21"/>
        <v/>
      </c>
      <c r="BU16" s="150" t="str">
        <f t="shared" si="22"/>
        <v/>
      </c>
      <c r="BV16" s="89"/>
      <c r="BW16" s="142"/>
      <c r="BX16" s="142"/>
      <c r="BY16" s="143" t="str">
        <f t="shared" si="23"/>
        <v/>
      </c>
      <c r="BZ16" s="144" t="str">
        <f t="shared" si="24"/>
        <v/>
      </c>
      <c r="CA16" s="145" t="str">
        <f t="shared" si="25"/>
        <v/>
      </c>
      <c r="CB16" s="145" t="str">
        <f t="shared" si="26"/>
        <v/>
      </c>
      <c r="CC16" s="146" t="str">
        <f t="shared" si="27"/>
        <v/>
      </c>
      <c r="CD16" s="147" t="str">
        <f t="shared" si="28"/>
        <v/>
      </c>
      <c r="CE16" s="148" t="str">
        <f t="shared" si="29"/>
        <v/>
      </c>
      <c r="CF16" s="149" t="str">
        <f t="shared" si="30"/>
        <v/>
      </c>
      <c r="CG16" s="150" t="str">
        <f t="shared" si="31"/>
        <v/>
      </c>
      <c r="CH16" s="89"/>
      <c r="CI16" s="142"/>
      <c r="CJ16" s="142"/>
      <c r="CK16" s="143" t="str">
        <f t="shared" si="32"/>
        <v/>
      </c>
      <c r="CL16" s="144" t="str">
        <f t="shared" si="33"/>
        <v/>
      </c>
      <c r="CM16" s="145" t="str">
        <f t="shared" si="34"/>
        <v/>
      </c>
      <c r="CN16" s="145" t="str">
        <f t="shared" si="35"/>
        <v/>
      </c>
      <c r="CO16" s="146" t="str">
        <f t="shared" si="36"/>
        <v/>
      </c>
      <c r="CP16" s="147" t="str">
        <f t="shared" si="37"/>
        <v/>
      </c>
      <c r="CQ16" s="148" t="str">
        <f t="shared" si="38"/>
        <v/>
      </c>
      <c r="CR16" s="149" t="str">
        <f t="shared" si="39"/>
        <v/>
      </c>
      <c r="CS16" s="150" t="str">
        <f t="shared" si="40"/>
        <v/>
      </c>
      <c r="CT16" s="89"/>
      <c r="CU16" s="142"/>
      <c r="CV16" s="142"/>
      <c r="CW16" s="143" t="str">
        <f t="shared" si="41"/>
        <v/>
      </c>
      <c r="CX16" s="144" t="str">
        <f t="shared" si="42"/>
        <v/>
      </c>
      <c r="CY16" s="145" t="str">
        <f t="shared" si="43"/>
        <v/>
      </c>
      <c r="CZ16" s="145" t="str">
        <f t="shared" si="44"/>
        <v/>
      </c>
      <c r="DA16" s="146" t="str">
        <f t="shared" si="45"/>
        <v/>
      </c>
      <c r="DB16" s="147" t="str">
        <f t="shared" si="46"/>
        <v/>
      </c>
      <c r="DC16" s="148" t="str">
        <f t="shared" si="47"/>
        <v/>
      </c>
      <c r="DD16" s="149" t="str">
        <f t="shared" si="48"/>
        <v/>
      </c>
      <c r="DE16" s="150" t="str">
        <f t="shared" si="49"/>
        <v/>
      </c>
      <c r="DF16" s="89"/>
      <c r="DG16" s="142"/>
      <c r="DH16" s="142"/>
      <c r="DI16" s="143"/>
      <c r="DJ16" s="144"/>
      <c r="DK16" s="145"/>
      <c r="DL16" s="145"/>
      <c r="DM16" s="146"/>
      <c r="DN16" s="147"/>
      <c r="DO16" s="148"/>
      <c r="DP16" s="149"/>
      <c r="DQ16" s="150"/>
      <c r="DR16" s="89"/>
      <c r="DS16" s="142"/>
      <c r="DT16" s="142"/>
      <c r="DU16" s="143"/>
      <c r="DV16" s="144"/>
      <c r="DW16" s="145"/>
      <c r="DX16" s="145"/>
      <c r="DY16" s="146"/>
      <c r="DZ16" s="147"/>
      <c r="EA16" s="148"/>
      <c r="EB16" s="149"/>
      <c r="EC16" s="150"/>
      <c r="ED16" s="89"/>
      <c r="EE16" s="142"/>
      <c r="EF16" s="142"/>
      <c r="EG16" s="143"/>
      <c r="EH16" s="144"/>
      <c r="EI16" s="145"/>
      <c r="EJ16" s="145"/>
      <c r="EK16" s="146"/>
      <c r="EL16" s="147"/>
      <c r="EM16" s="148"/>
      <c r="EN16" s="149"/>
      <c r="EO16" s="150"/>
      <c r="EP16" s="89"/>
      <c r="EQ16" s="142"/>
      <c r="ER16" s="142"/>
      <c r="ES16" s="143"/>
      <c r="ET16" s="144"/>
      <c r="EU16" s="145"/>
      <c r="EV16" s="145"/>
      <c r="EW16" s="146"/>
      <c r="EX16" s="147"/>
      <c r="EY16" s="148"/>
      <c r="EZ16" s="149"/>
      <c r="FA16" s="150"/>
      <c r="FB16" s="89"/>
      <c r="FC16" s="142"/>
      <c r="FD16" s="142"/>
      <c r="FE16" s="143"/>
      <c r="FF16" s="144"/>
      <c r="FG16" s="145"/>
      <c r="FH16" s="145"/>
      <c r="FI16" s="146"/>
      <c r="FJ16" s="147"/>
      <c r="FK16" s="148"/>
      <c r="FL16" s="149"/>
      <c r="FM16" s="150"/>
      <c r="FN16" s="89"/>
      <c r="FO16" s="142"/>
      <c r="FP16" s="142"/>
      <c r="FQ16" s="143"/>
      <c r="FR16" s="144"/>
      <c r="FS16" s="145"/>
      <c r="FT16" s="145"/>
      <c r="FU16" s="146"/>
      <c r="FV16" s="147"/>
      <c r="FW16" s="148"/>
      <c r="FX16" s="149"/>
      <c r="FY16" s="150"/>
      <c r="FZ16" s="89"/>
      <c r="GA16" s="142"/>
      <c r="GB16" s="142"/>
      <c r="GC16" s="143"/>
      <c r="GD16" s="144"/>
      <c r="GE16" s="145"/>
      <c r="GF16" s="145"/>
      <c r="GG16" s="146"/>
      <c r="GH16" s="147"/>
      <c r="GI16" s="148"/>
      <c r="GJ16" s="149"/>
      <c r="GK16" s="150"/>
      <c r="GL16" s="89"/>
      <c r="GM16" s="142"/>
      <c r="GN16" s="142"/>
      <c r="GO16" s="143"/>
      <c r="GP16" s="144"/>
      <c r="GQ16" s="145"/>
      <c r="GR16" s="145"/>
      <c r="GS16" s="146"/>
      <c r="GT16" s="147"/>
      <c r="GU16" s="148"/>
      <c r="GV16" s="149"/>
      <c r="GW16" s="150"/>
      <c r="GX16" s="89"/>
      <c r="GY16" s="142"/>
      <c r="GZ16" s="142"/>
      <c r="HA16" s="143"/>
      <c r="HB16" s="144"/>
      <c r="HC16" s="145"/>
      <c r="HD16" s="145"/>
      <c r="HE16" s="146"/>
      <c r="HF16" s="147"/>
      <c r="HG16" s="148"/>
      <c r="HH16" s="149"/>
      <c r="HI16" s="150"/>
      <c r="HJ16" s="89"/>
      <c r="HK16" s="142"/>
      <c r="HL16" s="142"/>
      <c r="HM16" s="143"/>
      <c r="HN16" s="144"/>
      <c r="HO16" s="145"/>
      <c r="HP16" s="145"/>
      <c r="HQ16" s="146"/>
      <c r="HR16" s="147"/>
      <c r="HS16" s="148"/>
      <c r="HT16" s="149"/>
      <c r="HU16" s="150"/>
      <c r="HV16" s="89"/>
      <c r="HW16" s="142"/>
      <c r="HX16" s="142"/>
      <c r="HY16" s="143"/>
      <c r="HZ16" s="144"/>
      <c r="IA16" s="145"/>
      <c r="IB16" s="145"/>
      <c r="IC16" s="146"/>
      <c r="ID16" s="147"/>
      <c r="IE16" s="148"/>
      <c r="IF16" s="149"/>
      <c r="IG16" s="150"/>
      <c r="IH16" s="89"/>
      <c r="II16" s="142"/>
      <c r="IJ16" s="142"/>
      <c r="IK16" s="143"/>
      <c r="IL16" s="144"/>
      <c r="IM16" s="145"/>
      <c r="IN16" s="145"/>
      <c r="IO16" s="146"/>
      <c r="IP16" s="147"/>
      <c r="IQ16" s="148"/>
      <c r="IR16" s="149"/>
      <c r="IS16" s="150"/>
      <c r="IT16" s="89"/>
      <c r="IU16" s="142"/>
      <c r="IV16" s="142"/>
      <c r="IW16" s="143"/>
      <c r="IX16" s="144"/>
      <c r="IY16" s="145"/>
      <c r="IZ16" s="145"/>
      <c r="JA16" s="146"/>
      <c r="JB16" s="147"/>
      <c r="JC16" s="148"/>
      <c r="JD16" s="149"/>
      <c r="JE16" s="150"/>
      <c r="JF16" s="89"/>
      <c r="JG16" s="142"/>
      <c r="JH16" s="142"/>
      <c r="JI16" s="143"/>
      <c r="JJ16" s="144"/>
      <c r="JK16" s="145"/>
      <c r="JL16" s="145"/>
      <c r="JM16" s="146"/>
      <c r="JN16" s="147"/>
      <c r="JO16" s="148"/>
      <c r="JP16" s="149"/>
      <c r="JQ16" s="150"/>
      <c r="JR16" s="89"/>
      <c r="JS16" s="142"/>
      <c r="JT16" s="142"/>
      <c r="JU16" s="143"/>
      <c r="JV16" s="144"/>
      <c r="JW16" s="145"/>
      <c r="JX16" s="145"/>
      <c r="JY16" s="146"/>
      <c r="JZ16" s="147"/>
      <c r="KA16" s="148"/>
      <c r="KB16" s="149"/>
      <c r="KC16" s="150"/>
      <c r="KD16" s="89"/>
      <c r="KE16" s="142"/>
      <c r="KF16" s="142"/>
    </row>
    <row r="17" spans="1:292" ht="13.5" customHeight="1" x14ac:dyDescent="0.2">
      <c r="A17" s="100"/>
      <c r="B17" s="142" t="s">
        <v>1126</v>
      </c>
      <c r="C17" s="89" t="s">
        <v>1082</v>
      </c>
      <c r="D17" s="320"/>
      <c r="E17" s="143"/>
      <c r="F17" s="144"/>
      <c r="G17" s="145"/>
      <c r="H17" s="145"/>
      <c r="I17" s="146"/>
      <c r="J17" s="147"/>
      <c r="K17" s="148"/>
      <c r="L17" s="149"/>
      <c r="M17" s="150"/>
      <c r="O17" s="142"/>
      <c r="P17" s="320"/>
      <c r="Q17" s="143"/>
      <c r="R17" s="144"/>
      <c r="S17" s="145"/>
      <c r="T17" s="145"/>
      <c r="U17" s="146"/>
      <c r="V17" s="147"/>
      <c r="W17" s="148"/>
      <c r="X17" s="149"/>
      <c r="Y17" s="150"/>
      <c r="AA17" s="142"/>
      <c r="AB17" s="142"/>
      <c r="AC17" s="143"/>
      <c r="AD17" s="144"/>
      <c r="AE17" s="145"/>
      <c r="AF17" s="145"/>
      <c r="AG17" s="146"/>
      <c r="AH17" s="147"/>
      <c r="AI17" s="148"/>
      <c r="AJ17" s="149"/>
      <c r="AK17" s="150"/>
      <c r="AM17" s="142"/>
      <c r="AN17" s="142"/>
      <c r="AO17" s="143">
        <f t="shared" si="0"/>
        <v>41878</v>
      </c>
      <c r="AP17" s="144" t="str">
        <f t="shared" si="1"/>
        <v>Valls I</v>
      </c>
      <c r="AQ17" s="145">
        <f>IF(AS17="","",AO$2)</f>
        <v>41729</v>
      </c>
      <c r="AR17" s="145">
        <f>IF(AS17="","",AO$3)</f>
        <v>41878</v>
      </c>
      <c r="AS17" s="146" t="str">
        <f t="shared" si="2"/>
        <v>Harlem Désir</v>
      </c>
      <c r="AT17" s="147" t="str">
        <f t="shared" si="3"/>
        <v>1959</v>
      </c>
      <c r="AU17" s="148" t="str">
        <f t="shared" si="4"/>
        <v>male</v>
      </c>
      <c r="AV17" s="149" t="str">
        <f t="shared" si="5"/>
        <v>fr_ps01</v>
      </c>
      <c r="AW17" s="150" t="str">
        <f t="shared" si="6"/>
        <v>Désir_Harlem_1959</v>
      </c>
      <c r="AX17" s="89"/>
      <c r="AY17" s="142"/>
      <c r="AZ17" s="211" t="s">
        <v>1098</v>
      </c>
      <c r="BA17" s="143">
        <f t="shared" si="7"/>
        <v>42710</v>
      </c>
      <c r="BB17" s="144" t="str">
        <f t="shared" si="8"/>
        <v>Valls II</v>
      </c>
      <c r="BC17" s="145">
        <f>IF(BE17="","",BA$2)</f>
        <v>41878</v>
      </c>
      <c r="BD17" s="145">
        <f>IF(BE17="","",BA$3)</f>
        <v>42710</v>
      </c>
      <c r="BE17" s="146" t="str">
        <f t="shared" si="9"/>
        <v>Harlem Désir</v>
      </c>
      <c r="BF17" s="147" t="str">
        <f t="shared" si="10"/>
        <v>1959</v>
      </c>
      <c r="BG17" s="148" t="str">
        <f t="shared" si="11"/>
        <v>male</v>
      </c>
      <c r="BH17" s="149" t="str">
        <f t="shared" si="12"/>
        <v>fr_ps01</v>
      </c>
      <c r="BI17" s="150" t="str">
        <f t="shared" si="13"/>
        <v>Désir_Harlem_1959</v>
      </c>
      <c r="BJ17" s="89"/>
      <c r="BK17" s="142"/>
      <c r="BL17" s="211" t="s">
        <v>1098</v>
      </c>
      <c r="BM17" s="143" t="str">
        <f t="shared" si="14"/>
        <v/>
      </c>
      <c r="BN17" s="144" t="str">
        <f t="shared" si="15"/>
        <v/>
      </c>
      <c r="BO17" s="145" t="str">
        <f t="shared" si="16"/>
        <v/>
      </c>
      <c r="BP17" s="145" t="str">
        <f t="shared" si="17"/>
        <v/>
      </c>
      <c r="BQ17" s="146" t="str">
        <f t="shared" si="18"/>
        <v/>
      </c>
      <c r="BR17" s="147" t="str">
        <f t="shared" si="19"/>
        <v/>
      </c>
      <c r="BS17" s="148" t="str">
        <f t="shared" si="20"/>
        <v/>
      </c>
      <c r="BT17" s="149" t="str">
        <f t="shared" si="21"/>
        <v/>
      </c>
      <c r="BU17" s="150" t="str">
        <f t="shared" si="22"/>
        <v/>
      </c>
      <c r="BV17" s="89"/>
      <c r="BW17" s="142"/>
      <c r="BX17" s="142"/>
      <c r="BY17" s="143" t="str">
        <f t="shared" si="23"/>
        <v/>
      </c>
      <c r="BZ17" s="144" t="str">
        <f t="shared" si="24"/>
        <v/>
      </c>
      <c r="CA17" s="145" t="str">
        <f t="shared" si="25"/>
        <v/>
      </c>
      <c r="CB17" s="145" t="str">
        <f t="shared" si="26"/>
        <v/>
      </c>
      <c r="CC17" s="146" t="str">
        <f t="shared" si="27"/>
        <v/>
      </c>
      <c r="CD17" s="147" t="str">
        <f t="shared" si="28"/>
        <v/>
      </c>
      <c r="CE17" s="148" t="str">
        <f t="shared" si="29"/>
        <v/>
      </c>
      <c r="CF17" s="149" t="str">
        <f t="shared" si="30"/>
        <v/>
      </c>
      <c r="CG17" s="150" t="str">
        <f t="shared" si="31"/>
        <v/>
      </c>
      <c r="CH17" s="89"/>
      <c r="CI17" s="142"/>
      <c r="CJ17" s="142"/>
      <c r="CK17" s="143" t="str">
        <f t="shared" si="32"/>
        <v/>
      </c>
      <c r="CL17" s="144" t="str">
        <f t="shared" si="33"/>
        <v/>
      </c>
      <c r="CM17" s="145" t="str">
        <f t="shared" si="34"/>
        <v/>
      </c>
      <c r="CN17" s="145" t="str">
        <f t="shared" si="35"/>
        <v/>
      </c>
      <c r="CO17" s="146" t="str">
        <f t="shared" si="36"/>
        <v/>
      </c>
      <c r="CP17" s="147" t="str">
        <f t="shared" si="37"/>
        <v/>
      </c>
      <c r="CQ17" s="148" t="str">
        <f t="shared" si="38"/>
        <v/>
      </c>
      <c r="CR17" s="149" t="str">
        <f t="shared" si="39"/>
        <v/>
      </c>
      <c r="CS17" s="150" t="str">
        <f t="shared" si="40"/>
        <v/>
      </c>
      <c r="CT17" s="89"/>
      <c r="CU17" s="142"/>
      <c r="CV17" s="142"/>
      <c r="CW17" s="143" t="str">
        <f t="shared" si="41"/>
        <v/>
      </c>
      <c r="CX17" s="144" t="str">
        <f t="shared" si="42"/>
        <v/>
      </c>
      <c r="CY17" s="145" t="str">
        <f t="shared" si="43"/>
        <v/>
      </c>
      <c r="CZ17" s="145" t="str">
        <f t="shared" si="44"/>
        <v/>
      </c>
      <c r="DA17" s="146" t="str">
        <f t="shared" si="45"/>
        <v/>
      </c>
      <c r="DB17" s="147" t="str">
        <f t="shared" si="46"/>
        <v/>
      </c>
      <c r="DC17" s="148" t="str">
        <f t="shared" si="47"/>
        <v/>
      </c>
      <c r="DD17" s="149" t="str">
        <f t="shared" si="48"/>
        <v/>
      </c>
      <c r="DE17" s="150" t="str">
        <f t="shared" si="49"/>
        <v/>
      </c>
      <c r="DF17" s="89"/>
      <c r="DG17" s="142"/>
      <c r="DH17" s="142"/>
      <c r="DI17" s="143"/>
      <c r="DJ17" s="144"/>
      <c r="DK17" s="145"/>
      <c r="DL17" s="145"/>
      <c r="DM17" s="146"/>
      <c r="DN17" s="147"/>
      <c r="DO17" s="148"/>
      <c r="DP17" s="149"/>
      <c r="DQ17" s="150"/>
      <c r="DR17" s="89"/>
      <c r="DS17" s="142"/>
      <c r="DT17" s="142"/>
      <c r="DU17" s="143"/>
      <c r="DV17" s="144"/>
      <c r="DW17" s="145"/>
      <c r="DX17" s="145"/>
      <c r="DY17" s="146"/>
      <c r="DZ17" s="147"/>
      <c r="EA17" s="148"/>
      <c r="EB17" s="149"/>
      <c r="EC17" s="150"/>
      <c r="ED17" s="89"/>
      <c r="EE17" s="142"/>
      <c r="EF17" s="142"/>
      <c r="EG17" s="143"/>
      <c r="EH17" s="144"/>
      <c r="EI17" s="145"/>
      <c r="EJ17" s="145"/>
      <c r="EK17" s="146"/>
      <c r="EL17" s="147"/>
      <c r="EM17" s="148"/>
      <c r="EN17" s="149"/>
      <c r="EO17" s="150"/>
      <c r="EP17" s="89"/>
      <c r="EQ17" s="142"/>
      <c r="ER17" s="142"/>
      <c r="ES17" s="143"/>
      <c r="ET17" s="144"/>
      <c r="EU17" s="145"/>
      <c r="EV17" s="145"/>
      <c r="EW17" s="146"/>
      <c r="EX17" s="147"/>
      <c r="EY17" s="148"/>
      <c r="EZ17" s="149"/>
      <c r="FA17" s="150"/>
      <c r="FB17" s="89"/>
      <c r="FC17" s="142"/>
      <c r="FD17" s="142"/>
      <c r="FE17" s="143"/>
      <c r="FF17" s="144"/>
      <c r="FG17" s="145"/>
      <c r="FH17" s="145"/>
      <c r="FI17" s="146"/>
      <c r="FJ17" s="147"/>
      <c r="FK17" s="148"/>
      <c r="FL17" s="149"/>
      <c r="FM17" s="150"/>
      <c r="FN17" s="89"/>
      <c r="FO17" s="142"/>
      <c r="FP17" s="142"/>
      <c r="FQ17" s="143"/>
      <c r="FR17" s="144"/>
      <c r="FS17" s="145"/>
      <c r="FT17" s="145"/>
      <c r="FU17" s="146"/>
      <c r="FV17" s="147"/>
      <c r="FW17" s="148"/>
      <c r="FX17" s="149"/>
      <c r="FY17" s="150"/>
      <c r="FZ17" s="89"/>
      <c r="GA17" s="142"/>
      <c r="GB17" s="142"/>
      <c r="GC17" s="143"/>
      <c r="GD17" s="144"/>
      <c r="GE17" s="145"/>
      <c r="GF17" s="145"/>
      <c r="GG17" s="146"/>
      <c r="GH17" s="147"/>
      <c r="GI17" s="148"/>
      <c r="GJ17" s="149"/>
      <c r="GK17" s="150"/>
      <c r="GL17" s="89"/>
      <c r="GM17" s="142"/>
      <c r="GN17" s="142"/>
      <c r="GO17" s="143"/>
      <c r="GP17" s="144"/>
      <c r="GQ17" s="145"/>
      <c r="GR17" s="145"/>
      <c r="GS17" s="146"/>
      <c r="GT17" s="147"/>
      <c r="GU17" s="148"/>
      <c r="GV17" s="149"/>
      <c r="GW17" s="150"/>
      <c r="GX17" s="89"/>
      <c r="GY17" s="142"/>
      <c r="GZ17" s="142"/>
      <c r="HA17" s="143"/>
      <c r="HB17" s="144"/>
      <c r="HC17" s="145"/>
      <c r="HD17" s="145"/>
      <c r="HE17" s="146"/>
      <c r="HF17" s="147"/>
      <c r="HG17" s="148"/>
      <c r="HH17" s="149"/>
      <c r="HI17" s="150"/>
      <c r="HJ17" s="89"/>
      <c r="HK17" s="142"/>
      <c r="HL17" s="142"/>
      <c r="HM17" s="143"/>
      <c r="HN17" s="144"/>
      <c r="HO17" s="145"/>
      <c r="HP17" s="145"/>
      <c r="HQ17" s="146"/>
      <c r="HR17" s="147"/>
      <c r="HS17" s="148"/>
      <c r="HT17" s="149"/>
      <c r="HU17" s="150"/>
      <c r="HV17" s="89"/>
      <c r="HW17" s="142"/>
      <c r="HX17" s="142"/>
      <c r="HY17" s="143"/>
      <c r="HZ17" s="144"/>
      <c r="IA17" s="145"/>
      <c r="IB17" s="145"/>
      <c r="IC17" s="146"/>
      <c r="ID17" s="147"/>
      <c r="IE17" s="148"/>
      <c r="IF17" s="149"/>
      <c r="IG17" s="150"/>
      <c r="IH17" s="89"/>
      <c r="II17" s="142"/>
      <c r="IJ17" s="142"/>
      <c r="IK17" s="143"/>
      <c r="IL17" s="144"/>
      <c r="IM17" s="145"/>
      <c r="IN17" s="145"/>
      <c r="IO17" s="146"/>
      <c r="IP17" s="147"/>
      <c r="IQ17" s="148"/>
      <c r="IR17" s="149"/>
      <c r="IS17" s="150"/>
      <c r="IT17" s="89"/>
      <c r="IU17" s="142"/>
      <c r="IV17" s="142"/>
      <c r="IW17" s="143"/>
      <c r="IX17" s="144"/>
      <c r="IY17" s="145"/>
      <c r="IZ17" s="145"/>
      <c r="JA17" s="146"/>
      <c r="JB17" s="147"/>
      <c r="JC17" s="148"/>
      <c r="JD17" s="149"/>
      <c r="JE17" s="150"/>
      <c r="JF17" s="89"/>
      <c r="JG17" s="142"/>
      <c r="JH17" s="142"/>
      <c r="JI17" s="143"/>
      <c r="JJ17" s="144"/>
      <c r="JK17" s="145"/>
      <c r="JL17" s="145"/>
      <c r="JM17" s="146"/>
      <c r="JN17" s="147"/>
      <c r="JO17" s="148"/>
      <c r="JP17" s="149"/>
      <c r="JQ17" s="150"/>
      <c r="JR17" s="89"/>
      <c r="JS17" s="142"/>
      <c r="JT17" s="142"/>
      <c r="JU17" s="143"/>
      <c r="JV17" s="144"/>
      <c r="JW17" s="145"/>
      <c r="JX17" s="145"/>
      <c r="JY17" s="146"/>
      <c r="JZ17" s="147"/>
      <c r="KA17" s="148"/>
      <c r="KB17" s="149"/>
      <c r="KC17" s="150"/>
      <c r="KD17" s="89"/>
      <c r="KE17" s="142"/>
      <c r="KF17" s="142"/>
    </row>
    <row r="18" spans="1:292" ht="13.5" customHeight="1" x14ac:dyDescent="0.2">
      <c r="A18" s="100"/>
      <c r="B18" s="142" t="s">
        <v>1127</v>
      </c>
      <c r="C18" s="89" t="s">
        <v>1087</v>
      </c>
      <c r="D18" s="320"/>
      <c r="E18" s="143"/>
      <c r="F18" s="144"/>
      <c r="G18" s="145"/>
      <c r="H18" s="145"/>
      <c r="I18" s="146"/>
      <c r="J18" s="147"/>
      <c r="K18" s="148"/>
      <c r="L18" s="149"/>
      <c r="M18" s="150"/>
      <c r="O18" s="142"/>
      <c r="P18" s="320"/>
      <c r="Q18" s="143"/>
      <c r="R18" s="144"/>
      <c r="S18" s="145"/>
      <c r="T18" s="145"/>
      <c r="U18" s="146"/>
      <c r="V18" s="147"/>
      <c r="W18" s="148"/>
      <c r="X18" s="149"/>
      <c r="Y18" s="150"/>
      <c r="AA18" s="142"/>
      <c r="AB18" s="142"/>
      <c r="AC18" s="143"/>
      <c r="AD18" s="144"/>
      <c r="AE18" s="145"/>
      <c r="AF18" s="145"/>
      <c r="AG18" s="146"/>
      <c r="AH18" s="147"/>
      <c r="AI18" s="148"/>
      <c r="AJ18" s="149"/>
      <c r="AK18" s="150"/>
      <c r="AM18" s="142"/>
      <c r="AN18" s="142"/>
      <c r="AO18" s="143">
        <f t="shared" si="0"/>
        <v>41878</v>
      </c>
      <c r="AP18" s="144" t="str">
        <f t="shared" si="1"/>
        <v>Valls I</v>
      </c>
      <c r="AQ18" s="145">
        <f>IF(AS18="","",AO$2)</f>
        <v>41729</v>
      </c>
      <c r="AR18" s="145">
        <f>IF(AS18="","",AO$3)</f>
        <v>41878</v>
      </c>
      <c r="AS18" s="146" t="str">
        <f t="shared" si="2"/>
        <v>Fleur Pellerin</v>
      </c>
      <c r="AT18" s="147" t="str">
        <f t="shared" si="3"/>
        <v>1973</v>
      </c>
      <c r="AU18" s="148" t="str">
        <f t="shared" si="4"/>
        <v>female</v>
      </c>
      <c r="AV18" s="149" t="str">
        <f t="shared" si="5"/>
        <v>fr_ps01</v>
      </c>
      <c r="AW18" s="150" t="str">
        <f t="shared" si="6"/>
        <v>Pellerin_Fleur_1973</v>
      </c>
      <c r="AX18" s="89"/>
      <c r="AY18" s="142"/>
      <c r="AZ18" s="211" t="s">
        <v>924</v>
      </c>
      <c r="BA18" s="143">
        <f t="shared" si="7"/>
        <v>42710</v>
      </c>
      <c r="BB18" s="144" t="str">
        <f t="shared" si="8"/>
        <v>Valls II</v>
      </c>
      <c r="BC18" s="145">
        <f>IF(BE18="","",BA$2)</f>
        <v>41878</v>
      </c>
      <c r="BD18" s="145">
        <v>41886</v>
      </c>
      <c r="BE18" s="146" t="str">
        <f t="shared" si="9"/>
        <v>Thomas Thévenoud</v>
      </c>
      <c r="BF18" s="147" t="str">
        <f t="shared" si="10"/>
        <v>1974</v>
      </c>
      <c r="BG18" s="148" t="str">
        <f t="shared" si="11"/>
        <v>male</v>
      </c>
      <c r="BH18" s="149" t="str">
        <f t="shared" si="12"/>
        <v>fr_ps01</v>
      </c>
      <c r="BI18" s="150" t="str">
        <f t="shared" si="13"/>
        <v>Thévenoud_Thomas_1974</v>
      </c>
      <c r="BJ18" s="89"/>
      <c r="BK18" s="142"/>
      <c r="BL18" s="211" t="s">
        <v>1099</v>
      </c>
      <c r="BM18" s="143" t="str">
        <f t="shared" si="14"/>
        <v/>
      </c>
      <c r="BN18" s="144" t="str">
        <f t="shared" si="15"/>
        <v/>
      </c>
      <c r="BO18" s="145" t="str">
        <f t="shared" si="16"/>
        <v/>
      </c>
      <c r="BP18" s="145" t="str">
        <f t="shared" si="17"/>
        <v/>
      </c>
      <c r="BQ18" s="146" t="str">
        <f t="shared" si="18"/>
        <v/>
      </c>
      <c r="BR18" s="147" t="str">
        <f t="shared" si="19"/>
        <v/>
      </c>
      <c r="BS18" s="148" t="str">
        <f t="shared" si="20"/>
        <v/>
      </c>
      <c r="BT18" s="149" t="str">
        <f t="shared" si="21"/>
        <v/>
      </c>
      <c r="BU18" s="150" t="str">
        <f t="shared" si="22"/>
        <v/>
      </c>
      <c r="BV18" s="89"/>
      <c r="BW18" s="142"/>
      <c r="BX18" s="142"/>
      <c r="BY18" s="143" t="str">
        <f t="shared" si="23"/>
        <v/>
      </c>
      <c r="BZ18" s="144" t="str">
        <f t="shared" si="24"/>
        <v/>
      </c>
      <c r="CA18" s="145" t="str">
        <f t="shared" si="25"/>
        <v/>
      </c>
      <c r="CB18" s="145" t="str">
        <f t="shared" si="26"/>
        <v/>
      </c>
      <c r="CC18" s="146" t="str">
        <f t="shared" si="27"/>
        <v/>
      </c>
      <c r="CD18" s="147" t="str">
        <f t="shared" si="28"/>
        <v/>
      </c>
      <c r="CE18" s="148" t="str">
        <f t="shared" si="29"/>
        <v/>
      </c>
      <c r="CF18" s="149" t="str">
        <f t="shared" si="30"/>
        <v/>
      </c>
      <c r="CG18" s="150" t="str">
        <f t="shared" si="31"/>
        <v/>
      </c>
      <c r="CH18" s="89"/>
      <c r="CI18" s="142"/>
      <c r="CJ18" s="142"/>
      <c r="CK18" s="143" t="str">
        <f t="shared" si="32"/>
        <v/>
      </c>
      <c r="CL18" s="144" t="str">
        <f t="shared" si="33"/>
        <v/>
      </c>
      <c r="CM18" s="145" t="str">
        <f t="shared" si="34"/>
        <v/>
      </c>
      <c r="CN18" s="145" t="str">
        <f t="shared" si="35"/>
        <v/>
      </c>
      <c r="CO18" s="146" t="str">
        <f t="shared" si="36"/>
        <v/>
      </c>
      <c r="CP18" s="147" t="str">
        <f t="shared" si="37"/>
        <v/>
      </c>
      <c r="CQ18" s="148" t="str">
        <f t="shared" si="38"/>
        <v/>
      </c>
      <c r="CR18" s="149" t="str">
        <f t="shared" si="39"/>
        <v/>
      </c>
      <c r="CS18" s="150" t="str">
        <f t="shared" si="40"/>
        <v/>
      </c>
      <c r="CT18" s="89"/>
      <c r="CU18" s="142"/>
      <c r="CV18" s="142"/>
      <c r="CW18" s="143" t="str">
        <f t="shared" si="41"/>
        <v/>
      </c>
      <c r="CX18" s="144" t="str">
        <f t="shared" si="42"/>
        <v/>
      </c>
      <c r="CY18" s="145" t="str">
        <f t="shared" si="43"/>
        <v/>
      </c>
      <c r="CZ18" s="145" t="str">
        <f t="shared" si="44"/>
        <v/>
      </c>
      <c r="DA18" s="146" t="str">
        <f t="shared" si="45"/>
        <v/>
      </c>
      <c r="DB18" s="147" t="str">
        <f t="shared" si="46"/>
        <v/>
      </c>
      <c r="DC18" s="148" t="str">
        <f t="shared" si="47"/>
        <v/>
      </c>
      <c r="DD18" s="149" t="str">
        <f t="shared" si="48"/>
        <v/>
      </c>
      <c r="DE18" s="150" t="str">
        <f t="shared" si="49"/>
        <v/>
      </c>
      <c r="DF18" s="89"/>
      <c r="DG18" s="142"/>
      <c r="DH18" s="142"/>
      <c r="DI18" s="143"/>
      <c r="DJ18" s="144"/>
      <c r="DK18" s="145"/>
      <c r="DL18" s="145"/>
      <c r="DM18" s="146"/>
      <c r="DN18" s="147"/>
      <c r="DO18" s="148"/>
      <c r="DP18" s="149"/>
      <c r="DQ18" s="150"/>
      <c r="DR18" s="89"/>
      <c r="DS18" s="142"/>
      <c r="DT18" s="142"/>
      <c r="DU18" s="143"/>
      <c r="DV18" s="144"/>
      <c r="DW18" s="145"/>
      <c r="DX18" s="145"/>
      <c r="DY18" s="146"/>
      <c r="DZ18" s="147"/>
      <c r="EA18" s="148"/>
      <c r="EB18" s="149"/>
      <c r="EC18" s="150"/>
      <c r="ED18" s="89"/>
      <c r="EE18" s="142"/>
      <c r="EF18" s="142"/>
      <c r="EG18" s="143"/>
      <c r="EH18" s="144"/>
      <c r="EI18" s="145"/>
      <c r="EJ18" s="145"/>
      <c r="EK18" s="146"/>
      <c r="EL18" s="147"/>
      <c r="EM18" s="148"/>
      <c r="EN18" s="149"/>
      <c r="EO18" s="150"/>
      <c r="EP18" s="89"/>
      <c r="EQ18" s="142"/>
      <c r="ER18" s="142"/>
      <c r="ES18" s="143"/>
      <c r="ET18" s="144"/>
      <c r="EU18" s="145"/>
      <c r="EV18" s="145"/>
      <c r="EW18" s="146"/>
      <c r="EX18" s="147"/>
      <c r="EY18" s="148"/>
      <c r="EZ18" s="149"/>
      <c r="FA18" s="150"/>
      <c r="FB18" s="89"/>
      <c r="FC18" s="142"/>
      <c r="FD18" s="142"/>
      <c r="FE18" s="143"/>
      <c r="FF18" s="144"/>
      <c r="FG18" s="145"/>
      <c r="FH18" s="145"/>
      <c r="FI18" s="146"/>
      <c r="FJ18" s="147"/>
      <c r="FK18" s="148"/>
      <c r="FL18" s="149"/>
      <c r="FM18" s="150"/>
      <c r="FN18" s="89"/>
      <c r="FO18" s="142"/>
      <c r="FP18" s="142"/>
      <c r="FQ18" s="143"/>
      <c r="FR18" s="144"/>
      <c r="FS18" s="145"/>
      <c r="FT18" s="145"/>
      <c r="FU18" s="146"/>
      <c r="FV18" s="147"/>
      <c r="FW18" s="148"/>
      <c r="FX18" s="149"/>
      <c r="FY18" s="150"/>
      <c r="FZ18" s="89"/>
      <c r="GA18" s="142"/>
      <c r="GB18" s="142"/>
      <c r="GC18" s="143"/>
      <c r="GD18" s="144"/>
      <c r="GE18" s="145"/>
      <c r="GF18" s="145"/>
      <c r="GG18" s="146"/>
      <c r="GH18" s="147"/>
      <c r="GI18" s="148"/>
      <c r="GJ18" s="149"/>
      <c r="GK18" s="150"/>
      <c r="GL18" s="89"/>
      <c r="GM18" s="142"/>
      <c r="GN18" s="142"/>
      <c r="GO18" s="143"/>
      <c r="GP18" s="144"/>
      <c r="GQ18" s="145"/>
      <c r="GR18" s="145"/>
      <c r="GS18" s="146"/>
      <c r="GT18" s="147"/>
      <c r="GU18" s="148"/>
      <c r="GV18" s="149"/>
      <c r="GW18" s="150"/>
      <c r="GX18" s="89"/>
      <c r="GY18" s="142"/>
      <c r="GZ18" s="142"/>
      <c r="HA18" s="143"/>
      <c r="HB18" s="144"/>
      <c r="HC18" s="145"/>
      <c r="HD18" s="145"/>
      <c r="HE18" s="146"/>
      <c r="HF18" s="147"/>
      <c r="HG18" s="148"/>
      <c r="HH18" s="149"/>
      <c r="HI18" s="150"/>
      <c r="HJ18" s="89"/>
      <c r="HK18" s="142"/>
      <c r="HL18" s="142"/>
      <c r="HM18" s="143"/>
      <c r="HN18" s="144"/>
      <c r="HO18" s="145"/>
      <c r="HP18" s="145"/>
      <c r="HQ18" s="146"/>
      <c r="HR18" s="147"/>
      <c r="HS18" s="148"/>
      <c r="HT18" s="149"/>
      <c r="HU18" s="150"/>
      <c r="HV18" s="89"/>
      <c r="HW18" s="142"/>
      <c r="HX18" s="142"/>
      <c r="HY18" s="143"/>
      <c r="HZ18" s="144"/>
      <c r="IA18" s="145"/>
      <c r="IB18" s="145"/>
      <c r="IC18" s="146"/>
      <c r="ID18" s="147"/>
      <c r="IE18" s="148"/>
      <c r="IF18" s="149"/>
      <c r="IG18" s="150"/>
      <c r="IH18" s="89"/>
      <c r="II18" s="142"/>
      <c r="IJ18" s="142"/>
      <c r="IK18" s="143"/>
      <c r="IL18" s="144"/>
      <c r="IM18" s="145"/>
      <c r="IN18" s="145"/>
      <c r="IO18" s="146"/>
      <c r="IP18" s="147"/>
      <c r="IQ18" s="148"/>
      <c r="IR18" s="149"/>
      <c r="IS18" s="150"/>
      <c r="IT18" s="89"/>
      <c r="IU18" s="142"/>
      <c r="IV18" s="142"/>
      <c r="IW18" s="143"/>
      <c r="IX18" s="144"/>
      <c r="IY18" s="145"/>
      <c r="IZ18" s="145"/>
      <c r="JA18" s="146"/>
      <c r="JB18" s="147"/>
      <c r="JC18" s="148"/>
      <c r="JD18" s="149"/>
      <c r="JE18" s="150"/>
      <c r="JF18" s="89"/>
      <c r="JG18" s="142"/>
      <c r="JH18" s="142"/>
      <c r="JI18" s="143"/>
      <c r="JJ18" s="144"/>
      <c r="JK18" s="145"/>
      <c r="JL18" s="145"/>
      <c r="JM18" s="146"/>
      <c r="JN18" s="147"/>
      <c r="JO18" s="148"/>
      <c r="JP18" s="149"/>
      <c r="JQ18" s="150"/>
      <c r="JR18" s="89"/>
      <c r="JS18" s="142"/>
      <c r="JT18" s="142"/>
      <c r="JU18" s="143"/>
      <c r="JV18" s="144"/>
      <c r="JW18" s="145"/>
      <c r="JX18" s="145"/>
      <c r="JY18" s="146"/>
      <c r="JZ18" s="147"/>
      <c r="KA18" s="148"/>
      <c r="KB18" s="149"/>
      <c r="KC18" s="150"/>
      <c r="KD18" s="89"/>
      <c r="KE18" s="142"/>
      <c r="KF18" s="142"/>
    </row>
    <row r="19" spans="1:292" ht="13.5" customHeight="1" x14ac:dyDescent="0.2">
      <c r="A19" s="100"/>
      <c r="B19" s="142" t="s">
        <v>1127</v>
      </c>
      <c r="C19" s="89" t="s">
        <v>1087</v>
      </c>
      <c r="D19" s="320"/>
      <c r="E19" s="143"/>
      <c r="F19" s="144"/>
      <c r="G19" s="145"/>
      <c r="H19" s="145"/>
      <c r="I19" s="146"/>
      <c r="J19" s="147"/>
      <c r="K19" s="148"/>
      <c r="L19" s="149"/>
      <c r="M19" s="150"/>
      <c r="O19" s="142"/>
      <c r="P19" s="320"/>
      <c r="Q19" s="143"/>
      <c r="R19" s="144"/>
      <c r="S19" s="145"/>
      <c r="T19" s="145"/>
      <c r="U19" s="146"/>
      <c r="V19" s="147"/>
      <c r="W19" s="148"/>
      <c r="X19" s="149"/>
      <c r="Y19" s="150"/>
      <c r="AA19" s="142"/>
      <c r="AB19" s="142"/>
      <c r="AC19" s="143"/>
      <c r="AD19" s="144"/>
      <c r="AE19" s="145"/>
      <c r="AF19" s="145"/>
      <c r="AG19" s="146"/>
      <c r="AH19" s="147"/>
      <c r="AI19" s="148"/>
      <c r="AJ19" s="149"/>
      <c r="AK19" s="150"/>
      <c r="AM19" s="142"/>
      <c r="AN19" s="142"/>
      <c r="AO19" s="143" t="str">
        <f t="shared" si="0"/>
        <v/>
      </c>
      <c r="AP19" s="144" t="str">
        <f t="shared" si="1"/>
        <v/>
      </c>
      <c r="AQ19" s="145"/>
      <c r="AR19" s="145"/>
      <c r="AS19" s="146" t="str">
        <f t="shared" si="2"/>
        <v/>
      </c>
      <c r="AT19" s="147" t="str">
        <f t="shared" si="3"/>
        <v/>
      </c>
      <c r="AU19" s="148" t="str">
        <f t="shared" si="4"/>
        <v/>
      </c>
      <c r="AV19" s="149" t="str">
        <f t="shared" si="5"/>
        <v/>
      </c>
      <c r="AW19" s="150" t="str">
        <f t="shared" si="6"/>
        <v/>
      </c>
      <c r="AX19" s="89"/>
      <c r="AY19" s="142"/>
      <c r="AZ19" s="318"/>
      <c r="BA19" s="143">
        <f t="shared" si="7"/>
        <v>42710</v>
      </c>
      <c r="BB19" s="144" t="str">
        <f t="shared" si="8"/>
        <v>Valls II</v>
      </c>
      <c r="BC19" s="145">
        <v>41886</v>
      </c>
      <c r="BD19" s="145">
        <f>IF(BE19="","",BA$3)</f>
        <v>42710</v>
      </c>
      <c r="BE19" s="146" t="str">
        <f t="shared" si="9"/>
        <v>Matthias Fekl</v>
      </c>
      <c r="BF19" s="147" t="str">
        <f t="shared" si="10"/>
        <v>1977</v>
      </c>
      <c r="BG19" s="148" t="str">
        <f t="shared" si="11"/>
        <v>male</v>
      </c>
      <c r="BH19" s="149" t="str">
        <f t="shared" si="12"/>
        <v>fr_ps01</v>
      </c>
      <c r="BI19" s="150" t="str">
        <f t="shared" si="13"/>
        <v>Fekl_Matthias_1977</v>
      </c>
      <c r="BJ19" s="89"/>
      <c r="BK19" s="142"/>
      <c r="BL19" s="211" t="s">
        <v>1100</v>
      </c>
      <c r="BM19" s="143" t="str">
        <f t="shared" si="14"/>
        <v/>
      </c>
      <c r="BN19" s="144" t="str">
        <f t="shared" si="15"/>
        <v/>
      </c>
      <c r="BO19" s="145" t="str">
        <f t="shared" si="16"/>
        <v/>
      </c>
      <c r="BP19" s="145" t="str">
        <f t="shared" si="17"/>
        <v/>
      </c>
      <c r="BQ19" s="146" t="str">
        <f t="shared" si="18"/>
        <v/>
      </c>
      <c r="BR19" s="147" t="str">
        <f t="shared" si="19"/>
        <v/>
      </c>
      <c r="BS19" s="148" t="str">
        <f t="shared" si="20"/>
        <v/>
      </c>
      <c r="BT19" s="149" t="str">
        <f t="shared" si="21"/>
        <v/>
      </c>
      <c r="BU19" s="150" t="str">
        <f t="shared" si="22"/>
        <v/>
      </c>
      <c r="BV19" s="89"/>
      <c r="BW19" s="142"/>
      <c r="BX19" s="142"/>
      <c r="BY19" s="143" t="str">
        <f t="shared" si="23"/>
        <v/>
      </c>
      <c r="BZ19" s="144" t="str">
        <f t="shared" si="24"/>
        <v/>
      </c>
      <c r="CA19" s="145" t="str">
        <f t="shared" si="25"/>
        <v/>
      </c>
      <c r="CB19" s="145" t="str">
        <f t="shared" si="26"/>
        <v/>
      </c>
      <c r="CC19" s="146" t="str">
        <f t="shared" si="27"/>
        <v/>
      </c>
      <c r="CD19" s="147" t="str">
        <f t="shared" si="28"/>
        <v/>
      </c>
      <c r="CE19" s="148" t="str">
        <f t="shared" si="29"/>
        <v/>
      </c>
      <c r="CF19" s="149" t="str">
        <f t="shared" si="30"/>
        <v/>
      </c>
      <c r="CG19" s="150" t="str">
        <f t="shared" si="31"/>
        <v/>
      </c>
      <c r="CH19" s="89"/>
      <c r="CI19" s="142"/>
      <c r="CJ19" s="142"/>
      <c r="CK19" s="143" t="str">
        <f t="shared" si="32"/>
        <v/>
      </c>
      <c r="CL19" s="144" t="str">
        <f t="shared" si="33"/>
        <v/>
      </c>
      <c r="CM19" s="145" t="str">
        <f t="shared" si="34"/>
        <v/>
      </c>
      <c r="CN19" s="145" t="str">
        <f t="shared" si="35"/>
        <v/>
      </c>
      <c r="CO19" s="146" t="str">
        <f t="shared" si="36"/>
        <v/>
      </c>
      <c r="CP19" s="147" t="str">
        <f t="shared" si="37"/>
        <v/>
      </c>
      <c r="CQ19" s="148" t="str">
        <f t="shared" si="38"/>
        <v/>
      </c>
      <c r="CR19" s="149" t="str">
        <f t="shared" si="39"/>
        <v/>
      </c>
      <c r="CS19" s="150" t="str">
        <f t="shared" si="40"/>
        <v/>
      </c>
      <c r="CT19" s="89"/>
      <c r="CU19" s="142"/>
      <c r="CV19" s="142"/>
      <c r="CW19" s="143" t="str">
        <f t="shared" si="41"/>
        <v/>
      </c>
      <c r="CX19" s="144" t="str">
        <f t="shared" si="42"/>
        <v/>
      </c>
      <c r="CY19" s="145" t="str">
        <f t="shared" si="43"/>
        <v/>
      </c>
      <c r="CZ19" s="145" t="str">
        <f t="shared" si="44"/>
        <v/>
      </c>
      <c r="DA19" s="146" t="str">
        <f t="shared" si="45"/>
        <v/>
      </c>
      <c r="DB19" s="147" t="str">
        <f t="shared" si="46"/>
        <v/>
      </c>
      <c r="DC19" s="148" t="str">
        <f t="shared" si="47"/>
        <v/>
      </c>
      <c r="DD19" s="149" t="str">
        <f t="shared" si="48"/>
        <v/>
      </c>
      <c r="DE19" s="150" t="str">
        <f t="shared" si="49"/>
        <v/>
      </c>
      <c r="DF19" s="89"/>
      <c r="DG19" s="142"/>
      <c r="DH19" s="142"/>
      <c r="DI19" s="143"/>
      <c r="DJ19" s="144"/>
      <c r="DK19" s="145"/>
      <c r="DL19" s="145"/>
      <c r="DM19" s="146"/>
      <c r="DN19" s="147"/>
      <c r="DO19" s="148"/>
      <c r="DP19" s="149"/>
      <c r="DQ19" s="150"/>
      <c r="DR19" s="89"/>
      <c r="DS19" s="142"/>
      <c r="DT19" s="142"/>
      <c r="DU19" s="143"/>
      <c r="DV19" s="144"/>
      <c r="DW19" s="145"/>
      <c r="DX19" s="145"/>
      <c r="DY19" s="146"/>
      <c r="DZ19" s="147"/>
      <c r="EA19" s="148"/>
      <c r="EB19" s="149"/>
      <c r="EC19" s="150"/>
      <c r="ED19" s="89"/>
      <c r="EE19" s="142"/>
      <c r="EF19" s="142"/>
      <c r="EG19" s="143"/>
      <c r="EH19" s="144"/>
      <c r="EI19" s="145"/>
      <c r="EJ19" s="145"/>
      <c r="EK19" s="146"/>
      <c r="EL19" s="147"/>
      <c r="EM19" s="148"/>
      <c r="EN19" s="149"/>
      <c r="EO19" s="150"/>
      <c r="EP19" s="89"/>
      <c r="EQ19" s="142"/>
      <c r="ER19" s="142"/>
      <c r="ES19" s="143"/>
      <c r="ET19" s="144"/>
      <c r="EU19" s="145"/>
      <c r="EV19" s="145"/>
      <c r="EW19" s="146"/>
      <c r="EX19" s="147"/>
      <c r="EY19" s="148"/>
      <c r="EZ19" s="149"/>
      <c r="FA19" s="150"/>
      <c r="FB19" s="89"/>
      <c r="FC19" s="142"/>
      <c r="FD19" s="142"/>
      <c r="FE19" s="143"/>
      <c r="FF19" s="144"/>
      <c r="FG19" s="145"/>
      <c r="FH19" s="145"/>
      <c r="FI19" s="146"/>
      <c r="FJ19" s="147"/>
      <c r="FK19" s="148"/>
      <c r="FL19" s="149"/>
      <c r="FM19" s="150"/>
      <c r="FN19" s="89"/>
      <c r="FO19" s="142"/>
      <c r="FP19" s="142"/>
      <c r="FQ19" s="143"/>
      <c r="FR19" s="144"/>
      <c r="FS19" s="145"/>
      <c r="FT19" s="145"/>
      <c r="FU19" s="146"/>
      <c r="FV19" s="147"/>
      <c r="FW19" s="148"/>
      <c r="FX19" s="149"/>
      <c r="FY19" s="150"/>
      <c r="FZ19" s="89"/>
      <c r="GA19" s="142"/>
      <c r="GB19" s="142"/>
      <c r="GC19" s="143"/>
      <c r="GD19" s="144"/>
      <c r="GE19" s="145"/>
      <c r="GF19" s="145"/>
      <c r="GG19" s="146"/>
      <c r="GH19" s="147"/>
      <c r="GI19" s="148"/>
      <c r="GJ19" s="149"/>
      <c r="GK19" s="150"/>
      <c r="GL19" s="89"/>
      <c r="GM19" s="142"/>
      <c r="GN19" s="142"/>
      <c r="GO19" s="143"/>
      <c r="GP19" s="144"/>
      <c r="GQ19" s="145"/>
      <c r="GR19" s="145"/>
      <c r="GS19" s="146"/>
      <c r="GT19" s="147"/>
      <c r="GU19" s="148"/>
      <c r="GV19" s="149"/>
      <c r="GW19" s="150"/>
      <c r="GX19" s="89"/>
      <c r="GY19" s="142"/>
      <c r="GZ19" s="142"/>
      <c r="HA19" s="143"/>
      <c r="HB19" s="144"/>
      <c r="HC19" s="145"/>
      <c r="HD19" s="145"/>
      <c r="HE19" s="146"/>
      <c r="HF19" s="147"/>
      <c r="HG19" s="148"/>
      <c r="HH19" s="149"/>
      <c r="HI19" s="150"/>
      <c r="HJ19" s="89"/>
      <c r="HK19" s="142"/>
      <c r="HL19" s="142"/>
      <c r="HM19" s="143"/>
      <c r="HN19" s="144"/>
      <c r="HO19" s="145"/>
      <c r="HP19" s="145"/>
      <c r="HQ19" s="146"/>
      <c r="HR19" s="147"/>
      <c r="HS19" s="148"/>
      <c r="HT19" s="149"/>
      <c r="HU19" s="150"/>
      <c r="HV19" s="89"/>
      <c r="HW19" s="142"/>
      <c r="HX19" s="142"/>
      <c r="HY19" s="143"/>
      <c r="HZ19" s="144"/>
      <c r="IA19" s="145"/>
      <c r="IB19" s="145"/>
      <c r="IC19" s="146"/>
      <c r="ID19" s="147"/>
      <c r="IE19" s="148"/>
      <c r="IF19" s="149"/>
      <c r="IG19" s="150"/>
      <c r="IH19" s="89"/>
      <c r="II19" s="142"/>
      <c r="IJ19" s="142"/>
      <c r="IK19" s="143"/>
      <c r="IL19" s="144"/>
      <c r="IM19" s="145"/>
      <c r="IN19" s="145"/>
      <c r="IO19" s="146"/>
      <c r="IP19" s="147"/>
      <c r="IQ19" s="148"/>
      <c r="IR19" s="149"/>
      <c r="IS19" s="150"/>
      <c r="IT19" s="89"/>
      <c r="IU19" s="142"/>
      <c r="IV19" s="142"/>
      <c r="IW19" s="143"/>
      <c r="IX19" s="144"/>
      <c r="IY19" s="145"/>
      <c r="IZ19" s="145"/>
      <c r="JA19" s="146"/>
      <c r="JB19" s="147"/>
      <c r="JC19" s="148"/>
      <c r="JD19" s="149"/>
      <c r="JE19" s="150"/>
      <c r="JF19" s="89"/>
      <c r="JG19" s="142"/>
      <c r="JH19" s="142"/>
      <c r="JI19" s="143"/>
      <c r="JJ19" s="144"/>
      <c r="JK19" s="145"/>
      <c r="JL19" s="145"/>
      <c r="JM19" s="146"/>
      <c r="JN19" s="147"/>
      <c r="JO19" s="148"/>
      <c r="JP19" s="149"/>
      <c r="JQ19" s="150"/>
      <c r="JR19" s="89"/>
      <c r="JS19" s="142"/>
      <c r="JT19" s="142"/>
      <c r="JU19" s="143"/>
      <c r="JV19" s="144"/>
      <c r="JW19" s="145"/>
      <c r="JX19" s="145"/>
      <c r="JY19" s="146"/>
      <c r="JZ19" s="147"/>
      <c r="KA19" s="148"/>
      <c r="KB19" s="149"/>
      <c r="KC19" s="150"/>
      <c r="KD19" s="89"/>
      <c r="KE19" s="142"/>
      <c r="KF19" s="142"/>
    </row>
    <row r="20" spans="1:292" ht="13.5" customHeight="1" x14ac:dyDescent="0.25">
      <c r="A20" s="100"/>
      <c r="B20" s="142" t="s">
        <v>854</v>
      </c>
      <c r="C20" s="89" t="s">
        <v>855</v>
      </c>
      <c r="D20" s="320"/>
      <c r="E20" s="143">
        <f>IF(I20="","",E$3)</f>
        <v>40601</v>
      </c>
      <c r="F20" s="144" t="str">
        <f>IF(I20="","",E$1)</f>
        <v>Fillon VI</v>
      </c>
      <c r="G20" s="145">
        <f>IF(I20="","",E$2)</f>
        <v>40496</v>
      </c>
      <c r="H20" s="145">
        <f>IF(I20="","",E$3)</f>
        <v>40601</v>
      </c>
      <c r="I20" s="146" t="str">
        <f>IF(P20="","",IF(ISNUMBER(SEARCH(":",P20)),MID(P20,FIND(":",P20)+2,FIND("(",P20)-FIND(":",P20)-3),LEFT(P20,FIND("(",P20)-2)))</f>
        <v>Henri de Raincourt</v>
      </c>
      <c r="J20" s="147" t="str">
        <f>IF(P20="","",MID(P20,FIND("(",P20)+1,4))</f>
        <v>1948</v>
      </c>
      <c r="K20" s="148" t="str">
        <f>IF(ISNUMBER(SEARCH("*female*",P20)),"female",IF(ISNUMBER(SEARCH("*male*",P20)),"male",""))</f>
        <v>male</v>
      </c>
      <c r="L20" s="149" t="str">
        <f>IF(P20="","",IF(ISERROR(MID(P20,FIND("male,",P20)+6,(FIND(")",P20)-(FIND("male,",P20)+6))))=TRUE,"missing/error",MID(P20,FIND("male,",P20)+6,(FIND(")",P20)-(FIND("male,",P20)+6)))))</f>
        <v>fr_ump01</v>
      </c>
      <c r="M20" s="150" t="str">
        <f>IF(I20="","",(MID(I20,(SEARCH("^^",SUBSTITUTE(I20," ","^^",LEN(I20)-LEN(SUBSTITUTE(I20," ","")))))+1,99)&amp;"_"&amp;LEFT(I20,FIND(" ",I20)-1)&amp;"_"&amp;J20))</f>
        <v>Raincourt_Henri_1948</v>
      </c>
      <c r="O20" s="142"/>
      <c r="P20" s="320" t="s">
        <v>955</v>
      </c>
      <c r="Q20" s="143">
        <f>IF(U20="","",Q$3)</f>
        <v>41044</v>
      </c>
      <c r="R20" s="144" t="str">
        <f>IF(U20="","",Q$1)</f>
        <v>Fillon VII</v>
      </c>
      <c r="S20" s="145">
        <f>IF(U20="","",Q$2)</f>
        <v>40601</v>
      </c>
      <c r="T20" s="145">
        <f>IF(U20="","",Q$3)</f>
        <v>41044</v>
      </c>
      <c r="U20" s="146" t="str">
        <f>IF(AB20="","",IF(ISNUMBER(SEARCH(":",AB20)),MID(AB20,FIND(":",AB20)+2,FIND("(",AB20)-FIND(":",AB20)-3),LEFT(AB20,FIND("(",AB20)-2)))</f>
        <v>Henri de Raincourt</v>
      </c>
      <c r="V20" s="147" t="str">
        <f>IF(AB20="","",MID(AB20,FIND("(",AB20)+1,4))</f>
        <v>1948</v>
      </c>
      <c r="W20" s="148" t="str">
        <f>IF(ISNUMBER(SEARCH("*female*",AB20)),"female",IF(ISNUMBER(SEARCH("*male*",AB20)),"male",""))</f>
        <v>male</v>
      </c>
      <c r="X20" s="149" t="str">
        <f>IF(AB20="","",IF(ISERROR(MID(AB20,FIND("male,",AB20)+6,(FIND(")",AB20)-(FIND("male,",AB20)+6))))=TRUE,"missing/error",MID(AB20,FIND("male,",AB20)+6,(FIND(")",AB20)-(FIND("male,",AB20)+6)))))</f>
        <v>fr_ump01</v>
      </c>
      <c r="Y20" s="150" t="str">
        <f>IF(U20="","",(MID(U20,(SEARCH("^^",SUBSTITUTE(U20," ","^^",LEN(U20)-LEN(SUBSTITUTE(U20," ","")))))+1,99)&amp;"_"&amp;LEFT(U20,FIND(" ",U20)-1)&amp;"_"&amp;V20))</f>
        <v>Raincourt_Henri_1948</v>
      </c>
      <c r="AA20" s="142"/>
      <c r="AB20" s="142" t="s">
        <v>955</v>
      </c>
      <c r="AC20" s="143" t="str">
        <f>IF(AG20="","",AC$3)</f>
        <v/>
      </c>
      <c r="AD20" s="144" t="str">
        <f>IF(AG20="","",AC$1)</f>
        <v/>
      </c>
      <c r="AE20" s="145" t="str">
        <f>IF(AG20="","",AC$2)</f>
        <v/>
      </c>
      <c r="AF20" s="145" t="str">
        <f>IF(AG20="","",AC$3)</f>
        <v/>
      </c>
      <c r="AG20" s="146" t="str">
        <f>IF(AN20="","",IF(ISNUMBER(SEARCH(":",AN20)),MID(AN20,FIND(":",AN20)+2,FIND("(",AN20)-FIND(":",AN20)-3),LEFT(AN20,FIND("(",AN20)-2)))</f>
        <v/>
      </c>
      <c r="AH20" s="147" t="str">
        <f>IF(AN20="","",MID(AN20,FIND("(",AN20)+1,4))</f>
        <v/>
      </c>
      <c r="AI20" s="148" t="str">
        <f>IF(ISNUMBER(SEARCH("*female*",AN20)),"female",IF(ISNUMBER(SEARCH("*male*",AN20)),"male",""))</f>
        <v/>
      </c>
      <c r="AJ20" s="149" t="str">
        <f t="shared" ref="AJ20:AJ25" si="50">IF(AN20="","",IF(ISERROR(MID(AN20,FIND("male,",AN20)+6,(FIND(")",AN20)-(FIND("male,",AN20)+6))))=TRUE,"missing/error",MID(AN20,FIND("male,",AN20)+6,(FIND(")",AN20)-(FIND("male,",AN20)+6)))))</f>
        <v/>
      </c>
      <c r="AK20" s="150" t="str">
        <f>IF(AG20="","",(MID(AG20,(SEARCH("^^",SUBSTITUTE(AG20," ","^^",LEN(AG20)-LEN(SUBSTITUTE(AG20," ","")))))+1,99)&amp;"_"&amp;LEFT(AG20,FIND(" ",AG20)-1)&amp;"_"&amp;AH20))</f>
        <v/>
      </c>
      <c r="AM20" s="142"/>
      <c r="AN20" s="142"/>
      <c r="AO20" s="143" t="str">
        <f t="shared" si="0"/>
        <v/>
      </c>
      <c r="AP20" s="144" t="str">
        <f t="shared" si="1"/>
        <v/>
      </c>
      <c r="AQ20" s="145" t="str">
        <f>IF(AS20="","",AO$2)</f>
        <v/>
      </c>
      <c r="AR20" s="145" t="str">
        <f>IF(AS20="","",AO$3)</f>
        <v/>
      </c>
      <c r="AS20" s="146" t="str">
        <f t="shared" si="2"/>
        <v/>
      </c>
      <c r="AT20" s="147" t="str">
        <f t="shared" si="3"/>
        <v/>
      </c>
      <c r="AU20" s="148" t="str">
        <f t="shared" si="4"/>
        <v/>
      </c>
      <c r="AV20" s="149" t="str">
        <f t="shared" si="5"/>
        <v/>
      </c>
      <c r="AW20" s="150" t="str">
        <f t="shared" si="6"/>
        <v/>
      </c>
      <c r="AX20" s="89"/>
      <c r="AY20" s="142"/>
      <c r="AZ20" s="142"/>
      <c r="BA20" s="143" t="str">
        <f t="shared" si="7"/>
        <v/>
      </c>
      <c r="BB20" s="144" t="str">
        <f t="shared" si="8"/>
        <v/>
      </c>
      <c r="BC20" s="145" t="str">
        <f>IF(BE20="","",BA$2)</f>
        <v/>
      </c>
      <c r="BD20" s="145" t="str">
        <f>IF(BE20="","",BA$3)</f>
        <v/>
      </c>
      <c r="BE20" s="146" t="str">
        <f t="shared" si="9"/>
        <v/>
      </c>
      <c r="BF20" s="147" t="str">
        <f t="shared" si="10"/>
        <v/>
      </c>
      <c r="BG20" s="148" t="str">
        <f t="shared" si="11"/>
        <v/>
      </c>
      <c r="BH20" s="149" t="str">
        <f t="shared" si="12"/>
        <v/>
      </c>
      <c r="BI20" s="150" t="str">
        <f t="shared" si="13"/>
        <v/>
      </c>
      <c r="BJ20" s="89"/>
      <c r="BK20" s="142"/>
      <c r="BL20" s="142"/>
      <c r="BM20" s="143" t="str">
        <f t="shared" si="14"/>
        <v/>
      </c>
      <c r="BN20" s="144" t="str">
        <f t="shared" si="15"/>
        <v/>
      </c>
      <c r="BO20" s="145" t="str">
        <f t="shared" si="16"/>
        <v/>
      </c>
      <c r="BP20" s="145" t="str">
        <f t="shared" si="17"/>
        <v/>
      </c>
      <c r="BQ20" s="146" t="str">
        <f t="shared" si="18"/>
        <v/>
      </c>
      <c r="BR20" s="147" t="str">
        <f t="shared" si="19"/>
        <v/>
      </c>
      <c r="BS20" s="148" t="str">
        <f t="shared" si="20"/>
        <v/>
      </c>
      <c r="BT20" s="149" t="str">
        <f t="shared" si="21"/>
        <v/>
      </c>
      <c r="BU20" s="150" t="str">
        <f t="shared" si="22"/>
        <v/>
      </c>
      <c r="BV20" s="89"/>
      <c r="BW20" s="142"/>
      <c r="BX20" s="142"/>
      <c r="BY20" s="143" t="str">
        <f t="shared" si="23"/>
        <v/>
      </c>
      <c r="BZ20" s="144" t="str">
        <f t="shared" si="24"/>
        <v/>
      </c>
      <c r="CA20" s="145" t="str">
        <f t="shared" si="25"/>
        <v/>
      </c>
      <c r="CB20" s="145" t="str">
        <f t="shared" si="26"/>
        <v/>
      </c>
      <c r="CC20" s="146" t="str">
        <f t="shared" si="27"/>
        <v/>
      </c>
      <c r="CD20" s="147" t="str">
        <f t="shared" si="28"/>
        <v/>
      </c>
      <c r="CE20" s="148" t="str">
        <f t="shared" si="29"/>
        <v/>
      </c>
      <c r="CF20" s="149" t="str">
        <f t="shared" si="30"/>
        <v/>
      </c>
      <c r="CG20" s="150" t="str">
        <f t="shared" si="31"/>
        <v/>
      </c>
      <c r="CH20" s="89"/>
      <c r="CI20" s="142"/>
      <c r="CJ20" s="142"/>
      <c r="CK20" s="143" t="str">
        <f t="shared" si="32"/>
        <v/>
      </c>
      <c r="CL20" s="144" t="str">
        <f t="shared" si="33"/>
        <v/>
      </c>
      <c r="CM20" s="145" t="str">
        <f t="shared" si="34"/>
        <v/>
      </c>
      <c r="CN20" s="145" t="str">
        <f t="shared" si="35"/>
        <v/>
      </c>
      <c r="CO20" s="146" t="str">
        <f t="shared" si="36"/>
        <v/>
      </c>
      <c r="CP20" s="147" t="str">
        <f t="shared" si="37"/>
        <v/>
      </c>
      <c r="CQ20" s="148" t="str">
        <f t="shared" si="38"/>
        <v/>
      </c>
      <c r="CR20" s="149" t="str">
        <f t="shared" si="39"/>
        <v/>
      </c>
      <c r="CS20" s="150" t="str">
        <f t="shared" si="40"/>
        <v/>
      </c>
      <c r="CT20" s="89"/>
      <c r="CU20" s="142"/>
      <c r="CV20" s="142"/>
      <c r="CW20" s="143" t="str">
        <f t="shared" si="41"/>
        <v/>
      </c>
      <c r="CX20" s="144" t="str">
        <f t="shared" si="42"/>
        <v/>
      </c>
      <c r="CY20" s="145" t="str">
        <f t="shared" si="43"/>
        <v/>
      </c>
      <c r="CZ20" s="145" t="str">
        <f t="shared" si="44"/>
        <v/>
      </c>
      <c r="DA20" s="146" t="str">
        <f t="shared" si="45"/>
        <v/>
      </c>
      <c r="DB20" s="147" t="str">
        <f t="shared" si="46"/>
        <v/>
      </c>
      <c r="DC20" s="148" t="str">
        <f t="shared" si="47"/>
        <v/>
      </c>
      <c r="DD20" s="149" t="str">
        <f t="shared" si="48"/>
        <v/>
      </c>
      <c r="DE20" s="150" t="str">
        <f t="shared" si="49"/>
        <v/>
      </c>
      <c r="DF20" s="89"/>
      <c r="DG20" s="142"/>
      <c r="DH20" s="142"/>
      <c r="DI20" s="143" t="str">
        <f>IF(DM20="","",DI$3)</f>
        <v/>
      </c>
      <c r="DJ20" s="144" t="str">
        <f>IF(DM20="","",DI$1)</f>
        <v/>
      </c>
      <c r="DK20" s="145" t="str">
        <f>IF(DM20="","",DI$2)</f>
        <v/>
      </c>
      <c r="DL20" s="145" t="str">
        <f>IF(DM20="","",DI$3)</f>
        <v/>
      </c>
      <c r="DM20" s="146" t="str">
        <f>IF(DT20="","",IF(ISNUMBER(SEARCH(":",DT20)),MID(DT20,FIND(":",DT20)+2,FIND("(",DT20)-FIND(":",DT20)-3),LEFT(DT20,FIND("(",DT20)-2)))</f>
        <v/>
      </c>
      <c r="DN20" s="147" t="str">
        <f>IF(DT20="","",MID(DT20,FIND("(",DT20)+1,4))</f>
        <v/>
      </c>
      <c r="DO20" s="148" t="str">
        <f>IF(ISNUMBER(SEARCH("*female*",DT20)),"female",IF(ISNUMBER(SEARCH("*male*",DT20)),"male",""))</f>
        <v/>
      </c>
      <c r="DP20" s="149" t="str">
        <f>IF(DT20="","",IF(ISERROR(MID(DT20,FIND("male,",DT20)+6,(FIND(")",DT20)-(FIND("male,",DT20)+6))))=TRUE,"missing/error",MID(DT20,FIND("male,",DT20)+6,(FIND(")",DT20)-(FIND("male,",DT20)+6)))))</f>
        <v/>
      </c>
      <c r="DQ20" s="150" t="str">
        <f>IF(DM20="","",(MID(DM20,(SEARCH("^^",SUBSTITUTE(DM20," ","^^",LEN(DM20)-LEN(SUBSTITUTE(DM20," ","")))))+1,99)&amp;"_"&amp;LEFT(DM20,FIND(" ",DM20)-1)&amp;"_"&amp;DN20))</f>
        <v/>
      </c>
      <c r="DR20" s="89"/>
      <c r="DS20" s="142"/>
      <c r="DT20" s="142"/>
      <c r="DU20" s="143" t="str">
        <f>IF(DY20="","",DU$3)</f>
        <v/>
      </c>
      <c r="DV20" s="144" t="str">
        <f>IF(DY20="","",DU$1)</f>
        <v/>
      </c>
      <c r="DW20" s="145" t="str">
        <f>IF(DY20="","",DU$2)</f>
        <v/>
      </c>
      <c r="DX20" s="145" t="str">
        <f>IF(DY20="","",DU$3)</f>
        <v/>
      </c>
      <c r="DY20" s="146" t="str">
        <f>IF(EF20="","",IF(ISNUMBER(SEARCH(":",EF20)),MID(EF20,FIND(":",EF20)+2,FIND("(",EF20)-FIND(":",EF20)-3),LEFT(EF20,FIND("(",EF20)-2)))</f>
        <v/>
      </c>
      <c r="DZ20" s="147" t="str">
        <f>IF(EF20="","",MID(EF20,FIND("(",EF20)+1,4))</f>
        <v/>
      </c>
      <c r="EA20" s="148" t="str">
        <f>IF(ISNUMBER(SEARCH("*female*",EF20)),"female",IF(ISNUMBER(SEARCH("*male*",EF20)),"male",""))</f>
        <v/>
      </c>
      <c r="EB20" s="149" t="str">
        <f>IF(EF20="","",IF(ISERROR(MID(EF20,FIND("male,",EF20)+6,(FIND(")",EF20)-(FIND("male,",EF20)+6))))=TRUE,"missing/error",MID(EF20,FIND("male,",EF20)+6,(FIND(")",EF20)-(FIND("male,",EF20)+6)))))</f>
        <v/>
      </c>
      <c r="EC20" s="150" t="str">
        <f>IF(DY20="","",(MID(DY20,(SEARCH("^^",SUBSTITUTE(DY20," ","^^",LEN(DY20)-LEN(SUBSTITUTE(DY20," ","")))))+1,99)&amp;"_"&amp;LEFT(DY20,FIND(" ",DY20)-1)&amp;"_"&amp;DZ20))</f>
        <v/>
      </c>
      <c r="ED20" s="89"/>
      <c r="EE20" s="142"/>
      <c r="EF20" s="142"/>
      <c r="EG20" s="143" t="str">
        <f>IF(EK20="","",EG$3)</f>
        <v/>
      </c>
      <c r="EH20" s="144" t="str">
        <f>IF(EK20="","",EG$1)</f>
        <v/>
      </c>
      <c r="EI20" s="145" t="str">
        <f>IF(EK20="","",EG$2)</f>
        <v/>
      </c>
      <c r="EJ20" s="145" t="str">
        <f>IF(EK20="","",EG$3)</f>
        <v/>
      </c>
      <c r="EK20" s="146" t="str">
        <f>IF(ER20="","",IF(ISNUMBER(SEARCH(":",ER20)),MID(ER20,FIND(":",ER20)+2,FIND("(",ER20)-FIND(":",ER20)-3),LEFT(ER20,FIND("(",ER20)-2)))</f>
        <v/>
      </c>
      <c r="EL20" s="147" t="str">
        <f>IF(ER20="","",MID(ER20,FIND("(",ER20)+1,4))</f>
        <v/>
      </c>
      <c r="EM20" s="148" t="str">
        <f>IF(ISNUMBER(SEARCH("*female*",ER20)),"female",IF(ISNUMBER(SEARCH("*male*",ER20)),"male",""))</f>
        <v/>
      </c>
      <c r="EN20" s="149" t="str">
        <f>IF(ER20="","",IF(ISERROR(MID(ER20,FIND("male,",ER20)+6,(FIND(")",ER20)-(FIND("male,",ER20)+6))))=TRUE,"missing/error",MID(ER20,FIND("male,",ER20)+6,(FIND(")",ER20)-(FIND("male,",ER20)+6)))))</f>
        <v/>
      </c>
      <c r="EO20" s="150" t="str">
        <f>IF(EK20="","",(MID(EK20,(SEARCH("^^",SUBSTITUTE(EK20," ","^^",LEN(EK20)-LEN(SUBSTITUTE(EK20," ","")))))+1,99)&amp;"_"&amp;LEFT(EK20,FIND(" ",EK20)-1)&amp;"_"&amp;EL20))</f>
        <v/>
      </c>
      <c r="EP20" s="89"/>
      <c r="EQ20" s="142"/>
      <c r="ER20" s="142"/>
      <c r="ES20" s="143" t="str">
        <f>IF(EW20="","",ES$3)</f>
        <v/>
      </c>
      <c r="ET20" s="144" t="str">
        <f>IF(EW20="","",ES$1)</f>
        <v/>
      </c>
      <c r="EU20" s="145" t="str">
        <f>IF(EW20="","",ES$2)</f>
        <v/>
      </c>
      <c r="EV20" s="145" t="str">
        <f>IF(EW20="","",ES$3)</f>
        <v/>
      </c>
      <c r="EW20" s="146" t="str">
        <f>IF(FD20="","",IF(ISNUMBER(SEARCH(":",FD20)),MID(FD20,FIND(":",FD20)+2,FIND("(",FD20)-FIND(":",FD20)-3),LEFT(FD20,FIND("(",FD20)-2)))</f>
        <v/>
      </c>
      <c r="EX20" s="147" t="str">
        <f>IF(FD20="","",MID(FD20,FIND("(",FD20)+1,4))</f>
        <v/>
      </c>
      <c r="EY20" s="148" t="str">
        <f>IF(ISNUMBER(SEARCH("*female*",FD20)),"female",IF(ISNUMBER(SEARCH("*male*",FD20)),"male",""))</f>
        <v/>
      </c>
      <c r="EZ20" s="149" t="str">
        <f>IF(FD20="","",IF(ISERROR(MID(FD20,FIND("male,",FD20)+6,(FIND(")",FD20)-(FIND("male,",FD20)+6))))=TRUE,"missing/error",MID(FD20,FIND("male,",FD20)+6,(FIND(")",FD20)-(FIND("male,",FD20)+6)))))</f>
        <v/>
      </c>
      <c r="FA20" s="150" t="str">
        <f>IF(EW20="","",(MID(EW20,(SEARCH("^^",SUBSTITUTE(EW20," ","^^",LEN(EW20)-LEN(SUBSTITUTE(EW20," ","")))))+1,99)&amp;"_"&amp;LEFT(EW20,FIND(" ",EW20)-1)&amp;"_"&amp;EX20))</f>
        <v/>
      </c>
      <c r="FB20" s="89"/>
      <c r="FC20" s="142"/>
      <c r="FD20" s="142"/>
      <c r="FE20" s="143" t="str">
        <f>IF(FI20="","",FE$3)</f>
        <v/>
      </c>
      <c r="FF20" s="144" t="str">
        <f>IF(FI20="","",FE$1)</f>
        <v/>
      </c>
      <c r="FG20" s="145" t="str">
        <f>IF(FI20="","",FE$2)</f>
        <v/>
      </c>
      <c r="FH20" s="145" t="str">
        <f>IF(FI20="","",FE$3)</f>
        <v/>
      </c>
      <c r="FI20" s="146" t="str">
        <f>IF(FP20="","",IF(ISNUMBER(SEARCH(":",FP20)),MID(FP20,FIND(":",FP20)+2,FIND("(",FP20)-FIND(":",FP20)-3),LEFT(FP20,FIND("(",FP20)-2)))</f>
        <v/>
      </c>
      <c r="FJ20" s="147" t="str">
        <f>IF(FP20="","",MID(FP20,FIND("(",FP20)+1,4))</f>
        <v/>
      </c>
      <c r="FK20" s="148" t="str">
        <f>IF(ISNUMBER(SEARCH("*female*",FP20)),"female",IF(ISNUMBER(SEARCH("*male*",FP20)),"male",""))</f>
        <v/>
      </c>
      <c r="FL20" s="149" t="str">
        <f>IF(FP20="","",IF(ISERROR(MID(FP20,FIND("male,",FP20)+6,(FIND(")",FP20)-(FIND("male,",FP20)+6))))=TRUE,"missing/error",MID(FP20,FIND("male,",FP20)+6,(FIND(")",FP20)-(FIND("male,",FP20)+6)))))</f>
        <v/>
      </c>
      <c r="FM20" s="150" t="str">
        <f>IF(FI20="","",(MID(FI20,(SEARCH("^^",SUBSTITUTE(FI20," ","^^",LEN(FI20)-LEN(SUBSTITUTE(FI20," ","")))))+1,99)&amp;"_"&amp;LEFT(FI20,FIND(" ",FI20)-1)&amp;"_"&amp;FJ20))</f>
        <v/>
      </c>
      <c r="FN20" s="89"/>
      <c r="FO20" s="142"/>
      <c r="FP20" s="142"/>
      <c r="FQ20" s="143" t="str">
        <f>IF(FU20="","",#REF!)</f>
        <v/>
      </c>
      <c r="FR20" s="144" t="str">
        <f>IF(FU20="","",FQ$1)</f>
        <v/>
      </c>
      <c r="FS20" s="145" t="str">
        <f>IF(FU20="","",FQ$2)</f>
        <v/>
      </c>
      <c r="FT20" s="145" t="str">
        <f>IF(FU20="","",FQ$3)</f>
        <v/>
      </c>
      <c r="FU20" s="146" t="str">
        <f>IF(GB20="","",IF(ISNUMBER(SEARCH(":",GB20)),MID(GB20,FIND(":",GB20)+2,FIND("(",GB20)-FIND(":",GB20)-3),LEFT(GB20,FIND("(",GB20)-2)))</f>
        <v/>
      </c>
      <c r="FV20" s="147" t="str">
        <f>IF(GB20="","",MID(GB20,FIND("(",GB20)+1,4))</f>
        <v/>
      </c>
      <c r="FW20" s="148" t="str">
        <f>IF(ISNUMBER(SEARCH("*female*",GB20)),"female",IF(ISNUMBER(SEARCH("*male*",GB20)),"male",""))</f>
        <v/>
      </c>
      <c r="FX20" s="149" t="str">
        <f>IF(GB20="","",IF(ISERROR(MID(GB20,FIND("male,",GB20)+6,(FIND(")",GB20)-(FIND("male,",GB20)+6))))=TRUE,"missing/error",MID(GB20,FIND("male,",GB20)+6,(FIND(")",GB20)-(FIND("male,",GB20)+6)))))</f>
        <v/>
      </c>
      <c r="FY20" s="150" t="str">
        <f>IF(FU20="","",(MID(FU20,(SEARCH("^^",SUBSTITUTE(FU20," ","^^",LEN(FU20)-LEN(SUBSTITUTE(FU20," ","")))))+1,99)&amp;"_"&amp;LEFT(FU20,FIND(" ",FU20)-1)&amp;"_"&amp;FV20))</f>
        <v/>
      </c>
      <c r="FZ20" s="89"/>
      <c r="GA20" s="142"/>
      <c r="GB20" s="142"/>
      <c r="GC20" s="143" t="str">
        <f>IF(GG20="","",GC$3)</f>
        <v/>
      </c>
      <c r="GD20" s="144" t="str">
        <f>IF(GG20="","",GC$1)</f>
        <v/>
      </c>
      <c r="GE20" s="145" t="str">
        <f>IF(GG20="","",GC$2)</f>
        <v/>
      </c>
      <c r="GF20" s="145" t="str">
        <f>IF(GG20="","",GC$3)</f>
        <v/>
      </c>
      <c r="GG20" s="146" t="str">
        <f>IF(GN20="","",IF(ISNUMBER(SEARCH(":",GN20)),MID(GN20,FIND(":",GN20)+2,FIND("(",GN20)-FIND(":",GN20)-3),LEFT(GN20,FIND("(",GN20)-2)))</f>
        <v/>
      </c>
      <c r="GH20" s="147" t="str">
        <f>IF(GN20="","",MID(GN20,FIND("(",GN20)+1,4))</f>
        <v/>
      </c>
      <c r="GI20" s="148" t="str">
        <f>IF(ISNUMBER(SEARCH("*female*",GN20)),"female",IF(ISNUMBER(SEARCH("*male*",GN20)),"male",""))</f>
        <v/>
      </c>
      <c r="GJ20" s="149" t="str">
        <f>IF(GN20="","",IF(ISERROR(MID(GN20,FIND("male,",GN20)+6,(FIND(")",GN20)-(FIND("male,",GN20)+6))))=TRUE,"missing/error",MID(GN20,FIND("male,",GN20)+6,(FIND(")",GN20)-(FIND("male,",GN20)+6)))))</f>
        <v/>
      </c>
      <c r="GK20" s="150" t="str">
        <f>IF(GG20="","",(MID(GG20,(SEARCH("^^",SUBSTITUTE(GG20," ","^^",LEN(GG20)-LEN(SUBSTITUTE(GG20," ","")))))+1,99)&amp;"_"&amp;LEFT(GG20,FIND(" ",GG20)-1)&amp;"_"&amp;GH20))</f>
        <v/>
      </c>
      <c r="GL20" s="89"/>
      <c r="GM20" s="142"/>
      <c r="GN20" s="142"/>
      <c r="GO20" s="143" t="str">
        <f>IF(GS20="","",GO$3)</f>
        <v/>
      </c>
      <c r="GP20" s="144" t="str">
        <f>IF(GS20="","",GO$1)</f>
        <v/>
      </c>
      <c r="GQ20" s="145" t="str">
        <f>IF(GS20="","",GO$2)</f>
        <v/>
      </c>
      <c r="GR20" s="145" t="str">
        <f>IF(GS20="","",GO$3)</f>
        <v/>
      </c>
      <c r="GS20" s="146" t="str">
        <f>IF(GZ20="","",IF(ISNUMBER(SEARCH(":",GZ20)),MID(GZ20,FIND(":",GZ20)+2,FIND("(",GZ20)-FIND(":",GZ20)-3),LEFT(GZ20,FIND("(",GZ20)-2)))</f>
        <v/>
      </c>
      <c r="GT20" s="147" t="str">
        <f>IF(GZ20="","",MID(GZ20,FIND("(",GZ20)+1,4))</f>
        <v/>
      </c>
      <c r="GU20" s="148" t="str">
        <f>IF(ISNUMBER(SEARCH("*female*",GZ20)),"female",IF(ISNUMBER(SEARCH("*male*",GZ20)),"male",""))</f>
        <v/>
      </c>
      <c r="GV20" s="149" t="str">
        <f>IF(GZ20="","",IF(ISERROR(MID(GZ20,FIND("male,",GZ20)+6,(FIND(")",GZ20)-(FIND("male,",GZ20)+6))))=TRUE,"missing/error",MID(GZ20,FIND("male,",GZ20)+6,(FIND(")",GZ20)-(FIND("male,",GZ20)+6)))))</f>
        <v/>
      </c>
      <c r="GW20" s="150" t="str">
        <f>IF(GS20="","",(MID(GS20,(SEARCH("^^",SUBSTITUTE(GS20," ","^^",LEN(GS20)-LEN(SUBSTITUTE(GS20," ","")))))+1,99)&amp;"_"&amp;LEFT(GS20,FIND(" ",GS20)-1)&amp;"_"&amp;GT20))</f>
        <v/>
      </c>
      <c r="GX20" s="89"/>
      <c r="GY20" s="142"/>
      <c r="GZ20" s="142"/>
      <c r="HA20" s="143" t="str">
        <f>IF(HE20="","",HA$3)</f>
        <v/>
      </c>
      <c r="HB20" s="144" t="str">
        <f>IF(HE20="","",HA$1)</f>
        <v/>
      </c>
      <c r="HC20" s="145" t="str">
        <f>IF(HE20="","",HA$2)</f>
        <v/>
      </c>
      <c r="HD20" s="145" t="str">
        <f>IF(HE20="","",HA$3)</f>
        <v/>
      </c>
      <c r="HE20" s="146" t="str">
        <f>IF(HL20="","",IF(ISNUMBER(SEARCH(":",HL20)),MID(HL20,FIND(":",HL20)+2,FIND("(",HL20)-FIND(":",HL20)-3),LEFT(HL20,FIND("(",HL20)-2)))</f>
        <v/>
      </c>
      <c r="HF20" s="147" t="str">
        <f>IF(HL20="","",MID(HL20,FIND("(",HL20)+1,4))</f>
        <v/>
      </c>
      <c r="HG20" s="148" t="str">
        <f>IF(ISNUMBER(SEARCH("*female*",HL20)),"female",IF(ISNUMBER(SEARCH("*male*",HL20)),"male",""))</f>
        <v/>
      </c>
      <c r="HH20" s="149" t="str">
        <f>IF(HL20="","",IF(ISERROR(MID(HL20,FIND("male,",HL20)+6,(FIND(")",HL20)-(FIND("male,",HL20)+6))))=TRUE,"missing/error",MID(HL20,FIND("male,",HL20)+6,(FIND(")",HL20)-(FIND("male,",HL20)+6)))))</f>
        <v/>
      </c>
      <c r="HI20" s="150" t="str">
        <f>IF(HE20="","",(MID(HE20,(SEARCH("^^",SUBSTITUTE(HE20," ","^^",LEN(HE20)-LEN(SUBSTITUTE(HE20," ","")))))+1,99)&amp;"_"&amp;LEFT(HE20,FIND(" ",HE20)-1)&amp;"_"&amp;HF20))</f>
        <v/>
      </c>
      <c r="HJ20" s="89"/>
      <c r="HK20" s="142"/>
      <c r="HL20" s="142" t="s">
        <v>284</v>
      </c>
      <c r="HM20" s="143" t="str">
        <f>IF(HQ20="","",HM$3)</f>
        <v/>
      </c>
      <c r="HN20" s="144" t="str">
        <f>IF(HQ20="","",HM$1)</f>
        <v/>
      </c>
      <c r="HO20" s="145" t="str">
        <f>IF(HQ20="","",HM$2)</f>
        <v/>
      </c>
      <c r="HP20" s="145" t="str">
        <f>IF(HQ20="","",HM$3)</f>
        <v/>
      </c>
      <c r="HQ20" s="146" t="str">
        <f>IF(HX20="","",IF(ISNUMBER(SEARCH(":",HX20)),MID(HX20,FIND(":",HX20)+2,FIND("(",HX20)-FIND(":",HX20)-3),LEFT(HX20,FIND("(",HX20)-2)))</f>
        <v/>
      </c>
      <c r="HR20" s="147" t="str">
        <f>IF(HX20="","",MID(HX20,FIND("(",HX20)+1,4))</f>
        <v/>
      </c>
      <c r="HS20" s="148" t="str">
        <f>IF(ISNUMBER(SEARCH("*female*",HX20)),"female",IF(ISNUMBER(SEARCH("*male*",HX20)),"male",""))</f>
        <v/>
      </c>
      <c r="HT20" s="149" t="str">
        <f>IF(HX20="","",IF(ISERROR(MID(HX20,FIND("male,",HX20)+6,(FIND(")",HX20)-(FIND("male,",HX20)+6))))=TRUE,"missing/error",MID(HX20,FIND("male,",HX20)+6,(FIND(")",HX20)-(FIND("male,",HX20)+6)))))</f>
        <v/>
      </c>
      <c r="HU20" s="150" t="str">
        <f>IF(HQ20="","",(MID(HQ20,(SEARCH("^^",SUBSTITUTE(HQ20," ","^^",LEN(HQ20)-LEN(SUBSTITUTE(HQ20," ","")))))+1,99)&amp;"_"&amp;LEFT(HQ20,FIND(" ",HQ20)-1)&amp;"_"&amp;HR20))</f>
        <v/>
      </c>
      <c r="HV20" s="89"/>
      <c r="HW20" s="142"/>
      <c r="HX20" s="142"/>
      <c r="HY20" s="143" t="str">
        <f>IF(IC20="","",HY$3)</f>
        <v/>
      </c>
      <c r="HZ20" s="144" t="str">
        <f>IF(IC20="","",HY$1)</f>
        <v/>
      </c>
      <c r="IA20" s="145" t="str">
        <f>IF(IC20="","",HY$2)</f>
        <v/>
      </c>
      <c r="IB20" s="145" t="str">
        <f>IF(IC20="","",HY$3)</f>
        <v/>
      </c>
      <c r="IC20" s="146" t="str">
        <f>IF(IJ20="","",IF(ISNUMBER(SEARCH(":",IJ20)),MID(IJ20,FIND(":",IJ20)+2,FIND("(",IJ20)-FIND(":",IJ20)-3),LEFT(IJ20,FIND("(",IJ20)-2)))</f>
        <v/>
      </c>
      <c r="ID20" s="147" t="str">
        <f>IF(IJ20="","",MID(IJ20,FIND("(",IJ20)+1,4))</f>
        <v/>
      </c>
      <c r="IE20" s="148" t="str">
        <f>IF(ISNUMBER(SEARCH("*female*",IJ20)),"female",IF(ISNUMBER(SEARCH("*male*",IJ20)),"male",""))</f>
        <v/>
      </c>
      <c r="IF20" s="149" t="str">
        <f>IF(IJ20="","",IF(ISERROR(MID(IJ20,FIND("male,",IJ20)+6,(FIND(")",IJ20)-(FIND("male,",IJ20)+6))))=TRUE,"missing/error",MID(IJ20,FIND("male,",IJ20)+6,(FIND(")",IJ20)-(FIND("male,",IJ20)+6)))))</f>
        <v/>
      </c>
      <c r="IG20" s="150" t="str">
        <f>IF(IC20="","",(MID(IC20,(SEARCH("^^",SUBSTITUTE(IC20," ","^^",LEN(IC20)-LEN(SUBSTITUTE(IC20," ","")))))+1,99)&amp;"_"&amp;LEFT(IC20,FIND(" ",IC20)-1)&amp;"_"&amp;ID20))</f>
        <v/>
      </c>
      <c r="IH20" s="89"/>
      <c r="II20" s="142"/>
      <c r="IJ20" s="142"/>
      <c r="IK20" s="143" t="str">
        <f>IF(IO20="","",IK$3)</f>
        <v/>
      </c>
      <c r="IL20" s="144" t="str">
        <f>IF(IO20="","",IK$1)</f>
        <v/>
      </c>
      <c r="IM20" s="145" t="str">
        <f>IF(IO20="","",IK$2)</f>
        <v/>
      </c>
      <c r="IN20" s="145" t="str">
        <f>IF(IO20="","",IK$3)</f>
        <v/>
      </c>
      <c r="IO20" s="146" t="str">
        <f>IF(IV20="","",IF(ISNUMBER(SEARCH(":",IV20)),MID(IV20,FIND(":",IV20)+2,FIND("(",IV20)-FIND(":",IV20)-3),LEFT(IV20,FIND("(",IV20)-2)))</f>
        <v/>
      </c>
      <c r="IP20" s="147" t="str">
        <f>IF(IV20="","",MID(IV20,FIND("(",IV20)+1,4))</f>
        <v/>
      </c>
      <c r="IQ20" s="148" t="str">
        <f>IF(ISNUMBER(SEARCH("*female*",IV20)),"female",IF(ISNUMBER(SEARCH("*male*",IV20)),"male",""))</f>
        <v/>
      </c>
      <c r="IR20" s="149" t="str">
        <f>IF(IV20="","",IF(ISERROR(MID(IV20,FIND("male,",IV20)+6,(FIND(")",IV20)-(FIND("male,",IV20)+6))))=TRUE,"missing/error",MID(IV20,FIND("male,",IV20)+6,(FIND(")",IV20)-(FIND("male,",IV20)+6)))))</f>
        <v/>
      </c>
      <c r="IS20" s="150" t="str">
        <f>IF(IO20="","",(MID(IO20,(SEARCH("^^",SUBSTITUTE(IO20," ","^^",LEN(IO20)-LEN(SUBSTITUTE(IO20," ","")))))+1,99)&amp;"_"&amp;LEFT(IO20,FIND(" ",IO20)-1)&amp;"_"&amp;IP20))</f>
        <v/>
      </c>
      <c r="IT20" s="89"/>
      <c r="IU20" s="142"/>
      <c r="IV20" s="142"/>
      <c r="IW20" s="143" t="str">
        <f>IF(JA20="","",IW$3)</f>
        <v/>
      </c>
      <c r="IX20" s="144" t="str">
        <f>IF(JA20="","",IW$1)</f>
        <v/>
      </c>
      <c r="IY20" s="145" t="str">
        <f>IF(JA20="","",IW$2)</f>
        <v/>
      </c>
      <c r="IZ20" s="145" t="str">
        <f>IF(JA20="","",IW$3)</f>
        <v/>
      </c>
      <c r="JA20" s="146" t="str">
        <f>IF(JH20="","",IF(ISNUMBER(SEARCH(":",JH20)),MID(JH20,FIND(":",JH20)+2,FIND("(",JH20)-FIND(":",JH20)-3),LEFT(JH20,FIND("(",JH20)-2)))</f>
        <v/>
      </c>
      <c r="JB20" s="147" t="str">
        <f>IF(JH20="","",MID(JH20,FIND("(",JH20)+1,4))</f>
        <v/>
      </c>
      <c r="JC20" s="148" t="str">
        <f>IF(ISNUMBER(SEARCH("*female*",JH20)),"female",IF(ISNUMBER(SEARCH("*male*",JH20)),"male",""))</f>
        <v/>
      </c>
      <c r="JD20" s="149" t="str">
        <f>IF(JH20="","",IF(ISERROR(MID(JH20,FIND("male,",JH20)+6,(FIND(")",JH20)-(FIND("male,",JH20)+6))))=TRUE,"missing/error",MID(JH20,FIND("male,",JH20)+6,(FIND(")",JH20)-(FIND("male,",JH20)+6)))))</f>
        <v/>
      </c>
      <c r="JE20" s="150" t="str">
        <f>IF(JA20="","",(MID(JA20,(SEARCH("^^",SUBSTITUTE(JA20," ","^^",LEN(JA20)-LEN(SUBSTITUTE(JA20," ","")))))+1,99)&amp;"_"&amp;LEFT(JA20,FIND(" ",JA20)-1)&amp;"_"&amp;JB20))</f>
        <v/>
      </c>
      <c r="JF20" s="89"/>
      <c r="JG20" s="142"/>
      <c r="JH20" s="142"/>
      <c r="JI20" s="143" t="str">
        <f>IF(JM20="","",JI$3)</f>
        <v/>
      </c>
      <c r="JJ20" s="144" t="str">
        <f>IF(JM20="","",JI$1)</f>
        <v/>
      </c>
      <c r="JK20" s="145" t="str">
        <f>IF(JM20="","",JI$2)</f>
        <v/>
      </c>
      <c r="JL20" s="145" t="str">
        <f>IF(JM20="","",JI$3)</f>
        <v/>
      </c>
      <c r="JM20" s="146" t="str">
        <f>IF(JT20="","",IF(ISNUMBER(SEARCH(":",JT20)),MID(JT20,FIND(":",JT20)+2,FIND("(",JT20)-FIND(":",JT20)-3),LEFT(JT20,FIND("(",JT20)-2)))</f>
        <v/>
      </c>
      <c r="JN20" s="147" t="str">
        <f>IF(JT20="","",MID(JT20,FIND("(",JT20)+1,4))</f>
        <v/>
      </c>
      <c r="JO20" s="148" t="str">
        <f>IF(ISNUMBER(SEARCH("*female*",JT20)),"female",IF(ISNUMBER(SEARCH("*male*",JT20)),"male",""))</f>
        <v/>
      </c>
      <c r="JP20" s="149" t="str">
        <f>IF(JT20="","",IF(ISERROR(MID(JT20,FIND("male,",JT20)+6,(FIND(")",JT20)-(FIND("male,",JT20)+6))))=TRUE,"missing/error",MID(JT20,FIND("male,",JT20)+6,(FIND(")",JT20)-(FIND("male,",JT20)+6)))))</f>
        <v/>
      </c>
      <c r="JQ20" s="150" t="str">
        <f>IF(JM20="","",(MID(JM20,(SEARCH("^^",SUBSTITUTE(JM20," ","^^",LEN(JM20)-LEN(SUBSTITUTE(JM20," ","")))))+1,99)&amp;"_"&amp;LEFT(JM20,FIND(" ",JM20)-1)&amp;"_"&amp;JN20))</f>
        <v/>
      </c>
      <c r="JR20" s="89"/>
      <c r="JS20" s="142"/>
      <c r="JT20" s="142"/>
      <c r="JU20" s="143" t="str">
        <f>IF(JY20="","",JU$3)</f>
        <v/>
      </c>
      <c r="JV20" s="144" t="str">
        <f>IF(JY20="","",JU$1)</f>
        <v/>
      </c>
      <c r="JW20" s="145" t="str">
        <f>IF(JY20="","",JU$2)</f>
        <v/>
      </c>
      <c r="JX20" s="145" t="str">
        <f>IF(JY20="","",JU$3)</f>
        <v/>
      </c>
      <c r="JY20" s="146" t="str">
        <f>IF(KF20="","",IF(ISNUMBER(SEARCH(":",KF20)),MID(KF20,FIND(":",KF20)+2,FIND("(",KF20)-FIND(":",KF20)-3),LEFT(KF20,FIND("(",KF20)-2)))</f>
        <v/>
      </c>
      <c r="JZ20" s="147" t="str">
        <f>IF(KF20="","",MID(KF20,FIND("(",KF20)+1,4))</f>
        <v/>
      </c>
      <c r="KA20" s="148" t="str">
        <f>IF(ISNUMBER(SEARCH("*female*",KF20)),"female",IF(ISNUMBER(SEARCH("*male*",KF20)),"male",""))</f>
        <v/>
      </c>
      <c r="KB20" s="149" t="str">
        <f>IF(KF20="","",IF(ISERROR(MID(KF20,FIND("male,",KF20)+6,(FIND(")",KF20)-(FIND("male,",KF20)+6))))=TRUE,"missing/error",MID(KF20,FIND("male,",KF20)+6,(FIND(")",KF20)-(FIND("male,",KF20)+6)))))</f>
        <v/>
      </c>
      <c r="KC20" s="150" t="str">
        <f>IF(JY20="","",(MID(JY20,(SEARCH("^^",SUBSTITUTE(JY20," ","^^",LEN(JY20)-LEN(SUBSTITUTE(JY20," ","")))))+1,99)&amp;"_"&amp;LEFT(JY20,FIND(" ",JY20)-1)&amp;"_"&amp;JZ20))</f>
        <v/>
      </c>
      <c r="KD20" s="89"/>
      <c r="KE20" s="142"/>
      <c r="KF20" s="142"/>
    </row>
    <row r="21" spans="1:292" ht="13.5" customHeight="1" x14ac:dyDescent="0.25">
      <c r="A21" s="100"/>
      <c r="B21" s="142" t="s">
        <v>856</v>
      </c>
      <c r="C21" s="89" t="s">
        <v>857</v>
      </c>
      <c r="D21" s="320"/>
      <c r="E21" s="143">
        <f>IF(I21="","",E$3)</f>
        <v>40601</v>
      </c>
      <c r="F21" s="144" t="str">
        <f>IF(I21="","",E$1)</f>
        <v>Fillon VI</v>
      </c>
      <c r="G21" s="145">
        <f>IF(I21="","",E$2)</f>
        <v>40496</v>
      </c>
      <c r="H21" s="145">
        <f>IF(I21="","",E$3)</f>
        <v>40601</v>
      </c>
      <c r="I21" s="146" t="str">
        <f>IF(P21="","",IF(ISNUMBER(SEARCH(":",P21)),MID(P21,FIND(":",P21)+2,FIND("(",P21)-FIND(":",P21)-3),LEFT(P21,FIND("(",P21)-2)))</f>
        <v>Laurent Wauquiez</v>
      </c>
      <c r="J21" s="147" t="str">
        <f>IF(P21="","",MID(P21,FIND("(",P21)+1,4))</f>
        <v>1975</v>
      </c>
      <c r="K21" s="148" t="str">
        <f>IF(ISNUMBER(SEARCH("*female*",P21)),"female",IF(ISNUMBER(SEARCH("*male*",P21)),"male",""))</f>
        <v>male</v>
      </c>
      <c r="L21" s="149" t="str">
        <f>IF(P21="","",IF(ISERROR(MID(P21,FIND("male,",P21)+6,(FIND(")",P21)-(FIND("male,",P21)+6))))=TRUE,"missing/error",MID(P21,FIND("male,",P21)+6,(FIND(")",P21)-(FIND("male,",P21)+6)))))</f>
        <v>fr_ump01</v>
      </c>
      <c r="M21" s="150" t="str">
        <f>IF(I21="","",(MID(I21,(SEARCH("^^",SUBSTITUTE(I21," ","^^",LEN(I21)-LEN(SUBSTITUTE(I21," ","")))))+1,99)&amp;"_"&amp;LEFT(I21,FIND(" ",I21)-1)&amp;"_"&amp;J21))</f>
        <v>Wauquiez_Laurent_1975</v>
      </c>
      <c r="O21" s="142"/>
      <c r="P21" s="320" t="s">
        <v>956</v>
      </c>
      <c r="Q21" s="143">
        <f>IF(U21="","",Q$3)</f>
        <v>41044</v>
      </c>
      <c r="R21" s="144" t="str">
        <f>IF(U21="","",Q$1)</f>
        <v>Fillon VII</v>
      </c>
      <c r="S21" s="145">
        <f>IF(U21="","",Q$2)</f>
        <v>40601</v>
      </c>
      <c r="T21" s="145">
        <v>40723</v>
      </c>
      <c r="U21" s="146" t="str">
        <f>IF(AB21="","",IF(ISNUMBER(SEARCH(":",AB21)),MID(AB21,FIND(":",AB21)+2,FIND("(",AB21)-FIND(":",AB21)-3),LEFT(AB21,FIND("(",AB21)-2)))</f>
        <v>Laurent Wauquiez</v>
      </c>
      <c r="V21" s="147" t="str">
        <f>IF(AB21="","",MID(AB21,FIND("(",AB21)+1,4))</f>
        <v>1975</v>
      </c>
      <c r="W21" s="148" t="str">
        <f>IF(ISNUMBER(SEARCH("*female*",AB21)),"female",IF(ISNUMBER(SEARCH("*male*",AB21)),"male",""))</f>
        <v>male</v>
      </c>
      <c r="X21" s="149" t="str">
        <f>IF(AB21="","",IF(ISERROR(MID(AB21,FIND("male,",AB21)+6,(FIND(")",AB21)-(FIND("male,",AB21)+6))))=TRUE,"missing/error",MID(AB21,FIND("male,",AB21)+6,(FIND(")",AB21)-(FIND("male,",AB21)+6)))))</f>
        <v>fr_ump01</v>
      </c>
      <c r="Y21" s="150" t="str">
        <f>IF(U21="","",(MID(U21,(SEARCH("^^",SUBSTITUTE(U21," ","^^",LEN(U21)-LEN(SUBSTITUTE(U21," ","")))))+1,99)&amp;"_"&amp;LEFT(U21,FIND(" ",U21)-1)&amp;"_"&amp;V21))</f>
        <v>Wauquiez_Laurent_1975</v>
      </c>
      <c r="AA21" s="142"/>
      <c r="AB21" s="142" t="s">
        <v>956</v>
      </c>
      <c r="AC21" s="143" t="str">
        <f>IF(AG21="","",AC$3)</f>
        <v/>
      </c>
      <c r="AD21" s="144" t="str">
        <f>IF(AG21="","",AC$1)</f>
        <v/>
      </c>
      <c r="AE21" s="145" t="str">
        <f>IF(AG21="","",AC$2)</f>
        <v/>
      </c>
      <c r="AF21" s="145" t="str">
        <f>IF(AG21="","",AC$3)</f>
        <v/>
      </c>
      <c r="AG21" s="146" t="str">
        <f>IF(AN21="","",IF(ISNUMBER(SEARCH(":",AN21)),MID(AN21,FIND(":",AN21)+2,FIND("(",AN21)-FIND(":",AN21)-3),LEFT(AN21,FIND("(",AN21)-2)))</f>
        <v/>
      </c>
      <c r="AH21" s="147" t="str">
        <f>IF(AN21="","",MID(AN21,FIND("(",AN21)+1,4))</f>
        <v/>
      </c>
      <c r="AI21" s="148" t="str">
        <f>IF(ISNUMBER(SEARCH("*female*",AN21)),"female",IF(ISNUMBER(SEARCH("*male*",AN21)),"male",""))</f>
        <v/>
      </c>
      <c r="AJ21" s="149" t="str">
        <f t="shared" si="50"/>
        <v/>
      </c>
      <c r="AK21" s="150" t="str">
        <f>IF(AG21="","",(MID(AG21,(SEARCH("^^",SUBSTITUTE(AG21," ","^^",LEN(AG21)-LEN(SUBSTITUTE(AG21," ","")))))+1,99)&amp;"_"&amp;LEFT(AG21,FIND(" ",AG21)-1)&amp;"_"&amp;AH21))</f>
        <v/>
      </c>
      <c r="AM21" s="142"/>
      <c r="AN21" s="142"/>
      <c r="AO21" s="143" t="str">
        <f t="shared" si="0"/>
        <v/>
      </c>
      <c r="AP21" s="144" t="str">
        <f t="shared" si="1"/>
        <v/>
      </c>
      <c r="AQ21" s="145" t="str">
        <f>IF(AS21="","",AO$2)</f>
        <v/>
      </c>
      <c r="AR21" s="145" t="str">
        <f>IF(AS21="","",AO$3)</f>
        <v/>
      </c>
      <c r="AS21" s="146" t="str">
        <f t="shared" si="2"/>
        <v/>
      </c>
      <c r="AT21" s="147" t="str">
        <f t="shared" si="3"/>
        <v/>
      </c>
      <c r="AU21" s="148" t="str">
        <f t="shared" si="4"/>
        <v/>
      </c>
      <c r="AV21" s="149" t="str">
        <f t="shared" si="5"/>
        <v/>
      </c>
      <c r="AW21" s="150" t="str">
        <f t="shared" si="6"/>
        <v/>
      </c>
      <c r="AX21" s="89"/>
      <c r="AY21" s="142"/>
      <c r="AZ21" s="142"/>
      <c r="BA21" s="143" t="str">
        <f t="shared" si="7"/>
        <v/>
      </c>
      <c r="BB21" s="144" t="str">
        <f t="shared" si="8"/>
        <v/>
      </c>
      <c r="BC21" s="145" t="str">
        <f>IF(BE21="","",BA$2)</f>
        <v/>
      </c>
      <c r="BD21" s="145" t="str">
        <f>IF(BE21="","",BA$3)</f>
        <v/>
      </c>
      <c r="BE21" s="146" t="str">
        <f t="shared" si="9"/>
        <v/>
      </c>
      <c r="BF21" s="147" t="str">
        <f t="shared" si="10"/>
        <v/>
      </c>
      <c r="BG21" s="148" t="str">
        <f t="shared" si="11"/>
        <v/>
      </c>
      <c r="BH21" s="149" t="str">
        <f t="shared" si="12"/>
        <v/>
      </c>
      <c r="BI21" s="150" t="str">
        <f t="shared" si="13"/>
        <v/>
      </c>
      <c r="BJ21" s="89"/>
      <c r="BK21" s="142"/>
      <c r="BL21" s="142"/>
      <c r="BM21" s="143" t="str">
        <f t="shared" si="14"/>
        <v/>
      </c>
      <c r="BN21" s="144" t="str">
        <f t="shared" si="15"/>
        <v/>
      </c>
      <c r="BO21" s="145" t="str">
        <f t="shared" si="16"/>
        <v/>
      </c>
      <c r="BP21" s="145" t="str">
        <f t="shared" si="17"/>
        <v/>
      </c>
      <c r="BQ21" s="146" t="str">
        <f t="shared" si="18"/>
        <v/>
      </c>
      <c r="BR21" s="147" t="str">
        <f t="shared" si="19"/>
        <v/>
      </c>
      <c r="BS21" s="148" t="str">
        <f t="shared" si="20"/>
        <v/>
      </c>
      <c r="BT21" s="149" t="str">
        <f t="shared" si="21"/>
        <v/>
      </c>
      <c r="BU21" s="150" t="str">
        <f t="shared" si="22"/>
        <v/>
      </c>
      <c r="BV21" s="89"/>
      <c r="BW21" s="142"/>
      <c r="BX21" s="142"/>
      <c r="BY21" s="143">
        <f t="shared" si="23"/>
        <v>42905</v>
      </c>
      <c r="BZ21" s="144" t="str">
        <f t="shared" si="24"/>
        <v>Philippe I</v>
      </c>
      <c r="CA21" s="145">
        <f t="shared" si="25"/>
        <v>42870</v>
      </c>
      <c r="CB21" s="145">
        <f t="shared" si="26"/>
        <v>42905</v>
      </c>
      <c r="CC21" s="146" t="str">
        <f t="shared" si="27"/>
        <v>Marielle de Sarnez</v>
      </c>
      <c r="CD21" s="147" t="str">
        <f t="shared" si="28"/>
        <v>1951</v>
      </c>
      <c r="CE21" s="148" t="str">
        <f t="shared" si="29"/>
        <v>female</v>
      </c>
      <c r="CF21" s="149" t="str">
        <f t="shared" si="30"/>
        <v>fr_modem01</v>
      </c>
      <c r="CG21" s="150" t="str">
        <f t="shared" si="31"/>
        <v>Sarnez_Marielle_1951</v>
      </c>
      <c r="CH21" s="89"/>
      <c r="CI21" s="142"/>
      <c r="CJ21" s="142" t="s">
        <v>1280</v>
      </c>
      <c r="CK21" s="143">
        <f t="shared" si="32"/>
        <v>44019</v>
      </c>
      <c r="CL21" s="144" t="str">
        <f t="shared" si="33"/>
        <v>Philippe II</v>
      </c>
      <c r="CM21" s="145">
        <f t="shared" si="34"/>
        <v>42905</v>
      </c>
      <c r="CN21" s="145">
        <v>43551</v>
      </c>
      <c r="CO21" s="146" t="str">
        <f t="shared" si="36"/>
        <v>Nathalie Loiseau</v>
      </c>
      <c r="CP21" s="147" t="str">
        <f t="shared" si="37"/>
        <v>1964</v>
      </c>
      <c r="CQ21" s="148" t="str">
        <f t="shared" si="38"/>
        <v>female</v>
      </c>
      <c r="CR21" s="149" t="str">
        <f t="shared" si="39"/>
        <v>fr_independent01</v>
      </c>
      <c r="CS21" s="150" t="str">
        <f t="shared" si="40"/>
        <v>Loiseau_Nathalie_1964</v>
      </c>
      <c r="CT21" s="89"/>
      <c r="CU21" s="142"/>
      <c r="CV21" s="142" t="s">
        <v>1282</v>
      </c>
      <c r="CW21" s="143" t="str">
        <f t="shared" si="41"/>
        <v/>
      </c>
      <c r="CX21" s="144" t="str">
        <f t="shared" si="42"/>
        <v/>
      </c>
      <c r="CY21" s="145" t="str">
        <f t="shared" si="43"/>
        <v/>
      </c>
      <c r="CZ21" s="145" t="str">
        <f t="shared" si="44"/>
        <v/>
      </c>
      <c r="DA21" s="146" t="str">
        <f t="shared" si="45"/>
        <v/>
      </c>
      <c r="DB21" s="147" t="str">
        <f t="shared" si="46"/>
        <v/>
      </c>
      <c r="DC21" s="148" t="str">
        <f t="shared" si="47"/>
        <v/>
      </c>
      <c r="DD21" s="149" t="str">
        <f t="shared" si="48"/>
        <v/>
      </c>
      <c r="DE21" s="150" t="str">
        <f t="shared" si="49"/>
        <v/>
      </c>
      <c r="DF21" s="89"/>
      <c r="DG21" s="142"/>
      <c r="DH21" s="142"/>
      <c r="DI21" s="143" t="str">
        <f>IF(DM21="","",DI$3)</f>
        <v/>
      </c>
      <c r="DJ21" s="144" t="str">
        <f>IF(DM21="","",DI$1)</f>
        <v/>
      </c>
      <c r="DK21" s="145" t="str">
        <f>IF(DM21="","",DI$2)</f>
        <v/>
      </c>
      <c r="DL21" s="145" t="str">
        <f>IF(DM21="","",DI$3)</f>
        <v/>
      </c>
      <c r="DM21" s="146" t="str">
        <f>IF(DT21="","",IF(ISNUMBER(SEARCH(":",DT21)),MID(DT21,FIND(":",DT21)+2,FIND("(",DT21)-FIND(":",DT21)-3),LEFT(DT21,FIND("(",DT21)-2)))</f>
        <v/>
      </c>
      <c r="DN21" s="147" t="str">
        <f>IF(DT21="","",MID(DT21,FIND("(",DT21)+1,4))</f>
        <v/>
      </c>
      <c r="DO21" s="148" t="str">
        <f>IF(ISNUMBER(SEARCH("*female*",DT21)),"female",IF(ISNUMBER(SEARCH("*male*",DT21)),"male",""))</f>
        <v/>
      </c>
      <c r="DP21" s="149" t="str">
        <f>IF(DT21="","",IF(ISERROR(MID(DT21,FIND("male,",DT21)+6,(FIND(")",DT21)-(FIND("male,",DT21)+6))))=TRUE,"missing/error",MID(DT21,FIND("male,",DT21)+6,(FIND(")",DT21)-(FIND("male,",DT21)+6)))))</f>
        <v/>
      </c>
      <c r="DQ21" s="150" t="str">
        <f>IF(DM21="","",(MID(DM21,(SEARCH("^^",SUBSTITUTE(DM21," ","^^",LEN(DM21)-LEN(SUBSTITUTE(DM21," ","")))))+1,99)&amp;"_"&amp;LEFT(DM21,FIND(" ",DM21)-1)&amp;"_"&amp;DN21))</f>
        <v/>
      </c>
      <c r="DR21" s="89"/>
      <c r="DS21" s="142"/>
      <c r="DT21" s="142"/>
      <c r="DU21" s="143" t="str">
        <f>IF(DY21="","",DU$3)</f>
        <v/>
      </c>
      <c r="DV21" s="144" t="str">
        <f>IF(DY21="","",DU$1)</f>
        <v/>
      </c>
      <c r="DW21" s="145" t="str">
        <f>IF(DY21="","",DU$2)</f>
        <v/>
      </c>
      <c r="DX21" s="145" t="str">
        <f>IF(DY21="","",DU$3)</f>
        <v/>
      </c>
      <c r="DY21" s="146" t="str">
        <f>IF(EF21="","",IF(ISNUMBER(SEARCH(":",EF21)),MID(EF21,FIND(":",EF21)+2,FIND("(",EF21)-FIND(":",EF21)-3),LEFT(EF21,FIND("(",EF21)-2)))</f>
        <v/>
      </c>
      <c r="DZ21" s="147" t="str">
        <f>IF(EF21="","",MID(EF21,FIND("(",EF21)+1,4))</f>
        <v/>
      </c>
      <c r="EA21" s="148" t="str">
        <f>IF(ISNUMBER(SEARCH("*female*",EF21)),"female",IF(ISNUMBER(SEARCH("*male*",EF21)),"male",""))</f>
        <v/>
      </c>
      <c r="EB21" s="149" t="str">
        <f>IF(EF21="","",IF(ISERROR(MID(EF21,FIND("male,",EF21)+6,(FIND(")",EF21)-(FIND("male,",EF21)+6))))=TRUE,"missing/error",MID(EF21,FIND("male,",EF21)+6,(FIND(")",EF21)-(FIND("male,",EF21)+6)))))</f>
        <v/>
      </c>
      <c r="EC21" s="150" t="str">
        <f>IF(DY21="","",(MID(DY21,(SEARCH("^^",SUBSTITUTE(DY21," ","^^",LEN(DY21)-LEN(SUBSTITUTE(DY21," ","")))))+1,99)&amp;"_"&amp;LEFT(DY21,FIND(" ",DY21)-1)&amp;"_"&amp;DZ21))</f>
        <v/>
      </c>
      <c r="ED21" s="89"/>
      <c r="EE21" s="142"/>
      <c r="EF21" s="142"/>
      <c r="EG21" s="143" t="str">
        <f>IF(EK21="","",EG$3)</f>
        <v/>
      </c>
      <c r="EH21" s="144" t="str">
        <f>IF(EK21="","",EG$1)</f>
        <v/>
      </c>
      <c r="EI21" s="145" t="str">
        <f>IF(EK21="","",EG$2)</f>
        <v/>
      </c>
      <c r="EJ21" s="145" t="str">
        <f>IF(EK21="","",EG$3)</f>
        <v/>
      </c>
      <c r="EK21" s="146" t="str">
        <f>IF(ER21="","",IF(ISNUMBER(SEARCH(":",ER21)),MID(ER21,FIND(":",ER21)+2,FIND("(",ER21)-FIND(":",ER21)-3),LEFT(ER21,FIND("(",ER21)-2)))</f>
        <v/>
      </c>
      <c r="EL21" s="147" t="str">
        <f>IF(ER21="","",MID(ER21,FIND("(",ER21)+1,4))</f>
        <v/>
      </c>
      <c r="EM21" s="148" t="str">
        <f>IF(ISNUMBER(SEARCH("*female*",ER21)),"female",IF(ISNUMBER(SEARCH("*male*",ER21)),"male",""))</f>
        <v/>
      </c>
      <c r="EN21" s="149" t="str">
        <f>IF(ER21="","",IF(ISERROR(MID(ER21,FIND("male,",ER21)+6,(FIND(")",ER21)-(FIND("male,",ER21)+6))))=TRUE,"missing/error",MID(ER21,FIND("male,",ER21)+6,(FIND(")",ER21)-(FIND("male,",ER21)+6)))))</f>
        <v/>
      </c>
      <c r="EO21" s="150" t="str">
        <f>IF(EK21="","",(MID(EK21,(SEARCH("^^",SUBSTITUTE(EK21," ","^^",LEN(EK21)-LEN(SUBSTITUTE(EK21," ","")))))+1,99)&amp;"_"&amp;LEFT(EK21,FIND(" ",EK21)-1)&amp;"_"&amp;EL21))</f>
        <v/>
      </c>
      <c r="EP21" s="89"/>
      <c r="EQ21" s="142"/>
      <c r="ER21" s="142"/>
      <c r="ES21" s="143" t="str">
        <f>IF(EW21="","",ES$3)</f>
        <v/>
      </c>
      <c r="ET21" s="144" t="str">
        <f>IF(EW21="","",ES$1)</f>
        <v/>
      </c>
      <c r="EU21" s="145" t="str">
        <f>IF(EW21="","",ES$2)</f>
        <v/>
      </c>
      <c r="EV21" s="145" t="str">
        <f>IF(EW21="","",ES$3)</f>
        <v/>
      </c>
      <c r="EW21" s="146" t="str">
        <f>IF(FD21="","",IF(ISNUMBER(SEARCH(":",FD21)),MID(FD21,FIND(":",FD21)+2,FIND("(",FD21)-FIND(":",FD21)-3),LEFT(FD21,FIND("(",FD21)-2)))</f>
        <v/>
      </c>
      <c r="EX21" s="147" t="str">
        <f>IF(FD21="","",MID(FD21,FIND("(",FD21)+1,4))</f>
        <v/>
      </c>
      <c r="EY21" s="148" t="str">
        <f>IF(ISNUMBER(SEARCH("*female*",FD21)),"female",IF(ISNUMBER(SEARCH("*male*",FD21)),"male",""))</f>
        <v/>
      </c>
      <c r="EZ21" s="149" t="str">
        <f>IF(FD21="","",IF(ISERROR(MID(FD21,FIND("male,",FD21)+6,(FIND(")",FD21)-(FIND("male,",FD21)+6))))=TRUE,"missing/error",MID(FD21,FIND("male,",FD21)+6,(FIND(")",FD21)-(FIND("male,",FD21)+6)))))</f>
        <v/>
      </c>
      <c r="FA21" s="150" t="str">
        <f>IF(EW21="","",(MID(EW21,(SEARCH("^^",SUBSTITUTE(EW21," ","^^",LEN(EW21)-LEN(SUBSTITUTE(EW21," ","")))))+1,99)&amp;"_"&amp;LEFT(EW21,FIND(" ",EW21)-1)&amp;"_"&amp;EX21))</f>
        <v/>
      </c>
      <c r="FB21" s="89"/>
      <c r="FC21" s="142"/>
      <c r="FD21" s="142"/>
      <c r="FE21" s="143" t="str">
        <f>IF(FI21="","",FE$3)</f>
        <v/>
      </c>
      <c r="FF21" s="144" t="str">
        <f>IF(FI21="","",FE$1)</f>
        <v/>
      </c>
      <c r="FG21" s="145" t="str">
        <f>IF(FI21="","",FE$2)</f>
        <v/>
      </c>
      <c r="FH21" s="145" t="str">
        <f>IF(FI21="","",FE$3)</f>
        <v/>
      </c>
      <c r="FI21" s="146" t="str">
        <f>IF(FP21="","",IF(ISNUMBER(SEARCH(":",FP21)),MID(FP21,FIND(":",FP21)+2,FIND("(",FP21)-FIND(":",FP21)-3),LEFT(FP21,FIND("(",FP21)-2)))</f>
        <v/>
      </c>
      <c r="FJ21" s="147" t="str">
        <f>IF(FP21="","",MID(FP21,FIND("(",FP21)+1,4))</f>
        <v/>
      </c>
      <c r="FK21" s="148" t="str">
        <f>IF(ISNUMBER(SEARCH("*female*",FP21)),"female",IF(ISNUMBER(SEARCH("*male*",FP21)),"male",""))</f>
        <v/>
      </c>
      <c r="FL21" s="149" t="str">
        <f>IF(FP21="","",IF(ISERROR(MID(FP21,FIND("male,",FP21)+6,(FIND(")",FP21)-(FIND("male,",FP21)+6))))=TRUE,"missing/error",MID(FP21,FIND("male,",FP21)+6,(FIND(")",FP21)-(FIND("male,",FP21)+6)))))</f>
        <v/>
      </c>
      <c r="FM21" s="150" t="str">
        <f>IF(FI21="","",(MID(FI21,(SEARCH("^^",SUBSTITUTE(FI21," ","^^",LEN(FI21)-LEN(SUBSTITUTE(FI21," ","")))))+1,99)&amp;"_"&amp;LEFT(FI21,FIND(" ",FI21)-1)&amp;"_"&amp;FJ21))</f>
        <v/>
      </c>
      <c r="FN21" s="89"/>
      <c r="FO21" s="142"/>
      <c r="FP21" s="142"/>
      <c r="FQ21" s="143" t="str">
        <f>IF(FU21="","",#REF!)</f>
        <v/>
      </c>
      <c r="FR21" s="144" t="str">
        <f>IF(FU21="","",FQ$1)</f>
        <v/>
      </c>
      <c r="FS21" s="145" t="str">
        <f>IF(FU21="","",FQ$2)</f>
        <v/>
      </c>
      <c r="FT21" s="145" t="str">
        <f>IF(FU21="","",FQ$3)</f>
        <v/>
      </c>
      <c r="FU21" s="146" t="str">
        <f>IF(GB21="","",IF(ISNUMBER(SEARCH(":",GB21)),MID(GB21,FIND(":",GB21)+2,FIND("(",GB21)-FIND(":",GB21)-3),LEFT(GB21,FIND("(",GB21)-2)))</f>
        <v/>
      </c>
      <c r="FV21" s="147" t="str">
        <f>IF(GB21="","",MID(GB21,FIND("(",GB21)+1,4))</f>
        <v/>
      </c>
      <c r="FW21" s="148" t="str">
        <f>IF(ISNUMBER(SEARCH("*female*",GB21)),"female",IF(ISNUMBER(SEARCH("*male*",GB21)),"male",""))</f>
        <v/>
      </c>
      <c r="FX21" s="149" t="str">
        <f>IF(GB21="","",IF(ISERROR(MID(GB21,FIND("male,",GB21)+6,(FIND(")",GB21)-(FIND("male,",GB21)+6))))=TRUE,"missing/error",MID(GB21,FIND("male,",GB21)+6,(FIND(")",GB21)-(FIND("male,",GB21)+6)))))</f>
        <v/>
      </c>
      <c r="FY21" s="150" t="str">
        <f>IF(FU21="","",(MID(FU21,(SEARCH("^^",SUBSTITUTE(FU21," ","^^",LEN(FU21)-LEN(SUBSTITUTE(FU21," ","")))))+1,99)&amp;"_"&amp;LEFT(FU21,FIND(" ",FU21)-1)&amp;"_"&amp;FV21))</f>
        <v/>
      </c>
      <c r="FZ21" s="89"/>
      <c r="GA21" s="142"/>
      <c r="GB21" s="142"/>
      <c r="GC21" s="143" t="str">
        <f>IF(GG21="","",GC$3)</f>
        <v/>
      </c>
      <c r="GD21" s="144" t="str">
        <f>IF(GG21="","",GC$1)</f>
        <v/>
      </c>
      <c r="GE21" s="145" t="str">
        <f>IF(GG21="","",GC$2)</f>
        <v/>
      </c>
      <c r="GF21" s="145" t="str">
        <f>IF(GG21="","",GC$3)</f>
        <v/>
      </c>
      <c r="GG21" s="146" t="str">
        <f>IF(GN21="","",IF(ISNUMBER(SEARCH(":",GN21)),MID(GN21,FIND(":",GN21)+2,FIND("(",GN21)-FIND(":",GN21)-3),LEFT(GN21,FIND("(",GN21)-2)))</f>
        <v/>
      </c>
      <c r="GH21" s="147" t="str">
        <f>IF(GN21="","",MID(GN21,FIND("(",GN21)+1,4))</f>
        <v/>
      </c>
      <c r="GI21" s="148" t="str">
        <f>IF(ISNUMBER(SEARCH("*female*",GN21)),"female",IF(ISNUMBER(SEARCH("*male*",GN21)),"male",""))</f>
        <v/>
      </c>
      <c r="GJ21" s="149" t="str">
        <f>IF(GN21="","",IF(ISERROR(MID(GN21,FIND("male,",GN21)+6,(FIND(")",GN21)-(FIND("male,",GN21)+6))))=TRUE,"missing/error",MID(GN21,FIND("male,",GN21)+6,(FIND(")",GN21)-(FIND("male,",GN21)+6)))))</f>
        <v/>
      </c>
      <c r="GK21" s="150" t="str">
        <f>IF(GG21="","",(MID(GG21,(SEARCH("^^",SUBSTITUTE(GG21," ","^^",LEN(GG21)-LEN(SUBSTITUTE(GG21," ","")))))+1,99)&amp;"_"&amp;LEFT(GG21,FIND(" ",GG21)-1)&amp;"_"&amp;GH21))</f>
        <v/>
      </c>
      <c r="GL21" s="89"/>
      <c r="GM21" s="142"/>
      <c r="GN21" s="142"/>
      <c r="GO21" s="143" t="str">
        <f>IF(GS21="","",GO$3)</f>
        <v/>
      </c>
      <c r="GP21" s="144" t="str">
        <f>IF(GS21="","",GO$1)</f>
        <v/>
      </c>
      <c r="GQ21" s="145" t="str">
        <f>IF(GS21="","",GO$2)</f>
        <v/>
      </c>
      <c r="GR21" s="145" t="str">
        <f>IF(GS21="","",GO$3)</f>
        <v/>
      </c>
      <c r="GS21" s="146" t="str">
        <f>IF(GZ21="","",IF(ISNUMBER(SEARCH(":",GZ21)),MID(GZ21,FIND(":",GZ21)+2,FIND("(",GZ21)-FIND(":",GZ21)-3),LEFT(GZ21,FIND("(",GZ21)-2)))</f>
        <v/>
      </c>
      <c r="GT21" s="147" t="str">
        <f>IF(GZ21="","",MID(GZ21,FIND("(",GZ21)+1,4))</f>
        <v/>
      </c>
      <c r="GU21" s="148" t="str">
        <f>IF(ISNUMBER(SEARCH("*female*",GZ21)),"female",IF(ISNUMBER(SEARCH("*male*",GZ21)),"male",""))</f>
        <v/>
      </c>
      <c r="GV21" s="149" t="str">
        <f>IF(GZ21="","",IF(ISERROR(MID(GZ21,FIND("male,",GZ21)+6,(FIND(")",GZ21)-(FIND("male,",GZ21)+6))))=TRUE,"missing/error",MID(GZ21,FIND("male,",GZ21)+6,(FIND(")",GZ21)-(FIND("male,",GZ21)+6)))))</f>
        <v/>
      </c>
      <c r="GW21" s="150" t="str">
        <f>IF(GS21="","",(MID(GS21,(SEARCH("^^",SUBSTITUTE(GS21," ","^^",LEN(GS21)-LEN(SUBSTITUTE(GS21," ","")))))+1,99)&amp;"_"&amp;LEFT(GS21,FIND(" ",GS21)-1)&amp;"_"&amp;GT21))</f>
        <v/>
      </c>
      <c r="GX21" s="89"/>
      <c r="GY21" s="142"/>
      <c r="GZ21" s="142"/>
      <c r="HA21" s="143" t="str">
        <f>IF(HE21="","",HA$3)</f>
        <v/>
      </c>
      <c r="HB21" s="144" t="str">
        <f>IF(HE21="","",HA$1)</f>
        <v/>
      </c>
      <c r="HC21" s="145" t="str">
        <f>IF(HE21="","",HA$2)</f>
        <v/>
      </c>
      <c r="HD21" s="145" t="str">
        <f>IF(HE21="","",HA$3)</f>
        <v/>
      </c>
      <c r="HE21" s="146" t="str">
        <f>IF(HL21="","",IF(ISNUMBER(SEARCH(":",HL21)),MID(HL21,FIND(":",HL21)+2,FIND("(",HL21)-FIND(":",HL21)-3),LEFT(HL21,FIND("(",HL21)-2)))</f>
        <v/>
      </c>
      <c r="HF21" s="147" t="str">
        <f>IF(HL21="","",MID(HL21,FIND("(",HL21)+1,4))</f>
        <v/>
      </c>
      <c r="HG21" s="148" t="str">
        <f>IF(ISNUMBER(SEARCH("*female*",HL21)),"female",IF(ISNUMBER(SEARCH("*male*",HL21)),"male",""))</f>
        <v/>
      </c>
      <c r="HH21" s="149" t="str">
        <f>IF(HL21="","",IF(ISERROR(MID(HL21,FIND("male,",HL21)+6,(FIND(")",HL21)-(FIND("male,",HL21)+6))))=TRUE,"missing/error",MID(HL21,FIND("male,",HL21)+6,(FIND(")",HL21)-(FIND("male,",HL21)+6)))))</f>
        <v/>
      </c>
      <c r="HI21" s="150" t="str">
        <f>IF(HE21="","",(MID(HE21,(SEARCH("^^",SUBSTITUTE(HE21," ","^^",LEN(HE21)-LEN(SUBSTITUTE(HE21," ","")))))+1,99)&amp;"_"&amp;LEFT(HE21,FIND(" ",HE21)-1)&amp;"_"&amp;HF21))</f>
        <v/>
      </c>
      <c r="HJ21" s="89"/>
      <c r="HK21" s="142"/>
      <c r="HL21" s="142" t="s">
        <v>284</v>
      </c>
      <c r="HM21" s="143" t="str">
        <f>IF(HQ21="","",HM$3)</f>
        <v/>
      </c>
      <c r="HN21" s="144" t="str">
        <f>IF(HQ21="","",HM$1)</f>
        <v/>
      </c>
      <c r="HO21" s="145" t="str">
        <f>IF(HQ21="","",HM$2)</f>
        <v/>
      </c>
      <c r="HP21" s="145" t="str">
        <f>IF(HQ21="","",HM$3)</f>
        <v/>
      </c>
      <c r="HQ21" s="146" t="str">
        <f>IF(HX21="","",IF(ISNUMBER(SEARCH(":",HX21)),MID(HX21,FIND(":",HX21)+2,FIND("(",HX21)-FIND(":",HX21)-3),LEFT(HX21,FIND("(",HX21)-2)))</f>
        <v/>
      </c>
      <c r="HR21" s="147" t="str">
        <f>IF(HX21="","",MID(HX21,FIND("(",HX21)+1,4))</f>
        <v/>
      </c>
      <c r="HS21" s="148" t="str">
        <f>IF(ISNUMBER(SEARCH("*female*",HX21)),"female",IF(ISNUMBER(SEARCH("*male*",HX21)),"male",""))</f>
        <v/>
      </c>
      <c r="HT21" s="149" t="str">
        <f>IF(HX21="","",IF(ISERROR(MID(HX21,FIND("male,",HX21)+6,(FIND(")",HX21)-(FIND("male,",HX21)+6))))=TRUE,"missing/error",MID(HX21,FIND("male,",HX21)+6,(FIND(")",HX21)-(FIND("male,",HX21)+6)))))</f>
        <v/>
      </c>
      <c r="HU21" s="150" t="str">
        <f>IF(HQ21="","",(MID(HQ21,(SEARCH("^^",SUBSTITUTE(HQ21," ","^^",LEN(HQ21)-LEN(SUBSTITUTE(HQ21," ","")))))+1,99)&amp;"_"&amp;LEFT(HQ21,FIND(" ",HQ21)-1)&amp;"_"&amp;HR21))</f>
        <v/>
      </c>
      <c r="HV21" s="89"/>
      <c r="HW21" s="142"/>
      <c r="HX21" s="142"/>
      <c r="HY21" s="143" t="str">
        <f>IF(IC21="","",HY$3)</f>
        <v/>
      </c>
      <c r="HZ21" s="144" t="str">
        <f>IF(IC21="","",HY$1)</f>
        <v/>
      </c>
      <c r="IA21" s="145" t="str">
        <f>IF(IC21="","",HY$2)</f>
        <v/>
      </c>
      <c r="IB21" s="145" t="str">
        <f>IF(IC21="","",HY$3)</f>
        <v/>
      </c>
      <c r="IC21" s="146" t="str">
        <f>IF(IJ21="","",IF(ISNUMBER(SEARCH(":",IJ21)),MID(IJ21,FIND(":",IJ21)+2,FIND("(",IJ21)-FIND(":",IJ21)-3),LEFT(IJ21,FIND("(",IJ21)-2)))</f>
        <v/>
      </c>
      <c r="ID21" s="147" t="str">
        <f>IF(IJ21="","",MID(IJ21,FIND("(",IJ21)+1,4))</f>
        <v/>
      </c>
      <c r="IE21" s="148" t="str">
        <f>IF(ISNUMBER(SEARCH("*female*",IJ21)),"female",IF(ISNUMBER(SEARCH("*male*",IJ21)),"male",""))</f>
        <v/>
      </c>
      <c r="IF21" s="149" t="str">
        <f>IF(IJ21="","",IF(ISERROR(MID(IJ21,FIND("male,",IJ21)+6,(FIND(")",IJ21)-(FIND("male,",IJ21)+6))))=TRUE,"missing/error",MID(IJ21,FIND("male,",IJ21)+6,(FIND(")",IJ21)-(FIND("male,",IJ21)+6)))))</f>
        <v/>
      </c>
      <c r="IG21" s="150" t="str">
        <f>IF(IC21="","",(MID(IC21,(SEARCH("^^",SUBSTITUTE(IC21," ","^^",LEN(IC21)-LEN(SUBSTITUTE(IC21," ","")))))+1,99)&amp;"_"&amp;LEFT(IC21,FIND(" ",IC21)-1)&amp;"_"&amp;ID21))</f>
        <v/>
      </c>
      <c r="IH21" s="89"/>
      <c r="II21" s="142"/>
      <c r="IJ21" s="142"/>
      <c r="IK21" s="143" t="str">
        <f>IF(IO21="","",IK$3)</f>
        <v/>
      </c>
      <c r="IL21" s="144" t="str">
        <f>IF(IO21="","",IK$1)</f>
        <v/>
      </c>
      <c r="IM21" s="145" t="str">
        <f>IF(IO21="","",IK$2)</f>
        <v/>
      </c>
      <c r="IN21" s="145" t="str">
        <f>IF(IO21="","",IK$3)</f>
        <v/>
      </c>
      <c r="IO21" s="146" t="str">
        <f>IF(IV21="","",IF(ISNUMBER(SEARCH(":",IV21)),MID(IV21,FIND(":",IV21)+2,FIND("(",IV21)-FIND(":",IV21)-3),LEFT(IV21,FIND("(",IV21)-2)))</f>
        <v/>
      </c>
      <c r="IP21" s="147" t="str">
        <f>IF(IV21="","",MID(IV21,FIND("(",IV21)+1,4))</f>
        <v/>
      </c>
      <c r="IQ21" s="148" t="str">
        <f>IF(ISNUMBER(SEARCH("*female*",IV21)),"female",IF(ISNUMBER(SEARCH("*male*",IV21)),"male",""))</f>
        <v/>
      </c>
      <c r="IR21" s="149" t="str">
        <f>IF(IV21="","",IF(ISERROR(MID(IV21,FIND("male,",IV21)+6,(FIND(")",IV21)-(FIND("male,",IV21)+6))))=TRUE,"missing/error",MID(IV21,FIND("male,",IV21)+6,(FIND(")",IV21)-(FIND("male,",IV21)+6)))))</f>
        <v/>
      </c>
      <c r="IS21" s="150" t="str">
        <f>IF(IO21="","",(MID(IO21,(SEARCH("^^",SUBSTITUTE(IO21," ","^^",LEN(IO21)-LEN(SUBSTITUTE(IO21," ","")))))+1,99)&amp;"_"&amp;LEFT(IO21,FIND(" ",IO21)-1)&amp;"_"&amp;IP21))</f>
        <v/>
      </c>
      <c r="IT21" s="89"/>
      <c r="IU21" s="142"/>
      <c r="IV21" s="142"/>
      <c r="IW21" s="143" t="str">
        <f>IF(JA21="","",IW$3)</f>
        <v/>
      </c>
      <c r="IX21" s="144" t="str">
        <f>IF(JA21="","",IW$1)</f>
        <v/>
      </c>
      <c r="IY21" s="145" t="str">
        <f>IF(JA21="","",IW$2)</f>
        <v/>
      </c>
      <c r="IZ21" s="145" t="str">
        <f>IF(JA21="","",IW$3)</f>
        <v/>
      </c>
      <c r="JA21" s="146" t="str">
        <f>IF(JH21="","",IF(ISNUMBER(SEARCH(":",JH21)),MID(JH21,FIND(":",JH21)+2,FIND("(",JH21)-FIND(":",JH21)-3),LEFT(JH21,FIND("(",JH21)-2)))</f>
        <v/>
      </c>
      <c r="JB21" s="147" t="str">
        <f>IF(JH21="","",MID(JH21,FIND("(",JH21)+1,4))</f>
        <v/>
      </c>
      <c r="JC21" s="148" t="str">
        <f>IF(ISNUMBER(SEARCH("*female*",JH21)),"female",IF(ISNUMBER(SEARCH("*male*",JH21)),"male",""))</f>
        <v/>
      </c>
      <c r="JD21" s="149" t="str">
        <f>IF(JH21="","",IF(ISERROR(MID(JH21,FIND("male,",JH21)+6,(FIND(")",JH21)-(FIND("male,",JH21)+6))))=TRUE,"missing/error",MID(JH21,FIND("male,",JH21)+6,(FIND(")",JH21)-(FIND("male,",JH21)+6)))))</f>
        <v/>
      </c>
      <c r="JE21" s="150" t="str">
        <f>IF(JA21="","",(MID(JA21,(SEARCH("^^",SUBSTITUTE(JA21," ","^^",LEN(JA21)-LEN(SUBSTITUTE(JA21," ","")))))+1,99)&amp;"_"&amp;LEFT(JA21,FIND(" ",JA21)-1)&amp;"_"&amp;JB21))</f>
        <v/>
      </c>
      <c r="JF21" s="89"/>
      <c r="JG21" s="142"/>
      <c r="JH21" s="142"/>
      <c r="JI21" s="143" t="str">
        <f>IF(JM21="","",JI$3)</f>
        <v/>
      </c>
      <c r="JJ21" s="144" t="str">
        <f>IF(JM21="","",JI$1)</f>
        <v/>
      </c>
      <c r="JK21" s="145" t="str">
        <f>IF(JM21="","",JI$2)</f>
        <v/>
      </c>
      <c r="JL21" s="145" t="str">
        <f>IF(JM21="","",JI$3)</f>
        <v/>
      </c>
      <c r="JM21" s="146" t="str">
        <f>IF(JT21="","",IF(ISNUMBER(SEARCH(":",JT21)),MID(JT21,FIND(":",JT21)+2,FIND("(",JT21)-FIND(":",JT21)-3),LEFT(JT21,FIND("(",JT21)-2)))</f>
        <v/>
      </c>
      <c r="JN21" s="147" t="str">
        <f>IF(JT21="","",MID(JT21,FIND("(",JT21)+1,4))</f>
        <v/>
      </c>
      <c r="JO21" s="148" t="str">
        <f>IF(ISNUMBER(SEARCH("*female*",JT21)),"female",IF(ISNUMBER(SEARCH("*male*",JT21)),"male",""))</f>
        <v/>
      </c>
      <c r="JP21" s="149" t="str">
        <f>IF(JT21="","",IF(ISERROR(MID(JT21,FIND("male,",JT21)+6,(FIND(")",JT21)-(FIND("male,",JT21)+6))))=TRUE,"missing/error",MID(JT21,FIND("male,",JT21)+6,(FIND(")",JT21)-(FIND("male,",JT21)+6)))))</f>
        <v/>
      </c>
      <c r="JQ21" s="150" t="str">
        <f>IF(JM21="","",(MID(JM21,(SEARCH("^^",SUBSTITUTE(JM21," ","^^",LEN(JM21)-LEN(SUBSTITUTE(JM21," ","")))))+1,99)&amp;"_"&amp;LEFT(JM21,FIND(" ",JM21)-1)&amp;"_"&amp;JN21))</f>
        <v/>
      </c>
      <c r="JR21" s="89"/>
      <c r="JS21" s="142"/>
      <c r="JT21" s="142"/>
      <c r="JU21" s="143" t="str">
        <f>IF(JY21="","",JU$3)</f>
        <v/>
      </c>
      <c r="JV21" s="144" t="str">
        <f>IF(JY21="","",JU$1)</f>
        <v/>
      </c>
      <c r="JW21" s="145" t="str">
        <f>IF(JY21="","",JU$2)</f>
        <v/>
      </c>
      <c r="JX21" s="145" t="str">
        <f>IF(JY21="","",JU$3)</f>
        <v/>
      </c>
      <c r="JY21" s="146" t="str">
        <f>IF(KF21="","",IF(ISNUMBER(SEARCH(":",KF21)),MID(KF21,FIND(":",KF21)+2,FIND("(",KF21)-FIND(":",KF21)-3),LEFT(KF21,FIND("(",KF21)-2)))</f>
        <v/>
      </c>
      <c r="JZ21" s="147" t="str">
        <f>IF(KF21="","",MID(KF21,FIND("(",KF21)+1,4))</f>
        <v/>
      </c>
      <c r="KA21" s="148" t="str">
        <f>IF(ISNUMBER(SEARCH("*female*",KF21)),"female",IF(ISNUMBER(SEARCH("*male*",KF21)),"male",""))</f>
        <v/>
      </c>
      <c r="KB21" s="149" t="str">
        <f>IF(KF21="","",IF(ISERROR(MID(KF21,FIND("male,",KF21)+6,(FIND(")",KF21)-(FIND("male,",KF21)+6))))=TRUE,"missing/error",MID(KF21,FIND("male,",KF21)+6,(FIND(")",KF21)-(FIND("male,",KF21)+6)))))</f>
        <v/>
      </c>
      <c r="KC21" s="150" t="str">
        <f>IF(JY21="","",(MID(JY21,(SEARCH("^^",SUBSTITUTE(JY21," ","^^",LEN(JY21)-LEN(SUBSTITUTE(JY21," ","")))))+1,99)&amp;"_"&amp;LEFT(JY21,FIND(" ",JY21)-1)&amp;"_"&amp;JZ21))</f>
        <v/>
      </c>
      <c r="KD21" s="89"/>
      <c r="KE21" s="142"/>
      <c r="KF21" s="142"/>
    </row>
    <row r="22" spans="1:292" ht="13.5" customHeight="1" x14ac:dyDescent="0.25">
      <c r="A22" s="100"/>
      <c r="B22" s="142" t="s">
        <v>856</v>
      </c>
      <c r="C22" s="89" t="s">
        <v>857</v>
      </c>
      <c r="D22" s="320"/>
      <c r="E22" s="143"/>
      <c r="F22" s="144"/>
      <c r="G22" s="145"/>
      <c r="H22" s="145"/>
      <c r="I22" s="146"/>
      <c r="J22" s="147"/>
      <c r="K22" s="148"/>
      <c r="L22" s="149"/>
      <c r="M22" s="150"/>
      <c r="O22" s="142"/>
      <c r="P22" s="320"/>
      <c r="Q22" s="143">
        <f>IF(U22="","",Q$3)</f>
        <v>41044</v>
      </c>
      <c r="R22" s="144" t="str">
        <f>IF(U22="","",Q$1)</f>
        <v>Fillon VII</v>
      </c>
      <c r="S22" s="145">
        <v>40723</v>
      </c>
      <c r="T22" s="145">
        <f>IF(U22="","",Q$3)</f>
        <v>41044</v>
      </c>
      <c r="U22" s="146" t="str">
        <f>IF(AB22="","",IF(ISNUMBER(SEARCH(":",AB22)),MID(AB22,FIND(":",AB22)+2,FIND("(",AB22)-FIND(":",AB22)-3),LEFT(AB22,FIND("(",AB22)-2)))</f>
        <v>Jean Leonetti</v>
      </c>
      <c r="V22" s="147" t="str">
        <f>IF(AB22="","",MID(AB22,FIND("(",AB22)+1,4))</f>
        <v>1948</v>
      </c>
      <c r="W22" s="148" t="str">
        <f>IF(ISNUMBER(SEARCH("*female*",AB22)),"female",IF(ISNUMBER(SEARCH("*male*",AB22)),"male",""))</f>
        <v>male</v>
      </c>
      <c r="X22" s="149" t="str">
        <f>IF(AB22="","",IF(ISERROR(MID(AB22,FIND("male,",AB22)+6,(FIND(")",AB22)-(FIND("male,",AB22)+6))))=TRUE,"missing/error",MID(AB22,FIND("male,",AB22)+6,(FIND(")",AB22)-(FIND("male,",AB22)+6)))))</f>
        <v>fr_ump01</v>
      </c>
      <c r="Y22" s="150" t="str">
        <f>IF(U22="","",(MID(U22,(SEARCH("^^",SUBSTITUTE(U22," ","^^",LEN(U22)-LEN(SUBSTITUTE(U22," ","")))))+1,99)&amp;"_"&amp;LEFT(U22,FIND(" ",U22)-1)&amp;"_"&amp;V22))</f>
        <v>Leonetti_Jean_1948</v>
      </c>
      <c r="AA22" s="142"/>
      <c r="AB22" s="142" t="s">
        <v>994</v>
      </c>
      <c r="AC22" s="143"/>
      <c r="AD22" s="144"/>
      <c r="AE22" s="145"/>
      <c r="AF22" s="145"/>
      <c r="AG22" s="146" t="str">
        <f>IF(AN22="","",IF(ISNUMBER(SEARCH(":",AN22)),MID(AN22,FIND(":",AN22)+2,FIND("(",AN22)-FIND(":",AN22)-3),LEFT(AN22,FIND("(",AN22)-2)))</f>
        <v/>
      </c>
      <c r="AH22" s="147" t="str">
        <f>IF(AN22="","",MID(AN22,FIND("(",AN22)+1,4))</f>
        <v/>
      </c>
      <c r="AI22" s="148" t="str">
        <f>IF(ISNUMBER(SEARCH("*female*",AN22)),"female",IF(ISNUMBER(SEARCH("*male*",AN22)),"male",""))</f>
        <v/>
      </c>
      <c r="AJ22" s="149" t="str">
        <f t="shared" si="50"/>
        <v/>
      </c>
      <c r="AK22" s="150" t="str">
        <f>IF(AG22="","",(MID(AG22,(SEARCH("^^",SUBSTITUTE(AG22," ","^^",LEN(AG22)-LEN(SUBSTITUTE(AG22," ","")))))+1,99)&amp;"_"&amp;LEFT(AG22,FIND(" ",AG22)-1)&amp;"_"&amp;AH22))</f>
        <v/>
      </c>
      <c r="AM22" s="142"/>
      <c r="AN22" s="142"/>
      <c r="AO22" s="143" t="str">
        <f t="shared" si="0"/>
        <v/>
      </c>
      <c r="AP22" s="144" t="str">
        <f t="shared" si="1"/>
        <v/>
      </c>
      <c r="AQ22" s="145"/>
      <c r="AR22" s="145"/>
      <c r="AS22" s="146" t="str">
        <f t="shared" si="2"/>
        <v/>
      </c>
      <c r="AT22" s="147" t="str">
        <f t="shared" si="3"/>
        <v/>
      </c>
      <c r="AU22" s="148" t="str">
        <f t="shared" si="4"/>
        <v/>
      </c>
      <c r="AV22" s="149" t="str">
        <f t="shared" si="5"/>
        <v/>
      </c>
      <c r="AW22" s="150" t="str">
        <f t="shared" si="6"/>
        <v/>
      </c>
      <c r="AX22" s="89"/>
      <c r="AY22" s="142"/>
      <c r="AZ22" s="142"/>
      <c r="BA22" s="143" t="str">
        <f t="shared" si="7"/>
        <v/>
      </c>
      <c r="BB22" s="144" t="str">
        <f t="shared" si="8"/>
        <v/>
      </c>
      <c r="BC22" s="145"/>
      <c r="BD22" s="145"/>
      <c r="BE22" s="146" t="str">
        <f t="shared" si="9"/>
        <v/>
      </c>
      <c r="BF22" s="147" t="str">
        <f t="shared" si="10"/>
        <v/>
      </c>
      <c r="BG22" s="148" t="str">
        <f t="shared" si="11"/>
        <v/>
      </c>
      <c r="BH22" s="149" t="str">
        <f t="shared" si="12"/>
        <v/>
      </c>
      <c r="BI22" s="150" t="str">
        <f t="shared" si="13"/>
        <v/>
      </c>
      <c r="BJ22" s="89"/>
      <c r="BK22" s="142"/>
      <c r="BL22" s="142"/>
      <c r="BM22" s="143" t="str">
        <f t="shared" si="14"/>
        <v/>
      </c>
      <c r="BN22" s="144" t="str">
        <f t="shared" si="15"/>
        <v/>
      </c>
      <c r="BO22" s="145" t="str">
        <f t="shared" si="16"/>
        <v/>
      </c>
      <c r="BP22" s="145" t="str">
        <f t="shared" si="17"/>
        <v/>
      </c>
      <c r="BQ22" s="146" t="str">
        <f t="shared" si="18"/>
        <v/>
      </c>
      <c r="BR22" s="147" t="str">
        <f t="shared" si="19"/>
        <v/>
      </c>
      <c r="BS22" s="148" t="str">
        <f t="shared" si="20"/>
        <v/>
      </c>
      <c r="BT22" s="149" t="str">
        <f t="shared" si="21"/>
        <v/>
      </c>
      <c r="BU22" s="150" t="str">
        <f t="shared" si="22"/>
        <v/>
      </c>
      <c r="BV22" s="89"/>
      <c r="BW22" s="142"/>
      <c r="BX22" s="142"/>
      <c r="BY22" s="143" t="str">
        <f t="shared" si="23"/>
        <v/>
      </c>
      <c r="BZ22" s="144" t="str">
        <f t="shared" si="24"/>
        <v/>
      </c>
      <c r="CA22" s="145" t="str">
        <f t="shared" si="25"/>
        <v/>
      </c>
      <c r="CB22" s="145" t="str">
        <f t="shared" si="26"/>
        <v/>
      </c>
      <c r="CC22" s="146" t="str">
        <f t="shared" si="27"/>
        <v/>
      </c>
      <c r="CD22" s="147" t="str">
        <f t="shared" si="28"/>
        <v/>
      </c>
      <c r="CE22" s="148" t="str">
        <f t="shared" si="29"/>
        <v/>
      </c>
      <c r="CF22" s="149" t="str">
        <f t="shared" si="30"/>
        <v/>
      </c>
      <c r="CG22" s="150" t="str">
        <f t="shared" si="31"/>
        <v/>
      </c>
      <c r="CH22" s="89"/>
      <c r="CI22" s="142"/>
      <c r="CJ22" s="142"/>
      <c r="CK22" s="143" t="str">
        <f t="shared" si="32"/>
        <v/>
      </c>
      <c r="CL22" s="144" t="str">
        <f t="shared" si="33"/>
        <v/>
      </c>
      <c r="CM22" s="145" t="str">
        <f t="shared" si="34"/>
        <v/>
      </c>
      <c r="CN22" s="145" t="str">
        <f t="shared" si="35"/>
        <v/>
      </c>
      <c r="CO22" s="146" t="str">
        <f t="shared" si="36"/>
        <v/>
      </c>
      <c r="CP22" s="147" t="str">
        <f t="shared" si="37"/>
        <v/>
      </c>
      <c r="CQ22" s="148" t="str">
        <f t="shared" si="38"/>
        <v/>
      </c>
      <c r="CR22" s="149" t="str">
        <f t="shared" si="39"/>
        <v/>
      </c>
      <c r="CS22" s="150" t="str">
        <f t="shared" si="40"/>
        <v/>
      </c>
      <c r="CT22" s="89"/>
      <c r="CU22" s="142"/>
      <c r="CV22" s="142"/>
      <c r="CW22" s="143" t="str">
        <f t="shared" si="41"/>
        <v/>
      </c>
      <c r="CX22" s="144" t="str">
        <f t="shared" si="42"/>
        <v/>
      </c>
      <c r="CY22" s="145" t="str">
        <f t="shared" si="43"/>
        <v/>
      </c>
      <c r="CZ22" s="145" t="str">
        <f t="shared" si="44"/>
        <v/>
      </c>
      <c r="DA22" s="146" t="str">
        <f t="shared" si="45"/>
        <v/>
      </c>
      <c r="DB22" s="147" t="str">
        <f t="shared" si="46"/>
        <v/>
      </c>
      <c r="DC22" s="148" t="str">
        <f t="shared" si="47"/>
        <v/>
      </c>
      <c r="DD22" s="149" t="str">
        <f t="shared" si="48"/>
        <v/>
      </c>
      <c r="DE22" s="150" t="str">
        <f t="shared" si="49"/>
        <v/>
      </c>
      <c r="DF22" s="89"/>
      <c r="DG22" s="142"/>
      <c r="DH22" s="142"/>
      <c r="DI22" s="143"/>
      <c r="DJ22" s="144"/>
      <c r="DK22" s="145"/>
      <c r="DL22" s="145"/>
      <c r="DM22" s="146"/>
      <c r="DN22" s="147"/>
      <c r="DO22" s="148"/>
      <c r="DP22" s="149"/>
      <c r="DQ22" s="150"/>
      <c r="DR22" s="89"/>
      <c r="DS22" s="142"/>
      <c r="DT22" s="142"/>
      <c r="DU22" s="143"/>
      <c r="DV22" s="144"/>
      <c r="DW22" s="145"/>
      <c r="DX22" s="145"/>
      <c r="DY22" s="146"/>
      <c r="DZ22" s="147"/>
      <c r="EA22" s="148"/>
      <c r="EB22" s="149"/>
      <c r="EC22" s="150"/>
      <c r="ED22" s="89"/>
      <c r="EE22" s="142"/>
      <c r="EF22" s="142"/>
      <c r="EG22" s="143"/>
      <c r="EH22" s="144"/>
      <c r="EI22" s="145"/>
      <c r="EJ22" s="145"/>
      <c r="EK22" s="146"/>
      <c r="EL22" s="147"/>
      <c r="EM22" s="148"/>
      <c r="EN22" s="149"/>
      <c r="EO22" s="150"/>
      <c r="EP22" s="89"/>
      <c r="EQ22" s="142"/>
      <c r="ER22" s="142"/>
      <c r="ES22" s="143"/>
      <c r="ET22" s="144"/>
      <c r="EU22" s="145"/>
      <c r="EV22" s="145"/>
      <c r="EW22" s="146"/>
      <c r="EX22" s="147"/>
      <c r="EY22" s="148"/>
      <c r="EZ22" s="149"/>
      <c r="FA22" s="150"/>
      <c r="FB22" s="89"/>
      <c r="FC22" s="142"/>
      <c r="FD22" s="142"/>
      <c r="FE22" s="143"/>
      <c r="FF22" s="144"/>
      <c r="FG22" s="145"/>
      <c r="FH22" s="145"/>
      <c r="FI22" s="146"/>
      <c r="FJ22" s="147"/>
      <c r="FK22" s="148"/>
      <c r="FL22" s="149"/>
      <c r="FM22" s="150"/>
      <c r="FN22" s="89"/>
      <c r="FO22" s="142"/>
      <c r="FP22" s="142"/>
      <c r="FQ22" s="143"/>
      <c r="FR22" s="144"/>
      <c r="FS22" s="145"/>
      <c r="FT22" s="145"/>
      <c r="FU22" s="146"/>
      <c r="FV22" s="147"/>
      <c r="FW22" s="148"/>
      <c r="FX22" s="149"/>
      <c r="FY22" s="150"/>
      <c r="FZ22" s="89"/>
      <c r="GA22" s="142"/>
      <c r="GB22" s="142"/>
      <c r="GC22" s="143"/>
      <c r="GD22" s="144"/>
      <c r="GE22" s="145"/>
      <c r="GF22" s="145"/>
      <c r="GG22" s="146"/>
      <c r="GH22" s="147"/>
      <c r="GI22" s="148"/>
      <c r="GJ22" s="149"/>
      <c r="GK22" s="150"/>
      <c r="GL22" s="89"/>
      <c r="GM22" s="142"/>
      <c r="GN22" s="142"/>
      <c r="GO22" s="143"/>
      <c r="GP22" s="144"/>
      <c r="GQ22" s="145"/>
      <c r="GR22" s="145"/>
      <c r="GS22" s="146"/>
      <c r="GT22" s="147"/>
      <c r="GU22" s="148"/>
      <c r="GV22" s="149"/>
      <c r="GW22" s="150"/>
      <c r="GX22" s="89"/>
      <c r="GY22" s="142"/>
      <c r="GZ22" s="142"/>
      <c r="HA22" s="143"/>
      <c r="HB22" s="144"/>
      <c r="HC22" s="145"/>
      <c r="HD22" s="145"/>
      <c r="HE22" s="146"/>
      <c r="HF22" s="147"/>
      <c r="HG22" s="148"/>
      <c r="HH22" s="149"/>
      <c r="HI22" s="150"/>
      <c r="HJ22" s="89"/>
      <c r="HK22" s="142"/>
      <c r="HL22" s="142"/>
      <c r="HM22" s="143"/>
      <c r="HN22" s="144"/>
      <c r="HO22" s="145"/>
      <c r="HP22" s="145"/>
      <c r="HQ22" s="146"/>
      <c r="HR22" s="147"/>
      <c r="HS22" s="148"/>
      <c r="HT22" s="149"/>
      <c r="HU22" s="150"/>
      <c r="HV22" s="89"/>
      <c r="HW22" s="142"/>
      <c r="HX22" s="142"/>
      <c r="HY22" s="143"/>
      <c r="HZ22" s="144"/>
      <c r="IA22" s="145"/>
      <c r="IB22" s="145"/>
      <c r="IC22" s="146"/>
      <c r="ID22" s="147"/>
      <c r="IE22" s="148"/>
      <c r="IF22" s="149"/>
      <c r="IG22" s="150"/>
      <c r="IH22" s="89"/>
      <c r="II22" s="142"/>
      <c r="IJ22" s="142"/>
      <c r="IK22" s="143"/>
      <c r="IL22" s="144"/>
      <c r="IM22" s="145"/>
      <c r="IN22" s="145"/>
      <c r="IO22" s="146"/>
      <c r="IP22" s="147"/>
      <c r="IQ22" s="148"/>
      <c r="IR22" s="149"/>
      <c r="IS22" s="150"/>
      <c r="IT22" s="89"/>
      <c r="IU22" s="142"/>
      <c r="IV22" s="142"/>
      <c r="IW22" s="143"/>
      <c r="IX22" s="144"/>
      <c r="IY22" s="145"/>
      <c r="IZ22" s="145"/>
      <c r="JA22" s="146"/>
      <c r="JB22" s="147"/>
      <c r="JC22" s="148"/>
      <c r="JD22" s="149"/>
      <c r="JE22" s="150"/>
      <c r="JF22" s="89"/>
      <c r="JG22" s="142"/>
      <c r="JH22" s="142"/>
      <c r="JI22" s="143"/>
      <c r="JJ22" s="144"/>
      <c r="JK22" s="145"/>
      <c r="JL22" s="145"/>
      <c r="JM22" s="146"/>
      <c r="JN22" s="147"/>
      <c r="JO22" s="148"/>
      <c r="JP22" s="149"/>
      <c r="JQ22" s="150"/>
      <c r="JR22" s="89"/>
      <c r="JS22" s="142"/>
      <c r="JT22" s="142"/>
      <c r="JU22" s="143"/>
      <c r="JV22" s="144"/>
      <c r="JW22" s="145"/>
      <c r="JX22" s="145"/>
      <c r="JY22" s="146"/>
      <c r="JZ22" s="147"/>
      <c r="KA22" s="148"/>
      <c r="KB22" s="149"/>
      <c r="KC22" s="150"/>
      <c r="KD22" s="89"/>
      <c r="KE22" s="142"/>
      <c r="KF22" s="142"/>
    </row>
    <row r="23" spans="1:292" ht="13.5" customHeight="1" x14ac:dyDescent="0.25">
      <c r="A23" s="100"/>
      <c r="B23" s="142" t="s">
        <v>858</v>
      </c>
      <c r="C23" s="89" t="s">
        <v>859</v>
      </c>
      <c r="D23" s="320"/>
      <c r="E23" s="143" t="str">
        <f>IF(I23="","",E$3)</f>
        <v/>
      </c>
      <c r="F23" s="144" t="str">
        <f>IF(I23="","",E$1)</f>
        <v/>
      </c>
      <c r="G23" s="145" t="str">
        <f>IF(I23="","",E$2)</f>
        <v/>
      </c>
      <c r="H23" s="145" t="str">
        <f>IF(I23="","",E$3)</f>
        <v/>
      </c>
      <c r="I23" s="146" t="str">
        <f>IF(P23="","",IF(ISNUMBER(SEARCH(":",P23)),MID(P23,FIND(":",P23)+2,FIND("(",P23)-FIND(":",P23)-3),LEFT(P23,FIND("(",P23)-2)))</f>
        <v/>
      </c>
      <c r="J23" s="147" t="str">
        <f>IF(P23="","",MID(P23,FIND("(",P23)+1,4))</f>
        <v/>
      </c>
      <c r="K23" s="148" t="str">
        <f>IF(ISNUMBER(SEARCH("*female*",P23)),"female",IF(ISNUMBER(SEARCH("*male*",P23)),"male",""))</f>
        <v/>
      </c>
      <c r="L23" s="149" t="str">
        <f>IF(P23="","",IF(ISERROR(MID(P23,FIND("male,",P23)+6,(FIND(")",P23)-(FIND("male,",P23)+6))))=TRUE,"missing/error",MID(P23,FIND("male,",P23)+6,(FIND(")",P23)-(FIND("male,",P23)+6)))))</f>
        <v/>
      </c>
      <c r="M23" s="150" t="str">
        <f>IF(I23="","",(MID(I23,(SEARCH("^^",SUBSTITUTE(I23," ","^^",LEN(I23)-LEN(SUBSTITUTE(I23," ","")))))+1,99)&amp;"_"&amp;LEFT(I23,FIND(" ",I23)-1)&amp;"_"&amp;J23))</f>
        <v/>
      </c>
      <c r="O23" s="142"/>
      <c r="P23" s="320"/>
      <c r="Q23" s="143" t="str">
        <f>IF(U23="","",Q$3)</f>
        <v/>
      </c>
      <c r="R23" s="144" t="str">
        <f>IF(U23="","",Q$1)</f>
        <v/>
      </c>
      <c r="S23" s="145" t="str">
        <f>IF(U23="","",Q$2)</f>
        <v/>
      </c>
      <c r="T23" s="145" t="str">
        <f>IF(U23="","",Q$3)</f>
        <v/>
      </c>
      <c r="U23" s="146" t="str">
        <f>IF(AB23="","",IF(ISNUMBER(SEARCH(":",AB23)),MID(AB23,FIND(":",AB23)+2,FIND("(",AB23)-FIND(":",AB23)-3),LEFT(AB23,FIND("(",AB23)-2)))</f>
        <v/>
      </c>
      <c r="V23" s="147" t="str">
        <f>IF(AB23="","",MID(AB23,FIND("(",AB23)+1,4))</f>
        <v/>
      </c>
      <c r="W23" s="148" t="str">
        <f>IF(ISNUMBER(SEARCH("*female*",AB23)),"female",IF(ISNUMBER(SEARCH("*male*",AB23)),"male",""))</f>
        <v/>
      </c>
      <c r="X23" s="149" t="str">
        <f>IF(AB23="","",IF(ISERROR(MID(AB23,FIND("male,",AB23)+6,(FIND(")",AB23)-(FIND("male,",AB23)+6))))=TRUE,"missing/error",MID(AB23,FIND("male,",AB23)+6,(FIND(")",AB23)-(FIND("male,",AB23)+6)))))</f>
        <v/>
      </c>
      <c r="Y23" s="150" t="str">
        <f>IF(U23="","",(MID(U23,(SEARCH("^^",SUBSTITUTE(U23," ","^^",LEN(U23)-LEN(SUBSTITUTE(U23," ","")))))+1,99)&amp;"_"&amp;LEFT(U23,FIND(" ",U23)-1)&amp;"_"&amp;V23))</f>
        <v/>
      </c>
      <c r="AA23" s="142"/>
      <c r="AB23" s="142"/>
      <c r="AC23" s="143">
        <f>IF(AG23="","",AC$3)</f>
        <v>41729</v>
      </c>
      <c r="AD23" s="144" t="str">
        <f>IF(AG23="","",AC$1)</f>
        <v>Ayrault I</v>
      </c>
      <c r="AE23" s="145">
        <f>IF(AG23="","",AC$2)</f>
        <v>41045</v>
      </c>
      <c r="AF23" s="145">
        <v>41346</v>
      </c>
      <c r="AG23" s="146" t="str">
        <f>IF(AN23="","",IF(ISNUMBER(SEARCH(":",AN23)),MID(AN23,FIND(":",AN23)+2,FIND("(",AN23)-FIND(":",AN23)-3),LEFT(AN23,FIND("(",AN23)-2)))</f>
        <v>Bernard Cazeneuve</v>
      </c>
      <c r="AH23" s="147" t="str">
        <f>IF(AN23="","",MID(AN23,FIND("(",AN23)+1,4))</f>
        <v>1963</v>
      </c>
      <c r="AI23" s="148" t="str">
        <f>IF(ISNUMBER(SEARCH("*female*",AN23)),"female",IF(ISNUMBER(SEARCH("*male*",AN23)),"male",""))</f>
        <v>male</v>
      </c>
      <c r="AJ23" s="149" t="str">
        <f t="shared" si="50"/>
        <v>fr_ps01</v>
      </c>
      <c r="AK23" s="150" t="str">
        <f>IF(AG23="","",(MID(AG23,(SEARCH("^^",SUBSTITUTE(AG23," ","^^",LEN(AG23)-LEN(SUBSTITUTE(AG23," ","")))))+1,99)&amp;"_"&amp;LEFT(AG23,FIND(" ",AG23)-1)&amp;"_"&amp;AH23))</f>
        <v>Cazeneuve_Bernard_1963</v>
      </c>
      <c r="AM23" s="142"/>
      <c r="AN23" s="142" t="s">
        <v>913</v>
      </c>
      <c r="AO23" s="143" t="str">
        <f t="shared" si="0"/>
        <v/>
      </c>
      <c r="AP23" s="144" t="str">
        <f t="shared" si="1"/>
        <v/>
      </c>
      <c r="AQ23" s="145" t="str">
        <f>IF(AS23="","",AO$2)</f>
        <v/>
      </c>
      <c r="AR23" s="145" t="str">
        <f>IF(AS23="","",AO$3)</f>
        <v/>
      </c>
      <c r="AS23" s="146" t="str">
        <f t="shared" si="2"/>
        <v/>
      </c>
      <c r="AT23" s="147" t="str">
        <f t="shared" si="3"/>
        <v/>
      </c>
      <c r="AU23" s="148" t="str">
        <f t="shared" si="4"/>
        <v/>
      </c>
      <c r="AV23" s="149" t="str">
        <f t="shared" si="5"/>
        <v/>
      </c>
      <c r="AW23" s="150" t="str">
        <f t="shared" si="6"/>
        <v/>
      </c>
      <c r="AX23" s="89"/>
      <c r="AY23" s="142"/>
      <c r="AZ23" s="142"/>
      <c r="BA23" s="143" t="str">
        <f t="shared" si="7"/>
        <v/>
      </c>
      <c r="BB23" s="144" t="str">
        <f t="shared" si="8"/>
        <v/>
      </c>
      <c r="BC23" s="145" t="str">
        <f>IF(BE23="","",BA$2)</f>
        <v/>
      </c>
      <c r="BD23" s="145" t="str">
        <f>IF(BE23="","",BA$3)</f>
        <v/>
      </c>
      <c r="BE23" s="146" t="str">
        <f t="shared" si="9"/>
        <v/>
      </c>
      <c r="BF23" s="147" t="str">
        <f t="shared" si="10"/>
        <v/>
      </c>
      <c r="BG23" s="148" t="str">
        <f t="shared" si="11"/>
        <v/>
      </c>
      <c r="BH23" s="149" t="str">
        <f t="shared" si="12"/>
        <v/>
      </c>
      <c r="BI23" s="150" t="str">
        <f t="shared" si="13"/>
        <v/>
      </c>
      <c r="BJ23" s="89"/>
      <c r="BK23" s="142"/>
      <c r="BL23" s="142"/>
      <c r="BM23" s="143" t="str">
        <f t="shared" si="14"/>
        <v/>
      </c>
      <c r="BN23" s="144" t="str">
        <f t="shared" si="15"/>
        <v/>
      </c>
      <c r="BO23" s="145" t="str">
        <f t="shared" si="16"/>
        <v/>
      </c>
      <c r="BP23" s="145" t="str">
        <f t="shared" si="17"/>
        <v/>
      </c>
      <c r="BQ23" s="146" t="str">
        <f t="shared" si="18"/>
        <v/>
      </c>
      <c r="BR23" s="147" t="str">
        <f t="shared" si="19"/>
        <v/>
      </c>
      <c r="BS23" s="148" t="str">
        <f t="shared" si="20"/>
        <v/>
      </c>
      <c r="BT23" s="149" t="str">
        <f t="shared" si="21"/>
        <v/>
      </c>
      <c r="BU23" s="150" t="str">
        <f t="shared" si="22"/>
        <v/>
      </c>
      <c r="BV23" s="89"/>
      <c r="BW23" s="142"/>
      <c r="BX23" s="142"/>
      <c r="BY23" s="143" t="str">
        <f t="shared" si="23"/>
        <v/>
      </c>
      <c r="BZ23" s="144" t="str">
        <f t="shared" si="24"/>
        <v/>
      </c>
      <c r="CA23" s="145" t="str">
        <f t="shared" si="25"/>
        <v/>
      </c>
      <c r="CB23" s="145" t="str">
        <f t="shared" si="26"/>
        <v/>
      </c>
      <c r="CC23" s="146" t="str">
        <f t="shared" si="27"/>
        <v/>
      </c>
      <c r="CD23" s="147" t="str">
        <f t="shared" si="28"/>
        <v/>
      </c>
      <c r="CE23" s="148" t="str">
        <f t="shared" si="29"/>
        <v/>
      </c>
      <c r="CF23" s="149" t="str">
        <f t="shared" si="30"/>
        <v/>
      </c>
      <c r="CG23" s="150" t="str">
        <f t="shared" si="31"/>
        <v/>
      </c>
      <c r="CH23" s="89"/>
      <c r="CI23" s="142"/>
      <c r="CJ23" s="142"/>
      <c r="CK23" s="143" t="str">
        <f t="shared" si="32"/>
        <v/>
      </c>
      <c r="CL23" s="144" t="str">
        <f t="shared" si="33"/>
        <v/>
      </c>
      <c r="CM23" s="145" t="str">
        <f t="shared" si="34"/>
        <v/>
      </c>
      <c r="CN23" s="145" t="str">
        <f t="shared" si="35"/>
        <v/>
      </c>
      <c r="CO23" s="146" t="str">
        <f t="shared" si="36"/>
        <v/>
      </c>
      <c r="CP23" s="147" t="str">
        <f t="shared" si="37"/>
        <v/>
      </c>
      <c r="CQ23" s="148" t="str">
        <f t="shared" si="38"/>
        <v/>
      </c>
      <c r="CR23" s="149" t="str">
        <f t="shared" si="39"/>
        <v/>
      </c>
      <c r="CS23" s="150" t="str">
        <f t="shared" si="40"/>
        <v/>
      </c>
      <c r="CT23" s="89"/>
      <c r="CU23" s="142"/>
      <c r="CV23" s="142"/>
      <c r="CW23" s="143" t="str">
        <f t="shared" si="41"/>
        <v/>
      </c>
      <c r="CX23" s="144" t="str">
        <f t="shared" si="42"/>
        <v/>
      </c>
      <c r="CY23" s="145" t="str">
        <f t="shared" si="43"/>
        <v/>
      </c>
      <c r="CZ23" s="145" t="str">
        <f t="shared" si="44"/>
        <v/>
      </c>
      <c r="DA23" s="146" t="str">
        <f t="shared" si="45"/>
        <v/>
      </c>
      <c r="DB23" s="147" t="str">
        <f t="shared" si="46"/>
        <v/>
      </c>
      <c r="DC23" s="148" t="str">
        <f t="shared" si="47"/>
        <v/>
      </c>
      <c r="DD23" s="149" t="str">
        <f t="shared" si="48"/>
        <v/>
      </c>
      <c r="DE23" s="150" t="str">
        <f t="shared" si="49"/>
        <v/>
      </c>
      <c r="DF23" s="89"/>
      <c r="DG23" s="142"/>
      <c r="DH23" s="142"/>
      <c r="DI23" s="143" t="str">
        <f>IF(DM23="","",DI$3)</f>
        <v/>
      </c>
      <c r="DJ23" s="144" t="str">
        <f>IF(DM23="","",DI$1)</f>
        <v/>
      </c>
      <c r="DK23" s="145" t="str">
        <f>IF(DM23="","",DI$2)</f>
        <v/>
      </c>
      <c r="DL23" s="145" t="str">
        <f>IF(DM23="","",DI$3)</f>
        <v/>
      </c>
      <c r="DM23" s="146" t="str">
        <f>IF(DT23="","",IF(ISNUMBER(SEARCH(":",DT23)),MID(DT23,FIND(":",DT23)+2,FIND("(",DT23)-FIND(":",DT23)-3),LEFT(DT23,FIND("(",DT23)-2)))</f>
        <v/>
      </c>
      <c r="DN23" s="147" t="str">
        <f>IF(DT23="","",MID(DT23,FIND("(",DT23)+1,4))</f>
        <v/>
      </c>
      <c r="DO23" s="148" t="str">
        <f>IF(ISNUMBER(SEARCH("*female*",DT23)),"female",IF(ISNUMBER(SEARCH("*male*",DT23)),"male",""))</f>
        <v/>
      </c>
      <c r="DP23" s="149" t="str">
        <f>IF(DT23="","",IF(ISERROR(MID(DT23,FIND("male,",DT23)+6,(FIND(")",DT23)-(FIND("male,",DT23)+6))))=TRUE,"missing/error",MID(DT23,FIND("male,",DT23)+6,(FIND(")",DT23)-(FIND("male,",DT23)+6)))))</f>
        <v/>
      </c>
      <c r="DQ23" s="150" t="str">
        <f>IF(DM23="","",(MID(DM23,(SEARCH("^^",SUBSTITUTE(DM23," ","^^",LEN(DM23)-LEN(SUBSTITUTE(DM23," ","")))))+1,99)&amp;"_"&amp;LEFT(DM23,FIND(" ",DM23)-1)&amp;"_"&amp;DN23))</f>
        <v/>
      </c>
      <c r="DR23" s="89"/>
      <c r="DS23" s="142"/>
      <c r="DT23" s="142"/>
      <c r="DU23" s="143" t="str">
        <f>IF(DY23="","",DU$3)</f>
        <v/>
      </c>
      <c r="DV23" s="144" t="str">
        <f>IF(DY23="","",DU$1)</f>
        <v/>
      </c>
      <c r="DW23" s="145" t="str">
        <f>IF(DY23="","",DU$2)</f>
        <v/>
      </c>
      <c r="DX23" s="145" t="str">
        <f>IF(DY23="","",DU$3)</f>
        <v/>
      </c>
      <c r="DY23" s="146" t="str">
        <f>IF(EF23="","",IF(ISNUMBER(SEARCH(":",EF23)),MID(EF23,FIND(":",EF23)+2,FIND("(",EF23)-FIND(":",EF23)-3),LEFT(EF23,FIND("(",EF23)-2)))</f>
        <v/>
      </c>
      <c r="DZ23" s="147" t="str">
        <f>IF(EF23="","",MID(EF23,FIND("(",EF23)+1,4))</f>
        <v/>
      </c>
      <c r="EA23" s="148" t="str">
        <f>IF(ISNUMBER(SEARCH("*female*",EF23)),"female",IF(ISNUMBER(SEARCH("*male*",EF23)),"male",""))</f>
        <v/>
      </c>
      <c r="EB23" s="149" t="str">
        <f>IF(EF23="","",IF(ISERROR(MID(EF23,FIND("male,",EF23)+6,(FIND(")",EF23)-(FIND("male,",EF23)+6))))=TRUE,"missing/error",MID(EF23,FIND("male,",EF23)+6,(FIND(")",EF23)-(FIND("male,",EF23)+6)))))</f>
        <v/>
      </c>
      <c r="EC23" s="150" t="str">
        <f>IF(DY23="","",(MID(DY23,(SEARCH("^^",SUBSTITUTE(DY23," ","^^",LEN(DY23)-LEN(SUBSTITUTE(DY23," ","")))))+1,99)&amp;"_"&amp;LEFT(DY23,FIND(" ",DY23)-1)&amp;"_"&amp;DZ23))</f>
        <v/>
      </c>
      <c r="ED23" s="89"/>
      <c r="EE23" s="142"/>
      <c r="EF23" s="142"/>
      <c r="EG23" s="143" t="str">
        <f>IF(EK23="","",EG$3)</f>
        <v/>
      </c>
      <c r="EH23" s="144" t="str">
        <f>IF(EK23="","",EG$1)</f>
        <v/>
      </c>
      <c r="EI23" s="145" t="str">
        <f>IF(EK23="","",EG$2)</f>
        <v/>
      </c>
      <c r="EJ23" s="145" t="str">
        <f>IF(EK23="","",EG$3)</f>
        <v/>
      </c>
      <c r="EK23" s="146" t="str">
        <f>IF(ER23="","",IF(ISNUMBER(SEARCH(":",ER23)),MID(ER23,FIND(":",ER23)+2,FIND("(",ER23)-FIND(":",ER23)-3),LEFT(ER23,FIND("(",ER23)-2)))</f>
        <v/>
      </c>
      <c r="EL23" s="147" t="str">
        <f>IF(ER23="","",MID(ER23,FIND("(",ER23)+1,4))</f>
        <v/>
      </c>
      <c r="EM23" s="148" t="str">
        <f>IF(ISNUMBER(SEARCH("*female*",ER23)),"female",IF(ISNUMBER(SEARCH("*male*",ER23)),"male",""))</f>
        <v/>
      </c>
      <c r="EN23" s="149" t="str">
        <f>IF(ER23="","",IF(ISERROR(MID(ER23,FIND("male,",ER23)+6,(FIND(")",ER23)-(FIND("male,",ER23)+6))))=TRUE,"missing/error",MID(ER23,FIND("male,",ER23)+6,(FIND(")",ER23)-(FIND("male,",ER23)+6)))))</f>
        <v/>
      </c>
      <c r="EO23" s="150" t="str">
        <f>IF(EK23="","",(MID(EK23,(SEARCH("^^",SUBSTITUTE(EK23," ","^^",LEN(EK23)-LEN(SUBSTITUTE(EK23," ","")))))+1,99)&amp;"_"&amp;LEFT(EK23,FIND(" ",EK23)-1)&amp;"_"&amp;EL23))</f>
        <v/>
      </c>
      <c r="EP23" s="89"/>
      <c r="EQ23" s="142"/>
      <c r="ER23" s="142"/>
      <c r="ES23" s="143" t="str">
        <f>IF(EW23="","",ES$3)</f>
        <v/>
      </c>
      <c r="ET23" s="144" t="str">
        <f>IF(EW23="","",ES$1)</f>
        <v/>
      </c>
      <c r="EU23" s="145" t="str">
        <f>IF(EW23="","",ES$2)</f>
        <v/>
      </c>
      <c r="EV23" s="145" t="str">
        <f>IF(EW23="","",ES$3)</f>
        <v/>
      </c>
      <c r="EW23" s="146" t="str">
        <f>IF(FD23="","",IF(ISNUMBER(SEARCH(":",FD23)),MID(FD23,FIND(":",FD23)+2,FIND("(",FD23)-FIND(":",FD23)-3),LEFT(FD23,FIND("(",FD23)-2)))</f>
        <v/>
      </c>
      <c r="EX23" s="147" t="str">
        <f>IF(FD23="","",MID(FD23,FIND("(",FD23)+1,4))</f>
        <v/>
      </c>
      <c r="EY23" s="148" t="str">
        <f>IF(ISNUMBER(SEARCH("*female*",FD23)),"female",IF(ISNUMBER(SEARCH("*male*",FD23)),"male",""))</f>
        <v/>
      </c>
      <c r="EZ23" s="149" t="str">
        <f>IF(FD23="","",IF(ISERROR(MID(FD23,FIND("male,",FD23)+6,(FIND(")",FD23)-(FIND("male,",FD23)+6))))=TRUE,"missing/error",MID(FD23,FIND("male,",FD23)+6,(FIND(")",FD23)-(FIND("male,",FD23)+6)))))</f>
        <v/>
      </c>
      <c r="FA23" s="150" t="str">
        <f>IF(EW23="","",(MID(EW23,(SEARCH("^^",SUBSTITUTE(EW23," ","^^",LEN(EW23)-LEN(SUBSTITUTE(EW23," ","")))))+1,99)&amp;"_"&amp;LEFT(EW23,FIND(" ",EW23)-1)&amp;"_"&amp;EX23))</f>
        <v/>
      </c>
      <c r="FB23" s="89"/>
      <c r="FC23" s="142"/>
      <c r="FD23" s="142"/>
      <c r="FE23" s="143" t="str">
        <f>IF(FI23="","",FE$3)</f>
        <v/>
      </c>
      <c r="FF23" s="144" t="str">
        <f>IF(FI23="","",FE$1)</f>
        <v/>
      </c>
      <c r="FG23" s="145" t="str">
        <f>IF(FI23="","",FE$2)</f>
        <v/>
      </c>
      <c r="FH23" s="145" t="str">
        <f>IF(FI23="","",FE$3)</f>
        <v/>
      </c>
      <c r="FI23" s="146" t="str">
        <f>IF(FP23="","",IF(ISNUMBER(SEARCH(":",FP23)),MID(FP23,FIND(":",FP23)+2,FIND("(",FP23)-FIND(":",FP23)-3),LEFT(FP23,FIND("(",FP23)-2)))</f>
        <v/>
      </c>
      <c r="FJ23" s="147" t="str">
        <f>IF(FP23="","",MID(FP23,FIND("(",FP23)+1,4))</f>
        <v/>
      </c>
      <c r="FK23" s="148" t="str">
        <f>IF(ISNUMBER(SEARCH("*female*",FP23)),"female",IF(ISNUMBER(SEARCH("*male*",FP23)),"male",""))</f>
        <v/>
      </c>
      <c r="FL23" s="149" t="str">
        <f>IF(FP23="","",IF(ISERROR(MID(FP23,FIND("male,",FP23)+6,(FIND(")",FP23)-(FIND("male,",FP23)+6))))=TRUE,"missing/error",MID(FP23,FIND("male,",FP23)+6,(FIND(")",FP23)-(FIND("male,",FP23)+6)))))</f>
        <v/>
      </c>
      <c r="FM23" s="150" t="str">
        <f>IF(FI23="","",(MID(FI23,(SEARCH("^^",SUBSTITUTE(FI23," ","^^",LEN(FI23)-LEN(SUBSTITUTE(FI23," ","")))))+1,99)&amp;"_"&amp;LEFT(FI23,FIND(" ",FI23)-1)&amp;"_"&amp;FJ23))</f>
        <v/>
      </c>
      <c r="FN23" s="89"/>
      <c r="FO23" s="142"/>
      <c r="FP23" s="142"/>
      <c r="FQ23" s="143" t="str">
        <f>IF(FU23="","",#REF!)</f>
        <v/>
      </c>
      <c r="FR23" s="144" t="str">
        <f>IF(FU23="","",FQ$1)</f>
        <v/>
      </c>
      <c r="FS23" s="145" t="str">
        <f>IF(FU23="","",FQ$2)</f>
        <v/>
      </c>
      <c r="FT23" s="145" t="str">
        <f>IF(FU23="","",FQ$3)</f>
        <v/>
      </c>
      <c r="FU23" s="146" t="str">
        <f>IF(GB23="","",IF(ISNUMBER(SEARCH(":",GB23)),MID(GB23,FIND(":",GB23)+2,FIND("(",GB23)-FIND(":",GB23)-3),LEFT(GB23,FIND("(",GB23)-2)))</f>
        <v/>
      </c>
      <c r="FV23" s="147" t="str">
        <f>IF(GB23="","",MID(GB23,FIND("(",GB23)+1,4))</f>
        <v/>
      </c>
      <c r="FW23" s="148" t="str">
        <f>IF(ISNUMBER(SEARCH("*female*",GB23)),"female",IF(ISNUMBER(SEARCH("*male*",GB23)),"male",""))</f>
        <v/>
      </c>
      <c r="FX23" s="149" t="str">
        <f>IF(GB23="","",IF(ISERROR(MID(GB23,FIND("male,",GB23)+6,(FIND(")",GB23)-(FIND("male,",GB23)+6))))=TRUE,"missing/error",MID(GB23,FIND("male,",GB23)+6,(FIND(")",GB23)-(FIND("male,",GB23)+6)))))</f>
        <v/>
      </c>
      <c r="FY23" s="150" t="str">
        <f>IF(FU23="","",(MID(FU23,(SEARCH("^^",SUBSTITUTE(FU23," ","^^",LEN(FU23)-LEN(SUBSTITUTE(FU23," ","")))))+1,99)&amp;"_"&amp;LEFT(FU23,FIND(" ",FU23)-1)&amp;"_"&amp;FV23))</f>
        <v/>
      </c>
      <c r="FZ23" s="89"/>
      <c r="GA23" s="142"/>
      <c r="GB23" s="142"/>
      <c r="GC23" s="143" t="str">
        <f>IF(GG23="","",GC$3)</f>
        <v/>
      </c>
      <c r="GD23" s="144" t="str">
        <f>IF(GG23="","",GC$1)</f>
        <v/>
      </c>
      <c r="GE23" s="145" t="str">
        <f>IF(GG23="","",GC$2)</f>
        <v/>
      </c>
      <c r="GF23" s="145" t="str">
        <f>IF(GG23="","",GC$3)</f>
        <v/>
      </c>
      <c r="GG23" s="146" t="str">
        <f>IF(GN23="","",IF(ISNUMBER(SEARCH(":",GN23)),MID(GN23,FIND(":",GN23)+2,FIND("(",GN23)-FIND(":",GN23)-3),LEFT(GN23,FIND("(",GN23)-2)))</f>
        <v/>
      </c>
      <c r="GH23" s="147" t="str">
        <f>IF(GN23="","",MID(GN23,FIND("(",GN23)+1,4))</f>
        <v/>
      </c>
      <c r="GI23" s="148" t="str">
        <f>IF(ISNUMBER(SEARCH("*female*",GN23)),"female",IF(ISNUMBER(SEARCH("*male*",GN23)),"male",""))</f>
        <v/>
      </c>
      <c r="GJ23" s="149" t="str">
        <f>IF(GN23="","",IF(ISERROR(MID(GN23,FIND("male,",GN23)+6,(FIND(")",GN23)-(FIND("male,",GN23)+6))))=TRUE,"missing/error",MID(GN23,FIND("male,",GN23)+6,(FIND(")",GN23)-(FIND("male,",GN23)+6)))))</f>
        <v/>
      </c>
      <c r="GK23" s="150" t="str">
        <f>IF(GG23="","",(MID(GG23,(SEARCH("^^",SUBSTITUTE(GG23," ","^^",LEN(GG23)-LEN(SUBSTITUTE(GG23," ","")))))+1,99)&amp;"_"&amp;LEFT(GG23,FIND(" ",GG23)-1)&amp;"_"&amp;GH23))</f>
        <v/>
      </c>
      <c r="GL23" s="89"/>
      <c r="GM23" s="142"/>
      <c r="GN23" s="142"/>
      <c r="GO23" s="143" t="str">
        <f>IF(GS23="","",GO$3)</f>
        <v/>
      </c>
      <c r="GP23" s="144" t="str">
        <f>IF(GS23="","",GO$1)</f>
        <v/>
      </c>
      <c r="GQ23" s="145" t="str">
        <f>IF(GS23="","",GO$2)</f>
        <v/>
      </c>
      <c r="GR23" s="145" t="str">
        <f>IF(GS23="","",GO$3)</f>
        <v/>
      </c>
      <c r="GS23" s="146" t="str">
        <f>IF(GZ23="","",IF(ISNUMBER(SEARCH(":",GZ23)),MID(GZ23,FIND(":",GZ23)+2,FIND("(",GZ23)-FIND(":",GZ23)-3),LEFT(GZ23,FIND("(",GZ23)-2)))</f>
        <v/>
      </c>
      <c r="GT23" s="147" t="str">
        <f>IF(GZ23="","",MID(GZ23,FIND("(",GZ23)+1,4))</f>
        <v/>
      </c>
      <c r="GU23" s="148" t="str">
        <f>IF(ISNUMBER(SEARCH("*female*",GZ23)),"female",IF(ISNUMBER(SEARCH("*male*",GZ23)),"male",""))</f>
        <v/>
      </c>
      <c r="GV23" s="149" t="str">
        <f>IF(GZ23="","",IF(ISERROR(MID(GZ23,FIND("male,",GZ23)+6,(FIND(")",GZ23)-(FIND("male,",GZ23)+6))))=TRUE,"missing/error",MID(GZ23,FIND("male,",GZ23)+6,(FIND(")",GZ23)-(FIND("male,",GZ23)+6)))))</f>
        <v/>
      </c>
      <c r="GW23" s="150" t="str">
        <f>IF(GS23="","",(MID(GS23,(SEARCH("^^",SUBSTITUTE(GS23," ","^^",LEN(GS23)-LEN(SUBSTITUTE(GS23," ","")))))+1,99)&amp;"_"&amp;LEFT(GS23,FIND(" ",GS23)-1)&amp;"_"&amp;GT23))</f>
        <v/>
      </c>
      <c r="GX23" s="89"/>
      <c r="GY23" s="142"/>
      <c r="GZ23" s="142"/>
      <c r="HA23" s="143" t="str">
        <f>IF(HE23="","",HA$3)</f>
        <v/>
      </c>
      <c r="HB23" s="144" t="str">
        <f>IF(HE23="","",HA$1)</f>
        <v/>
      </c>
      <c r="HC23" s="145" t="str">
        <f>IF(HE23="","",HA$2)</f>
        <v/>
      </c>
      <c r="HD23" s="145" t="str">
        <f>IF(HE23="","",HA$3)</f>
        <v/>
      </c>
      <c r="HE23" s="146" t="str">
        <f>IF(HL23="","",IF(ISNUMBER(SEARCH(":",HL23)),MID(HL23,FIND(":",HL23)+2,FIND("(",HL23)-FIND(":",HL23)-3),LEFT(HL23,FIND("(",HL23)-2)))</f>
        <v/>
      </c>
      <c r="HF23" s="147" t="str">
        <f>IF(HL23="","",MID(HL23,FIND("(",HL23)+1,4))</f>
        <v/>
      </c>
      <c r="HG23" s="148" t="str">
        <f>IF(ISNUMBER(SEARCH("*female*",HL23)),"female",IF(ISNUMBER(SEARCH("*male*",HL23)),"male",""))</f>
        <v/>
      </c>
      <c r="HH23" s="149" t="str">
        <f>IF(HL23="","",IF(ISERROR(MID(HL23,FIND("male,",HL23)+6,(FIND(")",HL23)-(FIND("male,",HL23)+6))))=TRUE,"missing/error",MID(HL23,FIND("male,",HL23)+6,(FIND(")",HL23)-(FIND("male,",HL23)+6)))))</f>
        <v/>
      </c>
      <c r="HI23" s="150" t="str">
        <f>IF(HE23="","",(MID(HE23,(SEARCH("^^",SUBSTITUTE(HE23," ","^^",LEN(HE23)-LEN(SUBSTITUTE(HE23," ","")))))+1,99)&amp;"_"&amp;LEFT(HE23,FIND(" ",HE23)-1)&amp;"_"&amp;HF23))</f>
        <v/>
      </c>
      <c r="HJ23" s="89"/>
      <c r="HK23" s="142"/>
      <c r="HL23" s="142" t="s">
        <v>284</v>
      </c>
      <c r="HM23" s="143" t="str">
        <f>IF(HQ23="","",HM$3)</f>
        <v/>
      </c>
      <c r="HN23" s="144" t="str">
        <f>IF(HQ23="","",HM$1)</f>
        <v/>
      </c>
      <c r="HO23" s="145" t="str">
        <f>IF(HQ23="","",HM$2)</f>
        <v/>
      </c>
      <c r="HP23" s="145" t="str">
        <f>IF(HQ23="","",HM$3)</f>
        <v/>
      </c>
      <c r="HQ23" s="146" t="str">
        <f>IF(HX23="","",IF(ISNUMBER(SEARCH(":",HX23)),MID(HX23,FIND(":",HX23)+2,FIND("(",HX23)-FIND(":",HX23)-3),LEFT(HX23,FIND("(",HX23)-2)))</f>
        <v/>
      </c>
      <c r="HR23" s="147" t="str">
        <f>IF(HX23="","",MID(HX23,FIND("(",HX23)+1,4))</f>
        <v/>
      </c>
      <c r="HS23" s="148" t="str">
        <f>IF(ISNUMBER(SEARCH("*female*",HX23)),"female",IF(ISNUMBER(SEARCH("*male*",HX23)),"male",""))</f>
        <v/>
      </c>
      <c r="HT23" s="149" t="str">
        <f>IF(HX23="","",IF(ISERROR(MID(HX23,FIND("male,",HX23)+6,(FIND(")",HX23)-(FIND("male,",HX23)+6))))=TRUE,"missing/error",MID(HX23,FIND("male,",HX23)+6,(FIND(")",HX23)-(FIND("male,",HX23)+6)))))</f>
        <v/>
      </c>
      <c r="HU23" s="150" t="str">
        <f>IF(HQ23="","",(MID(HQ23,(SEARCH("^^",SUBSTITUTE(HQ23," ","^^",LEN(HQ23)-LEN(SUBSTITUTE(HQ23," ","")))))+1,99)&amp;"_"&amp;LEFT(HQ23,FIND(" ",HQ23)-1)&amp;"_"&amp;HR23))</f>
        <v/>
      </c>
      <c r="HV23" s="89"/>
      <c r="HW23" s="142"/>
      <c r="HX23" s="142"/>
      <c r="HY23" s="143" t="str">
        <f>IF(IC23="","",HY$3)</f>
        <v/>
      </c>
      <c r="HZ23" s="144" t="str">
        <f>IF(IC23="","",HY$1)</f>
        <v/>
      </c>
      <c r="IA23" s="145" t="str">
        <f>IF(IC23="","",HY$2)</f>
        <v/>
      </c>
      <c r="IB23" s="145" t="str">
        <f>IF(IC23="","",HY$3)</f>
        <v/>
      </c>
      <c r="IC23" s="146" t="str">
        <f>IF(IJ23="","",IF(ISNUMBER(SEARCH(":",IJ23)),MID(IJ23,FIND(":",IJ23)+2,FIND("(",IJ23)-FIND(":",IJ23)-3),LEFT(IJ23,FIND("(",IJ23)-2)))</f>
        <v/>
      </c>
      <c r="ID23" s="147" t="str">
        <f>IF(IJ23="","",MID(IJ23,FIND("(",IJ23)+1,4))</f>
        <v/>
      </c>
      <c r="IE23" s="148" t="str">
        <f>IF(ISNUMBER(SEARCH("*female*",IJ23)),"female",IF(ISNUMBER(SEARCH("*male*",IJ23)),"male",""))</f>
        <v/>
      </c>
      <c r="IF23" s="149" t="str">
        <f>IF(IJ23="","",IF(ISERROR(MID(IJ23,FIND("male,",IJ23)+6,(FIND(")",IJ23)-(FIND("male,",IJ23)+6))))=TRUE,"missing/error",MID(IJ23,FIND("male,",IJ23)+6,(FIND(")",IJ23)-(FIND("male,",IJ23)+6)))))</f>
        <v/>
      </c>
      <c r="IG23" s="150" t="str">
        <f>IF(IC23="","",(MID(IC23,(SEARCH("^^",SUBSTITUTE(IC23," ","^^",LEN(IC23)-LEN(SUBSTITUTE(IC23," ","")))))+1,99)&amp;"_"&amp;LEFT(IC23,FIND(" ",IC23)-1)&amp;"_"&amp;ID23))</f>
        <v/>
      </c>
      <c r="IH23" s="89"/>
      <c r="II23" s="142"/>
      <c r="IJ23" s="142"/>
      <c r="IK23" s="143" t="str">
        <f>IF(IO23="","",IK$3)</f>
        <v/>
      </c>
      <c r="IL23" s="144" t="str">
        <f>IF(IO23="","",IK$1)</f>
        <v/>
      </c>
      <c r="IM23" s="145" t="str">
        <f>IF(IO23="","",IK$2)</f>
        <v/>
      </c>
      <c r="IN23" s="145" t="str">
        <f>IF(IO23="","",IK$3)</f>
        <v/>
      </c>
      <c r="IO23" s="146" t="str">
        <f>IF(IV23="","",IF(ISNUMBER(SEARCH(":",IV23)),MID(IV23,FIND(":",IV23)+2,FIND("(",IV23)-FIND(":",IV23)-3),LEFT(IV23,FIND("(",IV23)-2)))</f>
        <v/>
      </c>
      <c r="IP23" s="147" t="str">
        <f>IF(IV23="","",MID(IV23,FIND("(",IV23)+1,4))</f>
        <v/>
      </c>
      <c r="IQ23" s="148" t="str">
        <f>IF(ISNUMBER(SEARCH("*female*",IV23)),"female",IF(ISNUMBER(SEARCH("*male*",IV23)),"male",""))</f>
        <v/>
      </c>
      <c r="IR23" s="149" t="str">
        <f>IF(IV23="","",IF(ISERROR(MID(IV23,FIND("male,",IV23)+6,(FIND(")",IV23)-(FIND("male,",IV23)+6))))=TRUE,"missing/error",MID(IV23,FIND("male,",IV23)+6,(FIND(")",IV23)-(FIND("male,",IV23)+6)))))</f>
        <v/>
      </c>
      <c r="IS23" s="150" t="str">
        <f>IF(IO23="","",(MID(IO23,(SEARCH("^^",SUBSTITUTE(IO23," ","^^",LEN(IO23)-LEN(SUBSTITUTE(IO23," ","")))))+1,99)&amp;"_"&amp;LEFT(IO23,FIND(" ",IO23)-1)&amp;"_"&amp;IP23))</f>
        <v/>
      </c>
      <c r="IT23" s="89"/>
      <c r="IU23" s="142"/>
      <c r="IV23" s="142"/>
      <c r="IW23" s="143" t="str">
        <f>IF(JA23="","",IW$3)</f>
        <v/>
      </c>
      <c r="IX23" s="144" t="str">
        <f>IF(JA23="","",IW$1)</f>
        <v/>
      </c>
      <c r="IY23" s="145" t="str">
        <f>IF(JA23="","",IW$2)</f>
        <v/>
      </c>
      <c r="IZ23" s="145" t="str">
        <f>IF(JA23="","",IW$3)</f>
        <v/>
      </c>
      <c r="JA23" s="146" t="str">
        <f>IF(JH23="","",IF(ISNUMBER(SEARCH(":",JH23)),MID(JH23,FIND(":",JH23)+2,FIND("(",JH23)-FIND(":",JH23)-3),LEFT(JH23,FIND("(",JH23)-2)))</f>
        <v/>
      </c>
      <c r="JB23" s="147" t="str">
        <f>IF(JH23="","",MID(JH23,FIND("(",JH23)+1,4))</f>
        <v/>
      </c>
      <c r="JC23" s="148" t="str">
        <f>IF(ISNUMBER(SEARCH("*female*",JH23)),"female",IF(ISNUMBER(SEARCH("*male*",JH23)),"male",""))</f>
        <v/>
      </c>
      <c r="JD23" s="149" t="str">
        <f>IF(JH23="","",IF(ISERROR(MID(JH23,FIND("male,",JH23)+6,(FIND(")",JH23)-(FIND("male,",JH23)+6))))=TRUE,"missing/error",MID(JH23,FIND("male,",JH23)+6,(FIND(")",JH23)-(FIND("male,",JH23)+6)))))</f>
        <v/>
      </c>
      <c r="JE23" s="150" t="str">
        <f>IF(JA23="","",(MID(JA23,(SEARCH("^^",SUBSTITUTE(JA23," ","^^",LEN(JA23)-LEN(SUBSTITUTE(JA23," ","")))))+1,99)&amp;"_"&amp;LEFT(JA23,FIND(" ",JA23)-1)&amp;"_"&amp;JB23))</f>
        <v/>
      </c>
      <c r="JF23" s="89"/>
      <c r="JG23" s="142"/>
      <c r="JH23" s="142"/>
      <c r="JI23" s="143" t="str">
        <f>IF(JM23="","",JI$3)</f>
        <v/>
      </c>
      <c r="JJ23" s="144" t="str">
        <f>IF(JM23="","",JI$1)</f>
        <v/>
      </c>
      <c r="JK23" s="145" t="str">
        <f>IF(JM23="","",JI$2)</f>
        <v/>
      </c>
      <c r="JL23" s="145" t="str">
        <f>IF(JM23="","",JI$3)</f>
        <v/>
      </c>
      <c r="JM23" s="146" t="str">
        <f>IF(JT23="","",IF(ISNUMBER(SEARCH(":",JT23)),MID(JT23,FIND(":",JT23)+2,FIND("(",JT23)-FIND(":",JT23)-3),LEFT(JT23,FIND("(",JT23)-2)))</f>
        <v/>
      </c>
      <c r="JN23" s="147" t="str">
        <f>IF(JT23="","",MID(JT23,FIND("(",JT23)+1,4))</f>
        <v/>
      </c>
      <c r="JO23" s="148" t="str">
        <f>IF(ISNUMBER(SEARCH("*female*",JT23)),"female",IF(ISNUMBER(SEARCH("*male*",JT23)),"male",""))</f>
        <v/>
      </c>
      <c r="JP23" s="149" t="str">
        <f>IF(JT23="","",IF(ISERROR(MID(JT23,FIND("male,",JT23)+6,(FIND(")",JT23)-(FIND("male,",JT23)+6))))=TRUE,"missing/error",MID(JT23,FIND("male,",JT23)+6,(FIND(")",JT23)-(FIND("male,",JT23)+6)))))</f>
        <v/>
      </c>
      <c r="JQ23" s="150" t="str">
        <f>IF(JM23="","",(MID(JM23,(SEARCH("^^",SUBSTITUTE(JM23," ","^^",LEN(JM23)-LEN(SUBSTITUTE(JM23," ","")))))+1,99)&amp;"_"&amp;LEFT(JM23,FIND(" ",JM23)-1)&amp;"_"&amp;JN23))</f>
        <v/>
      </c>
      <c r="JR23" s="89"/>
      <c r="JS23" s="142"/>
      <c r="JT23" s="142"/>
      <c r="JU23" s="143" t="str">
        <f>IF(JY23="","",JU$3)</f>
        <v/>
      </c>
      <c r="JV23" s="144" t="str">
        <f>IF(JY23="","",JU$1)</f>
        <v/>
      </c>
      <c r="JW23" s="145" t="str">
        <f>IF(JY23="","",JU$2)</f>
        <v/>
      </c>
      <c r="JX23" s="145" t="str">
        <f>IF(JY23="","",JU$3)</f>
        <v/>
      </c>
      <c r="JY23" s="146" t="str">
        <f>IF(KF23="","",IF(ISNUMBER(SEARCH(":",KF23)),MID(KF23,FIND(":",KF23)+2,FIND("(",KF23)-FIND(":",KF23)-3),LEFT(KF23,FIND("(",KF23)-2)))</f>
        <v/>
      </c>
      <c r="JZ23" s="147" t="str">
        <f>IF(KF23="","",MID(KF23,FIND("(",KF23)+1,4))</f>
        <v/>
      </c>
      <c r="KA23" s="148" t="str">
        <f>IF(ISNUMBER(SEARCH("*female*",KF23)),"female",IF(ISNUMBER(SEARCH("*male*",KF23)),"male",""))</f>
        <v/>
      </c>
      <c r="KB23" s="149" t="str">
        <f>IF(KF23="","",IF(ISERROR(MID(KF23,FIND("male,",KF23)+6,(FIND(")",KF23)-(FIND("male,",KF23)+6))))=TRUE,"missing/error",MID(KF23,FIND("male,",KF23)+6,(FIND(")",KF23)-(FIND("male,",KF23)+6)))))</f>
        <v/>
      </c>
      <c r="KC23" s="150" t="str">
        <f>IF(JY23="","",(MID(JY23,(SEARCH("^^",SUBSTITUTE(JY23," ","^^",LEN(JY23)-LEN(SUBSTITUTE(JY23," ","")))))+1,99)&amp;"_"&amp;LEFT(JY23,FIND(" ",JY23)-1)&amp;"_"&amp;JZ23))</f>
        <v/>
      </c>
      <c r="KD23" s="89"/>
      <c r="KE23" s="142"/>
      <c r="KF23" s="142"/>
    </row>
    <row r="24" spans="1:292" ht="13.5" customHeight="1" x14ac:dyDescent="0.25">
      <c r="A24" s="100"/>
      <c r="B24" s="142" t="s">
        <v>858</v>
      </c>
      <c r="C24" s="89" t="s">
        <v>859</v>
      </c>
      <c r="D24" s="320"/>
      <c r="E24" s="143"/>
      <c r="F24" s="144"/>
      <c r="G24" s="145"/>
      <c r="H24" s="145"/>
      <c r="I24" s="146"/>
      <c r="J24" s="147"/>
      <c r="K24" s="148"/>
      <c r="L24" s="149"/>
      <c r="M24" s="150"/>
      <c r="O24" s="142"/>
      <c r="P24" s="320"/>
      <c r="Q24" s="143"/>
      <c r="R24" s="144"/>
      <c r="S24" s="145"/>
      <c r="T24" s="145"/>
      <c r="U24" s="146"/>
      <c r="V24" s="147"/>
      <c r="W24" s="148"/>
      <c r="X24" s="149"/>
      <c r="Y24" s="150"/>
      <c r="AA24" s="142"/>
      <c r="AB24" s="142"/>
      <c r="AC24" s="143">
        <f>IF(AG24="","",AC$3)</f>
        <v>41729</v>
      </c>
      <c r="AD24" s="144" t="str">
        <f>IF(AG24="","",AC$1)</f>
        <v>Ayrault I</v>
      </c>
      <c r="AE24" s="145">
        <v>41346</v>
      </c>
      <c r="AF24" s="145">
        <f>IF(AG24="","",AC$3)</f>
        <v>41729</v>
      </c>
      <c r="AG24" s="146" t="str">
        <f>IF(AN24="","",IF(ISNUMBER(SEARCH(":",AN24)),MID(AN24,FIND(":",AN24)+2,FIND("(",AN24)-FIND(":",AN24)-3),LEFT(AN24,FIND("(",AN24)-2)))</f>
        <v>Thierry Repentin</v>
      </c>
      <c r="AH24" s="147" t="str">
        <f>IF(AN24="","",MID(AN24,FIND("(",AN24)+1,4))</f>
        <v>1963</v>
      </c>
      <c r="AI24" s="148" t="str">
        <f>IF(ISNUMBER(SEARCH("*female*",AN24)),"female",IF(ISNUMBER(SEARCH("*male*",AN24)),"male",""))</f>
        <v>male</v>
      </c>
      <c r="AJ24" s="149" t="str">
        <f t="shared" si="50"/>
        <v>fr_ps01</v>
      </c>
      <c r="AK24" s="150" t="str">
        <f>IF(AG24="","",(MID(AG24,(SEARCH("^^",SUBSTITUTE(AG24," ","^^",LEN(AG24)-LEN(SUBSTITUTE(AG24," ","")))))+1,99)&amp;"_"&amp;LEFT(AG24,FIND(" ",AG24)-1)&amp;"_"&amp;AH24))</f>
        <v>Repentin_Thierry_1963</v>
      </c>
      <c r="AM24" s="142"/>
      <c r="AN24" s="142" t="s">
        <v>1037</v>
      </c>
      <c r="AO24" s="143" t="str">
        <f t="shared" si="0"/>
        <v/>
      </c>
      <c r="AP24" s="144" t="str">
        <f t="shared" si="1"/>
        <v/>
      </c>
      <c r="AQ24" s="145"/>
      <c r="AR24" s="145"/>
      <c r="AS24" s="146" t="str">
        <f t="shared" si="2"/>
        <v/>
      </c>
      <c r="AT24" s="147" t="str">
        <f t="shared" si="3"/>
        <v/>
      </c>
      <c r="AU24" s="148" t="str">
        <f t="shared" si="4"/>
        <v/>
      </c>
      <c r="AV24" s="149" t="str">
        <f t="shared" si="5"/>
        <v/>
      </c>
      <c r="AW24" s="150" t="str">
        <f t="shared" si="6"/>
        <v/>
      </c>
      <c r="AX24" s="89"/>
      <c r="AY24" s="142"/>
      <c r="AZ24" s="142"/>
      <c r="BA24" s="143" t="str">
        <f t="shared" si="7"/>
        <v/>
      </c>
      <c r="BB24" s="144" t="str">
        <f t="shared" si="8"/>
        <v/>
      </c>
      <c r="BC24" s="145" t="str">
        <f t="shared" ref="BC24:BC25" si="51">IF(BE24="","",BA$2)</f>
        <v/>
      </c>
      <c r="BD24" s="145" t="str">
        <f t="shared" ref="BD24:BD25" si="52">IF(BE24="","",BA$3)</f>
        <v/>
      </c>
      <c r="BE24" s="146" t="str">
        <f t="shared" si="9"/>
        <v/>
      </c>
      <c r="BF24" s="147" t="str">
        <f t="shared" si="10"/>
        <v/>
      </c>
      <c r="BG24" s="148" t="str">
        <f t="shared" si="11"/>
        <v/>
      </c>
      <c r="BH24" s="149" t="str">
        <f t="shared" si="12"/>
        <v/>
      </c>
      <c r="BI24" s="150" t="str">
        <f t="shared" si="13"/>
        <v/>
      </c>
      <c r="BJ24" s="89"/>
      <c r="BK24" s="142"/>
      <c r="BL24" s="142"/>
      <c r="BM24" s="143" t="str">
        <f t="shared" si="14"/>
        <v/>
      </c>
      <c r="BN24" s="144" t="str">
        <f t="shared" si="15"/>
        <v/>
      </c>
      <c r="BO24" s="145" t="str">
        <f t="shared" si="16"/>
        <v/>
      </c>
      <c r="BP24" s="145" t="str">
        <f t="shared" si="17"/>
        <v/>
      </c>
      <c r="BQ24" s="146" t="str">
        <f t="shared" si="18"/>
        <v/>
      </c>
      <c r="BR24" s="147" t="str">
        <f t="shared" si="19"/>
        <v/>
      </c>
      <c r="BS24" s="148" t="str">
        <f t="shared" si="20"/>
        <v/>
      </c>
      <c r="BT24" s="149" t="str">
        <f t="shared" si="21"/>
        <v/>
      </c>
      <c r="BU24" s="150" t="str">
        <f t="shared" si="22"/>
        <v/>
      </c>
      <c r="BV24" s="89"/>
      <c r="BW24" s="142"/>
      <c r="BX24" s="142"/>
      <c r="BY24" s="143" t="str">
        <f t="shared" si="23"/>
        <v/>
      </c>
      <c r="BZ24" s="144" t="str">
        <f t="shared" si="24"/>
        <v/>
      </c>
      <c r="CA24" s="145" t="str">
        <f t="shared" si="25"/>
        <v/>
      </c>
      <c r="CB24" s="145" t="str">
        <f t="shared" si="26"/>
        <v/>
      </c>
      <c r="CC24" s="146" t="str">
        <f t="shared" si="27"/>
        <v/>
      </c>
      <c r="CD24" s="147" t="str">
        <f t="shared" si="28"/>
        <v/>
      </c>
      <c r="CE24" s="148" t="str">
        <f t="shared" si="29"/>
        <v/>
      </c>
      <c r="CF24" s="149" t="str">
        <f t="shared" si="30"/>
        <v/>
      </c>
      <c r="CG24" s="150" t="str">
        <f t="shared" si="31"/>
        <v/>
      </c>
      <c r="CH24" s="89"/>
      <c r="CI24" s="142"/>
      <c r="CJ24" s="142"/>
      <c r="CK24" s="143" t="str">
        <f t="shared" si="32"/>
        <v/>
      </c>
      <c r="CL24" s="144" t="str">
        <f t="shared" si="33"/>
        <v/>
      </c>
      <c r="CM24" s="145" t="str">
        <f t="shared" si="34"/>
        <v/>
      </c>
      <c r="CN24" s="145" t="str">
        <f t="shared" si="35"/>
        <v/>
      </c>
      <c r="CO24" s="146" t="str">
        <f t="shared" si="36"/>
        <v/>
      </c>
      <c r="CP24" s="147" t="str">
        <f t="shared" si="37"/>
        <v/>
      </c>
      <c r="CQ24" s="148" t="str">
        <f t="shared" si="38"/>
        <v/>
      </c>
      <c r="CR24" s="149" t="str">
        <f t="shared" si="39"/>
        <v/>
      </c>
      <c r="CS24" s="150" t="str">
        <f t="shared" si="40"/>
        <v/>
      </c>
      <c r="CT24" s="89"/>
      <c r="CU24" s="142"/>
      <c r="CV24" s="142"/>
      <c r="CW24" s="143" t="str">
        <f t="shared" si="41"/>
        <v/>
      </c>
      <c r="CX24" s="144" t="str">
        <f t="shared" si="42"/>
        <v/>
      </c>
      <c r="CY24" s="145" t="str">
        <f t="shared" si="43"/>
        <v/>
      </c>
      <c r="CZ24" s="145" t="str">
        <f t="shared" si="44"/>
        <v/>
      </c>
      <c r="DA24" s="146" t="str">
        <f t="shared" si="45"/>
        <v/>
      </c>
      <c r="DB24" s="147" t="str">
        <f t="shared" si="46"/>
        <v/>
      </c>
      <c r="DC24" s="148" t="str">
        <f t="shared" si="47"/>
        <v/>
      </c>
      <c r="DD24" s="149" t="str">
        <f t="shared" si="48"/>
        <v/>
      </c>
      <c r="DE24" s="150" t="str">
        <f t="shared" si="49"/>
        <v/>
      </c>
      <c r="DF24" s="89"/>
      <c r="DG24" s="142"/>
      <c r="DH24" s="142"/>
      <c r="DI24" s="143"/>
      <c r="DJ24" s="144"/>
      <c r="DK24" s="145"/>
      <c r="DL24" s="145"/>
      <c r="DM24" s="146"/>
      <c r="DN24" s="147"/>
      <c r="DO24" s="148"/>
      <c r="DP24" s="149"/>
      <c r="DQ24" s="150"/>
      <c r="DR24" s="89"/>
      <c r="DS24" s="142"/>
      <c r="DT24" s="142"/>
      <c r="DU24" s="143"/>
      <c r="DV24" s="144"/>
      <c r="DW24" s="145"/>
      <c r="DX24" s="145"/>
      <c r="DY24" s="146"/>
      <c r="DZ24" s="147"/>
      <c r="EA24" s="148"/>
      <c r="EB24" s="149"/>
      <c r="EC24" s="150"/>
      <c r="ED24" s="89"/>
      <c r="EE24" s="142"/>
      <c r="EF24" s="142"/>
      <c r="EG24" s="143"/>
      <c r="EH24" s="144"/>
      <c r="EI24" s="145"/>
      <c r="EJ24" s="145"/>
      <c r="EK24" s="146"/>
      <c r="EL24" s="147"/>
      <c r="EM24" s="148"/>
      <c r="EN24" s="149"/>
      <c r="EO24" s="150"/>
      <c r="EP24" s="89"/>
      <c r="EQ24" s="142"/>
      <c r="ER24" s="142"/>
      <c r="ES24" s="143"/>
      <c r="ET24" s="144"/>
      <c r="EU24" s="145"/>
      <c r="EV24" s="145"/>
      <c r="EW24" s="146"/>
      <c r="EX24" s="147"/>
      <c r="EY24" s="148"/>
      <c r="EZ24" s="149"/>
      <c r="FA24" s="150"/>
      <c r="FB24" s="89"/>
      <c r="FC24" s="142"/>
      <c r="FD24" s="142"/>
      <c r="FE24" s="143"/>
      <c r="FF24" s="144"/>
      <c r="FG24" s="145"/>
      <c r="FH24" s="145"/>
      <c r="FI24" s="146"/>
      <c r="FJ24" s="147"/>
      <c r="FK24" s="148"/>
      <c r="FL24" s="149"/>
      <c r="FM24" s="150"/>
      <c r="FN24" s="89"/>
      <c r="FO24" s="142"/>
      <c r="FP24" s="142"/>
      <c r="FQ24" s="143"/>
      <c r="FR24" s="144"/>
      <c r="FS24" s="145"/>
      <c r="FT24" s="145"/>
      <c r="FU24" s="146"/>
      <c r="FV24" s="147"/>
      <c r="FW24" s="148"/>
      <c r="FX24" s="149"/>
      <c r="FY24" s="150"/>
      <c r="FZ24" s="89"/>
      <c r="GA24" s="142"/>
      <c r="GB24" s="142"/>
      <c r="GC24" s="143"/>
      <c r="GD24" s="144"/>
      <c r="GE24" s="145"/>
      <c r="GF24" s="145"/>
      <c r="GG24" s="146"/>
      <c r="GH24" s="147"/>
      <c r="GI24" s="148"/>
      <c r="GJ24" s="149"/>
      <c r="GK24" s="150"/>
      <c r="GL24" s="89"/>
      <c r="GM24" s="142"/>
      <c r="GN24" s="142"/>
      <c r="GO24" s="143"/>
      <c r="GP24" s="144"/>
      <c r="GQ24" s="145"/>
      <c r="GR24" s="145"/>
      <c r="GS24" s="146"/>
      <c r="GT24" s="147"/>
      <c r="GU24" s="148"/>
      <c r="GV24" s="149"/>
      <c r="GW24" s="150"/>
      <c r="GX24" s="89"/>
      <c r="GY24" s="142"/>
      <c r="GZ24" s="142"/>
      <c r="HA24" s="143"/>
      <c r="HB24" s="144"/>
      <c r="HC24" s="145"/>
      <c r="HD24" s="145"/>
      <c r="HE24" s="146"/>
      <c r="HF24" s="147"/>
      <c r="HG24" s="148"/>
      <c r="HH24" s="149"/>
      <c r="HI24" s="150"/>
      <c r="HJ24" s="89"/>
      <c r="HK24" s="142"/>
      <c r="HL24" s="142"/>
      <c r="HM24" s="143"/>
      <c r="HN24" s="144"/>
      <c r="HO24" s="145"/>
      <c r="HP24" s="145"/>
      <c r="HQ24" s="146"/>
      <c r="HR24" s="147"/>
      <c r="HS24" s="148"/>
      <c r="HT24" s="149"/>
      <c r="HU24" s="150"/>
      <c r="HV24" s="89"/>
      <c r="HW24" s="142"/>
      <c r="HX24" s="142"/>
      <c r="HY24" s="143"/>
      <c r="HZ24" s="144"/>
      <c r="IA24" s="145"/>
      <c r="IB24" s="145"/>
      <c r="IC24" s="146"/>
      <c r="ID24" s="147"/>
      <c r="IE24" s="148"/>
      <c r="IF24" s="149"/>
      <c r="IG24" s="150"/>
      <c r="IH24" s="89"/>
      <c r="II24" s="142"/>
      <c r="IJ24" s="142"/>
      <c r="IK24" s="143"/>
      <c r="IL24" s="144"/>
      <c r="IM24" s="145"/>
      <c r="IN24" s="145"/>
      <c r="IO24" s="146"/>
      <c r="IP24" s="147"/>
      <c r="IQ24" s="148"/>
      <c r="IR24" s="149"/>
      <c r="IS24" s="150"/>
      <c r="IT24" s="89"/>
      <c r="IU24" s="142"/>
      <c r="IV24" s="142"/>
      <c r="IW24" s="143"/>
      <c r="IX24" s="144"/>
      <c r="IY24" s="145"/>
      <c r="IZ24" s="145"/>
      <c r="JA24" s="146"/>
      <c r="JB24" s="147"/>
      <c r="JC24" s="148"/>
      <c r="JD24" s="149"/>
      <c r="JE24" s="150"/>
      <c r="JF24" s="89"/>
      <c r="JG24" s="142"/>
      <c r="JH24" s="142"/>
      <c r="JI24" s="143"/>
      <c r="JJ24" s="144"/>
      <c r="JK24" s="145"/>
      <c r="JL24" s="145"/>
      <c r="JM24" s="146"/>
      <c r="JN24" s="147"/>
      <c r="JO24" s="148"/>
      <c r="JP24" s="149"/>
      <c r="JQ24" s="150"/>
      <c r="JR24" s="89"/>
      <c r="JS24" s="142"/>
      <c r="JT24" s="142"/>
      <c r="JU24" s="143"/>
      <c r="JV24" s="144"/>
      <c r="JW24" s="145"/>
      <c r="JX24" s="145"/>
      <c r="JY24" s="146"/>
      <c r="JZ24" s="147"/>
      <c r="KA24" s="148"/>
      <c r="KB24" s="149"/>
      <c r="KC24" s="150"/>
      <c r="KD24" s="89"/>
      <c r="KE24" s="142"/>
      <c r="KF24" s="142"/>
    </row>
    <row r="25" spans="1:292" ht="13.5" customHeight="1" x14ac:dyDescent="0.25">
      <c r="A25" s="100"/>
      <c r="B25" s="142" t="s">
        <v>792</v>
      </c>
      <c r="C25" s="89" t="s">
        <v>793</v>
      </c>
      <c r="D25" s="320"/>
      <c r="E25" s="143">
        <f t="shared" ref="E25:E134" si="53">IF(I25="","",E$3)</f>
        <v>40601</v>
      </c>
      <c r="F25" s="144" t="str">
        <f t="shared" ref="F25:F134" si="54">IF(I25="","",E$1)</f>
        <v>Fillon VI</v>
      </c>
      <c r="G25" s="145">
        <f t="shared" ref="G25:G134" si="55">IF(I25="","",E$2)</f>
        <v>40496</v>
      </c>
      <c r="H25" s="145">
        <f t="shared" ref="H25:H134" si="56">IF(I25="","",E$3)</f>
        <v>40601</v>
      </c>
      <c r="I25" s="146" t="str">
        <f t="shared" ref="I25:I134" si="57">IF(P25="","",IF(ISNUMBER(SEARCH(":",P25)),MID(P25,FIND(":",P25)+2,FIND("(",P25)-FIND(":",P25)-3),LEFT(P25,FIND("(",P25)-2)))</f>
        <v>Michel Mercier</v>
      </c>
      <c r="J25" s="147" t="str">
        <f t="shared" ref="J25:J134" si="58">IF(P25="","",MID(P25,FIND("(",P25)+1,4))</f>
        <v>1947</v>
      </c>
      <c r="K25" s="148" t="str">
        <f t="shared" ref="K25:K134" si="59">IF(ISNUMBER(SEARCH("*female*",P25)),"female",IF(ISNUMBER(SEARCH("*male*",P25)),"male",""))</f>
        <v>male</v>
      </c>
      <c r="L25" s="149" t="str">
        <f t="shared" ref="L25:L134" si="60">IF(P25="","",IF(ISERROR(MID(P25,FIND("male,",P25)+6,(FIND(")",P25)-(FIND("male,",P25)+6))))=TRUE,"missing/error",MID(P25,FIND("male,",P25)+6,(FIND(")",P25)-(FIND("male,",P25)+6)))))</f>
        <v>fr_ump01</v>
      </c>
      <c r="M25" s="150" t="str">
        <f t="shared" ref="M25:M134" si="61">IF(I25="","",(MID(I25,(SEARCH("^^",SUBSTITUTE(I25," ","^^",LEN(I25)-LEN(SUBSTITUTE(I25," ","")))))+1,99)&amp;"_"&amp;LEFT(I25,FIND(" ",I25)-1)&amp;"_"&amp;J25))</f>
        <v>Mercier_Michel_1947</v>
      </c>
      <c r="O25" s="142"/>
      <c r="P25" s="320" t="s">
        <v>931</v>
      </c>
      <c r="Q25" s="143">
        <f t="shared" ref="Q25:Q134" si="62">IF(U25="","",Q$3)</f>
        <v>41044</v>
      </c>
      <c r="R25" s="144" t="str">
        <f t="shared" ref="R25:R134" si="63">IF(U25="","",Q$1)</f>
        <v>Fillon VII</v>
      </c>
      <c r="S25" s="145">
        <f t="shared" ref="S25:S134" si="64">IF(U25="","",Q$2)</f>
        <v>40601</v>
      </c>
      <c r="T25" s="145">
        <f t="shared" ref="T25:T134" si="65">IF(U25="","",Q$3)</f>
        <v>41044</v>
      </c>
      <c r="U25" s="146" t="str">
        <f t="shared" ref="U25:U134" si="66">IF(AB25="","",IF(ISNUMBER(SEARCH(":",AB25)),MID(AB25,FIND(":",AB25)+2,FIND("(",AB25)-FIND(":",AB25)-3),LEFT(AB25,FIND("(",AB25)-2)))</f>
        <v>Michel Mercier</v>
      </c>
      <c r="V25" s="147" t="str">
        <f t="shared" ref="V25:V134" si="67">IF(AB25="","",MID(AB25,FIND("(",AB25)+1,4))</f>
        <v>1947</v>
      </c>
      <c r="W25" s="148" t="str">
        <f t="shared" ref="W25:W134" si="68">IF(ISNUMBER(SEARCH("*female*",AB25)),"female",IF(ISNUMBER(SEARCH("*male*",AB25)),"male",""))</f>
        <v>male</v>
      </c>
      <c r="X25" s="149" t="str">
        <f t="shared" ref="X25:X134" si="69">IF(AB25="","",IF(ISERROR(MID(AB25,FIND("male,",AB25)+6,(FIND(")",AB25)-(FIND("male,",AB25)+6))))=TRUE,"missing/error",MID(AB25,FIND("male,",AB25)+6,(FIND(")",AB25)-(FIND("male,",AB25)+6)))))</f>
        <v>fr_ump01</v>
      </c>
      <c r="Y25" s="150" t="str">
        <f t="shared" ref="Y25:Y134" si="70">IF(U25="","",(MID(U25,(SEARCH("^^",SUBSTITUTE(U25," ","^^",LEN(U25)-LEN(SUBSTITUTE(U25," ","")))))+1,99)&amp;"_"&amp;LEFT(U25,FIND(" ",U25)-1)&amp;"_"&amp;V25))</f>
        <v>Mercier_Michel_1947</v>
      </c>
      <c r="AA25" s="142"/>
      <c r="AB25" s="142" t="s">
        <v>931</v>
      </c>
      <c r="AC25" s="143">
        <f t="shared" ref="AC25:AC134" si="71">IF(AG25="","",AC$3)</f>
        <v>41729</v>
      </c>
      <c r="AD25" s="144" t="str">
        <f t="shared" ref="AD25:AD134" si="72">IF(AG25="","",AC$1)</f>
        <v>Ayrault I</v>
      </c>
      <c r="AE25" s="145">
        <f t="shared" ref="AE25:AE134" si="73">IF(AG25="","",AC$2)</f>
        <v>41045</v>
      </c>
      <c r="AF25" s="145">
        <f t="shared" ref="AF25:AF134" si="74">IF(AG25="","",AC$3)</f>
        <v>41729</v>
      </c>
      <c r="AG25" s="146" t="str">
        <f t="shared" ref="AG25:AG134" si="75">IF(AN25="","",IF(ISNUMBER(SEARCH(":",AN25)),MID(AN25,FIND(":",AN25)+2,FIND("(",AN25)-FIND(":",AN25)-3),LEFT(AN25,FIND("(",AN25)-2)))</f>
        <v>Christine Taubira</v>
      </c>
      <c r="AH25" s="147" t="str">
        <f t="shared" ref="AH25:AH134" si="76">IF(AN25="","",MID(AN25,FIND("(",AN25)+1,4))</f>
        <v>1952</v>
      </c>
      <c r="AI25" s="148" t="str">
        <f t="shared" ref="AI25:AI134" si="77">IF(ISNUMBER(SEARCH("*female*",AN25)),"female",IF(ISNUMBER(SEARCH("*male*",AN25)),"male",""))</f>
        <v>female</v>
      </c>
      <c r="AJ25" s="149" t="str">
        <f t="shared" si="50"/>
        <v>fr_rdg01</v>
      </c>
      <c r="AK25" s="150" t="str">
        <f t="shared" ref="AK25:AK134" si="78">IF(AG25="","",(MID(AG25,(SEARCH("^^",SUBSTITUTE(AG25," ","^^",LEN(AG25)-LEN(SUBSTITUTE(AG25," ","")))))+1,99)&amp;"_"&amp;LEFT(AG25,FIND(" ",AG25)-1)&amp;"_"&amp;AH25))</f>
        <v>Taubira_Christine_1952</v>
      </c>
      <c r="AM25" s="142"/>
      <c r="AN25" s="142" t="s">
        <v>927</v>
      </c>
      <c r="AO25" s="143" t="str">
        <f t="shared" si="0"/>
        <v/>
      </c>
      <c r="AP25" s="144" t="str">
        <f t="shared" si="1"/>
        <v/>
      </c>
      <c r="AQ25" s="145"/>
      <c r="AR25" s="145"/>
      <c r="AS25" s="146" t="str">
        <f t="shared" si="2"/>
        <v/>
      </c>
      <c r="AT25" s="147" t="str">
        <f t="shared" si="3"/>
        <v/>
      </c>
      <c r="AU25" s="148" t="str">
        <f t="shared" si="4"/>
        <v/>
      </c>
      <c r="AV25" s="149" t="str">
        <f t="shared" si="5"/>
        <v/>
      </c>
      <c r="AW25" s="150" t="str">
        <f t="shared" si="6"/>
        <v/>
      </c>
      <c r="AX25" s="89"/>
      <c r="AY25" s="142"/>
      <c r="AZ25" s="318"/>
      <c r="BA25" s="143" t="str">
        <f t="shared" si="7"/>
        <v/>
      </c>
      <c r="BB25" s="144" t="str">
        <f t="shared" si="8"/>
        <v/>
      </c>
      <c r="BC25" s="145" t="str">
        <f t="shared" si="51"/>
        <v/>
      </c>
      <c r="BD25" s="145" t="str">
        <f t="shared" si="52"/>
        <v/>
      </c>
      <c r="BE25" s="146" t="str">
        <f t="shared" si="9"/>
        <v/>
      </c>
      <c r="BF25" s="147" t="str">
        <f t="shared" si="10"/>
        <v/>
      </c>
      <c r="BG25" s="148" t="str">
        <f t="shared" si="11"/>
        <v/>
      </c>
      <c r="BH25" s="149" t="str">
        <f t="shared" si="12"/>
        <v/>
      </c>
      <c r="BI25" s="150" t="str">
        <f t="shared" si="13"/>
        <v/>
      </c>
      <c r="BJ25" s="89"/>
      <c r="BK25" s="142"/>
      <c r="BL25" s="318"/>
      <c r="BM25" s="143" t="str">
        <f t="shared" si="14"/>
        <v/>
      </c>
      <c r="BN25" s="144" t="str">
        <f t="shared" si="15"/>
        <v/>
      </c>
      <c r="BO25" s="145" t="str">
        <f t="shared" si="16"/>
        <v/>
      </c>
      <c r="BP25" s="145" t="str">
        <f t="shared" si="17"/>
        <v/>
      </c>
      <c r="BQ25" s="146" t="str">
        <f t="shared" si="18"/>
        <v/>
      </c>
      <c r="BR25" s="147" t="str">
        <f t="shared" si="19"/>
        <v/>
      </c>
      <c r="BS25" s="148" t="str">
        <f t="shared" si="20"/>
        <v/>
      </c>
      <c r="BT25" s="149" t="str">
        <f t="shared" si="21"/>
        <v/>
      </c>
      <c r="BU25" s="150" t="str">
        <f t="shared" si="22"/>
        <v/>
      </c>
      <c r="BV25" s="89"/>
      <c r="BW25" s="142"/>
      <c r="BX25" s="142"/>
      <c r="BY25" s="143" t="str">
        <f t="shared" si="23"/>
        <v/>
      </c>
      <c r="BZ25" s="144" t="str">
        <f t="shared" si="24"/>
        <v/>
      </c>
      <c r="CA25" s="145" t="str">
        <f t="shared" si="25"/>
        <v/>
      </c>
      <c r="CB25" s="145" t="str">
        <f t="shared" si="26"/>
        <v/>
      </c>
      <c r="CC25" s="146" t="str">
        <f t="shared" si="27"/>
        <v/>
      </c>
      <c r="CD25" s="147" t="str">
        <f t="shared" si="28"/>
        <v/>
      </c>
      <c r="CE25" s="148" t="str">
        <f t="shared" si="29"/>
        <v/>
      </c>
      <c r="CF25" s="149" t="str">
        <f t="shared" si="30"/>
        <v/>
      </c>
      <c r="CG25" s="150" t="str">
        <f t="shared" si="31"/>
        <v/>
      </c>
      <c r="CH25" s="89"/>
      <c r="CI25" s="142"/>
      <c r="CJ25" s="142"/>
      <c r="CK25" s="143" t="str">
        <f t="shared" si="32"/>
        <v/>
      </c>
      <c r="CL25" s="144" t="str">
        <f t="shared" si="33"/>
        <v/>
      </c>
      <c r="CM25" s="145" t="str">
        <f t="shared" si="34"/>
        <v/>
      </c>
      <c r="CN25" s="145" t="str">
        <f t="shared" si="35"/>
        <v/>
      </c>
      <c r="CO25" s="146" t="str">
        <f t="shared" si="36"/>
        <v/>
      </c>
      <c r="CP25" s="147" t="str">
        <f t="shared" si="37"/>
        <v/>
      </c>
      <c r="CQ25" s="148" t="str">
        <f t="shared" si="38"/>
        <v/>
      </c>
      <c r="CR25" s="149" t="str">
        <f t="shared" si="39"/>
        <v/>
      </c>
      <c r="CS25" s="150" t="str">
        <f t="shared" si="40"/>
        <v/>
      </c>
      <c r="CT25" s="89"/>
      <c r="CU25" s="142"/>
      <c r="CV25" s="142"/>
      <c r="CW25" s="143" t="str">
        <f t="shared" si="41"/>
        <v/>
      </c>
      <c r="CX25" s="144" t="str">
        <f t="shared" si="42"/>
        <v/>
      </c>
      <c r="CY25" s="145" t="str">
        <f t="shared" si="43"/>
        <v/>
      </c>
      <c r="CZ25" s="145" t="str">
        <f t="shared" si="44"/>
        <v/>
      </c>
      <c r="DA25" s="146" t="str">
        <f t="shared" si="45"/>
        <v/>
      </c>
      <c r="DB25" s="147" t="str">
        <f t="shared" si="46"/>
        <v/>
      </c>
      <c r="DC25" s="148" t="str">
        <f t="shared" si="47"/>
        <v/>
      </c>
      <c r="DD25" s="149" t="str">
        <f t="shared" si="48"/>
        <v/>
      </c>
      <c r="DE25" s="150" t="str">
        <f t="shared" si="49"/>
        <v/>
      </c>
      <c r="DF25" s="89"/>
      <c r="DG25" s="142"/>
      <c r="DH25" s="142"/>
      <c r="DI25" s="143" t="str">
        <f t="shared" ref="DI25:DI134" si="79">IF(DM25="","",DI$3)</f>
        <v/>
      </c>
      <c r="DJ25" s="144" t="str">
        <f t="shared" ref="DJ25:DJ134" si="80">IF(DM25="","",DI$1)</f>
        <v/>
      </c>
      <c r="DK25" s="145" t="str">
        <f t="shared" ref="DK25:DK134" si="81">IF(DM25="","",DI$2)</f>
        <v/>
      </c>
      <c r="DL25" s="145" t="str">
        <f t="shared" ref="DL25:DL134" si="82">IF(DM25="","",DI$3)</f>
        <v/>
      </c>
      <c r="DM25" s="146" t="str">
        <f t="shared" ref="DM25:DM134" si="83">IF(DT25="","",IF(ISNUMBER(SEARCH(":",DT25)),MID(DT25,FIND(":",DT25)+2,FIND("(",DT25)-FIND(":",DT25)-3),LEFT(DT25,FIND("(",DT25)-2)))</f>
        <v/>
      </c>
      <c r="DN25" s="147" t="str">
        <f t="shared" ref="DN25:DN134" si="84">IF(DT25="","",MID(DT25,FIND("(",DT25)+1,4))</f>
        <v/>
      </c>
      <c r="DO25" s="148" t="str">
        <f t="shared" ref="DO25:DO134" si="85">IF(ISNUMBER(SEARCH("*female*",DT25)),"female",IF(ISNUMBER(SEARCH("*male*",DT25)),"male",""))</f>
        <v/>
      </c>
      <c r="DP25" s="149" t="str">
        <f t="shared" ref="DP25:DP134" si="86">IF(DT25="","",IF(ISERROR(MID(DT25,FIND("male,",DT25)+6,(FIND(")",DT25)-(FIND("male,",DT25)+6))))=TRUE,"missing/error",MID(DT25,FIND("male,",DT25)+6,(FIND(")",DT25)-(FIND("male,",DT25)+6)))))</f>
        <v/>
      </c>
      <c r="DQ25" s="150" t="str">
        <f t="shared" ref="DQ25:DQ134" si="87">IF(DM25="","",(MID(DM25,(SEARCH("^^",SUBSTITUTE(DM25," ","^^",LEN(DM25)-LEN(SUBSTITUTE(DM25," ","")))))+1,99)&amp;"_"&amp;LEFT(DM25,FIND(" ",DM25)-1)&amp;"_"&amp;DN25))</f>
        <v/>
      </c>
      <c r="DR25" s="89"/>
      <c r="DS25" s="142"/>
      <c r="DT25" s="142"/>
      <c r="DU25" s="143" t="str">
        <f t="shared" ref="DU25:DU134" si="88">IF(DY25="","",DU$3)</f>
        <v/>
      </c>
      <c r="DV25" s="144" t="str">
        <f t="shared" ref="DV25:DV134" si="89">IF(DY25="","",DU$1)</f>
        <v/>
      </c>
      <c r="DW25" s="145" t="str">
        <f t="shared" ref="DW25:DW134" si="90">IF(DY25="","",DU$2)</f>
        <v/>
      </c>
      <c r="DX25" s="145" t="str">
        <f t="shared" ref="DX25:DX134" si="91">IF(DY25="","",DU$3)</f>
        <v/>
      </c>
      <c r="DY25" s="146" t="str">
        <f t="shared" ref="DY25:DY134" si="92">IF(EF25="","",IF(ISNUMBER(SEARCH(":",EF25)),MID(EF25,FIND(":",EF25)+2,FIND("(",EF25)-FIND(":",EF25)-3),LEFT(EF25,FIND("(",EF25)-2)))</f>
        <v/>
      </c>
      <c r="DZ25" s="147" t="str">
        <f t="shared" ref="DZ25:DZ134" si="93">IF(EF25="","",MID(EF25,FIND("(",EF25)+1,4))</f>
        <v/>
      </c>
      <c r="EA25" s="148" t="str">
        <f t="shared" ref="EA25:EA134" si="94">IF(ISNUMBER(SEARCH("*female*",EF25)),"female",IF(ISNUMBER(SEARCH("*male*",EF25)),"male",""))</f>
        <v/>
      </c>
      <c r="EB25" s="149" t="str">
        <f t="shared" ref="EB25:EB134" si="95">IF(EF25="","",IF(ISERROR(MID(EF25,FIND("male,",EF25)+6,(FIND(")",EF25)-(FIND("male,",EF25)+6))))=TRUE,"missing/error",MID(EF25,FIND("male,",EF25)+6,(FIND(")",EF25)-(FIND("male,",EF25)+6)))))</f>
        <v/>
      </c>
      <c r="EC25" s="150" t="str">
        <f t="shared" ref="EC25:EC134" si="96">IF(DY25="","",(MID(DY25,(SEARCH("^^",SUBSTITUTE(DY25," ","^^",LEN(DY25)-LEN(SUBSTITUTE(DY25," ","")))))+1,99)&amp;"_"&amp;LEFT(DY25,FIND(" ",DY25)-1)&amp;"_"&amp;DZ25))</f>
        <v/>
      </c>
      <c r="ED25" s="89"/>
      <c r="EE25" s="142"/>
      <c r="EF25" s="142"/>
      <c r="EG25" s="143" t="str">
        <f t="shared" ref="EG25:EG134" si="97">IF(EK25="","",EG$3)</f>
        <v/>
      </c>
      <c r="EH25" s="144" t="str">
        <f t="shared" ref="EH25:EH134" si="98">IF(EK25="","",EG$1)</f>
        <v/>
      </c>
      <c r="EI25" s="145" t="str">
        <f t="shared" ref="EI25:EI134" si="99">IF(EK25="","",EG$2)</f>
        <v/>
      </c>
      <c r="EJ25" s="145" t="str">
        <f t="shared" ref="EJ25:EJ134" si="100">IF(EK25="","",EG$3)</f>
        <v/>
      </c>
      <c r="EK25" s="146" t="str">
        <f t="shared" ref="EK25:EK134" si="101">IF(ER25="","",IF(ISNUMBER(SEARCH(":",ER25)),MID(ER25,FIND(":",ER25)+2,FIND("(",ER25)-FIND(":",ER25)-3),LEFT(ER25,FIND("(",ER25)-2)))</f>
        <v/>
      </c>
      <c r="EL25" s="147" t="str">
        <f t="shared" ref="EL25:EL134" si="102">IF(ER25="","",MID(ER25,FIND("(",ER25)+1,4))</f>
        <v/>
      </c>
      <c r="EM25" s="148" t="str">
        <f t="shared" ref="EM25:EM134" si="103">IF(ISNUMBER(SEARCH("*female*",ER25)),"female",IF(ISNUMBER(SEARCH("*male*",ER25)),"male",""))</f>
        <v/>
      </c>
      <c r="EN25" s="149" t="str">
        <f t="shared" ref="EN25:EN134" si="104">IF(ER25="","",IF(ISERROR(MID(ER25,FIND("male,",ER25)+6,(FIND(")",ER25)-(FIND("male,",ER25)+6))))=TRUE,"missing/error",MID(ER25,FIND("male,",ER25)+6,(FIND(")",ER25)-(FIND("male,",ER25)+6)))))</f>
        <v/>
      </c>
      <c r="EO25" s="150" t="str">
        <f t="shared" ref="EO25:EO134" si="105">IF(EK25="","",(MID(EK25,(SEARCH("^^",SUBSTITUTE(EK25," ","^^",LEN(EK25)-LEN(SUBSTITUTE(EK25," ","")))))+1,99)&amp;"_"&amp;LEFT(EK25,FIND(" ",EK25)-1)&amp;"_"&amp;EL25))</f>
        <v/>
      </c>
      <c r="EP25" s="89"/>
      <c r="EQ25" s="142"/>
      <c r="ER25" s="142"/>
      <c r="ES25" s="143" t="str">
        <f t="shared" ref="ES25:ES134" si="106">IF(EW25="","",ES$3)</f>
        <v/>
      </c>
      <c r="ET25" s="144" t="str">
        <f t="shared" ref="ET25:ET134" si="107">IF(EW25="","",ES$1)</f>
        <v/>
      </c>
      <c r="EU25" s="145" t="str">
        <f t="shared" ref="EU25:EU134" si="108">IF(EW25="","",ES$2)</f>
        <v/>
      </c>
      <c r="EV25" s="145" t="str">
        <f t="shared" ref="EV25:EV134" si="109">IF(EW25="","",ES$3)</f>
        <v/>
      </c>
      <c r="EW25" s="146" t="str">
        <f t="shared" ref="EW25:EW134" si="110">IF(FD25="","",IF(ISNUMBER(SEARCH(":",FD25)),MID(FD25,FIND(":",FD25)+2,FIND("(",FD25)-FIND(":",FD25)-3),LEFT(FD25,FIND("(",FD25)-2)))</f>
        <v/>
      </c>
      <c r="EX25" s="147" t="str">
        <f t="shared" ref="EX25:EX134" si="111">IF(FD25="","",MID(FD25,FIND("(",FD25)+1,4))</f>
        <v/>
      </c>
      <c r="EY25" s="148" t="str">
        <f t="shared" ref="EY25:EY134" si="112">IF(ISNUMBER(SEARCH("*female*",FD25)),"female",IF(ISNUMBER(SEARCH("*male*",FD25)),"male",""))</f>
        <v/>
      </c>
      <c r="EZ25" s="149" t="str">
        <f t="shared" ref="EZ25:EZ134" si="113">IF(FD25="","",IF(ISERROR(MID(FD25,FIND("male,",FD25)+6,(FIND(")",FD25)-(FIND("male,",FD25)+6))))=TRUE,"missing/error",MID(FD25,FIND("male,",FD25)+6,(FIND(")",FD25)-(FIND("male,",FD25)+6)))))</f>
        <v/>
      </c>
      <c r="FA25" s="150" t="str">
        <f t="shared" ref="FA25:FA134" si="114">IF(EW25="","",(MID(EW25,(SEARCH("^^",SUBSTITUTE(EW25," ","^^",LEN(EW25)-LEN(SUBSTITUTE(EW25," ","")))))+1,99)&amp;"_"&amp;LEFT(EW25,FIND(" ",EW25)-1)&amp;"_"&amp;EX25))</f>
        <v/>
      </c>
      <c r="FB25" s="89"/>
      <c r="FC25" s="142"/>
      <c r="FD25" s="142"/>
      <c r="FE25" s="143" t="str">
        <f t="shared" ref="FE25:FE134" si="115">IF(FI25="","",FE$3)</f>
        <v/>
      </c>
      <c r="FF25" s="144" t="str">
        <f t="shared" ref="FF25:FF134" si="116">IF(FI25="","",FE$1)</f>
        <v/>
      </c>
      <c r="FG25" s="145" t="str">
        <f t="shared" ref="FG25:FG134" si="117">IF(FI25="","",FE$2)</f>
        <v/>
      </c>
      <c r="FH25" s="145" t="str">
        <f t="shared" ref="FH25:FH134" si="118">IF(FI25="","",FE$3)</f>
        <v/>
      </c>
      <c r="FI25" s="146" t="str">
        <f t="shared" ref="FI25:FI134" si="119">IF(FP25="","",IF(ISNUMBER(SEARCH(":",FP25)),MID(FP25,FIND(":",FP25)+2,FIND("(",FP25)-FIND(":",FP25)-3),LEFT(FP25,FIND("(",FP25)-2)))</f>
        <v/>
      </c>
      <c r="FJ25" s="147" t="str">
        <f t="shared" ref="FJ25:FJ134" si="120">IF(FP25="","",MID(FP25,FIND("(",FP25)+1,4))</f>
        <v/>
      </c>
      <c r="FK25" s="148" t="str">
        <f t="shared" ref="FK25:FK134" si="121">IF(ISNUMBER(SEARCH("*female*",FP25)),"female",IF(ISNUMBER(SEARCH("*male*",FP25)),"male",""))</f>
        <v/>
      </c>
      <c r="FL25" s="149" t="str">
        <f t="shared" ref="FL25:FL134" si="122">IF(FP25="","",IF(ISERROR(MID(FP25,FIND("male,",FP25)+6,(FIND(")",FP25)-(FIND("male,",FP25)+6))))=TRUE,"missing/error",MID(FP25,FIND("male,",FP25)+6,(FIND(")",FP25)-(FIND("male,",FP25)+6)))))</f>
        <v/>
      </c>
      <c r="FM25" s="150" t="str">
        <f t="shared" ref="FM25:FM134" si="123">IF(FI25="","",(MID(FI25,(SEARCH("^^",SUBSTITUTE(FI25," ","^^",LEN(FI25)-LEN(SUBSTITUTE(FI25," ","")))))+1,99)&amp;"_"&amp;LEFT(FI25,FIND(" ",FI25)-1)&amp;"_"&amp;FJ25))</f>
        <v/>
      </c>
      <c r="FN25" s="89"/>
      <c r="FO25" s="142"/>
      <c r="FP25" s="142"/>
      <c r="FQ25" s="143" t="str">
        <f>IF(FU25="","",#REF!)</f>
        <v/>
      </c>
      <c r="FR25" s="144" t="str">
        <f t="shared" ref="FR25:FR134" si="124">IF(FU25="","",FQ$1)</f>
        <v/>
      </c>
      <c r="FS25" s="145" t="str">
        <f t="shared" ref="FS25:FS134" si="125">IF(FU25="","",FQ$2)</f>
        <v/>
      </c>
      <c r="FT25" s="145" t="str">
        <f t="shared" ref="FT25:FT134" si="126">IF(FU25="","",FQ$3)</f>
        <v/>
      </c>
      <c r="FU25" s="146" t="str">
        <f t="shared" ref="FU25:FU134" si="127">IF(GB25="","",IF(ISNUMBER(SEARCH(":",GB25)),MID(GB25,FIND(":",GB25)+2,FIND("(",GB25)-FIND(":",GB25)-3),LEFT(GB25,FIND("(",GB25)-2)))</f>
        <v/>
      </c>
      <c r="FV25" s="147" t="str">
        <f t="shared" ref="FV25:FV134" si="128">IF(GB25="","",MID(GB25,FIND("(",GB25)+1,4))</f>
        <v/>
      </c>
      <c r="FW25" s="148" t="str">
        <f t="shared" ref="FW25:FW134" si="129">IF(ISNUMBER(SEARCH("*female*",GB25)),"female",IF(ISNUMBER(SEARCH("*male*",GB25)),"male",""))</f>
        <v/>
      </c>
      <c r="FX25" s="149" t="str">
        <f t="shared" ref="FX25:FX134" si="130">IF(GB25="","",IF(ISERROR(MID(GB25,FIND("male,",GB25)+6,(FIND(")",GB25)-(FIND("male,",GB25)+6))))=TRUE,"missing/error",MID(GB25,FIND("male,",GB25)+6,(FIND(")",GB25)-(FIND("male,",GB25)+6)))))</f>
        <v/>
      </c>
      <c r="FY25" s="150" t="str">
        <f t="shared" ref="FY25:FY134" si="131">IF(FU25="","",(MID(FU25,(SEARCH("^^",SUBSTITUTE(FU25," ","^^",LEN(FU25)-LEN(SUBSTITUTE(FU25," ","")))))+1,99)&amp;"_"&amp;LEFT(FU25,FIND(" ",FU25)-1)&amp;"_"&amp;FV25))</f>
        <v/>
      </c>
      <c r="FZ25" s="89"/>
      <c r="GA25" s="142"/>
      <c r="GB25" s="142"/>
      <c r="GC25" s="143" t="str">
        <f t="shared" ref="GC25:GC134" si="132">IF(GG25="","",GC$3)</f>
        <v/>
      </c>
      <c r="GD25" s="144" t="str">
        <f t="shared" ref="GD25:GD134" si="133">IF(GG25="","",GC$1)</f>
        <v/>
      </c>
      <c r="GE25" s="145" t="str">
        <f t="shared" ref="GE25:GE134" si="134">IF(GG25="","",GC$2)</f>
        <v/>
      </c>
      <c r="GF25" s="145" t="str">
        <f t="shared" ref="GF25:GF134" si="135">IF(GG25="","",GC$3)</f>
        <v/>
      </c>
      <c r="GG25" s="146" t="str">
        <f t="shared" ref="GG25:GG134" si="136">IF(GN25="","",IF(ISNUMBER(SEARCH(":",GN25)),MID(GN25,FIND(":",GN25)+2,FIND("(",GN25)-FIND(":",GN25)-3),LEFT(GN25,FIND("(",GN25)-2)))</f>
        <v/>
      </c>
      <c r="GH25" s="147" t="str">
        <f t="shared" ref="GH25:GH134" si="137">IF(GN25="","",MID(GN25,FIND("(",GN25)+1,4))</f>
        <v/>
      </c>
      <c r="GI25" s="148" t="str">
        <f t="shared" ref="GI25:GI134" si="138">IF(ISNUMBER(SEARCH("*female*",GN25)),"female",IF(ISNUMBER(SEARCH("*male*",GN25)),"male",""))</f>
        <v/>
      </c>
      <c r="GJ25" s="149" t="str">
        <f t="shared" ref="GJ25:GJ134" si="139">IF(GN25="","",IF(ISERROR(MID(GN25,FIND("male,",GN25)+6,(FIND(")",GN25)-(FIND("male,",GN25)+6))))=TRUE,"missing/error",MID(GN25,FIND("male,",GN25)+6,(FIND(")",GN25)-(FIND("male,",GN25)+6)))))</f>
        <v/>
      </c>
      <c r="GK25" s="150" t="str">
        <f t="shared" ref="GK25:GK134" si="140">IF(GG25="","",(MID(GG25,(SEARCH("^^",SUBSTITUTE(GG25," ","^^",LEN(GG25)-LEN(SUBSTITUTE(GG25," ","")))))+1,99)&amp;"_"&amp;LEFT(GG25,FIND(" ",GG25)-1)&amp;"_"&amp;GH25))</f>
        <v/>
      </c>
      <c r="GL25" s="89"/>
      <c r="GM25" s="142"/>
      <c r="GN25" s="142" t="s">
        <v>284</v>
      </c>
      <c r="GO25" s="143" t="str">
        <f t="shared" ref="GO25:GO134" si="141">IF(GS25="","",GO$3)</f>
        <v/>
      </c>
      <c r="GP25" s="144" t="str">
        <f t="shared" ref="GP25:GP134" si="142">IF(GS25="","",GO$1)</f>
        <v/>
      </c>
      <c r="GQ25" s="145" t="str">
        <f t="shared" ref="GQ25:GQ134" si="143">IF(GS25="","",GO$2)</f>
        <v/>
      </c>
      <c r="GR25" s="145" t="str">
        <f t="shared" ref="GR25:GR134" si="144">IF(GS25="","",GO$3)</f>
        <v/>
      </c>
      <c r="GS25" s="146" t="str">
        <f t="shared" ref="GS25:GS134" si="145">IF(GZ25="","",IF(ISNUMBER(SEARCH(":",GZ25)),MID(GZ25,FIND(":",GZ25)+2,FIND("(",GZ25)-FIND(":",GZ25)-3),LEFT(GZ25,FIND("(",GZ25)-2)))</f>
        <v/>
      </c>
      <c r="GT25" s="147" t="str">
        <f t="shared" ref="GT25:GT134" si="146">IF(GZ25="","",MID(GZ25,FIND("(",GZ25)+1,4))</f>
        <v/>
      </c>
      <c r="GU25" s="148" t="str">
        <f t="shared" ref="GU25:GU134" si="147">IF(ISNUMBER(SEARCH("*female*",GZ25)),"female",IF(ISNUMBER(SEARCH("*male*",GZ25)),"male",""))</f>
        <v/>
      </c>
      <c r="GV25" s="149" t="str">
        <f t="shared" ref="GV25:GV134" si="148">IF(GZ25="","",IF(ISERROR(MID(GZ25,FIND("male,",GZ25)+6,(FIND(")",GZ25)-(FIND("male,",GZ25)+6))))=TRUE,"missing/error",MID(GZ25,FIND("male,",GZ25)+6,(FIND(")",GZ25)-(FIND("male,",GZ25)+6)))))</f>
        <v/>
      </c>
      <c r="GW25" s="150" t="str">
        <f t="shared" ref="GW25:GW134" si="149">IF(GS25="","",(MID(GS25,(SEARCH("^^",SUBSTITUTE(GS25," ","^^",LEN(GS25)-LEN(SUBSTITUTE(GS25," ","")))))+1,99)&amp;"_"&amp;LEFT(GS25,FIND(" ",GS25)-1)&amp;"_"&amp;GT25))</f>
        <v/>
      </c>
      <c r="GX25" s="89"/>
      <c r="GY25" s="142"/>
      <c r="GZ25" s="142"/>
      <c r="HA25" s="143" t="str">
        <f t="shared" ref="HA25:HA134" si="150">IF(HE25="","",HA$3)</f>
        <v/>
      </c>
      <c r="HB25" s="144" t="str">
        <f t="shared" ref="HB25:HB134" si="151">IF(HE25="","",HA$1)</f>
        <v/>
      </c>
      <c r="HC25" s="145" t="str">
        <f t="shared" ref="HC25:HC134" si="152">IF(HE25="","",HA$2)</f>
        <v/>
      </c>
      <c r="HD25" s="145" t="str">
        <f t="shared" ref="HD25:HD134" si="153">IF(HE25="","",HA$3)</f>
        <v/>
      </c>
      <c r="HE25" s="146" t="str">
        <f t="shared" ref="HE25:HE134" si="154">IF(HL25="","",IF(ISNUMBER(SEARCH(":",HL25)),MID(HL25,FIND(":",HL25)+2,FIND("(",HL25)-FIND(":",HL25)-3),LEFT(HL25,FIND("(",HL25)-2)))</f>
        <v/>
      </c>
      <c r="HF25" s="147" t="str">
        <f t="shared" ref="HF25:HF134" si="155">IF(HL25="","",MID(HL25,FIND("(",HL25)+1,4))</f>
        <v/>
      </c>
      <c r="HG25" s="148" t="str">
        <f t="shared" ref="HG25:HG134" si="156">IF(ISNUMBER(SEARCH("*female*",HL25)),"female",IF(ISNUMBER(SEARCH("*male*",HL25)),"male",""))</f>
        <v/>
      </c>
      <c r="HH25" s="149" t="str">
        <f t="shared" ref="HH25:HH134" si="157">IF(HL25="","",IF(ISERROR(MID(HL25,FIND("male,",HL25)+6,(FIND(")",HL25)-(FIND("male,",HL25)+6))))=TRUE,"missing/error",MID(HL25,FIND("male,",HL25)+6,(FIND(")",HL25)-(FIND("male,",HL25)+6)))))</f>
        <v/>
      </c>
      <c r="HI25" s="150" t="str">
        <f t="shared" ref="HI25:HI134" si="158">IF(HE25="","",(MID(HE25,(SEARCH("^^",SUBSTITUTE(HE25," ","^^",LEN(HE25)-LEN(SUBSTITUTE(HE25," ","")))))+1,99)&amp;"_"&amp;LEFT(HE25,FIND(" ",HE25)-1)&amp;"_"&amp;HF25))</f>
        <v/>
      </c>
      <c r="HJ25" s="89"/>
      <c r="HK25" s="142"/>
      <c r="HL25" s="142" t="s">
        <v>284</v>
      </c>
      <c r="HM25" s="143" t="str">
        <f t="shared" ref="HM25:HM134" si="159">IF(HQ25="","",HM$3)</f>
        <v/>
      </c>
      <c r="HN25" s="144" t="str">
        <f t="shared" ref="HN25:HN134" si="160">IF(HQ25="","",HM$1)</f>
        <v/>
      </c>
      <c r="HO25" s="145" t="str">
        <f t="shared" ref="HO25:HO134" si="161">IF(HQ25="","",HM$2)</f>
        <v/>
      </c>
      <c r="HP25" s="145" t="str">
        <f t="shared" ref="HP25:HP134" si="162">IF(HQ25="","",HM$3)</f>
        <v/>
      </c>
      <c r="HQ25" s="146" t="str">
        <f t="shared" ref="HQ25:HQ134" si="163">IF(HX25="","",IF(ISNUMBER(SEARCH(":",HX25)),MID(HX25,FIND(":",HX25)+2,FIND("(",HX25)-FIND(":",HX25)-3),LEFT(HX25,FIND("(",HX25)-2)))</f>
        <v/>
      </c>
      <c r="HR25" s="147" t="str">
        <f t="shared" ref="HR25:HR134" si="164">IF(HX25="","",MID(HX25,FIND("(",HX25)+1,4))</f>
        <v/>
      </c>
      <c r="HS25" s="148" t="str">
        <f t="shared" ref="HS25:HS134" si="165">IF(ISNUMBER(SEARCH("*female*",HX25)),"female",IF(ISNUMBER(SEARCH("*male*",HX25)),"male",""))</f>
        <v/>
      </c>
      <c r="HT25" s="149" t="str">
        <f t="shared" ref="HT25:HT134" si="166">IF(HX25="","",IF(ISERROR(MID(HX25,FIND("male,",HX25)+6,(FIND(")",HX25)-(FIND("male,",HX25)+6))))=TRUE,"missing/error",MID(HX25,FIND("male,",HX25)+6,(FIND(")",HX25)-(FIND("male,",HX25)+6)))))</f>
        <v/>
      </c>
      <c r="HU25" s="150" t="str">
        <f t="shared" ref="HU25:HU134" si="167">IF(HQ25="","",(MID(HQ25,(SEARCH("^^",SUBSTITUTE(HQ25," ","^^",LEN(HQ25)-LEN(SUBSTITUTE(HQ25," ","")))))+1,99)&amp;"_"&amp;LEFT(HQ25,FIND(" ",HQ25)-1)&amp;"_"&amp;HR25))</f>
        <v/>
      </c>
      <c r="HV25" s="89"/>
      <c r="HW25" s="142"/>
      <c r="HX25" s="142"/>
      <c r="HY25" s="143" t="str">
        <f t="shared" ref="HY25:HY134" si="168">IF(IC25="","",HY$3)</f>
        <v/>
      </c>
      <c r="HZ25" s="144" t="str">
        <f t="shared" ref="HZ25:HZ134" si="169">IF(IC25="","",HY$1)</f>
        <v/>
      </c>
      <c r="IA25" s="145" t="str">
        <f t="shared" ref="IA25:IA134" si="170">IF(IC25="","",HY$2)</f>
        <v/>
      </c>
      <c r="IB25" s="145" t="str">
        <f t="shared" ref="IB25:IB134" si="171">IF(IC25="","",HY$3)</f>
        <v/>
      </c>
      <c r="IC25" s="146" t="str">
        <f t="shared" ref="IC25:IC134" si="172">IF(IJ25="","",IF(ISNUMBER(SEARCH(":",IJ25)),MID(IJ25,FIND(":",IJ25)+2,FIND("(",IJ25)-FIND(":",IJ25)-3),LEFT(IJ25,FIND("(",IJ25)-2)))</f>
        <v/>
      </c>
      <c r="ID25" s="147" t="str">
        <f t="shared" ref="ID25:ID134" si="173">IF(IJ25="","",MID(IJ25,FIND("(",IJ25)+1,4))</f>
        <v/>
      </c>
      <c r="IE25" s="148" t="str">
        <f t="shared" ref="IE25:IE134" si="174">IF(ISNUMBER(SEARCH("*female*",IJ25)),"female",IF(ISNUMBER(SEARCH("*male*",IJ25)),"male",""))</f>
        <v/>
      </c>
      <c r="IF25" s="149" t="str">
        <f t="shared" ref="IF25:IF134" si="175">IF(IJ25="","",IF(ISERROR(MID(IJ25,FIND("male,",IJ25)+6,(FIND(")",IJ25)-(FIND("male,",IJ25)+6))))=TRUE,"missing/error",MID(IJ25,FIND("male,",IJ25)+6,(FIND(")",IJ25)-(FIND("male,",IJ25)+6)))))</f>
        <v/>
      </c>
      <c r="IG25" s="150" t="str">
        <f t="shared" ref="IG25:IG134" si="176">IF(IC25="","",(MID(IC25,(SEARCH("^^",SUBSTITUTE(IC25," ","^^",LEN(IC25)-LEN(SUBSTITUTE(IC25," ","")))))+1,99)&amp;"_"&amp;LEFT(IC25,FIND(" ",IC25)-1)&amp;"_"&amp;ID25))</f>
        <v/>
      </c>
      <c r="IH25" s="89"/>
      <c r="II25" s="142"/>
      <c r="IJ25" s="142"/>
      <c r="IK25" s="143" t="str">
        <f t="shared" ref="IK25:IK134" si="177">IF(IO25="","",IK$3)</f>
        <v/>
      </c>
      <c r="IL25" s="144" t="str">
        <f t="shared" ref="IL25:IL134" si="178">IF(IO25="","",IK$1)</f>
        <v/>
      </c>
      <c r="IM25" s="145" t="str">
        <f t="shared" ref="IM25:IM134" si="179">IF(IO25="","",IK$2)</f>
        <v/>
      </c>
      <c r="IN25" s="145" t="str">
        <f t="shared" ref="IN25:IN134" si="180">IF(IO25="","",IK$3)</f>
        <v/>
      </c>
      <c r="IO25" s="146" t="str">
        <f t="shared" ref="IO25:IO134" si="181">IF(IV25="","",IF(ISNUMBER(SEARCH(":",IV25)),MID(IV25,FIND(":",IV25)+2,FIND("(",IV25)-FIND(":",IV25)-3),LEFT(IV25,FIND("(",IV25)-2)))</f>
        <v/>
      </c>
      <c r="IP25" s="147" t="str">
        <f t="shared" ref="IP25:IP134" si="182">IF(IV25="","",MID(IV25,FIND("(",IV25)+1,4))</f>
        <v/>
      </c>
      <c r="IQ25" s="148" t="str">
        <f t="shared" ref="IQ25:IQ134" si="183">IF(ISNUMBER(SEARCH("*female*",IV25)),"female",IF(ISNUMBER(SEARCH("*male*",IV25)),"male",""))</f>
        <v/>
      </c>
      <c r="IR25" s="149" t="str">
        <f t="shared" ref="IR25:IR134" si="184">IF(IV25="","",IF(ISERROR(MID(IV25,FIND("male,",IV25)+6,(FIND(")",IV25)-(FIND("male,",IV25)+6))))=TRUE,"missing/error",MID(IV25,FIND("male,",IV25)+6,(FIND(")",IV25)-(FIND("male,",IV25)+6)))))</f>
        <v/>
      </c>
      <c r="IS25" s="150" t="str">
        <f t="shared" ref="IS25:IS134" si="185">IF(IO25="","",(MID(IO25,(SEARCH("^^",SUBSTITUTE(IO25," ","^^",LEN(IO25)-LEN(SUBSTITUTE(IO25," ","")))))+1,99)&amp;"_"&amp;LEFT(IO25,FIND(" ",IO25)-1)&amp;"_"&amp;IP25))</f>
        <v/>
      </c>
      <c r="IT25" s="89"/>
      <c r="IU25" s="142"/>
      <c r="IV25" s="142"/>
      <c r="IW25" s="143" t="str">
        <f t="shared" ref="IW25:IW134" si="186">IF(JA25="","",IW$3)</f>
        <v/>
      </c>
      <c r="IX25" s="144" t="str">
        <f t="shared" ref="IX25:IX134" si="187">IF(JA25="","",IW$1)</f>
        <v/>
      </c>
      <c r="IY25" s="145" t="str">
        <f t="shared" ref="IY25:IY134" si="188">IF(JA25="","",IW$2)</f>
        <v/>
      </c>
      <c r="IZ25" s="145" t="str">
        <f t="shared" ref="IZ25:IZ134" si="189">IF(JA25="","",IW$3)</f>
        <v/>
      </c>
      <c r="JA25" s="146" t="str">
        <f t="shared" ref="JA25:JA134" si="190">IF(JH25="","",IF(ISNUMBER(SEARCH(":",JH25)),MID(JH25,FIND(":",JH25)+2,FIND("(",JH25)-FIND(":",JH25)-3),LEFT(JH25,FIND("(",JH25)-2)))</f>
        <v/>
      </c>
      <c r="JB25" s="147" t="str">
        <f t="shared" ref="JB25:JB134" si="191">IF(JH25="","",MID(JH25,FIND("(",JH25)+1,4))</f>
        <v/>
      </c>
      <c r="JC25" s="148" t="str">
        <f t="shared" ref="JC25:JC134" si="192">IF(ISNUMBER(SEARCH("*female*",JH25)),"female",IF(ISNUMBER(SEARCH("*male*",JH25)),"male",""))</f>
        <v/>
      </c>
      <c r="JD25" s="149" t="str">
        <f t="shared" ref="JD25:JD134" si="193">IF(JH25="","",IF(ISERROR(MID(JH25,FIND("male,",JH25)+6,(FIND(")",JH25)-(FIND("male,",JH25)+6))))=TRUE,"missing/error",MID(JH25,FIND("male,",JH25)+6,(FIND(")",JH25)-(FIND("male,",JH25)+6)))))</f>
        <v/>
      </c>
      <c r="JE25" s="150" t="str">
        <f t="shared" ref="JE25:JE134" si="194">IF(JA25="","",(MID(JA25,(SEARCH("^^",SUBSTITUTE(JA25," ","^^",LEN(JA25)-LEN(SUBSTITUTE(JA25," ","")))))+1,99)&amp;"_"&amp;LEFT(JA25,FIND(" ",JA25)-1)&amp;"_"&amp;JB25))</f>
        <v/>
      </c>
      <c r="JF25" s="89"/>
      <c r="JG25" s="142"/>
      <c r="JH25" s="142"/>
      <c r="JI25" s="143" t="str">
        <f t="shared" ref="JI25:JI134" si="195">IF(JM25="","",JI$3)</f>
        <v/>
      </c>
      <c r="JJ25" s="144" t="str">
        <f t="shared" ref="JJ25:JJ134" si="196">IF(JM25="","",JI$1)</f>
        <v/>
      </c>
      <c r="JK25" s="145" t="str">
        <f t="shared" ref="JK25:JK134" si="197">IF(JM25="","",JI$2)</f>
        <v/>
      </c>
      <c r="JL25" s="145" t="str">
        <f t="shared" ref="JL25:JL134" si="198">IF(JM25="","",JI$3)</f>
        <v/>
      </c>
      <c r="JM25" s="146" t="str">
        <f t="shared" ref="JM25:JM134" si="199">IF(JT25="","",IF(ISNUMBER(SEARCH(":",JT25)),MID(JT25,FIND(":",JT25)+2,FIND("(",JT25)-FIND(":",JT25)-3),LEFT(JT25,FIND("(",JT25)-2)))</f>
        <v/>
      </c>
      <c r="JN25" s="147" t="str">
        <f t="shared" ref="JN25:JN134" si="200">IF(JT25="","",MID(JT25,FIND("(",JT25)+1,4))</f>
        <v/>
      </c>
      <c r="JO25" s="148" t="str">
        <f t="shared" ref="JO25:JO134" si="201">IF(ISNUMBER(SEARCH("*female*",JT25)),"female",IF(ISNUMBER(SEARCH("*male*",JT25)),"male",""))</f>
        <v/>
      </c>
      <c r="JP25" s="149" t="str">
        <f t="shared" ref="JP25:JP134" si="202">IF(JT25="","",IF(ISERROR(MID(JT25,FIND("male,",JT25)+6,(FIND(")",JT25)-(FIND("male,",JT25)+6))))=TRUE,"missing/error",MID(JT25,FIND("male,",JT25)+6,(FIND(")",JT25)-(FIND("male,",JT25)+6)))))</f>
        <v/>
      </c>
      <c r="JQ25" s="150" t="str">
        <f t="shared" ref="JQ25:JQ134" si="203">IF(JM25="","",(MID(JM25,(SEARCH("^^",SUBSTITUTE(JM25," ","^^",LEN(JM25)-LEN(SUBSTITUTE(JM25," ","")))))+1,99)&amp;"_"&amp;LEFT(JM25,FIND(" ",JM25)-1)&amp;"_"&amp;JN25))</f>
        <v/>
      </c>
      <c r="JR25" s="89"/>
      <c r="JS25" s="142"/>
      <c r="JT25" s="142"/>
      <c r="JU25" s="143" t="str">
        <f t="shared" ref="JU25:JU134" si="204">IF(JY25="","",JU$3)</f>
        <v/>
      </c>
      <c r="JV25" s="144" t="str">
        <f t="shared" ref="JV25:JV134" si="205">IF(JY25="","",JU$1)</f>
        <v/>
      </c>
      <c r="JW25" s="145" t="str">
        <f t="shared" ref="JW25:JW134" si="206">IF(JY25="","",JU$2)</f>
        <v/>
      </c>
      <c r="JX25" s="145" t="str">
        <f t="shared" ref="JX25:JX134" si="207">IF(JY25="","",JU$3)</f>
        <v/>
      </c>
      <c r="JY25" s="146" t="str">
        <f t="shared" ref="JY25:JY134" si="208">IF(KF25="","",IF(ISNUMBER(SEARCH(":",KF25)),MID(KF25,FIND(":",KF25)+2,FIND("(",KF25)-FIND(":",KF25)-3),LEFT(KF25,FIND("(",KF25)-2)))</f>
        <v/>
      </c>
      <c r="JZ25" s="147" t="str">
        <f t="shared" ref="JZ25:JZ134" si="209">IF(KF25="","",MID(KF25,FIND("(",KF25)+1,4))</f>
        <v/>
      </c>
      <c r="KA25" s="148" t="str">
        <f t="shared" ref="KA25:KA134" si="210">IF(ISNUMBER(SEARCH("*female*",KF25)),"female",IF(ISNUMBER(SEARCH("*male*",KF25)),"male",""))</f>
        <v/>
      </c>
      <c r="KB25" s="149" t="str">
        <f t="shared" ref="KB25:KB134" si="211">IF(KF25="","",IF(ISERROR(MID(KF25,FIND("male,",KF25)+6,(FIND(")",KF25)-(FIND("male,",KF25)+6))))=TRUE,"missing/error",MID(KF25,FIND("male,",KF25)+6,(FIND(")",KF25)-(FIND("male,",KF25)+6)))))</f>
        <v/>
      </c>
      <c r="KC25" s="150" t="str">
        <f t="shared" ref="KC25:KC134" si="212">IF(JY25="","",(MID(JY25,(SEARCH("^^",SUBSTITUTE(JY25," ","^^",LEN(JY25)-LEN(SUBSTITUTE(JY25," ","")))))+1,99)&amp;"_"&amp;LEFT(JY25,FIND(" ",JY25)-1)&amp;"_"&amp;JZ25))</f>
        <v/>
      </c>
      <c r="KD25" s="89"/>
      <c r="KE25" s="142"/>
      <c r="KF25" s="142"/>
    </row>
    <row r="26" spans="1:292" ht="13.5" customHeight="1" x14ac:dyDescent="0.25">
      <c r="A26" s="100"/>
      <c r="B26" s="142" t="s">
        <v>1062</v>
      </c>
      <c r="C26" s="89" t="s">
        <v>1061</v>
      </c>
      <c r="D26" s="320"/>
      <c r="E26" s="143"/>
      <c r="F26" s="144"/>
      <c r="G26" s="145"/>
      <c r="H26" s="145"/>
      <c r="I26" s="146"/>
      <c r="J26" s="147"/>
      <c r="K26" s="148"/>
      <c r="L26" s="149"/>
      <c r="M26" s="150"/>
      <c r="O26" s="142"/>
      <c r="P26" s="320"/>
      <c r="Q26" s="143"/>
      <c r="R26" s="144"/>
      <c r="S26" s="145"/>
      <c r="T26" s="145"/>
      <c r="U26" s="146"/>
      <c r="V26" s="147"/>
      <c r="W26" s="148"/>
      <c r="X26" s="149"/>
      <c r="Y26" s="150"/>
      <c r="AA26" s="142"/>
      <c r="AB26" s="142"/>
      <c r="AC26" s="143"/>
      <c r="AD26" s="144"/>
      <c r="AE26" s="145"/>
      <c r="AF26" s="145"/>
      <c r="AG26" s="146"/>
      <c r="AH26" s="147"/>
      <c r="AI26" s="148"/>
      <c r="AJ26" s="149"/>
      <c r="AK26" s="150"/>
      <c r="AM26" s="142"/>
      <c r="AN26" s="142"/>
      <c r="AO26" s="143">
        <f t="shared" si="0"/>
        <v>41878</v>
      </c>
      <c r="AP26" s="144" t="str">
        <f t="shared" si="1"/>
        <v>Valls I</v>
      </c>
      <c r="AQ26" s="145">
        <f t="shared" ref="AQ26" si="213">IF(AS26="","",AO$2)</f>
        <v>41729</v>
      </c>
      <c r="AR26" s="145">
        <f t="shared" ref="AR26" si="214">IF(AS26="","",AO$3)</f>
        <v>41878</v>
      </c>
      <c r="AS26" s="146" t="str">
        <f t="shared" si="2"/>
        <v>Christine Taubira</v>
      </c>
      <c r="AT26" s="147" t="str">
        <f t="shared" si="3"/>
        <v>1952</v>
      </c>
      <c r="AU26" s="148" t="str">
        <f t="shared" si="4"/>
        <v>female</v>
      </c>
      <c r="AV26" s="149" t="str">
        <f t="shared" si="5"/>
        <v>fr_rdg01</v>
      </c>
      <c r="AW26" s="150" t="str">
        <f t="shared" si="6"/>
        <v>Taubira_Christine_1952</v>
      </c>
      <c r="AX26" s="89"/>
      <c r="AY26" s="142"/>
      <c r="AZ26" s="318" t="s">
        <v>927</v>
      </c>
      <c r="BA26" s="143">
        <f t="shared" si="7"/>
        <v>42710</v>
      </c>
      <c r="BB26" s="144" t="str">
        <f t="shared" si="8"/>
        <v>Valls II</v>
      </c>
      <c r="BC26" s="145">
        <f>IF(BE26="","",BA$2)</f>
        <v>41878</v>
      </c>
      <c r="BD26" s="145">
        <f>IF(BE26="","",BA$3)</f>
        <v>42710</v>
      </c>
      <c r="BE26" s="146" t="str">
        <f t="shared" si="9"/>
        <v>Christine Taubira</v>
      </c>
      <c r="BF26" s="147" t="str">
        <f t="shared" si="10"/>
        <v>1952</v>
      </c>
      <c r="BG26" s="148" t="str">
        <f t="shared" si="11"/>
        <v>female</v>
      </c>
      <c r="BH26" s="149" t="str">
        <f t="shared" si="12"/>
        <v>fr_rdg01</v>
      </c>
      <c r="BI26" s="150" t="str">
        <f t="shared" si="13"/>
        <v>Taubira_Christine_1952</v>
      </c>
      <c r="BJ26" s="89"/>
      <c r="BK26" s="142"/>
      <c r="BL26" s="318" t="s">
        <v>927</v>
      </c>
      <c r="BM26" s="143" t="str">
        <f t="shared" si="14"/>
        <v/>
      </c>
      <c r="BN26" s="144" t="str">
        <f t="shared" si="15"/>
        <v/>
      </c>
      <c r="BO26" s="145" t="str">
        <f t="shared" si="16"/>
        <v/>
      </c>
      <c r="BP26" s="145" t="str">
        <f t="shared" si="17"/>
        <v/>
      </c>
      <c r="BQ26" s="146" t="str">
        <f t="shared" si="18"/>
        <v/>
      </c>
      <c r="BR26" s="147" t="str">
        <f t="shared" si="19"/>
        <v/>
      </c>
      <c r="BS26" s="148" t="str">
        <f t="shared" si="20"/>
        <v/>
      </c>
      <c r="BT26" s="149" t="str">
        <f t="shared" si="21"/>
        <v/>
      </c>
      <c r="BU26" s="150" t="str">
        <f t="shared" si="22"/>
        <v/>
      </c>
      <c r="BV26" s="89"/>
      <c r="BW26" s="142"/>
      <c r="BX26" s="142"/>
      <c r="BY26" s="143" t="str">
        <f t="shared" si="23"/>
        <v/>
      </c>
      <c r="BZ26" s="144" t="str">
        <f t="shared" si="24"/>
        <v/>
      </c>
      <c r="CA26" s="145" t="str">
        <f t="shared" si="25"/>
        <v/>
      </c>
      <c r="CB26" s="145" t="str">
        <f t="shared" si="26"/>
        <v/>
      </c>
      <c r="CC26" s="146" t="str">
        <f t="shared" si="27"/>
        <v/>
      </c>
      <c r="CD26" s="147" t="str">
        <f t="shared" si="28"/>
        <v/>
      </c>
      <c r="CE26" s="148" t="str">
        <f t="shared" si="29"/>
        <v/>
      </c>
      <c r="CF26" s="149" t="str">
        <f t="shared" si="30"/>
        <v/>
      </c>
      <c r="CG26" s="150" t="str">
        <f t="shared" si="31"/>
        <v/>
      </c>
      <c r="CH26" s="89"/>
      <c r="CI26" s="142"/>
      <c r="CJ26" s="142"/>
      <c r="CK26" s="143" t="str">
        <f t="shared" si="32"/>
        <v/>
      </c>
      <c r="CL26" s="144" t="str">
        <f t="shared" si="33"/>
        <v/>
      </c>
      <c r="CM26" s="145" t="str">
        <f t="shared" si="34"/>
        <v/>
      </c>
      <c r="CN26" s="145" t="str">
        <f t="shared" si="35"/>
        <v/>
      </c>
      <c r="CO26" s="146" t="str">
        <f t="shared" si="36"/>
        <v/>
      </c>
      <c r="CP26" s="147" t="str">
        <f t="shared" si="37"/>
        <v/>
      </c>
      <c r="CQ26" s="148" t="str">
        <f t="shared" si="38"/>
        <v/>
      </c>
      <c r="CR26" s="149" t="str">
        <f t="shared" si="39"/>
        <v/>
      </c>
      <c r="CS26" s="150" t="str">
        <f t="shared" si="40"/>
        <v/>
      </c>
      <c r="CT26" s="89"/>
      <c r="CU26" s="142"/>
      <c r="CV26" s="142"/>
      <c r="CW26" s="143" t="str">
        <f t="shared" si="41"/>
        <v/>
      </c>
      <c r="CX26" s="144" t="str">
        <f t="shared" si="42"/>
        <v/>
      </c>
      <c r="CY26" s="145" t="str">
        <f t="shared" si="43"/>
        <v/>
      </c>
      <c r="CZ26" s="145" t="str">
        <f t="shared" si="44"/>
        <v/>
      </c>
      <c r="DA26" s="146" t="str">
        <f t="shared" si="45"/>
        <v/>
      </c>
      <c r="DB26" s="147" t="str">
        <f t="shared" si="46"/>
        <v/>
      </c>
      <c r="DC26" s="148" t="str">
        <f t="shared" si="47"/>
        <v/>
      </c>
      <c r="DD26" s="149" t="str">
        <f t="shared" si="48"/>
        <v/>
      </c>
      <c r="DE26" s="150" t="str">
        <f t="shared" si="49"/>
        <v/>
      </c>
      <c r="DF26" s="89"/>
      <c r="DG26" s="142"/>
      <c r="DH26" s="142"/>
      <c r="DI26" s="143"/>
      <c r="DJ26" s="144"/>
      <c r="DK26" s="145"/>
      <c r="DL26" s="145"/>
      <c r="DM26" s="146"/>
      <c r="DN26" s="147"/>
      <c r="DO26" s="148"/>
      <c r="DP26" s="149"/>
      <c r="DQ26" s="150"/>
      <c r="DR26" s="89"/>
      <c r="DS26" s="142"/>
      <c r="DT26" s="142"/>
      <c r="DU26" s="143"/>
      <c r="DV26" s="144"/>
      <c r="DW26" s="145"/>
      <c r="DX26" s="145"/>
      <c r="DY26" s="146"/>
      <c r="DZ26" s="147"/>
      <c r="EA26" s="148"/>
      <c r="EB26" s="149"/>
      <c r="EC26" s="150"/>
      <c r="ED26" s="89"/>
      <c r="EE26" s="142"/>
      <c r="EF26" s="142"/>
      <c r="EG26" s="143"/>
      <c r="EH26" s="144"/>
      <c r="EI26" s="145"/>
      <c r="EJ26" s="145"/>
      <c r="EK26" s="146"/>
      <c r="EL26" s="147"/>
      <c r="EM26" s="148"/>
      <c r="EN26" s="149"/>
      <c r="EO26" s="150"/>
      <c r="EP26" s="89"/>
      <c r="EQ26" s="142"/>
      <c r="ER26" s="142"/>
      <c r="ES26" s="143"/>
      <c r="ET26" s="144"/>
      <c r="EU26" s="145"/>
      <c r="EV26" s="145"/>
      <c r="EW26" s="146"/>
      <c r="EX26" s="147"/>
      <c r="EY26" s="148"/>
      <c r="EZ26" s="149"/>
      <c r="FA26" s="150"/>
      <c r="FB26" s="89"/>
      <c r="FC26" s="142"/>
      <c r="FD26" s="142"/>
      <c r="FE26" s="143"/>
      <c r="FF26" s="144"/>
      <c r="FG26" s="145"/>
      <c r="FH26" s="145"/>
      <c r="FI26" s="146"/>
      <c r="FJ26" s="147"/>
      <c r="FK26" s="148"/>
      <c r="FL26" s="149"/>
      <c r="FM26" s="150"/>
      <c r="FN26" s="89"/>
      <c r="FO26" s="142"/>
      <c r="FP26" s="142"/>
      <c r="FQ26" s="143"/>
      <c r="FR26" s="144"/>
      <c r="FS26" s="145"/>
      <c r="FT26" s="145"/>
      <c r="FU26" s="146"/>
      <c r="FV26" s="147"/>
      <c r="FW26" s="148"/>
      <c r="FX26" s="149"/>
      <c r="FY26" s="150"/>
      <c r="FZ26" s="89"/>
      <c r="GA26" s="142"/>
      <c r="GB26" s="142"/>
      <c r="GC26" s="143"/>
      <c r="GD26" s="144"/>
      <c r="GE26" s="145"/>
      <c r="GF26" s="145"/>
      <c r="GG26" s="146"/>
      <c r="GH26" s="147"/>
      <c r="GI26" s="148"/>
      <c r="GJ26" s="149"/>
      <c r="GK26" s="150"/>
      <c r="GL26" s="89"/>
      <c r="GM26" s="142"/>
      <c r="GN26" s="142"/>
      <c r="GO26" s="143"/>
      <c r="GP26" s="144"/>
      <c r="GQ26" s="145"/>
      <c r="GR26" s="145"/>
      <c r="GS26" s="146"/>
      <c r="GT26" s="147"/>
      <c r="GU26" s="148"/>
      <c r="GV26" s="149"/>
      <c r="GW26" s="150"/>
      <c r="GX26" s="89"/>
      <c r="GY26" s="142"/>
      <c r="GZ26" s="142"/>
      <c r="HA26" s="143"/>
      <c r="HB26" s="144"/>
      <c r="HC26" s="145"/>
      <c r="HD26" s="145"/>
      <c r="HE26" s="146"/>
      <c r="HF26" s="147"/>
      <c r="HG26" s="148"/>
      <c r="HH26" s="149"/>
      <c r="HI26" s="150"/>
      <c r="HJ26" s="89"/>
      <c r="HK26" s="142"/>
      <c r="HL26" s="142"/>
      <c r="HM26" s="143"/>
      <c r="HN26" s="144"/>
      <c r="HO26" s="145"/>
      <c r="HP26" s="145"/>
      <c r="HQ26" s="146"/>
      <c r="HR26" s="147"/>
      <c r="HS26" s="148"/>
      <c r="HT26" s="149"/>
      <c r="HU26" s="150"/>
      <c r="HV26" s="89"/>
      <c r="HW26" s="142"/>
      <c r="HX26" s="142"/>
      <c r="HY26" s="143"/>
      <c r="HZ26" s="144"/>
      <c r="IA26" s="145"/>
      <c r="IB26" s="145"/>
      <c r="IC26" s="146"/>
      <c r="ID26" s="147"/>
      <c r="IE26" s="148"/>
      <c r="IF26" s="149"/>
      <c r="IG26" s="150"/>
      <c r="IH26" s="89"/>
      <c r="II26" s="142"/>
      <c r="IJ26" s="142"/>
      <c r="IK26" s="143"/>
      <c r="IL26" s="144"/>
      <c r="IM26" s="145"/>
      <c r="IN26" s="145"/>
      <c r="IO26" s="146"/>
      <c r="IP26" s="147"/>
      <c r="IQ26" s="148"/>
      <c r="IR26" s="149"/>
      <c r="IS26" s="150"/>
      <c r="IT26" s="89"/>
      <c r="IU26" s="142"/>
      <c r="IV26" s="142"/>
      <c r="IW26" s="143"/>
      <c r="IX26" s="144"/>
      <c r="IY26" s="145"/>
      <c r="IZ26" s="145"/>
      <c r="JA26" s="146"/>
      <c r="JB26" s="147"/>
      <c r="JC26" s="148"/>
      <c r="JD26" s="149"/>
      <c r="JE26" s="150"/>
      <c r="JF26" s="89"/>
      <c r="JG26" s="142"/>
      <c r="JH26" s="142"/>
      <c r="JI26" s="143"/>
      <c r="JJ26" s="144"/>
      <c r="JK26" s="145"/>
      <c r="JL26" s="145"/>
      <c r="JM26" s="146"/>
      <c r="JN26" s="147"/>
      <c r="JO26" s="148"/>
      <c r="JP26" s="149"/>
      <c r="JQ26" s="150"/>
      <c r="JR26" s="89"/>
      <c r="JS26" s="142"/>
      <c r="JT26" s="142"/>
      <c r="JU26" s="143"/>
      <c r="JV26" s="144"/>
      <c r="JW26" s="145"/>
      <c r="JX26" s="145"/>
      <c r="JY26" s="146"/>
      <c r="JZ26" s="147"/>
      <c r="KA26" s="148"/>
      <c r="KB26" s="149"/>
      <c r="KC26" s="150"/>
      <c r="KD26" s="89"/>
      <c r="KE26" s="142"/>
      <c r="KF26" s="142"/>
    </row>
    <row r="27" spans="1:292" ht="13.5" customHeight="1" x14ac:dyDescent="0.2">
      <c r="A27" s="151"/>
      <c r="B27" s="142" t="s">
        <v>794</v>
      </c>
      <c r="C27" s="89" t="s">
        <v>795</v>
      </c>
      <c r="D27" s="320"/>
      <c r="E27" s="143">
        <f t="shared" si="53"/>
        <v>40601</v>
      </c>
      <c r="F27" s="144" t="str">
        <f t="shared" si="54"/>
        <v>Fillon VI</v>
      </c>
      <c r="G27" s="145">
        <f t="shared" si="55"/>
        <v>40496</v>
      </c>
      <c r="H27" s="145">
        <f t="shared" si="56"/>
        <v>40601</v>
      </c>
      <c r="I27" s="146" t="str">
        <f t="shared" si="57"/>
        <v>Bruno Le Maire</v>
      </c>
      <c r="J27" s="147" t="str">
        <f t="shared" si="58"/>
        <v>1969</v>
      </c>
      <c r="K27" s="148" t="str">
        <f t="shared" si="59"/>
        <v>male</v>
      </c>
      <c r="L27" s="149" t="str">
        <f t="shared" si="60"/>
        <v>fr_ump01</v>
      </c>
      <c r="M27" s="150" t="str">
        <f t="shared" si="61"/>
        <v>Maire_Bruno_1969</v>
      </c>
      <c r="O27" s="142"/>
      <c r="P27" s="320" t="s">
        <v>932</v>
      </c>
      <c r="Q27" s="143">
        <f t="shared" si="62"/>
        <v>41044</v>
      </c>
      <c r="R27" s="144" t="str">
        <f t="shared" si="63"/>
        <v>Fillon VII</v>
      </c>
      <c r="S27" s="145">
        <f t="shared" si="64"/>
        <v>40601</v>
      </c>
      <c r="T27" s="145">
        <f t="shared" si="65"/>
        <v>41044</v>
      </c>
      <c r="U27" s="146" t="str">
        <f t="shared" si="66"/>
        <v>Bruno Le Maire</v>
      </c>
      <c r="V27" s="147" t="str">
        <f t="shared" si="67"/>
        <v>1969</v>
      </c>
      <c r="W27" s="148" t="str">
        <f t="shared" si="68"/>
        <v>male</v>
      </c>
      <c r="X27" s="149" t="str">
        <f t="shared" si="69"/>
        <v>fr_ump01</v>
      </c>
      <c r="Y27" s="150" t="str">
        <f t="shared" si="70"/>
        <v>Maire_Bruno_1969</v>
      </c>
      <c r="AA27" s="142"/>
      <c r="AB27" s="142" t="s">
        <v>932</v>
      </c>
      <c r="AC27" s="143">
        <f t="shared" si="71"/>
        <v>41729</v>
      </c>
      <c r="AD27" s="144" t="str">
        <f t="shared" si="72"/>
        <v>Ayrault I</v>
      </c>
      <c r="AE27" s="145">
        <f t="shared" si="73"/>
        <v>41045</v>
      </c>
      <c r="AF27" s="145">
        <f t="shared" si="74"/>
        <v>41729</v>
      </c>
      <c r="AG27" s="146" t="str">
        <f t="shared" si="75"/>
        <v>Stéphane Le Foll</v>
      </c>
      <c r="AH27" s="147" t="str">
        <f t="shared" si="76"/>
        <v>1960</v>
      </c>
      <c r="AI27" s="148" t="str">
        <f t="shared" si="77"/>
        <v>male</v>
      </c>
      <c r="AJ27" s="149" t="str">
        <f t="shared" ref="AJ27:AJ134" si="215">IF(AN27="","",IF(ISERROR(MID(AN27,FIND("male,",AN27)+6,(FIND(")",AN27)-(FIND("male,",AN27)+6))))=TRUE,"missing/error",MID(AN27,FIND("male,",AN27)+6,(FIND(")",AN27)-(FIND("male,",AN27)+6)))))</f>
        <v>fr_ps01</v>
      </c>
      <c r="AK27" s="150" t="str">
        <f t="shared" si="78"/>
        <v>Foll_Stéphane_1960</v>
      </c>
      <c r="AM27" s="142"/>
      <c r="AN27" s="142" t="s">
        <v>894</v>
      </c>
      <c r="AO27" s="143" t="str">
        <f t="shared" si="0"/>
        <v/>
      </c>
      <c r="AP27" s="144" t="str">
        <f t="shared" si="1"/>
        <v/>
      </c>
      <c r="AQ27" s="145" t="str">
        <f t="shared" ref="AQ27:AQ134" si="216">IF(AS27="","",AO$2)</f>
        <v/>
      </c>
      <c r="AR27" s="145" t="str">
        <f t="shared" ref="AR27:AR134" si="217">IF(AS27="","",AO$3)</f>
        <v/>
      </c>
      <c r="AS27" s="146" t="str">
        <f t="shared" si="2"/>
        <v/>
      </c>
      <c r="AT27" s="147" t="str">
        <f t="shared" si="3"/>
        <v/>
      </c>
      <c r="AU27" s="148" t="str">
        <f t="shared" si="4"/>
        <v/>
      </c>
      <c r="AV27" s="149" t="str">
        <f t="shared" si="5"/>
        <v/>
      </c>
      <c r="AW27" s="150" t="str">
        <f t="shared" si="6"/>
        <v/>
      </c>
      <c r="AX27" s="89"/>
      <c r="AY27" s="142"/>
      <c r="AZ27" s="142"/>
      <c r="BA27" s="143" t="str">
        <f t="shared" si="7"/>
        <v/>
      </c>
      <c r="BB27" s="144" t="str">
        <f t="shared" si="8"/>
        <v/>
      </c>
      <c r="BC27" s="145" t="str">
        <f t="shared" ref="BC27:BC134" si="218">IF(BE27="","",BA$2)</f>
        <v/>
      </c>
      <c r="BD27" s="145" t="str">
        <f t="shared" ref="BD27:BD134" si="219">IF(BE27="","",BA$3)</f>
        <v/>
      </c>
      <c r="BE27" s="146" t="str">
        <f t="shared" si="9"/>
        <v/>
      </c>
      <c r="BF27" s="147" t="str">
        <f t="shared" si="10"/>
        <v/>
      </c>
      <c r="BG27" s="148" t="str">
        <f t="shared" si="11"/>
        <v/>
      </c>
      <c r="BH27" s="149" t="str">
        <f t="shared" si="12"/>
        <v/>
      </c>
      <c r="BI27" s="150" t="str">
        <f t="shared" si="13"/>
        <v/>
      </c>
      <c r="BJ27" s="89"/>
      <c r="BK27" s="142"/>
      <c r="BL27" s="142"/>
      <c r="BM27" s="143" t="str">
        <f t="shared" si="14"/>
        <v/>
      </c>
      <c r="BN27" s="144" t="str">
        <f t="shared" si="15"/>
        <v/>
      </c>
      <c r="BO27" s="145" t="str">
        <f t="shared" si="16"/>
        <v/>
      </c>
      <c r="BP27" s="145" t="str">
        <f t="shared" si="17"/>
        <v/>
      </c>
      <c r="BQ27" s="146" t="str">
        <f t="shared" si="18"/>
        <v/>
      </c>
      <c r="BR27" s="147" t="str">
        <f t="shared" si="19"/>
        <v/>
      </c>
      <c r="BS27" s="148" t="str">
        <f t="shared" si="20"/>
        <v/>
      </c>
      <c r="BT27" s="149" t="str">
        <f t="shared" si="21"/>
        <v/>
      </c>
      <c r="BU27" s="150" t="str">
        <f t="shared" si="22"/>
        <v/>
      </c>
      <c r="BV27" s="89"/>
      <c r="BW27" s="142"/>
      <c r="BX27" s="142"/>
      <c r="BY27" s="143" t="str">
        <f t="shared" si="23"/>
        <v/>
      </c>
      <c r="BZ27" s="144" t="str">
        <f t="shared" si="24"/>
        <v/>
      </c>
      <c r="CA27" s="145" t="str">
        <f t="shared" si="25"/>
        <v/>
      </c>
      <c r="CB27" s="145" t="str">
        <f t="shared" si="26"/>
        <v/>
      </c>
      <c r="CC27" s="146" t="str">
        <f t="shared" si="27"/>
        <v/>
      </c>
      <c r="CD27" s="147" t="str">
        <f t="shared" si="28"/>
        <v/>
      </c>
      <c r="CE27" s="148" t="str">
        <f t="shared" si="29"/>
        <v/>
      </c>
      <c r="CF27" s="149" t="str">
        <f t="shared" si="30"/>
        <v/>
      </c>
      <c r="CG27" s="150" t="str">
        <f t="shared" si="31"/>
        <v/>
      </c>
      <c r="CH27" s="89"/>
      <c r="CI27" s="142"/>
      <c r="CJ27" s="142"/>
      <c r="CK27" s="143" t="str">
        <f t="shared" si="32"/>
        <v/>
      </c>
      <c r="CL27" s="144" t="str">
        <f t="shared" si="33"/>
        <v/>
      </c>
      <c r="CM27" s="145" t="str">
        <f t="shared" si="34"/>
        <v/>
      </c>
      <c r="CN27" s="145" t="str">
        <f t="shared" si="35"/>
        <v/>
      </c>
      <c r="CO27" s="146" t="str">
        <f t="shared" si="36"/>
        <v/>
      </c>
      <c r="CP27" s="147" t="str">
        <f t="shared" si="37"/>
        <v/>
      </c>
      <c r="CQ27" s="148" t="str">
        <f t="shared" si="38"/>
        <v/>
      </c>
      <c r="CR27" s="149" t="str">
        <f t="shared" si="39"/>
        <v/>
      </c>
      <c r="CS27" s="150" t="str">
        <f t="shared" si="40"/>
        <v/>
      </c>
      <c r="CT27" s="89"/>
      <c r="CU27" s="142"/>
      <c r="CV27" s="142"/>
      <c r="CW27" s="143" t="str">
        <f t="shared" si="41"/>
        <v/>
      </c>
      <c r="CX27" s="144" t="str">
        <f t="shared" si="42"/>
        <v/>
      </c>
      <c r="CY27" s="145" t="str">
        <f t="shared" si="43"/>
        <v/>
      </c>
      <c r="CZ27" s="145" t="str">
        <f t="shared" si="44"/>
        <v/>
      </c>
      <c r="DA27" s="146" t="str">
        <f t="shared" si="45"/>
        <v/>
      </c>
      <c r="DB27" s="147" t="str">
        <f t="shared" si="46"/>
        <v/>
      </c>
      <c r="DC27" s="148" t="str">
        <f t="shared" si="47"/>
        <v/>
      </c>
      <c r="DD27" s="149" t="str">
        <f t="shared" si="48"/>
        <v/>
      </c>
      <c r="DE27" s="150" t="str">
        <f t="shared" si="49"/>
        <v/>
      </c>
      <c r="DF27" s="89"/>
      <c r="DG27" s="142"/>
      <c r="DH27" s="142"/>
      <c r="DI27" s="143" t="str">
        <f t="shared" si="79"/>
        <v/>
      </c>
      <c r="DJ27" s="144" t="str">
        <f t="shared" si="80"/>
        <v/>
      </c>
      <c r="DK27" s="145" t="str">
        <f t="shared" si="81"/>
        <v/>
      </c>
      <c r="DL27" s="145" t="str">
        <f t="shared" si="82"/>
        <v/>
      </c>
      <c r="DM27" s="146" t="str">
        <f t="shared" si="83"/>
        <v/>
      </c>
      <c r="DN27" s="147" t="str">
        <f t="shared" si="84"/>
        <v/>
      </c>
      <c r="DO27" s="148" t="str">
        <f t="shared" si="85"/>
        <v/>
      </c>
      <c r="DP27" s="149" t="str">
        <f t="shared" si="86"/>
        <v/>
      </c>
      <c r="DQ27" s="150" t="str">
        <f t="shared" si="87"/>
        <v/>
      </c>
      <c r="DR27" s="89"/>
      <c r="DS27" s="142"/>
      <c r="DT27" s="142"/>
      <c r="DU27" s="143" t="str">
        <f t="shared" si="88"/>
        <v/>
      </c>
      <c r="DV27" s="144" t="str">
        <f t="shared" si="89"/>
        <v/>
      </c>
      <c r="DW27" s="145" t="str">
        <f t="shared" si="90"/>
        <v/>
      </c>
      <c r="DX27" s="145" t="str">
        <f t="shared" si="91"/>
        <v/>
      </c>
      <c r="DY27" s="146" t="str">
        <f t="shared" si="92"/>
        <v/>
      </c>
      <c r="DZ27" s="147" t="str">
        <f t="shared" si="93"/>
        <v/>
      </c>
      <c r="EA27" s="148" t="str">
        <f t="shared" si="94"/>
        <v/>
      </c>
      <c r="EB27" s="149" t="str">
        <f t="shared" si="95"/>
        <v/>
      </c>
      <c r="EC27" s="150" t="str">
        <f t="shared" si="96"/>
        <v/>
      </c>
      <c r="ED27" s="89"/>
      <c r="EE27" s="142"/>
      <c r="EF27" s="142"/>
      <c r="EG27" s="143" t="str">
        <f t="shared" si="97"/>
        <v/>
      </c>
      <c r="EH27" s="144" t="str">
        <f t="shared" si="98"/>
        <v/>
      </c>
      <c r="EI27" s="145" t="str">
        <f t="shared" si="99"/>
        <v/>
      </c>
      <c r="EJ27" s="145" t="str">
        <f t="shared" si="100"/>
        <v/>
      </c>
      <c r="EK27" s="146" t="str">
        <f t="shared" si="101"/>
        <v/>
      </c>
      <c r="EL27" s="147" t="str">
        <f t="shared" si="102"/>
        <v/>
      </c>
      <c r="EM27" s="148" t="str">
        <f t="shared" si="103"/>
        <v/>
      </c>
      <c r="EN27" s="149" t="str">
        <f t="shared" si="104"/>
        <v/>
      </c>
      <c r="EO27" s="150" t="str">
        <f t="shared" si="105"/>
        <v/>
      </c>
      <c r="EP27" s="89"/>
      <c r="EQ27" s="142"/>
      <c r="ER27" s="142"/>
      <c r="ES27" s="143" t="str">
        <f t="shared" si="106"/>
        <v/>
      </c>
      <c r="ET27" s="144" t="str">
        <f t="shared" si="107"/>
        <v/>
      </c>
      <c r="EU27" s="145" t="str">
        <f t="shared" si="108"/>
        <v/>
      </c>
      <c r="EV27" s="145" t="str">
        <f t="shared" si="109"/>
        <v/>
      </c>
      <c r="EW27" s="146" t="str">
        <f t="shared" si="110"/>
        <v/>
      </c>
      <c r="EX27" s="147" t="str">
        <f t="shared" si="111"/>
        <v/>
      </c>
      <c r="EY27" s="148" t="str">
        <f t="shared" si="112"/>
        <v/>
      </c>
      <c r="EZ27" s="149" t="str">
        <f t="shared" si="113"/>
        <v/>
      </c>
      <c r="FA27" s="150" t="str">
        <f t="shared" si="114"/>
        <v/>
      </c>
      <c r="FB27" s="89"/>
      <c r="FC27" s="142"/>
      <c r="FD27" s="142"/>
      <c r="FE27" s="143" t="str">
        <f t="shared" si="115"/>
        <v/>
      </c>
      <c r="FF27" s="144" t="str">
        <f t="shared" si="116"/>
        <v/>
      </c>
      <c r="FG27" s="145" t="str">
        <f t="shared" si="117"/>
        <v/>
      </c>
      <c r="FH27" s="145" t="str">
        <f t="shared" si="118"/>
        <v/>
      </c>
      <c r="FI27" s="146" t="str">
        <f t="shared" si="119"/>
        <v/>
      </c>
      <c r="FJ27" s="147" t="str">
        <f t="shared" si="120"/>
        <v/>
      </c>
      <c r="FK27" s="148" t="str">
        <f t="shared" si="121"/>
        <v/>
      </c>
      <c r="FL27" s="149" t="str">
        <f t="shared" si="122"/>
        <v/>
      </c>
      <c r="FM27" s="150" t="str">
        <f t="shared" si="123"/>
        <v/>
      </c>
      <c r="FN27" s="89"/>
      <c r="FO27" s="142"/>
      <c r="FP27" s="142"/>
      <c r="FQ27" s="143" t="str">
        <f>IF(FU27="","",#REF!)</f>
        <v/>
      </c>
      <c r="FR27" s="144" t="str">
        <f t="shared" si="124"/>
        <v/>
      </c>
      <c r="FS27" s="145" t="str">
        <f t="shared" si="125"/>
        <v/>
      </c>
      <c r="FT27" s="145" t="str">
        <f t="shared" si="126"/>
        <v/>
      </c>
      <c r="FU27" s="146" t="str">
        <f t="shared" si="127"/>
        <v/>
      </c>
      <c r="FV27" s="147" t="str">
        <f t="shared" si="128"/>
        <v/>
      </c>
      <c r="FW27" s="148" t="str">
        <f t="shared" si="129"/>
        <v/>
      </c>
      <c r="FX27" s="149" t="str">
        <f t="shared" si="130"/>
        <v/>
      </c>
      <c r="FY27" s="150" t="str">
        <f t="shared" si="131"/>
        <v/>
      </c>
      <c r="FZ27" s="89"/>
      <c r="GA27" s="142"/>
      <c r="GB27" s="142"/>
      <c r="GC27" s="143" t="str">
        <f t="shared" si="132"/>
        <v/>
      </c>
      <c r="GD27" s="144" t="str">
        <f t="shared" si="133"/>
        <v/>
      </c>
      <c r="GE27" s="145" t="str">
        <f t="shared" si="134"/>
        <v/>
      </c>
      <c r="GF27" s="145" t="str">
        <f t="shared" si="135"/>
        <v/>
      </c>
      <c r="GG27" s="146" t="str">
        <f t="shared" si="136"/>
        <v/>
      </c>
      <c r="GH27" s="147" t="str">
        <f t="shared" si="137"/>
        <v/>
      </c>
      <c r="GI27" s="148" t="str">
        <f t="shared" si="138"/>
        <v/>
      </c>
      <c r="GJ27" s="149" t="str">
        <f t="shared" si="139"/>
        <v/>
      </c>
      <c r="GK27" s="150" t="str">
        <f t="shared" si="140"/>
        <v/>
      </c>
      <c r="GL27" s="89"/>
      <c r="GM27" s="142"/>
      <c r="GN27" s="142" t="s">
        <v>284</v>
      </c>
      <c r="GO27" s="143" t="str">
        <f t="shared" si="141"/>
        <v/>
      </c>
      <c r="GP27" s="144" t="str">
        <f t="shared" si="142"/>
        <v/>
      </c>
      <c r="GQ27" s="145" t="str">
        <f t="shared" si="143"/>
        <v/>
      </c>
      <c r="GR27" s="145" t="str">
        <f t="shared" si="144"/>
        <v/>
      </c>
      <c r="GS27" s="146" t="str">
        <f t="shared" si="145"/>
        <v/>
      </c>
      <c r="GT27" s="147" t="str">
        <f t="shared" si="146"/>
        <v/>
      </c>
      <c r="GU27" s="148" t="str">
        <f t="shared" si="147"/>
        <v/>
      </c>
      <c r="GV27" s="149" t="str">
        <f t="shared" si="148"/>
        <v/>
      </c>
      <c r="GW27" s="150" t="str">
        <f t="shared" si="149"/>
        <v/>
      </c>
      <c r="GX27" s="89"/>
      <c r="GY27" s="142"/>
      <c r="GZ27" s="142"/>
      <c r="HA27" s="143" t="str">
        <f t="shared" si="150"/>
        <v/>
      </c>
      <c r="HB27" s="144" t="str">
        <f t="shared" si="151"/>
        <v/>
      </c>
      <c r="HC27" s="145" t="str">
        <f t="shared" si="152"/>
        <v/>
      </c>
      <c r="HD27" s="145" t="str">
        <f t="shared" si="153"/>
        <v/>
      </c>
      <c r="HE27" s="146" t="str">
        <f t="shared" si="154"/>
        <v/>
      </c>
      <c r="HF27" s="147" t="str">
        <f t="shared" si="155"/>
        <v/>
      </c>
      <c r="HG27" s="148" t="str">
        <f t="shared" si="156"/>
        <v/>
      </c>
      <c r="HH27" s="149" t="str">
        <f t="shared" si="157"/>
        <v/>
      </c>
      <c r="HI27" s="150" t="str">
        <f t="shared" si="158"/>
        <v/>
      </c>
      <c r="HJ27" s="89"/>
      <c r="HK27" s="142"/>
      <c r="HL27" s="142" t="s">
        <v>284</v>
      </c>
      <c r="HM27" s="143" t="str">
        <f t="shared" si="159"/>
        <v/>
      </c>
      <c r="HN27" s="144" t="str">
        <f t="shared" si="160"/>
        <v/>
      </c>
      <c r="HO27" s="145" t="str">
        <f t="shared" si="161"/>
        <v/>
      </c>
      <c r="HP27" s="145" t="str">
        <f t="shared" si="162"/>
        <v/>
      </c>
      <c r="HQ27" s="146" t="str">
        <f t="shared" si="163"/>
        <v/>
      </c>
      <c r="HR27" s="147" t="str">
        <f t="shared" si="164"/>
        <v/>
      </c>
      <c r="HS27" s="148" t="str">
        <f t="shared" si="165"/>
        <v/>
      </c>
      <c r="HT27" s="149" t="str">
        <f t="shared" si="166"/>
        <v/>
      </c>
      <c r="HU27" s="150" t="str">
        <f t="shared" si="167"/>
        <v/>
      </c>
      <c r="HV27" s="89"/>
      <c r="HW27" s="142"/>
      <c r="HX27" s="142"/>
      <c r="HY27" s="143" t="str">
        <f t="shared" si="168"/>
        <v/>
      </c>
      <c r="HZ27" s="144" t="str">
        <f t="shared" si="169"/>
        <v/>
      </c>
      <c r="IA27" s="145" t="str">
        <f t="shared" si="170"/>
        <v/>
      </c>
      <c r="IB27" s="145" t="str">
        <f t="shared" si="171"/>
        <v/>
      </c>
      <c r="IC27" s="146" t="str">
        <f t="shared" si="172"/>
        <v/>
      </c>
      <c r="ID27" s="147" t="str">
        <f t="shared" si="173"/>
        <v/>
      </c>
      <c r="IE27" s="148" t="str">
        <f t="shared" si="174"/>
        <v/>
      </c>
      <c r="IF27" s="149" t="str">
        <f t="shared" si="175"/>
        <v/>
      </c>
      <c r="IG27" s="150" t="str">
        <f t="shared" si="176"/>
        <v/>
      </c>
      <c r="IH27" s="89"/>
      <c r="II27" s="142"/>
      <c r="IJ27" s="142"/>
      <c r="IK27" s="143" t="str">
        <f t="shared" si="177"/>
        <v/>
      </c>
      <c r="IL27" s="144" t="str">
        <f t="shared" si="178"/>
        <v/>
      </c>
      <c r="IM27" s="145" t="str">
        <f t="shared" si="179"/>
        <v/>
      </c>
      <c r="IN27" s="145" t="str">
        <f t="shared" si="180"/>
        <v/>
      </c>
      <c r="IO27" s="146" t="str">
        <f t="shared" si="181"/>
        <v/>
      </c>
      <c r="IP27" s="147" t="str">
        <f t="shared" si="182"/>
        <v/>
      </c>
      <c r="IQ27" s="148" t="str">
        <f t="shared" si="183"/>
        <v/>
      </c>
      <c r="IR27" s="149" t="str">
        <f t="shared" si="184"/>
        <v/>
      </c>
      <c r="IS27" s="150" t="str">
        <f t="shared" si="185"/>
        <v/>
      </c>
      <c r="IT27" s="89"/>
      <c r="IU27" s="142"/>
      <c r="IV27" s="142"/>
      <c r="IW27" s="143" t="str">
        <f t="shared" si="186"/>
        <v/>
      </c>
      <c r="IX27" s="144" t="str">
        <f t="shared" si="187"/>
        <v/>
      </c>
      <c r="IY27" s="145" t="str">
        <f t="shared" si="188"/>
        <v/>
      </c>
      <c r="IZ27" s="145" t="str">
        <f t="shared" si="189"/>
        <v/>
      </c>
      <c r="JA27" s="146" t="str">
        <f t="shared" si="190"/>
        <v/>
      </c>
      <c r="JB27" s="147" t="str">
        <f t="shared" si="191"/>
        <v/>
      </c>
      <c r="JC27" s="148" t="str">
        <f t="shared" si="192"/>
        <v/>
      </c>
      <c r="JD27" s="149" t="str">
        <f t="shared" si="193"/>
        <v/>
      </c>
      <c r="JE27" s="150" t="str">
        <f t="shared" si="194"/>
        <v/>
      </c>
      <c r="JF27" s="89"/>
      <c r="JG27" s="142"/>
      <c r="JH27" s="142"/>
      <c r="JI27" s="143" t="str">
        <f t="shared" si="195"/>
        <v/>
      </c>
      <c r="JJ27" s="144" t="str">
        <f t="shared" si="196"/>
        <v/>
      </c>
      <c r="JK27" s="145" t="str">
        <f t="shared" si="197"/>
        <v/>
      </c>
      <c r="JL27" s="145" t="str">
        <f t="shared" si="198"/>
        <v/>
      </c>
      <c r="JM27" s="146" t="str">
        <f t="shared" si="199"/>
        <v/>
      </c>
      <c r="JN27" s="147" t="str">
        <f t="shared" si="200"/>
        <v/>
      </c>
      <c r="JO27" s="148" t="str">
        <f t="shared" si="201"/>
        <v/>
      </c>
      <c r="JP27" s="149" t="str">
        <f t="shared" si="202"/>
        <v/>
      </c>
      <c r="JQ27" s="150" t="str">
        <f t="shared" si="203"/>
        <v/>
      </c>
      <c r="JR27" s="89"/>
      <c r="JS27" s="142"/>
      <c r="JT27" s="142"/>
      <c r="JU27" s="143" t="str">
        <f t="shared" si="204"/>
        <v/>
      </c>
      <c r="JV27" s="144" t="str">
        <f t="shared" si="205"/>
        <v/>
      </c>
      <c r="JW27" s="145" t="str">
        <f t="shared" si="206"/>
        <v/>
      </c>
      <c r="JX27" s="145" t="str">
        <f t="shared" si="207"/>
        <v/>
      </c>
      <c r="JY27" s="146" t="str">
        <f t="shared" si="208"/>
        <v/>
      </c>
      <c r="JZ27" s="147" t="str">
        <f t="shared" si="209"/>
        <v/>
      </c>
      <c r="KA27" s="148" t="str">
        <f t="shared" si="210"/>
        <v/>
      </c>
      <c r="KB27" s="149" t="str">
        <f t="shared" si="211"/>
        <v/>
      </c>
      <c r="KC27" s="150" t="str">
        <f t="shared" si="212"/>
        <v/>
      </c>
      <c r="KD27" s="89"/>
      <c r="KE27" s="142"/>
      <c r="KF27" s="142"/>
    </row>
    <row r="28" spans="1:292" ht="13.5" customHeight="1" x14ac:dyDescent="0.2">
      <c r="A28" s="151"/>
      <c r="B28" s="318" t="s">
        <v>1128</v>
      </c>
      <c r="C28" s="89" t="s">
        <v>1074</v>
      </c>
      <c r="D28" s="320"/>
      <c r="E28" s="143"/>
      <c r="F28" s="144"/>
      <c r="G28" s="145"/>
      <c r="H28" s="145"/>
      <c r="I28" s="146"/>
      <c r="J28" s="147"/>
      <c r="K28" s="148"/>
      <c r="L28" s="149"/>
      <c r="M28" s="150"/>
      <c r="O28" s="142"/>
      <c r="P28" s="320"/>
      <c r="Q28" s="143"/>
      <c r="R28" s="144"/>
      <c r="S28" s="145"/>
      <c r="T28" s="145"/>
      <c r="U28" s="146"/>
      <c r="V28" s="147"/>
      <c r="W28" s="148"/>
      <c r="X28" s="149"/>
      <c r="Y28" s="150"/>
      <c r="AA28" s="142"/>
      <c r="AB28" s="142"/>
      <c r="AC28" s="143"/>
      <c r="AD28" s="144"/>
      <c r="AE28" s="145"/>
      <c r="AF28" s="145"/>
      <c r="AG28" s="146"/>
      <c r="AH28" s="147"/>
      <c r="AI28" s="148"/>
      <c r="AJ28" s="149"/>
      <c r="AK28" s="150"/>
      <c r="AM28" s="142"/>
      <c r="AN28" s="142"/>
      <c r="AO28" s="143">
        <f t="shared" si="0"/>
        <v>41878</v>
      </c>
      <c r="AP28" s="144" t="str">
        <f t="shared" si="1"/>
        <v>Valls I</v>
      </c>
      <c r="AQ28" s="145">
        <f>IF(AS28="","",AO$2)</f>
        <v>41729</v>
      </c>
      <c r="AR28" s="145">
        <f>IF(AS28="","",AO$3)</f>
        <v>41878</v>
      </c>
      <c r="AS28" s="146" t="str">
        <f t="shared" si="2"/>
        <v>Stephane Le Foll</v>
      </c>
      <c r="AT28" s="147" t="str">
        <f t="shared" si="3"/>
        <v>1960</v>
      </c>
      <c r="AU28" s="148" t="str">
        <f t="shared" si="4"/>
        <v>male</v>
      </c>
      <c r="AV28" s="149" t="str">
        <f t="shared" si="5"/>
        <v>fr_ps01</v>
      </c>
      <c r="AW28" s="150" t="str">
        <f t="shared" si="6"/>
        <v>Foll_Stephane_1960</v>
      </c>
      <c r="AX28" s="89"/>
      <c r="AY28" s="142"/>
      <c r="AZ28" s="318" t="s">
        <v>1101</v>
      </c>
      <c r="BA28" s="143">
        <f t="shared" si="7"/>
        <v>42710</v>
      </c>
      <c r="BB28" s="144" t="str">
        <f t="shared" si="8"/>
        <v>Valls II</v>
      </c>
      <c r="BC28" s="145">
        <f t="shared" si="218"/>
        <v>41878</v>
      </c>
      <c r="BD28" s="145">
        <f t="shared" si="219"/>
        <v>42710</v>
      </c>
      <c r="BE28" s="146" t="str">
        <f t="shared" si="9"/>
        <v>Stephane Le Foll</v>
      </c>
      <c r="BF28" s="147" t="str">
        <f t="shared" si="10"/>
        <v>1960</v>
      </c>
      <c r="BG28" s="148" t="str">
        <f t="shared" si="11"/>
        <v>male</v>
      </c>
      <c r="BH28" s="149" t="str">
        <f t="shared" si="12"/>
        <v>fr_ps01</v>
      </c>
      <c r="BI28" s="150" t="str">
        <f t="shared" si="13"/>
        <v>Foll_Stephane_1960</v>
      </c>
      <c r="BJ28" s="89"/>
      <c r="BK28" s="142"/>
      <c r="BL28" s="318" t="s">
        <v>1101</v>
      </c>
      <c r="BM28" s="143">
        <f t="shared" si="14"/>
        <v>42870</v>
      </c>
      <c r="BN28" s="144" t="str">
        <f t="shared" si="15"/>
        <v>Cazenueve I</v>
      </c>
      <c r="BO28" s="145">
        <f t="shared" si="16"/>
        <v>42710</v>
      </c>
      <c r="BP28" s="145">
        <f t="shared" si="17"/>
        <v>42870</v>
      </c>
      <c r="BQ28" s="146" t="str">
        <f t="shared" si="18"/>
        <v>Stéphane Le Foll</v>
      </c>
      <c r="BR28" s="147" t="str">
        <f t="shared" si="19"/>
        <v>1960</v>
      </c>
      <c r="BS28" s="148" t="str">
        <f t="shared" si="20"/>
        <v>male</v>
      </c>
      <c r="BT28" s="149" t="str">
        <f t="shared" si="21"/>
        <v>fr_ps01</v>
      </c>
      <c r="BU28" s="150" t="str">
        <f t="shared" si="22"/>
        <v>Foll_Stéphane_1960</v>
      </c>
      <c r="BV28" s="89"/>
      <c r="BW28" s="142"/>
      <c r="BX28" s="142" t="s">
        <v>894</v>
      </c>
      <c r="BY28" s="143">
        <f t="shared" si="23"/>
        <v>42905</v>
      </c>
      <c r="BZ28" s="144" t="str">
        <f t="shared" si="24"/>
        <v>Philippe I</v>
      </c>
      <c r="CA28" s="145">
        <f t="shared" si="25"/>
        <v>42870</v>
      </c>
      <c r="CB28" s="145">
        <f t="shared" si="26"/>
        <v>42905</v>
      </c>
      <c r="CC28" s="146" t="str">
        <f t="shared" si="27"/>
        <v>Jacques Mézard</v>
      </c>
      <c r="CD28" s="147" t="str">
        <f t="shared" si="28"/>
        <v>1947</v>
      </c>
      <c r="CE28" s="148" t="str">
        <f t="shared" si="29"/>
        <v>male</v>
      </c>
      <c r="CF28" s="149" t="str">
        <f t="shared" si="30"/>
        <v>fr_rdg01</v>
      </c>
      <c r="CG28" s="150" t="str">
        <f t="shared" si="31"/>
        <v>Mézard_Jacques_1947</v>
      </c>
      <c r="CH28" s="89"/>
      <c r="CI28" s="142"/>
      <c r="CJ28" s="142" t="s">
        <v>1273</v>
      </c>
      <c r="CK28" s="143">
        <f t="shared" si="32"/>
        <v>44019</v>
      </c>
      <c r="CL28" s="144" t="str">
        <f t="shared" si="33"/>
        <v>Philippe II</v>
      </c>
      <c r="CM28" s="145">
        <f t="shared" si="34"/>
        <v>42905</v>
      </c>
      <c r="CN28" s="145">
        <v>43389</v>
      </c>
      <c r="CO28" s="146" t="str">
        <f t="shared" si="36"/>
        <v>Stéphane Travert</v>
      </c>
      <c r="CP28" s="147" t="str">
        <f t="shared" si="37"/>
        <v>1969</v>
      </c>
      <c r="CQ28" s="148" t="str">
        <f t="shared" si="38"/>
        <v>male</v>
      </c>
      <c r="CR28" s="149" t="str">
        <f t="shared" si="39"/>
        <v>fr_ps01</v>
      </c>
      <c r="CS28" s="150" t="str">
        <f t="shared" si="40"/>
        <v>Travert_Stéphane_1969</v>
      </c>
      <c r="CT28" s="89"/>
      <c r="CU28" s="142"/>
      <c r="CV28" s="142" t="s">
        <v>1283</v>
      </c>
      <c r="CW28" s="143">
        <f t="shared" si="41"/>
        <v>44196</v>
      </c>
      <c r="CX28" s="144" t="str">
        <f t="shared" si="42"/>
        <v>Castex I</v>
      </c>
      <c r="CY28" s="145">
        <f t="shared" si="43"/>
        <v>44019</v>
      </c>
      <c r="CZ28" s="145">
        <f t="shared" si="44"/>
        <v>44196</v>
      </c>
      <c r="DA28" s="146" t="str">
        <f t="shared" si="45"/>
        <v>Julien Denormandie</v>
      </c>
      <c r="DB28" s="147" t="str">
        <f t="shared" si="46"/>
        <v>1980</v>
      </c>
      <c r="DC28" s="148" t="str">
        <f t="shared" si="47"/>
        <v>male</v>
      </c>
      <c r="DD28" s="149" t="str">
        <f t="shared" si="48"/>
        <v>fr_lrm01</v>
      </c>
      <c r="DE28" s="150" t="str">
        <f t="shared" si="49"/>
        <v>Denormandie_Julien_1980</v>
      </c>
      <c r="DF28" s="89"/>
      <c r="DG28" s="142"/>
      <c r="DH28" s="142" t="s">
        <v>1299</v>
      </c>
      <c r="DI28" s="143"/>
      <c r="DJ28" s="144"/>
      <c r="DK28" s="145"/>
      <c r="DL28" s="145"/>
      <c r="DM28" s="146"/>
      <c r="DN28" s="147"/>
      <c r="DO28" s="148"/>
      <c r="DP28" s="149"/>
      <c r="DQ28" s="150"/>
      <c r="DR28" s="89"/>
      <c r="DS28" s="142"/>
      <c r="DT28" s="142"/>
      <c r="DU28" s="143"/>
      <c r="DV28" s="144"/>
      <c r="DW28" s="145"/>
      <c r="DX28" s="145"/>
      <c r="DY28" s="146"/>
      <c r="DZ28" s="147"/>
      <c r="EA28" s="148"/>
      <c r="EB28" s="149"/>
      <c r="EC28" s="150"/>
      <c r="ED28" s="89"/>
      <c r="EE28" s="142"/>
      <c r="EF28" s="142"/>
      <c r="EG28" s="143"/>
      <c r="EH28" s="144"/>
      <c r="EI28" s="145"/>
      <c r="EJ28" s="145"/>
      <c r="EK28" s="146"/>
      <c r="EL28" s="147"/>
      <c r="EM28" s="148"/>
      <c r="EN28" s="149"/>
      <c r="EO28" s="150"/>
      <c r="EP28" s="89"/>
      <c r="EQ28" s="142"/>
      <c r="ER28" s="142"/>
      <c r="ES28" s="143"/>
      <c r="ET28" s="144"/>
      <c r="EU28" s="145"/>
      <c r="EV28" s="145"/>
      <c r="EW28" s="146"/>
      <c r="EX28" s="147"/>
      <c r="EY28" s="148"/>
      <c r="EZ28" s="149"/>
      <c r="FA28" s="150"/>
      <c r="FB28" s="89"/>
      <c r="FC28" s="142"/>
      <c r="FD28" s="142"/>
      <c r="FE28" s="143"/>
      <c r="FF28" s="144"/>
      <c r="FG28" s="145"/>
      <c r="FH28" s="145"/>
      <c r="FI28" s="146"/>
      <c r="FJ28" s="147"/>
      <c r="FK28" s="148"/>
      <c r="FL28" s="149"/>
      <c r="FM28" s="150"/>
      <c r="FN28" s="89"/>
      <c r="FO28" s="142"/>
      <c r="FP28" s="142"/>
      <c r="FQ28" s="143"/>
      <c r="FR28" s="144"/>
      <c r="FS28" s="145"/>
      <c r="FT28" s="145"/>
      <c r="FU28" s="146"/>
      <c r="FV28" s="147"/>
      <c r="FW28" s="148"/>
      <c r="FX28" s="149"/>
      <c r="FY28" s="150"/>
      <c r="FZ28" s="89"/>
      <c r="GA28" s="142"/>
      <c r="GB28" s="142"/>
      <c r="GC28" s="143"/>
      <c r="GD28" s="144"/>
      <c r="GE28" s="145"/>
      <c r="GF28" s="145"/>
      <c r="GG28" s="146"/>
      <c r="GH28" s="147"/>
      <c r="GI28" s="148"/>
      <c r="GJ28" s="149"/>
      <c r="GK28" s="150"/>
      <c r="GL28" s="89"/>
      <c r="GM28" s="142"/>
      <c r="GN28" s="142"/>
      <c r="GO28" s="143"/>
      <c r="GP28" s="144"/>
      <c r="GQ28" s="145"/>
      <c r="GR28" s="145"/>
      <c r="GS28" s="146"/>
      <c r="GT28" s="147"/>
      <c r="GU28" s="148"/>
      <c r="GV28" s="149"/>
      <c r="GW28" s="150"/>
      <c r="GX28" s="89"/>
      <c r="GY28" s="142"/>
      <c r="GZ28" s="142"/>
      <c r="HA28" s="143"/>
      <c r="HB28" s="144"/>
      <c r="HC28" s="145"/>
      <c r="HD28" s="145"/>
      <c r="HE28" s="146"/>
      <c r="HF28" s="147"/>
      <c r="HG28" s="148"/>
      <c r="HH28" s="149"/>
      <c r="HI28" s="150"/>
      <c r="HJ28" s="89"/>
      <c r="HK28" s="142"/>
      <c r="HL28" s="142"/>
      <c r="HM28" s="143"/>
      <c r="HN28" s="144"/>
      <c r="HO28" s="145"/>
      <c r="HP28" s="145"/>
      <c r="HQ28" s="146"/>
      <c r="HR28" s="147"/>
      <c r="HS28" s="148"/>
      <c r="HT28" s="149"/>
      <c r="HU28" s="150"/>
      <c r="HV28" s="89"/>
      <c r="HW28" s="142"/>
      <c r="HX28" s="142"/>
      <c r="HY28" s="143"/>
      <c r="HZ28" s="144"/>
      <c r="IA28" s="145"/>
      <c r="IB28" s="145"/>
      <c r="IC28" s="146"/>
      <c r="ID28" s="147"/>
      <c r="IE28" s="148"/>
      <c r="IF28" s="149"/>
      <c r="IG28" s="150"/>
      <c r="IH28" s="89"/>
      <c r="II28" s="142"/>
      <c r="IJ28" s="142"/>
      <c r="IK28" s="143"/>
      <c r="IL28" s="144"/>
      <c r="IM28" s="145"/>
      <c r="IN28" s="145"/>
      <c r="IO28" s="146"/>
      <c r="IP28" s="147"/>
      <c r="IQ28" s="148"/>
      <c r="IR28" s="149"/>
      <c r="IS28" s="150"/>
      <c r="IT28" s="89"/>
      <c r="IU28" s="142"/>
      <c r="IV28" s="142"/>
      <c r="IW28" s="143"/>
      <c r="IX28" s="144"/>
      <c r="IY28" s="145"/>
      <c r="IZ28" s="145"/>
      <c r="JA28" s="146"/>
      <c r="JB28" s="147"/>
      <c r="JC28" s="148"/>
      <c r="JD28" s="149"/>
      <c r="JE28" s="150"/>
      <c r="JF28" s="89"/>
      <c r="JG28" s="142"/>
      <c r="JH28" s="142"/>
      <c r="JI28" s="143"/>
      <c r="JJ28" s="144"/>
      <c r="JK28" s="145"/>
      <c r="JL28" s="145"/>
      <c r="JM28" s="146"/>
      <c r="JN28" s="147"/>
      <c r="JO28" s="148"/>
      <c r="JP28" s="149"/>
      <c r="JQ28" s="150"/>
      <c r="JR28" s="89"/>
      <c r="JS28" s="142"/>
      <c r="JT28" s="142"/>
      <c r="JU28" s="143"/>
      <c r="JV28" s="144"/>
      <c r="JW28" s="145"/>
      <c r="JX28" s="145"/>
      <c r="JY28" s="146"/>
      <c r="JZ28" s="147"/>
      <c r="KA28" s="148"/>
      <c r="KB28" s="149"/>
      <c r="KC28" s="150"/>
      <c r="KD28" s="89"/>
      <c r="KE28" s="142"/>
      <c r="KF28" s="142"/>
    </row>
    <row r="29" spans="1:292" ht="13.5" customHeight="1" x14ac:dyDescent="0.2">
      <c r="A29" s="151"/>
      <c r="B29" s="318" t="s">
        <v>1128</v>
      </c>
      <c r="C29" s="89" t="s">
        <v>1074</v>
      </c>
      <c r="D29" s="320"/>
      <c r="E29" s="143"/>
      <c r="F29" s="144"/>
      <c r="G29" s="145"/>
      <c r="H29" s="145"/>
      <c r="I29" s="146"/>
      <c r="J29" s="147"/>
      <c r="K29" s="148"/>
      <c r="L29" s="149"/>
      <c r="M29" s="150"/>
      <c r="O29" s="142"/>
      <c r="P29" s="320"/>
      <c r="Q29" s="143"/>
      <c r="R29" s="144"/>
      <c r="S29" s="145"/>
      <c r="T29" s="145"/>
      <c r="U29" s="146"/>
      <c r="V29" s="147"/>
      <c r="W29" s="148"/>
      <c r="X29" s="149"/>
      <c r="Y29" s="150"/>
      <c r="AA29" s="142"/>
      <c r="AB29" s="142"/>
      <c r="AC29" s="143"/>
      <c r="AD29" s="144"/>
      <c r="AE29" s="145"/>
      <c r="AF29" s="145"/>
      <c r="AG29" s="146"/>
      <c r="AH29" s="147"/>
      <c r="AI29" s="148"/>
      <c r="AJ29" s="149"/>
      <c r="AK29" s="150"/>
      <c r="AM29" s="142"/>
      <c r="AN29" s="142"/>
      <c r="AO29" s="143"/>
      <c r="AP29" s="144"/>
      <c r="AQ29" s="145"/>
      <c r="AR29" s="145"/>
      <c r="AS29" s="146"/>
      <c r="AT29" s="147"/>
      <c r="AU29" s="148"/>
      <c r="AV29" s="149"/>
      <c r="AW29" s="150"/>
      <c r="AX29" s="89"/>
      <c r="AY29" s="142"/>
      <c r="AZ29" s="318"/>
      <c r="BA29" s="143"/>
      <c r="BB29" s="144"/>
      <c r="BC29" s="145"/>
      <c r="BD29" s="145"/>
      <c r="BE29" s="146"/>
      <c r="BF29" s="147"/>
      <c r="BG29" s="148"/>
      <c r="BH29" s="149"/>
      <c r="BI29" s="150"/>
      <c r="BJ29" s="89"/>
      <c r="BK29" s="142"/>
      <c r="BL29" s="318"/>
      <c r="BM29" s="143"/>
      <c r="BN29" s="144"/>
      <c r="BO29" s="145"/>
      <c r="BP29" s="145"/>
      <c r="BQ29" s="146"/>
      <c r="BR29" s="147"/>
      <c r="BS29" s="148"/>
      <c r="BT29" s="149"/>
      <c r="BU29" s="150"/>
      <c r="BV29" s="89"/>
      <c r="BW29" s="142"/>
      <c r="BX29" s="142"/>
      <c r="BY29" s="143"/>
      <c r="BZ29" s="144"/>
      <c r="CA29" s="145"/>
      <c r="CB29" s="145"/>
      <c r="CC29" s="146"/>
      <c r="CD29" s="147"/>
      <c r="CE29" s="148"/>
      <c r="CF29" s="149"/>
      <c r="CG29" s="150"/>
      <c r="CH29" s="89"/>
      <c r="CI29" s="142"/>
      <c r="CJ29" s="142"/>
      <c r="CK29" s="143">
        <f t="shared" ref="CK29" si="220">IF(CO29="","",CK$3)</f>
        <v>44019</v>
      </c>
      <c r="CL29" s="144" t="str">
        <f t="shared" ref="CL29" si="221">IF(CO29="","",CK$1)</f>
        <v>Philippe II</v>
      </c>
      <c r="CM29" s="145">
        <v>43389</v>
      </c>
      <c r="CN29" s="145">
        <f t="shared" ref="CN29" si="222">IF(CO29="","",CK$3)</f>
        <v>44019</v>
      </c>
      <c r="CO29" s="146" t="str">
        <f t="shared" ref="CO29" si="223">IF(CV29="","",IF(ISNUMBER(SEARCH(":",CV29)),MID(CV29,FIND(":",CV29)+2,FIND("(",CV29)-FIND(":",CV29)-3),LEFT(CV29,FIND("(",CV29)-2)))</f>
        <v>Didier Guillaume</v>
      </c>
      <c r="CP29" s="147" t="str">
        <f t="shared" ref="CP29" si="224">IF(CV29="","",MID(CV29,FIND("(",CV29)+1,4))</f>
        <v>1959</v>
      </c>
      <c r="CQ29" s="148" t="str">
        <f t="shared" ref="CQ29" si="225">IF(ISNUMBER(SEARCH("*female*",CV29)),"female",IF(ISNUMBER(SEARCH("*male*",CV29)),"male",""))</f>
        <v>male</v>
      </c>
      <c r="CR29" s="149" t="str">
        <f t="shared" ref="CR29" si="226">IF(CV29="","",IF(ISERROR(MID(CV29,FIND("male,",CV29)+6,(FIND(")",CV29)-(FIND("male,",CV29)+6))))=TRUE,"missing/error",MID(CV29,FIND("male,",CV29)+6,(FIND(")",CV29)-(FIND("male,",CV29)+6)))))</f>
        <v>fr_ps01</v>
      </c>
      <c r="CS29" s="150" t="str">
        <f t="shared" ref="CS29" si="227">IF(CO29="","",(MID(CO29,(SEARCH("^^",SUBSTITUTE(CO29," ","^^",LEN(CO29)-LEN(SUBSTITUTE(CO29," ","")))))+1,99)&amp;"_"&amp;LEFT(CO29,FIND(" ",CO29)-1)&amp;"_"&amp;CP29))</f>
        <v>Guillaume_Didier_1959</v>
      </c>
      <c r="CT29" s="89"/>
      <c r="CU29" s="142"/>
      <c r="CV29" s="142" t="s">
        <v>1295</v>
      </c>
      <c r="CW29" s="143" t="str">
        <f t="shared" si="41"/>
        <v/>
      </c>
      <c r="CX29" s="144" t="str">
        <f t="shared" si="42"/>
        <v/>
      </c>
      <c r="CY29" s="145" t="str">
        <f t="shared" si="43"/>
        <v/>
      </c>
      <c r="CZ29" s="145" t="str">
        <f t="shared" si="44"/>
        <v/>
      </c>
      <c r="DA29" s="146" t="str">
        <f t="shared" si="45"/>
        <v/>
      </c>
      <c r="DB29" s="147" t="str">
        <f t="shared" si="46"/>
        <v/>
      </c>
      <c r="DC29" s="148" t="str">
        <f t="shared" si="47"/>
        <v/>
      </c>
      <c r="DD29" s="149" t="str">
        <f t="shared" si="48"/>
        <v/>
      </c>
      <c r="DE29" s="150" t="str">
        <f t="shared" si="49"/>
        <v/>
      </c>
      <c r="DF29" s="89"/>
      <c r="DG29" s="142"/>
      <c r="DH29" s="142"/>
      <c r="DI29" s="143"/>
      <c r="DJ29" s="144"/>
      <c r="DK29" s="145"/>
      <c r="DL29" s="145"/>
      <c r="DM29" s="146"/>
      <c r="DN29" s="147"/>
      <c r="DO29" s="148"/>
      <c r="DP29" s="149"/>
      <c r="DQ29" s="150"/>
      <c r="DR29" s="89"/>
      <c r="DS29" s="142"/>
      <c r="DT29" s="142"/>
      <c r="DU29" s="143"/>
      <c r="DV29" s="144"/>
      <c r="DW29" s="145"/>
      <c r="DX29" s="145"/>
      <c r="DY29" s="146"/>
      <c r="DZ29" s="147"/>
      <c r="EA29" s="148"/>
      <c r="EB29" s="149"/>
      <c r="EC29" s="150"/>
      <c r="ED29" s="89"/>
      <c r="EE29" s="142"/>
      <c r="EF29" s="142"/>
      <c r="EG29" s="143"/>
      <c r="EH29" s="144"/>
      <c r="EI29" s="145"/>
      <c r="EJ29" s="145"/>
      <c r="EK29" s="146"/>
      <c r="EL29" s="147"/>
      <c r="EM29" s="148"/>
      <c r="EN29" s="149"/>
      <c r="EO29" s="150"/>
      <c r="EP29" s="89"/>
      <c r="EQ29" s="142"/>
      <c r="ER29" s="142"/>
      <c r="ES29" s="143"/>
      <c r="ET29" s="144"/>
      <c r="EU29" s="145"/>
      <c r="EV29" s="145"/>
      <c r="EW29" s="146"/>
      <c r="EX29" s="147"/>
      <c r="EY29" s="148"/>
      <c r="EZ29" s="149"/>
      <c r="FA29" s="150"/>
      <c r="FB29" s="89"/>
      <c r="FC29" s="142"/>
      <c r="FD29" s="142"/>
      <c r="FE29" s="143"/>
      <c r="FF29" s="144"/>
      <c r="FG29" s="145"/>
      <c r="FH29" s="145"/>
      <c r="FI29" s="146"/>
      <c r="FJ29" s="147"/>
      <c r="FK29" s="148"/>
      <c r="FL29" s="149"/>
      <c r="FM29" s="150"/>
      <c r="FN29" s="89"/>
      <c r="FO29" s="142"/>
      <c r="FP29" s="142"/>
      <c r="FQ29" s="143"/>
      <c r="FR29" s="144"/>
      <c r="FS29" s="145"/>
      <c r="FT29" s="145"/>
      <c r="FU29" s="146"/>
      <c r="FV29" s="147"/>
      <c r="FW29" s="148"/>
      <c r="FX29" s="149"/>
      <c r="FY29" s="150"/>
      <c r="FZ29" s="89"/>
      <c r="GA29" s="142"/>
      <c r="GB29" s="142"/>
      <c r="GC29" s="143"/>
      <c r="GD29" s="144"/>
      <c r="GE29" s="145"/>
      <c r="GF29" s="145"/>
      <c r="GG29" s="146"/>
      <c r="GH29" s="147"/>
      <c r="GI29" s="148"/>
      <c r="GJ29" s="149"/>
      <c r="GK29" s="150"/>
      <c r="GL29" s="89"/>
      <c r="GM29" s="142"/>
      <c r="GN29" s="142"/>
      <c r="GO29" s="143"/>
      <c r="GP29" s="144"/>
      <c r="GQ29" s="145"/>
      <c r="GR29" s="145"/>
      <c r="GS29" s="146"/>
      <c r="GT29" s="147"/>
      <c r="GU29" s="148"/>
      <c r="GV29" s="149"/>
      <c r="GW29" s="150"/>
      <c r="GX29" s="89"/>
      <c r="GY29" s="142"/>
      <c r="GZ29" s="142"/>
      <c r="HA29" s="143"/>
      <c r="HB29" s="144"/>
      <c r="HC29" s="145"/>
      <c r="HD29" s="145"/>
      <c r="HE29" s="146"/>
      <c r="HF29" s="147"/>
      <c r="HG29" s="148"/>
      <c r="HH29" s="149"/>
      <c r="HI29" s="150"/>
      <c r="HJ29" s="89"/>
      <c r="HK29" s="142"/>
      <c r="HL29" s="142"/>
      <c r="HM29" s="143"/>
      <c r="HN29" s="144"/>
      <c r="HO29" s="145"/>
      <c r="HP29" s="145"/>
      <c r="HQ29" s="146"/>
      <c r="HR29" s="147"/>
      <c r="HS29" s="148"/>
      <c r="HT29" s="149"/>
      <c r="HU29" s="150"/>
      <c r="HV29" s="89"/>
      <c r="HW29" s="142"/>
      <c r="HX29" s="142"/>
      <c r="HY29" s="143"/>
      <c r="HZ29" s="144"/>
      <c r="IA29" s="145"/>
      <c r="IB29" s="145"/>
      <c r="IC29" s="146"/>
      <c r="ID29" s="147"/>
      <c r="IE29" s="148"/>
      <c r="IF29" s="149"/>
      <c r="IG29" s="150"/>
      <c r="IH29" s="89"/>
      <c r="II29" s="142"/>
      <c r="IJ29" s="142"/>
      <c r="IK29" s="143"/>
      <c r="IL29" s="144"/>
      <c r="IM29" s="145"/>
      <c r="IN29" s="145"/>
      <c r="IO29" s="146"/>
      <c r="IP29" s="147"/>
      <c r="IQ29" s="148"/>
      <c r="IR29" s="149"/>
      <c r="IS29" s="150"/>
      <c r="IT29" s="89"/>
      <c r="IU29" s="142"/>
      <c r="IV29" s="142"/>
      <c r="IW29" s="143"/>
      <c r="IX29" s="144"/>
      <c r="IY29" s="145"/>
      <c r="IZ29" s="145"/>
      <c r="JA29" s="146"/>
      <c r="JB29" s="147"/>
      <c r="JC29" s="148"/>
      <c r="JD29" s="149"/>
      <c r="JE29" s="150"/>
      <c r="JF29" s="89"/>
      <c r="JG29" s="142"/>
      <c r="JH29" s="142"/>
      <c r="JI29" s="143"/>
      <c r="JJ29" s="144"/>
      <c r="JK29" s="145"/>
      <c r="JL29" s="145"/>
      <c r="JM29" s="146"/>
      <c r="JN29" s="147"/>
      <c r="JO29" s="148"/>
      <c r="JP29" s="149"/>
      <c r="JQ29" s="150"/>
      <c r="JR29" s="89"/>
      <c r="JS29" s="142"/>
      <c r="JT29" s="142"/>
      <c r="JU29" s="143"/>
      <c r="JV29" s="144"/>
      <c r="JW29" s="145"/>
      <c r="JX29" s="145"/>
      <c r="JY29" s="146"/>
      <c r="JZ29" s="147"/>
      <c r="KA29" s="148"/>
      <c r="KB29" s="149"/>
      <c r="KC29" s="150"/>
      <c r="KD29" s="89"/>
      <c r="KE29" s="142"/>
      <c r="KF29" s="142"/>
    </row>
    <row r="30" spans="1:292" ht="13.5" customHeight="1" x14ac:dyDescent="0.25">
      <c r="A30" s="100"/>
      <c r="B30" s="142" t="s">
        <v>1129</v>
      </c>
      <c r="C30" s="89" t="s">
        <v>796</v>
      </c>
      <c r="D30" s="320"/>
      <c r="E30" s="143" t="str">
        <f t="shared" si="53"/>
        <v/>
      </c>
      <c r="F30" s="144" t="str">
        <f t="shared" si="54"/>
        <v/>
      </c>
      <c r="G30" s="145" t="str">
        <f t="shared" si="55"/>
        <v/>
      </c>
      <c r="H30" s="145" t="str">
        <f t="shared" si="56"/>
        <v/>
      </c>
      <c r="I30" s="146" t="str">
        <f t="shared" si="57"/>
        <v/>
      </c>
      <c r="J30" s="147" t="str">
        <f t="shared" si="58"/>
        <v/>
      </c>
      <c r="K30" s="148" t="str">
        <f t="shared" si="59"/>
        <v/>
      </c>
      <c r="L30" s="149" t="str">
        <f t="shared" si="60"/>
        <v/>
      </c>
      <c r="M30" s="150" t="str">
        <f t="shared" si="61"/>
        <v/>
      </c>
      <c r="O30" s="142"/>
      <c r="P30" s="320"/>
      <c r="Q30" s="143" t="str">
        <f t="shared" si="62"/>
        <v/>
      </c>
      <c r="R30" s="144" t="str">
        <f t="shared" si="63"/>
        <v/>
      </c>
      <c r="S30" s="145" t="str">
        <f t="shared" si="64"/>
        <v/>
      </c>
      <c r="T30" s="145" t="str">
        <f t="shared" si="65"/>
        <v/>
      </c>
      <c r="U30" s="146" t="str">
        <f t="shared" si="66"/>
        <v/>
      </c>
      <c r="V30" s="147" t="str">
        <f t="shared" si="67"/>
        <v/>
      </c>
      <c r="W30" s="148" t="str">
        <f t="shared" si="68"/>
        <v/>
      </c>
      <c r="X30" s="149" t="str">
        <f t="shared" si="69"/>
        <v/>
      </c>
      <c r="Y30" s="150" t="str">
        <f t="shared" si="70"/>
        <v/>
      </c>
      <c r="AA30" s="142"/>
      <c r="AB30" s="142"/>
      <c r="AC30" s="143">
        <f t="shared" si="71"/>
        <v>41729</v>
      </c>
      <c r="AD30" s="144" t="str">
        <f t="shared" si="72"/>
        <v>Ayrault I</v>
      </c>
      <c r="AE30" s="145">
        <f t="shared" si="73"/>
        <v>41045</v>
      </c>
      <c r="AF30" s="145">
        <f t="shared" si="74"/>
        <v>41729</v>
      </c>
      <c r="AG30" s="146" t="str">
        <f t="shared" si="75"/>
        <v>Guillaume Garot</v>
      </c>
      <c r="AH30" s="147" t="str">
        <f t="shared" si="76"/>
        <v>1966</v>
      </c>
      <c r="AI30" s="148" t="str">
        <f t="shared" si="77"/>
        <v>male</v>
      </c>
      <c r="AJ30" s="149" t="str">
        <f t="shared" si="215"/>
        <v>fr_ps01</v>
      </c>
      <c r="AK30" s="150" t="str">
        <f t="shared" si="78"/>
        <v>Garot_Guillaume_1966</v>
      </c>
      <c r="AM30" s="142"/>
      <c r="AN30" s="142" t="s">
        <v>895</v>
      </c>
      <c r="AO30" s="143" t="str">
        <f t="shared" si="0"/>
        <v/>
      </c>
      <c r="AP30" s="144" t="str">
        <f t="shared" si="1"/>
        <v/>
      </c>
      <c r="AQ30" s="145" t="str">
        <f t="shared" si="216"/>
        <v/>
      </c>
      <c r="AR30" s="145" t="str">
        <f t="shared" si="217"/>
        <v/>
      </c>
      <c r="AS30" s="146" t="str">
        <f t="shared" si="2"/>
        <v/>
      </c>
      <c r="AT30" s="147" t="str">
        <f t="shared" si="3"/>
        <v/>
      </c>
      <c r="AU30" s="148" t="str">
        <f t="shared" si="4"/>
        <v/>
      </c>
      <c r="AV30" s="149" t="str">
        <f t="shared" si="5"/>
        <v/>
      </c>
      <c r="AW30" s="150" t="str">
        <f t="shared" si="6"/>
        <v/>
      </c>
      <c r="AX30" s="89"/>
      <c r="AY30" s="142"/>
      <c r="AZ30" s="142"/>
      <c r="BA30" s="143" t="str">
        <f t="shared" si="7"/>
        <v/>
      </c>
      <c r="BB30" s="144" t="str">
        <f t="shared" si="8"/>
        <v/>
      </c>
      <c r="BC30" s="145" t="str">
        <f t="shared" si="218"/>
        <v/>
      </c>
      <c r="BD30" s="145" t="str">
        <f t="shared" si="219"/>
        <v/>
      </c>
      <c r="BE30" s="146" t="str">
        <f t="shared" si="9"/>
        <v/>
      </c>
      <c r="BF30" s="147" t="str">
        <f t="shared" si="10"/>
        <v/>
      </c>
      <c r="BG30" s="148" t="str">
        <f t="shared" si="11"/>
        <v/>
      </c>
      <c r="BH30" s="149" t="str">
        <f t="shared" si="12"/>
        <v/>
      </c>
      <c r="BI30" s="150" t="str">
        <f t="shared" si="13"/>
        <v/>
      </c>
      <c r="BJ30" s="89"/>
      <c r="BK30" s="142"/>
      <c r="BL30" s="142"/>
      <c r="BM30" s="143" t="str">
        <f t="shared" si="14"/>
        <v/>
      </c>
      <c r="BN30" s="144" t="str">
        <f t="shared" si="15"/>
        <v/>
      </c>
      <c r="BO30" s="145" t="str">
        <f t="shared" si="16"/>
        <v/>
      </c>
      <c r="BP30" s="145" t="str">
        <f t="shared" si="17"/>
        <v/>
      </c>
      <c r="BQ30" s="146" t="str">
        <f t="shared" si="18"/>
        <v/>
      </c>
      <c r="BR30" s="147" t="str">
        <f t="shared" si="19"/>
        <v/>
      </c>
      <c r="BS30" s="148" t="str">
        <f t="shared" si="20"/>
        <v/>
      </c>
      <c r="BT30" s="149" t="str">
        <f t="shared" si="21"/>
        <v/>
      </c>
      <c r="BU30" s="150" t="str">
        <f t="shared" si="22"/>
        <v/>
      </c>
      <c r="BV30" s="89"/>
      <c r="BW30" s="142"/>
      <c r="BX30" s="142"/>
      <c r="BY30" s="143" t="str">
        <f t="shared" si="23"/>
        <v/>
      </c>
      <c r="BZ30" s="144" t="str">
        <f t="shared" si="24"/>
        <v/>
      </c>
      <c r="CA30" s="145" t="str">
        <f t="shared" si="25"/>
        <v/>
      </c>
      <c r="CB30" s="145" t="str">
        <f t="shared" si="26"/>
        <v/>
      </c>
      <c r="CC30" s="146" t="str">
        <f t="shared" si="27"/>
        <v/>
      </c>
      <c r="CD30" s="147" t="str">
        <f t="shared" si="28"/>
        <v/>
      </c>
      <c r="CE30" s="148" t="str">
        <f t="shared" si="29"/>
        <v/>
      </c>
      <c r="CF30" s="149" t="str">
        <f t="shared" si="30"/>
        <v/>
      </c>
      <c r="CG30" s="150" t="str">
        <f t="shared" si="31"/>
        <v/>
      </c>
      <c r="CH30" s="89"/>
      <c r="CI30" s="142"/>
      <c r="CJ30" s="142"/>
      <c r="CK30" s="143" t="str">
        <f t="shared" si="32"/>
        <v/>
      </c>
      <c r="CL30" s="144" t="str">
        <f t="shared" si="33"/>
        <v/>
      </c>
      <c r="CM30" s="145" t="str">
        <f t="shared" si="34"/>
        <v/>
      </c>
      <c r="CN30" s="145" t="str">
        <f t="shared" si="35"/>
        <v/>
      </c>
      <c r="CO30" s="146" t="str">
        <f t="shared" si="36"/>
        <v/>
      </c>
      <c r="CP30" s="147" t="str">
        <f t="shared" si="37"/>
        <v/>
      </c>
      <c r="CQ30" s="148" t="str">
        <f t="shared" si="38"/>
        <v/>
      </c>
      <c r="CR30" s="149" t="str">
        <f t="shared" si="39"/>
        <v/>
      </c>
      <c r="CS30" s="150" t="str">
        <f t="shared" si="40"/>
        <v/>
      </c>
      <c r="CT30" s="89"/>
      <c r="CU30" s="142"/>
      <c r="CV30" s="142"/>
      <c r="CW30" s="143" t="str">
        <f t="shared" si="41"/>
        <v/>
      </c>
      <c r="CX30" s="144" t="str">
        <f t="shared" si="42"/>
        <v/>
      </c>
      <c r="CY30" s="145" t="str">
        <f t="shared" si="43"/>
        <v/>
      </c>
      <c r="CZ30" s="145" t="str">
        <f t="shared" si="44"/>
        <v/>
      </c>
      <c r="DA30" s="146" t="str">
        <f t="shared" si="45"/>
        <v/>
      </c>
      <c r="DB30" s="147" t="str">
        <f t="shared" si="46"/>
        <v/>
      </c>
      <c r="DC30" s="148" t="str">
        <f t="shared" si="47"/>
        <v/>
      </c>
      <c r="DD30" s="149" t="str">
        <f t="shared" si="48"/>
        <v/>
      </c>
      <c r="DE30" s="150" t="str">
        <f t="shared" si="49"/>
        <v/>
      </c>
      <c r="DF30" s="89"/>
      <c r="DG30" s="142"/>
      <c r="DH30" s="142"/>
      <c r="DI30" s="143" t="str">
        <f t="shared" si="79"/>
        <v/>
      </c>
      <c r="DJ30" s="144" t="str">
        <f t="shared" si="80"/>
        <v/>
      </c>
      <c r="DK30" s="145" t="str">
        <f t="shared" si="81"/>
        <v/>
      </c>
      <c r="DL30" s="145" t="str">
        <f t="shared" si="82"/>
        <v/>
      </c>
      <c r="DM30" s="146" t="str">
        <f t="shared" si="83"/>
        <v/>
      </c>
      <c r="DN30" s="147" t="str">
        <f t="shared" si="84"/>
        <v/>
      </c>
      <c r="DO30" s="148" t="str">
        <f t="shared" si="85"/>
        <v/>
      </c>
      <c r="DP30" s="149" t="str">
        <f t="shared" si="86"/>
        <v/>
      </c>
      <c r="DQ30" s="150" t="str">
        <f t="shared" si="87"/>
        <v/>
      </c>
      <c r="DR30" s="89"/>
      <c r="DS30" s="142"/>
      <c r="DT30" s="142"/>
      <c r="DU30" s="143" t="str">
        <f t="shared" si="88"/>
        <v/>
      </c>
      <c r="DV30" s="144" t="str">
        <f t="shared" si="89"/>
        <v/>
      </c>
      <c r="DW30" s="145" t="str">
        <f t="shared" si="90"/>
        <v/>
      </c>
      <c r="DX30" s="145" t="str">
        <f t="shared" si="91"/>
        <v/>
      </c>
      <c r="DY30" s="146" t="str">
        <f t="shared" si="92"/>
        <v/>
      </c>
      <c r="DZ30" s="147" t="str">
        <f t="shared" si="93"/>
        <v/>
      </c>
      <c r="EA30" s="148" t="str">
        <f t="shared" si="94"/>
        <v/>
      </c>
      <c r="EB30" s="149" t="str">
        <f t="shared" si="95"/>
        <v/>
      </c>
      <c r="EC30" s="150" t="str">
        <f t="shared" si="96"/>
        <v/>
      </c>
      <c r="ED30" s="89"/>
      <c r="EE30" s="142"/>
      <c r="EF30" s="142"/>
      <c r="EG30" s="143" t="str">
        <f t="shared" si="97"/>
        <v/>
      </c>
      <c r="EH30" s="144" t="str">
        <f t="shared" si="98"/>
        <v/>
      </c>
      <c r="EI30" s="145" t="str">
        <f t="shared" si="99"/>
        <v/>
      </c>
      <c r="EJ30" s="145" t="str">
        <f t="shared" si="100"/>
        <v/>
      </c>
      <c r="EK30" s="146" t="str">
        <f t="shared" si="101"/>
        <v/>
      </c>
      <c r="EL30" s="147" t="str">
        <f t="shared" si="102"/>
        <v/>
      </c>
      <c r="EM30" s="148" t="str">
        <f t="shared" si="103"/>
        <v/>
      </c>
      <c r="EN30" s="149" t="str">
        <f t="shared" si="104"/>
        <v/>
      </c>
      <c r="EO30" s="150" t="str">
        <f t="shared" si="105"/>
        <v/>
      </c>
      <c r="EP30" s="89"/>
      <c r="EQ30" s="142"/>
      <c r="ER30" s="142"/>
      <c r="ES30" s="143" t="str">
        <f t="shared" si="106"/>
        <v/>
      </c>
      <c r="ET30" s="144" t="str">
        <f t="shared" si="107"/>
        <v/>
      </c>
      <c r="EU30" s="145" t="str">
        <f t="shared" si="108"/>
        <v/>
      </c>
      <c r="EV30" s="145" t="str">
        <f t="shared" si="109"/>
        <v/>
      </c>
      <c r="EW30" s="146" t="str">
        <f t="shared" si="110"/>
        <v/>
      </c>
      <c r="EX30" s="147" t="str">
        <f t="shared" si="111"/>
        <v/>
      </c>
      <c r="EY30" s="148" t="str">
        <f t="shared" si="112"/>
        <v/>
      </c>
      <c r="EZ30" s="149" t="str">
        <f t="shared" si="113"/>
        <v/>
      </c>
      <c r="FA30" s="150" t="str">
        <f t="shared" si="114"/>
        <v/>
      </c>
      <c r="FB30" s="89"/>
      <c r="FC30" s="142"/>
      <c r="FD30" s="142"/>
      <c r="FE30" s="143" t="str">
        <f t="shared" si="115"/>
        <v/>
      </c>
      <c r="FF30" s="144" t="str">
        <f t="shared" si="116"/>
        <v/>
      </c>
      <c r="FG30" s="145" t="str">
        <f t="shared" si="117"/>
        <v/>
      </c>
      <c r="FH30" s="145" t="str">
        <f t="shared" si="118"/>
        <v/>
      </c>
      <c r="FI30" s="146" t="str">
        <f t="shared" si="119"/>
        <v/>
      </c>
      <c r="FJ30" s="147" t="str">
        <f t="shared" si="120"/>
        <v/>
      </c>
      <c r="FK30" s="148" t="str">
        <f t="shared" si="121"/>
        <v/>
      </c>
      <c r="FL30" s="149" t="str">
        <f t="shared" si="122"/>
        <v/>
      </c>
      <c r="FM30" s="150" t="str">
        <f t="shared" si="123"/>
        <v/>
      </c>
      <c r="FN30" s="89"/>
      <c r="FO30" s="142"/>
      <c r="FP30" s="142"/>
      <c r="FQ30" s="143" t="str">
        <f>IF(FU30="","",#REF!)</f>
        <v/>
      </c>
      <c r="FR30" s="144" t="str">
        <f t="shared" si="124"/>
        <v/>
      </c>
      <c r="FS30" s="145" t="str">
        <f t="shared" si="125"/>
        <v/>
      </c>
      <c r="FT30" s="145" t="str">
        <f t="shared" si="126"/>
        <v/>
      </c>
      <c r="FU30" s="146" t="str">
        <f t="shared" si="127"/>
        <v/>
      </c>
      <c r="FV30" s="147" t="str">
        <f t="shared" si="128"/>
        <v/>
      </c>
      <c r="FW30" s="148" t="str">
        <f t="shared" si="129"/>
        <v/>
      </c>
      <c r="FX30" s="149" t="str">
        <f t="shared" si="130"/>
        <v/>
      </c>
      <c r="FY30" s="150" t="str">
        <f t="shared" si="131"/>
        <v/>
      </c>
      <c r="FZ30" s="89"/>
      <c r="GA30" s="142"/>
      <c r="GB30" s="142"/>
      <c r="GC30" s="143" t="str">
        <f t="shared" si="132"/>
        <v/>
      </c>
      <c r="GD30" s="144" t="str">
        <f t="shared" si="133"/>
        <v/>
      </c>
      <c r="GE30" s="145" t="str">
        <f t="shared" si="134"/>
        <v/>
      </c>
      <c r="GF30" s="145" t="str">
        <f t="shared" si="135"/>
        <v/>
      </c>
      <c r="GG30" s="146" t="str">
        <f t="shared" si="136"/>
        <v/>
      </c>
      <c r="GH30" s="147" t="str">
        <f t="shared" si="137"/>
        <v/>
      </c>
      <c r="GI30" s="148" t="str">
        <f t="shared" si="138"/>
        <v/>
      </c>
      <c r="GJ30" s="149" t="str">
        <f t="shared" si="139"/>
        <v/>
      </c>
      <c r="GK30" s="150" t="str">
        <f t="shared" si="140"/>
        <v/>
      </c>
      <c r="GL30" s="89"/>
      <c r="GM30" s="142"/>
      <c r="GN30" s="142" t="s">
        <v>284</v>
      </c>
      <c r="GO30" s="143" t="str">
        <f t="shared" si="141"/>
        <v/>
      </c>
      <c r="GP30" s="144" t="str">
        <f t="shared" si="142"/>
        <v/>
      </c>
      <c r="GQ30" s="145" t="str">
        <f t="shared" si="143"/>
        <v/>
      </c>
      <c r="GR30" s="145" t="str">
        <f t="shared" si="144"/>
        <v/>
      </c>
      <c r="GS30" s="146" t="str">
        <f t="shared" si="145"/>
        <v/>
      </c>
      <c r="GT30" s="147" t="str">
        <f t="shared" si="146"/>
        <v/>
      </c>
      <c r="GU30" s="148" t="str">
        <f t="shared" si="147"/>
        <v/>
      </c>
      <c r="GV30" s="149" t="str">
        <f t="shared" si="148"/>
        <v/>
      </c>
      <c r="GW30" s="150" t="str">
        <f t="shared" si="149"/>
        <v/>
      </c>
      <c r="GX30" s="89"/>
      <c r="GY30" s="142"/>
      <c r="GZ30" s="142"/>
      <c r="HA30" s="143" t="str">
        <f t="shared" si="150"/>
        <v/>
      </c>
      <c r="HB30" s="144" t="str">
        <f t="shared" si="151"/>
        <v/>
      </c>
      <c r="HC30" s="145" t="str">
        <f t="shared" si="152"/>
        <v/>
      </c>
      <c r="HD30" s="145" t="str">
        <f t="shared" si="153"/>
        <v/>
      </c>
      <c r="HE30" s="146" t="str">
        <f t="shared" si="154"/>
        <v/>
      </c>
      <c r="HF30" s="147" t="str">
        <f t="shared" si="155"/>
        <v/>
      </c>
      <c r="HG30" s="148" t="str">
        <f t="shared" si="156"/>
        <v/>
      </c>
      <c r="HH30" s="149" t="str">
        <f t="shared" si="157"/>
        <v/>
      </c>
      <c r="HI30" s="150" t="str">
        <f t="shared" si="158"/>
        <v/>
      </c>
      <c r="HJ30" s="89"/>
      <c r="HK30" s="142"/>
      <c r="HL30" s="142" t="s">
        <v>284</v>
      </c>
      <c r="HM30" s="143" t="str">
        <f t="shared" si="159"/>
        <v/>
      </c>
      <c r="HN30" s="144" t="str">
        <f t="shared" si="160"/>
        <v/>
      </c>
      <c r="HO30" s="145" t="str">
        <f t="shared" si="161"/>
        <v/>
      </c>
      <c r="HP30" s="145" t="str">
        <f t="shared" si="162"/>
        <v/>
      </c>
      <c r="HQ30" s="146" t="str">
        <f t="shared" si="163"/>
        <v/>
      </c>
      <c r="HR30" s="147" t="str">
        <f t="shared" si="164"/>
        <v/>
      </c>
      <c r="HS30" s="148" t="str">
        <f t="shared" si="165"/>
        <v/>
      </c>
      <c r="HT30" s="149" t="str">
        <f t="shared" si="166"/>
        <v/>
      </c>
      <c r="HU30" s="150" t="str">
        <f t="shared" si="167"/>
        <v/>
      </c>
      <c r="HV30" s="89"/>
      <c r="HW30" s="142"/>
      <c r="HX30" s="142"/>
      <c r="HY30" s="143" t="str">
        <f t="shared" si="168"/>
        <v/>
      </c>
      <c r="HZ30" s="144" t="str">
        <f t="shared" si="169"/>
        <v/>
      </c>
      <c r="IA30" s="145" t="str">
        <f t="shared" si="170"/>
        <v/>
      </c>
      <c r="IB30" s="145" t="str">
        <f t="shared" si="171"/>
        <v/>
      </c>
      <c r="IC30" s="146" t="str">
        <f t="shared" si="172"/>
        <v/>
      </c>
      <c r="ID30" s="147" t="str">
        <f t="shared" si="173"/>
        <v/>
      </c>
      <c r="IE30" s="148" t="str">
        <f t="shared" si="174"/>
        <v/>
      </c>
      <c r="IF30" s="149" t="str">
        <f t="shared" si="175"/>
        <v/>
      </c>
      <c r="IG30" s="150" t="str">
        <f t="shared" si="176"/>
        <v/>
      </c>
      <c r="IH30" s="89"/>
      <c r="II30" s="142"/>
      <c r="IJ30" s="142"/>
      <c r="IK30" s="143" t="str">
        <f t="shared" si="177"/>
        <v/>
      </c>
      <c r="IL30" s="144" t="str">
        <f t="shared" si="178"/>
        <v/>
      </c>
      <c r="IM30" s="145" t="str">
        <f t="shared" si="179"/>
        <v/>
      </c>
      <c r="IN30" s="145" t="str">
        <f t="shared" si="180"/>
        <v/>
      </c>
      <c r="IO30" s="146" t="str">
        <f t="shared" si="181"/>
        <v/>
      </c>
      <c r="IP30" s="147" t="str">
        <f t="shared" si="182"/>
        <v/>
      </c>
      <c r="IQ30" s="148" t="str">
        <f t="shared" si="183"/>
        <v/>
      </c>
      <c r="IR30" s="149" t="str">
        <f t="shared" si="184"/>
        <v/>
      </c>
      <c r="IS30" s="150" t="str">
        <f t="shared" si="185"/>
        <v/>
      </c>
      <c r="IT30" s="89"/>
      <c r="IU30" s="142"/>
      <c r="IV30" s="142"/>
      <c r="IW30" s="143" t="str">
        <f t="shared" si="186"/>
        <v/>
      </c>
      <c r="IX30" s="144" t="str">
        <f t="shared" si="187"/>
        <v/>
      </c>
      <c r="IY30" s="145" t="str">
        <f t="shared" si="188"/>
        <v/>
      </c>
      <c r="IZ30" s="145" t="str">
        <f t="shared" si="189"/>
        <v/>
      </c>
      <c r="JA30" s="146" t="str">
        <f t="shared" si="190"/>
        <v/>
      </c>
      <c r="JB30" s="147" t="str">
        <f t="shared" si="191"/>
        <v/>
      </c>
      <c r="JC30" s="148" t="str">
        <f t="shared" si="192"/>
        <v/>
      </c>
      <c r="JD30" s="149" t="str">
        <f t="shared" si="193"/>
        <v/>
      </c>
      <c r="JE30" s="150" t="str">
        <f t="shared" si="194"/>
        <v/>
      </c>
      <c r="JF30" s="89"/>
      <c r="JG30" s="142"/>
      <c r="JH30" s="142"/>
      <c r="JI30" s="143" t="str">
        <f t="shared" si="195"/>
        <v/>
      </c>
      <c r="JJ30" s="144" t="str">
        <f t="shared" si="196"/>
        <v/>
      </c>
      <c r="JK30" s="145" t="str">
        <f t="shared" si="197"/>
        <v/>
      </c>
      <c r="JL30" s="145" t="str">
        <f t="shared" si="198"/>
        <v/>
      </c>
      <c r="JM30" s="146" t="str">
        <f t="shared" si="199"/>
        <v/>
      </c>
      <c r="JN30" s="147" t="str">
        <f t="shared" si="200"/>
        <v/>
      </c>
      <c r="JO30" s="148" t="str">
        <f t="shared" si="201"/>
        <v/>
      </c>
      <c r="JP30" s="149" t="str">
        <f t="shared" si="202"/>
        <v/>
      </c>
      <c r="JQ30" s="150" t="str">
        <f t="shared" si="203"/>
        <v/>
      </c>
      <c r="JR30" s="89"/>
      <c r="JS30" s="142"/>
      <c r="JT30" s="142"/>
      <c r="JU30" s="143" t="str">
        <f t="shared" si="204"/>
        <v/>
      </c>
      <c r="JV30" s="144" t="str">
        <f t="shared" si="205"/>
        <v/>
      </c>
      <c r="JW30" s="145" t="str">
        <f t="shared" si="206"/>
        <v/>
      </c>
      <c r="JX30" s="145" t="str">
        <f t="shared" si="207"/>
        <v/>
      </c>
      <c r="JY30" s="146" t="str">
        <f t="shared" si="208"/>
        <v/>
      </c>
      <c r="JZ30" s="147" t="str">
        <f t="shared" si="209"/>
        <v/>
      </c>
      <c r="KA30" s="148" t="str">
        <f t="shared" si="210"/>
        <v/>
      </c>
      <c r="KB30" s="149" t="str">
        <f t="shared" si="211"/>
        <v/>
      </c>
      <c r="KC30" s="150" t="str">
        <f t="shared" si="212"/>
        <v/>
      </c>
      <c r="KD30" s="89"/>
      <c r="KE30" s="142"/>
      <c r="KF30" s="142"/>
    </row>
    <row r="31" spans="1:292" ht="13.5" customHeight="1" x14ac:dyDescent="0.25">
      <c r="A31" s="100"/>
      <c r="B31" s="142" t="s">
        <v>1151</v>
      </c>
      <c r="C31" s="89" t="s">
        <v>1069</v>
      </c>
      <c r="D31" s="320"/>
      <c r="E31" s="143">
        <f t="shared" si="53"/>
        <v>40601</v>
      </c>
      <c r="F31" s="144" t="str">
        <f t="shared" si="54"/>
        <v>Fillon VI</v>
      </c>
      <c r="G31" s="145">
        <f t="shared" si="55"/>
        <v>40496</v>
      </c>
      <c r="H31" s="145">
        <f t="shared" si="56"/>
        <v>40601</v>
      </c>
      <c r="I31" s="146" t="str">
        <f t="shared" si="57"/>
        <v>Frédéric Mitterrand</v>
      </c>
      <c r="J31" s="147" t="str">
        <f t="shared" si="58"/>
        <v>1947</v>
      </c>
      <c r="K31" s="148" t="str">
        <f t="shared" si="59"/>
        <v>male</v>
      </c>
      <c r="L31" s="149" t="str">
        <f t="shared" si="60"/>
        <v>fr_independent01</v>
      </c>
      <c r="M31" s="150" t="str">
        <f t="shared" si="61"/>
        <v>Mitterrand_Frédéric_1947</v>
      </c>
      <c r="O31" s="142"/>
      <c r="P31" s="320" t="s">
        <v>963</v>
      </c>
      <c r="Q31" s="143">
        <f t="shared" si="62"/>
        <v>41044</v>
      </c>
      <c r="R31" s="144" t="str">
        <f t="shared" si="63"/>
        <v>Fillon VII</v>
      </c>
      <c r="S31" s="145">
        <f t="shared" si="64"/>
        <v>40601</v>
      </c>
      <c r="T31" s="145">
        <f t="shared" si="65"/>
        <v>41044</v>
      </c>
      <c r="U31" s="146" t="str">
        <f t="shared" si="66"/>
        <v>Frédéric Mitterrand</v>
      </c>
      <c r="V31" s="147" t="str">
        <f t="shared" si="67"/>
        <v>1947</v>
      </c>
      <c r="W31" s="148" t="str">
        <f t="shared" si="68"/>
        <v>male</v>
      </c>
      <c r="X31" s="149" t="str">
        <f t="shared" si="69"/>
        <v>fr_independent01</v>
      </c>
      <c r="Y31" s="150" t="str">
        <f t="shared" si="70"/>
        <v>Mitterrand_Frédéric_1947</v>
      </c>
      <c r="AA31" s="142"/>
      <c r="AB31" s="142" t="s">
        <v>963</v>
      </c>
      <c r="AC31" s="143">
        <f t="shared" si="71"/>
        <v>41729</v>
      </c>
      <c r="AD31" s="144" t="str">
        <f t="shared" si="72"/>
        <v>Ayrault I</v>
      </c>
      <c r="AE31" s="145">
        <f t="shared" si="73"/>
        <v>41045</v>
      </c>
      <c r="AF31" s="145">
        <f t="shared" si="74"/>
        <v>41729</v>
      </c>
      <c r="AG31" s="146" t="str">
        <f t="shared" si="75"/>
        <v>Aurélie Filippetti</v>
      </c>
      <c r="AH31" s="147" t="str">
        <f t="shared" si="76"/>
        <v>1973</v>
      </c>
      <c r="AI31" s="148" t="str">
        <f t="shared" si="77"/>
        <v>female</v>
      </c>
      <c r="AJ31" s="149" t="str">
        <f t="shared" si="215"/>
        <v>fr_ps01</v>
      </c>
      <c r="AK31" s="150" t="str">
        <f t="shared" si="78"/>
        <v>Filippetti_Aurélie_1973</v>
      </c>
      <c r="AM31" s="142"/>
      <c r="AN31" s="142" t="s">
        <v>896</v>
      </c>
      <c r="AO31" s="143">
        <f t="shared" si="0"/>
        <v>41878</v>
      </c>
      <c r="AP31" s="144" t="str">
        <f t="shared" si="1"/>
        <v>Valls I</v>
      </c>
      <c r="AQ31" s="145">
        <f t="shared" si="216"/>
        <v>41729</v>
      </c>
      <c r="AR31" s="145">
        <f t="shared" si="217"/>
        <v>41878</v>
      </c>
      <c r="AS31" s="146" t="str">
        <f t="shared" si="2"/>
        <v>Aurèlie Flippetti</v>
      </c>
      <c r="AT31" s="147" t="str">
        <f t="shared" si="3"/>
        <v>1973</v>
      </c>
      <c r="AU31" s="148" t="str">
        <f t="shared" si="4"/>
        <v>female</v>
      </c>
      <c r="AV31" s="149" t="str">
        <f t="shared" si="5"/>
        <v>fr_ps01</v>
      </c>
      <c r="AW31" s="150" t="str">
        <f t="shared" si="6"/>
        <v>Flippetti_Aurèlie_1973</v>
      </c>
      <c r="AX31" s="89"/>
      <c r="AY31" s="142"/>
      <c r="AZ31" s="318" t="s">
        <v>1121</v>
      </c>
      <c r="BA31" s="143">
        <f t="shared" si="7"/>
        <v>42710</v>
      </c>
      <c r="BB31" s="144" t="str">
        <f t="shared" si="8"/>
        <v>Valls II</v>
      </c>
      <c r="BC31" s="145">
        <f t="shared" si="218"/>
        <v>41878</v>
      </c>
      <c r="BD31" s="145">
        <f t="shared" si="219"/>
        <v>42710</v>
      </c>
      <c r="BE31" s="146" t="str">
        <f t="shared" si="9"/>
        <v>Fleur Pellerin</v>
      </c>
      <c r="BF31" s="147" t="str">
        <f t="shared" si="10"/>
        <v>1973</v>
      </c>
      <c r="BG31" s="148" t="str">
        <f t="shared" si="11"/>
        <v>female</v>
      </c>
      <c r="BH31" s="149" t="str">
        <f t="shared" si="12"/>
        <v>fr_ps01</v>
      </c>
      <c r="BI31" s="150" t="str">
        <f t="shared" si="13"/>
        <v>Pellerin_Fleur_1973</v>
      </c>
      <c r="BJ31" s="89"/>
      <c r="BK31" s="142"/>
      <c r="BL31" s="15" t="s">
        <v>924</v>
      </c>
      <c r="BM31" s="143">
        <f t="shared" si="14"/>
        <v>42870</v>
      </c>
      <c r="BN31" s="144" t="str">
        <f t="shared" si="15"/>
        <v>Cazenueve I</v>
      </c>
      <c r="BO31" s="145">
        <f t="shared" si="16"/>
        <v>42710</v>
      </c>
      <c r="BP31" s="145">
        <f t="shared" si="17"/>
        <v>42870</v>
      </c>
      <c r="BQ31" s="146" t="str">
        <f t="shared" si="18"/>
        <v>Audrey Azoulay</v>
      </c>
      <c r="BR31" s="147" t="str">
        <f t="shared" si="19"/>
        <v>1972</v>
      </c>
      <c r="BS31" s="148" t="str">
        <f t="shared" si="20"/>
        <v>female</v>
      </c>
      <c r="BT31" s="149" t="str">
        <f t="shared" si="21"/>
        <v>fr_ps01</v>
      </c>
      <c r="BU31" s="150" t="str">
        <f t="shared" si="22"/>
        <v>Azoulay_Audrey_1972</v>
      </c>
      <c r="BV31" s="89"/>
      <c r="BW31" s="142"/>
      <c r="BX31" s="142" t="s">
        <v>1187</v>
      </c>
      <c r="BY31" s="143">
        <f t="shared" si="23"/>
        <v>42905</v>
      </c>
      <c r="BZ31" s="144" t="str">
        <f t="shared" si="24"/>
        <v>Philippe I</v>
      </c>
      <c r="CA31" s="145">
        <f t="shared" si="25"/>
        <v>42870</v>
      </c>
      <c r="CB31" s="145">
        <f t="shared" si="26"/>
        <v>42905</v>
      </c>
      <c r="CC31" s="146" t="str">
        <f t="shared" si="27"/>
        <v>Françoise Nyssen</v>
      </c>
      <c r="CD31" s="147" t="str">
        <f t="shared" si="28"/>
        <v>1951</v>
      </c>
      <c r="CE31" s="148" t="str">
        <f t="shared" si="29"/>
        <v>female</v>
      </c>
      <c r="CF31" s="149" t="str">
        <f t="shared" si="30"/>
        <v>fr_independent01</v>
      </c>
      <c r="CG31" s="150" t="str">
        <f t="shared" si="31"/>
        <v>Nyssen_Françoise_1951</v>
      </c>
      <c r="CH31" s="89"/>
      <c r="CI31" s="142"/>
      <c r="CJ31" s="142" t="s">
        <v>1269</v>
      </c>
      <c r="CK31" s="143">
        <f t="shared" si="32"/>
        <v>44019</v>
      </c>
      <c r="CL31" s="144" t="str">
        <f t="shared" si="33"/>
        <v>Philippe II</v>
      </c>
      <c r="CM31" s="145">
        <f t="shared" si="34"/>
        <v>42905</v>
      </c>
      <c r="CN31" s="145">
        <v>43389</v>
      </c>
      <c r="CO31" s="146" t="str">
        <f t="shared" si="36"/>
        <v>Françoise Nyssen</v>
      </c>
      <c r="CP31" s="147" t="str">
        <f t="shared" si="37"/>
        <v>1951</v>
      </c>
      <c r="CQ31" s="148" t="str">
        <f t="shared" si="38"/>
        <v>female</v>
      </c>
      <c r="CR31" s="149" t="str">
        <f t="shared" si="39"/>
        <v>fr_independent01</v>
      </c>
      <c r="CS31" s="150" t="str">
        <f t="shared" si="40"/>
        <v>Nyssen_Françoise_1951</v>
      </c>
      <c r="CT31" s="89"/>
      <c r="CU31" s="142"/>
      <c r="CV31" s="142" t="s">
        <v>1269</v>
      </c>
      <c r="CW31" s="143">
        <f t="shared" si="41"/>
        <v>44196</v>
      </c>
      <c r="CX31" s="144" t="str">
        <f t="shared" si="42"/>
        <v>Castex I</v>
      </c>
      <c r="CY31" s="145">
        <f t="shared" si="43"/>
        <v>44019</v>
      </c>
      <c r="CZ31" s="145">
        <f t="shared" si="44"/>
        <v>44196</v>
      </c>
      <c r="DA31" s="146" t="str">
        <f t="shared" si="45"/>
        <v>Roselyne Bachelot</v>
      </c>
      <c r="DB31" s="147" t="str">
        <f t="shared" si="46"/>
        <v>1946</v>
      </c>
      <c r="DC31" s="148" t="str">
        <f t="shared" si="47"/>
        <v>female</v>
      </c>
      <c r="DD31" s="149" t="str">
        <f t="shared" si="48"/>
        <v>fr_independent01</v>
      </c>
      <c r="DE31" s="150" t="str">
        <f t="shared" si="49"/>
        <v>Bachelot_Roselyne_1946</v>
      </c>
      <c r="DF31" s="89"/>
      <c r="DG31" s="142"/>
      <c r="DH31" s="142" t="s">
        <v>1332</v>
      </c>
      <c r="DI31" s="143" t="str">
        <f t="shared" si="79"/>
        <v/>
      </c>
      <c r="DJ31" s="144" t="str">
        <f t="shared" si="80"/>
        <v/>
      </c>
      <c r="DK31" s="145" t="str">
        <f t="shared" si="81"/>
        <v/>
      </c>
      <c r="DL31" s="145" t="str">
        <f t="shared" si="82"/>
        <v/>
      </c>
      <c r="DM31" s="146" t="str">
        <f t="shared" si="83"/>
        <v/>
      </c>
      <c r="DN31" s="147" t="str">
        <f t="shared" si="84"/>
        <v/>
      </c>
      <c r="DO31" s="148" t="str">
        <f t="shared" si="85"/>
        <v/>
      </c>
      <c r="DP31" s="149" t="str">
        <f t="shared" si="86"/>
        <v/>
      </c>
      <c r="DQ31" s="150" t="str">
        <f t="shared" si="87"/>
        <v/>
      </c>
      <c r="DR31" s="89"/>
      <c r="DS31" s="142"/>
      <c r="DT31" s="142"/>
      <c r="DU31" s="143" t="str">
        <f t="shared" si="88"/>
        <v/>
      </c>
      <c r="DV31" s="144" t="str">
        <f t="shared" si="89"/>
        <v/>
      </c>
      <c r="DW31" s="145" t="str">
        <f t="shared" si="90"/>
        <v/>
      </c>
      <c r="DX31" s="145" t="str">
        <f t="shared" si="91"/>
        <v/>
      </c>
      <c r="DY31" s="146" t="str">
        <f t="shared" si="92"/>
        <v/>
      </c>
      <c r="DZ31" s="147" t="str">
        <f t="shared" si="93"/>
        <v/>
      </c>
      <c r="EA31" s="148" t="str">
        <f t="shared" si="94"/>
        <v/>
      </c>
      <c r="EB31" s="149" t="str">
        <f t="shared" si="95"/>
        <v/>
      </c>
      <c r="EC31" s="150" t="str">
        <f t="shared" si="96"/>
        <v/>
      </c>
      <c r="ED31" s="89"/>
      <c r="EE31" s="142"/>
      <c r="EF31" s="142"/>
      <c r="EG31" s="143" t="str">
        <f t="shared" si="97"/>
        <v/>
      </c>
      <c r="EH31" s="144" t="str">
        <f t="shared" si="98"/>
        <v/>
      </c>
      <c r="EI31" s="145" t="str">
        <f t="shared" si="99"/>
        <v/>
      </c>
      <c r="EJ31" s="145" t="str">
        <f t="shared" si="100"/>
        <v/>
      </c>
      <c r="EK31" s="146" t="str">
        <f t="shared" si="101"/>
        <v/>
      </c>
      <c r="EL31" s="147" t="str">
        <f t="shared" si="102"/>
        <v/>
      </c>
      <c r="EM31" s="148" t="str">
        <f t="shared" si="103"/>
        <v/>
      </c>
      <c r="EN31" s="149" t="str">
        <f t="shared" si="104"/>
        <v/>
      </c>
      <c r="EO31" s="150" t="str">
        <f t="shared" si="105"/>
        <v/>
      </c>
      <c r="EP31" s="89"/>
      <c r="EQ31" s="142"/>
      <c r="ER31" s="142"/>
      <c r="ES31" s="143" t="str">
        <f t="shared" si="106"/>
        <v/>
      </c>
      <c r="ET31" s="144" t="str">
        <f t="shared" si="107"/>
        <v/>
      </c>
      <c r="EU31" s="145" t="str">
        <f t="shared" si="108"/>
        <v/>
      </c>
      <c r="EV31" s="145" t="str">
        <f t="shared" si="109"/>
        <v/>
      </c>
      <c r="EW31" s="146" t="str">
        <f t="shared" si="110"/>
        <v/>
      </c>
      <c r="EX31" s="147" t="str">
        <f t="shared" si="111"/>
        <v/>
      </c>
      <c r="EY31" s="148" t="str">
        <f t="shared" si="112"/>
        <v/>
      </c>
      <c r="EZ31" s="149" t="str">
        <f t="shared" si="113"/>
        <v/>
      </c>
      <c r="FA31" s="150" t="str">
        <f t="shared" si="114"/>
        <v/>
      </c>
      <c r="FB31" s="89"/>
      <c r="FC31" s="142"/>
      <c r="FD31" s="142"/>
      <c r="FE31" s="143" t="str">
        <f t="shared" si="115"/>
        <v/>
      </c>
      <c r="FF31" s="144" t="str">
        <f t="shared" si="116"/>
        <v/>
      </c>
      <c r="FG31" s="145" t="str">
        <f t="shared" si="117"/>
        <v/>
      </c>
      <c r="FH31" s="145" t="str">
        <f t="shared" si="118"/>
        <v/>
      </c>
      <c r="FI31" s="146" t="str">
        <f t="shared" si="119"/>
        <v/>
      </c>
      <c r="FJ31" s="147" t="str">
        <f t="shared" si="120"/>
        <v/>
      </c>
      <c r="FK31" s="148" t="str">
        <f t="shared" si="121"/>
        <v/>
      </c>
      <c r="FL31" s="149" t="str">
        <f t="shared" si="122"/>
        <v/>
      </c>
      <c r="FM31" s="150" t="str">
        <f t="shared" si="123"/>
        <v/>
      </c>
      <c r="FN31" s="89"/>
      <c r="FO31" s="142"/>
      <c r="FP31" s="142"/>
      <c r="FQ31" s="143" t="str">
        <f>IF(FU31="","",#REF!)</f>
        <v/>
      </c>
      <c r="FR31" s="144" t="str">
        <f t="shared" si="124"/>
        <v/>
      </c>
      <c r="FS31" s="145" t="str">
        <f t="shared" si="125"/>
        <v/>
      </c>
      <c r="FT31" s="145" t="str">
        <f t="shared" si="126"/>
        <v/>
      </c>
      <c r="FU31" s="146" t="str">
        <f t="shared" si="127"/>
        <v/>
      </c>
      <c r="FV31" s="147" t="str">
        <f t="shared" si="128"/>
        <v/>
      </c>
      <c r="FW31" s="148" t="str">
        <f t="shared" si="129"/>
        <v/>
      </c>
      <c r="FX31" s="149" t="str">
        <f t="shared" si="130"/>
        <v/>
      </c>
      <c r="FY31" s="150" t="str">
        <f t="shared" si="131"/>
        <v/>
      </c>
      <c r="FZ31" s="89"/>
      <c r="GA31" s="142"/>
      <c r="GB31" s="142"/>
      <c r="GC31" s="143" t="str">
        <f t="shared" si="132"/>
        <v/>
      </c>
      <c r="GD31" s="144" t="str">
        <f t="shared" si="133"/>
        <v/>
      </c>
      <c r="GE31" s="145" t="str">
        <f t="shared" si="134"/>
        <v/>
      </c>
      <c r="GF31" s="145" t="str">
        <f t="shared" si="135"/>
        <v/>
      </c>
      <c r="GG31" s="146" t="str">
        <f t="shared" si="136"/>
        <v/>
      </c>
      <c r="GH31" s="147" t="str">
        <f t="shared" si="137"/>
        <v/>
      </c>
      <c r="GI31" s="148" t="str">
        <f t="shared" si="138"/>
        <v/>
      </c>
      <c r="GJ31" s="149" t="str">
        <f t="shared" si="139"/>
        <v/>
      </c>
      <c r="GK31" s="150" t="str">
        <f t="shared" si="140"/>
        <v/>
      </c>
      <c r="GL31" s="89"/>
      <c r="GM31" s="142"/>
      <c r="GN31" s="142" t="s">
        <v>284</v>
      </c>
      <c r="GO31" s="143" t="str">
        <f t="shared" si="141"/>
        <v/>
      </c>
      <c r="GP31" s="144" t="str">
        <f t="shared" si="142"/>
        <v/>
      </c>
      <c r="GQ31" s="145" t="str">
        <f t="shared" si="143"/>
        <v/>
      </c>
      <c r="GR31" s="145" t="str">
        <f t="shared" si="144"/>
        <v/>
      </c>
      <c r="GS31" s="146" t="str">
        <f t="shared" si="145"/>
        <v/>
      </c>
      <c r="GT31" s="147" t="str">
        <f t="shared" si="146"/>
        <v/>
      </c>
      <c r="GU31" s="148" t="str">
        <f t="shared" si="147"/>
        <v/>
      </c>
      <c r="GV31" s="149" t="str">
        <f t="shared" si="148"/>
        <v/>
      </c>
      <c r="GW31" s="150" t="str">
        <f t="shared" si="149"/>
        <v/>
      </c>
      <c r="GX31" s="89"/>
      <c r="GY31" s="142"/>
      <c r="GZ31" s="142"/>
      <c r="HA31" s="143" t="str">
        <f t="shared" si="150"/>
        <v/>
      </c>
      <c r="HB31" s="144" t="str">
        <f t="shared" si="151"/>
        <v/>
      </c>
      <c r="HC31" s="145" t="str">
        <f t="shared" si="152"/>
        <v/>
      </c>
      <c r="HD31" s="145" t="str">
        <f t="shared" si="153"/>
        <v/>
      </c>
      <c r="HE31" s="146" t="str">
        <f t="shared" si="154"/>
        <v/>
      </c>
      <c r="HF31" s="147" t="str">
        <f t="shared" si="155"/>
        <v/>
      </c>
      <c r="HG31" s="148" t="str">
        <f t="shared" si="156"/>
        <v/>
      </c>
      <c r="HH31" s="149" t="str">
        <f t="shared" si="157"/>
        <v/>
      </c>
      <c r="HI31" s="150" t="str">
        <f t="shared" si="158"/>
        <v/>
      </c>
      <c r="HJ31" s="89"/>
      <c r="HK31" s="142"/>
      <c r="HL31" s="142" t="s">
        <v>284</v>
      </c>
      <c r="HM31" s="143" t="str">
        <f t="shared" si="159"/>
        <v/>
      </c>
      <c r="HN31" s="144" t="str">
        <f t="shared" si="160"/>
        <v/>
      </c>
      <c r="HO31" s="145" t="str">
        <f t="shared" si="161"/>
        <v/>
      </c>
      <c r="HP31" s="145" t="str">
        <f t="shared" si="162"/>
        <v/>
      </c>
      <c r="HQ31" s="146" t="str">
        <f t="shared" si="163"/>
        <v/>
      </c>
      <c r="HR31" s="147" t="str">
        <f t="shared" si="164"/>
        <v/>
      </c>
      <c r="HS31" s="148" t="str">
        <f t="shared" si="165"/>
        <v/>
      </c>
      <c r="HT31" s="149" t="str">
        <f t="shared" si="166"/>
        <v/>
      </c>
      <c r="HU31" s="150" t="str">
        <f t="shared" si="167"/>
        <v/>
      </c>
      <c r="HV31" s="89"/>
      <c r="HW31" s="142"/>
      <c r="HX31" s="142"/>
      <c r="HY31" s="143" t="str">
        <f t="shared" si="168"/>
        <v/>
      </c>
      <c r="HZ31" s="144" t="str">
        <f t="shared" si="169"/>
        <v/>
      </c>
      <c r="IA31" s="145" t="str">
        <f t="shared" si="170"/>
        <v/>
      </c>
      <c r="IB31" s="145" t="str">
        <f t="shared" si="171"/>
        <v/>
      </c>
      <c r="IC31" s="146" t="str">
        <f t="shared" si="172"/>
        <v/>
      </c>
      <c r="ID31" s="147" t="str">
        <f t="shared" si="173"/>
        <v/>
      </c>
      <c r="IE31" s="148" t="str">
        <f t="shared" si="174"/>
        <v/>
      </c>
      <c r="IF31" s="149" t="str">
        <f t="shared" si="175"/>
        <v/>
      </c>
      <c r="IG31" s="150" t="str">
        <f t="shared" si="176"/>
        <v/>
      </c>
      <c r="IH31" s="89"/>
      <c r="II31" s="142"/>
      <c r="IJ31" s="142"/>
      <c r="IK31" s="143" t="str">
        <f t="shared" si="177"/>
        <v/>
      </c>
      <c r="IL31" s="144" t="str">
        <f t="shared" si="178"/>
        <v/>
      </c>
      <c r="IM31" s="145" t="str">
        <f t="shared" si="179"/>
        <v/>
      </c>
      <c r="IN31" s="145" t="str">
        <f t="shared" si="180"/>
        <v/>
      </c>
      <c r="IO31" s="146" t="str">
        <f t="shared" si="181"/>
        <v/>
      </c>
      <c r="IP31" s="147" t="str">
        <f t="shared" si="182"/>
        <v/>
      </c>
      <c r="IQ31" s="148" t="str">
        <f t="shared" si="183"/>
        <v/>
      </c>
      <c r="IR31" s="149" t="str">
        <f t="shared" si="184"/>
        <v/>
      </c>
      <c r="IS31" s="150" t="str">
        <f t="shared" si="185"/>
        <v/>
      </c>
      <c r="IT31" s="89"/>
      <c r="IU31" s="142"/>
      <c r="IV31" s="142"/>
      <c r="IW31" s="143" t="str">
        <f t="shared" si="186"/>
        <v/>
      </c>
      <c r="IX31" s="144" t="str">
        <f t="shared" si="187"/>
        <v/>
      </c>
      <c r="IY31" s="145" t="str">
        <f t="shared" si="188"/>
        <v/>
      </c>
      <c r="IZ31" s="145" t="str">
        <f t="shared" si="189"/>
        <v/>
      </c>
      <c r="JA31" s="146" t="str">
        <f t="shared" si="190"/>
        <v/>
      </c>
      <c r="JB31" s="147" t="str">
        <f t="shared" si="191"/>
        <v/>
      </c>
      <c r="JC31" s="148" t="str">
        <f t="shared" si="192"/>
        <v/>
      </c>
      <c r="JD31" s="149" t="str">
        <f t="shared" si="193"/>
        <v/>
      </c>
      <c r="JE31" s="150" t="str">
        <f t="shared" si="194"/>
        <v/>
      </c>
      <c r="JF31" s="89"/>
      <c r="JG31" s="142"/>
      <c r="JH31" s="142"/>
      <c r="JI31" s="143" t="str">
        <f t="shared" si="195"/>
        <v/>
      </c>
      <c r="JJ31" s="144" t="str">
        <f t="shared" si="196"/>
        <v/>
      </c>
      <c r="JK31" s="145" t="str">
        <f t="shared" si="197"/>
        <v/>
      </c>
      <c r="JL31" s="145" t="str">
        <f t="shared" si="198"/>
        <v/>
      </c>
      <c r="JM31" s="146" t="str">
        <f t="shared" si="199"/>
        <v/>
      </c>
      <c r="JN31" s="147" t="str">
        <f t="shared" si="200"/>
        <v/>
      </c>
      <c r="JO31" s="148" t="str">
        <f t="shared" si="201"/>
        <v/>
      </c>
      <c r="JP31" s="149" t="str">
        <f t="shared" si="202"/>
        <v/>
      </c>
      <c r="JQ31" s="150" t="str">
        <f t="shared" si="203"/>
        <v/>
      </c>
      <c r="JR31" s="89"/>
      <c r="JS31" s="142"/>
      <c r="JT31" s="142"/>
      <c r="JU31" s="143" t="str">
        <f t="shared" si="204"/>
        <v/>
      </c>
      <c r="JV31" s="144" t="str">
        <f t="shared" si="205"/>
        <v/>
      </c>
      <c r="JW31" s="145" t="str">
        <f t="shared" si="206"/>
        <v/>
      </c>
      <c r="JX31" s="145" t="str">
        <f t="shared" si="207"/>
        <v/>
      </c>
      <c r="JY31" s="146" t="str">
        <f t="shared" si="208"/>
        <v/>
      </c>
      <c r="JZ31" s="147" t="str">
        <f t="shared" si="209"/>
        <v/>
      </c>
      <c r="KA31" s="148" t="str">
        <f t="shared" si="210"/>
        <v/>
      </c>
      <c r="KB31" s="149" t="str">
        <f t="shared" si="211"/>
        <v/>
      </c>
      <c r="KC31" s="150" t="str">
        <f t="shared" si="212"/>
        <v/>
      </c>
      <c r="KD31" s="89"/>
      <c r="KE31" s="142"/>
      <c r="KF31" s="142"/>
    </row>
    <row r="32" spans="1:292" ht="13.5" customHeight="1" x14ac:dyDescent="0.25">
      <c r="A32" s="100"/>
      <c r="B32" s="142" t="s">
        <v>1151</v>
      </c>
      <c r="C32" s="89" t="s">
        <v>1069</v>
      </c>
      <c r="D32" s="320"/>
      <c r="E32" s="143"/>
      <c r="F32" s="144"/>
      <c r="G32" s="145"/>
      <c r="H32" s="145"/>
      <c r="I32" s="146"/>
      <c r="J32" s="147"/>
      <c r="K32" s="148"/>
      <c r="L32" s="149"/>
      <c r="M32" s="150"/>
      <c r="O32" s="142"/>
      <c r="P32" s="320"/>
      <c r="Q32" s="143"/>
      <c r="R32" s="144"/>
      <c r="S32" s="145"/>
      <c r="T32" s="145"/>
      <c r="U32" s="146"/>
      <c r="V32" s="147"/>
      <c r="W32" s="148"/>
      <c r="X32" s="149"/>
      <c r="Y32" s="150"/>
      <c r="AA32" s="142"/>
      <c r="AB32" s="142"/>
      <c r="AC32" s="143"/>
      <c r="AD32" s="144"/>
      <c r="AE32" s="145"/>
      <c r="AF32" s="145"/>
      <c r="AG32" s="146"/>
      <c r="AH32" s="147"/>
      <c r="AI32" s="148"/>
      <c r="AJ32" s="149"/>
      <c r="AK32" s="150"/>
      <c r="AM32" s="142"/>
      <c r="AN32" s="142"/>
      <c r="AO32" s="143"/>
      <c r="AP32" s="144"/>
      <c r="AQ32" s="145"/>
      <c r="AR32" s="145"/>
      <c r="AS32" s="146"/>
      <c r="AT32" s="147"/>
      <c r="AU32" s="148"/>
      <c r="AV32" s="149"/>
      <c r="AW32" s="150"/>
      <c r="AX32" s="89"/>
      <c r="AY32" s="142"/>
      <c r="AZ32" s="318"/>
      <c r="BA32" s="143"/>
      <c r="BB32" s="144"/>
      <c r="BC32" s="145"/>
      <c r="BD32" s="145"/>
      <c r="BE32" s="146"/>
      <c r="BF32" s="147"/>
      <c r="BG32" s="148"/>
      <c r="BH32" s="149"/>
      <c r="BI32" s="150"/>
      <c r="BJ32" s="89"/>
      <c r="BK32" s="142"/>
      <c r="BL32" s="15"/>
      <c r="BM32" s="143"/>
      <c r="BN32" s="144"/>
      <c r="BO32" s="145"/>
      <c r="BP32" s="145"/>
      <c r="BQ32" s="146"/>
      <c r="BR32" s="147"/>
      <c r="BS32" s="148"/>
      <c r="BT32" s="149"/>
      <c r="BU32" s="150"/>
      <c r="BV32" s="89"/>
      <c r="BW32" s="142"/>
      <c r="BX32" s="142"/>
      <c r="BY32" s="143"/>
      <c r="BZ32" s="144"/>
      <c r="CA32" s="145"/>
      <c r="CB32" s="145"/>
      <c r="CC32" s="146"/>
      <c r="CD32" s="147"/>
      <c r="CE32" s="148"/>
      <c r="CF32" s="149"/>
      <c r="CG32" s="150"/>
      <c r="CH32" s="89"/>
      <c r="CI32" s="142"/>
      <c r="CJ32" s="142"/>
      <c r="CK32" s="143">
        <f t="shared" ref="CK32" si="228">IF(CO32="","",CK$3)</f>
        <v>44019</v>
      </c>
      <c r="CL32" s="144" t="str">
        <f t="shared" ref="CL32" si="229">IF(CO32="","",CK$1)</f>
        <v>Philippe II</v>
      </c>
      <c r="CM32" s="145">
        <v>43389</v>
      </c>
      <c r="CN32" s="145">
        <f t="shared" ref="CN32" si="230">IF(CO32="","",CK$3)</f>
        <v>44019</v>
      </c>
      <c r="CO32" s="146" t="str">
        <f t="shared" ref="CO32" si="231">IF(CV32="","",IF(ISNUMBER(SEARCH(":",CV32)),MID(CV32,FIND(":",CV32)+2,FIND("(",CV32)-FIND(":",CV32)-3),LEFT(CV32,FIND("(",CV32)-2)))</f>
        <v>Franck Riester</v>
      </c>
      <c r="CP32" s="147" t="str">
        <f t="shared" ref="CP32" si="232">IF(CV32="","",MID(CV32,FIND("(",CV32)+1,4))</f>
        <v>1974</v>
      </c>
      <c r="CQ32" s="148" t="str">
        <f t="shared" ref="CQ32" si="233">IF(ISNUMBER(SEARCH("*female*",CV32)),"female",IF(ISNUMBER(SEARCH("*male*",CV32)),"male",""))</f>
        <v>male</v>
      </c>
      <c r="CR32" s="149" t="str">
        <f t="shared" ref="CR32" si="234">IF(CV32="","",IF(ISERROR(MID(CV32,FIND("male,",CV32)+6,(FIND(")",CV32)-(FIND("male,",CV32)+6))))=TRUE,"missing/error",MID(CV32,FIND("male,",CV32)+6,(FIND(")",CV32)-(FIND("male,",CV32)+6)))))</f>
        <v>fr_ump01</v>
      </c>
      <c r="CS32" s="150" t="str">
        <f t="shared" ref="CS32" si="235">IF(CO32="","",(MID(CO32,(SEARCH("^^",SUBSTITUTE(CO32," ","^^",LEN(CO32)-LEN(SUBSTITUTE(CO32," ","")))))+1,99)&amp;"_"&amp;LEFT(CO32,FIND(" ",CO32)-1)&amp;"_"&amp;CP32))</f>
        <v>Riester_Franck_1974</v>
      </c>
      <c r="CT32" s="89"/>
      <c r="CU32" s="142"/>
      <c r="CV32" s="142" t="s">
        <v>1292</v>
      </c>
      <c r="CW32" s="143" t="str">
        <f t="shared" si="41"/>
        <v/>
      </c>
      <c r="CX32" s="144" t="str">
        <f t="shared" si="42"/>
        <v/>
      </c>
      <c r="CY32" s="145" t="str">
        <f t="shared" si="43"/>
        <v/>
      </c>
      <c r="CZ32" s="145" t="str">
        <f t="shared" si="44"/>
        <v/>
      </c>
      <c r="DA32" s="146" t="str">
        <f t="shared" si="45"/>
        <v/>
      </c>
      <c r="DB32" s="147" t="str">
        <f t="shared" si="46"/>
        <v/>
      </c>
      <c r="DC32" s="148" t="str">
        <f t="shared" si="47"/>
        <v/>
      </c>
      <c r="DD32" s="149" t="str">
        <f t="shared" si="48"/>
        <v/>
      </c>
      <c r="DE32" s="150" t="str">
        <f t="shared" si="49"/>
        <v/>
      </c>
      <c r="DF32" s="89"/>
      <c r="DG32" s="142"/>
      <c r="DH32" s="142"/>
      <c r="DI32" s="143"/>
      <c r="DJ32" s="144"/>
      <c r="DK32" s="145"/>
      <c r="DL32" s="145"/>
      <c r="DM32" s="146"/>
      <c r="DN32" s="147"/>
      <c r="DO32" s="148"/>
      <c r="DP32" s="149"/>
      <c r="DQ32" s="150"/>
      <c r="DR32" s="89"/>
      <c r="DS32" s="142"/>
      <c r="DT32" s="142"/>
      <c r="DU32" s="143"/>
      <c r="DV32" s="144"/>
      <c r="DW32" s="145"/>
      <c r="DX32" s="145"/>
      <c r="DY32" s="146"/>
      <c r="DZ32" s="147"/>
      <c r="EA32" s="148"/>
      <c r="EB32" s="149"/>
      <c r="EC32" s="150"/>
      <c r="ED32" s="89"/>
      <c r="EE32" s="142"/>
      <c r="EF32" s="142"/>
      <c r="EG32" s="143"/>
      <c r="EH32" s="144"/>
      <c r="EI32" s="145"/>
      <c r="EJ32" s="145"/>
      <c r="EK32" s="146"/>
      <c r="EL32" s="147"/>
      <c r="EM32" s="148"/>
      <c r="EN32" s="149"/>
      <c r="EO32" s="150"/>
      <c r="EP32" s="89"/>
      <c r="EQ32" s="142"/>
      <c r="ER32" s="142"/>
      <c r="ES32" s="143"/>
      <c r="ET32" s="144"/>
      <c r="EU32" s="145"/>
      <c r="EV32" s="145"/>
      <c r="EW32" s="146"/>
      <c r="EX32" s="147"/>
      <c r="EY32" s="148"/>
      <c r="EZ32" s="149"/>
      <c r="FA32" s="150"/>
      <c r="FB32" s="89"/>
      <c r="FC32" s="142"/>
      <c r="FD32" s="142"/>
      <c r="FE32" s="143"/>
      <c r="FF32" s="144"/>
      <c r="FG32" s="145"/>
      <c r="FH32" s="145"/>
      <c r="FI32" s="146"/>
      <c r="FJ32" s="147"/>
      <c r="FK32" s="148"/>
      <c r="FL32" s="149"/>
      <c r="FM32" s="150"/>
      <c r="FN32" s="89"/>
      <c r="FO32" s="142"/>
      <c r="FP32" s="142"/>
      <c r="FQ32" s="143"/>
      <c r="FR32" s="144"/>
      <c r="FS32" s="145"/>
      <c r="FT32" s="145"/>
      <c r="FU32" s="146"/>
      <c r="FV32" s="147"/>
      <c r="FW32" s="148"/>
      <c r="FX32" s="149"/>
      <c r="FY32" s="150"/>
      <c r="FZ32" s="89"/>
      <c r="GA32" s="142"/>
      <c r="GB32" s="142"/>
      <c r="GC32" s="143"/>
      <c r="GD32" s="144"/>
      <c r="GE32" s="145"/>
      <c r="GF32" s="145"/>
      <c r="GG32" s="146"/>
      <c r="GH32" s="147"/>
      <c r="GI32" s="148"/>
      <c r="GJ32" s="149"/>
      <c r="GK32" s="150"/>
      <c r="GL32" s="89"/>
      <c r="GM32" s="142"/>
      <c r="GN32" s="142"/>
      <c r="GO32" s="143"/>
      <c r="GP32" s="144"/>
      <c r="GQ32" s="145"/>
      <c r="GR32" s="145"/>
      <c r="GS32" s="146"/>
      <c r="GT32" s="147"/>
      <c r="GU32" s="148"/>
      <c r="GV32" s="149"/>
      <c r="GW32" s="150"/>
      <c r="GX32" s="89"/>
      <c r="GY32" s="142"/>
      <c r="GZ32" s="142"/>
      <c r="HA32" s="143"/>
      <c r="HB32" s="144"/>
      <c r="HC32" s="145"/>
      <c r="HD32" s="145"/>
      <c r="HE32" s="146"/>
      <c r="HF32" s="147"/>
      <c r="HG32" s="148"/>
      <c r="HH32" s="149"/>
      <c r="HI32" s="150"/>
      <c r="HJ32" s="89"/>
      <c r="HK32" s="142"/>
      <c r="HL32" s="142"/>
      <c r="HM32" s="143"/>
      <c r="HN32" s="144"/>
      <c r="HO32" s="145"/>
      <c r="HP32" s="145"/>
      <c r="HQ32" s="146"/>
      <c r="HR32" s="147"/>
      <c r="HS32" s="148"/>
      <c r="HT32" s="149"/>
      <c r="HU32" s="150"/>
      <c r="HV32" s="89"/>
      <c r="HW32" s="142"/>
      <c r="HX32" s="142"/>
      <c r="HY32" s="143"/>
      <c r="HZ32" s="144"/>
      <c r="IA32" s="145"/>
      <c r="IB32" s="145"/>
      <c r="IC32" s="146"/>
      <c r="ID32" s="147"/>
      <c r="IE32" s="148"/>
      <c r="IF32" s="149"/>
      <c r="IG32" s="150"/>
      <c r="IH32" s="89"/>
      <c r="II32" s="142"/>
      <c r="IJ32" s="142"/>
      <c r="IK32" s="143"/>
      <c r="IL32" s="144"/>
      <c r="IM32" s="145"/>
      <c r="IN32" s="145"/>
      <c r="IO32" s="146"/>
      <c r="IP32" s="147"/>
      <c r="IQ32" s="148"/>
      <c r="IR32" s="149"/>
      <c r="IS32" s="150"/>
      <c r="IT32" s="89"/>
      <c r="IU32" s="142"/>
      <c r="IV32" s="142"/>
      <c r="IW32" s="143"/>
      <c r="IX32" s="144"/>
      <c r="IY32" s="145"/>
      <c r="IZ32" s="145"/>
      <c r="JA32" s="146"/>
      <c r="JB32" s="147"/>
      <c r="JC32" s="148"/>
      <c r="JD32" s="149"/>
      <c r="JE32" s="150"/>
      <c r="JF32" s="89"/>
      <c r="JG32" s="142"/>
      <c r="JH32" s="142"/>
      <c r="JI32" s="143"/>
      <c r="JJ32" s="144"/>
      <c r="JK32" s="145"/>
      <c r="JL32" s="145"/>
      <c r="JM32" s="146"/>
      <c r="JN32" s="147"/>
      <c r="JO32" s="148"/>
      <c r="JP32" s="149"/>
      <c r="JQ32" s="150"/>
      <c r="JR32" s="89"/>
      <c r="JS32" s="142"/>
      <c r="JT32" s="142"/>
      <c r="JU32" s="143"/>
      <c r="JV32" s="144"/>
      <c r="JW32" s="145"/>
      <c r="JX32" s="145"/>
      <c r="JY32" s="146"/>
      <c r="JZ32" s="147"/>
      <c r="KA32" s="148"/>
      <c r="KB32" s="149"/>
      <c r="KC32" s="150"/>
      <c r="KD32" s="89"/>
      <c r="KE32" s="142"/>
      <c r="KF32" s="142"/>
    </row>
    <row r="33" spans="1:292" ht="13.5" customHeight="1" x14ac:dyDescent="0.25">
      <c r="A33" s="100"/>
      <c r="B33" s="142" t="s">
        <v>1131</v>
      </c>
      <c r="C33" s="89" t="s">
        <v>797</v>
      </c>
      <c r="D33" s="320"/>
      <c r="E33" s="143">
        <f t="shared" si="53"/>
        <v>40601</v>
      </c>
      <c r="F33" s="144" t="str">
        <f t="shared" si="54"/>
        <v>Fillon VI</v>
      </c>
      <c r="G33" s="145">
        <f t="shared" si="55"/>
        <v>40496</v>
      </c>
      <c r="H33" s="145">
        <f t="shared" si="56"/>
        <v>40601</v>
      </c>
      <c r="I33" s="146" t="str">
        <f t="shared" si="57"/>
        <v>Alain Juppé</v>
      </c>
      <c r="J33" s="147" t="str">
        <f t="shared" si="58"/>
        <v>1945</v>
      </c>
      <c r="K33" s="148" t="str">
        <f t="shared" si="59"/>
        <v>male</v>
      </c>
      <c r="L33" s="149" t="str">
        <f t="shared" si="60"/>
        <v>fr_ump01</v>
      </c>
      <c r="M33" s="150" t="str">
        <f t="shared" si="61"/>
        <v>Juppé_Alain_1945</v>
      </c>
      <c r="O33" s="142"/>
      <c r="P33" s="320" t="s">
        <v>933</v>
      </c>
      <c r="Q33" s="143">
        <f t="shared" si="62"/>
        <v>41044</v>
      </c>
      <c r="R33" s="144" t="str">
        <f t="shared" si="63"/>
        <v>Fillon VII</v>
      </c>
      <c r="S33" s="145">
        <f t="shared" si="64"/>
        <v>40601</v>
      </c>
      <c r="T33" s="145">
        <f t="shared" si="65"/>
        <v>41044</v>
      </c>
      <c r="U33" s="146" t="str">
        <f t="shared" si="66"/>
        <v>Gérard Longuet</v>
      </c>
      <c r="V33" s="147" t="str">
        <f t="shared" si="67"/>
        <v>1946</v>
      </c>
      <c r="W33" s="148" t="str">
        <f t="shared" si="68"/>
        <v>male</v>
      </c>
      <c r="X33" s="149" t="str">
        <f t="shared" si="69"/>
        <v>fr_ump01</v>
      </c>
      <c r="Y33" s="150" t="str">
        <f t="shared" si="70"/>
        <v>Longuet_Gérard_1946</v>
      </c>
      <c r="AA33" s="142"/>
      <c r="AB33" s="142" t="s">
        <v>934</v>
      </c>
      <c r="AC33" s="143">
        <f t="shared" si="71"/>
        <v>41729</v>
      </c>
      <c r="AD33" s="144" t="str">
        <f t="shared" si="72"/>
        <v>Ayrault I</v>
      </c>
      <c r="AE33" s="145">
        <f t="shared" si="73"/>
        <v>41045</v>
      </c>
      <c r="AF33" s="145">
        <f t="shared" si="74"/>
        <v>41729</v>
      </c>
      <c r="AG33" s="146" t="str">
        <f t="shared" si="75"/>
        <v>Jean-Yves Le Drian</v>
      </c>
      <c r="AH33" s="147" t="str">
        <f t="shared" si="76"/>
        <v>1947</v>
      </c>
      <c r="AI33" s="148" t="str">
        <f t="shared" si="77"/>
        <v>male</v>
      </c>
      <c r="AJ33" s="149" t="str">
        <f t="shared" si="215"/>
        <v>fr_ps01</v>
      </c>
      <c r="AK33" s="150" t="str">
        <f t="shared" si="78"/>
        <v>Drian_Jean-Yves_1947</v>
      </c>
      <c r="AM33" s="142"/>
      <c r="AN33" s="142" t="s">
        <v>897</v>
      </c>
      <c r="AO33" s="143" t="str">
        <f t="shared" si="0"/>
        <v/>
      </c>
      <c r="AP33" s="144" t="str">
        <f t="shared" si="1"/>
        <v/>
      </c>
      <c r="AQ33" s="145" t="str">
        <f t="shared" si="216"/>
        <v/>
      </c>
      <c r="AR33" s="145" t="str">
        <f t="shared" si="217"/>
        <v/>
      </c>
      <c r="AS33" s="146" t="str">
        <f t="shared" si="2"/>
        <v/>
      </c>
      <c r="AT33" s="147" t="str">
        <f t="shared" si="3"/>
        <v/>
      </c>
      <c r="AU33" s="148" t="str">
        <f t="shared" si="4"/>
        <v/>
      </c>
      <c r="AV33" s="149" t="str">
        <f t="shared" si="5"/>
        <v/>
      </c>
      <c r="AW33" s="150" t="str">
        <f t="shared" si="6"/>
        <v/>
      </c>
      <c r="AX33" s="89"/>
      <c r="AY33" s="142"/>
      <c r="AZ33" s="142"/>
      <c r="BA33" s="143" t="str">
        <f t="shared" si="7"/>
        <v/>
      </c>
      <c r="BB33" s="144" t="str">
        <f t="shared" si="8"/>
        <v/>
      </c>
      <c r="BC33" s="145" t="str">
        <f t="shared" si="218"/>
        <v/>
      </c>
      <c r="BD33" s="145" t="str">
        <f t="shared" si="219"/>
        <v/>
      </c>
      <c r="BE33" s="146" t="str">
        <f t="shared" si="9"/>
        <v/>
      </c>
      <c r="BF33" s="147" t="str">
        <f t="shared" si="10"/>
        <v/>
      </c>
      <c r="BG33" s="148" t="str">
        <f t="shared" si="11"/>
        <v/>
      </c>
      <c r="BH33" s="149" t="str">
        <f t="shared" si="12"/>
        <v/>
      </c>
      <c r="BI33" s="150" t="str">
        <f t="shared" si="13"/>
        <v/>
      </c>
      <c r="BJ33" s="89"/>
      <c r="BK33" s="142"/>
      <c r="BL33" s="142"/>
      <c r="BM33" s="143" t="str">
        <f t="shared" si="14"/>
        <v/>
      </c>
      <c r="BN33" s="144" t="str">
        <f t="shared" si="15"/>
        <v/>
      </c>
      <c r="BO33" s="145" t="str">
        <f t="shared" si="16"/>
        <v/>
      </c>
      <c r="BP33" s="145" t="str">
        <f t="shared" si="17"/>
        <v/>
      </c>
      <c r="BQ33" s="146" t="str">
        <f t="shared" si="18"/>
        <v/>
      </c>
      <c r="BR33" s="147" t="str">
        <f t="shared" si="19"/>
        <v/>
      </c>
      <c r="BS33" s="148" t="str">
        <f t="shared" si="20"/>
        <v/>
      </c>
      <c r="BT33" s="149" t="str">
        <f t="shared" si="21"/>
        <v/>
      </c>
      <c r="BU33" s="150" t="str">
        <f t="shared" si="22"/>
        <v/>
      </c>
      <c r="BV33" s="89"/>
      <c r="BW33" s="142"/>
      <c r="BX33" s="142"/>
      <c r="BY33" s="143" t="str">
        <f t="shared" si="23"/>
        <v/>
      </c>
      <c r="BZ33" s="144" t="str">
        <f t="shared" si="24"/>
        <v/>
      </c>
      <c r="CA33" s="145" t="str">
        <f t="shared" si="25"/>
        <v/>
      </c>
      <c r="CB33" s="145" t="str">
        <f t="shared" si="26"/>
        <v/>
      </c>
      <c r="CC33" s="146" t="str">
        <f t="shared" si="27"/>
        <v/>
      </c>
      <c r="CD33" s="147" t="str">
        <f t="shared" si="28"/>
        <v/>
      </c>
      <c r="CE33" s="148" t="str">
        <f t="shared" si="29"/>
        <v/>
      </c>
      <c r="CF33" s="149" t="str">
        <f t="shared" si="30"/>
        <v/>
      </c>
      <c r="CG33" s="150" t="str">
        <f t="shared" si="31"/>
        <v/>
      </c>
      <c r="CH33" s="89"/>
      <c r="CI33" s="142"/>
      <c r="CJ33" s="142"/>
      <c r="CK33" s="143" t="str">
        <f t="shared" si="32"/>
        <v/>
      </c>
      <c r="CL33" s="144" t="str">
        <f t="shared" si="33"/>
        <v/>
      </c>
      <c r="CM33" s="145" t="str">
        <f t="shared" si="34"/>
        <v/>
      </c>
      <c r="CN33" s="145" t="str">
        <f t="shared" si="35"/>
        <v/>
      </c>
      <c r="CO33" s="146" t="str">
        <f t="shared" si="36"/>
        <v/>
      </c>
      <c r="CP33" s="147" t="str">
        <f t="shared" si="37"/>
        <v/>
      </c>
      <c r="CQ33" s="148" t="str">
        <f t="shared" si="38"/>
        <v/>
      </c>
      <c r="CR33" s="149" t="str">
        <f t="shared" si="39"/>
        <v/>
      </c>
      <c r="CS33" s="150" t="str">
        <f t="shared" si="40"/>
        <v/>
      </c>
      <c r="CT33" s="89"/>
      <c r="CU33" s="142"/>
      <c r="CV33" s="142"/>
      <c r="CW33" s="143" t="str">
        <f t="shared" si="41"/>
        <v/>
      </c>
      <c r="CX33" s="144" t="str">
        <f t="shared" si="42"/>
        <v/>
      </c>
      <c r="CY33" s="145" t="str">
        <f t="shared" si="43"/>
        <v/>
      </c>
      <c r="CZ33" s="145" t="str">
        <f t="shared" si="44"/>
        <v/>
      </c>
      <c r="DA33" s="146" t="str">
        <f t="shared" si="45"/>
        <v/>
      </c>
      <c r="DB33" s="147" t="str">
        <f t="shared" si="46"/>
        <v/>
      </c>
      <c r="DC33" s="148" t="str">
        <f t="shared" si="47"/>
        <v/>
      </c>
      <c r="DD33" s="149" t="str">
        <f t="shared" si="48"/>
        <v/>
      </c>
      <c r="DE33" s="150" t="str">
        <f t="shared" si="49"/>
        <v/>
      </c>
      <c r="DF33" s="89"/>
      <c r="DG33" s="142"/>
      <c r="DH33" s="142"/>
      <c r="DI33" s="143" t="str">
        <f t="shared" si="79"/>
        <v/>
      </c>
      <c r="DJ33" s="144" t="str">
        <f t="shared" si="80"/>
        <v/>
      </c>
      <c r="DK33" s="145" t="str">
        <f t="shared" si="81"/>
        <v/>
      </c>
      <c r="DL33" s="145" t="str">
        <f t="shared" si="82"/>
        <v/>
      </c>
      <c r="DM33" s="146" t="str">
        <f t="shared" si="83"/>
        <v/>
      </c>
      <c r="DN33" s="147" t="str">
        <f t="shared" si="84"/>
        <v/>
      </c>
      <c r="DO33" s="148" t="str">
        <f t="shared" si="85"/>
        <v/>
      </c>
      <c r="DP33" s="149" t="str">
        <f t="shared" si="86"/>
        <v/>
      </c>
      <c r="DQ33" s="150" t="str">
        <f t="shared" si="87"/>
        <v/>
      </c>
      <c r="DR33" s="89"/>
      <c r="DS33" s="142"/>
      <c r="DT33" s="142"/>
      <c r="DU33" s="143" t="str">
        <f t="shared" si="88"/>
        <v/>
      </c>
      <c r="DV33" s="144" t="str">
        <f t="shared" si="89"/>
        <v/>
      </c>
      <c r="DW33" s="145" t="str">
        <f t="shared" si="90"/>
        <v/>
      </c>
      <c r="DX33" s="145" t="str">
        <f t="shared" si="91"/>
        <v/>
      </c>
      <c r="DY33" s="146" t="str">
        <f t="shared" si="92"/>
        <v/>
      </c>
      <c r="DZ33" s="147" t="str">
        <f t="shared" si="93"/>
        <v/>
      </c>
      <c r="EA33" s="148" t="str">
        <f t="shared" si="94"/>
        <v/>
      </c>
      <c r="EB33" s="149" t="str">
        <f t="shared" si="95"/>
        <v/>
      </c>
      <c r="EC33" s="150" t="str">
        <f t="shared" si="96"/>
        <v/>
      </c>
      <c r="ED33" s="89"/>
      <c r="EE33" s="142"/>
      <c r="EF33" s="142"/>
      <c r="EG33" s="143" t="str">
        <f t="shared" si="97"/>
        <v/>
      </c>
      <c r="EH33" s="144" t="str">
        <f t="shared" si="98"/>
        <v/>
      </c>
      <c r="EI33" s="145" t="str">
        <f t="shared" si="99"/>
        <v/>
      </c>
      <c r="EJ33" s="145" t="str">
        <f t="shared" si="100"/>
        <v/>
      </c>
      <c r="EK33" s="146" t="str">
        <f t="shared" si="101"/>
        <v/>
      </c>
      <c r="EL33" s="147" t="str">
        <f t="shared" si="102"/>
        <v/>
      </c>
      <c r="EM33" s="148" t="str">
        <f t="shared" si="103"/>
        <v/>
      </c>
      <c r="EN33" s="149" t="str">
        <f t="shared" si="104"/>
        <v/>
      </c>
      <c r="EO33" s="150" t="str">
        <f t="shared" si="105"/>
        <v/>
      </c>
      <c r="EP33" s="89"/>
      <c r="EQ33" s="142"/>
      <c r="ER33" s="142"/>
      <c r="ES33" s="143" t="str">
        <f t="shared" si="106"/>
        <v/>
      </c>
      <c r="ET33" s="144" t="str">
        <f t="shared" si="107"/>
        <v/>
      </c>
      <c r="EU33" s="145" t="str">
        <f t="shared" si="108"/>
        <v/>
      </c>
      <c r="EV33" s="145" t="str">
        <f t="shared" si="109"/>
        <v/>
      </c>
      <c r="EW33" s="146" t="str">
        <f t="shared" si="110"/>
        <v/>
      </c>
      <c r="EX33" s="147" t="str">
        <f t="shared" si="111"/>
        <v/>
      </c>
      <c r="EY33" s="148" t="str">
        <f t="shared" si="112"/>
        <v/>
      </c>
      <c r="EZ33" s="149" t="str">
        <f t="shared" si="113"/>
        <v/>
      </c>
      <c r="FA33" s="150" t="str">
        <f t="shared" si="114"/>
        <v/>
      </c>
      <c r="FB33" s="89"/>
      <c r="FC33" s="142"/>
      <c r="FD33" s="142"/>
      <c r="FE33" s="143" t="str">
        <f t="shared" si="115"/>
        <v/>
      </c>
      <c r="FF33" s="144" t="str">
        <f t="shared" si="116"/>
        <v/>
      </c>
      <c r="FG33" s="145" t="str">
        <f t="shared" si="117"/>
        <v/>
      </c>
      <c r="FH33" s="145" t="str">
        <f t="shared" si="118"/>
        <v/>
      </c>
      <c r="FI33" s="146" t="str">
        <f t="shared" si="119"/>
        <v/>
      </c>
      <c r="FJ33" s="147" t="str">
        <f t="shared" si="120"/>
        <v/>
      </c>
      <c r="FK33" s="148" t="str">
        <f t="shared" si="121"/>
        <v/>
      </c>
      <c r="FL33" s="149" t="str">
        <f t="shared" si="122"/>
        <v/>
      </c>
      <c r="FM33" s="150" t="str">
        <f t="shared" si="123"/>
        <v/>
      </c>
      <c r="FN33" s="89"/>
      <c r="FO33" s="142"/>
      <c r="FP33" s="142"/>
      <c r="FQ33" s="143" t="str">
        <f>IF(FU33="","",#REF!)</f>
        <v/>
      </c>
      <c r="FR33" s="144" t="str">
        <f t="shared" si="124"/>
        <v/>
      </c>
      <c r="FS33" s="145" t="str">
        <f t="shared" si="125"/>
        <v/>
      </c>
      <c r="FT33" s="145" t="str">
        <f t="shared" si="126"/>
        <v/>
      </c>
      <c r="FU33" s="146" t="str">
        <f t="shared" si="127"/>
        <v/>
      </c>
      <c r="FV33" s="147" t="str">
        <f t="shared" si="128"/>
        <v/>
      </c>
      <c r="FW33" s="148" t="str">
        <f t="shared" si="129"/>
        <v/>
      </c>
      <c r="FX33" s="149" t="str">
        <f t="shared" si="130"/>
        <v/>
      </c>
      <c r="FY33" s="150" t="str">
        <f t="shared" si="131"/>
        <v/>
      </c>
      <c r="FZ33" s="89"/>
      <c r="GA33" s="142"/>
      <c r="GB33" s="142"/>
      <c r="GC33" s="143" t="str">
        <f t="shared" si="132"/>
        <v/>
      </c>
      <c r="GD33" s="144" t="str">
        <f t="shared" si="133"/>
        <v/>
      </c>
      <c r="GE33" s="145" t="str">
        <f t="shared" si="134"/>
        <v/>
      </c>
      <c r="GF33" s="145" t="str">
        <f t="shared" si="135"/>
        <v/>
      </c>
      <c r="GG33" s="146" t="str">
        <f t="shared" si="136"/>
        <v/>
      </c>
      <c r="GH33" s="147" t="str">
        <f t="shared" si="137"/>
        <v/>
      </c>
      <c r="GI33" s="148" t="str">
        <f t="shared" si="138"/>
        <v/>
      </c>
      <c r="GJ33" s="149" t="str">
        <f t="shared" si="139"/>
        <v/>
      </c>
      <c r="GK33" s="150" t="str">
        <f t="shared" si="140"/>
        <v/>
      </c>
      <c r="GL33" s="89"/>
      <c r="GM33" s="142"/>
      <c r="GN33" s="142" t="s">
        <v>284</v>
      </c>
      <c r="GO33" s="143" t="str">
        <f t="shared" si="141"/>
        <v/>
      </c>
      <c r="GP33" s="144" t="str">
        <f t="shared" si="142"/>
        <v/>
      </c>
      <c r="GQ33" s="145" t="str">
        <f t="shared" si="143"/>
        <v/>
      </c>
      <c r="GR33" s="145" t="str">
        <f t="shared" si="144"/>
        <v/>
      </c>
      <c r="GS33" s="146" t="str">
        <f t="shared" si="145"/>
        <v/>
      </c>
      <c r="GT33" s="147" t="str">
        <f t="shared" si="146"/>
        <v/>
      </c>
      <c r="GU33" s="148" t="str">
        <f t="shared" si="147"/>
        <v/>
      </c>
      <c r="GV33" s="149" t="str">
        <f t="shared" si="148"/>
        <v/>
      </c>
      <c r="GW33" s="150" t="str">
        <f t="shared" si="149"/>
        <v/>
      </c>
      <c r="GX33" s="89"/>
      <c r="GY33" s="142"/>
      <c r="GZ33" s="142"/>
      <c r="HA33" s="143" t="str">
        <f t="shared" si="150"/>
        <v/>
      </c>
      <c r="HB33" s="144" t="str">
        <f t="shared" si="151"/>
        <v/>
      </c>
      <c r="HC33" s="145" t="str">
        <f t="shared" si="152"/>
        <v/>
      </c>
      <c r="HD33" s="145" t="str">
        <f t="shared" si="153"/>
        <v/>
      </c>
      <c r="HE33" s="146" t="str">
        <f t="shared" si="154"/>
        <v/>
      </c>
      <c r="HF33" s="147" t="str">
        <f t="shared" si="155"/>
        <v/>
      </c>
      <c r="HG33" s="148" t="str">
        <f t="shared" si="156"/>
        <v/>
      </c>
      <c r="HH33" s="149" t="str">
        <f t="shared" si="157"/>
        <v/>
      </c>
      <c r="HI33" s="150" t="str">
        <f t="shared" si="158"/>
        <v/>
      </c>
      <c r="HJ33" s="89"/>
      <c r="HK33" s="142"/>
      <c r="HL33" s="142" t="s">
        <v>284</v>
      </c>
      <c r="HM33" s="143" t="str">
        <f t="shared" si="159"/>
        <v/>
      </c>
      <c r="HN33" s="144" t="str">
        <f t="shared" si="160"/>
        <v/>
      </c>
      <c r="HO33" s="145" t="str">
        <f t="shared" si="161"/>
        <v/>
      </c>
      <c r="HP33" s="145" t="str">
        <f t="shared" si="162"/>
        <v/>
      </c>
      <c r="HQ33" s="146" t="str">
        <f t="shared" si="163"/>
        <v/>
      </c>
      <c r="HR33" s="147" t="str">
        <f t="shared" si="164"/>
        <v/>
      </c>
      <c r="HS33" s="148" t="str">
        <f t="shared" si="165"/>
        <v/>
      </c>
      <c r="HT33" s="149" t="str">
        <f t="shared" si="166"/>
        <v/>
      </c>
      <c r="HU33" s="150" t="str">
        <f t="shared" si="167"/>
        <v/>
      </c>
      <c r="HV33" s="89"/>
      <c r="HW33" s="142"/>
      <c r="HX33" s="142"/>
      <c r="HY33" s="143" t="str">
        <f t="shared" si="168"/>
        <v/>
      </c>
      <c r="HZ33" s="144" t="str">
        <f t="shared" si="169"/>
        <v/>
      </c>
      <c r="IA33" s="145" t="str">
        <f t="shared" si="170"/>
        <v/>
      </c>
      <c r="IB33" s="145" t="str">
        <f t="shared" si="171"/>
        <v/>
      </c>
      <c r="IC33" s="146" t="str">
        <f t="shared" si="172"/>
        <v/>
      </c>
      <c r="ID33" s="147" t="str">
        <f t="shared" si="173"/>
        <v/>
      </c>
      <c r="IE33" s="148" t="str">
        <f t="shared" si="174"/>
        <v/>
      </c>
      <c r="IF33" s="149" t="str">
        <f t="shared" si="175"/>
        <v/>
      </c>
      <c r="IG33" s="150" t="str">
        <f t="shared" si="176"/>
        <v/>
      </c>
      <c r="IH33" s="89"/>
      <c r="II33" s="142"/>
      <c r="IJ33" s="142"/>
      <c r="IK33" s="143" t="str">
        <f t="shared" si="177"/>
        <v/>
      </c>
      <c r="IL33" s="144" t="str">
        <f t="shared" si="178"/>
        <v/>
      </c>
      <c r="IM33" s="145" t="str">
        <f t="shared" si="179"/>
        <v/>
      </c>
      <c r="IN33" s="145" t="str">
        <f t="shared" si="180"/>
        <v/>
      </c>
      <c r="IO33" s="146" t="str">
        <f t="shared" si="181"/>
        <v/>
      </c>
      <c r="IP33" s="147" t="str">
        <f t="shared" si="182"/>
        <v/>
      </c>
      <c r="IQ33" s="148" t="str">
        <f t="shared" si="183"/>
        <v/>
      </c>
      <c r="IR33" s="149" t="str">
        <f t="shared" si="184"/>
        <v/>
      </c>
      <c r="IS33" s="150" t="str">
        <f t="shared" si="185"/>
        <v/>
      </c>
      <c r="IT33" s="89"/>
      <c r="IU33" s="142"/>
      <c r="IV33" s="142"/>
      <c r="IW33" s="143" t="str">
        <f t="shared" si="186"/>
        <v/>
      </c>
      <c r="IX33" s="144" t="str">
        <f t="shared" si="187"/>
        <v/>
      </c>
      <c r="IY33" s="145" t="str">
        <f t="shared" si="188"/>
        <v/>
      </c>
      <c r="IZ33" s="145" t="str">
        <f t="shared" si="189"/>
        <v/>
      </c>
      <c r="JA33" s="146" t="str">
        <f t="shared" si="190"/>
        <v/>
      </c>
      <c r="JB33" s="147" t="str">
        <f t="shared" si="191"/>
        <v/>
      </c>
      <c r="JC33" s="148" t="str">
        <f t="shared" si="192"/>
        <v/>
      </c>
      <c r="JD33" s="149" t="str">
        <f t="shared" si="193"/>
        <v/>
      </c>
      <c r="JE33" s="150" t="str">
        <f t="shared" si="194"/>
        <v/>
      </c>
      <c r="JF33" s="89"/>
      <c r="JG33" s="142"/>
      <c r="JH33" s="142"/>
      <c r="JI33" s="143" t="str">
        <f t="shared" si="195"/>
        <v/>
      </c>
      <c r="JJ33" s="144" t="str">
        <f t="shared" si="196"/>
        <v/>
      </c>
      <c r="JK33" s="145" t="str">
        <f t="shared" si="197"/>
        <v/>
      </c>
      <c r="JL33" s="145" t="str">
        <f t="shared" si="198"/>
        <v/>
      </c>
      <c r="JM33" s="146" t="str">
        <f t="shared" si="199"/>
        <v/>
      </c>
      <c r="JN33" s="147" t="str">
        <f t="shared" si="200"/>
        <v/>
      </c>
      <c r="JO33" s="148" t="str">
        <f t="shared" si="201"/>
        <v/>
      </c>
      <c r="JP33" s="149" t="str">
        <f t="shared" si="202"/>
        <v/>
      </c>
      <c r="JQ33" s="150" t="str">
        <f t="shared" si="203"/>
        <v/>
      </c>
      <c r="JR33" s="89"/>
      <c r="JS33" s="142"/>
      <c r="JT33" s="142"/>
      <c r="JU33" s="143" t="str">
        <f t="shared" si="204"/>
        <v/>
      </c>
      <c r="JV33" s="144" t="str">
        <f t="shared" si="205"/>
        <v/>
      </c>
      <c r="JW33" s="145" t="str">
        <f t="shared" si="206"/>
        <v/>
      </c>
      <c r="JX33" s="145" t="str">
        <f t="shared" si="207"/>
        <v/>
      </c>
      <c r="JY33" s="146" t="str">
        <f t="shared" si="208"/>
        <v/>
      </c>
      <c r="JZ33" s="147" t="str">
        <f t="shared" si="209"/>
        <v/>
      </c>
      <c r="KA33" s="148" t="str">
        <f t="shared" si="210"/>
        <v/>
      </c>
      <c r="KB33" s="149" t="str">
        <f t="shared" si="211"/>
        <v/>
      </c>
      <c r="KC33" s="150" t="str">
        <f t="shared" si="212"/>
        <v/>
      </c>
      <c r="KD33" s="89"/>
      <c r="KE33" s="142"/>
      <c r="KF33" s="142"/>
    </row>
    <row r="34" spans="1:292" ht="13.5" customHeight="1" x14ac:dyDescent="0.25">
      <c r="A34" s="100"/>
      <c r="B34" s="142" t="s">
        <v>1130</v>
      </c>
      <c r="C34" s="89" t="s">
        <v>1064</v>
      </c>
      <c r="D34" s="320"/>
      <c r="E34" s="143"/>
      <c r="F34" s="144"/>
      <c r="G34" s="145"/>
      <c r="H34" s="145"/>
      <c r="I34" s="146"/>
      <c r="J34" s="147"/>
      <c r="K34" s="148"/>
      <c r="L34" s="149"/>
      <c r="M34" s="150"/>
      <c r="O34" s="142"/>
      <c r="P34" s="320"/>
      <c r="Q34" s="143"/>
      <c r="R34" s="144"/>
      <c r="S34" s="145"/>
      <c r="T34" s="145"/>
      <c r="U34" s="146"/>
      <c r="V34" s="147"/>
      <c r="W34" s="148"/>
      <c r="X34" s="149"/>
      <c r="Y34" s="150"/>
      <c r="AA34" s="142"/>
      <c r="AB34" s="142"/>
      <c r="AC34" s="143"/>
      <c r="AD34" s="144"/>
      <c r="AE34" s="145"/>
      <c r="AF34" s="145"/>
      <c r="AG34" s="146"/>
      <c r="AH34" s="147"/>
      <c r="AI34" s="148"/>
      <c r="AJ34" s="149"/>
      <c r="AK34" s="150"/>
      <c r="AM34" s="142"/>
      <c r="AN34" s="142"/>
      <c r="AO34" s="143">
        <f t="shared" si="0"/>
        <v>41878</v>
      </c>
      <c r="AP34" s="144" t="str">
        <f t="shared" si="1"/>
        <v>Valls I</v>
      </c>
      <c r="AQ34" s="145">
        <f>IF(AS34="","",AO$2)</f>
        <v>41729</v>
      </c>
      <c r="AR34" s="145">
        <f>IF(AS34="","",AO$3)</f>
        <v>41878</v>
      </c>
      <c r="AS34" s="146" t="str">
        <f t="shared" si="2"/>
        <v>Jean-Yves Le Drian</v>
      </c>
      <c r="AT34" s="147" t="str">
        <f t="shared" si="3"/>
        <v>1947</v>
      </c>
      <c r="AU34" s="148" t="str">
        <f t="shared" si="4"/>
        <v>male</v>
      </c>
      <c r="AV34" s="149" t="str">
        <f t="shared" si="5"/>
        <v>fr_ps01</v>
      </c>
      <c r="AW34" s="150" t="str">
        <f t="shared" si="6"/>
        <v>Drian_Jean-Yves_1947</v>
      </c>
      <c r="AX34" s="89"/>
      <c r="AY34" s="142"/>
      <c r="AZ34" s="318" t="s">
        <v>897</v>
      </c>
      <c r="BA34" s="143">
        <f t="shared" si="7"/>
        <v>42710</v>
      </c>
      <c r="BB34" s="144" t="str">
        <f t="shared" si="8"/>
        <v>Valls II</v>
      </c>
      <c r="BC34" s="145">
        <f t="shared" si="218"/>
        <v>41878</v>
      </c>
      <c r="BD34" s="145">
        <f t="shared" si="219"/>
        <v>42710</v>
      </c>
      <c r="BE34" s="146" t="str">
        <f t="shared" si="9"/>
        <v>Jean-Yves Le Drian</v>
      </c>
      <c r="BF34" s="147" t="str">
        <f t="shared" si="10"/>
        <v>1947</v>
      </c>
      <c r="BG34" s="148" t="str">
        <f t="shared" si="11"/>
        <v>male</v>
      </c>
      <c r="BH34" s="149" t="str">
        <f t="shared" si="12"/>
        <v>fr_ps01</v>
      </c>
      <c r="BI34" s="150" t="str">
        <f t="shared" si="13"/>
        <v>Drian_Jean-Yves_1947</v>
      </c>
      <c r="BJ34" s="89"/>
      <c r="BK34" s="142"/>
      <c r="BL34" s="318" t="s">
        <v>897</v>
      </c>
      <c r="BM34" s="143">
        <f t="shared" si="14"/>
        <v>42870</v>
      </c>
      <c r="BN34" s="144" t="str">
        <f t="shared" si="15"/>
        <v>Cazenueve I</v>
      </c>
      <c r="BO34" s="145">
        <f t="shared" si="16"/>
        <v>42710</v>
      </c>
      <c r="BP34" s="145">
        <f t="shared" si="17"/>
        <v>42870</v>
      </c>
      <c r="BQ34" s="146" t="str">
        <f t="shared" si="18"/>
        <v>Jean-Yves Le Drian</v>
      </c>
      <c r="BR34" s="147" t="str">
        <f t="shared" si="19"/>
        <v>1947</v>
      </c>
      <c r="BS34" s="148" t="str">
        <f t="shared" si="20"/>
        <v>male</v>
      </c>
      <c r="BT34" s="149" t="str">
        <f t="shared" si="21"/>
        <v>fr_ps01</v>
      </c>
      <c r="BU34" s="150" t="str">
        <f t="shared" si="22"/>
        <v>Drian_Jean-Yves_1947</v>
      </c>
      <c r="BV34" s="89"/>
      <c r="BW34" s="142"/>
      <c r="BX34" s="142" t="s">
        <v>897</v>
      </c>
      <c r="BY34" s="143">
        <f t="shared" si="23"/>
        <v>42905</v>
      </c>
      <c r="BZ34" s="144" t="str">
        <f t="shared" si="24"/>
        <v>Philippe I</v>
      </c>
      <c r="CA34" s="145">
        <f t="shared" si="25"/>
        <v>42870</v>
      </c>
      <c r="CB34" s="145">
        <f t="shared" si="26"/>
        <v>42905</v>
      </c>
      <c r="CC34" s="146" t="str">
        <f t="shared" si="27"/>
        <v>Sylvie Goulard</v>
      </c>
      <c r="CD34" s="147" t="str">
        <f t="shared" si="28"/>
        <v>1964</v>
      </c>
      <c r="CE34" s="148" t="str">
        <f t="shared" si="29"/>
        <v>female</v>
      </c>
      <c r="CF34" s="149" t="str">
        <f t="shared" si="30"/>
        <v>fr_modem01</v>
      </c>
      <c r="CG34" s="150" t="str">
        <f t="shared" si="31"/>
        <v>Goulard_Sylvie_1964</v>
      </c>
      <c r="CH34" s="89"/>
      <c r="CI34" s="142"/>
      <c r="CJ34" s="142" t="s">
        <v>1265</v>
      </c>
      <c r="CK34" s="143">
        <f t="shared" si="32"/>
        <v>44019</v>
      </c>
      <c r="CL34" s="144" t="str">
        <f t="shared" si="33"/>
        <v>Philippe II</v>
      </c>
      <c r="CM34" s="145">
        <f t="shared" si="34"/>
        <v>42905</v>
      </c>
      <c r="CN34" s="145">
        <f t="shared" si="35"/>
        <v>44019</v>
      </c>
      <c r="CO34" s="146" t="str">
        <f t="shared" si="36"/>
        <v>Florence Parly</v>
      </c>
      <c r="CP34" s="147" t="str">
        <f t="shared" si="37"/>
        <v>1963</v>
      </c>
      <c r="CQ34" s="148" t="str">
        <f t="shared" si="38"/>
        <v>female</v>
      </c>
      <c r="CR34" s="149" t="str">
        <f t="shared" si="39"/>
        <v>fr_ps01</v>
      </c>
      <c r="CS34" s="150" t="str">
        <f t="shared" si="40"/>
        <v>Parly_Florence_1963</v>
      </c>
      <c r="CT34" s="89"/>
      <c r="CU34" s="142"/>
      <c r="CV34" s="142" t="s">
        <v>1284</v>
      </c>
      <c r="CW34" s="143">
        <f t="shared" si="41"/>
        <v>44196</v>
      </c>
      <c r="CX34" s="144" t="str">
        <f t="shared" si="42"/>
        <v>Castex I</v>
      </c>
      <c r="CY34" s="145">
        <f t="shared" si="43"/>
        <v>44019</v>
      </c>
      <c r="CZ34" s="145">
        <f t="shared" si="44"/>
        <v>44196</v>
      </c>
      <c r="DA34" s="146" t="str">
        <f t="shared" si="45"/>
        <v>Florence Parly</v>
      </c>
      <c r="DB34" s="147" t="str">
        <f t="shared" si="46"/>
        <v>1963</v>
      </c>
      <c r="DC34" s="148" t="str">
        <f t="shared" si="47"/>
        <v>female</v>
      </c>
      <c r="DD34" s="149" t="str">
        <f t="shared" si="48"/>
        <v>fr_tdp01</v>
      </c>
      <c r="DE34" s="150" t="str">
        <f t="shared" si="49"/>
        <v>Parly_Florence_1963</v>
      </c>
      <c r="DF34" s="89"/>
      <c r="DG34" s="142"/>
      <c r="DH34" s="142" t="s">
        <v>1325</v>
      </c>
      <c r="DI34" s="143"/>
      <c r="DJ34" s="144"/>
      <c r="DK34" s="145"/>
      <c r="DL34" s="145"/>
      <c r="DM34" s="146"/>
      <c r="DN34" s="147"/>
      <c r="DO34" s="148"/>
      <c r="DP34" s="149"/>
      <c r="DQ34" s="150"/>
      <c r="DR34" s="89"/>
      <c r="DS34" s="142"/>
      <c r="DT34" s="142"/>
      <c r="DU34" s="143"/>
      <c r="DV34" s="144"/>
      <c r="DW34" s="145"/>
      <c r="DX34" s="145"/>
      <c r="DY34" s="146"/>
      <c r="DZ34" s="147"/>
      <c r="EA34" s="148"/>
      <c r="EB34" s="149"/>
      <c r="EC34" s="150"/>
      <c r="ED34" s="89"/>
      <c r="EE34" s="142"/>
      <c r="EF34" s="142"/>
      <c r="EG34" s="143"/>
      <c r="EH34" s="144"/>
      <c r="EI34" s="145"/>
      <c r="EJ34" s="145"/>
      <c r="EK34" s="146"/>
      <c r="EL34" s="147"/>
      <c r="EM34" s="148"/>
      <c r="EN34" s="149"/>
      <c r="EO34" s="150"/>
      <c r="EP34" s="89"/>
      <c r="EQ34" s="142"/>
      <c r="ER34" s="142"/>
      <c r="ES34" s="143"/>
      <c r="ET34" s="144"/>
      <c r="EU34" s="145"/>
      <c r="EV34" s="145"/>
      <c r="EW34" s="146"/>
      <c r="EX34" s="147"/>
      <c r="EY34" s="148"/>
      <c r="EZ34" s="149"/>
      <c r="FA34" s="150"/>
      <c r="FB34" s="89"/>
      <c r="FC34" s="142"/>
      <c r="FD34" s="142"/>
      <c r="FE34" s="143"/>
      <c r="FF34" s="144"/>
      <c r="FG34" s="145"/>
      <c r="FH34" s="145"/>
      <c r="FI34" s="146"/>
      <c r="FJ34" s="147"/>
      <c r="FK34" s="148"/>
      <c r="FL34" s="149"/>
      <c r="FM34" s="150"/>
      <c r="FN34" s="89"/>
      <c r="FO34" s="142"/>
      <c r="FP34" s="142"/>
      <c r="FQ34" s="143"/>
      <c r="FR34" s="144"/>
      <c r="FS34" s="145"/>
      <c r="FT34" s="145"/>
      <c r="FU34" s="146"/>
      <c r="FV34" s="147"/>
      <c r="FW34" s="148"/>
      <c r="FX34" s="149"/>
      <c r="FY34" s="150"/>
      <c r="FZ34" s="89"/>
      <c r="GA34" s="142"/>
      <c r="GB34" s="142"/>
      <c r="GC34" s="143"/>
      <c r="GD34" s="144"/>
      <c r="GE34" s="145"/>
      <c r="GF34" s="145"/>
      <c r="GG34" s="146"/>
      <c r="GH34" s="147"/>
      <c r="GI34" s="148"/>
      <c r="GJ34" s="149"/>
      <c r="GK34" s="150"/>
      <c r="GL34" s="89"/>
      <c r="GM34" s="142"/>
      <c r="GN34" s="142"/>
      <c r="GO34" s="143"/>
      <c r="GP34" s="144"/>
      <c r="GQ34" s="145"/>
      <c r="GR34" s="145"/>
      <c r="GS34" s="146"/>
      <c r="GT34" s="147"/>
      <c r="GU34" s="148"/>
      <c r="GV34" s="149"/>
      <c r="GW34" s="150"/>
      <c r="GX34" s="89"/>
      <c r="GY34" s="142"/>
      <c r="GZ34" s="142"/>
      <c r="HA34" s="143"/>
      <c r="HB34" s="144"/>
      <c r="HC34" s="145"/>
      <c r="HD34" s="145"/>
      <c r="HE34" s="146"/>
      <c r="HF34" s="147"/>
      <c r="HG34" s="148"/>
      <c r="HH34" s="149"/>
      <c r="HI34" s="150"/>
      <c r="HJ34" s="89"/>
      <c r="HK34" s="142"/>
      <c r="HL34" s="142"/>
      <c r="HM34" s="143"/>
      <c r="HN34" s="144"/>
      <c r="HO34" s="145"/>
      <c r="HP34" s="145"/>
      <c r="HQ34" s="146"/>
      <c r="HR34" s="147"/>
      <c r="HS34" s="148"/>
      <c r="HT34" s="149"/>
      <c r="HU34" s="150"/>
      <c r="HV34" s="89"/>
      <c r="HW34" s="142"/>
      <c r="HX34" s="142"/>
      <c r="HY34" s="143"/>
      <c r="HZ34" s="144"/>
      <c r="IA34" s="145"/>
      <c r="IB34" s="145"/>
      <c r="IC34" s="146"/>
      <c r="ID34" s="147"/>
      <c r="IE34" s="148"/>
      <c r="IF34" s="149"/>
      <c r="IG34" s="150"/>
      <c r="IH34" s="89"/>
      <c r="II34" s="142"/>
      <c r="IJ34" s="142"/>
      <c r="IK34" s="143"/>
      <c r="IL34" s="144"/>
      <c r="IM34" s="145"/>
      <c r="IN34" s="145"/>
      <c r="IO34" s="146"/>
      <c r="IP34" s="147"/>
      <c r="IQ34" s="148"/>
      <c r="IR34" s="149"/>
      <c r="IS34" s="150"/>
      <c r="IT34" s="89"/>
      <c r="IU34" s="142"/>
      <c r="IV34" s="142"/>
      <c r="IW34" s="143"/>
      <c r="IX34" s="144"/>
      <c r="IY34" s="145"/>
      <c r="IZ34" s="145"/>
      <c r="JA34" s="146"/>
      <c r="JB34" s="147"/>
      <c r="JC34" s="148"/>
      <c r="JD34" s="149"/>
      <c r="JE34" s="150"/>
      <c r="JF34" s="89"/>
      <c r="JG34" s="142"/>
      <c r="JH34" s="142"/>
      <c r="JI34" s="143"/>
      <c r="JJ34" s="144"/>
      <c r="JK34" s="145"/>
      <c r="JL34" s="145"/>
      <c r="JM34" s="146"/>
      <c r="JN34" s="147"/>
      <c r="JO34" s="148"/>
      <c r="JP34" s="149"/>
      <c r="JQ34" s="150"/>
      <c r="JR34" s="89"/>
      <c r="JS34" s="142"/>
      <c r="JT34" s="142"/>
      <c r="JU34" s="143"/>
      <c r="JV34" s="144"/>
      <c r="JW34" s="145"/>
      <c r="JX34" s="145"/>
      <c r="JY34" s="146"/>
      <c r="JZ34" s="147"/>
      <c r="KA34" s="148"/>
      <c r="KB34" s="149"/>
      <c r="KC34" s="150"/>
      <c r="KD34" s="89"/>
      <c r="KE34" s="142"/>
      <c r="KF34" s="142"/>
    </row>
    <row r="35" spans="1:292" ht="13.5" customHeight="1" x14ac:dyDescent="0.25">
      <c r="A35" s="100"/>
      <c r="B35" s="142" t="s">
        <v>980</v>
      </c>
      <c r="C35" s="89" t="s">
        <v>981</v>
      </c>
      <c r="D35" s="320"/>
      <c r="E35" s="143"/>
      <c r="F35" s="144"/>
      <c r="G35" s="145"/>
      <c r="H35" s="145"/>
      <c r="I35" s="146"/>
      <c r="J35" s="147"/>
      <c r="K35" s="148"/>
      <c r="L35" s="149"/>
      <c r="M35" s="150"/>
      <c r="O35" s="142"/>
      <c r="P35" s="320"/>
      <c r="Q35" s="143">
        <f>IF(U35="","",Q$3)</f>
        <v>41044</v>
      </c>
      <c r="R35" s="144" t="str">
        <f>IF(U35="","",Q$1)</f>
        <v>Fillon VII</v>
      </c>
      <c r="S35" s="145">
        <v>40723</v>
      </c>
      <c r="T35" s="145">
        <f>IF(U35="","",Q$3)</f>
        <v>41044</v>
      </c>
      <c r="U35" s="146" t="str">
        <f>IF(AB35="","",IF(ISNUMBER(SEARCH(":",AB35)),MID(AB35,FIND(":",AB35)+2,FIND("(",AB35)-FIND(":",AB35)-3),LEFT(AB35,FIND("(",AB35)-2)))</f>
        <v>Marc Laffineur</v>
      </c>
      <c r="V35" s="147" t="str">
        <f>IF(AB35="","",MID(AB35,FIND("(",AB35)+1,4))</f>
        <v>1945</v>
      </c>
      <c r="W35" s="148" t="str">
        <f>IF(ISNUMBER(SEARCH("*female*",AB35)),"female",IF(ISNUMBER(SEARCH("*male*",AB35)),"male",""))</f>
        <v>male</v>
      </c>
      <c r="X35" s="149" t="str">
        <f>IF(AB35="","",IF(ISERROR(MID(AB35,FIND("male,",AB35)+6,(FIND(")",AB35)-(FIND("male,",AB35)+6))))=TRUE,"missing/error",MID(AB35,FIND("male,",AB35)+6,(FIND(")",AB35)-(FIND("male,",AB35)+6)))))</f>
        <v>fr_ump01</v>
      </c>
      <c r="Y35" s="150" t="str">
        <f>IF(U35="","",(MID(U35,(SEARCH("^^",SUBSTITUTE(U35," ","^^",LEN(U35)-LEN(SUBSTITUTE(U35," ","")))))+1,99)&amp;"_"&amp;LEFT(U35,FIND(" ",U35)-1)&amp;"_"&amp;V35))</f>
        <v>Laffineur_Marc_1945</v>
      </c>
      <c r="AA35" s="142"/>
      <c r="AB35" s="142" t="s">
        <v>982</v>
      </c>
      <c r="AC35" s="143"/>
      <c r="AD35" s="144"/>
      <c r="AE35" s="145"/>
      <c r="AF35" s="145"/>
      <c r="AG35" s="146"/>
      <c r="AH35" s="147"/>
      <c r="AI35" s="148"/>
      <c r="AJ35" s="149"/>
      <c r="AK35" s="150"/>
      <c r="AM35" s="142"/>
      <c r="AN35" s="142"/>
      <c r="AO35" s="143" t="str">
        <f t="shared" si="0"/>
        <v/>
      </c>
      <c r="AP35" s="144" t="str">
        <f t="shared" si="1"/>
        <v/>
      </c>
      <c r="AQ35" s="145"/>
      <c r="AR35" s="145"/>
      <c r="AS35" s="146" t="str">
        <f t="shared" si="2"/>
        <v/>
      </c>
      <c r="AT35" s="147" t="str">
        <f t="shared" si="3"/>
        <v/>
      </c>
      <c r="AU35" s="148" t="str">
        <f t="shared" si="4"/>
        <v/>
      </c>
      <c r="AV35" s="149" t="str">
        <f t="shared" si="5"/>
        <v/>
      </c>
      <c r="AW35" s="150" t="str">
        <f t="shared" si="6"/>
        <v/>
      </c>
      <c r="AX35" s="89"/>
      <c r="AY35" s="142"/>
      <c r="AZ35" s="142"/>
      <c r="BA35" s="143" t="str">
        <f t="shared" si="7"/>
        <v/>
      </c>
      <c r="BB35" s="144" t="str">
        <f t="shared" si="8"/>
        <v/>
      </c>
      <c r="BC35" s="145"/>
      <c r="BD35" s="145"/>
      <c r="BE35" s="146" t="str">
        <f t="shared" si="9"/>
        <v/>
      </c>
      <c r="BF35" s="147" t="str">
        <f t="shared" si="10"/>
        <v/>
      </c>
      <c r="BG35" s="148" t="str">
        <f t="shared" si="11"/>
        <v/>
      </c>
      <c r="BH35" s="149" t="str">
        <f t="shared" si="12"/>
        <v/>
      </c>
      <c r="BI35" s="150" t="str">
        <f t="shared" si="13"/>
        <v/>
      </c>
      <c r="BJ35" s="89"/>
      <c r="BK35" s="142"/>
      <c r="BL35" s="142"/>
      <c r="BM35" s="143" t="str">
        <f t="shared" si="14"/>
        <v/>
      </c>
      <c r="BN35" s="144" t="str">
        <f t="shared" si="15"/>
        <v/>
      </c>
      <c r="BO35" s="145" t="str">
        <f t="shared" si="16"/>
        <v/>
      </c>
      <c r="BP35" s="145" t="str">
        <f t="shared" si="17"/>
        <v/>
      </c>
      <c r="BQ35" s="146" t="str">
        <f t="shared" si="18"/>
        <v/>
      </c>
      <c r="BR35" s="147" t="str">
        <f t="shared" si="19"/>
        <v/>
      </c>
      <c r="BS35" s="148" t="str">
        <f t="shared" si="20"/>
        <v/>
      </c>
      <c r="BT35" s="149" t="str">
        <f t="shared" si="21"/>
        <v/>
      </c>
      <c r="BU35" s="150" t="str">
        <f t="shared" si="22"/>
        <v/>
      </c>
      <c r="BV35" s="89"/>
      <c r="BW35" s="142"/>
      <c r="BX35" s="142"/>
      <c r="BY35" s="143" t="str">
        <f t="shared" si="23"/>
        <v/>
      </c>
      <c r="BZ35" s="144" t="str">
        <f t="shared" si="24"/>
        <v/>
      </c>
      <c r="CA35" s="145" t="str">
        <f t="shared" si="25"/>
        <v/>
      </c>
      <c r="CB35" s="145" t="str">
        <f t="shared" si="26"/>
        <v/>
      </c>
      <c r="CC35" s="146" t="str">
        <f t="shared" si="27"/>
        <v/>
      </c>
      <c r="CD35" s="147" t="str">
        <f t="shared" si="28"/>
        <v/>
      </c>
      <c r="CE35" s="148" t="str">
        <f t="shared" si="29"/>
        <v/>
      </c>
      <c r="CF35" s="149" t="str">
        <f t="shared" si="30"/>
        <v/>
      </c>
      <c r="CG35" s="150" t="str">
        <f t="shared" si="31"/>
        <v/>
      </c>
      <c r="CH35" s="89"/>
      <c r="CI35" s="142"/>
      <c r="CJ35" s="142"/>
      <c r="CK35" s="143" t="str">
        <f t="shared" si="32"/>
        <v/>
      </c>
      <c r="CL35" s="144" t="str">
        <f t="shared" si="33"/>
        <v/>
      </c>
      <c r="CM35" s="145" t="str">
        <f t="shared" si="34"/>
        <v/>
      </c>
      <c r="CN35" s="145" t="str">
        <f t="shared" si="35"/>
        <v/>
      </c>
      <c r="CO35" s="146" t="str">
        <f t="shared" si="36"/>
        <v/>
      </c>
      <c r="CP35" s="147" t="str">
        <f t="shared" si="37"/>
        <v/>
      </c>
      <c r="CQ35" s="148" t="str">
        <f t="shared" si="38"/>
        <v/>
      </c>
      <c r="CR35" s="149" t="str">
        <f t="shared" si="39"/>
        <v/>
      </c>
      <c r="CS35" s="150" t="str">
        <f t="shared" si="40"/>
        <v/>
      </c>
      <c r="CT35" s="89"/>
      <c r="CU35" s="142"/>
      <c r="CV35" s="142"/>
      <c r="CW35" s="143" t="str">
        <f t="shared" si="41"/>
        <v/>
      </c>
      <c r="CX35" s="144" t="str">
        <f t="shared" si="42"/>
        <v/>
      </c>
      <c r="CY35" s="145" t="str">
        <f t="shared" si="43"/>
        <v/>
      </c>
      <c r="CZ35" s="145" t="str">
        <f t="shared" si="44"/>
        <v/>
      </c>
      <c r="DA35" s="146" t="str">
        <f t="shared" si="45"/>
        <v/>
      </c>
      <c r="DB35" s="147" t="str">
        <f t="shared" si="46"/>
        <v/>
      </c>
      <c r="DC35" s="148" t="str">
        <f t="shared" si="47"/>
        <v/>
      </c>
      <c r="DD35" s="149" t="str">
        <f t="shared" si="48"/>
        <v/>
      </c>
      <c r="DE35" s="150" t="str">
        <f t="shared" si="49"/>
        <v/>
      </c>
      <c r="DF35" s="89"/>
      <c r="DG35" s="142"/>
      <c r="DH35" s="142"/>
      <c r="DI35" s="143"/>
      <c r="DJ35" s="144"/>
      <c r="DK35" s="145"/>
      <c r="DL35" s="145"/>
      <c r="DM35" s="146"/>
      <c r="DN35" s="147"/>
      <c r="DO35" s="148"/>
      <c r="DP35" s="149"/>
      <c r="DQ35" s="150"/>
      <c r="DR35" s="89"/>
      <c r="DS35" s="142"/>
      <c r="DT35" s="142"/>
      <c r="DU35" s="143"/>
      <c r="DV35" s="144"/>
      <c r="DW35" s="145"/>
      <c r="DX35" s="145"/>
      <c r="DY35" s="146"/>
      <c r="DZ35" s="147"/>
      <c r="EA35" s="148"/>
      <c r="EB35" s="149"/>
      <c r="EC35" s="150"/>
      <c r="ED35" s="89"/>
      <c r="EE35" s="142"/>
      <c r="EF35" s="142"/>
      <c r="EG35" s="143"/>
      <c r="EH35" s="144"/>
      <c r="EI35" s="145"/>
      <c r="EJ35" s="145"/>
      <c r="EK35" s="146"/>
      <c r="EL35" s="147"/>
      <c r="EM35" s="148"/>
      <c r="EN35" s="149"/>
      <c r="EO35" s="150"/>
      <c r="EP35" s="89"/>
      <c r="EQ35" s="142"/>
      <c r="ER35" s="142"/>
      <c r="ES35" s="143"/>
      <c r="ET35" s="144"/>
      <c r="EU35" s="145"/>
      <c r="EV35" s="145"/>
      <c r="EW35" s="146"/>
      <c r="EX35" s="147"/>
      <c r="EY35" s="148"/>
      <c r="EZ35" s="149"/>
      <c r="FA35" s="150"/>
      <c r="FB35" s="89"/>
      <c r="FC35" s="142"/>
      <c r="FD35" s="142"/>
      <c r="FE35" s="143"/>
      <c r="FF35" s="144"/>
      <c r="FG35" s="145"/>
      <c r="FH35" s="145"/>
      <c r="FI35" s="146"/>
      <c r="FJ35" s="147"/>
      <c r="FK35" s="148"/>
      <c r="FL35" s="149"/>
      <c r="FM35" s="150"/>
      <c r="FN35" s="89"/>
      <c r="FO35" s="142"/>
      <c r="FP35" s="142"/>
      <c r="FQ35" s="143"/>
      <c r="FR35" s="144"/>
      <c r="FS35" s="145"/>
      <c r="FT35" s="145"/>
      <c r="FU35" s="146"/>
      <c r="FV35" s="147"/>
      <c r="FW35" s="148"/>
      <c r="FX35" s="149"/>
      <c r="FY35" s="150"/>
      <c r="FZ35" s="89"/>
      <c r="GA35" s="142"/>
      <c r="GB35" s="142"/>
      <c r="GC35" s="143"/>
      <c r="GD35" s="144"/>
      <c r="GE35" s="145"/>
      <c r="GF35" s="145"/>
      <c r="GG35" s="146"/>
      <c r="GH35" s="147"/>
      <c r="GI35" s="148"/>
      <c r="GJ35" s="149"/>
      <c r="GK35" s="150"/>
      <c r="GL35" s="89"/>
      <c r="GM35" s="142"/>
      <c r="GN35" s="142"/>
      <c r="GO35" s="143"/>
      <c r="GP35" s="144"/>
      <c r="GQ35" s="145"/>
      <c r="GR35" s="145"/>
      <c r="GS35" s="146"/>
      <c r="GT35" s="147"/>
      <c r="GU35" s="148"/>
      <c r="GV35" s="149"/>
      <c r="GW35" s="150"/>
      <c r="GX35" s="89"/>
      <c r="GY35" s="142"/>
      <c r="GZ35" s="142"/>
      <c r="HA35" s="143"/>
      <c r="HB35" s="144"/>
      <c r="HC35" s="145"/>
      <c r="HD35" s="145"/>
      <c r="HE35" s="146"/>
      <c r="HF35" s="147"/>
      <c r="HG35" s="148"/>
      <c r="HH35" s="149"/>
      <c r="HI35" s="150"/>
      <c r="HJ35" s="89"/>
      <c r="HK35" s="142"/>
      <c r="HL35" s="142"/>
      <c r="HM35" s="143"/>
      <c r="HN35" s="144"/>
      <c r="HO35" s="145"/>
      <c r="HP35" s="145"/>
      <c r="HQ35" s="146"/>
      <c r="HR35" s="147"/>
      <c r="HS35" s="148"/>
      <c r="HT35" s="149"/>
      <c r="HU35" s="150"/>
      <c r="HV35" s="89"/>
      <c r="HW35" s="142"/>
      <c r="HX35" s="142"/>
      <c r="HY35" s="143"/>
      <c r="HZ35" s="144"/>
      <c r="IA35" s="145"/>
      <c r="IB35" s="145"/>
      <c r="IC35" s="146"/>
      <c r="ID35" s="147"/>
      <c r="IE35" s="148"/>
      <c r="IF35" s="149"/>
      <c r="IG35" s="150"/>
      <c r="IH35" s="89"/>
      <c r="II35" s="142"/>
      <c r="IJ35" s="142"/>
      <c r="IK35" s="143"/>
      <c r="IL35" s="144"/>
      <c r="IM35" s="145"/>
      <c r="IN35" s="145"/>
      <c r="IO35" s="146"/>
      <c r="IP35" s="147"/>
      <c r="IQ35" s="148"/>
      <c r="IR35" s="149"/>
      <c r="IS35" s="150"/>
      <c r="IT35" s="89"/>
      <c r="IU35" s="142"/>
      <c r="IV35" s="142"/>
      <c r="IW35" s="143"/>
      <c r="IX35" s="144"/>
      <c r="IY35" s="145"/>
      <c r="IZ35" s="145"/>
      <c r="JA35" s="146"/>
      <c r="JB35" s="147"/>
      <c r="JC35" s="148"/>
      <c r="JD35" s="149"/>
      <c r="JE35" s="150"/>
      <c r="JF35" s="89"/>
      <c r="JG35" s="142"/>
      <c r="JH35" s="142"/>
      <c r="JI35" s="143"/>
      <c r="JJ35" s="144"/>
      <c r="JK35" s="145"/>
      <c r="JL35" s="145"/>
      <c r="JM35" s="146"/>
      <c r="JN35" s="147"/>
      <c r="JO35" s="148"/>
      <c r="JP35" s="149"/>
      <c r="JQ35" s="150"/>
      <c r="JR35" s="89"/>
      <c r="JS35" s="142"/>
      <c r="JT35" s="142"/>
      <c r="JU35" s="143"/>
      <c r="JV35" s="144"/>
      <c r="JW35" s="145"/>
      <c r="JX35" s="145"/>
      <c r="JY35" s="146"/>
      <c r="JZ35" s="147"/>
      <c r="KA35" s="148"/>
      <c r="KB35" s="149"/>
      <c r="KC35" s="150"/>
      <c r="KD35" s="89"/>
      <c r="KE35" s="142"/>
      <c r="KF35" s="142"/>
    </row>
    <row r="36" spans="1:292" ht="13.5" customHeight="1" x14ac:dyDescent="0.25">
      <c r="A36" s="100"/>
      <c r="B36" s="142" t="s">
        <v>798</v>
      </c>
      <c r="C36" s="89" t="s">
        <v>799</v>
      </c>
      <c r="D36" s="320"/>
      <c r="E36" s="143" t="str">
        <f>IF(I36="","",E$3)</f>
        <v/>
      </c>
      <c r="F36" s="144" t="str">
        <f>IF(I36="","",E$1)</f>
        <v/>
      </c>
      <c r="G36" s="145" t="str">
        <f>IF(I36="","",E$2)</f>
        <v/>
      </c>
      <c r="H36" s="145" t="str">
        <f>IF(I36="","",E$3)</f>
        <v/>
      </c>
      <c r="I36" s="146" t="str">
        <f>IF(P36="","",IF(ISNUMBER(SEARCH(":",P36)),MID(P36,FIND(":",P36)+2,FIND("(",P36)-FIND(":",P36)-3),LEFT(P36,FIND("(",P36)-2)))</f>
        <v/>
      </c>
      <c r="J36" s="147" t="str">
        <f>IF(P36="","",MID(P36,FIND("(",P36)+1,4))</f>
        <v/>
      </c>
      <c r="K36" s="148" t="str">
        <f>IF(ISNUMBER(SEARCH("*female*",P36)),"female",IF(ISNUMBER(SEARCH("*male*",P36)),"male",""))</f>
        <v/>
      </c>
      <c r="L36" s="149" t="str">
        <f>IF(P36="","",IF(ISERROR(MID(P36,FIND("male,",P36)+6,(FIND(")",P36)-(FIND("male,",P36)+6))))=TRUE,"missing/error",MID(P36,FIND("male,",P36)+6,(FIND(")",P36)-(FIND("male,",P36)+6)))))</f>
        <v/>
      </c>
      <c r="M36" s="150" t="str">
        <f>IF(I36="","",(MID(I36,(SEARCH("^^",SUBSTITUTE(I36," ","^^",LEN(I36)-LEN(SUBSTITUTE(I36," ","")))))+1,99)&amp;"_"&amp;LEFT(I36,FIND(" ",I36)-1)&amp;"_"&amp;J36))</f>
        <v/>
      </c>
      <c r="O36" s="142"/>
      <c r="P36" s="320"/>
      <c r="Q36" s="143" t="str">
        <f>IF(U36="","",Q$3)</f>
        <v/>
      </c>
      <c r="R36" s="144" t="str">
        <f>IF(U36="","",Q$1)</f>
        <v/>
      </c>
      <c r="S36" s="145" t="str">
        <f>IF(U36="","",Q$2)</f>
        <v/>
      </c>
      <c r="T36" s="145" t="str">
        <f>IF(U36="","",Q$3)</f>
        <v/>
      </c>
      <c r="U36" s="146" t="str">
        <f>IF(AB36="","",IF(ISNUMBER(SEARCH(":",AB36)),MID(AB36,FIND(":",AB36)+2,FIND("(",AB36)-FIND(":",AB36)-3),LEFT(AB36,FIND("(",AB36)-2)))</f>
        <v/>
      </c>
      <c r="V36" s="147" t="str">
        <f>IF(AB36="","",MID(AB36,FIND("(",AB36)+1,4))</f>
        <v/>
      </c>
      <c r="W36" s="148" t="str">
        <f>IF(ISNUMBER(SEARCH("*female*",AB36)),"female",IF(ISNUMBER(SEARCH("*male*",AB36)),"male",""))</f>
        <v/>
      </c>
      <c r="X36" s="149" t="str">
        <f>IF(AB36="","",IF(ISERROR(MID(AB36,FIND("male,",AB36)+6,(FIND(")",AB36)-(FIND("male,",AB36)+6))))=TRUE,"missing/error",MID(AB36,FIND("male,",AB36)+6,(FIND(")",AB36)-(FIND("male,",AB36)+6)))))</f>
        <v/>
      </c>
      <c r="Y36" s="150" t="str">
        <f>IF(U36="","",(MID(U36,(SEARCH("^^",SUBSTITUTE(U36," ","^^",LEN(U36)-LEN(SUBSTITUTE(U36," ","")))))+1,99)&amp;"_"&amp;LEFT(U36,FIND(" ",U36)-1)&amp;"_"&amp;V36))</f>
        <v/>
      </c>
      <c r="AA36" s="142"/>
      <c r="AB36" s="142"/>
      <c r="AC36" s="143">
        <f>IF(AG36="","",AC$3)</f>
        <v>41729</v>
      </c>
      <c r="AD36" s="144" t="str">
        <f>IF(AG36="","",AC$1)</f>
        <v>Ayrault I</v>
      </c>
      <c r="AE36" s="145">
        <f>IF(AG36="","",AC$2)</f>
        <v>41045</v>
      </c>
      <c r="AF36" s="145">
        <f>IF(AG36="","",AC$3)</f>
        <v>41729</v>
      </c>
      <c r="AG36" s="146" t="str">
        <f>IF(AN36="","",IF(ISNUMBER(SEARCH(":",AN36)),MID(AN36,FIND(":",AN36)+2,FIND("(",AN36)-FIND(":",AN36)-3),LEFT(AN36,FIND("(",AN36)-2)))</f>
        <v>Kader Arif</v>
      </c>
      <c r="AH36" s="147" t="str">
        <f>IF(AN36="","",MID(AN36,FIND("(",AN36)+1,4))</f>
        <v>1959</v>
      </c>
      <c r="AI36" s="148" t="str">
        <f>IF(ISNUMBER(SEARCH("*female*",AN36)),"female",IF(ISNUMBER(SEARCH("*male*",AN36)),"male",""))</f>
        <v>male</v>
      </c>
      <c r="AJ36" s="149" t="str">
        <f>IF(AN36="","",IF(ISERROR(MID(AN36,FIND("male,",AN36)+6,(FIND(")",AN36)-(FIND("male,",AN36)+6))))=TRUE,"missing/error",MID(AN36,FIND("male,",AN36)+6,(FIND(")",AN36)-(FIND("male,",AN36)+6)))))</f>
        <v>fr_ps01</v>
      </c>
      <c r="AK36" s="150" t="str">
        <f>IF(AG36="","",(MID(AG36,(SEARCH("^^",SUBSTITUTE(AG36," ","^^",LEN(AG36)-LEN(SUBSTITUTE(AG36," ","")))))+1,99)&amp;"_"&amp;LEFT(AG36,FIND(" ",AG36)-1)&amp;"_"&amp;AH36))</f>
        <v>Arif_Kader_1959</v>
      </c>
      <c r="AM36" s="142"/>
      <c r="AN36" s="142" t="s">
        <v>898</v>
      </c>
      <c r="AO36" s="143" t="str">
        <f t="shared" si="0"/>
        <v/>
      </c>
      <c r="AP36" s="144" t="str">
        <f t="shared" si="1"/>
        <v/>
      </c>
      <c r="AQ36" s="145" t="str">
        <f>IF(AS36="","",AO$2)</f>
        <v/>
      </c>
      <c r="AR36" s="145" t="str">
        <f>IF(AS36="","",AO$3)</f>
        <v/>
      </c>
      <c r="AS36" s="146" t="str">
        <f t="shared" si="2"/>
        <v/>
      </c>
      <c r="AT36" s="147" t="str">
        <f t="shared" si="3"/>
        <v/>
      </c>
      <c r="AU36" s="148" t="str">
        <f t="shared" si="4"/>
        <v/>
      </c>
      <c r="AV36" s="149" t="str">
        <f t="shared" si="5"/>
        <v/>
      </c>
      <c r="AW36" s="150" t="str">
        <f t="shared" si="6"/>
        <v/>
      </c>
      <c r="AX36" s="89"/>
      <c r="AY36" s="142"/>
      <c r="AZ36" s="142"/>
      <c r="BA36" s="143" t="str">
        <f t="shared" si="7"/>
        <v/>
      </c>
      <c r="BB36" s="144" t="str">
        <f t="shared" si="8"/>
        <v/>
      </c>
      <c r="BC36" s="145" t="str">
        <f>IF(BE36="","",BA$2)</f>
        <v/>
      </c>
      <c r="BD36" s="145" t="str">
        <f>IF(BE36="","",BA$3)</f>
        <v/>
      </c>
      <c r="BE36" s="146" t="str">
        <f t="shared" si="9"/>
        <v/>
      </c>
      <c r="BF36" s="147" t="str">
        <f t="shared" si="10"/>
        <v/>
      </c>
      <c r="BG36" s="148" t="str">
        <f t="shared" si="11"/>
        <v/>
      </c>
      <c r="BH36" s="149" t="str">
        <f t="shared" si="12"/>
        <v/>
      </c>
      <c r="BI36" s="150" t="str">
        <f t="shared" si="13"/>
        <v/>
      </c>
      <c r="BJ36" s="89"/>
      <c r="BK36" s="142"/>
      <c r="BL36" s="142"/>
      <c r="BM36" s="143" t="str">
        <f t="shared" si="14"/>
        <v/>
      </c>
      <c r="BN36" s="144" t="str">
        <f t="shared" si="15"/>
        <v/>
      </c>
      <c r="BO36" s="145" t="str">
        <f t="shared" si="16"/>
        <v/>
      </c>
      <c r="BP36" s="145" t="str">
        <f t="shared" si="17"/>
        <v/>
      </c>
      <c r="BQ36" s="146" t="str">
        <f t="shared" si="18"/>
        <v/>
      </c>
      <c r="BR36" s="147" t="str">
        <f t="shared" si="19"/>
        <v/>
      </c>
      <c r="BS36" s="148" t="str">
        <f t="shared" si="20"/>
        <v/>
      </c>
      <c r="BT36" s="149" t="str">
        <f t="shared" si="21"/>
        <v/>
      </c>
      <c r="BU36" s="150" t="str">
        <f t="shared" si="22"/>
        <v/>
      </c>
      <c r="BV36" s="89"/>
      <c r="BW36" s="142"/>
      <c r="BX36" s="142"/>
      <c r="BY36" s="143" t="str">
        <f t="shared" si="23"/>
        <v/>
      </c>
      <c r="BZ36" s="144" t="str">
        <f t="shared" si="24"/>
        <v/>
      </c>
      <c r="CA36" s="145" t="str">
        <f t="shared" si="25"/>
        <v/>
      </c>
      <c r="CB36" s="145" t="str">
        <f t="shared" si="26"/>
        <v/>
      </c>
      <c r="CC36" s="146" t="str">
        <f t="shared" si="27"/>
        <v/>
      </c>
      <c r="CD36" s="147" t="str">
        <f t="shared" si="28"/>
        <v/>
      </c>
      <c r="CE36" s="148" t="str">
        <f t="shared" si="29"/>
        <v/>
      </c>
      <c r="CF36" s="149" t="str">
        <f t="shared" si="30"/>
        <v/>
      </c>
      <c r="CG36" s="150" t="str">
        <f t="shared" si="31"/>
        <v/>
      </c>
      <c r="CH36" s="89"/>
      <c r="CI36" s="142"/>
      <c r="CJ36" s="142"/>
      <c r="CK36" s="143" t="str">
        <f t="shared" si="32"/>
        <v/>
      </c>
      <c r="CL36" s="144" t="str">
        <f t="shared" si="33"/>
        <v/>
      </c>
      <c r="CM36" s="145" t="str">
        <f t="shared" si="34"/>
        <v/>
      </c>
      <c r="CN36" s="145" t="str">
        <f t="shared" si="35"/>
        <v/>
      </c>
      <c r="CO36" s="146" t="str">
        <f t="shared" si="36"/>
        <v/>
      </c>
      <c r="CP36" s="147" t="str">
        <f t="shared" si="37"/>
        <v/>
      </c>
      <c r="CQ36" s="148" t="str">
        <f t="shared" si="38"/>
        <v/>
      </c>
      <c r="CR36" s="149" t="str">
        <f t="shared" si="39"/>
        <v/>
      </c>
      <c r="CS36" s="150" t="str">
        <f t="shared" si="40"/>
        <v/>
      </c>
      <c r="CT36" s="89"/>
      <c r="CU36" s="142"/>
      <c r="CV36" s="142"/>
      <c r="CW36" s="143" t="str">
        <f t="shared" si="41"/>
        <v/>
      </c>
      <c r="CX36" s="144" t="str">
        <f t="shared" si="42"/>
        <v/>
      </c>
      <c r="CY36" s="145" t="str">
        <f t="shared" si="43"/>
        <v/>
      </c>
      <c r="CZ36" s="145" t="str">
        <f t="shared" si="44"/>
        <v/>
      </c>
      <c r="DA36" s="146" t="str">
        <f t="shared" si="45"/>
        <v/>
      </c>
      <c r="DB36" s="147" t="str">
        <f t="shared" si="46"/>
        <v/>
      </c>
      <c r="DC36" s="148" t="str">
        <f t="shared" si="47"/>
        <v/>
      </c>
      <c r="DD36" s="149" t="str">
        <f t="shared" si="48"/>
        <v/>
      </c>
      <c r="DE36" s="150" t="str">
        <f t="shared" si="49"/>
        <v/>
      </c>
      <c r="DF36" s="89"/>
      <c r="DG36" s="142"/>
      <c r="DH36" s="142"/>
      <c r="DI36" s="143" t="str">
        <f t="shared" si="79"/>
        <v/>
      </c>
      <c r="DJ36" s="144" t="str">
        <f t="shared" si="80"/>
        <v/>
      </c>
      <c r="DK36" s="145" t="str">
        <f t="shared" si="81"/>
        <v/>
      </c>
      <c r="DL36" s="145" t="str">
        <f t="shared" si="82"/>
        <v/>
      </c>
      <c r="DM36" s="146" t="str">
        <f t="shared" si="83"/>
        <v/>
      </c>
      <c r="DN36" s="147" t="str">
        <f t="shared" si="84"/>
        <v/>
      </c>
      <c r="DO36" s="148" t="str">
        <f t="shared" si="85"/>
        <v/>
      </c>
      <c r="DP36" s="149" t="str">
        <f t="shared" si="86"/>
        <v/>
      </c>
      <c r="DQ36" s="150" t="str">
        <f t="shared" si="87"/>
        <v/>
      </c>
      <c r="DR36" s="89"/>
      <c r="DS36" s="142"/>
      <c r="DT36" s="142"/>
      <c r="DU36" s="143" t="str">
        <f t="shared" si="88"/>
        <v/>
      </c>
      <c r="DV36" s="144" t="str">
        <f t="shared" si="89"/>
        <v/>
      </c>
      <c r="DW36" s="145" t="str">
        <f t="shared" si="90"/>
        <v/>
      </c>
      <c r="DX36" s="145" t="str">
        <f t="shared" si="91"/>
        <v/>
      </c>
      <c r="DY36" s="146" t="str">
        <f t="shared" si="92"/>
        <v/>
      </c>
      <c r="DZ36" s="147" t="str">
        <f t="shared" si="93"/>
        <v/>
      </c>
      <c r="EA36" s="148" t="str">
        <f t="shared" si="94"/>
        <v/>
      </c>
      <c r="EB36" s="149" t="str">
        <f t="shared" si="95"/>
        <v/>
      </c>
      <c r="EC36" s="150" t="str">
        <f t="shared" si="96"/>
        <v/>
      </c>
      <c r="ED36" s="89"/>
      <c r="EE36" s="142"/>
      <c r="EF36" s="142"/>
      <c r="EG36" s="143" t="str">
        <f t="shared" si="97"/>
        <v/>
      </c>
      <c r="EH36" s="144" t="str">
        <f t="shared" si="98"/>
        <v/>
      </c>
      <c r="EI36" s="145" t="str">
        <f t="shared" si="99"/>
        <v/>
      </c>
      <c r="EJ36" s="145" t="str">
        <f t="shared" si="100"/>
        <v/>
      </c>
      <c r="EK36" s="146" t="str">
        <f t="shared" si="101"/>
        <v/>
      </c>
      <c r="EL36" s="147" t="str">
        <f t="shared" si="102"/>
        <v/>
      </c>
      <c r="EM36" s="148" t="str">
        <f t="shared" si="103"/>
        <v/>
      </c>
      <c r="EN36" s="149" t="str">
        <f t="shared" si="104"/>
        <v/>
      </c>
      <c r="EO36" s="150" t="str">
        <f t="shared" si="105"/>
        <v/>
      </c>
      <c r="EP36" s="89"/>
      <c r="EQ36" s="142"/>
      <c r="ER36" s="142"/>
      <c r="ES36" s="143" t="str">
        <f t="shared" si="106"/>
        <v/>
      </c>
      <c r="ET36" s="144" t="str">
        <f t="shared" si="107"/>
        <v/>
      </c>
      <c r="EU36" s="145" t="str">
        <f t="shared" si="108"/>
        <v/>
      </c>
      <c r="EV36" s="145" t="str">
        <f t="shared" si="109"/>
        <v/>
      </c>
      <c r="EW36" s="146" t="str">
        <f t="shared" si="110"/>
        <v/>
      </c>
      <c r="EX36" s="147" t="str">
        <f t="shared" si="111"/>
        <v/>
      </c>
      <c r="EY36" s="148" t="str">
        <f t="shared" si="112"/>
        <v/>
      </c>
      <c r="EZ36" s="149" t="str">
        <f t="shared" si="113"/>
        <v/>
      </c>
      <c r="FA36" s="150" t="str">
        <f t="shared" si="114"/>
        <v/>
      </c>
      <c r="FB36" s="89"/>
      <c r="FC36" s="142"/>
      <c r="FD36" s="142"/>
      <c r="FE36" s="143" t="str">
        <f t="shared" si="115"/>
        <v/>
      </c>
      <c r="FF36" s="144" t="str">
        <f t="shared" si="116"/>
        <v/>
      </c>
      <c r="FG36" s="145" t="str">
        <f t="shared" si="117"/>
        <v/>
      </c>
      <c r="FH36" s="145" t="str">
        <f t="shared" si="118"/>
        <v/>
      </c>
      <c r="FI36" s="146" t="str">
        <f t="shared" si="119"/>
        <v/>
      </c>
      <c r="FJ36" s="147" t="str">
        <f t="shared" si="120"/>
        <v/>
      </c>
      <c r="FK36" s="148" t="str">
        <f t="shared" si="121"/>
        <v/>
      </c>
      <c r="FL36" s="149" t="str">
        <f t="shared" si="122"/>
        <v/>
      </c>
      <c r="FM36" s="150" t="str">
        <f t="shared" si="123"/>
        <v/>
      </c>
      <c r="FN36" s="89"/>
      <c r="FO36" s="142"/>
      <c r="FP36" s="142"/>
      <c r="FQ36" s="143" t="str">
        <f>IF(FU36="","",#REF!)</f>
        <v/>
      </c>
      <c r="FR36" s="144" t="str">
        <f t="shared" si="124"/>
        <v/>
      </c>
      <c r="FS36" s="145" t="str">
        <f t="shared" si="125"/>
        <v/>
      </c>
      <c r="FT36" s="145" t="str">
        <f t="shared" si="126"/>
        <v/>
      </c>
      <c r="FU36" s="146" t="str">
        <f t="shared" si="127"/>
        <v/>
      </c>
      <c r="FV36" s="147" t="str">
        <f t="shared" si="128"/>
        <v/>
      </c>
      <c r="FW36" s="148" t="str">
        <f t="shared" si="129"/>
        <v/>
      </c>
      <c r="FX36" s="149" t="str">
        <f t="shared" si="130"/>
        <v/>
      </c>
      <c r="FY36" s="150" t="str">
        <f t="shared" si="131"/>
        <v/>
      </c>
      <c r="FZ36" s="89"/>
      <c r="GA36" s="142"/>
      <c r="GB36" s="142"/>
      <c r="GC36" s="143" t="str">
        <f t="shared" si="132"/>
        <v/>
      </c>
      <c r="GD36" s="144" t="str">
        <f t="shared" si="133"/>
        <v/>
      </c>
      <c r="GE36" s="145" t="str">
        <f t="shared" si="134"/>
        <v/>
      </c>
      <c r="GF36" s="145" t="str">
        <f t="shared" si="135"/>
        <v/>
      </c>
      <c r="GG36" s="146" t="str">
        <f t="shared" si="136"/>
        <v/>
      </c>
      <c r="GH36" s="147" t="str">
        <f t="shared" si="137"/>
        <v/>
      </c>
      <c r="GI36" s="148" t="str">
        <f t="shared" si="138"/>
        <v/>
      </c>
      <c r="GJ36" s="149" t="str">
        <f t="shared" si="139"/>
        <v/>
      </c>
      <c r="GK36" s="150" t="str">
        <f t="shared" si="140"/>
        <v/>
      </c>
      <c r="GL36" s="89"/>
      <c r="GM36" s="142"/>
      <c r="GN36" s="142" t="s">
        <v>284</v>
      </c>
      <c r="GO36" s="143" t="str">
        <f t="shared" si="141"/>
        <v/>
      </c>
      <c r="GP36" s="144" t="str">
        <f t="shared" si="142"/>
        <v/>
      </c>
      <c r="GQ36" s="145" t="str">
        <f t="shared" si="143"/>
        <v/>
      </c>
      <c r="GR36" s="145" t="str">
        <f t="shared" si="144"/>
        <v/>
      </c>
      <c r="GS36" s="146" t="str">
        <f t="shared" si="145"/>
        <v/>
      </c>
      <c r="GT36" s="147" t="str">
        <f t="shared" si="146"/>
        <v/>
      </c>
      <c r="GU36" s="148" t="str">
        <f t="shared" si="147"/>
        <v/>
      </c>
      <c r="GV36" s="149" t="str">
        <f t="shared" si="148"/>
        <v/>
      </c>
      <c r="GW36" s="150" t="str">
        <f t="shared" si="149"/>
        <v/>
      </c>
      <c r="GX36" s="89"/>
      <c r="GY36" s="142"/>
      <c r="GZ36" s="142"/>
      <c r="HA36" s="143" t="str">
        <f t="shared" si="150"/>
        <v/>
      </c>
      <c r="HB36" s="144" t="str">
        <f t="shared" si="151"/>
        <v/>
      </c>
      <c r="HC36" s="145" t="str">
        <f t="shared" si="152"/>
        <v/>
      </c>
      <c r="HD36" s="145" t="str">
        <f t="shared" si="153"/>
        <v/>
      </c>
      <c r="HE36" s="146" t="str">
        <f t="shared" si="154"/>
        <v/>
      </c>
      <c r="HF36" s="147" t="str">
        <f t="shared" si="155"/>
        <v/>
      </c>
      <c r="HG36" s="148" t="str">
        <f t="shared" si="156"/>
        <v/>
      </c>
      <c r="HH36" s="149" t="str">
        <f t="shared" si="157"/>
        <v/>
      </c>
      <c r="HI36" s="150" t="str">
        <f t="shared" si="158"/>
        <v/>
      </c>
      <c r="HJ36" s="89"/>
      <c r="HK36" s="142"/>
      <c r="HL36" s="142" t="s">
        <v>284</v>
      </c>
      <c r="HM36" s="143" t="str">
        <f t="shared" si="159"/>
        <v/>
      </c>
      <c r="HN36" s="144" t="str">
        <f t="shared" si="160"/>
        <v/>
      </c>
      <c r="HO36" s="145" t="str">
        <f t="shared" si="161"/>
        <v/>
      </c>
      <c r="HP36" s="145" t="str">
        <f t="shared" si="162"/>
        <v/>
      </c>
      <c r="HQ36" s="146" t="str">
        <f t="shared" si="163"/>
        <v/>
      </c>
      <c r="HR36" s="147" t="str">
        <f t="shared" si="164"/>
        <v/>
      </c>
      <c r="HS36" s="148" t="str">
        <f t="shared" si="165"/>
        <v/>
      </c>
      <c r="HT36" s="149" t="str">
        <f t="shared" si="166"/>
        <v/>
      </c>
      <c r="HU36" s="150" t="str">
        <f t="shared" si="167"/>
        <v/>
      </c>
      <c r="HV36" s="89"/>
      <c r="HW36" s="142"/>
      <c r="HX36" s="142"/>
      <c r="HY36" s="143" t="str">
        <f t="shared" si="168"/>
        <v/>
      </c>
      <c r="HZ36" s="144" t="str">
        <f t="shared" si="169"/>
        <v/>
      </c>
      <c r="IA36" s="145" t="str">
        <f t="shared" si="170"/>
        <v/>
      </c>
      <c r="IB36" s="145" t="str">
        <f t="shared" si="171"/>
        <v/>
      </c>
      <c r="IC36" s="146" t="str">
        <f t="shared" si="172"/>
        <v/>
      </c>
      <c r="ID36" s="147" t="str">
        <f t="shared" si="173"/>
        <v/>
      </c>
      <c r="IE36" s="148" t="str">
        <f t="shared" si="174"/>
        <v/>
      </c>
      <c r="IF36" s="149" t="str">
        <f t="shared" si="175"/>
        <v/>
      </c>
      <c r="IG36" s="150" t="str">
        <f t="shared" si="176"/>
        <v/>
      </c>
      <c r="IH36" s="89"/>
      <c r="II36" s="142"/>
      <c r="IJ36" s="142"/>
      <c r="IK36" s="143" t="str">
        <f t="shared" si="177"/>
        <v/>
      </c>
      <c r="IL36" s="144" t="str">
        <f t="shared" si="178"/>
        <v/>
      </c>
      <c r="IM36" s="145" t="str">
        <f t="shared" si="179"/>
        <v/>
      </c>
      <c r="IN36" s="145" t="str">
        <f t="shared" si="180"/>
        <v/>
      </c>
      <c r="IO36" s="146" t="str">
        <f t="shared" si="181"/>
        <v/>
      </c>
      <c r="IP36" s="147" t="str">
        <f t="shared" si="182"/>
        <v/>
      </c>
      <c r="IQ36" s="148" t="str">
        <f t="shared" si="183"/>
        <v/>
      </c>
      <c r="IR36" s="149" t="str">
        <f t="shared" si="184"/>
        <v/>
      </c>
      <c r="IS36" s="150" t="str">
        <f t="shared" si="185"/>
        <v/>
      </c>
      <c r="IT36" s="89"/>
      <c r="IU36" s="142"/>
      <c r="IV36" s="142"/>
      <c r="IW36" s="143" t="str">
        <f t="shared" si="186"/>
        <v/>
      </c>
      <c r="IX36" s="144" t="str">
        <f t="shared" si="187"/>
        <v/>
      </c>
      <c r="IY36" s="145" t="str">
        <f t="shared" si="188"/>
        <v/>
      </c>
      <c r="IZ36" s="145" t="str">
        <f t="shared" si="189"/>
        <v/>
      </c>
      <c r="JA36" s="146" t="str">
        <f t="shared" si="190"/>
        <v/>
      </c>
      <c r="JB36" s="147" t="str">
        <f t="shared" si="191"/>
        <v/>
      </c>
      <c r="JC36" s="148" t="str">
        <f t="shared" si="192"/>
        <v/>
      </c>
      <c r="JD36" s="149" t="str">
        <f t="shared" si="193"/>
        <v/>
      </c>
      <c r="JE36" s="150" t="str">
        <f t="shared" si="194"/>
        <v/>
      </c>
      <c r="JF36" s="89"/>
      <c r="JG36" s="142"/>
      <c r="JH36" s="142"/>
      <c r="JI36" s="143" t="str">
        <f t="shared" si="195"/>
        <v/>
      </c>
      <c r="JJ36" s="144" t="str">
        <f t="shared" si="196"/>
        <v/>
      </c>
      <c r="JK36" s="145" t="str">
        <f t="shared" si="197"/>
        <v/>
      </c>
      <c r="JL36" s="145" t="str">
        <f t="shared" si="198"/>
        <v/>
      </c>
      <c r="JM36" s="146" t="str">
        <f t="shared" si="199"/>
        <v/>
      </c>
      <c r="JN36" s="147" t="str">
        <f t="shared" si="200"/>
        <v/>
      </c>
      <c r="JO36" s="148" t="str">
        <f t="shared" si="201"/>
        <v/>
      </c>
      <c r="JP36" s="149" t="str">
        <f t="shared" si="202"/>
        <v/>
      </c>
      <c r="JQ36" s="150" t="str">
        <f t="shared" si="203"/>
        <v/>
      </c>
      <c r="JR36" s="89"/>
      <c r="JS36" s="142"/>
      <c r="JT36" s="142"/>
      <c r="JU36" s="143" t="str">
        <f t="shared" si="204"/>
        <v/>
      </c>
      <c r="JV36" s="144" t="str">
        <f t="shared" si="205"/>
        <v/>
      </c>
      <c r="JW36" s="145" t="str">
        <f t="shared" si="206"/>
        <v/>
      </c>
      <c r="JX36" s="145" t="str">
        <f t="shared" si="207"/>
        <v/>
      </c>
      <c r="JY36" s="146" t="str">
        <f t="shared" si="208"/>
        <v/>
      </c>
      <c r="JZ36" s="147" t="str">
        <f t="shared" si="209"/>
        <v/>
      </c>
      <c r="KA36" s="148" t="str">
        <f t="shared" si="210"/>
        <v/>
      </c>
      <c r="KB36" s="149" t="str">
        <f t="shared" si="211"/>
        <v/>
      </c>
      <c r="KC36" s="150" t="str">
        <f t="shared" si="212"/>
        <v/>
      </c>
      <c r="KD36" s="89"/>
      <c r="KE36" s="142"/>
      <c r="KF36" s="142"/>
    </row>
    <row r="37" spans="1:292" ht="13.5" customHeight="1" x14ac:dyDescent="0.25">
      <c r="A37" s="100"/>
      <c r="B37" s="142" t="s">
        <v>1132</v>
      </c>
      <c r="C37" s="89" t="s">
        <v>1083</v>
      </c>
      <c r="D37" s="320"/>
      <c r="E37" s="143"/>
      <c r="F37" s="144"/>
      <c r="G37" s="145"/>
      <c r="H37" s="145"/>
      <c r="I37" s="146"/>
      <c r="J37" s="147"/>
      <c r="K37" s="148"/>
      <c r="L37" s="149"/>
      <c r="M37" s="150"/>
      <c r="O37" s="142"/>
      <c r="P37" s="320"/>
      <c r="Q37" s="143"/>
      <c r="R37" s="144"/>
      <c r="S37" s="145"/>
      <c r="T37" s="145"/>
      <c r="U37" s="146"/>
      <c r="V37" s="147"/>
      <c r="W37" s="148"/>
      <c r="X37" s="149"/>
      <c r="Y37" s="150"/>
      <c r="AA37" s="142"/>
      <c r="AB37" s="142"/>
      <c r="AC37" s="143"/>
      <c r="AD37" s="144"/>
      <c r="AE37" s="145"/>
      <c r="AF37" s="145"/>
      <c r="AG37" s="146"/>
      <c r="AH37" s="147"/>
      <c r="AI37" s="148"/>
      <c r="AJ37" s="149"/>
      <c r="AK37" s="150"/>
      <c r="AM37" s="142"/>
      <c r="AN37" s="142"/>
      <c r="AO37" s="143">
        <f t="shared" si="0"/>
        <v>41878</v>
      </c>
      <c r="AP37" s="144" t="str">
        <f t="shared" si="1"/>
        <v>Valls I</v>
      </c>
      <c r="AQ37" s="145">
        <f>IF(AS37="","",AO$2)</f>
        <v>41729</v>
      </c>
      <c r="AR37" s="145">
        <f>IF(AS37="","",AO$3)</f>
        <v>41878</v>
      </c>
      <c r="AS37" s="146" t="str">
        <f t="shared" si="2"/>
        <v>Kader Arif</v>
      </c>
      <c r="AT37" s="147" t="str">
        <f t="shared" si="3"/>
        <v>1959</v>
      </c>
      <c r="AU37" s="148" t="str">
        <f t="shared" si="4"/>
        <v>male</v>
      </c>
      <c r="AV37" s="149" t="str">
        <f t="shared" si="5"/>
        <v>fr_ps01</v>
      </c>
      <c r="AW37" s="150" t="str">
        <f t="shared" si="6"/>
        <v>Arif_Kader_1959</v>
      </c>
      <c r="AX37" s="89"/>
      <c r="AY37" s="142"/>
      <c r="AZ37" s="142" t="s">
        <v>898</v>
      </c>
      <c r="BA37" s="143">
        <f t="shared" si="7"/>
        <v>42710</v>
      </c>
      <c r="BB37" s="144" t="str">
        <f t="shared" si="8"/>
        <v>Valls II</v>
      </c>
      <c r="BC37" s="145">
        <f>IF(BE37="","",BA$2)</f>
        <v>41878</v>
      </c>
      <c r="BD37" s="145">
        <v>41964</v>
      </c>
      <c r="BE37" s="146" t="str">
        <f t="shared" si="9"/>
        <v>Kader Arif</v>
      </c>
      <c r="BF37" s="147" t="str">
        <f t="shared" si="10"/>
        <v>1959</v>
      </c>
      <c r="BG37" s="148" t="str">
        <f t="shared" si="11"/>
        <v>male</v>
      </c>
      <c r="BH37" s="149" t="str">
        <f t="shared" si="12"/>
        <v>fr_ps01</v>
      </c>
      <c r="BI37" s="150" t="str">
        <f t="shared" si="13"/>
        <v>Arif_Kader_1959</v>
      </c>
      <c r="BJ37" s="89"/>
      <c r="BK37" s="142"/>
      <c r="BL37" s="142" t="s">
        <v>898</v>
      </c>
      <c r="BM37" s="143" t="str">
        <f t="shared" si="14"/>
        <v/>
      </c>
      <c r="BN37" s="144" t="str">
        <f t="shared" si="15"/>
        <v/>
      </c>
      <c r="BO37" s="145" t="str">
        <f t="shared" si="16"/>
        <v/>
      </c>
      <c r="BP37" s="145" t="str">
        <f t="shared" si="17"/>
        <v/>
      </c>
      <c r="BQ37" s="146" t="str">
        <f t="shared" si="18"/>
        <v/>
      </c>
      <c r="BR37" s="147" t="str">
        <f t="shared" si="19"/>
        <v/>
      </c>
      <c r="BS37" s="148" t="str">
        <f t="shared" si="20"/>
        <v/>
      </c>
      <c r="BT37" s="149" t="str">
        <f t="shared" si="21"/>
        <v/>
      </c>
      <c r="BU37" s="150" t="str">
        <f t="shared" si="22"/>
        <v/>
      </c>
      <c r="BV37" s="89"/>
      <c r="BW37" s="142"/>
      <c r="BX37" s="142"/>
      <c r="BY37" s="143" t="str">
        <f t="shared" si="23"/>
        <v/>
      </c>
      <c r="BZ37" s="144" t="str">
        <f t="shared" si="24"/>
        <v/>
      </c>
      <c r="CA37" s="145" t="str">
        <f t="shared" si="25"/>
        <v/>
      </c>
      <c r="CB37" s="145" t="str">
        <f t="shared" si="26"/>
        <v/>
      </c>
      <c r="CC37" s="146" t="str">
        <f t="shared" si="27"/>
        <v/>
      </c>
      <c r="CD37" s="147" t="str">
        <f t="shared" si="28"/>
        <v/>
      </c>
      <c r="CE37" s="148" t="str">
        <f t="shared" si="29"/>
        <v/>
      </c>
      <c r="CF37" s="149" t="str">
        <f t="shared" si="30"/>
        <v/>
      </c>
      <c r="CG37" s="150" t="str">
        <f t="shared" si="31"/>
        <v/>
      </c>
      <c r="CH37" s="89"/>
      <c r="CI37" s="142"/>
      <c r="CJ37" s="142"/>
      <c r="CK37" s="143" t="str">
        <f t="shared" si="32"/>
        <v/>
      </c>
      <c r="CL37" s="144" t="str">
        <f t="shared" si="33"/>
        <v/>
      </c>
      <c r="CM37" s="145" t="str">
        <f t="shared" si="34"/>
        <v/>
      </c>
      <c r="CN37" s="145" t="str">
        <f t="shared" si="35"/>
        <v/>
      </c>
      <c r="CO37" s="146" t="str">
        <f t="shared" si="36"/>
        <v/>
      </c>
      <c r="CP37" s="147" t="str">
        <f t="shared" si="37"/>
        <v/>
      </c>
      <c r="CQ37" s="148" t="str">
        <f t="shared" si="38"/>
        <v/>
      </c>
      <c r="CR37" s="149" t="str">
        <f t="shared" si="39"/>
        <v/>
      </c>
      <c r="CS37" s="150" t="str">
        <f t="shared" si="40"/>
        <v/>
      </c>
      <c r="CT37" s="89"/>
      <c r="CU37" s="142"/>
      <c r="CV37" s="142"/>
      <c r="CW37" s="143" t="str">
        <f t="shared" si="41"/>
        <v/>
      </c>
      <c r="CX37" s="144" t="str">
        <f t="shared" si="42"/>
        <v/>
      </c>
      <c r="CY37" s="145" t="str">
        <f t="shared" si="43"/>
        <v/>
      </c>
      <c r="CZ37" s="145" t="str">
        <f t="shared" si="44"/>
        <v/>
      </c>
      <c r="DA37" s="146" t="str">
        <f t="shared" si="45"/>
        <v/>
      </c>
      <c r="DB37" s="147" t="str">
        <f t="shared" si="46"/>
        <v/>
      </c>
      <c r="DC37" s="148" t="str">
        <f t="shared" si="47"/>
        <v/>
      </c>
      <c r="DD37" s="149" t="str">
        <f t="shared" si="48"/>
        <v/>
      </c>
      <c r="DE37" s="150" t="str">
        <f t="shared" si="49"/>
        <v/>
      </c>
      <c r="DF37" s="89"/>
      <c r="DG37" s="142"/>
      <c r="DH37" s="142"/>
      <c r="DI37" s="143"/>
      <c r="DJ37" s="144"/>
      <c r="DK37" s="145"/>
      <c r="DL37" s="145"/>
      <c r="DM37" s="146"/>
      <c r="DN37" s="147"/>
      <c r="DO37" s="148"/>
      <c r="DP37" s="149"/>
      <c r="DQ37" s="150"/>
      <c r="DR37" s="89"/>
      <c r="DS37" s="142"/>
      <c r="DT37" s="142"/>
      <c r="DU37" s="143"/>
      <c r="DV37" s="144"/>
      <c r="DW37" s="145"/>
      <c r="DX37" s="145"/>
      <c r="DY37" s="146"/>
      <c r="DZ37" s="147"/>
      <c r="EA37" s="148"/>
      <c r="EB37" s="149"/>
      <c r="EC37" s="150"/>
      <c r="ED37" s="89"/>
      <c r="EE37" s="142"/>
      <c r="EF37" s="142"/>
      <c r="EG37" s="143"/>
      <c r="EH37" s="144"/>
      <c r="EI37" s="145"/>
      <c r="EJ37" s="145"/>
      <c r="EK37" s="146"/>
      <c r="EL37" s="147"/>
      <c r="EM37" s="148"/>
      <c r="EN37" s="149"/>
      <c r="EO37" s="150"/>
      <c r="EP37" s="89"/>
      <c r="EQ37" s="142"/>
      <c r="ER37" s="142"/>
      <c r="ES37" s="143"/>
      <c r="ET37" s="144"/>
      <c r="EU37" s="145"/>
      <c r="EV37" s="145"/>
      <c r="EW37" s="146"/>
      <c r="EX37" s="147"/>
      <c r="EY37" s="148"/>
      <c r="EZ37" s="149"/>
      <c r="FA37" s="150"/>
      <c r="FB37" s="89"/>
      <c r="FC37" s="142"/>
      <c r="FD37" s="142"/>
      <c r="FE37" s="143"/>
      <c r="FF37" s="144"/>
      <c r="FG37" s="145"/>
      <c r="FH37" s="145"/>
      <c r="FI37" s="146"/>
      <c r="FJ37" s="147"/>
      <c r="FK37" s="148"/>
      <c r="FL37" s="149"/>
      <c r="FM37" s="150"/>
      <c r="FN37" s="89"/>
      <c r="FO37" s="142"/>
      <c r="FP37" s="142"/>
      <c r="FQ37" s="143"/>
      <c r="FR37" s="144"/>
      <c r="FS37" s="145"/>
      <c r="FT37" s="145"/>
      <c r="FU37" s="146"/>
      <c r="FV37" s="147"/>
      <c r="FW37" s="148"/>
      <c r="FX37" s="149"/>
      <c r="FY37" s="150"/>
      <c r="FZ37" s="89"/>
      <c r="GA37" s="142"/>
      <c r="GB37" s="142"/>
      <c r="GC37" s="143"/>
      <c r="GD37" s="144"/>
      <c r="GE37" s="145"/>
      <c r="GF37" s="145"/>
      <c r="GG37" s="146"/>
      <c r="GH37" s="147"/>
      <c r="GI37" s="148"/>
      <c r="GJ37" s="149"/>
      <c r="GK37" s="150"/>
      <c r="GL37" s="89"/>
      <c r="GM37" s="142"/>
      <c r="GN37" s="142"/>
      <c r="GO37" s="143"/>
      <c r="GP37" s="144"/>
      <c r="GQ37" s="145"/>
      <c r="GR37" s="145"/>
      <c r="GS37" s="146"/>
      <c r="GT37" s="147"/>
      <c r="GU37" s="148"/>
      <c r="GV37" s="149"/>
      <c r="GW37" s="150"/>
      <c r="GX37" s="89"/>
      <c r="GY37" s="142"/>
      <c r="GZ37" s="142"/>
      <c r="HA37" s="143"/>
      <c r="HB37" s="144"/>
      <c r="HC37" s="145"/>
      <c r="HD37" s="145"/>
      <c r="HE37" s="146"/>
      <c r="HF37" s="147"/>
      <c r="HG37" s="148"/>
      <c r="HH37" s="149"/>
      <c r="HI37" s="150"/>
      <c r="HJ37" s="89"/>
      <c r="HK37" s="142"/>
      <c r="HL37" s="142"/>
      <c r="HM37" s="143"/>
      <c r="HN37" s="144"/>
      <c r="HO37" s="145"/>
      <c r="HP37" s="145"/>
      <c r="HQ37" s="146"/>
      <c r="HR37" s="147"/>
      <c r="HS37" s="148"/>
      <c r="HT37" s="149"/>
      <c r="HU37" s="150"/>
      <c r="HV37" s="89"/>
      <c r="HW37" s="142"/>
      <c r="HX37" s="142"/>
      <c r="HY37" s="143"/>
      <c r="HZ37" s="144"/>
      <c r="IA37" s="145"/>
      <c r="IB37" s="145"/>
      <c r="IC37" s="146"/>
      <c r="ID37" s="147"/>
      <c r="IE37" s="148"/>
      <c r="IF37" s="149"/>
      <c r="IG37" s="150"/>
      <c r="IH37" s="89"/>
      <c r="II37" s="142"/>
      <c r="IJ37" s="142"/>
      <c r="IK37" s="143"/>
      <c r="IL37" s="144"/>
      <c r="IM37" s="145"/>
      <c r="IN37" s="145"/>
      <c r="IO37" s="146"/>
      <c r="IP37" s="147"/>
      <c r="IQ37" s="148"/>
      <c r="IR37" s="149"/>
      <c r="IS37" s="150"/>
      <c r="IT37" s="89"/>
      <c r="IU37" s="142"/>
      <c r="IV37" s="142"/>
      <c r="IW37" s="143"/>
      <c r="IX37" s="144"/>
      <c r="IY37" s="145"/>
      <c r="IZ37" s="145"/>
      <c r="JA37" s="146"/>
      <c r="JB37" s="147"/>
      <c r="JC37" s="148"/>
      <c r="JD37" s="149"/>
      <c r="JE37" s="150"/>
      <c r="JF37" s="89"/>
      <c r="JG37" s="142"/>
      <c r="JH37" s="142"/>
      <c r="JI37" s="143"/>
      <c r="JJ37" s="144"/>
      <c r="JK37" s="145"/>
      <c r="JL37" s="145"/>
      <c r="JM37" s="146"/>
      <c r="JN37" s="147"/>
      <c r="JO37" s="148"/>
      <c r="JP37" s="149"/>
      <c r="JQ37" s="150"/>
      <c r="JR37" s="89"/>
      <c r="JS37" s="142"/>
      <c r="JT37" s="142"/>
      <c r="JU37" s="143"/>
      <c r="JV37" s="144"/>
      <c r="JW37" s="145"/>
      <c r="JX37" s="145"/>
      <c r="JY37" s="146"/>
      <c r="JZ37" s="147"/>
      <c r="KA37" s="148"/>
      <c r="KB37" s="149"/>
      <c r="KC37" s="150"/>
      <c r="KD37" s="89"/>
      <c r="KE37" s="142"/>
      <c r="KF37" s="142"/>
    </row>
    <row r="38" spans="1:292" ht="13.5" customHeight="1" x14ac:dyDescent="0.25">
      <c r="A38" s="100"/>
      <c r="B38" s="142" t="s">
        <v>1132</v>
      </c>
      <c r="C38" s="89" t="s">
        <v>1083</v>
      </c>
      <c r="D38" s="320"/>
      <c r="E38" s="143"/>
      <c r="F38" s="144"/>
      <c r="G38" s="145"/>
      <c r="H38" s="145"/>
      <c r="I38" s="146"/>
      <c r="J38" s="147"/>
      <c r="K38" s="148"/>
      <c r="L38" s="149"/>
      <c r="M38" s="150"/>
      <c r="O38" s="142"/>
      <c r="P38" s="320"/>
      <c r="Q38" s="143"/>
      <c r="R38" s="144"/>
      <c r="S38" s="145"/>
      <c r="T38" s="145"/>
      <c r="U38" s="146"/>
      <c r="V38" s="147"/>
      <c r="W38" s="148"/>
      <c r="X38" s="149"/>
      <c r="Y38" s="150"/>
      <c r="AA38" s="142"/>
      <c r="AB38" s="142"/>
      <c r="AC38" s="143"/>
      <c r="AD38" s="144"/>
      <c r="AE38" s="145"/>
      <c r="AF38" s="145"/>
      <c r="AG38" s="146"/>
      <c r="AH38" s="147"/>
      <c r="AI38" s="148"/>
      <c r="AJ38" s="149"/>
      <c r="AK38" s="150"/>
      <c r="AM38" s="142"/>
      <c r="AN38" s="142"/>
      <c r="AO38" s="143" t="str">
        <f t="shared" si="0"/>
        <v/>
      </c>
      <c r="AP38" s="144" t="str">
        <f t="shared" si="1"/>
        <v/>
      </c>
      <c r="AQ38" s="145"/>
      <c r="AR38" s="145"/>
      <c r="AS38" s="146" t="str">
        <f t="shared" si="2"/>
        <v/>
      </c>
      <c r="AT38" s="147" t="str">
        <f t="shared" si="3"/>
        <v/>
      </c>
      <c r="AU38" s="148" t="str">
        <f t="shared" si="4"/>
        <v/>
      </c>
      <c r="AV38" s="149" t="str">
        <f t="shared" si="5"/>
        <v/>
      </c>
      <c r="AW38" s="150" t="str">
        <f t="shared" si="6"/>
        <v/>
      </c>
      <c r="AX38" s="89"/>
      <c r="AY38" s="142"/>
      <c r="AZ38" s="142"/>
      <c r="BA38" s="143">
        <f t="shared" si="7"/>
        <v>42710</v>
      </c>
      <c r="BB38" s="144" t="str">
        <f t="shared" si="8"/>
        <v>Valls II</v>
      </c>
      <c r="BC38" s="145">
        <v>41964</v>
      </c>
      <c r="BD38" s="145">
        <f>IF(BE38="","",BA$3)</f>
        <v>42710</v>
      </c>
      <c r="BE38" s="146" t="str">
        <f t="shared" si="9"/>
        <v>Jean-Marc Todeschini</v>
      </c>
      <c r="BF38" s="147" t="str">
        <f t="shared" si="10"/>
        <v>1952</v>
      </c>
      <c r="BG38" s="148" t="str">
        <f t="shared" si="11"/>
        <v>male</v>
      </c>
      <c r="BH38" s="149" t="str">
        <f t="shared" si="12"/>
        <v>fr_ps01</v>
      </c>
      <c r="BI38" s="150" t="str">
        <f t="shared" si="13"/>
        <v>Todeschini_Jean-Marc_1952</v>
      </c>
      <c r="BJ38" s="89"/>
      <c r="BK38" s="142"/>
      <c r="BL38" s="142" t="s">
        <v>1102</v>
      </c>
      <c r="BM38" s="143" t="str">
        <f t="shared" si="14"/>
        <v/>
      </c>
      <c r="BN38" s="144" t="str">
        <f t="shared" si="15"/>
        <v/>
      </c>
      <c r="BO38" s="145" t="str">
        <f t="shared" si="16"/>
        <v/>
      </c>
      <c r="BP38" s="145" t="str">
        <f t="shared" si="17"/>
        <v/>
      </c>
      <c r="BQ38" s="146" t="str">
        <f t="shared" si="18"/>
        <v/>
      </c>
      <c r="BR38" s="147" t="str">
        <f t="shared" si="19"/>
        <v/>
      </c>
      <c r="BS38" s="148" t="str">
        <f t="shared" si="20"/>
        <v/>
      </c>
      <c r="BT38" s="149" t="str">
        <f t="shared" si="21"/>
        <v/>
      </c>
      <c r="BU38" s="150" t="str">
        <f t="shared" si="22"/>
        <v/>
      </c>
      <c r="BV38" s="89"/>
      <c r="BW38" s="142"/>
      <c r="BX38" s="142"/>
      <c r="BY38" s="143" t="str">
        <f t="shared" si="23"/>
        <v/>
      </c>
      <c r="BZ38" s="144" t="str">
        <f t="shared" si="24"/>
        <v/>
      </c>
      <c r="CA38" s="145" t="str">
        <f t="shared" si="25"/>
        <v/>
      </c>
      <c r="CB38" s="145" t="str">
        <f t="shared" si="26"/>
        <v/>
      </c>
      <c r="CC38" s="146" t="str">
        <f t="shared" si="27"/>
        <v/>
      </c>
      <c r="CD38" s="147" t="str">
        <f t="shared" si="28"/>
        <v/>
      </c>
      <c r="CE38" s="148" t="str">
        <f t="shared" si="29"/>
        <v/>
      </c>
      <c r="CF38" s="149" t="str">
        <f t="shared" si="30"/>
        <v/>
      </c>
      <c r="CG38" s="150" t="str">
        <f t="shared" si="31"/>
        <v/>
      </c>
      <c r="CH38" s="89"/>
      <c r="CI38" s="142"/>
      <c r="CJ38" s="142"/>
      <c r="CK38" s="143" t="str">
        <f t="shared" si="32"/>
        <v/>
      </c>
      <c r="CL38" s="144" t="str">
        <f t="shared" si="33"/>
        <v/>
      </c>
      <c r="CM38" s="145" t="str">
        <f t="shared" si="34"/>
        <v/>
      </c>
      <c r="CN38" s="145" t="str">
        <f t="shared" si="35"/>
        <v/>
      </c>
      <c r="CO38" s="146" t="str">
        <f t="shared" si="36"/>
        <v/>
      </c>
      <c r="CP38" s="147" t="str">
        <f t="shared" si="37"/>
        <v/>
      </c>
      <c r="CQ38" s="148" t="str">
        <f t="shared" si="38"/>
        <v/>
      </c>
      <c r="CR38" s="149" t="str">
        <f t="shared" si="39"/>
        <v/>
      </c>
      <c r="CS38" s="150" t="str">
        <f t="shared" si="40"/>
        <v/>
      </c>
      <c r="CT38" s="89"/>
      <c r="CU38" s="142"/>
      <c r="CV38" s="142"/>
      <c r="CW38" s="143" t="str">
        <f t="shared" si="41"/>
        <v/>
      </c>
      <c r="CX38" s="144" t="str">
        <f t="shared" si="42"/>
        <v/>
      </c>
      <c r="CY38" s="145" t="str">
        <f t="shared" si="43"/>
        <v/>
      </c>
      <c r="CZ38" s="145" t="str">
        <f t="shared" si="44"/>
        <v/>
      </c>
      <c r="DA38" s="146" t="str">
        <f t="shared" si="45"/>
        <v/>
      </c>
      <c r="DB38" s="147" t="str">
        <f t="shared" si="46"/>
        <v/>
      </c>
      <c r="DC38" s="148" t="str">
        <f t="shared" si="47"/>
        <v/>
      </c>
      <c r="DD38" s="149" t="str">
        <f t="shared" si="48"/>
        <v/>
      </c>
      <c r="DE38" s="150" t="str">
        <f t="shared" si="49"/>
        <v/>
      </c>
      <c r="DF38" s="89"/>
      <c r="DG38" s="142"/>
      <c r="DH38" s="142"/>
      <c r="DI38" s="143"/>
      <c r="DJ38" s="144"/>
      <c r="DK38" s="145"/>
      <c r="DL38" s="145"/>
      <c r="DM38" s="146"/>
      <c r="DN38" s="147"/>
      <c r="DO38" s="148"/>
      <c r="DP38" s="149"/>
      <c r="DQ38" s="150"/>
      <c r="DR38" s="89"/>
      <c r="DS38" s="142"/>
      <c r="DT38" s="142"/>
      <c r="DU38" s="143"/>
      <c r="DV38" s="144"/>
      <c r="DW38" s="145"/>
      <c r="DX38" s="145"/>
      <c r="DY38" s="146"/>
      <c r="DZ38" s="147"/>
      <c r="EA38" s="148"/>
      <c r="EB38" s="149"/>
      <c r="EC38" s="150"/>
      <c r="ED38" s="89"/>
      <c r="EE38" s="142"/>
      <c r="EF38" s="142"/>
      <c r="EG38" s="143"/>
      <c r="EH38" s="144"/>
      <c r="EI38" s="145"/>
      <c r="EJ38" s="145"/>
      <c r="EK38" s="146"/>
      <c r="EL38" s="147"/>
      <c r="EM38" s="148"/>
      <c r="EN38" s="149"/>
      <c r="EO38" s="150"/>
      <c r="EP38" s="89"/>
      <c r="EQ38" s="142"/>
      <c r="ER38" s="142"/>
      <c r="ES38" s="143"/>
      <c r="ET38" s="144"/>
      <c r="EU38" s="145"/>
      <c r="EV38" s="145"/>
      <c r="EW38" s="146"/>
      <c r="EX38" s="147"/>
      <c r="EY38" s="148"/>
      <c r="EZ38" s="149"/>
      <c r="FA38" s="150"/>
      <c r="FB38" s="89"/>
      <c r="FC38" s="142"/>
      <c r="FD38" s="142"/>
      <c r="FE38" s="143"/>
      <c r="FF38" s="144"/>
      <c r="FG38" s="145"/>
      <c r="FH38" s="145"/>
      <c r="FI38" s="146"/>
      <c r="FJ38" s="147"/>
      <c r="FK38" s="148"/>
      <c r="FL38" s="149"/>
      <c r="FM38" s="150"/>
      <c r="FN38" s="89"/>
      <c r="FO38" s="142"/>
      <c r="FP38" s="142"/>
      <c r="FQ38" s="143"/>
      <c r="FR38" s="144"/>
      <c r="FS38" s="145"/>
      <c r="FT38" s="145"/>
      <c r="FU38" s="146"/>
      <c r="FV38" s="147"/>
      <c r="FW38" s="148"/>
      <c r="FX38" s="149"/>
      <c r="FY38" s="150"/>
      <c r="FZ38" s="89"/>
      <c r="GA38" s="142"/>
      <c r="GB38" s="142"/>
      <c r="GC38" s="143"/>
      <c r="GD38" s="144"/>
      <c r="GE38" s="145"/>
      <c r="GF38" s="145"/>
      <c r="GG38" s="146"/>
      <c r="GH38" s="147"/>
      <c r="GI38" s="148"/>
      <c r="GJ38" s="149"/>
      <c r="GK38" s="150"/>
      <c r="GL38" s="89"/>
      <c r="GM38" s="142"/>
      <c r="GN38" s="142"/>
      <c r="GO38" s="143"/>
      <c r="GP38" s="144"/>
      <c r="GQ38" s="145"/>
      <c r="GR38" s="145"/>
      <c r="GS38" s="146"/>
      <c r="GT38" s="147"/>
      <c r="GU38" s="148"/>
      <c r="GV38" s="149"/>
      <c r="GW38" s="150"/>
      <c r="GX38" s="89"/>
      <c r="GY38" s="142"/>
      <c r="GZ38" s="142"/>
      <c r="HA38" s="143"/>
      <c r="HB38" s="144"/>
      <c r="HC38" s="145"/>
      <c r="HD38" s="145"/>
      <c r="HE38" s="146"/>
      <c r="HF38" s="147"/>
      <c r="HG38" s="148"/>
      <c r="HH38" s="149"/>
      <c r="HI38" s="150"/>
      <c r="HJ38" s="89"/>
      <c r="HK38" s="142"/>
      <c r="HL38" s="142"/>
      <c r="HM38" s="143"/>
      <c r="HN38" s="144"/>
      <c r="HO38" s="145"/>
      <c r="HP38" s="145"/>
      <c r="HQ38" s="146"/>
      <c r="HR38" s="147"/>
      <c r="HS38" s="148"/>
      <c r="HT38" s="149"/>
      <c r="HU38" s="150"/>
      <c r="HV38" s="89"/>
      <c r="HW38" s="142"/>
      <c r="HX38" s="142"/>
      <c r="HY38" s="143"/>
      <c r="HZ38" s="144"/>
      <c r="IA38" s="145"/>
      <c r="IB38" s="145"/>
      <c r="IC38" s="146"/>
      <c r="ID38" s="147"/>
      <c r="IE38" s="148"/>
      <c r="IF38" s="149"/>
      <c r="IG38" s="150"/>
      <c r="IH38" s="89"/>
      <c r="II38" s="142"/>
      <c r="IJ38" s="142"/>
      <c r="IK38" s="143"/>
      <c r="IL38" s="144"/>
      <c r="IM38" s="145"/>
      <c r="IN38" s="145"/>
      <c r="IO38" s="146"/>
      <c r="IP38" s="147"/>
      <c r="IQ38" s="148"/>
      <c r="IR38" s="149"/>
      <c r="IS38" s="150"/>
      <c r="IT38" s="89"/>
      <c r="IU38" s="142"/>
      <c r="IV38" s="142"/>
      <c r="IW38" s="143"/>
      <c r="IX38" s="144"/>
      <c r="IY38" s="145"/>
      <c r="IZ38" s="145"/>
      <c r="JA38" s="146"/>
      <c r="JB38" s="147"/>
      <c r="JC38" s="148"/>
      <c r="JD38" s="149"/>
      <c r="JE38" s="150"/>
      <c r="JF38" s="89"/>
      <c r="JG38" s="142"/>
      <c r="JH38" s="142"/>
      <c r="JI38" s="143"/>
      <c r="JJ38" s="144"/>
      <c r="JK38" s="145"/>
      <c r="JL38" s="145"/>
      <c r="JM38" s="146"/>
      <c r="JN38" s="147"/>
      <c r="JO38" s="148"/>
      <c r="JP38" s="149"/>
      <c r="JQ38" s="150"/>
      <c r="JR38" s="89"/>
      <c r="JS38" s="142"/>
      <c r="JT38" s="142"/>
      <c r="JU38" s="143"/>
      <c r="JV38" s="144"/>
      <c r="JW38" s="145"/>
      <c r="JX38" s="145"/>
      <c r="JY38" s="146"/>
      <c r="JZ38" s="147"/>
      <c r="KA38" s="148"/>
      <c r="KB38" s="149"/>
      <c r="KC38" s="150"/>
      <c r="KD38" s="89"/>
      <c r="KE38" s="142"/>
      <c r="KF38" s="142"/>
    </row>
    <row r="39" spans="1:292" ht="13.5" customHeight="1" x14ac:dyDescent="0.25">
      <c r="A39" s="100"/>
      <c r="B39" s="142" t="s">
        <v>800</v>
      </c>
      <c r="C39" s="89" t="s">
        <v>801</v>
      </c>
      <c r="D39" s="320"/>
      <c r="E39" s="143">
        <f t="shared" si="53"/>
        <v>40601</v>
      </c>
      <c r="F39" s="144" t="str">
        <f t="shared" si="54"/>
        <v>Fillon VI</v>
      </c>
      <c r="G39" s="145">
        <f t="shared" si="55"/>
        <v>40496</v>
      </c>
      <c r="H39" s="145">
        <f t="shared" si="56"/>
        <v>40601</v>
      </c>
      <c r="I39" s="146" t="str">
        <f t="shared" si="57"/>
        <v>Nathalie Kosciusko-Morizet</v>
      </c>
      <c r="J39" s="147" t="str">
        <f t="shared" si="58"/>
        <v>1973</v>
      </c>
      <c r="K39" s="148" t="str">
        <f t="shared" si="59"/>
        <v>female</v>
      </c>
      <c r="L39" s="149" t="str">
        <f t="shared" si="60"/>
        <v>fr_ump01</v>
      </c>
      <c r="M39" s="150" t="str">
        <f t="shared" si="61"/>
        <v>Kosciusko-Morizet_Nathalie_1973</v>
      </c>
      <c r="O39" s="142"/>
      <c r="P39" s="320" t="s">
        <v>935</v>
      </c>
      <c r="Q39" s="143">
        <f t="shared" si="62"/>
        <v>41044</v>
      </c>
      <c r="R39" s="144" t="str">
        <f t="shared" si="63"/>
        <v>Fillon VII</v>
      </c>
      <c r="S39" s="145">
        <f t="shared" si="64"/>
        <v>40601</v>
      </c>
      <c r="T39" s="145">
        <f t="shared" si="65"/>
        <v>41044</v>
      </c>
      <c r="U39" s="146" t="str">
        <f t="shared" si="66"/>
        <v>Nathalie Kosciusko-Morizet</v>
      </c>
      <c r="V39" s="147" t="str">
        <f t="shared" si="67"/>
        <v>1973</v>
      </c>
      <c r="W39" s="148" t="str">
        <f t="shared" si="68"/>
        <v>female</v>
      </c>
      <c r="X39" s="149" t="str">
        <f t="shared" si="69"/>
        <v>fr_ump01</v>
      </c>
      <c r="Y39" s="150" t="str">
        <f t="shared" si="70"/>
        <v>Kosciusko-Morizet_Nathalie_1973</v>
      </c>
      <c r="AA39" s="142"/>
      <c r="AB39" s="142" t="s">
        <v>935</v>
      </c>
      <c r="AC39" s="143" t="str">
        <f t="shared" si="71"/>
        <v/>
      </c>
      <c r="AD39" s="144" t="str">
        <f t="shared" si="72"/>
        <v/>
      </c>
      <c r="AE39" s="145" t="str">
        <f t="shared" si="73"/>
        <v/>
      </c>
      <c r="AF39" s="145" t="str">
        <f t="shared" si="74"/>
        <v/>
      </c>
      <c r="AG39" s="146" t="str">
        <f t="shared" si="75"/>
        <v/>
      </c>
      <c r="AH39" s="147" t="str">
        <f t="shared" si="76"/>
        <v/>
      </c>
      <c r="AI39" s="148" t="str">
        <f t="shared" si="77"/>
        <v/>
      </c>
      <c r="AJ39" s="149" t="str">
        <f t="shared" si="215"/>
        <v/>
      </c>
      <c r="AK39" s="150" t="str">
        <f t="shared" si="78"/>
        <v/>
      </c>
      <c r="AM39" s="142"/>
      <c r="AN39" s="142"/>
      <c r="AO39" s="143" t="str">
        <f t="shared" si="0"/>
        <v/>
      </c>
      <c r="AP39" s="144" t="str">
        <f t="shared" si="1"/>
        <v/>
      </c>
      <c r="AQ39" s="145" t="str">
        <f t="shared" si="216"/>
        <v/>
      </c>
      <c r="AR39" s="145" t="str">
        <f t="shared" si="217"/>
        <v/>
      </c>
      <c r="AS39" s="146" t="str">
        <f t="shared" si="2"/>
        <v/>
      </c>
      <c r="AT39" s="147" t="str">
        <f t="shared" si="3"/>
        <v/>
      </c>
      <c r="AU39" s="148" t="str">
        <f t="shared" si="4"/>
        <v/>
      </c>
      <c r="AV39" s="149" t="str">
        <f t="shared" si="5"/>
        <v/>
      </c>
      <c r="AW39" s="150" t="str">
        <f t="shared" si="6"/>
        <v/>
      </c>
      <c r="AX39" s="89"/>
      <c r="AY39" s="142"/>
      <c r="AZ39" s="142"/>
      <c r="BA39" s="143" t="str">
        <f t="shared" si="7"/>
        <v/>
      </c>
      <c r="BB39" s="144" t="str">
        <f t="shared" si="8"/>
        <v/>
      </c>
      <c r="BC39" s="145" t="str">
        <f t="shared" si="218"/>
        <v/>
      </c>
      <c r="BD39" s="145" t="str">
        <f t="shared" si="219"/>
        <v/>
      </c>
      <c r="BE39" s="146" t="str">
        <f t="shared" si="9"/>
        <v/>
      </c>
      <c r="BF39" s="147" t="str">
        <f t="shared" si="10"/>
        <v/>
      </c>
      <c r="BG39" s="148" t="str">
        <f t="shared" si="11"/>
        <v/>
      </c>
      <c r="BH39" s="149" t="str">
        <f t="shared" si="12"/>
        <v/>
      </c>
      <c r="BI39" s="150" t="str">
        <f t="shared" si="13"/>
        <v/>
      </c>
      <c r="BJ39" s="89"/>
      <c r="BK39" s="142"/>
      <c r="BL39" s="142"/>
      <c r="BM39" s="143" t="str">
        <f t="shared" si="14"/>
        <v/>
      </c>
      <c r="BN39" s="144" t="str">
        <f t="shared" si="15"/>
        <v/>
      </c>
      <c r="BO39" s="145" t="str">
        <f t="shared" si="16"/>
        <v/>
      </c>
      <c r="BP39" s="145" t="str">
        <f t="shared" si="17"/>
        <v/>
      </c>
      <c r="BQ39" s="146" t="str">
        <f t="shared" si="18"/>
        <v/>
      </c>
      <c r="BR39" s="147" t="str">
        <f t="shared" si="19"/>
        <v/>
      </c>
      <c r="BS39" s="148" t="str">
        <f t="shared" si="20"/>
        <v/>
      </c>
      <c r="BT39" s="149" t="str">
        <f t="shared" si="21"/>
        <v/>
      </c>
      <c r="BU39" s="150" t="str">
        <f t="shared" si="22"/>
        <v/>
      </c>
      <c r="BV39" s="89"/>
      <c r="BW39" s="142"/>
      <c r="BX39" s="142"/>
      <c r="BY39" s="143">
        <f t="shared" si="23"/>
        <v>42905</v>
      </c>
      <c r="BZ39" s="144" t="str">
        <f t="shared" si="24"/>
        <v>Philippe I</v>
      </c>
      <c r="CA39" s="145">
        <f t="shared" si="25"/>
        <v>42870</v>
      </c>
      <c r="CB39" s="145">
        <f t="shared" si="26"/>
        <v>42905</v>
      </c>
      <c r="CC39" s="146" t="str">
        <f t="shared" si="27"/>
        <v>Nicolas Hulot</v>
      </c>
      <c r="CD39" s="147" t="str">
        <f t="shared" si="28"/>
        <v>1955</v>
      </c>
      <c r="CE39" s="148" t="str">
        <f t="shared" si="29"/>
        <v>male</v>
      </c>
      <c r="CF39" s="149" t="str">
        <f t="shared" si="30"/>
        <v>fr_independent01</v>
      </c>
      <c r="CG39" s="150" t="str">
        <f t="shared" si="31"/>
        <v>Hulot_Nicolas_1955</v>
      </c>
      <c r="CH39" s="89"/>
      <c r="CI39" s="142"/>
      <c r="CJ39" s="142" t="s">
        <v>1263</v>
      </c>
      <c r="CK39" s="143">
        <f t="shared" si="32"/>
        <v>44019</v>
      </c>
      <c r="CL39" s="144" t="str">
        <f t="shared" si="33"/>
        <v>Philippe II</v>
      </c>
      <c r="CM39" s="145">
        <f t="shared" si="34"/>
        <v>42905</v>
      </c>
      <c r="CN39" s="145">
        <v>43332</v>
      </c>
      <c r="CO39" s="146" t="str">
        <f t="shared" si="36"/>
        <v>Nicolas Hulot</v>
      </c>
      <c r="CP39" s="147" t="str">
        <f t="shared" si="37"/>
        <v>1955</v>
      </c>
      <c r="CQ39" s="148" t="str">
        <f t="shared" si="38"/>
        <v>male</v>
      </c>
      <c r="CR39" s="149" t="str">
        <f t="shared" si="39"/>
        <v>fr_independent01</v>
      </c>
      <c r="CS39" s="150" t="str">
        <f t="shared" si="40"/>
        <v>Hulot_Nicolas_1955</v>
      </c>
      <c r="CT39" s="89"/>
      <c r="CU39" s="142"/>
      <c r="CV39" s="142" t="s">
        <v>1263</v>
      </c>
      <c r="CW39" s="143" t="str">
        <f t="shared" si="41"/>
        <v/>
      </c>
      <c r="CX39" s="144" t="str">
        <f t="shared" si="42"/>
        <v/>
      </c>
      <c r="CY39" s="145" t="str">
        <f t="shared" si="43"/>
        <v/>
      </c>
      <c r="CZ39" s="145" t="str">
        <f t="shared" si="44"/>
        <v/>
      </c>
      <c r="DA39" s="146" t="str">
        <f t="shared" si="45"/>
        <v/>
      </c>
      <c r="DB39" s="147" t="str">
        <f t="shared" si="46"/>
        <v/>
      </c>
      <c r="DC39" s="148" t="str">
        <f t="shared" si="47"/>
        <v/>
      </c>
      <c r="DD39" s="149" t="str">
        <f t="shared" si="48"/>
        <v/>
      </c>
      <c r="DE39" s="150" t="str">
        <f t="shared" si="49"/>
        <v/>
      </c>
      <c r="DF39" s="89"/>
      <c r="DG39" s="142"/>
      <c r="DH39" s="142"/>
      <c r="DI39" s="143" t="str">
        <f t="shared" si="79"/>
        <v/>
      </c>
      <c r="DJ39" s="144" t="str">
        <f t="shared" si="80"/>
        <v/>
      </c>
      <c r="DK39" s="145" t="str">
        <f t="shared" si="81"/>
        <v/>
      </c>
      <c r="DL39" s="145" t="str">
        <f t="shared" si="82"/>
        <v/>
      </c>
      <c r="DM39" s="146" t="str">
        <f t="shared" si="83"/>
        <v/>
      </c>
      <c r="DN39" s="147" t="str">
        <f t="shared" si="84"/>
        <v/>
      </c>
      <c r="DO39" s="148" t="str">
        <f t="shared" si="85"/>
        <v/>
      </c>
      <c r="DP39" s="149" t="str">
        <f t="shared" si="86"/>
        <v/>
      </c>
      <c r="DQ39" s="150" t="str">
        <f t="shared" si="87"/>
        <v/>
      </c>
      <c r="DR39" s="89"/>
      <c r="DS39" s="142"/>
      <c r="DT39" s="142"/>
      <c r="DU39" s="143" t="str">
        <f t="shared" si="88"/>
        <v/>
      </c>
      <c r="DV39" s="144" t="str">
        <f t="shared" si="89"/>
        <v/>
      </c>
      <c r="DW39" s="145" t="str">
        <f t="shared" si="90"/>
        <v/>
      </c>
      <c r="DX39" s="145" t="str">
        <f t="shared" si="91"/>
        <v/>
      </c>
      <c r="DY39" s="146" t="str">
        <f t="shared" si="92"/>
        <v/>
      </c>
      <c r="DZ39" s="147" t="str">
        <f t="shared" si="93"/>
        <v/>
      </c>
      <c r="EA39" s="148" t="str">
        <f t="shared" si="94"/>
        <v/>
      </c>
      <c r="EB39" s="149" t="str">
        <f t="shared" si="95"/>
        <v/>
      </c>
      <c r="EC39" s="150" t="str">
        <f t="shared" si="96"/>
        <v/>
      </c>
      <c r="ED39" s="89"/>
      <c r="EE39" s="142"/>
      <c r="EF39" s="142"/>
      <c r="EG39" s="143" t="str">
        <f t="shared" si="97"/>
        <v/>
      </c>
      <c r="EH39" s="144" t="str">
        <f t="shared" si="98"/>
        <v/>
      </c>
      <c r="EI39" s="145" t="str">
        <f t="shared" si="99"/>
        <v/>
      </c>
      <c r="EJ39" s="145" t="str">
        <f t="shared" si="100"/>
        <v/>
      </c>
      <c r="EK39" s="146" t="str">
        <f t="shared" si="101"/>
        <v/>
      </c>
      <c r="EL39" s="147" t="str">
        <f t="shared" si="102"/>
        <v/>
      </c>
      <c r="EM39" s="148" t="str">
        <f t="shared" si="103"/>
        <v/>
      </c>
      <c r="EN39" s="149" t="str">
        <f t="shared" si="104"/>
        <v/>
      </c>
      <c r="EO39" s="150" t="str">
        <f t="shared" si="105"/>
        <v/>
      </c>
      <c r="EP39" s="89"/>
      <c r="EQ39" s="142"/>
      <c r="ER39" s="142"/>
      <c r="ES39" s="143" t="str">
        <f t="shared" si="106"/>
        <v/>
      </c>
      <c r="ET39" s="144" t="str">
        <f t="shared" si="107"/>
        <v/>
      </c>
      <c r="EU39" s="145" t="str">
        <f t="shared" si="108"/>
        <v/>
      </c>
      <c r="EV39" s="145" t="str">
        <f t="shared" si="109"/>
        <v/>
      </c>
      <c r="EW39" s="146" t="str">
        <f t="shared" si="110"/>
        <v/>
      </c>
      <c r="EX39" s="147" t="str">
        <f t="shared" si="111"/>
        <v/>
      </c>
      <c r="EY39" s="148" t="str">
        <f t="shared" si="112"/>
        <v/>
      </c>
      <c r="EZ39" s="149" t="str">
        <f t="shared" si="113"/>
        <v/>
      </c>
      <c r="FA39" s="150" t="str">
        <f t="shared" si="114"/>
        <v/>
      </c>
      <c r="FB39" s="89"/>
      <c r="FC39" s="142"/>
      <c r="FD39" s="142"/>
      <c r="FE39" s="143" t="str">
        <f t="shared" si="115"/>
        <v/>
      </c>
      <c r="FF39" s="144" t="str">
        <f t="shared" si="116"/>
        <v/>
      </c>
      <c r="FG39" s="145" t="str">
        <f t="shared" si="117"/>
        <v/>
      </c>
      <c r="FH39" s="145" t="str">
        <f t="shared" si="118"/>
        <v/>
      </c>
      <c r="FI39" s="146" t="str">
        <f t="shared" si="119"/>
        <v/>
      </c>
      <c r="FJ39" s="147" t="str">
        <f t="shared" si="120"/>
        <v/>
      </c>
      <c r="FK39" s="148" t="str">
        <f t="shared" si="121"/>
        <v/>
      </c>
      <c r="FL39" s="149" t="str">
        <f t="shared" si="122"/>
        <v/>
      </c>
      <c r="FM39" s="150" t="str">
        <f t="shared" si="123"/>
        <v/>
      </c>
      <c r="FN39" s="89"/>
      <c r="FO39" s="142"/>
      <c r="FP39" s="142"/>
      <c r="FQ39" s="143" t="str">
        <f>IF(FU39="","",#REF!)</f>
        <v/>
      </c>
      <c r="FR39" s="144" t="str">
        <f t="shared" si="124"/>
        <v/>
      </c>
      <c r="FS39" s="145" t="str">
        <f t="shared" si="125"/>
        <v/>
      </c>
      <c r="FT39" s="145" t="str">
        <f t="shared" si="126"/>
        <v/>
      </c>
      <c r="FU39" s="146" t="str">
        <f t="shared" si="127"/>
        <v/>
      </c>
      <c r="FV39" s="147" t="str">
        <f t="shared" si="128"/>
        <v/>
      </c>
      <c r="FW39" s="148" t="str">
        <f t="shared" si="129"/>
        <v/>
      </c>
      <c r="FX39" s="149" t="str">
        <f t="shared" si="130"/>
        <v/>
      </c>
      <c r="FY39" s="150" t="str">
        <f t="shared" si="131"/>
        <v/>
      </c>
      <c r="FZ39" s="89"/>
      <c r="GA39" s="142"/>
      <c r="GB39" s="142"/>
      <c r="GC39" s="143" t="str">
        <f t="shared" si="132"/>
        <v/>
      </c>
      <c r="GD39" s="144" t="str">
        <f t="shared" si="133"/>
        <v/>
      </c>
      <c r="GE39" s="145" t="str">
        <f t="shared" si="134"/>
        <v/>
      </c>
      <c r="GF39" s="145" t="str">
        <f t="shared" si="135"/>
        <v/>
      </c>
      <c r="GG39" s="146" t="str">
        <f t="shared" si="136"/>
        <v/>
      </c>
      <c r="GH39" s="147" t="str">
        <f t="shared" si="137"/>
        <v/>
      </c>
      <c r="GI39" s="148" t="str">
        <f t="shared" si="138"/>
        <v/>
      </c>
      <c r="GJ39" s="149" t="str">
        <f t="shared" si="139"/>
        <v/>
      </c>
      <c r="GK39" s="150" t="str">
        <f t="shared" si="140"/>
        <v/>
      </c>
      <c r="GL39" s="89"/>
      <c r="GM39" s="142"/>
      <c r="GN39" s="142" t="s">
        <v>284</v>
      </c>
      <c r="GO39" s="143" t="str">
        <f t="shared" si="141"/>
        <v/>
      </c>
      <c r="GP39" s="144" t="str">
        <f t="shared" si="142"/>
        <v/>
      </c>
      <c r="GQ39" s="145" t="str">
        <f t="shared" si="143"/>
        <v/>
      </c>
      <c r="GR39" s="145" t="str">
        <f t="shared" si="144"/>
        <v/>
      </c>
      <c r="GS39" s="146" t="str">
        <f t="shared" si="145"/>
        <v/>
      </c>
      <c r="GT39" s="147" t="str">
        <f t="shared" si="146"/>
        <v/>
      </c>
      <c r="GU39" s="148" t="str">
        <f t="shared" si="147"/>
        <v/>
      </c>
      <c r="GV39" s="149" t="str">
        <f t="shared" si="148"/>
        <v/>
      </c>
      <c r="GW39" s="150" t="str">
        <f t="shared" si="149"/>
        <v/>
      </c>
      <c r="GX39" s="89"/>
      <c r="GY39" s="142"/>
      <c r="GZ39" s="142"/>
      <c r="HA39" s="143" t="str">
        <f t="shared" si="150"/>
        <v/>
      </c>
      <c r="HB39" s="144" t="str">
        <f t="shared" si="151"/>
        <v/>
      </c>
      <c r="HC39" s="145" t="str">
        <f t="shared" si="152"/>
        <v/>
      </c>
      <c r="HD39" s="145" t="str">
        <f t="shared" si="153"/>
        <v/>
      </c>
      <c r="HE39" s="146" t="str">
        <f t="shared" si="154"/>
        <v/>
      </c>
      <c r="HF39" s="147" t="str">
        <f t="shared" si="155"/>
        <v/>
      </c>
      <c r="HG39" s="148" t="str">
        <f t="shared" si="156"/>
        <v/>
      </c>
      <c r="HH39" s="149" t="str">
        <f t="shared" si="157"/>
        <v/>
      </c>
      <c r="HI39" s="150" t="str">
        <f t="shared" si="158"/>
        <v/>
      </c>
      <c r="HJ39" s="89"/>
      <c r="HK39" s="142"/>
      <c r="HL39" s="142" t="s">
        <v>284</v>
      </c>
      <c r="HM39" s="143" t="str">
        <f t="shared" si="159"/>
        <v/>
      </c>
      <c r="HN39" s="144" t="str">
        <f t="shared" si="160"/>
        <v/>
      </c>
      <c r="HO39" s="145" t="str">
        <f t="shared" si="161"/>
        <v/>
      </c>
      <c r="HP39" s="145" t="str">
        <f t="shared" si="162"/>
        <v/>
      </c>
      <c r="HQ39" s="146" t="str">
        <f t="shared" si="163"/>
        <v/>
      </c>
      <c r="HR39" s="147" t="str">
        <f t="shared" si="164"/>
        <v/>
      </c>
      <c r="HS39" s="148" t="str">
        <f t="shared" si="165"/>
        <v/>
      </c>
      <c r="HT39" s="149" t="str">
        <f t="shared" si="166"/>
        <v/>
      </c>
      <c r="HU39" s="150" t="str">
        <f t="shared" si="167"/>
        <v/>
      </c>
      <c r="HV39" s="89"/>
      <c r="HW39" s="142"/>
      <c r="HX39" s="142"/>
      <c r="HY39" s="143" t="str">
        <f t="shared" si="168"/>
        <v/>
      </c>
      <c r="HZ39" s="144" t="str">
        <f t="shared" si="169"/>
        <v/>
      </c>
      <c r="IA39" s="145" t="str">
        <f t="shared" si="170"/>
        <v/>
      </c>
      <c r="IB39" s="145" t="str">
        <f t="shared" si="171"/>
        <v/>
      </c>
      <c r="IC39" s="146" t="str">
        <f t="shared" si="172"/>
        <v/>
      </c>
      <c r="ID39" s="147" t="str">
        <f t="shared" si="173"/>
        <v/>
      </c>
      <c r="IE39" s="148" t="str">
        <f t="shared" si="174"/>
        <v/>
      </c>
      <c r="IF39" s="149" t="str">
        <f t="shared" si="175"/>
        <v/>
      </c>
      <c r="IG39" s="150" t="str">
        <f t="shared" si="176"/>
        <v/>
      </c>
      <c r="IH39" s="89"/>
      <c r="II39" s="142"/>
      <c r="IJ39" s="142"/>
      <c r="IK39" s="143" t="str">
        <f t="shared" si="177"/>
        <v/>
      </c>
      <c r="IL39" s="144" t="str">
        <f t="shared" si="178"/>
        <v/>
      </c>
      <c r="IM39" s="145" t="str">
        <f t="shared" si="179"/>
        <v/>
      </c>
      <c r="IN39" s="145" t="str">
        <f t="shared" si="180"/>
        <v/>
      </c>
      <c r="IO39" s="146" t="str">
        <f t="shared" si="181"/>
        <v/>
      </c>
      <c r="IP39" s="147" t="str">
        <f t="shared" si="182"/>
        <v/>
      </c>
      <c r="IQ39" s="148" t="str">
        <f t="shared" si="183"/>
        <v/>
      </c>
      <c r="IR39" s="149" t="str">
        <f t="shared" si="184"/>
        <v/>
      </c>
      <c r="IS39" s="150" t="str">
        <f t="shared" si="185"/>
        <v/>
      </c>
      <c r="IT39" s="89"/>
      <c r="IU39" s="142"/>
      <c r="IV39" s="142"/>
      <c r="IW39" s="143" t="str">
        <f t="shared" si="186"/>
        <v/>
      </c>
      <c r="IX39" s="144" t="str">
        <f t="shared" si="187"/>
        <v/>
      </c>
      <c r="IY39" s="145" t="str">
        <f t="shared" si="188"/>
        <v/>
      </c>
      <c r="IZ39" s="145" t="str">
        <f t="shared" si="189"/>
        <v/>
      </c>
      <c r="JA39" s="146" t="str">
        <f t="shared" si="190"/>
        <v/>
      </c>
      <c r="JB39" s="147" t="str">
        <f t="shared" si="191"/>
        <v/>
      </c>
      <c r="JC39" s="148" t="str">
        <f t="shared" si="192"/>
        <v/>
      </c>
      <c r="JD39" s="149" t="str">
        <f t="shared" si="193"/>
        <v/>
      </c>
      <c r="JE39" s="150" t="str">
        <f t="shared" si="194"/>
        <v/>
      </c>
      <c r="JF39" s="89"/>
      <c r="JG39" s="142"/>
      <c r="JH39" s="142"/>
      <c r="JI39" s="143" t="str">
        <f t="shared" si="195"/>
        <v/>
      </c>
      <c r="JJ39" s="144" t="str">
        <f t="shared" si="196"/>
        <v/>
      </c>
      <c r="JK39" s="145" t="str">
        <f t="shared" si="197"/>
        <v/>
      </c>
      <c r="JL39" s="145" t="str">
        <f t="shared" si="198"/>
        <v/>
      </c>
      <c r="JM39" s="146" t="str">
        <f t="shared" si="199"/>
        <v/>
      </c>
      <c r="JN39" s="147" t="str">
        <f t="shared" si="200"/>
        <v/>
      </c>
      <c r="JO39" s="148" t="str">
        <f t="shared" si="201"/>
        <v/>
      </c>
      <c r="JP39" s="149" t="str">
        <f t="shared" si="202"/>
        <v/>
      </c>
      <c r="JQ39" s="150" t="str">
        <f t="shared" si="203"/>
        <v/>
      </c>
      <c r="JR39" s="89"/>
      <c r="JS39" s="142"/>
      <c r="JT39" s="142"/>
      <c r="JU39" s="143" t="str">
        <f t="shared" si="204"/>
        <v/>
      </c>
      <c r="JV39" s="144" t="str">
        <f t="shared" si="205"/>
        <v/>
      </c>
      <c r="JW39" s="145" t="str">
        <f t="shared" si="206"/>
        <v/>
      </c>
      <c r="JX39" s="145" t="str">
        <f t="shared" si="207"/>
        <v/>
      </c>
      <c r="JY39" s="146" t="str">
        <f t="shared" si="208"/>
        <v/>
      </c>
      <c r="JZ39" s="147" t="str">
        <f t="shared" si="209"/>
        <v/>
      </c>
      <c r="KA39" s="148" t="str">
        <f t="shared" si="210"/>
        <v/>
      </c>
      <c r="KB39" s="149" t="str">
        <f t="shared" si="211"/>
        <v/>
      </c>
      <c r="KC39" s="150" t="str">
        <f t="shared" si="212"/>
        <v/>
      </c>
      <c r="KD39" s="89"/>
      <c r="KE39" s="142"/>
      <c r="KF39" s="142"/>
    </row>
    <row r="40" spans="1:292" ht="13.5" customHeight="1" x14ac:dyDescent="0.25">
      <c r="A40" s="100"/>
      <c r="B40" s="142" t="s">
        <v>1133</v>
      </c>
      <c r="C40" s="89" t="s">
        <v>1057</v>
      </c>
      <c r="D40" s="320"/>
      <c r="E40" s="143" t="str">
        <f>IF(I40="","",E$3)</f>
        <v/>
      </c>
      <c r="F40" s="144" t="str">
        <f>IF(I40="","",E$1)</f>
        <v/>
      </c>
      <c r="G40" s="145" t="str">
        <f>IF(I40="","",E$2)</f>
        <v/>
      </c>
      <c r="H40" s="145" t="str">
        <f>IF(I40="","",E$3)</f>
        <v/>
      </c>
      <c r="I40" s="146" t="str">
        <f>IF(P40="","",IF(ISNUMBER(SEARCH(":",P40)),MID(P40,FIND(":",P40)+2,FIND("(",P40)-FIND(":",P40)-3),LEFT(P40,FIND("(",P40)-2)))</f>
        <v/>
      </c>
      <c r="J40" s="147" t="str">
        <f>IF(P40="","",MID(P40,FIND("(",P40)+1,4))</f>
        <v/>
      </c>
      <c r="K40" s="148" t="str">
        <f>IF(ISNUMBER(SEARCH("*female*",P40)),"female",IF(ISNUMBER(SEARCH("*male*",P40)),"male",""))</f>
        <v/>
      </c>
      <c r="L40" s="149" t="str">
        <f>IF(P40="","",IF(ISERROR(MID(P40,FIND("male,",P40)+6,(FIND(")",P40)-(FIND("male,",P40)+6))))=TRUE,"missing/error",MID(P40,FIND("male,",P40)+6,(FIND(")",P40)-(FIND("male,",P40)+6)))))</f>
        <v/>
      </c>
      <c r="M40" s="150" t="str">
        <f>IF(I40="","",(MID(I40,(SEARCH("^^",SUBSTITUTE(I40," ","^^",LEN(I40)-LEN(SUBSTITUTE(I40," ","")))))+1,99)&amp;"_"&amp;LEFT(I40,FIND(" ",I40)-1)&amp;"_"&amp;J40))</f>
        <v/>
      </c>
      <c r="O40" s="142"/>
      <c r="P40" s="320"/>
      <c r="Q40" s="143" t="str">
        <f>IF(U40="","",Q$3)</f>
        <v/>
      </c>
      <c r="R40" s="144" t="str">
        <f>IF(U40="","",Q$1)</f>
        <v/>
      </c>
      <c r="S40" s="145" t="str">
        <f>IF(U40="","",Q$2)</f>
        <v/>
      </c>
      <c r="T40" s="145" t="str">
        <f>IF(U40="","",Q$3)</f>
        <v/>
      </c>
      <c r="U40" s="146" t="str">
        <f>IF(AB40="","",IF(ISNUMBER(SEARCH(":",AB40)),MID(AB40,FIND(":",AB40)+2,FIND("(",AB40)-FIND(":",AB40)-3),LEFT(AB40,FIND("(",AB40)-2)))</f>
        <v/>
      </c>
      <c r="V40" s="147" t="str">
        <f>IF(AB40="","",MID(AB40,FIND("(",AB40)+1,4))</f>
        <v/>
      </c>
      <c r="W40" s="148" t="str">
        <f>IF(ISNUMBER(SEARCH("*female*",AB40)),"female",IF(ISNUMBER(SEARCH("*male*",AB40)),"male",""))</f>
        <v/>
      </c>
      <c r="X40" s="149" t="str">
        <f>IF(AB40="","",IF(ISERROR(MID(AB40,FIND("male,",AB40)+6,(FIND(")",AB40)-(FIND("male,",AB40)+6))))=TRUE,"missing/error",MID(AB40,FIND("male,",AB40)+6,(FIND(")",AB40)-(FIND("male,",AB40)+6)))))</f>
        <v/>
      </c>
      <c r="Y40" s="150" t="str">
        <f>IF(U40="","",(MID(U40,(SEARCH("^^",SUBSTITUTE(U40," ","^^",LEN(U40)-LEN(SUBSTITUTE(U40," ","")))))+1,99)&amp;"_"&amp;LEFT(U40,FIND(" ",U40)-1)&amp;"_"&amp;V40))</f>
        <v/>
      </c>
      <c r="AA40" s="142"/>
      <c r="AB40" s="142"/>
      <c r="AC40" s="143">
        <f>IF(AG40="","",AC$3)</f>
        <v>41729</v>
      </c>
      <c r="AD40" s="144" t="str">
        <f>IF(AG40="","",AC$1)</f>
        <v>Ayrault I</v>
      </c>
      <c r="AE40" s="145">
        <f>IF(AG40="","",AC$2)</f>
        <v>41045</v>
      </c>
      <c r="AF40" s="145">
        <v>41457</v>
      </c>
      <c r="AG40" s="146" t="str">
        <f>IF(AN40="","",IF(ISNUMBER(SEARCH(":",AN40)),MID(AN40,FIND(":",AN40)+2,FIND("(",AN40)-FIND(":",AN40)-3),LEFT(AN40,FIND("(",AN40)-2)))</f>
        <v>Delphine Batho</v>
      </c>
      <c r="AH40" s="147" t="str">
        <f>IF(AN40="","",MID(AN40,FIND("(",AN40)+1,4))</f>
        <v>1973</v>
      </c>
      <c r="AI40" s="148" t="str">
        <f>IF(ISNUMBER(SEARCH("*female*",AN40)),"female",IF(ISNUMBER(SEARCH("*male*",AN40)),"male",""))</f>
        <v>female</v>
      </c>
      <c r="AJ40" s="149" t="str">
        <f>IF(AN40="","",IF(ISERROR(MID(AN40,FIND("male,",AN40)+6,(FIND(")",AN40)-(FIND("male,",AN40)+6))))=TRUE,"missing/error",MID(AN40,FIND("male,",AN40)+6,(FIND(")",AN40)-(FIND("male,",AN40)+6)))))</f>
        <v>fr_ps01</v>
      </c>
      <c r="AK40" s="150" t="str">
        <f>IF(AG40="","",(MID(AG40,(SEARCH("^^",SUBSTITUTE(AG40," ","^^",LEN(AG40)-LEN(SUBSTITUTE(AG40," ","")))))+1,99)&amp;"_"&amp;LEFT(AG40,FIND(" ",AG40)-1)&amp;"_"&amp;AH40))</f>
        <v>Batho_Delphine_1973</v>
      </c>
      <c r="AM40" s="142"/>
      <c r="AN40" s="142" t="s">
        <v>899</v>
      </c>
      <c r="AO40" s="143">
        <f t="shared" si="0"/>
        <v>41878</v>
      </c>
      <c r="AP40" s="144" t="str">
        <f t="shared" si="1"/>
        <v>Valls I</v>
      </c>
      <c r="AQ40" s="145">
        <f>IF(AS40="","",AO$2)</f>
        <v>41729</v>
      </c>
      <c r="AR40" s="145">
        <f>IF(AS40="","",AO$3)</f>
        <v>41878</v>
      </c>
      <c r="AS40" s="146" t="str">
        <f t="shared" si="2"/>
        <v>Ségolène Royal</v>
      </c>
      <c r="AT40" s="147" t="str">
        <f t="shared" si="3"/>
        <v>1953</v>
      </c>
      <c r="AU40" s="148" t="str">
        <f t="shared" si="4"/>
        <v>female</v>
      </c>
      <c r="AV40" s="149" t="str">
        <f t="shared" si="5"/>
        <v>fr_ps01</v>
      </c>
      <c r="AW40" s="150" t="str">
        <f t="shared" si="6"/>
        <v>Royal_Ségolène_1953</v>
      </c>
      <c r="AX40" s="89"/>
      <c r="AY40" s="142"/>
      <c r="AZ40" s="318" t="s">
        <v>1103</v>
      </c>
      <c r="BA40" s="143">
        <f t="shared" si="7"/>
        <v>42710</v>
      </c>
      <c r="BB40" s="144" t="str">
        <f t="shared" si="8"/>
        <v>Valls II</v>
      </c>
      <c r="BC40" s="145">
        <f>IF(BE40="","",BA$2)</f>
        <v>41878</v>
      </c>
      <c r="BD40" s="145">
        <f>IF(BE40="","",BA$3)</f>
        <v>42710</v>
      </c>
      <c r="BE40" s="146" t="str">
        <f t="shared" si="9"/>
        <v>Ségolène Royal</v>
      </c>
      <c r="BF40" s="147" t="str">
        <f t="shared" si="10"/>
        <v>1953</v>
      </c>
      <c r="BG40" s="148" t="str">
        <f t="shared" si="11"/>
        <v>female</v>
      </c>
      <c r="BH40" s="149" t="str">
        <f t="shared" si="12"/>
        <v>fr_ps01</v>
      </c>
      <c r="BI40" s="150" t="str">
        <f t="shared" si="13"/>
        <v>Royal_Ségolène_1953</v>
      </c>
      <c r="BJ40" s="89"/>
      <c r="BK40" s="142"/>
      <c r="BL40" s="318" t="s">
        <v>1103</v>
      </c>
      <c r="BM40" s="143" t="str">
        <f t="shared" si="14"/>
        <v/>
      </c>
      <c r="BN40" s="144" t="str">
        <f t="shared" si="15"/>
        <v/>
      </c>
      <c r="BO40" s="145" t="str">
        <f t="shared" si="16"/>
        <v/>
      </c>
      <c r="BP40" s="145" t="str">
        <f t="shared" si="17"/>
        <v/>
      </c>
      <c r="BQ40" s="146" t="str">
        <f t="shared" si="18"/>
        <v/>
      </c>
      <c r="BR40" s="147" t="str">
        <f t="shared" si="19"/>
        <v/>
      </c>
      <c r="BS40" s="148" t="str">
        <f t="shared" si="20"/>
        <v/>
      </c>
      <c r="BT40" s="149" t="str">
        <f t="shared" si="21"/>
        <v/>
      </c>
      <c r="BU40" s="150" t="str">
        <f t="shared" si="22"/>
        <v/>
      </c>
      <c r="BV40" s="89"/>
      <c r="BW40" s="142"/>
      <c r="BX40" s="142"/>
      <c r="BY40" s="143" t="str">
        <f t="shared" si="23"/>
        <v/>
      </c>
      <c r="BZ40" s="144" t="str">
        <f t="shared" si="24"/>
        <v/>
      </c>
      <c r="CA40" s="145" t="str">
        <f t="shared" si="25"/>
        <v/>
      </c>
      <c r="CB40" s="145" t="str">
        <f t="shared" si="26"/>
        <v/>
      </c>
      <c r="CC40" s="146" t="str">
        <f t="shared" si="27"/>
        <v/>
      </c>
      <c r="CD40" s="147" t="str">
        <f t="shared" si="28"/>
        <v/>
      </c>
      <c r="CE40" s="148" t="str">
        <f t="shared" si="29"/>
        <v/>
      </c>
      <c r="CF40" s="149" t="str">
        <f t="shared" si="30"/>
        <v/>
      </c>
      <c r="CG40" s="150" t="str">
        <f t="shared" si="31"/>
        <v/>
      </c>
      <c r="CH40" s="89"/>
      <c r="CI40" s="142"/>
      <c r="CJ40" s="142"/>
      <c r="CK40" s="143">
        <f t="shared" si="32"/>
        <v>44019</v>
      </c>
      <c r="CL40" s="144" t="str">
        <f t="shared" si="33"/>
        <v>Philippe II</v>
      </c>
      <c r="CM40" s="145">
        <v>43332</v>
      </c>
      <c r="CN40" s="145">
        <v>43662</v>
      </c>
      <c r="CO40" s="146" t="str">
        <f t="shared" si="36"/>
        <v>François de Rugy</v>
      </c>
      <c r="CP40" s="147" t="str">
        <f t="shared" si="37"/>
        <v>1973</v>
      </c>
      <c r="CQ40" s="148" t="str">
        <f t="shared" si="38"/>
        <v>male</v>
      </c>
      <c r="CR40" s="149" t="str">
        <f t="shared" si="39"/>
        <v>fr_lrm01</v>
      </c>
      <c r="CS40" s="150" t="str">
        <f t="shared" si="40"/>
        <v>Rugy_François_1973</v>
      </c>
      <c r="CT40" s="89"/>
      <c r="CU40" s="142"/>
      <c r="CV40" s="142" t="s">
        <v>1291</v>
      </c>
      <c r="CW40" s="143" t="str">
        <f t="shared" si="41"/>
        <v/>
      </c>
      <c r="CX40" s="144" t="str">
        <f t="shared" si="42"/>
        <v/>
      </c>
      <c r="CY40" s="145" t="str">
        <f t="shared" si="43"/>
        <v/>
      </c>
      <c r="CZ40" s="145" t="str">
        <f t="shared" si="44"/>
        <v/>
      </c>
      <c r="DA40" s="146" t="str">
        <f t="shared" si="45"/>
        <v/>
      </c>
      <c r="DB40" s="147" t="str">
        <f t="shared" si="46"/>
        <v/>
      </c>
      <c r="DC40" s="148" t="str">
        <f t="shared" si="47"/>
        <v/>
      </c>
      <c r="DD40" s="149" t="str">
        <f t="shared" si="48"/>
        <v/>
      </c>
      <c r="DE40" s="150" t="str">
        <f t="shared" si="49"/>
        <v/>
      </c>
      <c r="DF40" s="89"/>
      <c r="DG40" s="142"/>
      <c r="DH40" s="142"/>
      <c r="DI40" s="143" t="str">
        <f>IF(DM40="","",DI$3)</f>
        <v/>
      </c>
      <c r="DJ40" s="144" t="str">
        <f>IF(DM40="","",DI$1)</f>
        <v/>
      </c>
      <c r="DK40" s="145" t="str">
        <f>IF(DM40="","",DI$2)</f>
        <v/>
      </c>
      <c r="DL40" s="145" t="str">
        <f>IF(DM40="","",DI$3)</f>
        <v/>
      </c>
      <c r="DM40" s="146" t="str">
        <f>IF(DT40="","",IF(ISNUMBER(SEARCH(":",DT40)),MID(DT40,FIND(":",DT40)+2,FIND("(",DT40)-FIND(":",DT40)-3),LEFT(DT40,FIND("(",DT40)-2)))</f>
        <v/>
      </c>
      <c r="DN40" s="147" t="str">
        <f>IF(DT40="","",MID(DT40,FIND("(",DT40)+1,4))</f>
        <v/>
      </c>
      <c r="DO40" s="148" t="str">
        <f>IF(ISNUMBER(SEARCH("*female*",DT40)),"female",IF(ISNUMBER(SEARCH("*male*",DT40)),"male",""))</f>
        <v/>
      </c>
      <c r="DP40" s="149" t="str">
        <f>IF(DT40="","",IF(ISERROR(MID(DT40,FIND("male,",DT40)+6,(FIND(")",DT40)-(FIND("male,",DT40)+6))))=TRUE,"missing/error",MID(DT40,FIND("male,",DT40)+6,(FIND(")",DT40)-(FIND("male,",DT40)+6)))))</f>
        <v/>
      </c>
      <c r="DQ40" s="150" t="str">
        <f>IF(DM40="","",(MID(DM40,(SEARCH("^^",SUBSTITUTE(DM40," ","^^",LEN(DM40)-LEN(SUBSTITUTE(DM40," ","")))))+1,99)&amp;"_"&amp;LEFT(DM40,FIND(" ",DM40)-1)&amp;"_"&amp;DN40))</f>
        <v/>
      </c>
      <c r="DR40" s="89"/>
      <c r="DS40" s="142"/>
      <c r="DT40" s="142"/>
      <c r="DU40" s="143" t="str">
        <f>IF(DY40="","",DU$3)</f>
        <v/>
      </c>
      <c r="DV40" s="144" t="str">
        <f>IF(DY40="","",DU$1)</f>
        <v/>
      </c>
      <c r="DW40" s="145" t="str">
        <f>IF(DY40="","",DU$2)</f>
        <v/>
      </c>
      <c r="DX40" s="145" t="str">
        <f>IF(DY40="","",DU$3)</f>
        <v/>
      </c>
      <c r="DY40" s="146" t="str">
        <f>IF(EF40="","",IF(ISNUMBER(SEARCH(":",EF40)),MID(EF40,FIND(":",EF40)+2,FIND("(",EF40)-FIND(":",EF40)-3),LEFT(EF40,FIND("(",EF40)-2)))</f>
        <v/>
      </c>
      <c r="DZ40" s="147" t="str">
        <f>IF(EF40="","",MID(EF40,FIND("(",EF40)+1,4))</f>
        <v/>
      </c>
      <c r="EA40" s="148" t="str">
        <f>IF(ISNUMBER(SEARCH("*female*",EF40)),"female",IF(ISNUMBER(SEARCH("*male*",EF40)),"male",""))</f>
        <v/>
      </c>
      <c r="EB40" s="149" t="str">
        <f>IF(EF40="","",IF(ISERROR(MID(EF40,FIND("male,",EF40)+6,(FIND(")",EF40)-(FIND("male,",EF40)+6))))=TRUE,"missing/error",MID(EF40,FIND("male,",EF40)+6,(FIND(")",EF40)-(FIND("male,",EF40)+6)))))</f>
        <v/>
      </c>
      <c r="EC40" s="150" t="str">
        <f>IF(DY40="","",(MID(DY40,(SEARCH("^^",SUBSTITUTE(DY40," ","^^",LEN(DY40)-LEN(SUBSTITUTE(DY40," ","")))))+1,99)&amp;"_"&amp;LEFT(DY40,FIND(" ",DY40)-1)&amp;"_"&amp;DZ40))</f>
        <v/>
      </c>
      <c r="ED40" s="89"/>
      <c r="EE40" s="142"/>
      <c r="EF40" s="142"/>
      <c r="EG40" s="143" t="str">
        <f>IF(EK40="","",EG$3)</f>
        <v/>
      </c>
      <c r="EH40" s="144" t="str">
        <f>IF(EK40="","",EG$1)</f>
        <v/>
      </c>
      <c r="EI40" s="145" t="str">
        <f>IF(EK40="","",EG$2)</f>
        <v/>
      </c>
      <c r="EJ40" s="145" t="str">
        <f>IF(EK40="","",EG$3)</f>
        <v/>
      </c>
      <c r="EK40" s="146" t="str">
        <f>IF(ER40="","",IF(ISNUMBER(SEARCH(":",ER40)),MID(ER40,FIND(":",ER40)+2,FIND("(",ER40)-FIND(":",ER40)-3),LEFT(ER40,FIND("(",ER40)-2)))</f>
        <v/>
      </c>
      <c r="EL40" s="147" t="str">
        <f>IF(ER40="","",MID(ER40,FIND("(",ER40)+1,4))</f>
        <v/>
      </c>
      <c r="EM40" s="148" t="str">
        <f>IF(ISNUMBER(SEARCH("*female*",ER40)),"female",IF(ISNUMBER(SEARCH("*male*",ER40)),"male",""))</f>
        <v/>
      </c>
      <c r="EN40" s="149" t="str">
        <f>IF(ER40="","",IF(ISERROR(MID(ER40,FIND("male,",ER40)+6,(FIND(")",ER40)-(FIND("male,",ER40)+6))))=TRUE,"missing/error",MID(ER40,FIND("male,",ER40)+6,(FIND(")",ER40)-(FIND("male,",ER40)+6)))))</f>
        <v/>
      </c>
      <c r="EO40" s="150" t="str">
        <f>IF(EK40="","",(MID(EK40,(SEARCH("^^",SUBSTITUTE(EK40," ","^^",LEN(EK40)-LEN(SUBSTITUTE(EK40," ","")))))+1,99)&amp;"_"&amp;LEFT(EK40,FIND(" ",EK40)-1)&amp;"_"&amp;EL40))</f>
        <v/>
      </c>
      <c r="EP40" s="89"/>
      <c r="EQ40" s="142"/>
      <c r="ER40" s="142"/>
      <c r="ES40" s="143" t="str">
        <f>IF(EW40="","",ES$3)</f>
        <v/>
      </c>
      <c r="ET40" s="144" t="str">
        <f>IF(EW40="","",ES$1)</f>
        <v/>
      </c>
      <c r="EU40" s="145" t="str">
        <f>IF(EW40="","",ES$2)</f>
        <v/>
      </c>
      <c r="EV40" s="145" t="str">
        <f>IF(EW40="","",ES$3)</f>
        <v/>
      </c>
      <c r="EW40" s="146" t="str">
        <f>IF(FD40="","",IF(ISNUMBER(SEARCH(":",FD40)),MID(FD40,FIND(":",FD40)+2,FIND("(",FD40)-FIND(":",FD40)-3),LEFT(FD40,FIND("(",FD40)-2)))</f>
        <v/>
      </c>
      <c r="EX40" s="147" t="str">
        <f>IF(FD40="","",MID(FD40,FIND("(",FD40)+1,4))</f>
        <v/>
      </c>
      <c r="EY40" s="148" t="str">
        <f>IF(ISNUMBER(SEARCH("*female*",FD40)),"female",IF(ISNUMBER(SEARCH("*male*",FD40)),"male",""))</f>
        <v/>
      </c>
      <c r="EZ40" s="149" t="str">
        <f>IF(FD40="","",IF(ISERROR(MID(FD40,FIND("male,",FD40)+6,(FIND(")",FD40)-(FIND("male,",FD40)+6))))=TRUE,"missing/error",MID(FD40,FIND("male,",FD40)+6,(FIND(")",FD40)-(FIND("male,",FD40)+6)))))</f>
        <v/>
      </c>
      <c r="FA40" s="150" t="str">
        <f>IF(EW40="","",(MID(EW40,(SEARCH("^^",SUBSTITUTE(EW40," ","^^",LEN(EW40)-LEN(SUBSTITUTE(EW40," ","")))))+1,99)&amp;"_"&amp;LEFT(EW40,FIND(" ",EW40)-1)&amp;"_"&amp;EX40))</f>
        <v/>
      </c>
      <c r="FB40" s="89"/>
      <c r="FC40" s="142"/>
      <c r="FD40" s="142"/>
      <c r="FE40" s="143" t="str">
        <f>IF(FI40="","",FE$3)</f>
        <v/>
      </c>
      <c r="FF40" s="144" t="str">
        <f>IF(FI40="","",FE$1)</f>
        <v/>
      </c>
      <c r="FG40" s="145" t="str">
        <f>IF(FI40="","",FE$2)</f>
        <v/>
      </c>
      <c r="FH40" s="145" t="str">
        <f>IF(FI40="","",FE$3)</f>
        <v/>
      </c>
      <c r="FI40" s="146" t="str">
        <f>IF(FP40="","",IF(ISNUMBER(SEARCH(":",FP40)),MID(FP40,FIND(":",FP40)+2,FIND("(",FP40)-FIND(":",FP40)-3),LEFT(FP40,FIND("(",FP40)-2)))</f>
        <v/>
      </c>
      <c r="FJ40" s="147" t="str">
        <f>IF(FP40="","",MID(FP40,FIND("(",FP40)+1,4))</f>
        <v/>
      </c>
      <c r="FK40" s="148" t="str">
        <f>IF(ISNUMBER(SEARCH("*female*",FP40)),"female",IF(ISNUMBER(SEARCH("*male*",FP40)),"male",""))</f>
        <v/>
      </c>
      <c r="FL40" s="149" t="str">
        <f>IF(FP40="","",IF(ISERROR(MID(FP40,FIND("male,",FP40)+6,(FIND(")",FP40)-(FIND("male,",FP40)+6))))=TRUE,"missing/error",MID(FP40,FIND("male,",FP40)+6,(FIND(")",FP40)-(FIND("male,",FP40)+6)))))</f>
        <v/>
      </c>
      <c r="FM40" s="150" t="str">
        <f>IF(FI40="","",(MID(FI40,(SEARCH("^^",SUBSTITUTE(FI40," ","^^",LEN(FI40)-LEN(SUBSTITUTE(FI40," ","")))))+1,99)&amp;"_"&amp;LEFT(FI40,FIND(" ",FI40)-1)&amp;"_"&amp;FJ40))</f>
        <v/>
      </c>
      <c r="FN40" s="89"/>
      <c r="FO40" s="142"/>
      <c r="FP40" s="142"/>
      <c r="FQ40" s="143" t="str">
        <f>IF(FU40="","",#REF!)</f>
        <v/>
      </c>
      <c r="FR40" s="144" t="str">
        <f>IF(FU40="","",FQ$1)</f>
        <v/>
      </c>
      <c r="FS40" s="145" t="str">
        <f>IF(FU40="","",FQ$2)</f>
        <v/>
      </c>
      <c r="FT40" s="145" t="str">
        <f>IF(FU40="","",FQ$3)</f>
        <v/>
      </c>
      <c r="FU40" s="146" t="str">
        <f>IF(GB40="","",IF(ISNUMBER(SEARCH(":",GB40)),MID(GB40,FIND(":",GB40)+2,FIND("(",GB40)-FIND(":",GB40)-3),LEFT(GB40,FIND("(",GB40)-2)))</f>
        <v/>
      </c>
      <c r="FV40" s="147" t="str">
        <f>IF(GB40="","",MID(GB40,FIND("(",GB40)+1,4))</f>
        <v/>
      </c>
      <c r="FW40" s="148" t="str">
        <f>IF(ISNUMBER(SEARCH("*female*",GB40)),"female",IF(ISNUMBER(SEARCH("*male*",GB40)),"male",""))</f>
        <v/>
      </c>
      <c r="FX40" s="149" t="str">
        <f>IF(GB40="","",IF(ISERROR(MID(GB40,FIND("male,",GB40)+6,(FIND(")",GB40)-(FIND("male,",GB40)+6))))=TRUE,"missing/error",MID(GB40,FIND("male,",GB40)+6,(FIND(")",GB40)-(FIND("male,",GB40)+6)))))</f>
        <v/>
      </c>
      <c r="FY40" s="150" t="str">
        <f>IF(FU40="","",(MID(FU40,(SEARCH("^^",SUBSTITUTE(FU40," ","^^",LEN(FU40)-LEN(SUBSTITUTE(FU40," ","")))))+1,99)&amp;"_"&amp;LEFT(FU40,FIND(" ",FU40)-1)&amp;"_"&amp;FV40))</f>
        <v/>
      </c>
      <c r="FZ40" s="89"/>
      <c r="GA40" s="142"/>
      <c r="GB40" s="142"/>
      <c r="GC40" s="143" t="str">
        <f>IF(GG40="","",GC$3)</f>
        <v/>
      </c>
      <c r="GD40" s="144" t="str">
        <f>IF(GG40="","",GC$1)</f>
        <v/>
      </c>
      <c r="GE40" s="145" t="str">
        <f>IF(GG40="","",GC$2)</f>
        <v/>
      </c>
      <c r="GF40" s="145" t="str">
        <f>IF(GG40="","",GC$3)</f>
        <v/>
      </c>
      <c r="GG40" s="146" t="str">
        <f>IF(GN40="","",IF(ISNUMBER(SEARCH(":",GN40)),MID(GN40,FIND(":",GN40)+2,FIND("(",GN40)-FIND(":",GN40)-3),LEFT(GN40,FIND("(",GN40)-2)))</f>
        <v/>
      </c>
      <c r="GH40" s="147" t="str">
        <f>IF(GN40="","",MID(GN40,FIND("(",GN40)+1,4))</f>
        <v/>
      </c>
      <c r="GI40" s="148" t="str">
        <f>IF(ISNUMBER(SEARCH("*female*",GN40)),"female",IF(ISNUMBER(SEARCH("*male*",GN40)),"male",""))</f>
        <v/>
      </c>
      <c r="GJ40" s="149" t="str">
        <f>IF(GN40="","",IF(ISERROR(MID(GN40,FIND("male,",GN40)+6,(FIND(")",GN40)-(FIND("male,",GN40)+6))))=TRUE,"missing/error",MID(GN40,FIND("male,",GN40)+6,(FIND(")",GN40)-(FIND("male,",GN40)+6)))))</f>
        <v/>
      </c>
      <c r="GK40" s="150" t="str">
        <f>IF(GG40="","",(MID(GG40,(SEARCH("^^",SUBSTITUTE(GG40," ","^^",LEN(GG40)-LEN(SUBSTITUTE(GG40," ","")))))+1,99)&amp;"_"&amp;LEFT(GG40,FIND(" ",GG40)-1)&amp;"_"&amp;GH40))</f>
        <v/>
      </c>
      <c r="GL40" s="89"/>
      <c r="GM40" s="142"/>
      <c r="GN40" s="142" t="s">
        <v>284</v>
      </c>
      <c r="GO40" s="143" t="str">
        <f>IF(GS40="","",GO$3)</f>
        <v/>
      </c>
      <c r="GP40" s="144" t="str">
        <f>IF(GS40="","",GO$1)</f>
        <v/>
      </c>
      <c r="GQ40" s="145" t="str">
        <f>IF(GS40="","",GO$2)</f>
        <v/>
      </c>
      <c r="GR40" s="145" t="str">
        <f>IF(GS40="","",GO$3)</f>
        <v/>
      </c>
      <c r="GS40" s="146" t="str">
        <f>IF(GZ40="","",IF(ISNUMBER(SEARCH(":",GZ40)),MID(GZ40,FIND(":",GZ40)+2,FIND("(",GZ40)-FIND(":",GZ40)-3),LEFT(GZ40,FIND("(",GZ40)-2)))</f>
        <v/>
      </c>
      <c r="GT40" s="147" t="str">
        <f>IF(GZ40="","",MID(GZ40,FIND("(",GZ40)+1,4))</f>
        <v/>
      </c>
      <c r="GU40" s="148" t="str">
        <f>IF(ISNUMBER(SEARCH("*female*",GZ40)),"female",IF(ISNUMBER(SEARCH("*male*",GZ40)),"male",""))</f>
        <v/>
      </c>
      <c r="GV40" s="149" t="str">
        <f>IF(GZ40="","",IF(ISERROR(MID(GZ40,FIND("male,",GZ40)+6,(FIND(")",GZ40)-(FIND("male,",GZ40)+6))))=TRUE,"missing/error",MID(GZ40,FIND("male,",GZ40)+6,(FIND(")",GZ40)-(FIND("male,",GZ40)+6)))))</f>
        <v/>
      </c>
      <c r="GW40" s="150" t="str">
        <f>IF(GS40="","",(MID(GS40,(SEARCH("^^",SUBSTITUTE(GS40," ","^^",LEN(GS40)-LEN(SUBSTITUTE(GS40," ","")))))+1,99)&amp;"_"&amp;LEFT(GS40,FIND(" ",GS40)-1)&amp;"_"&amp;GT40))</f>
        <v/>
      </c>
      <c r="GX40" s="89"/>
      <c r="GY40" s="142"/>
      <c r="GZ40" s="142"/>
      <c r="HA40" s="143" t="str">
        <f>IF(HE40="","",HA$3)</f>
        <v/>
      </c>
      <c r="HB40" s="144" t="str">
        <f>IF(HE40="","",HA$1)</f>
        <v/>
      </c>
      <c r="HC40" s="145" t="str">
        <f>IF(HE40="","",HA$2)</f>
        <v/>
      </c>
      <c r="HD40" s="145" t="str">
        <f>IF(HE40="","",HA$3)</f>
        <v/>
      </c>
      <c r="HE40" s="146" t="str">
        <f>IF(HL40="","",IF(ISNUMBER(SEARCH(":",HL40)),MID(HL40,FIND(":",HL40)+2,FIND("(",HL40)-FIND(":",HL40)-3),LEFT(HL40,FIND("(",HL40)-2)))</f>
        <v/>
      </c>
      <c r="HF40" s="147" t="str">
        <f>IF(HL40="","",MID(HL40,FIND("(",HL40)+1,4))</f>
        <v/>
      </c>
      <c r="HG40" s="148" t="str">
        <f>IF(ISNUMBER(SEARCH("*female*",HL40)),"female",IF(ISNUMBER(SEARCH("*male*",HL40)),"male",""))</f>
        <v/>
      </c>
      <c r="HH40" s="149" t="str">
        <f>IF(HL40="","",IF(ISERROR(MID(HL40,FIND("male,",HL40)+6,(FIND(")",HL40)-(FIND("male,",HL40)+6))))=TRUE,"missing/error",MID(HL40,FIND("male,",HL40)+6,(FIND(")",HL40)-(FIND("male,",HL40)+6)))))</f>
        <v/>
      </c>
      <c r="HI40" s="150" t="str">
        <f>IF(HE40="","",(MID(HE40,(SEARCH("^^",SUBSTITUTE(HE40," ","^^",LEN(HE40)-LEN(SUBSTITUTE(HE40," ","")))))+1,99)&amp;"_"&amp;LEFT(HE40,FIND(" ",HE40)-1)&amp;"_"&amp;HF40))</f>
        <v/>
      </c>
      <c r="HJ40" s="89"/>
      <c r="HK40" s="142"/>
      <c r="HL40" s="142" t="s">
        <v>284</v>
      </c>
      <c r="HM40" s="143" t="str">
        <f>IF(HQ40="","",HM$3)</f>
        <v/>
      </c>
      <c r="HN40" s="144" t="str">
        <f>IF(HQ40="","",HM$1)</f>
        <v/>
      </c>
      <c r="HO40" s="145" t="str">
        <f>IF(HQ40="","",HM$2)</f>
        <v/>
      </c>
      <c r="HP40" s="145" t="str">
        <f>IF(HQ40="","",HM$3)</f>
        <v/>
      </c>
      <c r="HQ40" s="146" t="str">
        <f>IF(HX40="","",IF(ISNUMBER(SEARCH(":",HX40)),MID(HX40,FIND(":",HX40)+2,FIND("(",HX40)-FIND(":",HX40)-3),LEFT(HX40,FIND("(",HX40)-2)))</f>
        <v/>
      </c>
      <c r="HR40" s="147" t="str">
        <f>IF(HX40="","",MID(HX40,FIND("(",HX40)+1,4))</f>
        <v/>
      </c>
      <c r="HS40" s="148" t="str">
        <f>IF(ISNUMBER(SEARCH("*female*",HX40)),"female",IF(ISNUMBER(SEARCH("*male*",HX40)),"male",""))</f>
        <v/>
      </c>
      <c r="HT40" s="149" t="str">
        <f>IF(HX40="","",IF(ISERROR(MID(HX40,FIND("male,",HX40)+6,(FIND(")",HX40)-(FIND("male,",HX40)+6))))=TRUE,"missing/error",MID(HX40,FIND("male,",HX40)+6,(FIND(")",HX40)-(FIND("male,",HX40)+6)))))</f>
        <v/>
      </c>
      <c r="HU40" s="150" t="str">
        <f>IF(HQ40="","",(MID(HQ40,(SEARCH("^^",SUBSTITUTE(HQ40," ","^^",LEN(HQ40)-LEN(SUBSTITUTE(HQ40," ","")))))+1,99)&amp;"_"&amp;LEFT(HQ40,FIND(" ",HQ40)-1)&amp;"_"&amp;HR40))</f>
        <v/>
      </c>
      <c r="HV40" s="89"/>
      <c r="HW40" s="142"/>
      <c r="HX40" s="142"/>
      <c r="HY40" s="143" t="str">
        <f>IF(IC40="","",HY$3)</f>
        <v/>
      </c>
      <c r="HZ40" s="144" t="str">
        <f>IF(IC40="","",HY$1)</f>
        <v/>
      </c>
      <c r="IA40" s="145" t="str">
        <f>IF(IC40="","",HY$2)</f>
        <v/>
      </c>
      <c r="IB40" s="145" t="str">
        <f>IF(IC40="","",HY$3)</f>
        <v/>
      </c>
      <c r="IC40" s="146" t="str">
        <f>IF(IJ40="","",IF(ISNUMBER(SEARCH(":",IJ40)),MID(IJ40,FIND(":",IJ40)+2,FIND("(",IJ40)-FIND(":",IJ40)-3),LEFT(IJ40,FIND("(",IJ40)-2)))</f>
        <v/>
      </c>
      <c r="ID40" s="147" t="str">
        <f>IF(IJ40="","",MID(IJ40,FIND("(",IJ40)+1,4))</f>
        <v/>
      </c>
      <c r="IE40" s="148" t="str">
        <f>IF(ISNUMBER(SEARCH("*female*",IJ40)),"female",IF(ISNUMBER(SEARCH("*male*",IJ40)),"male",""))</f>
        <v/>
      </c>
      <c r="IF40" s="149" t="str">
        <f>IF(IJ40="","",IF(ISERROR(MID(IJ40,FIND("male,",IJ40)+6,(FIND(")",IJ40)-(FIND("male,",IJ40)+6))))=TRUE,"missing/error",MID(IJ40,FIND("male,",IJ40)+6,(FIND(")",IJ40)-(FIND("male,",IJ40)+6)))))</f>
        <v/>
      </c>
      <c r="IG40" s="150" t="str">
        <f>IF(IC40="","",(MID(IC40,(SEARCH("^^",SUBSTITUTE(IC40," ","^^",LEN(IC40)-LEN(SUBSTITUTE(IC40," ","")))))+1,99)&amp;"_"&amp;LEFT(IC40,FIND(" ",IC40)-1)&amp;"_"&amp;ID40))</f>
        <v/>
      </c>
      <c r="IH40" s="89"/>
      <c r="II40" s="142"/>
      <c r="IJ40" s="142"/>
      <c r="IK40" s="143" t="str">
        <f>IF(IO40="","",IK$3)</f>
        <v/>
      </c>
      <c r="IL40" s="144" t="str">
        <f>IF(IO40="","",IK$1)</f>
        <v/>
      </c>
      <c r="IM40" s="145" t="str">
        <f>IF(IO40="","",IK$2)</f>
        <v/>
      </c>
      <c r="IN40" s="145" t="str">
        <f>IF(IO40="","",IK$3)</f>
        <v/>
      </c>
      <c r="IO40" s="146" t="str">
        <f>IF(IV40="","",IF(ISNUMBER(SEARCH(":",IV40)),MID(IV40,FIND(":",IV40)+2,FIND("(",IV40)-FIND(":",IV40)-3),LEFT(IV40,FIND("(",IV40)-2)))</f>
        <v/>
      </c>
      <c r="IP40" s="147" t="str">
        <f>IF(IV40="","",MID(IV40,FIND("(",IV40)+1,4))</f>
        <v/>
      </c>
      <c r="IQ40" s="148" t="str">
        <f>IF(ISNUMBER(SEARCH("*female*",IV40)),"female",IF(ISNUMBER(SEARCH("*male*",IV40)),"male",""))</f>
        <v/>
      </c>
      <c r="IR40" s="149" t="str">
        <f>IF(IV40="","",IF(ISERROR(MID(IV40,FIND("male,",IV40)+6,(FIND(")",IV40)-(FIND("male,",IV40)+6))))=TRUE,"missing/error",MID(IV40,FIND("male,",IV40)+6,(FIND(")",IV40)-(FIND("male,",IV40)+6)))))</f>
        <v/>
      </c>
      <c r="IS40" s="150" t="str">
        <f>IF(IO40="","",(MID(IO40,(SEARCH("^^",SUBSTITUTE(IO40," ","^^",LEN(IO40)-LEN(SUBSTITUTE(IO40," ","")))))+1,99)&amp;"_"&amp;LEFT(IO40,FIND(" ",IO40)-1)&amp;"_"&amp;IP40))</f>
        <v/>
      </c>
      <c r="IT40" s="89"/>
      <c r="IU40" s="142"/>
      <c r="IV40" s="142"/>
      <c r="IW40" s="143" t="str">
        <f>IF(JA40="","",IW$3)</f>
        <v/>
      </c>
      <c r="IX40" s="144" t="str">
        <f>IF(JA40="","",IW$1)</f>
        <v/>
      </c>
      <c r="IY40" s="145" t="str">
        <f>IF(JA40="","",IW$2)</f>
        <v/>
      </c>
      <c r="IZ40" s="145" t="str">
        <f>IF(JA40="","",IW$3)</f>
        <v/>
      </c>
      <c r="JA40" s="146" t="str">
        <f>IF(JH40="","",IF(ISNUMBER(SEARCH(":",JH40)),MID(JH40,FIND(":",JH40)+2,FIND("(",JH40)-FIND(":",JH40)-3),LEFT(JH40,FIND("(",JH40)-2)))</f>
        <v/>
      </c>
      <c r="JB40" s="147" t="str">
        <f>IF(JH40="","",MID(JH40,FIND("(",JH40)+1,4))</f>
        <v/>
      </c>
      <c r="JC40" s="148" t="str">
        <f>IF(ISNUMBER(SEARCH("*female*",JH40)),"female",IF(ISNUMBER(SEARCH("*male*",JH40)),"male",""))</f>
        <v/>
      </c>
      <c r="JD40" s="149" t="str">
        <f>IF(JH40="","",IF(ISERROR(MID(JH40,FIND("male,",JH40)+6,(FIND(")",JH40)-(FIND("male,",JH40)+6))))=TRUE,"missing/error",MID(JH40,FIND("male,",JH40)+6,(FIND(")",JH40)-(FIND("male,",JH40)+6)))))</f>
        <v/>
      </c>
      <c r="JE40" s="150" t="str">
        <f>IF(JA40="","",(MID(JA40,(SEARCH("^^",SUBSTITUTE(JA40," ","^^",LEN(JA40)-LEN(SUBSTITUTE(JA40," ","")))))+1,99)&amp;"_"&amp;LEFT(JA40,FIND(" ",JA40)-1)&amp;"_"&amp;JB40))</f>
        <v/>
      </c>
      <c r="JF40" s="89"/>
      <c r="JG40" s="142"/>
      <c r="JH40" s="142"/>
      <c r="JI40" s="143" t="str">
        <f>IF(JM40="","",JI$3)</f>
        <v/>
      </c>
      <c r="JJ40" s="144" t="str">
        <f>IF(JM40="","",JI$1)</f>
        <v/>
      </c>
      <c r="JK40" s="145" t="str">
        <f>IF(JM40="","",JI$2)</f>
        <v/>
      </c>
      <c r="JL40" s="145" t="str">
        <f>IF(JM40="","",JI$3)</f>
        <v/>
      </c>
      <c r="JM40" s="146" t="str">
        <f>IF(JT40="","",IF(ISNUMBER(SEARCH(":",JT40)),MID(JT40,FIND(":",JT40)+2,FIND("(",JT40)-FIND(":",JT40)-3),LEFT(JT40,FIND("(",JT40)-2)))</f>
        <v/>
      </c>
      <c r="JN40" s="147" t="str">
        <f>IF(JT40="","",MID(JT40,FIND("(",JT40)+1,4))</f>
        <v/>
      </c>
      <c r="JO40" s="148" t="str">
        <f>IF(ISNUMBER(SEARCH("*female*",JT40)),"female",IF(ISNUMBER(SEARCH("*male*",JT40)),"male",""))</f>
        <v/>
      </c>
      <c r="JP40" s="149" t="str">
        <f>IF(JT40="","",IF(ISERROR(MID(JT40,FIND("male,",JT40)+6,(FIND(")",JT40)-(FIND("male,",JT40)+6))))=TRUE,"missing/error",MID(JT40,FIND("male,",JT40)+6,(FIND(")",JT40)-(FIND("male,",JT40)+6)))))</f>
        <v/>
      </c>
      <c r="JQ40" s="150" t="str">
        <f>IF(JM40="","",(MID(JM40,(SEARCH("^^",SUBSTITUTE(JM40," ","^^",LEN(JM40)-LEN(SUBSTITUTE(JM40," ","")))))+1,99)&amp;"_"&amp;LEFT(JM40,FIND(" ",JM40)-1)&amp;"_"&amp;JN40))</f>
        <v/>
      </c>
      <c r="JR40" s="89"/>
      <c r="JS40" s="142"/>
      <c r="JT40" s="142"/>
      <c r="JU40" s="143" t="str">
        <f>IF(JY40="","",JU$3)</f>
        <v/>
      </c>
      <c r="JV40" s="144" t="str">
        <f>IF(JY40="","",JU$1)</f>
        <v/>
      </c>
      <c r="JW40" s="145" t="str">
        <f>IF(JY40="","",JU$2)</f>
        <v/>
      </c>
      <c r="JX40" s="145" t="str">
        <f>IF(JY40="","",JU$3)</f>
        <v/>
      </c>
      <c r="JY40" s="146" t="str">
        <f>IF(KF40="","",IF(ISNUMBER(SEARCH(":",KF40)),MID(KF40,FIND(":",KF40)+2,FIND("(",KF40)-FIND(":",KF40)-3),LEFT(KF40,FIND("(",KF40)-2)))</f>
        <v/>
      </c>
      <c r="JZ40" s="147" t="str">
        <f>IF(KF40="","",MID(KF40,FIND("(",KF40)+1,4))</f>
        <v/>
      </c>
      <c r="KA40" s="148" t="str">
        <f>IF(ISNUMBER(SEARCH("*female*",KF40)),"female",IF(ISNUMBER(SEARCH("*male*",KF40)),"male",""))</f>
        <v/>
      </c>
      <c r="KB40" s="149" t="str">
        <f>IF(KF40="","",IF(ISERROR(MID(KF40,FIND("male,",KF40)+6,(FIND(")",KF40)-(FIND("male,",KF40)+6))))=TRUE,"missing/error",MID(KF40,FIND("male,",KF40)+6,(FIND(")",KF40)-(FIND("male,",KF40)+6)))))</f>
        <v/>
      </c>
      <c r="KC40" s="150" t="str">
        <f>IF(JY40="","",(MID(JY40,(SEARCH("^^",SUBSTITUTE(JY40," ","^^",LEN(JY40)-LEN(SUBSTITUTE(JY40," ","")))))+1,99)&amp;"_"&amp;LEFT(JY40,FIND(" ",JY40)-1)&amp;"_"&amp;JZ40))</f>
        <v/>
      </c>
      <c r="KD40" s="89"/>
      <c r="KE40" s="142"/>
      <c r="KF40" s="142"/>
    </row>
    <row r="41" spans="1:292" ht="13.5" customHeight="1" x14ac:dyDescent="0.25">
      <c r="A41" s="100"/>
      <c r="B41" s="142" t="s">
        <v>1133</v>
      </c>
      <c r="C41" s="89" t="s">
        <v>1057</v>
      </c>
      <c r="D41" s="320"/>
      <c r="E41" s="143"/>
      <c r="F41" s="144"/>
      <c r="G41" s="145"/>
      <c r="H41" s="145"/>
      <c r="I41" s="146"/>
      <c r="J41" s="147"/>
      <c r="K41" s="148"/>
      <c r="L41" s="149"/>
      <c r="M41" s="150"/>
      <c r="O41" s="142"/>
      <c r="P41" s="320"/>
      <c r="Q41" s="143"/>
      <c r="R41" s="144"/>
      <c r="S41" s="145"/>
      <c r="T41" s="145"/>
      <c r="U41" s="146"/>
      <c r="V41" s="147"/>
      <c r="W41" s="148"/>
      <c r="X41" s="149"/>
      <c r="Y41" s="150"/>
      <c r="AA41" s="142"/>
      <c r="AB41" s="142"/>
      <c r="AC41" s="143">
        <f>IF(AG41="","",AC$3)</f>
        <v>41729</v>
      </c>
      <c r="AD41" s="144" t="str">
        <f>IF(AG41="","",AC$1)</f>
        <v>Ayrault I</v>
      </c>
      <c r="AE41" s="145">
        <v>41457</v>
      </c>
      <c r="AF41" s="145">
        <f>IF(AG41="","",AC$3)</f>
        <v>41729</v>
      </c>
      <c r="AG41" s="146" t="str">
        <f>IF(AN41="","",IF(ISNUMBER(SEARCH(":",AN41)),MID(AN41,FIND(":",AN41)+2,FIND("(",AN41)-FIND(":",AN41)-3),LEFT(AN41,FIND("(",AN41)-2)))</f>
        <v>Philippe Martin</v>
      </c>
      <c r="AH41" s="147" t="str">
        <f>IF(AN41="","",MID(AN41,FIND("(",AN41)+1,4))</f>
        <v>1953</v>
      </c>
      <c r="AI41" s="148" t="str">
        <f>IF(ISNUMBER(SEARCH("*female*",AN41)),"female",IF(ISNUMBER(SEARCH("*male*",AN41)),"male",""))</f>
        <v>male</v>
      </c>
      <c r="AJ41" s="149" t="s">
        <v>295</v>
      </c>
      <c r="AK41" s="150" t="str">
        <f>IF(AG41="","",(MID(AG41,(SEARCH("^^",SUBSTITUTE(AG41," ","^^",LEN(AG41)-LEN(SUBSTITUTE(AG41," ","")))))+1,99)&amp;"_"&amp;LEFT(AG41,FIND(" ",AG41)-1)&amp;"_"&amp;AH41))</f>
        <v>Martin_Philippe_1953</v>
      </c>
      <c r="AM41" s="142"/>
      <c r="AN41" s="142" t="s">
        <v>1036</v>
      </c>
      <c r="AO41" s="143" t="str">
        <f t="shared" si="0"/>
        <v/>
      </c>
      <c r="AP41" s="144" t="str">
        <f t="shared" si="1"/>
        <v/>
      </c>
      <c r="AQ41" s="145"/>
      <c r="AR41" s="145"/>
      <c r="AS41" s="146" t="str">
        <f t="shared" si="2"/>
        <v/>
      </c>
      <c r="AT41" s="147" t="str">
        <f t="shared" si="3"/>
        <v/>
      </c>
      <c r="AU41" s="148" t="str">
        <f t="shared" si="4"/>
        <v/>
      </c>
      <c r="AV41" s="149" t="str">
        <f t="shared" si="5"/>
        <v/>
      </c>
      <c r="AW41" s="150" t="str">
        <f t="shared" si="6"/>
        <v/>
      </c>
      <c r="AX41" s="89"/>
      <c r="AY41" s="142"/>
      <c r="AZ41" s="142"/>
      <c r="BA41" s="143" t="str">
        <f t="shared" si="7"/>
        <v/>
      </c>
      <c r="BB41" s="144" t="str">
        <f t="shared" si="8"/>
        <v/>
      </c>
      <c r="BC41" s="145"/>
      <c r="BD41" s="145"/>
      <c r="BE41" s="146" t="str">
        <f t="shared" si="9"/>
        <v/>
      </c>
      <c r="BF41" s="147" t="str">
        <f t="shared" si="10"/>
        <v/>
      </c>
      <c r="BG41" s="148" t="str">
        <f t="shared" si="11"/>
        <v/>
      </c>
      <c r="BH41" s="149" t="str">
        <f t="shared" si="12"/>
        <v/>
      </c>
      <c r="BI41" s="150" t="str">
        <f t="shared" si="13"/>
        <v/>
      </c>
      <c r="BJ41" s="89"/>
      <c r="BK41" s="142"/>
      <c r="BL41" s="142"/>
      <c r="BM41" s="143" t="str">
        <f t="shared" si="14"/>
        <v/>
      </c>
      <c r="BN41" s="144" t="str">
        <f t="shared" si="15"/>
        <v/>
      </c>
      <c r="BO41" s="145" t="str">
        <f t="shared" si="16"/>
        <v/>
      </c>
      <c r="BP41" s="145" t="str">
        <f t="shared" si="17"/>
        <v/>
      </c>
      <c r="BQ41" s="146" t="str">
        <f t="shared" si="18"/>
        <v/>
      </c>
      <c r="BR41" s="147" t="str">
        <f t="shared" si="19"/>
        <v/>
      </c>
      <c r="BS41" s="148" t="str">
        <f t="shared" si="20"/>
        <v/>
      </c>
      <c r="BT41" s="149" t="str">
        <f t="shared" si="21"/>
        <v/>
      </c>
      <c r="BU41" s="150" t="str">
        <f t="shared" si="22"/>
        <v/>
      </c>
      <c r="BV41" s="89"/>
      <c r="BW41" s="142"/>
      <c r="BX41" s="142"/>
      <c r="BY41" s="143" t="str">
        <f t="shared" si="23"/>
        <v/>
      </c>
      <c r="BZ41" s="144" t="str">
        <f t="shared" si="24"/>
        <v/>
      </c>
      <c r="CA41" s="145" t="str">
        <f t="shared" si="25"/>
        <v/>
      </c>
      <c r="CB41" s="145" t="str">
        <f t="shared" si="26"/>
        <v/>
      </c>
      <c r="CC41" s="146" t="str">
        <f t="shared" si="27"/>
        <v/>
      </c>
      <c r="CD41" s="147" t="str">
        <f t="shared" si="28"/>
        <v/>
      </c>
      <c r="CE41" s="148" t="str">
        <f t="shared" si="29"/>
        <v/>
      </c>
      <c r="CF41" s="149" t="str">
        <f t="shared" si="30"/>
        <v/>
      </c>
      <c r="CG41" s="150" t="str">
        <f t="shared" si="31"/>
        <v/>
      </c>
      <c r="CH41" s="89"/>
      <c r="CI41" s="142"/>
      <c r="CJ41" s="142"/>
      <c r="CK41" s="143">
        <f t="shared" si="32"/>
        <v>44019</v>
      </c>
      <c r="CL41" s="144" t="str">
        <f t="shared" si="33"/>
        <v>Philippe II</v>
      </c>
      <c r="CM41" s="145">
        <v>43662</v>
      </c>
      <c r="CN41" s="145">
        <f t="shared" si="35"/>
        <v>44019</v>
      </c>
      <c r="CO41" s="146" t="str">
        <f t="shared" si="36"/>
        <v>Elisabeth Borne</v>
      </c>
      <c r="CP41" s="147" t="str">
        <f t="shared" si="37"/>
        <v>1961</v>
      </c>
      <c r="CQ41" s="148" t="str">
        <f t="shared" si="38"/>
        <v>female</v>
      </c>
      <c r="CR41" s="149" t="str">
        <f t="shared" si="39"/>
        <v>fr_lrm01</v>
      </c>
      <c r="CS41" s="150" t="str">
        <f t="shared" si="40"/>
        <v>Borne_Elisabeth_1961</v>
      </c>
      <c r="CT41" s="89"/>
      <c r="CU41" s="142"/>
      <c r="CV41" s="142" t="s">
        <v>1300</v>
      </c>
      <c r="CW41" s="143" t="str">
        <f t="shared" si="41"/>
        <v/>
      </c>
      <c r="CX41" s="144" t="str">
        <f t="shared" si="42"/>
        <v/>
      </c>
      <c r="CY41" s="145" t="str">
        <f t="shared" si="43"/>
        <v/>
      </c>
      <c r="CZ41" s="145" t="str">
        <f t="shared" si="44"/>
        <v/>
      </c>
      <c r="DA41" s="146" t="str">
        <f t="shared" si="45"/>
        <v/>
      </c>
      <c r="DB41" s="147" t="str">
        <f t="shared" si="46"/>
        <v/>
      </c>
      <c r="DC41" s="148" t="str">
        <f t="shared" si="47"/>
        <v/>
      </c>
      <c r="DD41" s="149" t="str">
        <f t="shared" si="48"/>
        <v/>
      </c>
      <c r="DE41" s="150" t="str">
        <f t="shared" si="49"/>
        <v/>
      </c>
      <c r="DF41" s="89"/>
      <c r="DG41" s="142"/>
      <c r="DH41" s="142"/>
      <c r="DI41" s="143"/>
      <c r="DJ41" s="144"/>
      <c r="DK41" s="145"/>
      <c r="DL41" s="145"/>
      <c r="DM41" s="146"/>
      <c r="DN41" s="147"/>
      <c r="DO41" s="148"/>
      <c r="DP41" s="149"/>
      <c r="DQ41" s="150"/>
      <c r="DR41" s="89"/>
      <c r="DS41" s="142"/>
      <c r="DT41" s="142"/>
      <c r="DU41" s="143"/>
      <c r="DV41" s="144"/>
      <c r="DW41" s="145"/>
      <c r="DX41" s="145"/>
      <c r="DY41" s="146"/>
      <c r="DZ41" s="147"/>
      <c r="EA41" s="148"/>
      <c r="EB41" s="149"/>
      <c r="EC41" s="150"/>
      <c r="ED41" s="89"/>
      <c r="EE41" s="142"/>
      <c r="EF41" s="142"/>
      <c r="EG41" s="143"/>
      <c r="EH41" s="144"/>
      <c r="EI41" s="145"/>
      <c r="EJ41" s="145"/>
      <c r="EK41" s="146"/>
      <c r="EL41" s="147"/>
      <c r="EM41" s="148"/>
      <c r="EN41" s="149"/>
      <c r="EO41" s="150"/>
      <c r="EP41" s="89"/>
      <c r="EQ41" s="142"/>
      <c r="ER41" s="142"/>
      <c r="ES41" s="143"/>
      <c r="ET41" s="144"/>
      <c r="EU41" s="145"/>
      <c r="EV41" s="145"/>
      <c r="EW41" s="146"/>
      <c r="EX41" s="147"/>
      <c r="EY41" s="148"/>
      <c r="EZ41" s="149"/>
      <c r="FA41" s="150"/>
      <c r="FB41" s="89"/>
      <c r="FC41" s="142"/>
      <c r="FD41" s="142"/>
      <c r="FE41" s="143"/>
      <c r="FF41" s="144"/>
      <c r="FG41" s="145"/>
      <c r="FH41" s="145"/>
      <c r="FI41" s="146"/>
      <c r="FJ41" s="147"/>
      <c r="FK41" s="148"/>
      <c r="FL41" s="149"/>
      <c r="FM41" s="150"/>
      <c r="FN41" s="89"/>
      <c r="FO41" s="142"/>
      <c r="FP41" s="142"/>
      <c r="FQ41" s="143"/>
      <c r="FR41" s="144"/>
      <c r="FS41" s="145"/>
      <c r="FT41" s="145"/>
      <c r="FU41" s="146"/>
      <c r="FV41" s="147"/>
      <c r="FW41" s="148"/>
      <c r="FX41" s="149"/>
      <c r="FY41" s="150"/>
      <c r="FZ41" s="89"/>
      <c r="GA41" s="142"/>
      <c r="GB41" s="142"/>
      <c r="GC41" s="143"/>
      <c r="GD41" s="144"/>
      <c r="GE41" s="145"/>
      <c r="GF41" s="145"/>
      <c r="GG41" s="146"/>
      <c r="GH41" s="147"/>
      <c r="GI41" s="148"/>
      <c r="GJ41" s="149"/>
      <c r="GK41" s="150"/>
      <c r="GL41" s="89"/>
      <c r="GM41" s="142"/>
      <c r="GN41" s="142"/>
      <c r="GO41" s="143"/>
      <c r="GP41" s="144"/>
      <c r="GQ41" s="145"/>
      <c r="GR41" s="145"/>
      <c r="GS41" s="146"/>
      <c r="GT41" s="147"/>
      <c r="GU41" s="148"/>
      <c r="GV41" s="149"/>
      <c r="GW41" s="150"/>
      <c r="GX41" s="89"/>
      <c r="GY41" s="142"/>
      <c r="GZ41" s="142"/>
      <c r="HA41" s="143"/>
      <c r="HB41" s="144"/>
      <c r="HC41" s="145"/>
      <c r="HD41" s="145"/>
      <c r="HE41" s="146"/>
      <c r="HF41" s="147"/>
      <c r="HG41" s="148"/>
      <c r="HH41" s="149"/>
      <c r="HI41" s="150"/>
      <c r="HJ41" s="89"/>
      <c r="HK41" s="142"/>
      <c r="HL41" s="142"/>
      <c r="HM41" s="143"/>
      <c r="HN41" s="144"/>
      <c r="HO41" s="145"/>
      <c r="HP41" s="145"/>
      <c r="HQ41" s="146"/>
      <c r="HR41" s="147"/>
      <c r="HS41" s="148"/>
      <c r="HT41" s="149"/>
      <c r="HU41" s="150"/>
      <c r="HV41" s="89"/>
      <c r="HW41" s="142"/>
      <c r="HX41" s="142"/>
      <c r="HY41" s="143"/>
      <c r="HZ41" s="144"/>
      <c r="IA41" s="145"/>
      <c r="IB41" s="145"/>
      <c r="IC41" s="146"/>
      <c r="ID41" s="147"/>
      <c r="IE41" s="148"/>
      <c r="IF41" s="149"/>
      <c r="IG41" s="150"/>
      <c r="IH41" s="89"/>
      <c r="II41" s="142"/>
      <c r="IJ41" s="142"/>
      <c r="IK41" s="143"/>
      <c r="IL41" s="144"/>
      <c r="IM41" s="145"/>
      <c r="IN41" s="145"/>
      <c r="IO41" s="146"/>
      <c r="IP41" s="147"/>
      <c r="IQ41" s="148"/>
      <c r="IR41" s="149"/>
      <c r="IS41" s="150"/>
      <c r="IT41" s="89"/>
      <c r="IU41" s="142"/>
      <c r="IV41" s="142"/>
      <c r="IW41" s="143"/>
      <c r="IX41" s="144"/>
      <c r="IY41" s="145"/>
      <c r="IZ41" s="145"/>
      <c r="JA41" s="146"/>
      <c r="JB41" s="147"/>
      <c r="JC41" s="148"/>
      <c r="JD41" s="149"/>
      <c r="JE41" s="150"/>
      <c r="JF41" s="89"/>
      <c r="JG41" s="142"/>
      <c r="JH41" s="142"/>
      <c r="JI41" s="143"/>
      <c r="JJ41" s="144"/>
      <c r="JK41" s="145"/>
      <c r="JL41" s="145"/>
      <c r="JM41" s="146"/>
      <c r="JN41" s="147"/>
      <c r="JO41" s="148"/>
      <c r="JP41" s="149"/>
      <c r="JQ41" s="150"/>
      <c r="JR41" s="89"/>
      <c r="JS41" s="142"/>
      <c r="JT41" s="142"/>
      <c r="JU41" s="143"/>
      <c r="JV41" s="144"/>
      <c r="JW41" s="145"/>
      <c r="JX41" s="145"/>
      <c r="JY41" s="146"/>
      <c r="JZ41" s="147"/>
      <c r="KA41" s="148"/>
      <c r="KB41" s="149"/>
      <c r="KC41" s="150"/>
      <c r="KD41" s="89"/>
      <c r="KE41" s="142"/>
      <c r="KF41" s="142"/>
    </row>
    <row r="42" spans="1:292" ht="13.5" customHeight="1" x14ac:dyDescent="0.25">
      <c r="A42" s="100"/>
      <c r="B42" s="142" t="s">
        <v>802</v>
      </c>
      <c r="C42" s="89" t="s">
        <v>803</v>
      </c>
      <c r="D42" s="320"/>
      <c r="E42" s="143">
        <f t="shared" si="53"/>
        <v>40601</v>
      </c>
      <c r="F42" s="144" t="str">
        <f t="shared" si="54"/>
        <v>Fillon VI</v>
      </c>
      <c r="G42" s="145">
        <f t="shared" si="55"/>
        <v>40496</v>
      </c>
      <c r="H42" s="145">
        <f t="shared" si="56"/>
        <v>40601</v>
      </c>
      <c r="I42" s="146" t="str">
        <f t="shared" si="57"/>
        <v>Benoît Apparu</v>
      </c>
      <c r="J42" s="147" t="str">
        <f t="shared" si="58"/>
        <v>1969</v>
      </c>
      <c r="K42" s="148" t="str">
        <f t="shared" si="59"/>
        <v>male</v>
      </c>
      <c r="L42" s="149" t="str">
        <f t="shared" si="60"/>
        <v>fr_ump01</v>
      </c>
      <c r="M42" s="150" t="str">
        <f t="shared" si="61"/>
        <v>Apparu_Benoît_1969</v>
      </c>
      <c r="O42" s="142"/>
      <c r="P42" s="320" t="s">
        <v>936</v>
      </c>
      <c r="Q42" s="143">
        <f t="shared" si="62"/>
        <v>41044</v>
      </c>
      <c r="R42" s="144" t="str">
        <f t="shared" si="63"/>
        <v>Fillon VII</v>
      </c>
      <c r="S42" s="145">
        <f t="shared" si="64"/>
        <v>40601</v>
      </c>
      <c r="T42" s="145">
        <f t="shared" si="65"/>
        <v>41044</v>
      </c>
      <c r="U42" s="146" t="str">
        <f t="shared" si="66"/>
        <v>Benoît Apparu</v>
      </c>
      <c r="V42" s="147" t="str">
        <f t="shared" si="67"/>
        <v>1969</v>
      </c>
      <c r="W42" s="148" t="str">
        <f t="shared" si="68"/>
        <v>male</v>
      </c>
      <c r="X42" s="149" t="str">
        <f t="shared" si="69"/>
        <v>fr_ump01</v>
      </c>
      <c r="Y42" s="150" t="str">
        <f t="shared" si="70"/>
        <v>Apparu_Benoît_1969</v>
      </c>
      <c r="AA42" s="142"/>
      <c r="AB42" s="142" t="s">
        <v>936</v>
      </c>
      <c r="AC42" s="143" t="str">
        <f t="shared" si="71"/>
        <v/>
      </c>
      <c r="AD42" s="144" t="str">
        <f t="shared" si="72"/>
        <v/>
      </c>
      <c r="AE42" s="145" t="str">
        <f t="shared" si="73"/>
        <v/>
      </c>
      <c r="AF42" s="145" t="str">
        <f t="shared" si="74"/>
        <v/>
      </c>
      <c r="AG42" s="146" t="str">
        <f t="shared" si="75"/>
        <v/>
      </c>
      <c r="AH42" s="147" t="str">
        <f t="shared" si="76"/>
        <v/>
      </c>
      <c r="AI42" s="148" t="str">
        <f t="shared" si="77"/>
        <v/>
      </c>
      <c r="AJ42" s="149" t="str">
        <f t="shared" si="215"/>
        <v/>
      </c>
      <c r="AK42" s="150" t="str">
        <f t="shared" si="78"/>
        <v/>
      </c>
      <c r="AM42" s="142"/>
      <c r="AN42" s="142"/>
      <c r="AO42" s="143" t="str">
        <f t="shared" si="0"/>
        <v/>
      </c>
      <c r="AP42" s="144" t="str">
        <f t="shared" si="1"/>
        <v/>
      </c>
      <c r="AQ42" s="145" t="str">
        <f t="shared" si="216"/>
        <v/>
      </c>
      <c r="AR42" s="145" t="str">
        <f t="shared" si="217"/>
        <v/>
      </c>
      <c r="AS42" s="146" t="str">
        <f t="shared" si="2"/>
        <v/>
      </c>
      <c r="AT42" s="147" t="str">
        <f t="shared" si="3"/>
        <v/>
      </c>
      <c r="AU42" s="148" t="str">
        <f t="shared" si="4"/>
        <v/>
      </c>
      <c r="AV42" s="149" t="str">
        <f t="shared" si="5"/>
        <v/>
      </c>
      <c r="AW42" s="150" t="str">
        <f t="shared" si="6"/>
        <v/>
      </c>
      <c r="AX42" s="89"/>
      <c r="AY42" s="142"/>
      <c r="AZ42" s="142"/>
      <c r="BA42" s="143" t="str">
        <f t="shared" si="7"/>
        <v/>
      </c>
      <c r="BB42" s="144" t="str">
        <f t="shared" si="8"/>
        <v/>
      </c>
      <c r="BC42" s="145" t="str">
        <f t="shared" si="218"/>
        <v/>
      </c>
      <c r="BD42" s="145" t="str">
        <f t="shared" si="219"/>
        <v/>
      </c>
      <c r="BE42" s="146" t="str">
        <f t="shared" si="9"/>
        <v/>
      </c>
      <c r="BF42" s="147" t="str">
        <f t="shared" si="10"/>
        <v/>
      </c>
      <c r="BG42" s="148" t="str">
        <f t="shared" si="11"/>
        <v/>
      </c>
      <c r="BH42" s="149" t="str">
        <f t="shared" si="12"/>
        <v/>
      </c>
      <c r="BI42" s="150" t="str">
        <f t="shared" si="13"/>
        <v/>
      </c>
      <c r="BJ42" s="89"/>
      <c r="BK42" s="142"/>
      <c r="BL42" s="142"/>
      <c r="BM42" s="143" t="str">
        <f t="shared" si="14"/>
        <v/>
      </c>
      <c r="BN42" s="144" t="str">
        <f t="shared" si="15"/>
        <v/>
      </c>
      <c r="BO42" s="145" t="str">
        <f t="shared" si="16"/>
        <v/>
      </c>
      <c r="BP42" s="145" t="str">
        <f t="shared" si="17"/>
        <v/>
      </c>
      <c r="BQ42" s="146" t="str">
        <f t="shared" si="18"/>
        <v/>
      </c>
      <c r="BR42" s="147" t="str">
        <f t="shared" si="19"/>
        <v/>
      </c>
      <c r="BS42" s="148" t="str">
        <f t="shared" si="20"/>
        <v/>
      </c>
      <c r="BT42" s="149" t="str">
        <f t="shared" si="21"/>
        <v/>
      </c>
      <c r="BU42" s="150" t="str">
        <f t="shared" si="22"/>
        <v/>
      </c>
      <c r="BV42" s="89"/>
      <c r="BW42" s="142"/>
      <c r="BX42" s="142"/>
      <c r="BY42" s="143" t="str">
        <f t="shared" si="23"/>
        <v/>
      </c>
      <c r="BZ42" s="144" t="str">
        <f t="shared" si="24"/>
        <v/>
      </c>
      <c r="CA42" s="145" t="str">
        <f t="shared" si="25"/>
        <v/>
      </c>
      <c r="CB42" s="145" t="str">
        <f t="shared" si="26"/>
        <v/>
      </c>
      <c r="CC42" s="146" t="str">
        <f t="shared" si="27"/>
        <v/>
      </c>
      <c r="CD42" s="147" t="str">
        <f t="shared" si="28"/>
        <v/>
      </c>
      <c r="CE42" s="148" t="str">
        <f t="shared" si="29"/>
        <v/>
      </c>
      <c r="CF42" s="149" t="str">
        <f t="shared" si="30"/>
        <v/>
      </c>
      <c r="CG42" s="150" t="str">
        <f t="shared" si="31"/>
        <v/>
      </c>
      <c r="CH42" s="89"/>
      <c r="CI42" s="142"/>
      <c r="CJ42" s="142"/>
      <c r="CK42" s="143" t="str">
        <f t="shared" si="32"/>
        <v/>
      </c>
      <c r="CL42" s="144" t="str">
        <f t="shared" si="33"/>
        <v/>
      </c>
      <c r="CM42" s="145" t="str">
        <f t="shared" si="34"/>
        <v/>
      </c>
      <c r="CN42" s="145" t="str">
        <f t="shared" si="35"/>
        <v/>
      </c>
      <c r="CO42" s="146" t="str">
        <f t="shared" si="36"/>
        <v/>
      </c>
      <c r="CP42" s="147" t="str">
        <f t="shared" si="37"/>
        <v/>
      </c>
      <c r="CQ42" s="148" t="str">
        <f t="shared" si="38"/>
        <v/>
      </c>
      <c r="CR42" s="149" t="str">
        <f t="shared" si="39"/>
        <v/>
      </c>
      <c r="CS42" s="150" t="str">
        <f t="shared" si="40"/>
        <v/>
      </c>
      <c r="CT42" s="89"/>
      <c r="CU42" s="142"/>
      <c r="CV42" s="142"/>
      <c r="CW42" s="143" t="str">
        <f t="shared" si="41"/>
        <v/>
      </c>
      <c r="CX42" s="144" t="str">
        <f t="shared" si="42"/>
        <v/>
      </c>
      <c r="CY42" s="145" t="str">
        <f t="shared" si="43"/>
        <v/>
      </c>
      <c r="CZ42" s="145" t="str">
        <f t="shared" si="44"/>
        <v/>
      </c>
      <c r="DA42" s="146" t="str">
        <f t="shared" si="45"/>
        <v/>
      </c>
      <c r="DB42" s="147" t="str">
        <f t="shared" si="46"/>
        <v/>
      </c>
      <c r="DC42" s="148" t="str">
        <f t="shared" si="47"/>
        <v/>
      </c>
      <c r="DD42" s="149" t="str">
        <f t="shared" si="48"/>
        <v/>
      </c>
      <c r="DE42" s="150" t="str">
        <f t="shared" si="49"/>
        <v/>
      </c>
      <c r="DF42" s="89"/>
      <c r="DG42" s="142"/>
      <c r="DH42" s="142"/>
      <c r="DI42" s="143" t="str">
        <f t="shared" si="79"/>
        <v/>
      </c>
      <c r="DJ42" s="144" t="str">
        <f t="shared" si="80"/>
        <v/>
      </c>
      <c r="DK42" s="145" t="str">
        <f t="shared" si="81"/>
        <v/>
      </c>
      <c r="DL42" s="145" t="str">
        <f t="shared" si="82"/>
        <v/>
      </c>
      <c r="DM42" s="146" t="str">
        <f t="shared" si="83"/>
        <v/>
      </c>
      <c r="DN42" s="147" t="str">
        <f t="shared" si="84"/>
        <v/>
      </c>
      <c r="DO42" s="148" t="str">
        <f t="shared" si="85"/>
        <v/>
      </c>
      <c r="DP42" s="149" t="str">
        <f t="shared" si="86"/>
        <v/>
      </c>
      <c r="DQ42" s="150" t="str">
        <f t="shared" si="87"/>
        <v/>
      </c>
      <c r="DR42" s="89"/>
      <c r="DS42" s="142"/>
      <c r="DT42" s="142"/>
      <c r="DU42" s="143" t="str">
        <f t="shared" si="88"/>
        <v/>
      </c>
      <c r="DV42" s="144" t="str">
        <f t="shared" si="89"/>
        <v/>
      </c>
      <c r="DW42" s="145" t="str">
        <f t="shared" si="90"/>
        <v/>
      </c>
      <c r="DX42" s="145" t="str">
        <f t="shared" si="91"/>
        <v/>
      </c>
      <c r="DY42" s="146" t="str">
        <f t="shared" si="92"/>
        <v/>
      </c>
      <c r="DZ42" s="147" t="str">
        <f t="shared" si="93"/>
        <v/>
      </c>
      <c r="EA42" s="148" t="str">
        <f t="shared" si="94"/>
        <v/>
      </c>
      <c r="EB42" s="149" t="str">
        <f t="shared" si="95"/>
        <v/>
      </c>
      <c r="EC42" s="150" t="str">
        <f t="shared" si="96"/>
        <v/>
      </c>
      <c r="ED42" s="89"/>
      <c r="EE42" s="142"/>
      <c r="EF42" s="142"/>
      <c r="EG42" s="143" t="str">
        <f t="shared" si="97"/>
        <v/>
      </c>
      <c r="EH42" s="144" t="str">
        <f t="shared" si="98"/>
        <v/>
      </c>
      <c r="EI42" s="145" t="str">
        <f t="shared" si="99"/>
        <v/>
      </c>
      <c r="EJ42" s="145" t="str">
        <f t="shared" si="100"/>
        <v/>
      </c>
      <c r="EK42" s="146" t="str">
        <f t="shared" si="101"/>
        <v/>
      </c>
      <c r="EL42" s="147" t="str">
        <f t="shared" si="102"/>
        <v/>
      </c>
      <c r="EM42" s="148" t="str">
        <f t="shared" si="103"/>
        <v/>
      </c>
      <c r="EN42" s="149" t="str">
        <f t="shared" si="104"/>
        <v/>
      </c>
      <c r="EO42" s="150" t="str">
        <f t="shared" si="105"/>
        <v/>
      </c>
      <c r="EP42" s="89"/>
      <c r="EQ42" s="142"/>
      <c r="ER42" s="142"/>
      <c r="ES42" s="143" t="str">
        <f t="shared" si="106"/>
        <v/>
      </c>
      <c r="ET42" s="144" t="str">
        <f t="shared" si="107"/>
        <v/>
      </c>
      <c r="EU42" s="145" t="str">
        <f t="shared" si="108"/>
        <v/>
      </c>
      <c r="EV42" s="145" t="str">
        <f t="shared" si="109"/>
        <v/>
      </c>
      <c r="EW42" s="146" t="str">
        <f t="shared" si="110"/>
        <v/>
      </c>
      <c r="EX42" s="147" t="str">
        <f t="shared" si="111"/>
        <v/>
      </c>
      <c r="EY42" s="148" t="str">
        <f t="shared" si="112"/>
        <v/>
      </c>
      <c r="EZ42" s="149" t="str">
        <f t="shared" si="113"/>
        <v/>
      </c>
      <c r="FA42" s="150" t="str">
        <f t="shared" si="114"/>
        <v/>
      </c>
      <c r="FB42" s="89"/>
      <c r="FC42" s="142"/>
      <c r="FD42" s="142"/>
      <c r="FE42" s="143" t="str">
        <f t="shared" si="115"/>
        <v/>
      </c>
      <c r="FF42" s="144" t="str">
        <f t="shared" si="116"/>
        <v/>
      </c>
      <c r="FG42" s="145" t="str">
        <f t="shared" si="117"/>
        <v/>
      </c>
      <c r="FH42" s="145" t="str">
        <f t="shared" si="118"/>
        <v/>
      </c>
      <c r="FI42" s="146" t="str">
        <f t="shared" si="119"/>
        <v/>
      </c>
      <c r="FJ42" s="147" t="str">
        <f t="shared" si="120"/>
        <v/>
      </c>
      <c r="FK42" s="148" t="str">
        <f t="shared" si="121"/>
        <v/>
      </c>
      <c r="FL42" s="149" t="str">
        <f t="shared" si="122"/>
        <v/>
      </c>
      <c r="FM42" s="150" t="str">
        <f t="shared" si="123"/>
        <v/>
      </c>
      <c r="FN42" s="89"/>
      <c r="FO42" s="142"/>
      <c r="FP42" s="142"/>
      <c r="FQ42" s="143" t="str">
        <f>IF(FU42="","",#REF!)</f>
        <v/>
      </c>
      <c r="FR42" s="144" t="str">
        <f t="shared" si="124"/>
        <v/>
      </c>
      <c r="FS42" s="145" t="str">
        <f t="shared" si="125"/>
        <v/>
      </c>
      <c r="FT42" s="145" t="str">
        <f t="shared" si="126"/>
        <v/>
      </c>
      <c r="FU42" s="146" t="str">
        <f t="shared" si="127"/>
        <v/>
      </c>
      <c r="FV42" s="147" t="str">
        <f t="shared" si="128"/>
        <v/>
      </c>
      <c r="FW42" s="148" t="str">
        <f t="shared" si="129"/>
        <v/>
      </c>
      <c r="FX42" s="149" t="str">
        <f t="shared" si="130"/>
        <v/>
      </c>
      <c r="FY42" s="150" t="str">
        <f t="shared" si="131"/>
        <v/>
      </c>
      <c r="FZ42" s="89"/>
      <c r="GA42" s="142"/>
      <c r="GB42" s="142"/>
      <c r="GC42" s="143" t="str">
        <f t="shared" si="132"/>
        <v/>
      </c>
      <c r="GD42" s="144" t="str">
        <f t="shared" si="133"/>
        <v/>
      </c>
      <c r="GE42" s="145" t="str">
        <f t="shared" si="134"/>
        <v/>
      </c>
      <c r="GF42" s="145" t="str">
        <f t="shared" si="135"/>
        <v/>
      </c>
      <c r="GG42" s="146" t="str">
        <f t="shared" si="136"/>
        <v/>
      </c>
      <c r="GH42" s="147" t="str">
        <f t="shared" si="137"/>
        <v/>
      </c>
      <c r="GI42" s="148" t="str">
        <f t="shared" si="138"/>
        <v/>
      </c>
      <c r="GJ42" s="149" t="str">
        <f t="shared" si="139"/>
        <v/>
      </c>
      <c r="GK42" s="150" t="str">
        <f t="shared" si="140"/>
        <v/>
      </c>
      <c r="GL42" s="89"/>
      <c r="GM42" s="142"/>
      <c r="GN42" s="142" t="s">
        <v>284</v>
      </c>
      <c r="GO42" s="143" t="str">
        <f t="shared" si="141"/>
        <v/>
      </c>
      <c r="GP42" s="144" t="str">
        <f t="shared" si="142"/>
        <v/>
      </c>
      <c r="GQ42" s="145" t="str">
        <f t="shared" si="143"/>
        <v/>
      </c>
      <c r="GR42" s="145" t="str">
        <f t="shared" si="144"/>
        <v/>
      </c>
      <c r="GS42" s="146" t="str">
        <f t="shared" si="145"/>
        <v/>
      </c>
      <c r="GT42" s="147" t="str">
        <f t="shared" si="146"/>
        <v/>
      </c>
      <c r="GU42" s="148" t="str">
        <f t="shared" si="147"/>
        <v/>
      </c>
      <c r="GV42" s="149" t="str">
        <f t="shared" si="148"/>
        <v/>
      </c>
      <c r="GW42" s="150" t="str">
        <f t="shared" si="149"/>
        <v/>
      </c>
      <c r="GX42" s="89"/>
      <c r="GY42" s="142"/>
      <c r="GZ42" s="142"/>
      <c r="HA42" s="143" t="str">
        <f t="shared" si="150"/>
        <v/>
      </c>
      <c r="HB42" s="144" t="str">
        <f t="shared" si="151"/>
        <v/>
      </c>
      <c r="HC42" s="145" t="str">
        <f t="shared" si="152"/>
        <v/>
      </c>
      <c r="HD42" s="145" t="str">
        <f t="shared" si="153"/>
        <v/>
      </c>
      <c r="HE42" s="146" t="str">
        <f t="shared" si="154"/>
        <v/>
      </c>
      <c r="HF42" s="147" t="str">
        <f t="shared" si="155"/>
        <v/>
      </c>
      <c r="HG42" s="148" t="str">
        <f t="shared" si="156"/>
        <v/>
      </c>
      <c r="HH42" s="149" t="str">
        <f t="shared" si="157"/>
        <v/>
      </c>
      <c r="HI42" s="150" t="str">
        <f t="shared" si="158"/>
        <v/>
      </c>
      <c r="HJ42" s="89"/>
      <c r="HK42" s="142"/>
      <c r="HL42" s="142" t="s">
        <v>284</v>
      </c>
      <c r="HM42" s="143" t="str">
        <f t="shared" si="159"/>
        <v/>
      </c>
      <c r="HN42" s="144" t="str">
        <f t="shared" si="160"/>
        <v/>
      </c>
      <c r="HO42" s="145" t="str">
        <f t="shared" si="161"/>
        <v/>
      </c>
      <c r="HP42" s="145" t="str">
        <f t="shared" si="162"/>
        <v/>
      </c>
      <c r="HQ42" s="146" t="str">
        <f t="shared" si="163"/>
        <v/>
      </c>
      <c r="HR42" s="147" t="str">
        <f t="shared" si="164"/>
        <v/>
      </c>
      <c r="HS42" s="148" t="str">
        <f t="shared" si="165"/>
        <v/>
      </c>
      <c r="HT42" s="149" t="str">
        <f t="shared" si="166"/>
        <v/>
      </c>
      <c r="HU42" s="150" t="str">
        <f t="shared" si="167"/>
        <v/>
      </c>
      <c r="HV42" s="89"/>
      <c r="HW42" s="142"/>
      <c r="HX42" s="142"/>
      <c r="HY42" s="143" t="str">
        <f t="shared" si="168"/>
        <v/>
      </c>
      <c r="HZ42" s="144" t="str">
        <f t="shared" si="169"/>
        <v/>
      </c>
      <c r="IA42" s="145" t="str">
        <f t="shared" si="170"/>
        <v/>
      </c>
      <c r="IB42" s="145" t="str">
        <f t="shared" si="171"/>
        <v/>
      </c>
      <c r="IC42" s="146" t="str">
        <f t="shared" si="172"/>
        <v/>
      </c>
      <c r="ID42" s="147" t="str">
        <f t="shared" si="173"/>
        <v/>
      </c>
      <c r="IE42" s="148" t="str">
        <f t="shared" si="174"/>
        <v/>
      </c>
      <c r="IF42" s="149" t="str">
        <f t="shared" si="175"/>
        <v/>
      </c>
      <c r="IG42" s="150" t="str">
        <f t="shared" si="176"/>
        <v/>
      </c>
      <c r="IH42" s="89"/>
      <c r="II42" s="142"/>
      <c r="IJ42" s="142"/>
      <c r="IK42" s="143" t="str">
        <f t="shared" si="177"/>
        <v/>
      </c>
      <c r="IL42" s="144" t="str">
        <f t="shared" si="178"/>
        <v/>
      </c>
      <c r="IM42" s="145" t="str">
        <f t="shared" si="179"/>
        <v/>
      </c>
      <c r="IN42" s="145" t="str">
        <f t="shared" si="180"/>
        <v/>
      </c>
      <c r="IO42" s="146" t="str">
        <f t="shared" si="181"/>
        <v/>
      </c>
      <c r="IP42" s="147" t="str">
        <f t="shared" si="182"/>
        <v/>
      </c>
      <c r="IQ42" s="148" t="str">
        <f t="shared" si="183"/>
        <v/>
      </c>
      <c r="IR42" s="149" t="str">
        <f t="shared" si="184"/>
        <v/>
      </c>
      <c r="IS42" s="150" t="str">
        <f t="shared" si="185"/>
        <v/>
      </c>
      <c r="IT42" s="89"/>
      <c r="IU42" s="142"/>
      <c r="IV42" s="142"/>
      <c r="IW42" s="143" t="str">
        <f t="shared" si="186"/>
        <v/>
      </c>
      <c r="IX42" s="144" t="str">
        <f t="shared" si="187"/>
        <v/>
      </c>
      <c r="IY42" s="145" t="str">
        <f t="shared" si="188"/>
        <v/>
      </c>
      <c r="IZ42" s="145" t="str">
        <f t="shared" si="189"/>
        <v/>
      </c>
      <c r="JA42" s="146" t="str">
        <f t="shared" si="190"/>
        <v/>
      </c>
      <c r="JB42" s="147" t="str">
        <f t="shared" si="191"/>
        <v/>
      </c>
      <c r="JC42" s="148" t="str">
        <f t="shared" si="192"/>
        <v/>
      </c>
      <c r="JD42" s="149" t="str">
        <f t="shared" si="193"/>
        <v/>
      </c>
      <c r="JE42" s="150" t="str">
        <f t="shared" si="194"/>
        <v/>
      </c>
      <c r="JF42" s="89"/>
      <c r="JG42" s="142"/>
      <c r="JH42" s="142"/>
      <c r="JI42" s="143" t="str">
        <f t="shared" si="195"/>
        <v/>
      </c>
      <c r="JJ42" s="144" t="str">
        <f t="shared" si="196"/>
        <v/>
      </c>
      <c r="JK42" s="145" t="str">
        <f t="shared" si="197"/>
        <v/>
      </c>
      <c r="JL42" s="145" t="str">
        <f t="shared" si="198"/>
        <v/>
      </c>
      <c r="JM42" s="146" t="str">
        <f t="shared" si="199"/>
        <v/>
      </c>
      <c r="JN42" s="147" t="str">
        <f t="shared" si="200"/>
        <v/>
      </c>
      <c r="JO42" s="148" t="str">
        <f t="shared" si="201"/>
        <v/>
      </c>
      <c r="JP42" s="149" t="str">
        <f t="shared" si="202"/>
        <v/>
      </c>
      <c r="JQ42" s="150" t="str">
        <f t="shared" si="203"/>
        <v/>
      </c>
      <c r="JR42" s="89"/>
      <c r="JS42" s="142"/>
      <c r="JT42" s="142"/>
      <c r="JU42" s="143" t="str">
        <f t="shared" si="204"/>
        <v/>
      </c>
      <c r="JV42" s="144" t="str">
        <f t="shared" si="205"/>
        <v/>
      </c>
      <c r="JW42" s="145" t="str">
        <f t="shared" si="206"/>
        <v/>
      </c>
      <c r="JX42" s="145" t="str">
        <f t="shared" si="207"/>
        <v/>
      </c>
      <c r="JY42" s="146" t="str">
        <f t="shared" si="208"/>
        <v/>
      </c>
      <c r="JZ42" s="147" t="str">
        <f t="shared" si="209"/>
        <v/>
      </c>
      <c r="KA42" s="148" t="str">
        <f t="shared" si="210"/>
        <v/>
      </c>
      <c r="KB42" s="149" t="str">
        <f t="shared" si="211"/>
        <v/>
      </c>
      <c r="KC42" s="150" t="str">
        <f t="shared" si="212"/>
        <v/>
      </c>
      <c r="KD42" s="89"/>
      <c r="KE42" s="142"/>
      <c r="KF42" s="142"/>
    </row>
    <row r="43" spans="1:292" ht="13.5" customHeight="1" x14ac:dyDescent="0.25">
      <c r="A43" s="100"/>
      <c r="B43" s="142" t="s">
        <v>804</v>
      </c>
      <c r="C43" s="89" t="s">
        <v>805</v>
      </c>
      <c r="D43" s="320"/>
      <c r="E43" s="143" t="str">
        <f t="shared" si="53"/>
        <v/>
      </c>
      <c r="F43" s="144" t="str">
        <f t="shared" si="54"/>
        <v/>
      </c>
      <c r="G43" s="145" t="str">
        <f t="shared" si="55"/>
        <v/>
      </c>
      <c r="H43" s="145" t="str">
        <f t="shared" si="56"/>
        <v/>
      </c>
      <c r="I43" s="146" t="str">
        <f t="shared" si="57"/>
        <v/>
      </c>
      <c r="J43" s="147" t="str">
        <f t="shared" si="58"/>
        <v/>
      </c>
      <c r="K43" s="148" t="str">
        <f t="shared" si="59"/>
        <v/>
      </c>
      <c r="L43" s="149" t="str">
        <f t="shared" si="60"/>
        <v/>
      </c>
      <c r="M43" s="150" t="str">
        <f t="shared" si="61"/>
        <v/>
      </c>
      <c r="O43" s="142"/>
      <c r="P43" s="320"/>
      <c r="Q43" s="143" t="str">
        <f t="shared" si="62"/>
        <v/>
      </c>
      <c r="R43" s="144" t="str">
        <f t="shared" si="63"/>
        <v/>
      </c>
      <c r="S43" s="145" t="str">
        <f t="shared" si="64"/>
        <v/>
      </c>
      <c r="T43" s="145" t="str">
        <f t="shared" si="65"/>
        <v/>
      </c>
      <c r="U43" s="146" t="str">
        <f t="shared" si="66"/>
        <v/>
      </c>
      <c r="V43" s="147" t="str">
        <f t="shared" si="67"/>
        <v/>
      </c>
      <c r="W43" s="148" t="str">
        <f t="shared" si="68"/>
        <v/>
      </c>
      <c r="X43" s="149" t="str">
        <f t="shared" si="69"/>
        <v/>
      </c>
      <c r="Y43" s="150" t="str">
        <f t="shared" si="70"/>
        <v/>
      </c>
      <c r="AA43" s="142"/>
      <c r="AB43" s="142"/>
      <c r="AC43" s="143">
        <f t="shared" si="71"/>
        <v>41729</v>
      </c>
      <c r="AD43" s="144" t="str">
        <f t="shared" si="72"/>
        <v>Ayrault I</v>
      </c>
      <c r="AE43" s="145">
        <f t="shared" si="73"/>
        <v>41045</v>
      </c>
      <c r="AF43" s="145">
        <f t="shared" si="74"/>
        <v>41729</v>
      </c>
      <c r="AG43" s="146" t="str">
        <f t="shared" si="75"/>
        <v>Cécile Duflot</v>
      </c>
      <c r="AH43" s="147" t="str">
        <f t="shared" si="76"/>
        <v>1975</v>
      </c>
      <c r="AI43" s="148" t="str">
        <f t="shared" si="77"/>
        <v>female</v>
      </c>
      <c r="AJ43" s="149" t="str">
        <f>IF(AN43="","",IF(ISERROR(MID(AN43,FIND("male,",AN43)+6,(FIND(")",AN43)-(FIND("male,",AN43)+6))))=TRUE,"missing/error",MID(AN43,FIND("male,",AN43)+6,(FIND(")",AN43)-(FIND("male,",AN43)+6)))))</f>
        <v>fr_v01</v>
      </c>
      <c r="AK43" s="150" t="str">
        <f t="shared" si="78"/>
        <v>Duflot_Cécile_1975</v>
      </c>
      <c r="AM43" s="142"/>
      <c r="AN43" s="142" t="s">
        <v>925</v>
      </c>
      <c r="AO43" s="143" t="str">
        <f t="shared" si="0"/>
        <v/>
      </c>
      <c r="AP43" s="144" t="str">
        <f t="shared" si="1"/>
        <v/>
      </c>
      <c r="AQ43" s="145" t="str">
        <f t="shared" si="216"/>
        <v/>
      </c>
      <c r="AR43" s="145" t="str">
        <f t="shared" si="217"/>
        <v/>
      </c>
      <c r="AS43" s="146" t="str">
        <f t="shared" si="2"/>
        <v/>
      </c>
      <c r="AT43" s="147" t="str">
        <f t="shared" si="3"/>
        <v/>
      </c>
      <c r="AU43" s="148" t="str">
        <f t="shared" si="4"/>
        <v/>
      </c>
      <c r="AV43" s="149" t="str">
        <f t="shared" si="5"/>
        <v/>
      </c>
      <c r="AW43" s="150" t="str">
        <f t="shared" si="6"/>
        <v/>
      </c>
      <c r="AX43" s="89"/>
      <c r="AY43" s="142"/>
      <c r="AZ43" s="142"/>
      <c r="BA43" s="143" t="str">
        <f t="shared" si="7"/>
        <v/>
      </c>
      <c r="BB43" s="144" t="str">
        <f t="shared" si="8"/>
        <v/>
      </c>
      <c r="BC43" s="145" t="str">
        <f t="shared" si="218"/>
        <v/>
      </c>
      <c r="BD43" s="145" t="str">
        <f t="shared" si="219"/>
        <v/>
      </c>
      <c r="BE43" s="146" t="str">
        <f t="shared" si="9"/>
        <v/>
      </c>
      <c r="BF43" s="147" t="str">
        <f t="shared" si="10"/>
        <v/>
      </c>
      <c r="BG43" s="148" t="str">
        <f t="shared" si="11"/>
        <v/>
      </c>
      <c r="BH43" s="149" t="str">
        <f t="shared" si="12"/>
        <v/>
      </c>
      <c r="BI43" s="150" t="str">
        <f t="shared" si="13"/>
        <v/>
      </c>
      <c r="BJ43" s="89"/>
      <c r="BK43" s="142"/>
      <c r="BL43" s="142"/>
      <c r="BM43" s="143" t="str">
        <f t="shared" si="14"/>
        <v/>
      </c>
      <c r="BN43" s="144" t="str">
        <f t="shared" si="15"/>
        <v/>
      </c>
      <c r="BO43" s="145" t="str">
        <f t="shared" si="16"/>
        <v/>
      </c>
      <c r="BP43" s="145" t="str">
        <f t="shared" si="17"/>
        <v/>
      </c>
      <c r="BQ43" s="146" t="str">
        <f t="shared" si="18"/>
        <v/>
      </c>
      <c r="BR43" s="147" t="str">
        <f t="shared" si="19"/>
        <v/>
      </c>
      <c r="BS43" s="148" t="str">
        <f t="shared" si="20"/>
        <v/>
      </c>
      <c r="BT43" s="149" t="str">
        <f t="shared" si="21"/>
        <v/>
      </c>
      <c r="BU43" s="150" t="str">
        <f t="shared" si="22"/>
        <v/>
      </c>
      <c r="BV43" s="89"/>
      <c r="BW43" s="142"/>
      <c r="BX43" s="142"/>
      <c r="BY43" s="143" t="str">
        <f t="shared" si="23"/>
        <v/>
      </c>
      <c r="BZ43" s="144" t="str">
        <f t="shared" si="24"/>
        <v/>
      </c>
      <c r="CA43" s="145" t="str">
        <f t="shared" si="25"/>
        <v/>
      </c>
      <c r="CB43" s="145" t="str">
        <f t="shared" si="26"/>
        <v/>
      </c>
      <c r="CC43" s="146" t="str">
        <f t="shared" si="27"/>
        <v/>
      </c>
      <c r="CD43" s="147" t="str">
        <f t="shared" si="28"/>
        <v/>
      </c>
      <c r="CE43" s="148" t="str">
        <f t="shared" si="29"/>
        <v/>
      </c>
      <c r="CF43" s="149" t="str">
        <f t="shared" si="30"/>
        <v/>
      </c>
      <c r="CG43" s="150" t="str">
        <f t="shared" si="31"/>
        <v/>
      </c>
      <c r="CH43" s="89"/>
      <c r="CI43" s="142"/>
      <c r="CJ43" s="142"/>
      <c r="CK43" s="143" t="str">
        <f t="shared" si="32"/>
        <v/>
      </c>
      <c r="CL43" s="144" t="str">
        <f t="shared" si="33"/>
        <v/>
      </c>
      <c r="CM43" s="145" t="str">
        <f t="shared" si="34"/>
        <v/>
      </c>
      <c r="CN43" s="145" t="str">
        <f t="shared" si="35"/>
        <v/>
      </c>
      <c r="CO43" s="146" t="str">
        <f t="shared" si="36"/>
        <v/>
      </c>
      <c r="CP43" s="147" t="str">
        <f t="shared" si="37"/>
        <v/>
      </c>
      <c r="CQ43" s="148" t="str">
        <f t="shared" si="38"/>
        <v/>
      </c>
      <c r="CR43" s="149" t="str">
        <f t="shared" si="39"/>
        <v/>
      </c>
      <c r="CS43" s="150" t="str">
        <f t="shared" si="40"/>
        <v/>
      </c>
      <c r="CT43" s="89"/>
      <c r="CU43" s="142"/>
      <c r="CV43" s="142"/>
      <c r="CW43" s="143" t="str">
        <f t="shared" si="41"/>
        <v/>
      </c>
      <c r="CX43" s="144" t="str">
        <f t="shared" si="42"/>
        <v/>
      </c>
      <c r="CY43" s="145" t="str">
        <f t="shared" si="43"/>
        <v/>
      </c>
      <c r="CZ43" s="145" t="str">
        <f t="shared" si="44"/>
        <v/>
      </c>
      <c r="DA43" s="146" t="str">
        <f t="shared" si="45"/>
        <v/>
      </c>
      <c r="DB43" s="147" t="str">
        <f t="shared" si="46"/>
        <v/>
      </c>
      <c r="DC43" s="148" t="str">
        <f t="shared" si="47"/>
        <v/>
      </c>
      <c r="DD43" s="149" t="str">
        <f t="shared" si="48"/>
        <v/>
      </c>
      <c r="DE43" s="150" t="str">
        <f t="shared" si="49"/>
        <v/>
      </c>
      <c r="DF43" s="89"/>
      <c r="DG43" s="142"/>
      <c r="DH43" s="142"/>
      <c r="DI43" s="143" t="str">
        <f t="shared" si="79"/>
        <v/>
      </c>
      <c r="DJ43" s="144" t="str">
        <f t="shared" si="80"/>
        <v/>
      </c>
      <c r="DK43" s="145" t="str">
        <f t="shared" si="81"/>
        <v/>
      </c>
      <c r="DL43" s="145" t="str">
        <f t="shared" si="82"/>
        <v/>
      </c>
      <c r="DM43" s="146" t="str">
        <f t="shared" si="83"/>
        <v/>
      </c>
      <c r="DN43" s="147" t="str">
        <f t="shared" si="84"/>
        <v/>
      </c>
      <c r="DO43" s="148" t="str">
        <f t="shared" si="85"/>
        <v/>
      </c>
      <c r="DP43" s="149" t="str">
        <f t="shared" si="86"/>
        <v/>
      </c>
      <c r="DQ43" s="150" t="str">
        <f t="shared" si="87"/>
        <v/>
      </c>
      <c r="DR43" s="89"/>
      <c r="DS43" s="142"/>
      <c r="DT43" s="142"/>
      <c r="DU43" s="143" t="str">
        <f t="shared" si="88"/>
        <v/>
      </c>
      <c r="DV43" s="144" t="str">
        <f t="shared" si="89"/>
        <v/>
      </c>
      <c r="DW43" s="145" t="str">
        <f t="shared" si="90"/>
        <v/>
      </c>
      <c r="DX43" s="145" t="str">
        <f t="shared" si="91"/>
        <v/>
      </c>
      <c r="DY43" s="146" t="str">
        <f t="shared" si="92"/>
        <v/>
      </c>
      <c r="DZ43" s="147" t="str">
        <f t="shared" si="93"/>
        <v/>
      </c>
      <c r="EA43" s="148" t="str">
        <f t="shared" si="94"/>
        <v/>
      </c>
      <c r="EB43" s="149" t="str">
        <f t="shared" si="95"/>
        <v/>
      </c>
      <c r="EC43" s="150" t="str">
        <f t="shared" si="96"/>
        <v/>
      </c>
      <c r="ED43" s="89"/>
      <c r="EE43" s="142"/>
      <c r="EF43" s="142"/>
      <c r="EG43" s="143" t="str">
        <f t="shared" si="97"/>
        <v/>
      </c>
      <c r="EH43" s="144" t="str">
        <f t="shared" si="98"/>
        <v/>
      </c>
      <c r="EI43" s="145" t="str">
        <f t="shared" si="99"/>
        <v/>
      </c>
      <c r="EJ43" s="145" t="str">
        <f t="shared" si="100"/>
        <v/>
      </c>
      <c r="EK43" s="146" t="str">
        <f t="shared" si="101"/>
        <v/>
      </c>
      <c r="EL43" s="147" t="str">
        <f t="shared" si="102"/>
        <v/>
      </c>
      <c r="EM43" s="148" t="str">
        <f t="shared" si="103"/>
        <v/>
      </c>
      <c r="EN43" s="149" t="str">
        <f t="shared" si="104"/>
        <v/>
      </c>
      <c r="EO43" s="150" t="str">
        <f t="shared" si="105"/>
        <v/>
      </c>
      <c r="EP43" s="89"/>
      <c r="EQ43" s="142"/>
      <c r="ER43" s="142"/>
      <c r="ES43" s="143" t="str">
        <f t="shared" si="106"/>
        <v/>
      </c>
      <c r="ET43" s="144" t="str">
        <f t="shared" si="107"/>
        <v/>
      </c>
      <c r="EU43" s="145" t="str">
        <f t="shared" si="108"/>
        <v/>
      </c>
      <c r="EV43" s="145" t="str">
        <f t="shared" si="109"/>
        <v/>
      </c>
      <c r="EW43" s="146" t="str">
        <f t="shared" si="110"/>
        <v/>
      </c>
      <c r="EX43" s="147" t="str">
        <f t="shared" si="111"/>
        <v/>
      </c>
      <c r="EY43" s="148" t="str">
        <f t="shared" si="112"/>
        <v/>
      </c>
      <c r="EZ43" s="149" t="str">
        <f t="shared" si="113"/>
        <v/>
      </c>
      <c r="FA43" s="150" t="str">
        <f t="shared" si="114"/>
        <v/>
      </c>
      <c r="FB43" s="89"/>
      <c r="FC43" s="142"/>
      <c r="FD43" s="142"/>
      <c r="FE43" s="143" t="str">
        <f t="shared" si="115"/>
        <v/>
      </c>
      <c r="FF43" s="144" t="str">
        <f t="shared" si="116"/>
        <v/>
      </c>
      <c r="FG43" s="145" t="str">
        <f t="shared" si="117"/>
        <v/>
      </c>
      <c r="FH43" s="145" t="str">
        <f t="shared" si="118"/>
        <v/>
      </c>
      <c r="FI43" s="146" t="str">
        <f t="shared" si="119"/>
        <v/>
      </c>
      <c r="FJ43" s="147" t="str">
        <f t="shared" si="120"/>
        <v/>
      </c>
      <c r="FK43" s="148" t="str">
        <f t="shared" si="121"/>
        <v/>
      </c>
      <c r="FL43" s="149" t="str">
        <f t="shared" si="122"/>
        <v/>
      </c>
      <c r="FM43" s="150" t="str">
        <f t="shared" si="123"/>
        <v/>
      </c>
      <c r="FN43" s="89"/>
      <c r="FO43" s="142"/>
      <c r="FP43" s="142"/>
      <c r="FQ43" s="143" t="str">
        <f>IF(FU43="","",#REF!)</f>
        <v/>
      </c>
      <c r="FR43" s="144" t="str">
        <f t="shared" si="124"/>
        <v/>
      </c>
      <c r="FS43" s="145" t="str">
        <f t="shared" si="125"/>
        <v/>
      </c>
      <c r="FT43" s="145" t="str">
        <f t="shared" si="126"/>
        <v/>
      </c>
      <c r="FU43" s="146" t="str">
        <f t="shared" si="127"/>
        <v/>
      </c>
      <c r="FV43" s="147" t="str">
        <f t="shared" si="128"/>
        <v/>
      </c>
      <c r="FW43" s="148" t="str">
        <f t="shared" si="129"/>
        <v/>
      </c>
      <c r="FX43" s="149" t="str">
        <f t="shared" si="130"/>
        <v/>
      </c>
      <c r="FY43" s="150" t="str">
        <f t="shared" si="131"/>
        <v/>
      </c>
      <c r="FZ43" s="89"/>
      <c r="GA43" s="142"/>
      <c r="GB43" s="142"/>
      <c r="GC43" s="143" t="str">
        <f t="shared" si="132"/>
        <v/>
      </c>
      <c r="GD43" s="144" t="str">
        <f t="shared" si="133"/>
        <v/>
      </c>
      <c r="GE43" s="145" t="str">
        <f t="shared" si="134"/>
        <v/>
      </c>
      <c r="GF43" s="145" t="str">
        <f t="shared" si="135"/>
        <v/>
      </c>
      <c r="GG43" s="146" t="str">
        <f t="shared" si="136"/>
        <v/>
      </c>
      <c r="GH43" s="147" t="str">
        <f t="shared" si="137"/>
        <v/>
      </c>
      <c r="GI43" s="148" t="str">
        <f t="shared" si="138"/>
        <v/>
      </c>
      <c r="GJ43" s="149" t="str">
        <f t="shared" si="139"/>
        <v/>
      </c>
      <c r="GK43" s="150" t="str">
        <f t="shared" si="140"/>
        <v/>
      </c>
      <c r="GL43" s="89"/>
      <c r="GM43" s="142"/>
      <c r="GN43" s="142" t="s">
        <v>284</v>
      </c>
      <c r="GO43" s="143" t="str">
        <f t="shared" si="141"/>
        <v/>
      </c>
      <c r="GP43" s="144" t="str">
        <f t="shared" si="142"/>
        <v/>
      </c>
      <c r="GQ43" s="145" t="str">
        <f t="shared" si="143"/>
        <v/>
      </c>
      <c r="GR43" s="145" t="str">
        <f t="shared" si="144"/>
        <v/>
      </c>
      <c r="GS43" s="146" t="str">
        <f t="shared" si="145"/>
        <v/>
      </c>
      <c r="GT43" s="147" t="str">
        <f t="shared" si="146"/>
        <v/>
      </c>
      <c r="GU43" s="148" t="str">
        <f t="shared" si="147"/>
        <v/>
      </c>
      <c r="GV43" s="149" t="str">
        <f t="shared" si="148"/>
        <v/>
      </c>
      <c r="GW43" s="150" t="str">
        <f t="shared" si="149"/>
        <v/>
      </c>
      <c r="GX43" s="89"/>
      <c r="GY43" s="142"/>
      <c r="GZ43" s="142"/>
      <c r="HA43" s="143" t="str">
        <f t="shared" si="150"/>
        <v/>
      </c>
      <c r="HB43" s="144" t="str">
        <f t="shared" si="151"/>
        <v/>
      </c>
      <c r="HC43" s="145" t="str">
        <f t="shared" si="152"/>
        <v/>
      </c>
      <c r="HD43" s="145" t="str">
        <f t="shared" si="153"/>
        <v/>
      </c>
      <c r="HE43" s="146" t="str">
        <f t="shared" si="154"/>
        <v/>
      </c>
      <c r="HF43" s="147" t="str">
        <f t="shared" si="155"/>
        <v/>
      </c>
      <c r="HG43" s="148" t="str">
        <f t="shared" si="156"/>
        <v/>
      </c>
      <c r="HH43" s="149" t="str">
        <f t="shared" si="157"/>
        <v/>
      </c>
      <c r="HI43" s="150" t="str">
        <f t="shared" si="158"/>
        <v/>
      </c>
      <c r="HJ43" s="89"/>
      <c r="HK43" s="142"/>
      <c r="HL43" s="142" t="s">
        <v>284</v>
      </c>
      <c r="HM43" s="143" t="str">
        <f t="shared" si="159"/>
        <v/>
      </c>
      <c r="HN43" s="144" t="str">
        <f t="shared" si="160"/>
        <v/>
      </c>
      <c r="HO43" s="145" t="str">
        <f t="shared" si="161"/>
        <v/>
      </c>
      <c r="HP43" s="145" t="str">
        <f t="shared" si="162"/>
        <v/>
      </c>
      <c r="HQ43" s="146" t="str">
        <f t="shared" si="163"/>
        <v/>
      </c>
      <c r="HR43" s="147" t="str">
        <f t="shared" si="164"/>
        <v/>
      </c>
      <c r="HS43" s="148" t="str">
        <f t="shared" si="165"/>
        <v/>
      </c>
      <c r="HT43" s="149" t="str">
        <f t="shared" si="166"/>
        <v/>
      </c>
      <c r="HU43" s="150" t="str">
        <f t="shared" si="167"/>
        <v/>
      </c>
      <c r="HV43" s="89"/>
      <c r="HW43" s="142"/>
      <c r="HX43" s="142"/>
      <c r="HY43" s="143" t="str">
        <f t="shared" si="168"/>
        <v/>
      </c>
      <c r="HZ43" s="144" t="str">
        <f t="shared" si="169"/>
        <v/>
      </c>
      <c r="IA43" s="145" t="str">
        <f t="shared" si="170"/>
        <v/>
      </c>
      <c r="IB43" s="145" t="str">
        <f t="shared" si="171"/>
        <v/>
      </c>
      <c r="IC43" s="146" t="str">
        <f t="shared" si="172"/>
        <v/>
      </c>
      <c r="ID43" s="147" t="str">
        <f t="shared" si="173"/>
        <v/>
      </c>
      <c r="IE43" s="148" t="str">
        <f t="shared" si="174"/>
        <v/>
      </c>
      <c r="IF43" s="149" t="str">
        <f t="shared" si="175"/>
        <v/>
      </c>
      <c r="IG43" s="150" t="str">
        <f t="shared" si="176"/>
        <v/>
      </c>
      <c r="IH43" s="89"/>
      <c r="II43" s="142"/>
      <c r="IJ43" s="142"/>
      <c r="IK43" s="143" t="str">
        <f t="shared" si="177"/>
        <v/>
      </c>
      <c r="IL43" s="144" t="str">
        <f t="shared" si="178"/>
        <v/>
      </c>
      <c r="IM43" s="145" t="str">
        <f t="shared" si="179"/>
        <v/>
      </c>
      <c r="IN43" s="145" t="str">
        <f t="shared" si="180"/>
        <v/>
      </c>
      <c r="IO43" s="146" t="str">
        <f t="shared" si="181"/>
        <v/>
      </c>
      <c r="IP43" s="147" t="str">
        <f t="shared" si="182"/>
        <v/>
      </c>
      <c r="IQ43" s="148" t="str">
        <f t="shared" si="183"/>
        <v/>
      </c>
      <c r="IR43" s="149" t="str">
        <f t="shared" si="184"/>
        <v/>
      </c>
      <c r="IS43" s="150" t="str">
        <f t="shared" si="185"/>
        <v/>
      </c>
      <c r="IT43" s="89"/>
      <c r="IU43" s="142"/>
      <c r="IV43" s="142"/>
      <c r="IW43" s="143" t="str">
        <f t="shared" si="186"/>
        <v/>
      </c>
      <c r="IX43" s="144" t="str">
        <f t="shared" si="187"/>
        <v/>
      </c>
      <c r="IY43" s="145" t="str">
        <f t="shared" si="188"/>
        <v/>
      </c>
      <c r="IZ43" s="145" t="str">
        <f t="shared" si="189"/>
        <v/>
      </c>
      <c r="JA43" s="146" t="str">
        <f t="shared" si="190"/>
        <v/>
      </c>
      <c r="JB43" s="147" t="str">
        <f t="shared" si="191"/>
        <v/>
      </c>
      <c r="JC43" s="148" t="str">
        <f t="shared" si="192"/>
        <v/>
      </c>
      <c r="JD43" s="149" t="str">
        <f t="shared" si="193"/>
        <v/>
      </c>
      <c r="JE43" s="150" t="str">
        <f t="shared" si="194"/>
        <v/>
      </c>
      <c r="JF43" s="89"/>
      <c r="JG43" s="142"/>
      <c r="JH43" s="142"/>
      <c r="JI43" s="143" t="str">
        <f t="shared" si="195"/>
        <v/>
      </c>
      <c r="JJ43" s="144" t="str">
        <f t="shared" si="196"/>
        <v/>
      </c>
      <c r="JK43" s="145" t="str">
        <f t="shared" si="197"/>
        <v/>
      </c>
      <c r="JL43" s="145" t="str">
        <f t="shared" si="198"/>
        <v/>
      </c>
      <c r="JM43" s="146" t="str">
        <f t="shared" si="199"/>
        <v/>
      </c>
      <c r="JN43" s="147" t="str">
        <f t="shared" si="200"/>
        <v/>
      </c>
      <c r="JO43" s="148" t="str">
        <f t="shared" si="201"/>
        <v/>
      </c>
      <c r="JP43" s="149" t="str">
        <f t="shared" si="202"/>
        <v/>
      </c>
      <c r="JQ43" s="150" t="str">
        <f t="shared" si="203"/>
        <v/>
      </c>
      <c r="JR43" s="89"/>
      <c r="JS43" s="142"/>
      <c r="JT43" s="142"/>
      <c r="JU43" s="143" t="str">
        <f t="shared" si="204"/>
        <v/>
      </c>
      <c r="JV43" s="144" t="str">
        <f t="shared" si="205"/>
        <v/>
      </c>
      <c r="JW43" s="145" t="str">
        <f t="shared" si="206"/>
        <v/>
      </c>
      <c r="JX43" s="145" t="str">
        <f t="shared" si="207"/>
        <v/>
      </c>
      <c r="JY43" s="146" t="str">
        <f t="shared" si="208"/>
        <v/>
      </c>
      <c r="JZ43" s="147" t="str">
        <f t="shared" si="209"/>
        <v/>
      </c>
      <c r="KA43" s="148" t="str">
        <f t="shared" si="210"/>
        <v/>
      </c>
      <c r="KB43" s="149" t="str">
        <f t="shared" si="211"/>
        <v/>
      </c>
      <c r="KC43" s="150" t="str">
        <f t="shared" si="212"/>
        <v/>
      </c>
      <c r="KD43" s="89"/>
      <c r="KE43" s="142"/>
      <c r="KF43" s="142"/>
    </row>
    <row r="44" spans="1:292" ht="13.5" customHeight="1" x14ac:dyDescent="0.25">
      <c r="A44" s="100"/>
      <c r="B44" s="318" t="s">
        <v>1134</v>
      </c>
      <c r="C44" s="89" t="s">
        <v>1068</v>
      </c>
      <c r="D44" s="320"/>
      <c r="E44" s="143"/>
      <c r="F44" s="144"/>
      <c r="G44" s="145"/>
      <c r="H44" s="145"/>
      <c r="I44" s="146"/>
      <c r="J44" s="147"/>
      <c r="K44" s="148"/>
      <c r="L44" s="149"/>
      <c r="M44" s="150"/>
      <c r="O44" s="142"/>
      <c r="P44" s="320"/>
      <c r="Q44" s="143"/>
      <c r="R44" s="144"/>
      <c r="S44" s="145"/>
      <c r="T44" s="145"/>
      <c r="U44" s="146"/>
      <c r="V44" s="147"/>
      <c r="W44" s="148"/>
      <c r="X44" s="149"/>
      <c r="Y44" s="150"/>
      <c r="AA44" s="142"/>
      <c r="AB44" s="142"/>
      <c r="AC44" s="143"/>
      <c r="AD44" s="144"/>
      <c r="AE44" s="145"/>
      <c r="AF44" s="145"/>
      <c r="AG44" s="146"/>
      <c r="AH44" s="147"/>
      <c r="AI44" s="148"/>
      <c r="AJ44" s="149"/>
      <c r="AK44" s="150"/>
      <c r="AM44" s="142"/>
      <c r="AN44" s="142"/>
      <c r="AO44" s="143">
        <f t="shared" si="0"/>
        <v>41878</v>
      </c>
      <c r="AP44" s="144" t="str">
        <f t="shared" si="1"/>
        <v>Valls I</v>
      </c>
      <c r="AQ44" s="145">
        <f>IF(AS44="","",AO$2)</f>
        <v>41729</v>
      </c>
      <c r="AR44" s="145">
        <f>IF(AS44="","",AO$3)</f>
        <v>41878</v>
      </c>
      <c r="AS44" s="146" t="str">
        <f t="shared" si="2"/>
        <v>Sylvia Pinel</v>
      </c>
      <c r="AT44" s="147" t="str">
        <f t="shared" si="3"/>
        <v>1977</v>
      </c>
      <c r="AU44" s="148" t="str">
        <f t="shared" si="4"/>
        <v>female</v>
      </c>
      <c r="AV44" s="149" t="str">
        <f t="shared" si="5"/>
        <v>fr_rdg01</v>
      </c>
      <c r="AW44" s="150" t="str">
        <f t="shared" si="6"/>
        <v>Pinel_Sylvia_1977</v>
      </c>
      <c r="AX44" s="89"/>
      <c r="AY44" s="142"/>
      <c r="AZ44" s="142" t="s">
        <v>928</v>
      </c>
      <c r="BA44" s="143">
        <f t="shared" si="7"/>
        <v>42710</v>
      </c>
      <c r="BB44" s="144" t="str">
        <f t="shared" si="8"/>
        <v>Valls II</v>
      </c>
      <c r="BC44" s="145">
        <f t="shared" si="218"/>
        <v>41878</v>
      </c>
      <c r="BD44" s="145">
        <v>42411</v>
      </c>
      <c r="BE44" s="146" t="str">
        <f t="shared" si="9"/>
        <v>Sylvia Pinel</v>
      </c>
      <c r="BF44" s="147" t="str">
        <f t="shared" si="10"/>
        <v>1977</v>
      </c>
      <c r="BG44" s="148" t="str">
        <f t="shared" si="11"/>
        <v>female</v>
      </c>
      <c r="BH44" s="149" t="str">
        <f t="shared" si="12"/>
        <v>fr_rdg01</v>
      </c>
      <c r="BI44" s="150" t="str">
        <f t="shared" si="13"/>
        <v>Pinel_Sylvia_1977</v>
      </c>
      <c r="BJ44" s="89"/>
      <c r="BK44" s="142"/>
      <c r="BL44" s="142" t="s">
        <v>928</v>
      </c>
      <c r="BM44" s="143" t="str">
        <f t="shared" si="14"/>
        <v/>
      </c>
      <c r="BN44" s="144" t="str">
        <f t="shared" si="15"/>
        <v/>
      </c>
      <c r="BO44" s="145" t="str">
        <f t="shared" si="16"/>
        <v/>
      </c>
      <c r="BP44" s="145" t="str">
        <f t="shared" si="17"/>
        <v/>
      </c>
      <c r="BQ44" s="146" t="str">
        <f t="shared" si="18"/>
        <v/>
      </c>
      <c r="BR44" s="147" t="str">
        <f t="shared" si="19"/>
        <v/>
      </c>
      <c r="BS44" s="148" t="str">
        <f t="shared" si="20"/>
        <v/>
      </c>
      <c r="BT44" s="149" t="str">
        <f t="shared" si="21"/>
        <v/>
      </c>
      <c r="BU44" s="150" t="str">
        <f t="shared" si="22"/>
        <v/>
      </c>
      <c r="BV44" s="89"/>
      <c r="BW44" s="142"/>
      <c r="BX44" s="142"/>
      <c r="BY44" s="143" t="str">
        <f t="shared" si="23"/>
        <v/>
      </c>
      <c r="BZ44" s="144" t="str">
        <f t="shared" si="24"/>
        <v/>
      </c>
      <c r="CA44" s="145" t="str">
        <f t="shared" si="25"/>
        <v/>
      </c>
      <c r="CB44" s="145" t="str">
        <f t="shared" si="26"/>
        <v/>
      </c>
      <c r="CC44" s="146" t="str">
        <f t="shared" si="27"/>
        <v/>
      </c>
      <c r="CD44" s="147" t="str">
        <f t="shared" si="28"/>
        <v/>
      </c>
      <c r="CE44" s="148" t="str">
        <f t="shared" si="29"/>
        <v/>
      </c>
      <c r="CF44" s="149" t="str">
        <f t="shared" si="30"/>
        <v/>
      </c>
      <c r="CG44" s="150" t="str">
        <f t="shared" si="31"/>
        <v/>
      </c>
      <c r="CH44" s="89"/>
      <c r="CI44" s="142"/>
      <c r="CJ44" s="142"/>
      <c r="CK44" s="143" t="str">
        <f t="shared" si="32"/>
        <v/>
      </c>
      <c r="CL44" s="144" t="str">
        <f t="shared" si="33"/>
        <v/>
      </c>
      <c r="CM44" s="145" t="str">
        <f t="shared" si="34"/>
        <v/>
      </c>
      <c r="CN44" s="145" t="str">
        <f t="shared" si="35"/>
        <v/>
      </c>
      <c r="CO44" s="146" t="str">
        <f t="shared" si="36"/>
        <v/>
      </c>
      <c r="CP44" s="147" t="str">
        <f t="shared" si="37"/>
        <v/>
      </c>
      <c r="CQ44" s="148" t="str">
        <f t="shared" si="38"/>
        <v/>
      </c>
      <c r="CR44" s="149" t="str">
        <f t="shared" si="39"/>
        <v/>
      </c>
      <c r="CS44" s="150" t="str">
        <f t="shared" si="40"/>
        <v/>
      </c>
      <c r="CT44" s="89"/>
      <c r="CU44" s="142"/>
      <c r="CV44" s="142"/>
      <c r="CW44" s="143" t="str">
        <f t="shared" si="41"/>
        <v/>
      </c>
      <c r="CX44" s="144" t="str">
        <f t="shared" si="42"/>
        <v/>
      </c>
      <c r="CY44" s="145" t="str">
        <f t="shared" si="43"/>
        <v/>
      </c>
      <c r="CZ44" s="145" t="str">
        <f t="shared" si="44"/>
        <v/>
      </c>
      <c r="DA44" s="146" t="str">
        <f t="shared" si="45"/>
        <v/>
      </c>
      <c r="DB44" s="147" t="str">
        <f t="shared" si="46"/>
        <v/>
      </c>
      <c r="DC44" s="148" t="str">
        <f t="shared" si="47"/>
        <v/>
      </c>
      <c r="DD44" s="149" t="str">
        <f t="shared" si="48"/>
        <v/>
      </c>
      <c r="DE44" s="150" t="str">
        <f t="shared" si="49"/>
        <v/>
      </c>
      <c r="DF44" s="89"/>
      <c r="DG44" s="142"/>
      <c r="DH44" s="142"/>
      <c r="DI44" s="143"/>
      <c r="DJ44" s="144"/>
      <c r="DK44" s="145"/>
      <c r="DL44" s="145"/>
      <c r="DM44" s="146"/>
      <c r="DN44" s="147"/>
      <c r="DO44" s="148"/>
      <c r="DP44" s="149"/>
      <c r="DQ44" s="150"/>
      <c r="DR44" s="89"/>
      <c r="DS44" s="142"/>
      <c r="DT44" s="142"/>
      <c r="DU44" s="143"/>
      <c r="DV44" s="144"/>
      <c r="DW44" s="145"/>
      <c r="DX44" s="145"/>
      <c r="DY44" s="146"/>
      <c r="DZ44" s="147"/>
      <c r="EA44" s="148"/>
      <c r="EB44" s="149"/>
      <c r="EC44" s="150"/>
      <c r="ED44" s="89"/>
      <c r="EE44" s="142"/>
      <c r="EF44" s="142"/>
      <c r="EG44" s="143"/>
      <c r="EH44" s="144"/>
      <c r="EI44" s="145"/>
      <c r="EJ44" s="145"/>
      <c r="EK44" s="146"/>
      <c r="EL44" s="147"/>
      <c r="EM44" s="148"/>
      <c r="EN44" s="149"/>
      <c r="EO44" s="150"/>
      <c r="EP44" s="89"/>
      <c r="EQ44" s="142"/>
      <c r="ER44" s="142"/>
      <c r="ES44" s="143"/>
      <c r="ET44" s="144"/>
      <c r="EU44" s="145"/>
      <c r="EV44" s="145"/>
      <c r="EW44" s="146"/>
      <c r="EX44" s="147"/>
      <c r="EY44" s="148"/>
      <c r="EZ44" s="149"/>
      <c r="FA44" s="150"/>
      <c r="FB44" s="89"/>
      <c r="FC44" s="142"/>
      <c r="FD44" s="142"/>
      <c r="FE44" s="143"/>
      <c r="FF44" s="144"/>
      <c r="FG44" s="145"/>
      <c r="FH44" s="145"/>
      <c r="FI44" s="146"/>
      <c r="FJ44" s="147"/>
      <c r="FK44" s="148"/>
      <c r="FL44" s="149"/>
      <c r="FM44" s="150"/>
      <c r="FN44" s="89"/>
      <c r="FO44" s="142"/>
      <c r="FP44" s="142"/>
      <c r="FQ44" s="143"/>
      <c r="FR44" s="144"/>
      <c r="FS44" s="145"/>
      <c r="FT44" s="145"/>
      <c r="FU44" s="146"/>
      <c r="FV44" s="147"/>
      <c r="FW44" s="148"/>
      <c r="FX44" s="149"/>
      <c r="FY44" s="150"/>
      <c r="FZ44" s="89"/>
      <c r="GA44" s="142"/>
      <c r="GB44" s="142"/>
      <c r="GC44" s="143"/>
      <c r="GD44" s="144"/>
      <c r="GE44" s="145"/>
      <c r="GF44" s="145"/>
      <c r="GG44" s="146"/>
      <c r="GH44" s="147"/>
      <c r="GI44" s="148"/>
      <c r="GJ44" s="149"/>
      <c r="GK44" s="150"/>
      <c r="GL44" s="89"/>
      <c r="GM44" s="142"/>
      <c r="GN44" s="142"/>
      <c r="GO44" s="143"/>
      <c r="GP44" s="144"/>
      <c r="GQ44" s="145"/>
      <c r="GR44" s="145"/>
      <c r="GS44" s="146"/>
      <c r="GT44" s="147"/>
      <c r="GU44" s="148"/>
      <c r="GV44" s="149"/>
      <c r="GW44" s="150"/>
      <c r="GX44" s="89"/>
      <c r="GY44" s="142"/>
      <c r="GZ44" s="142"/>
      <c r="HA44" s="143"/>
      <c r="HB44" s="144"/>
      <c r="HC44" s="145"/>
      <c r="HD44" s="145"/>
      <c r="HE44" s="146"/>
      <c r="HF44" s="147"/>
      <c r="HG44" s="148"/>
      <c r="HH44" s="149"/>
      <c r="HI44" s="150"/>
      <c r="HJ44" s="89"/>
      <c r="HK44" s="142"/>
      <c r="HL44" s="142"/>
      <c r="HM44" s="143"/>
      <c r="HN44" s="144"/>
      <c r="HO44" s="145"/>
      <c r="HP44" s="145"/>
      <c r="HQ44" s="146"/>
      <c r="HR44" s="147"/>
      <c r="HS44" s="148"/>
      <c r="HT44" s="149"/>
      <c r="HU44" s="150"/>
      <c r="HV44" s="89"/>
      <c r="HW44" s="142"/>
      <c r="HX44" s="142"/>
      <c r="HY44" s="143"/>
      <c r="HZ44" s="144"/>
      <c r="IA44" s="145"/>
      <c r="IB44" s="145"/>
      <c r="IC44" s="146"/>
      <c r="ID44" s="147"/>
      <c r="IE44" s="148"/>
      <c r="IF44" s="149"/>
      <c r="IG44" s="150"/>
      <c r="IH44" s="89"/>
      <c r="II44" s="142"/>
      <c r="IJ44" s="142"/>
      <c r="IK44" s="143"/>
      <c r="IL44" s="144"/>
      <c r="IM44" s="145"/>
      <c r="IN44" s="145"/>
      <c r="IO44" s="146"/>
      <c r="IP44" s="147"/>
      <c r="IQ44" s="148"/>
      <c r="IR44" s="149"/>
      <c r="IS44" s="150"/>
      <c r="IT44" s="89"/>
      <c r="IU44" s="142"/>
      <c r="IV44" s="142"/>
      <c r="IW44" s="143"/>
      <c r="IX44" s="144"/>
      <c r="IY44" s="145"/>
      <c r="IZ44" s="145"/>
      <c r="JA44" s="146"/>
      <c r="JB44" s="147"/>
      <c r="JC44" s="148"/>
      <c r="JD44" s="149"/>
      <c r="JE44" s="150"/>
      <c r="JF44" s="89"/>
      <c r="JG44" s="142"/>
      <c r="JH44" s="142"/>
      <c r="JI44" s="143"/>
      <c r="JJ44" s="144"/>
      <c r="JK44" s="145"/>
      <c r="JL44" s="145"/>
      <c r="JM44" s="146"/>
      <c r="JN44" s="147"/>
      <c r="JO44" s="148"/>
      <c r="JP44" s="149"/>
      <c r="JQ44" s="150"/>
      <c r="JR44" s="89"/>
      <c r="JS44" s="142"/>
      <c r="JT44" s="142"/>
      <c r="JU44" s="143"/>
      <c r="JV44" s="144"/>
      <c r="JW44" s="145"/>
      <c r="JX44" s="145"/>
      <c r="JY44" s="146"/>
      <c r="JZ44" s="147"/>
      <c r="KA44" s="148"/>
      <c r="KB44" s="149"/>
      <c r="KC44" s="150"/>
      <c r="KD44" s="89"/>
      <c r="KE44" s="142"/>
      <c r="KF44" s="142"/>
    </row>
    <row r="45" spans="1:292" ht="13.5" customHeight="1" x14ac:dyDescent="0.25">
      <c r="A45" s="100"/>
      <c r="B45" s="318" t="s">
        <v>1165</v>
      </c>
      <c r="C45" s="89" t="s">
        <v>1167</v>
      </c>
      <c r="D45" s="320"/>
      <c r="E45" s="143"/>
      <c r="F45" s="144"/>
      <c r="G45" s="145"/>
      <c r="H45" s="145"/>
      <c r="I45" s="146"/>
      <c r="J45" s="147"/>
      <c r="K45" s="148"/>
      <c r="L45" s="149"/>
      <c r="M45" s="150"/>
      <c r="O45" s="142"/>
      <c r="P45" s="320"/>
      <c r="Q45" s="143"/>
      <c r="R45" s="144"/>
      <c r="S45" s="145"/>
      <c r="T45" s="145"/>
      <c r="U45" s="146"/>
      <c r="V45" s="147"/>
      <c r="W45" s="148"/>
      <c r="X45" s="149"/>
      <c r="Y45" s="150"/>
      <c r="AA45" s="142"/>
      <c r="AB45" s="142"/>
      <c r="AC45" s="143"/>
      <c r="AD45" s="144"/>
      <c r="AE45" s="145"/>
      <c r="AF45" s="145"/>
      <c r="AG45" s="146"/>
      <c r="AH45" s="147"/>
      <c r="AI45" s="148"/>
      <c r="AJ45" s="149"/>
      <c r="AK45" s="150"/>
      <c r="AM45" s="142"/>
      <c r="AN45" s="142"/>
      <c r="AO45" s="143"/>
      <c r="AP45" s="144"/>
      <c r="AQ45" s="145"/>
      <c r="AR45" s="145"/>
      <c r="AS45" s="146"/>
      <c r="AT45" s="147"/>
      <c r="AU45" s="148"/>
      <c r="AV45" s="149"/>
      <c r="AW45" s="150"/>
      <c r="AX45" s="89"/>
      <c r="AY45" s="142"/>
      <c r="AZ45" s="142"/>
      <c r="BA45" s="143">
        <f t="shared" ref="BA45" si="236">IF(BE45="","",BA$3)</f>
        <v>42710</v>
      </c>
      <c r="BB45" s="144" t="str">
        <f t="shared" ref="BB45" si="237">IF(BE45="","",BA$1)</f>
        <v>Valls II</v>
      </c>
      <c r="BC45" s="145">
        <v>42411</v>
      </c>
      <c r="BD45" s="145">
        <f t="shared" ref="BD45" si="238">IF(BE45="","",BA$3)</f>
        <v>42710</v>
      </c>
      <c r="BE45" s="146" t="str">
        <f t="shared" ref="BE45" si="239">IF(BL45="","",IF(ISNUMBER(SEARCH(":",BL45)),MID(BL45,FIND(":",BL45)+2,FIND("(",BL45)-FIND(":",BL45)-3),LEFT(BL45,FIND("(",BL45)-2)))</f>
        <v>Emmanuelle Cosse</v>
      </c>
      <c r="BF45" s="147" t="str">
        <f t="shared" ref="BF45" si="240">IF(BL45="","",MID(BL45,FIND("(",BL45)+1,4))</f>
        <v>1974</v>
      </c>
      <c r="BG45" s="148" t="str">
        <f t="shared" ref="BG45" si="241">IF(ISNUMBER(SEARCH("*female*",BL45)),"female",IF(ISNUMBER(SEARCH("*male*",BL45)),"male",""))</f>
        <v>female</v>
      </c>
      <c r="BH45" s="149" t="str">
        <f t="shared" ref="BH45" si="242">IF(BL45="","",IF(ISERROR(MID(BL45,FIND("male,",BL45)+6,(FIND(")",BL45)-(FIND("male,",BL45)+6))))=TRUE,"missing/error",MID(BL45,FIND("male,",BL45)+6,(FIND(")",BL45)-(FIND("male,",BL45)+6)))))</f>
        <v>fr_ecologistes01</v>
      </c>
      <c r="BI45" s="150" t="str">
        <f t="shared" ref="BI45" si="243">IF(BE45="","",(MID(BE45,(SEARCH("^^",SUBSTITUTE(BE45," ","^^",LEN(BE45)-LEN(SUBSTITUTE(BE45," ","")))))+1,99)&amp;"_"&amp;LEFT(BE45,FIND(" ",BE45)-1)&amp;"_"&amp;BF45))</f>
        <v>Cosse_Emmanuelle_1974</v>
      </c>
      <c r="BJ45" s="89"/>
      <c r="BK45" s="142"/>
      <c r="BL45" s="142" t="s">
        <v>1166</v>
      </c>
      <c r="BM45" s="143">
        <f t="shared" si="14"/>
        <v>42870</v>
      </c>
      <c r="BN45" s="144" t="str">
        <f t="shared" si="15"/>
        <v>Cazenueve I</v>
      </c>
      <c r="BO45" s="145">
        <f t="shared" si="16"/>
        <v>42710</v>
      </c>
      <c r="BP45" s="145">
        <f t="shared" si="17"/>
        <v>42870</v>
      </c>
      <c r="BQ45" s="146" t="str">
        <f t="shared" si="18"/>
        <v>Emmanuelle Cosse</v>
      </c>
      <c r="BR45" s="147" t="str">
        <f t="shared" si="19"/>
        <v>1974</v>
      </c>
      <c r="BS45" s="148" t="str">
        <f t="shared" si="20"/>
        <v>female</v>
      </c>
      <c r="BT45" s="149" t="str">
        <f t="shared" si="21"/>
        <v>fr_ecologistes01</v>
      </c>
      <c r="BU45" s="150" t="str">
        <f t="shared" si="22"/>
        <v>Cosse_Emmanuelle_1974</v>
      </c>
      <c r="BV45" s="89"/>
      <c r="BW45" s="142"/>
      <c r="BX45" s="142" t="s">
        <v>1166</v>
      </c>
      <c r="BY45" s="143" t="str">
        <f t="shared" si="23"/>
        <v/>
      </c>
      <c r="BZ45" s="144" t="str">
        <f t="shared" si="24"/>
        <v/>
      </c>
      <c r="CA45" s="145" t="str">
        <f t="shared" si="25"/>
        <v/>
      </c>
      <c r="CB45" s="145" t="str">
        <f t="shared" si="26"/>
        <v/>
      </c>
      <c r="CC45" s="146" t="str">
        <f t="shared" si="27"/>
        <v/>
      </c>
      <c r="CD45" s="147" t="str">
        <f t="shared" si="28"/>
        <v/>
      </c>
      <c r="CE45" s="148" t="str">
        <f t="shared" si="29"/>
        <v/>
      </c>
      <c r="CF45" s="149" t="str">
        <f t="shared" si="30"/>
        <v/>
      </c>
      <c r="CG45" s="150" t="str">
        <f t="shared" si="31"/>
        <v/>
      </c>
      <c r="CH45" s="89"/>
      <c r="CI45" s="142"/>
      <c r="CJ45" s="142"/>
      <c r="CK45" s="143" t="str">
        <f t="shared" si="32"/>
        <v/>
      </c>
      <c r="CL45" s="144" t="str">
        <f t="shared" si="33"/>
        <v/>
      </c>
      <c r="CM45" s="145" t="str">
        <f t="shared" si="34"/>
        <v/>
      </c>
      <c r="CN45" s="145" t="str">
        <f t="shared" si="35"/>
        <v/>
      </c>
      <c r="CO45" s="146" t="str">
        <f t="shared" si="36"/>
        <v/>
      </c>
      <c r="CP45" s="147" t="str">
        <f t="shared" si="37"/>
        <v/>
      </c>
      <c r="CQ45" s="148" t="str">
        <f t="shared" si="38"/>
        <v/>
      </c>
      <c r="CR45" s="149" t="str">
        <f t="shared" si="39"/>
        <v/>
      </c>
      <c r="CS45" s="150" t="str">
        <f t="shared" si="40"/>
        <v/>
      </c>
      <c r="CT45" s="89"/>
      <c r="CU45" s="142"/>
      <c r="CV45" s="142"/>
      <c r="CW45" s="143" t="str">
        <f t="shared" si="41"/>
        <v/>
      </c>
      <c r="CX45" s="144" t="str">
        <f t="shared" si="42"/>
        <v/>
      </c>
      <c r="CY45" s="145" t="str">
        <f t="shared" si="43"/>
        <v/>
      </c>
      <c r="CZ45" s="145" t="str">
        <f t="shared" si="44"/>
        <v/>
      </c>
      <c r="DA45" s="146" t="str">
        <f t="shared" si="45"/>
        <v/>
      </c>
      <c r="DB45" s="147" t="str">
        <f t="shared" si="46"/>
        <v/>
      </c>
      <c r="DC45" s="148" t="str">
        <f t="shared" si="47"/>
        <v/>
      </c>
      <c r="DD45" s="149" t="str">
        <f t="shared" si="48"/>
        <v/>
      </c>
      <c r="DE45" s="150" t="str">
        <f t="shared" si="49"/>
        <v/>
      </c>
      <c r="DF45" s="89"/>
      <c r="DG45" s="142"/>
      <c r="DH45" s="142"/>
      <c r="DI45" s="143"/>
      <c r="DJ45" s="144"/>
      <c r="DK45" s="145"/>
      <c r="DL45" s="145"/>
      <c r="DM45" s="146"/>
      <c r="DN45" s="147"/>
      <c r="DO45" s="148"/>
      <c r="DP45" s="149"/>
      <c r="DQ45" s="150"/>
      <c r="DR45" s="89"/>
      <c r="DS45" s="142"/>
      <c r="DT45" s="142"/>
      <c r="DU45" s="143"/>
      <c r="DV45" s="144"/>
      <c r="DW45" s="145"/>
      <c r="DX45" s="145"/>
      <c r="DY45" s="146"/>
      <c r="DZ45" s="147"/>
      <c r="EA45" s="148"/>
      <c r="EB45" s="149"/>
      <c r="EC45" s="150"/>
      <c r="ED45" s="89"/>
      <c r="EE45" s="142"/>
      <c r="EF45" s="142"/>
      <c r="EG45" s="143"/>
      <c r="EH45" s="144"/>
      <c r="EI45" s="145"/>
      <c r="EJ45" s="145"/>
      <c r="EK45" s="146"/>
      <c r="EL45" s="147"/>
      <c r="EM45" s="148"/>
      <c r="EN45" s="149"/>
      <c r="EO45" s="150"/>
      <c r="EP45" s="89"/>
      <c r="EQ45" s="142"/>
      <c r="ER45" s="142"/>
      <c r="ES45" s="143"/>
      <c r="ET45" s="144"/>
      <c r="EU45" s="145"/>
      <c r="EV45" s="145"/>
      <c r="EW45" s="146"/>
      <c r="EX45" s="147"/>
      <c r="EY45" s="148"/>
      <c r="EZ45" s="149"/>
      <c r="FA45" s="150"/>
      <c r="FB45" s="89"/>
      <c r="FC45" s="142"/>
      <c r="FD45" s="142"/>
      <c r="FE45" s="143"/>
      <c r="FF45" s="144"/>
      <c r="FG45" s="145"/>
      <c r="FH45" s="145"/>
      <c r="FI45" s="146"/>
      <c r="FJ45" s="147"/>
      <c r="FK45" s="148"/>
      <c r="FL45" s="149"/>
      <c r="FM45" s="150"/>
      <c r="FN45" s="89"/>
      <c r="FO45" s="142"/>
      <c r="FP45" s="142"/>
      <c r="FQ45" s="143"/>
      <c r="FR45" s="144"/>
      <c r="FS45" s="145"/>
      <c r="FT45" s="145"/>
      <c r="FU45" s="146"/>
      <c r="FV45" s="147"/>
      <c r="FW45" s="148"/>
      <c r="FX45" s="149"/>
      <c r="FY45" s="150"/>
      <c r="FZ45" s="89"/>
      <c r="GA45" s="142"/>
      <c r="GB45" s="142"/>
      <c r="GC45" s="143"/>
      <c r="GD45" s="144"/>
      <c r="GE45" s="145"/>
      <c r="GF45" s="145"/>
      <c r="GG45" s="146"/>
      <c r="GH45" s="147"/>
      <c r="GI45" s="148"/>
      <c r="GJ45" s="149"/>
      <c r="GK45" s="150"/>
      <c r="GL45" s="89"/>
      <c r="GM45" s="142"/>
      <c r="GN45" s="142"/>
      <c r="GO45" s="143"/>
      <c r="GP45" s="144"/>
      <c r="GQ45" s="145"/>
      <c r="GR45" s="145"/>
      <c r="GS45" s="146"/>
      <c r="GT45" s="147"/>
      <c r="GU45" s="148"/>
      <c r="GV45" s="149"/>
      <c r="GW45" s="150"/>
      <c r="GX45" s="89"/>
      <c r="GY45" s="142"/>
      <c r="GZ45" s="142"/>
      <c r="HA45" s="143"/>
      <c r="HB45" s="144"/>
      <c r="HC45" s="145"/>
      <c r="HD45" s="145"/>
      <c r="HE45" s="146"/>
      <c r="HF45" s="147"/>
      <c r="HG45" s="148"/>
      <c r="HH45" s="149"/>
      <c r="HI45" s="150"/>
      <c r="HJ45" s="89"/>
      <c r="HK45" s="142"/>
      <c r="HL45" s="142"/>
      <c r="HM45" s="143"/>
      <c r="HN45" s="144"/>
      <c r="HO45" s="145"/>
      <c r="HP45" s="145"/>
      <c r="HQ45" s="146"/>
      <c r="HR45" s="147"/>
      <c r="HS45" s="148"/>
      <c r="HT45" s="149"/>
      <c r="HU45" s="150"/>
      <c r="HV45" s="89"/>
      <c r="HW45" s="142"/>
      <c r="HX45" s="142"/>
      <c r="HY45" s="143"/>
      <c r="HZ45" s="144"/>
      <c r="IA45" s="145"/>
      <c r="IB45" s="145"/>
      <c r="IC45" s="146"/>
      <c r="ID45" s="147"/>
      <c r="IE45" s="148"/>
      <c r="IF45" s="149"/>
      <c r="IG45" s="150"/>
      <c r="IH45" s="89"/>
      <c r="II45" s="142"/>
      <c r="IJ45" s="142"/>
      <c r="IK45" s="143"/>
      <c r="IL45" s="144"/>
      <c r="IM45" s="145"/>
      <c r="IN45" s="145"/>
      <c r="IO45" s="146"/>
      <c r="IP45" s="147"/>
      <c r="IQ45" s="148"/>
      <c r="IR45" s="149"/>
      <c r="IS45" s="150"/>
      <c r="IT45" s="89"/>
      <c r="IU45" s="142"/>
      <c r="IV45" s="142"/>
      <c r="IW45" s="143"/>
      <c r="IX45" s="144"/>
      <c r="IY45" s="145"/>
      <c r="IZ45" s="145"/>
      <c r="JA45" s="146"/>
      <c r="JB45" s="147"/>
      <c r="JC45" s="148"/>
      <c r="JD45" s="149"/>
      <c r="JE45" s="150"/>
      <c r="JF45" s="89"/>
      <c r="JG45" s="142"/>
      <c r="JH45" s="142"/>
      <c r="JI45" s="143"/>
      <c r="JJ45" s="144"/>
      <c r="JK45" s="145"/>
      <c r="JL45" s="145"/>
      <c r="JM45" s="146"/>
      <c r="JN45" s="147"/>
      <c r="JO45" s="148"/>
      <c r="JP45" s="149"/>
      <c r="JQ45" s="150"/>
      <c r="JR45" s="89"/>
      <c r="JS45" s="142"/>
      <c r="JT45" s="142"/>
      <c r="JU45" s="143"/>
      <c r="JV45" s="144"/>
      <c r="JW45" s="145"/>
      <c r="JX45" s="145"/>
      <c r="JY45" s="146"/>
      <c r="JZ45" s="147"/>
      <c r="KA45" s="148"/>
      <c r="KB45" s="149"/>
      <c r="KC45" s="150"/>
      <c r="KD45" s="89"/>
      <c r="KE45" s="142"/>
      <c r="KF45" s="142"/>
    </row>
    <row r="46" spans="1:292" ht="13.5" customHeight="1" x14ac:dyDescent="0.25">
      <c r="A46" s="100"/>
      <c r="B46" s="142" t="s">
        <v>806</v>
      </c>
      <c r="C46" s="89" t="s">
        <v>807</v>
      </c>
      <c r="D46" s="320"/>
      <c r="E46" s="143">
        <f t="shared" si="53"/>
        <v>40601</v>
      </c>
      <c r="F46" s="144" t="str">
        <f t="shared" si="54"/>
        <v>Fillon VI</v>
      </c>
      <c r="G46" s="145">
        <f t="shared" si="55"/>
        <v>40496</v>
      </c>
      <c r="H46" s="145">
        <f t="shared" si="56"/>
        <v>40601</v>
      </c>
      <c r="I46" s="146" t="str">
        <f t="shared" si="57"/>
        <v>Thierry Mariani</v>
      </c>
      <c r="J46" s="147" t="str">
        <f t="shared" si="58"/>
        <v>1958</v>
      </c>
      <c r="K46" s="148" t="str">
        <f t="shared" si="59"/>
        <v>male</v>
      </c>
      <c r="L46" s="149" t="str">
        <f t="shared" si="60"/>
        <v>fr_ump01</v>
      </c>
      <c r="M46" s="150" t="str">
        <f t="shared" si="61"/>
        <v>Mariani_Thierry_1958</v>
      </c>
      <c r="O46" s="142"/>
      <c r="P46" s="320" t="s">
        <v>937</v>
      </c>
      <c r="Q46" s="143">
        <f t="shared" si="62"/>
        <v>41044</v>
      </c>
      <c r="R46" s="144" t="str">
        <f t="shared" si="63"/>
        <v>Fillon VII</v>
      </c>
      <c r="S46" s="145">
        <f t="shared" si="64"/>
        <v>40601</v>
      </c>
      <c r="T46" s="145">
        <v>40723</v>
      </c>
      <c r="U46" s="146" t="str">
        <f t="shared" si="66"/>
        <v>Thierry Mariani</v>
      </c>
      <c r="V46" s="147" t="str">
        <f t="shared" si="67"/>
        <v>1958</v>
      </c>
      <c r="W46" s="148" t="str">
        <f t="shared" si="68"/>
        <v>male</v>
      </c>
      <c r="X46" s="149" t="str">
        <f t="shared" si="69"/>
        <v>fr_ump01</v>
      </c>
      <c r="Y46" s="150" t="str">
        <f t="shared" si="70"/>
        <v>Mariani_Thierry_1958</v>
      </c>
      <c r="AA46" s="142" t="s">
        <v>974</v>
      </c>
      <c r="AB46" s="142" t="s">
        <v>937</v>
      </c>
      <c r="AC46" s="143" t="str">
        <f t="shared" si="71"/>
        <v/>
      </c>
      <c r="AD46" s="144" t="str">
        <f t="shared" si="72"/>
        <v/>
      </c>
      <c r="AE46" s="145" t="str">
        <f t="shared" si="73"/>
        <v/>
      </c>
      <c r="AF46" s="145" t="str">
        <f t="shared" si="74"/>
        <v/>
      </c>
      <c r="AG46" s="146" t="str">
        <f t="shared" si="75"/>
        <v/>
      </c>
      <c r="AH46" s="147" t="str">
        <f t="shared" si="76"/>
        <v/>
      </c>
      <c r="AI46" s="148" t="str">
        <f t="shared" si="77"/>
        <v/>
      </c>
      <c r="AJ46" s="149" t="str">
        <f t="shared" si="215"/>
        <v/>
      </c>
      <c r="AK46" s="150" t="str">
        <f t="shared" si="78"/>
        <v/>
      </c>
      <c r="AM46" s="142"/>
      <c r="AN46" s="142"/>
      <c r="AO46" s="143" t="str">
        <f t="shared" si="0"/>
        <v/>
      </c>
      <c r="AP46" s="144" t="str">
        <f t="shared" si="1"/>
        <v/>
      </c>
      <c r="AQ46" s="145" t="str">
        <f t="shared" si="216"/>
        <v/>
      </c>
      <c r="AR46" s="145" t="str">
        <f t="shared" si="217"/>
        <v/>
      </c>
      <c r="AS46" s="146" t="str">
        <f t="shared" si="2"/>
        <v/>
      </c>
      <c r="AT46" s="147" t="str">
        <f t="shared" si="3"/>
        <v/>
      </c>
      <c r="AU46" s="148" t="str">
        <f t="shared" si="4"/>
        <v/>
      </c>
      <c r="AV46" s="149" t="str">
        <f t="shared" si="5"/>
        <v/>
      </c>
      <c r="AW46" s="150" t="str">
        <f t="shared" si="6"/>
        <v/>
      </c>
      <c r="AX46" s="89"/>
      <c r="AY46" s="142"/>
      <c r="AZ46" s="142"/>
      <c r="BA46" s="143" t="str">
        <f t="shared" si="7"/>
        <v/>
      </c>
      <c r="BB46" s="144" t="str">
        <f t="shared" si="8"/>
        <v/>
      </c>
      <c r="BC46" s="145" t="str">
        <f t="shared" si="218"/>
        <v/>
      </c>
      <c r="BD46" s="145" t="str">
        <f t="shared" si="219"/>
        <v/>
      </c>
      <c r="BE46" s="146" t="str">
        <f t="shared" si="9"/>
        <v/>
      </c>
      <c r="BF46" s="147" t="str">
        <f t="shared" si="10"/>
        <v/>
      </c>
      <c r="BG46" s="148" t="str">
        <f t="shared" si="11"/>
        <v/>
      </c>
      <c r="BH46" s="149" t="str">
        <f t="shared" si="12"/>
        <v/>
      </c>
      <c r="BI46" s="150" t="str">
        <f t="shared" si="13"/>
        <v/>
      </c>
      <c r="BJ46" s="89"/>
      <c r="BK46" s="142"/>
      <c r="BL46" s="142"/>
      <c r="BM46" s="143" t="str">
        <f t="shared" si="14"/>
        <v/>
      </c>
      <c r="BN46" s="144" t="str">
        <f t="shared" si="15"/>
        <v/>
      </c>
      <c r="BO46" s="145" t="str">
        <f t="shared" si="16"/>
        <v/>
      </c>
      <c r="BP46" s="145" t="str">
        <f t="shared" si="17"/>
        <v/>
      </c>
      <c r="BQ46" s="146" t="str">
        <f t="shared" si="18"/>
        <v/>
      </c>
      <c r="BR46" s="147" t="str">
        <f t="shared" si="19"/>
        <v/>
      </c>
      <c r="BS46" s="148" t="str">
        <f t="shared" si="20"/>
        <v/>
      </c>
      <c r="BT46" s="149" t="str">
        <f t="shared" si="21"/>
        <v/>
      </c>
      <c r="BU46" s="150" t="str">
        <f t="shared" si="22"/>
        <v/>
      </c>
      <c r="BV46" s="89"/>
      <c r="BW46" s="142"/>
      <c r="BX46" s="142"/>
      <c r="BY46" s="143" t="str">
        <f t="shared" si="23"/>
        <v/>
      </c>
      <c r="BZ46" s="144" t="str">
        <f t="shared" si="24"/>
        <v/>
      </c>
      <c r="CA46" s="145" t="str">
        <f t="shared" si="25"/>
        <v/>
      </c>
      <c r="CB46" s="145" t="str">
        <f t="shared" si="26"/>
        <v/>
      </c>
      <c r="CC46" s="146" t="str">
        <f t="shared" si="27"/>
        <v/>
      </c>
      <c r="CD46" s="147" t="str">
        <f t="shared" si="28"/>
        <v/>
      </c>
      <c r="CE46" s="148" t="str">
        <f t="shared" si="29"/>
        <v/>
      </c>
      <c r="CF46" s="149" t="str">
        <f t="shared" si="30"/>
        <v/>
      </c>
      <c r="CG46" s="150" t="str">
        <f t="shared" si="31"/>
        <v/>
      </c>
      <c r="CH46" s="89"/>
      <c r="CI46" s="142"/>
      <c r="CJ46" s="142"/>
      <c r="CK46" s="143" t="str">
        <f t="shared" si="32"/>
        <v/>
      </c>
      <c r="CL46" s="144" t="str">
        <f t="shared" si="33"/>
        <v/>
      </c>
      <c r="CM46" s="145" t="str">
        <f t="shared" si="34"/>
        <v/>
      </c>
      <c r="CN46" s="145" t="str">
        <f t="shared" si="35"/>
        <v/>
      </c>
      <c r="CO46" s="146" t="str">
        <f t="shared" si="36"/>
        <v/>
      </c>
      <c r="CP46" s="147" t="str">
        <f t="shared" si="37"/>
        <v/>
      </c>
      <c r="CQ46" s="148" t="str">
        <f t="shared" si="38"/>
        <v/>
      </c>
      <c r="CR46" s="149" t="str">
        <f t="shared" si="39"/>
        <v/>
      </c>
      <c r="CS46" s="150" t="str">
        <f t="shared" si="40"/>
        <v/>
      </c>
      <c r="CT46" s="89"/>
      <c r="CU46" s="142"/>
      <c r="CV46" s="142"/>
      <c r="CW46" s="143" t="str">
        <f t="shared" si="41"/>
        <v/>
      </c>
      <c r="CX46" s="144" t="str">
        <f t="shared" si="42"/>
        <v/>
      </c>
      <c r="CY46" s="145" t="str">
        <f t="shared" si="43"/>
        <v/>
      </c>
      <c r="CZ46" s="145" t="str">
        <f t="shared" si="44"/>
        <v/>
      </c>
      <c r="DA46" s="146" t="str">
        <f t="shared" si="45"/>
        <v/>
      </c>
      <c r="DB46" s="147" t="str">
        <f t="shared" si="46"/>
        <v/>
      </c>
      <c r="DC46" s="148" t="str">
        <f t="shared" si="47"/>
        <v/>
      </c>
      <c r="DD46" s="149" t="str">
        <f t="shared" si="48"/>
        <v/>
      </c>
      <c r="DE46" s="150" t="str">
        <f t="shared" si="49"/>
        <v/>
      </c>
      <c r="DF46" s="89"/>
      <c r="DG46" s="142"/>
      <c r="DH46" s="142"/>
      <c r="DI46" s="143" t="str">
        <f t="shared" si="79"/>
        <v/>
      </c>
      <c r="DJ46" s="144" t="str">
        <f t="shared" si="80"/>
        <v/>
      </c>
      <c r="DK46" s="145" t="str">
        <f t="shared" si="81"/>
        <v/>
      </c>
      <c r="DL46" s="145" t="str">
        <f t="shared" si="82"/>
        <v/>
      </c>
      <c r="DM46" s="146" t="str">
        <f t="shared" si="83"/>
        <v/>
      </c>
      <c r="DN46" s="147" t="str">
        <f t="shared" si="84"/>
        <v/>
      </c>
      <c r="DO46" s="148" t="str">
        <f t="shared" si="85"/>
        <v/>
      </c>
      <c r="DP46" s="149" t="str">
        <f t="shared" si="86"/>
        <v/>
      </c>
      <c r="DQ46" s="150" t="str">
        <f t="shared" si="87"/>
        <v/>
      </c>
      <c r="DR46" s="89"/>
      <c r="DS46" s="142"/>
      <c r="DT46" s="142"/>
      <c r="DU46" s="143" t="str">
        <f t="shared" si="88"/>
        <v/>
      </c>
      <c r="DV46" s="144" t="str">
        <f t="shared" si="89"/>
        <v/>
      </c>
      <c r="DW46" s="145" t="str">
        <f t="shared" si="90"/>
        <v/>
      </c>
      <c r="DX46" s="145" t="str">
        <f t="shared" si="91"/>
        <v/>
      </c>
      <c r="DY46" s="146" t="str">
        <f t="shared" si="92"/>
        <v/>
      </c>
      <c r="DZ46" s="147" t="str">
        <f t="shared" si="93"/>
        <v/>
      </c>
      <c r="EA46" s="148" t="str">
        <f t="shared" si="94"/>
        <v/>
      </c>
      <c r="EB46" s="149" t="str">
        <f t="shared" si="95"/>
        <v/>
      </c>
      <c r="EC46" s="150" t="str">
        <f t="shared" si="96"/>
        <v/>
      </c>
      <c r="ED46" s="89"/>
      <c r="EE46" s="142"/>
      <c r="EF46" s="142"/>
      <c r="EG46" s="143" t="str">
        <f t="shared" si="97"/>
        <v/>
      </c>
      <c r="EH46" s="144" t="str">
        <f t="shared" si="98"/>
        <v/>
      </c>
      <c r="EI46" s="145" t="str">
        <f t="shared" si="99"/>
        <v/>
      </c>
      <c r="EJ46" s="145" t="str">
        <f t="shared" si="100"/>
        <v/>
      </c>
      <c r="EK46" s="146" t="str">
        <f t="shared" si="101"/>
        <v/>
      </c>
      <c r="EL46" s="147" t="str">
        <f t="shared" si="102"/>
        <v/>
      </c>
      <c r="EM46" s="148" t="str">
        <f t="shared" si="103"/>
        <v/>
      </c>
      <c r="EN46" s="149" t="str">
        <f t="shared" si="104"/>
        <v/>
      </c>
      <c r="EO46" s="150" t="str">
        <f t="shared" si="105"/>
        <v/>
      </c>
      <c r="EP46" s="89"/>
      <c r="EQ46" s="142"/>
      <c r="ER46" s="142"/>
      <c r="ES46" s="143" t="str">
        <f t="shared" si="106"/>
        <v/>
      </c>
      <c r="ET46" s="144" t="str">
        <f t="shared" si="107"/>
        <v/>
      </c>
      <c r="EU46" s="145" t="str">
        <f t="shared" si="108"/>
        <v/>
      </c>
      <c r="EV46" s="145" t="str">
        <f t="shared" si="109"/>
        <v/>
      </c>
      <c r="EW46" s="146" t="str">
        <f t="shared" si="110"/>
        <v/>
      </c>
      <c r="EX46" s="147" t="str">
        <f t="shared" si="111"/>
        <v/>
      </c>
      <c r="EY46" s="148" t="str">
        <f t="shared" si="112"/>
        <v/>
      </c>
      <c r="EZ46" s="149" t="str">
        <f t="shared" si="113"/>
        <v/>
      </c>
      <c r="FA46" s="150" t="str">
        <f t="shared" si="114"/>
        <v/>
      </c>
      <c r="FB46" s="89"/>
      <c r="FC46" s="142"/>
      <c r="FD46" s="142"/>
      <c r="FE46" s="143" t="str">
        <f t="shared" si="115"/>
        <v/>
      </c>
      <c r="FF46" s="144" t="str">
        <f t="shared" si="116"/>
        <v/>
      </c>
      <c r="FG46" s="145" t="str">
        <f t="shared" si="117"/>
        <v/>
      </c>
      <c r="FH46" s="145" t="str">
        <f t="shared" si="118"/>
        <v/>
      </c>
      <c r="FI46" s="146" t="str">
        <f t="shared" si="119"/>
        <v/>
      </c>
      <c r="FJ46" s="147" t="str">
        <f t="shared" si="120"/>
        <v/>
      </c>
      <c r="FK46" s="148" t="str">
        <f t="shared" si="121"/>
        <v/>
      </c>
      <c r="FL46" s="149" t="str">
        <f t="shared" si="122"/>
        <v/>
      </c>
      <c r="FM46" s="150" t="str">
        <f t="shared" si="123"/>
        <v/>
      </c>
      <c r="FN46" s="89"/>
      <c r="FO46" s="142"/>
      <c r="FP46" s="142"/>
      <c r="FQ46" s="143" t="str">
        <f>IF(FU46="","",#REF!)</f>
        <v/>
      </c>
      <c r="FR46" s="144" t="str">
        <f t="shared" si="124"/>
        <v/>
      </c>
      <c r="FS46" s="145" t="str">
        <f t="shared" si="125"/>
        <v/>
      </c>
      <c r="FT46" s="145" t="str">
        <f t="shared" si="126"/>
        <v/>
      </c>
      <c r="FU46" s="146" t="str">
        <f t="shared" si="127"/>
        <v/>
      </c>
      <c r="FV46" s="147" t="str">
        <f t="shared" si="128"/>
        <v/>
      </c>
      <c r="FW46" s="148" t="str">
        <f t="shared" si="129"/>
        <v/>
      </c>
      <c r="FX46" s="149" t="str">
        <f t="shared" si="130"/>
        <v/>
      </c>
      <c r="FY46" s="150" t="str">
        <f t="shared" si="131"/>
        <v/>
      </c>
      <c r="FZ46" s="89"/>
      <c r="GA46" s="142"/>
      <c r="GB46" s="142"/>
      <c r="GC46" s="143" t="str">
        <f t="shared" si="132"/>
        <v/>
      </c>
      <c r="GD46" s="144" t="str">
        <f t="shared" si="133"/>
        <v/>
      </c>
      <c r="GE46" s="145" t="str">
        <f t="shared" si="134"/>
        <v/>
      </c>
      <c r="GF46" s="145" t="str">
        <f t="shared" si="135"/>
        <v/>
      </c>
      <c r="GG46" s="146" t="str">
        <f t="shared" si="136"/>
        <v/>
      </c>
      <c r="GH46" s="147" t="str">
        <f t="shared" si="137"/>
        <v/>
      </c>
      <c r="GI46" s="148" t="str">
        <f t="shared" si="138"/>
        <v/>
      </c>
      <c r="GJ46" s="149" t="str">
        <f t="shared" si="139"/>
        <v/>
      </c>
      <c r="GK46" s="150" t="str">
        <f t="shared" si="140"/>
        <v/>
      </c>
      <c r="GL46" s="89"/>
      <c r="GM46" s="142"/>
      <c r="GN46" s="142" t="s">
        <v>284</v>
      </c>
      <c r="GO46" s="143" t="str">
        <f t="shared" si="141"/>
        <v/>
      </c>
      <c r="GP46" s="144" t="str">
        <f t="shared" si="142"/>
        <v/>
      </c>
      <c r="GQ46" s="145" t="str">
        <f t="shared" si="143"/>
        <v/>
      </c>
      <c r="GR46" s="145" t="str">
        <f t="shared" si="144"/>
        <v/>
      </c>
      <c r="GS46" s="146" t="str">
        <f t="shared" si="145"/>
        <v/>
      </c>
      <c r="GT46" s="147" t="str">
        <f t="shared" si="146"/>
        <v/>
      </c>
      <c r="GU46" s="148" t="str">
        <f t="shared" si="147"/>
        <v/>
      </c>
      <c r="GV46" s="149" t="str">
        <f t="shared" si="148"/>
        <v/>
      </c>
      <c r="GW46" s="150" t="str">
        <f t="shared" si="149"/>
        <v/>
      </c>
      <c r="GX46" s="89"/>
      <c r="GY46" s="142"/>
      <c r="GZ46" s="142"/>
      <c r="HA46" s="143" t="str">
        <f t="shared" si="150"/>
        <v/>
      </c>
      <c r="HB46" s="144" t="str">
        <f t="shared" si="151"/>
        <v/>
      </c>
      <c r="HC46" s="145" t="str">
        <f t="shared" si="152"/>
        <v/>
      </c>
      <c r="HD46" s="145" t="str">
        <f t="shared" si="153"/>
        <v/>
      </c>
      <c r="HE46" s="146" t="str">
        <f t="shared" si="154"/>
        <v/>
      </c>
      <c r="HF46" s="147" t="str">
        <f t="shared" si="155"/>
        <v/>
      </c>
      <c r="HG46" s="148" t="str">
        <f t="shared" si="156"/>
        <v/>
      </c>
      <c r="HH46" s="149" t="str">
        <f t="shared" si="157"/>
        <v/>
      </c>
      <c r="HI46" s="150" t="str">
        <f t="shared" si="158"/>
        <v/>
      </c>
      <c r="HJ46" s="89"/>
      <c r="HK46" s="142"/>
      <c r="HL46" s="142" t="s">
        <v>284</v>
      </c>
      <c r="HM46" s="143" t="str">
        <f t="shared" si="159"/>
        <v/>
      </c>
      <c r="HN46" s="144" t="str">
        <f t="shared" si="160"/>
        <v/>
      </c>
      <c r="HO46" s="145" t="str">
        <f t="shared" si="161"/>
        <v/>
      </c>
      <c r="HP46" s="145" t="str">
        <f t="shared" si="162"/>
        <v/>
      </c>
      <c r="HQ46" s="146" t="str">
        <f t="shared" si="163"/>
        <v/>
      </c>
      <c r="HR46" s="147" t="str">
        <f t="shared" si="164"/>
        <v/>
      </c>
      <c r="HS46" s="148" t="str">
        <f t="shared" si="165"/>
        <v/>
      </c>
      <c r="HT46" s="149" t="str">
        <f t="shared" si="166"/>
        <v/>
      </c>
      <c r="HU46" s="150" t="str">
        <f t="shared" si="167"/>
        <v/>
      </c>
      <c r="HV46" s="89"/>
      <c r="HW46" s="142"/>
      <c r="HX46" s="142"/>
      <c r="HY46" s="143" t="str">
        <f t="shared" si="168"/>
        <v/>
      </c>
      <c r="HZ46" s="144" t="str">
        <f t="shared" si="169"/>
        <v/>
      </c>
      <c r="IA46" s="145" t="str">
        <f t="shared" si="170"/>
        <v/>
      </c>
      <c r="IB46" s="145" t="str">
        <f t="shared" si="171"/>
        <v/>
      </c>
      <c r="IC46" s="146" t="str">
        <f t="shared" si="172"/>
        <v/>
      </c>
      <c r="ID46" s="147" t="str">
        <f t="shared" si="173"/>
        <v/>
      </c>
      <c r="IE46" s="148" t="str">
        <f t="shared" si="174"/>
        <v/>
      </c>
      <c r="IF46" s="149" t="str">
        <f t="shared" si="175"/>
        <v/>
      </c>
      <c r="IG46" s="150" t="str">
        <f t="shared" si="176"/>
        <v/>
      </c>
      <c r="IH46" s="89"/>
      <c r="II46" s="142"/>
      <c r="IJ46" s="142"/>
      <c r="IK46" s="143" t="str">
        <f t="shared" si="177"/>
        <v/>
      </c>
      <c r="IL46" s="144" t="str">
        <f t="shared" si="178"/>
        <v/>
      </c>
      <c r="IM46" s="145" t="str">
        <f t="shared" si="179"/>
        <v/>
      </c>
      <c r="IN46" s="145" t="str">
        <f t="shared" si="180"/>
        <v/>
      </c>
      <c r="IO46" s="146" t="str">
        <f t="shared" si="181"/>
        <v/>
      </c>
      <c r="IP46" s="147" t="str">
        <f t="shared" si="182"/>
        <v/>
      </c>
      <c r="IQ46" s="148" t="str">
        <f t="shared" si="183"/>
        <v/>
      </c>
      <c r="IR46" s="149" t="str">
        <f t="shared" si="184"/>
        <v/>
      </c>
      <c r="IS46" s="150" t="str">
        <f t="shared" si="185"/>
        <v/>
      </c>
      <c r="IT46" s="89"/>
      <c r="IU46" s="142"/>
      <c r="IV46" s="142"/>
      <c r="IW46" s="143" t="str">
        <f t="shared" si="186"/>
        <v/>
      </c>
      <c r="IX46" s="144" t="str">
        <f t="shared" si="187"/>
        <v/>
      </c>
      <c r="IY46" s="145" t="str">
        <f t="shared" si="188"/>
        <v/>
      </c>
      <c r="IZ46" s="145" t="str">
        <f t="shared" si="189"/>
        <v/>
      </c>
      <c r="JA46" s="146" t="str">
        <f t="shared" si="190"/>
        <v/>
      </c>
      <c r="JB46" s="147" t="str">
        <f t="shared" si="191"/>
        <v/>
      </c>
      <c r="JC46" s="148" t="str">
        <f t="shared" si="192"/>
        <v/>
      </c>
      <c r="JD46" s="149" t="str">
        <f t="shared" si="193"/>
        <v/>
      </c>
      <c r="JE46" s="150" t="str">
        <f t="shared" si="194"/>
        <v/>
      </c>
      <c r="JF46" s="89"/>
      <c r="JG46" s="142"/>
      <c r="JH46" s="142"/>
      <c r="JI46" s="143" t="str">
        <f t="shared" si="195"/>
        <v/>
      </c>
      <c r="JJ46" s="144" t="str">
        <f t="shared" si="196"/>
        <v/>
      </c>
      <c r="JK46" s="145" t="str">
        <f t="shared" si="197"/>
        <v/>
      </c>
      <c r="JL46" s="145" t="str">
        <f t="shared" si="198"/>
        <v/>
      </c>
      <c r="JM46" s="146" t="str">
        <f t="shared" si="199"/>
        <v/>
      </c>
      <c r="JN46" s="147" t="str">
        <f t="shared" si="200"/>
        <v/>
      </c>
      <c r="JO46" s="148" t="str">
        <f t="shared" si="201"/>
        <v/>
      </c>
      <c r="JP46" s="149" t="str">
        <f t="shared" si="202"/>
        <v/>
      </c>
      <c r="JQ46" s="150" t="str">
        <f t="shared" si="203"/>
        <v/>
      </c>
      <c r="JR46" s="89"/>
      <c r="JS46" s="142"/>
      <c r="JT46" s="142"/>
      <c r="JU46" s="143" t="str">
        <f t="shared" si="204"/>
        <v/>
      </c>
      <c r="JV46" s="144" t="str">
        <f t="shared" si="205"/>
        <v/>
      </c>
      <c r="JW46" s="145" t="str">
        <f t="shared" si="206"/>
        <v/>
      </c>
      <c r="JX46" s="145" t="str">
        <f t="shared" si="207"/>
        <v/>
      </c>
      <c r="JY46" s="146" t="str">
        <f t="shared" si="208"/>
        <v/>
      </c>
      <c r="JZ46" s="147" t="str">
        <f t="shared" si="209"/>
        <v/>
      </c>
      <c r="KA46" s="148" t="str">
        <f t="shared" si="210"/>
        <v/>
      </c>
      <c r="KB46" s="149" t="str">
        <f t="shared" si="211"/>
        <v/>
      </c>
      <c r="KC46" s="150" t="str">
        <f t="shared" si="212"/>
        <v/>
      </c>
      <c r="KD46" s="89"/>
      <c r="KE46" s="142"/>
      <c r="KF46" s="142"/>
    </row>
    <row r="47" spans="1:292" ht="13.5" customHeight="1" x14ac:dyDescent="0.25">
      <c r="A47" s="100"/>
      <c r="B47" s="142" t="s">
        <v>972</v>
      </c>
      <c r="C47" s="89" t="s">
        <v>973</v>
      </c>
      <c r="D47" s="320"/>
      <c r="E47" s="143"/>
      <c r="F47" s="144"/>
      <c r="G47" s="145"/>
      <c r="H47" s="145"/>
      <c r="I47" s="146"/>
      <c r="J47" s="147"/>
      <c r="K47" s="148"/>
      <c r="L47" s="149"/>
      <c r="M47" s="150"/>
      <c r="O47" s="142"/>
      <c r="P47" s="320"/>
      <c r="Q47" s="143">
        <f>IF(U47="","",Q$3)</f>
        <v>41044</v>
      </c>
      <c r="R47" s="144" t="str">
        <f>IF(U47="","",Q$1)</f>
        <v>Fillon VII</v>
      </c>
      <c r="S47" s="145">
        <v>40723</v>
      </c>
      <c r="T47" s="145">
        <f>IF(U47="","",Q$3)</f>
        <v>41044</v>
      </c>
      <c r="U47" s="146" t="str">
        <f>IF(AB47="","",IF(ISNUMBER(SEARCH(":",AB47)),MID(AB47,FIND(":",AB47)+2,FIND("(",AB47)-FIND(":",AB47)-3),LEFT(AB47,FIND("(",AB47)-2)))</f>
        <v>Thierry Mariani</v>
      </c>
      <c r="V47" s="147" t="str">
        <f>IF(AB47="","",MID(AB47,FIND("(",AB47)+1,4))</f>
        <v>1958</v>
      </c>
      <c r="W47" s="148" t="str">
        <f>IF(ISNUMBER(SEARCH("*female*",AB47)),"female",IF(ISNUMBER(SEARCH("*male*",AB47)),"male",""))</f>
        <v>male</v>
      </c>
      <c r="X47" s="149" t="str">
        <f>IF(AB47="","",IF(ISERROR(MID(AB47,FIND("male,",AB47)+6,(FIND(")",AB47)-(FIND("male,",AB47)+6))))=TRUE,"missing/error",MID(AB47,FIND("male,",AB47)+6,(FIND(")",AB47)-(FIND("male,",AB47)+6)))))</f>
        <v>fr_ump01</v>
      </c>
      <c r="Y47" s="150" t="str">
        <f>IF(U47="","",(MID(U47,(SEARCH("^^",SUBSTITUTE(U47," ","^^",LEN(U47)-LEN(SUBSTITUTE(U47," ","")))))+1,99)&amp;"_"&amp;LEFT(U47,FIND(" ",U47)-1)&amp;"_"&amp;V47))</f>
        <v>Mariani_Thierry_1958</v>
      </c>
      <c r="AA47" s="142"/>
      <c r="AB47" s="142" t="s">
        <v>937</v>
      </c>
      <c r="AC47" s="143"/>
      <c r="AD47" s="144"/>
      <c r="AE47" s="145"/>
      <c r="AF47" s="145"/>
      <c r="AG47" s="146"/>
      <c r="AH47" s="147"/>
      <c r="AI47" s="148"/>
      <c r="AJ47" s="149"/>
      <c r="AK47" s="150"/>
      <c r="AM47" s="142"/>
      <c r="AN47" s="142"/>
      <c r="AO47" s="143" t="str">
        <f t="shared" si="0"/>
        <v/>
      </c>
      <c r="AP47" s="144" t="str">
        <f t="shared" si="1"/>
        <v/>
      </c>
      <c r="AQ47" s="145"/>
      <c r="AR47" s="145"/>
      <c r="AS47" s="146" t="str">
        <f t="shared" si="2"/>
        <v/>
      </c>
      <c r="AT47" s="147" t="str">
        <f t="shared" si="3"/>
        <v/>
      </c>
      <c r="AU47" s="148" t="str">
        <f t="shared" si="4"/>
        <v/>
      </c>
      <c r="AV47" s="149" t="str">
        <f t="shared" si="5"/>
        <v/>
      </c>
      <c r="AW47" s="150" t="str">
        <f t="shared" si="6"/>
        <v/>
      </c>
      <c r="AX47" s="89"/>
      <c r="AY47" s="142"/>
      <c r="AZ47" s="142"/>
      <c r="BA47" s="143" t="str">
        <f t="shared" si="7"/>
        <v/>
      </c>
      <c r="BB47" s="144" t="str">
        <f t="shared" si="8"/>
        <v/>
      </c>
      <c r="BC47" s="145"/>
      <c r="BD47" s="145"/>
      <c r="BE47" s="146" t="str">
        <f t="shared" si="9"/>
        <v/>
      </c>
      <c r="BF47" s="147" t="str">
        <f t="shared" si="10"/>
        <v/>
      </c>
      <c r="BG47" s="148" t="str">
        <f t="shared" si="11"/>
        <v/>
      </c>
      <c r="BH47" s="149" t="str">
        <f t="shared" si="12"/>
        <v/>
      </c>
      <c r="BI47" s="150" t="str">
        <f t="shared" si="13"/>
        <v/>
      </c>
      <c r="BJ47" s="89"/>
      <c r="BK47" s="142"/>
      <c r="BL47" s="142"/>
      <c r="BM47" s="143" t="str">
        <f t="shared" si="14"/>
        <v/>
      </c>
      <c r="BN47" s="144" t="str">
        <f t="shared" si="15"/>
        <v/>
      </c>
      <c r="BO47" s="145" t="str">
        <f t="shared" si="16"/>
        <v/>
      </c>
      <c r="BP47" s="145" t="str">
        <f t="shared" si="17"/>
        <v/>
      </c>
      <c r="BQ47" s="146" t="str">
        <f t="shared" si="18"/>
        <v/>
      </c>
      <c r="BR47" s="147" t="str">
        <f t="shared" si="19"/>
        <v/>
      </c>
      <c r="BS47" s="148" t="str">
        <f t="shared" si="20"/>
        <v/>
      </c>
      <c r="BT47" s="149" t="str">
        <f t="shared" si="21"/>
        <v/>
      </c>
      <c r="BU47" s="150" t="str">
        <f t="shared" si="22"/>
        <v/>
      </c>
      <c r="BV47" s="89"/>
      <c r="BW47" s="142"/>
      <c r="BX47" s="142"/>
      <c r="BY47" s="143" t="str">
        <f t="shared" si="23"/>
        <v/>
      </c>
      <c r="BZ47" s="144" t="str">
        <f t="shared" si="24"/>
        <v/>
      </c>
      <c r="CA47" s="145" t="str">
        <f t="shared" si="25"/>
        <v/>
      </c>
      <c r="CB47" s="145" t="str">
        <f t="shared" si="26"/>
        <v/>
      </c>
      <c r="CC47" s="146" t="str">
        <f t="shared" si="27"/>
        <v/>
      </c>
      <c r="CD47" s="147" t="str">
        <f t="shared" si="28"/>
        <v/>
      </c>
      <c r="CE47" s="148" t="str">
        <f t="shared" si="29"/>
        <v/>
      </c>
      <c r="CF47" s="149" t="str">
        <f t="shared" si="30"/>
        <v/>
      </c>
      <c r="CG47" s="150" t="str">
        <f t="shared" si="31"/>
        <v/>
      </c>
      <c r="CH47" s="89"/>
      <c r="CI47" s="142"/>
      <c r="CJ47" s="142"/>
      <c r="CK47" s="143" t="str">
        <f t="shared" si="32"/>
        <v/>
      </c>
      <c r="CL47" s="144" t="str">
        <f t="shared" si="33"/>
        <v/>
      </c>
      <c r="CM47" s="145" t="str">
        <f t="shared" si="34"/>
        <v/>
      </c>
      <c r="CN47" s="145" t="str">
        <f t="shared" si="35"/>
        <v/>
      </c>
      <c r="CO47" s="146" t="str">
        <f t="shared" si="36"/>
        <v/>
      </c>
      <c r="CP47" s="147" t="str">
        <f t="shared" si="37"/>
        <v/>
      </c>
      <c r="CQ47" s="148" t="str">
        <f t="shared" si="38"/>
        <v/>
      </c>
      <c r="CR47" s="149" t="str">
        <f t="shared" si="39"/>
        <v/>
      </c>
      <c r="CS47" s="150" t="str">
        <f t="shared" si="40"/>
        <v/>
      </c>
      <c r="CT47" s="89"/>
      <c r="CU47" s="142"/>
      <c r="CV47" s="142"/>
      <c r="CW47" s="143" t="str">
        <f t="shared" si="41"/>
        <v/>
      </c>
      <c r="CX47" s="144" t="str">
        <f t="shared" si="42"/>
        <v/>
      </c>
      <c r="CY47" s="145" t="str">
        <f t="shared" si="43"/>
        <v/>
      </c>
      <c r="CZ47" s="145" t="str">
        <f t="shared" si="44"/>
        <v/>
      </c>
      <c r="DA47" s="146" t="str">
        <f t="shared" si="45"/>
        <v/>
      </c>
      <c r="DB47" s="147" t="str">
        <f t="shared" si="46"/>
        <v/>
      </c>
      <c r="DC47" s="148" t="str">
        <f t="shared" si="47"/>
        <v/>
      </c>
      <c r="DD47" s="149" t="str">
        <f t="shared" si="48"/>
        <v/>
      </c>
      <c r="DE47" s="150" t="str">
        <f t="shared" si="49"/>
        <v/>
      </c>
      <c r="DF47" s="89"/>
      <c r="DG47" s="142"/>
      <c r="DH47" s="142"/>
      <c r="DI47" s="143"/>
      <c r="DJ47" s="144"/>
      <c r="DK47" s="145"/>
      <c r="DL47" s="145"/>
      <c r="DM47" s="146"/>
      <c r="DN47" s="147"/>
      <c r="DO47" s="148"/>
      <c r="DP47" s="149"/>
      <c r="DQ47" s="150"/>
      <c r="DR47" s="89"/>
      <c r="DS47" s="142"/>
      <c r="DT47" s="142"/>
      <c r="DU47" s="143"/>
      <c r="DV47" s="144"/>
      <c r="DW47" s="145"/>
      <c r="DX47" s="145"/>
      <c r="DY47" s="146"/>
      <c r="DZ47" s="147"/>
      <c r="EA47" s="148"/>
      <c r="EB47" s="149"/>
      <c r="EC47" s="150"/>
      <c r="ED47" s="89"/>
      <c r="EE47" s="142"/>
      <c r="EF47" s="142"/>
      <c r="EG47" s="143"/>
      <c r="EH47" s="144"/>
      <c r="EI47" s="145"/>
      <c r="EJ47" s="145"/>
      <c r="EK47" s="146"/>
      <c r="EL47" s="147"/>
      <c r="EM47" s="148"/>
      <c r="EN47" s="149"/>
      <c r="EO47" s="150"/>
      <c r="EP47" s="89"/>
      <c r="EQ47" s="142"/>
      <c r="ER47" s="142"/>
      <c r="ES47" s="143"/>
      <c r="ET47" s="144"/>
      <c r="EU47" s="145"/>
      <c r="EV47" s="145"/>
      <c r="EW47" s="146"/>
      <c r="EX47" s="147"/>
      <c r="EY47" s="148"/>
      <c r="EZ47" s="149"/>
      <c r="FA47" s="150"/>
      <c r="FB47" s="89"/>
      <c r="FC47" s="142"/>
      <c r="FD47" s="142"/>
      <c r="FE47" s="143"/>
      <c r="FF47" s="144"/>
      <c r="FG47" s="145"/>
      <c r="FH47" s="145"/>
      <c r="FI47" s="146"/>
      <c r="FJ47" s="147"/>
      <c r="FK47" s="148"/>
      <c r="FL47" s="149"/>
      <c r="FM47" s="150"/>
      <c r="FN47" s="89"/>
      <c r="FO47" s="142"/>
      <c r="FP47" s="142"/>
      <c r="FQ47" s="143"/>
      <c r="FR47" s="144"/>
      <c r="FS47" s="145"/>
      <c r="FT47" s="145"/>
      <c r="FU47" s="146"/>
      <c r="FV47" s="147"/>
      <c r="FW47" s="148"/>
      <c r="FX47" s="149"/>
      <c r="FY47" s="150"/>
      <c r="FZ47" s="89"/>
      <c r="GA47" s="142"/>
      <c r="GB47" s="142"/>
      <c r="GC47" s="143"/>
      <c r="GD47" s="144"/>
      <c r="GE47" s="145"/>
      <c r="GF47" s="145"/>
      <c r="GG47" s="146"/>
      <c r="GH47" s="147"/>
      <c r="GI47" s="148"/>
      <c r="GJ47" s="149"/>
      <c r="GK47" s="150"/>
      <c r="GL47" s="89"/>
      <c r="GM47" s="142"/>
      <c r="GN47" s="142"/>
      <c r="GO47" s="143"/>
      <c r="GP47" s="144"/>
      <c r="GQ47" s="145"/>
      <c r="GR47" s="145"/>
      <c r="GS47" s="146"/>
      <c r="GT47" s="147"/>
      <c r="GU47" s="148"/>
      <c r="GV47" s="149"/>
      <c r="GW47" s="150"/>
      <c r="GX47" s="89"/>
      <c r="GY47" s="142"/>
      <c r="GZ47" s="142"/>
      <c r="HA47" s="143"/>
      <c r="HB47" s="144"/>
      <c r="HC47" s="145"/>
      <c r="HD47" s="145"/>
      <c r="HE47" s="146"/>
      <c r="HF47" s="147"/>
      <c r="HG47" s="148"/>
      <c r="HH47" s="149"/>
      <c r="HI47" s="150"/>
      <c r="HJ47" s="89"/>
      <c r="HK47" s="142"/>
      <c r="HL47" s="142"/>
      <c r="HM47" s="143"/>
      <c r="HN47" s="144"/>
      <c r="HO47" s="145"/>
      <c r="HP47" s="145"/>
      <c r="HQ47" s="146"/>
      <c r="HR47" s="147"/>
      <c r="HS47" s="148"/>
      <c r="HT47" s="149"/>
      <c r="HU47" s="150"/>
      <c r="HV47" s="89"/>
      <c r="HW47" s="142"/>
      <c r="HX47" s="142"/>
      <c r="HY47" s="143"/>
      <c r="HZ47" s="144"/>
      <c r="IA47" s="145"/>
      <c r="IB47" s="145"/>
      <c r="IC47" s="146"/>
      <c r="ID47" s="147"/>
      <c r="IE47" s="148"/>
      <c r="IF47" s="149"/>
      <c r="IG47" s="150"/>
      <c r="IH47" s="89"/>
      <c r="II47" s="142"/>
      <c r="IJ47" s="142"/>
      <c r="IK47" s="143"/>
      <c r="IL47" s="144"/>
      <c r="IM47" s="145"/>
      <c r="IN47" s="145"/>
      <c r="IO47" s="146"/>
      <c r="IP47" s="147"/>
      <c r="IQ47" s="148"/>
      <c r="IR47" s="149"/>
      <c r="IS47" s="150"/>
      <c r="IT47" s="89"/>
      <c r="IU47" s="142"/>
      <c r="IV47" s="142"/>
      <c r="IW47" s="143"/>
      <c r="IX47" s="144"/>
      <c r="IY47" s="145"/>
      <c r="IZ47" s="145"/>
      <c r="JA47" s="146"/>
      <c r="JB47" s="147"/>
      <c r="JC47" s="148"/>
      <c r="JD47" s="149"/>
      <c r="JE47" s="150"/>
      <c r="JF47" s="89"/>
      <c r="JG47" s="142"/>
      <c r="JH47" s="142"/>
      <c r="JI47" s="143"/>
      <c r="JJ47" s="144"/>
      <c r="JK47" s="145"/>
      <c r="JL47" s="145"/>
      <c r="JM47" s="146"/>
      <c r="JN47" s="147"/>
      <c r="JO47" s="148"/>
      <c r="JP47" s="149"/>
      <c r="JQ47" s="150"/>
      <c r="JR47" s="89"/>
      <c r="JS47" s="142"/>
      <c r="JT47" s="142"/>
      <c r="JU47" s="143"/>
      <c r="JV47" s="144"/>
      <c r="JW47" s="145"/>
      <c r="JX47" s="145"/>
      <c r="JY47" s="146"/>
      <c r="JZ47" s="147"/>
      <c r="KA47" s="148"/>
      <c r="KB47" s="149"/>
      <c r="KC47" s="150"/>
      <c r="KD47" s="89"/>
      <c r="KE47" s="142"/>
      <c r="KF47" s="142"/>
    </row>
    <row r="48" spans="1:292" ht="13.5" customHeight="1" x14ac:dyDescent="0.25">
      <c r="A48" s="100"/>
      <c r="B48" s="142" t="s">
        <v>1124</v>
      </c>
      <c r="C48" s="89" t="s">
        <v>808</v>
      </c>
      <c r="D48" s="320"/>
      <c r="E48" s="143" t="str">
        <f t="shared" si="53"/>
        <v/>
      </c>
      <c r="F48" s="144" t="str">
        <f t="shared" si="54"/>
        <v/>
      </c>
      <c r="G48" s="145" t="str">
        <f t="shared" si="55"/>
        <v/>
      </c>
      <c r="H48" s="145" t="str">
        <f t="shared" si="56"/>
        <v/>
      </c>
      <c r="I48" s="146" t="str">
        <f t="shared" si="57"/>
        <v/>
      </c>
      <c r="J48" s="147" t="str">
        <f t="shared" si="58"/>
        <v/>
      </c>
      <c r="K48" s="148" t="str">
        <f t="shared" si="59"/>
        <v/>
      </c>
      <c r="L48" s="149" t="str">
        <f t="shared" si="60"/>
        <v/>
      </c>
      <c r="M48" s="150" t="str">
        <f t="shared" si="61"/>
        <v/>
      </c>
      <c r="O48" s="142"/>
      <c r="P48" s="320"/>
      <c r="Q48" s="143" t="str">
        <f t="shared" si="62"/>
        <v/>
      </c>
      <c r="R48" s="144" t="str">
        <f t="shared" si="63"/>
        <v/>
      </c>
      <c r="S48" s="145" t="str">
        <f t="shared" si="64"/>
        <v/>
      </c>
      <c r="T48" s="145" t="str">
        <f t="shared" si="65"/>
        <v/>
      </c>
      <c r="U48" s="146" t="str">
        <f t="shared" si="66"/>
        <v/>
      </c>
      <c r="V48" s="147" t="str">
        <f t="shared" si="67"/>
        <v/>
      </c>
      <c r="W48" s="148" t="str">
        <f t="shared" si="68"/>
        <v/>
      </c>
      <c r="X48" s="149" t="str">
        <f t="shared" si="69"/>
        <v/>
      </c>
      <c r="Y48" s="150" t="str">
        <f t="shared" si="70"/>
        <v/>
      </c>
      <c r="AA48" s="142"/>
      <c r="AB48" s="142"/>
      <c r="AC48" s="143">
        <f t="shared" si="71"/>
        <v>41729</v>
      </c>
      <c r="AD48" s="144" t="str">
        <f t="shared" si="72"/>
        <v>Ayrault I</v>
      </c>
      <c r="AE48" s="145">
        <f t="shared" si="73"/>
        <v>41045</v>
      </c>
      <c r="AF48" s="145">
        <f t="shared" si="74"/>
        <v>41729</v>
      </c>
      <c r="AG48" s="146" t="str">
        <f t="shared" si="75"/>
        <v>Frédéric Cuvillier</v>
      </c>
      <c r="AH48" s="147" t="str">
        <f t="shared" si="76"/>
        <v>1968</v>
      </c>
      <c r="AI48" s="148" t="str">
        <f t="shared" si="77"/>
        <v>male</v>
      </c>
      <c r="AJ48" s="149" t="str">
        <f t="shared" si="215"/>
        <v>fr_ps01</v>
      </c>
      <c r="AK48" s="150" t="str">
        <f t="shared" si="78"/>
        <v>Cuvillier_Frédéric_1968</v>
      </c>
      <c r="AM48" s="142"/>
      <c r="AN48" s="142" t="s">
        <v>900</v>
      </c>
      <c r="AO48" s="143" t="str">
        <f t="shared" si="0"/>
        <v/>
      </c>
      <c r="AP48" s="144" t="str">
        <f t="shared" si="1"/>
        <v/>
      </c>
      <c r="AQ48" s="145" t="str">
        <f t="shared" si="216"/>
        <v/>
      </c>
      <c r="AR48" s="145" t="str">
        <f t="shared" si="217"/>
        <v/>
      </c>
      <c r="AS48" s="146" t="str">
        <f t="shared" si="2"/>
        <v/>
      </c>
      <c r="AT48" s="147" t="str">
        <f t="shared" si="3"/>
        <v/>
      </c>
      <c r="AU48" s="148" t="str">
        <f t="shared" si="4"/>
        <v/>
      </c>
      <c r="AV48" s="149" t="str">
        <f t="shared" si="5"/>
        <v/>
      </c>
      <c r="AW48" s="150" t="str">
        <f t="shared" si="6"/>
        <v/>
      </c>
      <c r="AX48" s="89"/>
      <c r="AY48" s="142"/>
      <c r="AZ48" s="142"/>
      <c r="BA48" s="143" t="str">
        <f t="shared" si="7"/>
        <v/>
      </c>
      <c r="BB48" s="144" t="str">
        <f t="shared" si="8"/>
        <v/>
      </c>
      <c r="BC48" s="145" t="str">
        <f t="shared" si="218"/>
        <v/>
      </c>
      <c r="BD48" s="145" t="str">
        <f t="shared" si="219"/>
        <v/>
      </c>
      <c r="BE48" s="146" t="str">
        <f t="shared" si="9"/>
        <v/>
      </c>
      <c r="BF48" s="147" t="str">
        <f t="shared" si="10"/>
        <v/>
      </c>
      <c r="BG48" s="148" t="str">
        <f t="shared" si="11"/>
        <v/>
      </c>
      <c r="BH48" s="149" t="str">
        <f t="shared" si="12"/>
        <v/>
      </c>
      <c r="BI48" s="150" t="str">
        <f t="shared" si="13"/>
        <v/>
      </c>
      <c r="BJ48" s="89"/>
      <c r="BK48" s="142"/>
      <c r="BL48" s="142"/>
      <c r="BM48" s="143" t="str">
        <f t="shared" si="14"/>
        <v/>
      </c>
      <c r="BN48" s="144" t="str">
        <f t="shared" si="15"/>
        <v/>
      </c>
      <c r="BO48" s="145" t="str">
        <f t="shared" si="16"/>
        <v/>
      </c>
      <c r="BP48" s="145" t="str">
        <f t="shared" si="17"/>
        <v/>
      </c>
      <c r="BQ48" s="146" t="str">
        <f t="shared" si="18"/>
        <v/>
      </c>
      <c r="BR48" s="147" t="str">
        <f t="shared" si="19"/>
        <v/>
      </c>
      <c r="BS48" s="148" t="str">
        <f t="shared" si="20"/>
        <v/>
      </c>
      <c r="BT48" s="149" t="str">
        <f t="shared" si="21"/>
        <v/>
      </c>
      <c r="BU48" s="150" t="str">
        <f t="shared" si="22"/>
        <v/>
      </c>
      <c r="BV48" s="89"/>
      <c r="BW48" s="142"/>
      <c r="BX48" s="142"/>
      <c r="BY48" s="143" t="str">
        <f t="shared" si="23"/>
        <v/>
      </c>
      <c r="BZ48" s="144" t="str">
        <f t="shared" si="24"/>
        <v/>
      </c>
      <c r="CA48" s="145" t="str">
        <f t="shared" si="25"/>
        <v/>
      </c>
      <c r="CB48" s="145" t="str">
        <f t="shared" si="26"/>
        <v/>
      </c>
      <c r="CC48" s="146" t="str">
        <f t="shared" si="27"/>
        <v/>
      </c>
      <c r="CD48" s="147" t="str">
        <f t="shared" si="28"/>
        <v/>
      </c>
      <c r="CE48" s="148" t="str">
        <f t="shared" si="29"/>
        <v/>
      </c>
      <c r="CF48" s="149" t="str">
        <f t="shared" si="30"/>
        <v/>
      </c>
      <c r="CG48" s="150" t="str">
        <f t="shared" si="31"/>
        <v/>
      </c>
      <c r="CH48" s="89"/>
      <c r="CI48" s="142"/>
      <c r="CJ48" s="142"/>
      <c r="CK48" s="143" t="str">
        <f t="shared" si="32"/>
        <v/>
      </c>
      <c r="CL48" s="144" t="str">
        <f t="shared" si="33"/>
        <v/>
      </c>
      <c r="CM48" s="145" t="str">
        <f t="shared" si="34"/>
        <v/>
      </c>
      <c r="CN48" s="145" t="str">
        <f t="shared" si="35"/>
        <v/>
      </c>
      <c r="CO48" s="146" t="str">
        <f t="shared" si="36"/>
        <v/>
      </c>
      <c r="CP48" s="147" t="str">
        <f t="shared" si="37"/>
        <v/>
      </c>
      <c r="CQ48" s="148" t="str">
        <f t="shared" si="38"/>
        <v/>
      </c>
      <c r="CR48" s="149" t="str">
        <f t="shared" si="39"/>
        <v/>
      </c>
      <c r="CS48" s="150" t="str">
        <f t="shared" si="40"/>
        <v/>
      </c>
      <c r="CT48" s="89"/>
      <c r="CU48" s="142"/>
      <c r="CV48" s="142"/>
      <c r="CW48" s="143" t="str">
        <f t="shared" si="41"/>
        <v/>
      </c>
      <c r="CX48" s="144" t="str">
        <f t="shared" si="42"/>
        <v/>
      </c>
      <c r="CY48" s="145" t="str">
        <f t="shared" si="43"/>
        <v/>
      </c>
      <c r="CZ48" s="145" t="str">
        <f t="shared" si="44"/>
        <v/>
      </c>
      <c r="DA48" s="146" t="str">
        <f t="shared" si="45"/>
        <v/>
      </c>
      <c r="DB48" s="147" t="str">
        <f t="shared" si="46"/>
        <v/>
      </c>
      <c r="DC48" s="148" t="str">
        <f t="shared" si="47"/>
        <v/>
      </c>
      <c r="DD48" s="149" t="str">
        <f t="shared" si="48"/>
        <v/>
      </c>
      <c r="DE48" s="150" t="str">
        <f t="shared" si="49"/>
        <v/>
      </c>
      <c r="DF48" s="89"/>
      <c r="DG48" s="142"/>
      <c r="DH48" s="142"/>
      <c r="DI48" s="143" t="str">
        <f t="shared" si="79"/>
        <v/>
      </c>
      <c r="DJ48" s="144" t="str">
        <f t="shared" si="80"/>
        <v/>
      </c>
      <c r="DK48" s="145" t="str">
        <f t="shared" si="81"/>
        <v/>
      </c>
      <c r="DL48" s="145" t="str">
        <f t="shared" si="82"/>
        <v/>
      </c>
      <c r="DM48" s="146" t="str">
        <f t="shared" si="83"/>
        <v/>
      </c>
      <c r="DN48" s="147" t="str">
        <f t="shared" si="84"/>
        <v/>
      </c>
      <c r="DO48" s="148" t="str">
        <f t="shared" si="85"/>
        <v/>
      </c>
      <c r="DP48" s="149" t="str">
        <f t="shared" si="86"/>
        <v/>
      </c>
      <c r="DQ48" s="150" t="str">
        <f t="shared" si="87"/>
        <v/>
      </c>
      <c r="DR48" s="89"/>
      <c r="DS48" s="142"/>
      <c r="DT48" s="142"/>
      <c r="DU48" s="143" t="str">
        <f t="shared" si="88"/>
        <v/>
      </c>
      <c r="DV48" s="144" t="str">
        <f t="shared" si="89"/>
        <v/>
      </c>
      <c r="DW48" s="145" t="str">
        <f t="shared" si="90"/>
        <v/>
      </c>
      <c r="DX48" s="145" t="str">
        <f t="shared" si="91"/>
        <v/>
      </c>
      <c r="DY48" s="146" t="str">
        <f t="shared" si="92"/>
        <v/>
      </c>
      <c r="DZ48" s="147" t="str">
        <f t="shared" si="93"/>
        <v/>
      </c>
      <c r="EA48" s="148" t="str">
        <f t="shared" si="94"/>
        <v/>
      </c>
      <c r="EB48" s="149" t="str">
        <f t="shared" si="95"/>
        <v/>
      </c>
      <c r="EC48" s="150" t="str">
        <f t="shared" si="96"/>
        <v/>
      </c>
      <c r="ED48" s="89"/>
      <c r="EE48" s="142"/>
      <c r="EF48" s="142"/>
      <c r="EG48" s="143" t="str">
        <f t="shared" si="97"/>
        <v/>
      </c>
      <c r="EH48" s="144" t="str">
        <f t="shared" si="98"/>
        <v/>
      </c>
      <c r="EI48" s="145" t="str">
        <f t="shared" si="99"/>
        <v/>
      </c>
      <c r="EJ48" s="145" t="str">
        <f t="shared" si="100"/>
        <v/>
      </c>
      <c r="EK48" s="146" t="str">
        <f t="shared" si="101"/>
        <v/>
      </c>
      <c r="EL48" s="147" t="str">
        <f t="shared" si="102"/>
        <v/>
      </c>
      <c r="EM48" s="148" t="str">
        <f t="shared" si="103"/>
        <v/>
      </c>
      <c r="EN48" s="149" t="str">
        <f t="shared" si="104"/>
        <v/>
      </c>
      <c r="EO48" s="150" t="str">
        <f t="shared" si="105"/>
        <v/>
      </c>
      <c r="EP48" s="89"/>
      <c r="EQ48" s="142"/>
      <c r="ER48" s="142"/>
      <c r="ES48" s="143" t="str">
        <f t="shared" si="106"/>
        <v/>
      </c>
      <c r="ET48" s="144" t="str">
        <f t="shared" si="107"/>
        <v/>
      </c>
      <c r="EU48" s="145" t="str">
        <f t="shared" si="108"/>
        <v/>
      </c>
      <c r="EV48" s="145" t="str">
        <f t="shared" si="109"/>
        <v/>
      </c>
      <c r="EW48" s="146" t="str">
        <f t="shared" si="110"/>
        <v/>
      </c>
      <c r="EX48" s="147" t="str">
        <f t="shared" si="111"/>
        <v/>
      </c>
      <c r="EY48" s="148" t="str">
        <f t="shared" si="112"/>
        <v/>
      </c>
      <c r="EZ48" s="149" t="str">
        <f t="shared" si="113"/>
        <v/>
      </c>
      <c r="FA48" s="150" t="str">
        <f t="shared" si="114"/>
        <v/>
      </c>
      <c r="FB48" s="89"/>
      <c r="FC48" s="142"/>
      <c r="FD48" s="142"/>
      <c r="FE48" s="143" t="str">
        <f t="shared" si="115"/>
        <v/>
      </c>
      <c r="FF48" s="144" t="str">
        <f t="shared" si="116"/>
        <v/>
      </c>
      <c r="FG48" s="145" t="str">
        <f t="shared" si="117"/>
        <v/>
      </c>
      <c r="FH48" s="145" t="str">
        <f t="shared" si="118"/>
        <v/>
      </c>
      <c r="FI48" s="146" t="str">
        <f t="shared" si="119"/>
        <v/>
      </c>
      <c r="FJ48" s="147" t="str">
        <f t="shared" si="120"/>
        <v/>
      </c>
      <c r="FK48" s="148" t="str">
        <f t="shared" si="121"/>
        <v/>
      </c>
      <c r="FL48" s="149" t="str">
        <f t="shared" si="122"/>
        <v/>
      </c>
      <c r="FM48" s="150" t="str">
        <f t="shared" si="123"/>
        <v/>
      </c>
      <c r="FN48" s="89"/>
      <c r="FO48" s="142"/>
      <c r="FP48" s="142"/>
      <c r="FQ48" s="143" t="str">
        <f>IF(FU48="","",#REF!)</f>
        <v/>
      </c>
      <c r="FR48" s="144" t="str">
        <f t="shared" si="124"/>
        <v/>
      </c>
      <c r="FS48" s="145" t="str">
        <f t="shared" si="125"/>
        <v/>
      </c>
      <c r="FT48" s="145" t="str">
        <f t="shared" si="126"/>
        <v/>
      </c>
      <c r="FU48" s="146" t="str">
        <f t="shared" si="127"/>
        <v/>
      </c>
      <c r="FV48" s="147" t="str">
        <f t="shared" si="128"/>
        <v/>
      </c>
      <c r="FW48" s="148" t="str">
        <f t="shared" si="129"/>
        <v/>
      </c>
      <c r="FX48" s="149" t="str">
        <f t="shared" si="130"/>
        <v/>
      </c>
      <c r="FY48" s="150" t="str">
        <f t="shared" si="131"/>
        <v/>
      </c>
      <c r="FZ48" s="89"/>
      <c r="GA48" s="142"/>
      <c r="GB48" s="142"/>
      <c r="GC48" s="143" t="str">
        <f t="shared" si="132"/>
        <v/>
      </c>
      <c r="GD48" s="144" t="str">
        <f t="shared" si="133"/>
        <v/>
      </c>
      <c r="GE48" s="145" t="str">
        <f t="shared" si="134"/>
        <v/>
      </c>
      <c r="GF48" s="145" t="str">
        <f t="shared" si="135"/>
        <v/>
      </c>
      <c r="GG48" s="146" t="str">
        <f t="shared" si="136"/>
        <v/>
      </c>
      <c r="GH48" s="147" t="str">
        <f t="shared" si="137"/>
        <v/>
      </c>
      <c r="GI48" s="148" t="str">
        <f t="shared" si="138"/>
        <v/>
      </c>
      <c r="GJ48" s="149" t="str">
        <f t="shared" si="139"/>
        <v/>
      </c>
      <c r="GK48" s="150" t="str">
        <f t="shared" si="140"/>
        <v/>
      </c>
      <c r="GL48" s="89"/>
      <c r="GM48" s="142"/>
      <c r="GN48" s="142" t="s">
        <v>284</v>
      </c>
      <c r="GO48" s="143" t="str">
        <f t="shared" si="141"/>
        <v/>
      </c>
      <c r="GP48" s="144" t="str">
        <f t="shared" si="142"/>
        <v/>
      </c>
      <c r="GQ48" s="145" t="str">
        <f t="shared" si="143"/>
        <v/>
      </c>
      <c r="GR48" s="145" t="str">
        <f t="shared" si="144"/>
        <v/>
      </c>
      <c r="GS48" s="146" t="str">
        <f t="shared" si="145"/>
        <v/>
      </c>
      <c r="GT48" s="147" t="str">
        <f t="shared" si="146"/>
        <v/>
      </c>
      <c r="GU48" s="148" t="str">
        <f t="shared" si="147"/>
        <v/>
      </c>
      <c r="GV48" s="149" t="str">
        <f t="shared" si="148"/>
        <v/>
      </c>
      <c r="GW48" s="150" t="str">
        <f t="shared" si="149"/>
        <v/>
      </c>
      <c r="GX48" s="89"/>
      <c r="GY48" s="142"/>
      <c r="GZ48" s="142"/>
      <c r="HA48" s="143" t="str">
        <f t="shared" si="150"/>
        <v/>
      </c>
      <c r="HB48" s="144" t="str">
        <f t="shared" si="151"/>
        <v/>
      </c>
      <c r="HC48" s="145" t="str">
        <f t="shared" si="152"/>
        <v/>
      </c>
      <c r="HD48" s="145" t="str">
        <f t="shared" si="153"/>
        <v/>
      </c>
      <c r="HE48" s="146" t="str">
        <f t="shared" si="154"/>
        <v/>
      </c>
      <c r="HF48" s="147" t="str">
        <f t="shared" si="155"/>
        <v/>
      </c>
      <c r="HG48" s="148" t="str">
        <f t="shared" si="156"/>
        <v/>
      </c>
      <c r="HH48" s="149" t="str">
        <f t="shared" si="157"/>
        <v/>
      </c>
      <c r="HI48" s="150" t="str">
        <f t="shared" si="158"/>
        <v/>
      </c>
      <c r="HJ48" s="89"/>
      <c r="HK48" s="142"/>
      <c r="HL48" s="142" t="s">
        <v>284</v>
      </c>
      <c r="HM48" s="143" t="str">
        <f t="shared" si="159"/>
        <v/>
      </c>
      <c r="HN48" s="144" t="str">
        <f t="shared" si="160"/>
        <v/>
      </c>
      <c r="HO48" s="145" t="str">
        <f t="shared" si="161"/>
        <v/>
      </c>
      <c r="HP48" s="145" t="str">
        <f t="shared" si="162"/>
        <v/>
      </c>
      <c r="HQ48" s="146" t="str">
        <f t="shared" si="163"/>
        <v/>
      </c>
      <c r="HR48" s="147" t="str">
        <f t="shared" si="164"/>
        <v/>
      </c>
      <c r="HS48" s="148" t="str">
        <f t="shared" si="165"/>
        <v/>
      </c>
      <c r="HT48" s="149" t="str">
        <f t="shared" si="166"/>
        <v/>
      </c>
      <c r="HU48" s="150" t="str">
        <f t="shared" si="167"/>
        <v/>
      </c>
      <c r="HV48" s="89"/>
      <c r="HW48" s="142"/>
      <c r="HX48" s="142"/>
      <c r="HY48" s="143" t="str">
        <f t="shared" si="168"/>
        <v/>
      </c>
      <c r="HZ48" s="144" t="str">
        <f t="shared" si="169"/>
        <v/>
      </c>
      <c r="IA48" s="145" t="str">
        <f t="shared" si="170"/>
        <v/>
      </c>
      <c r="IB48" s="145" t="str">
        <f t="shared" si="171"/>
        <v/>
      </c>
      <c r="IC48" s="146" t="str">
        <f t="shared" si="172"/>
        <v/>
      </c>
      <c r="ID48" s="147" t="str">
        <f t="shared" si="173"/>
        <v/>
      </c>
      <c r="IE48" s="148" t="str">
        <f t="shared" si="174"/>
        <v/>
      </c>
      <c r="IF48" s="149" t="str">
        <f t="shared" si="175"/>
        <v/>
      </c>
      <c r="IG48" s="150" t="str">
        <f t="shared" si="176"/>
        <v/>
      </c>
      <c r="IH48" s="89"/>
      <c r="II48" s="142"/>
      <c r="IJ48" s="142"/>
      <c r="IK48" s="143" t="str">
        <f t="shared" si="177"/>
        <v/>
      </c>
      <c r="IL48" s="144" t="str">
        <f t="shared" si="178"/>
        <v/>
      </c>
      <c r="IM48" s="145" t="str">
        <f t="shared" si="179"/>
        <v/>
      </c>
      <c r="IN48" s="145" t="str">
        <f t="shared" si="180"/>
        <v/>
      </c>
      <c r="IO48" s="146" t="str">
        <f t="shared" si="181"/>
        <v/>
      </c>
      <c r="IP48" s="147" t="str">
        <f t="shared" si="182"/>
        <v/>
      </c>
      <c r="IQ48" s="148" t="str">
        <f t="shared" si="183"/>
        <v/>
      </c>
      <c r="IR48" s="149" t="str">
        <f t="shared" si="184"/>
        <v/>
      </c>
      <c r="IS48" s="150" t="str">
        <f t="shared" si="185"/>
        <v/>
      </c>
      <c r="IT48" s="89"/>
      <c r="IU48" s="142"/>
      <c r="IV48" s="142"/>
      <c r="IW48" s="143" t="str">
        <f t="shared" si="186"/>
        <v/>
      </c>
      <c r="IX48" s="144" t="str">
        <f t="shared" si="187"/>
        <v/>
      </c>
      <c r="IY48" s="145" t="str">
        <f t="shared" si="188"/>
        <v/>
      </c>
      <c r="IZ48" s="145" t="str">
        <f t="shared" si="189"/>
        <v/>
      </c>
      <c r="JA48" s="146" t="str">
        <f t="shared" si="190"/>
        <v/>
      </c>
      <c r="JB48" s="147" t="str">
        <f t="shared" si="191"/>
        <v/>
      </c>
      <c r="JC48" s="148" t="str">
        <f t="shared" si="192"/>
        <v/>
      </c>
      <c r="JD48" s="149" t="str">
        <f t="shared" si="193"/>
        <v/>
      </c>
      <c r="JE48" s="150" t="str">
        <f t="shared" si="194"/>
        <v/>
      </c>
      <c r="JF48" s="89"/>
      <c r="JG48" s="142"/>
      <c r="JH48" s="142"/>
      <c r="JI48" s="143" t="str">
        <f t="shared" si="195"/>
        <v/>
      </c>
      <c r="JJ48" s="144" t="str">
        <f t="shared" si="196"/>
        <v/>
      </c>
      <c r="JK48" s="145" t="str">
        <f t="shared" si="197"/>
        <v/>
      </c>
      <c r="JL48" s="145" t="str">
        <f t="shared" si="198"/>
        <v/>
      </c>
      <c r="JM48" s="146" t="str">
        <f t="shared" si="199"/>
        <v/>
      </c>
      <c r="JN48" s="147" t="str">
        <f t="shared" si="200"/>
        <v/>
      </c>
      <c r="JO48" s="148" t="str">
        <f t="shared" si="201"/>
        <v/>
      </c>
      <c r="JP48" s="149" t="str">
        <f t="shared" si="202"/>
        <v/>
      </c>
      <c r="JQ48" s="150" t="str">
        <f t="shared" si="203"/>
        <v/>
      </c>
      <c r="JR48" s="89"/>
      <c r="JS48" s="142"/>
      <c r="JT48" s="142"/>
      <c r="JU48" s="143" t="str">
        <f t="shared" si="204"/>
        <v/>
      </c>
      <c r="JV48" s="144" t="str">
        <f t="shared" si="205"/>
        <v/>
      </c>
      <c r="JW48" s="145" t="str">
        <f t="shared" si="206"/>
        <v/>
      </c>
      <c r="JX48" s="145" t="str">
        <f t="shared" si="207"/>
        <v/>
      </c>
      <c r="JY48" s="146" t="str">
        <f t="shared" si="208"/>
        <v/>
      </c>
      <c r="JZ48" s="147" t="str">
        <f t="shared" si="209"/>
        <v/>
      </c>
      <c r="KA48" s="148" t="str">
        <f t="shared" si="210"/>
        <v/>
      </c>
      <c r="KB48" s="149" t="str">
        <f t="shared" si="211"/>
        <v/>
      </c>
      <c r="KC48" s="150" t="str">
        <f t="shared" si="212"/>
        <v/>
      </c>
      <c r="KD48" s="89"/>
      <c r="KE48" s="142"/>
      <c r="KF48" s="142"/>
    </row>
    <row r="49" spans="1:292" ht="13.5" customHeight="1" x14ac:dyDescent="0.2">
      <c r="A49" s="100"/>
      <c r="B49" s="142" t="s">
        <v>1135</v>
      </c>
      <c r="C49" s="89" t="s">
        <v>1077</v>
      </c>
      <c r="D49" s="320"/>
      <c r="E49" s="143"/>
      <c r="F49" s="144"/>
      <c r="G49" s="145"/>
      <c r="H49" s="145"/>
      <c r="I49" s="146"/>
      <c r="J49" s="147"/>
      <c r="K49" s="148"/>
      <c r="L49" s="149"/>
      <c r="M49" s="150"/>
      <c r="O49" s="142"/>
      <c r="P49" s="320"/>
      <c r="Q49" s="143"/>
      <c r="R49" s="144"/>
      <c r="S49" s="145"/>
      <c r="T49" s="145"/>
      <c r="U49" s="146"/>
      <c r="V49" s="147"/>
      <c r="W49" s="148"/>
      <c r="X49" s="149"/>
      <c r="Y49" s="150"/>
      <c r="AA49" s="142"/>
      <c r="AB49" s="142"/>
      <c r="AC49" s="143"/>
      <c r="AD49" s="144"/>
      <c r="AE49" s="145"/>
      <c r="AF49" s="145"/>
      <c r="AG49" s="146"/>
      <c r="AH49" s="147"/>
      <c r="AI49" s="148"/>
      <c r="AJ49" s="149"/>
      <c r="AK49" s="150"/>
      <c r="AM49" s="142"/>
      <c r="AN49" s="142"/>
      <c r="AO49" s="143">
        <f t="shared" si="0"/>
        <v>41878</v>
      </c>
      <c r="AP49" s="144" t="str">
        <f t="shared" si="1"/>
        <v>Valls I</v>
      </c>
      <c r="AQ49" s="145">
        <f>IF(AS49="","",AO$2)</f>
        <v>41729</v>
      </c>
      <c r="AR49" s="145">
        <f>IF(AS49="","",AO$3)</f>
        <v>41878</v>
      </c>
      <c r="AS49" s="146" t="str">
        <f t="shared" si="2"/>
        <v>Frédéric Cuvillier</v>
      </c>
      <c r="AT49" s="147" t="str">
        <f t="shared" si="3"/>
        <v>1968</v>
      </c>
      <c r="AU49" s="148" t="str">
        <f t="shared" si="4"/>
        <v>male</v>
      </c>
      <c r="AV49" s="149" t="str">
        <f t="shared" si="5"/>
        <v>fr_ps01</v>
      </c>
      <c r="AW49" s="150" t="str">
        <f t="shared" si="6"/>
        <v>Cuvillier_Frédéric_1968</v>
      </c>
      <c r="AX49" s="89"/>
      <c r="AY49" s="142"/>
      <c r="AZ49" s="142" t="s">
        <v>900</v>
      </c>
      <c r="BA49" s="143">
        <f t="shared" si="7"/>
        <v>42710</v>
      </c>
      <c r="BB49" s="144" t="str">
        <f t="shared" si="8"/>
        <v>Valls II</v>
      </c>
      <c r="BC49" s="145">
        <f t="shared" ref="BC49" si="244">IF(BE49="","",BA$2)</f>
        <v>41878</v>
      </c>
      <c r="BD49" s="145">
        <f t="shared" ref="BD49" si="245">IF(BE49="","",BA$3)</f>
        <v>42710</v>
      </c>
      <c r="BE49" s="146" t="str">
        <f t="shared" si="9"/>
        <v>Alain Vidalies</v>
      </c>
      <c r="BF49" s="147" t="str">
        <f t="shared" si="10"/>
        <v>1951</v>
      </c>
      <c r="BG49" s="148" t="str">
        <f t="shared" si="11"/>
        <v>male</v>
      </c>
      <c r="BH49" s="149" t="str">
        <f t="shared" si="12"/>
        <v>fr_ps01</v>
      </c>
      <c r="BI49" s="150" t="str">
        <f t="shared" si="13"/>
        <v>Vidalies_Alain_1951</v>
      </c>
      <c r="BJ49" s="89"/>
      <c r="BK49" s="142"/>
      <c r="BL49" s="211" t="s">
        <v>905</v>
      </c>
      <c r="BM49" s="143" t="str">
        <f t="shared" si="14"/>
        <v/>
      </c>
      <c r="BN49" s="144" t="str">
        <f t="shared" si="15"/>
        <v/>
      </c>
      <c r="BO49" s="145" t="str">
        <f t="shared" si="16"/>
        <v/>
      </c>
      <c r="BP49" s="145" t="str">
        <f t="shared" si="17"/>
        <v/>
      </c>
      <c r="BQ49" s="146" t="str">
        <f t="shared" si="18"/>
        <v/>
      </c>
      <c r="BR49" s="147" t="str">
        <f t="shared" si="19"/>
        <v/>
      </c>
      <c r="BS49" s="148" t="str">
        <f t="shared" si="20"/>
        <v/>
      </c>
      <c r="BT49" s="149" t="str">
        <f t="shared" si="21"/>
        <v/>
      </c>
      <c r="BU49" s="150" t="str">
        <f t="shared" si="22"/>
        <v/>
      </c>
      <c r="BV49" s="89"/>
      <c r="BW49" s="142"/>
      <c r="BX49" s="142"/>
      <c r="BY49" s="143" t="str">
        <f t="shared" si="23"/>
        <v/>
      </c>
      <c r="BZ49" s="144" t="str">
        <f t="shared" si="24"/>
        <v/>
      </c>
      <c r="CA49" s="145" t="str">
        <f t="shared" si="25"/>
        <v/>
      </c>
      <c r="CB49" s="145" t="str">
        <f t="shared" si="26"/>
        <v/>
      </c>
      <c r="CC49" s="146" t="str">
        <f t="shared" si="27"/>
        <v/>
      </c>
      <c r="CD49" s="147" t="str">
        <f t="shared" si="28"/>
        <v/>
      </c>
      <c r="CE49" s="148" t="str">
        <f t="shared" si="29"/>
        <v/>
      </c>
      <c r="CF49" s="149" t="str">
        <f t="shared" si="30"/>
        <v/>
      </c>
      <c r="CG49" s="150" t="str">
        <f t="shared" si="31"/>
        <v/>
      </c>
      <c r="CH49" s="89"/>
      <c r="CI49" s="142"/>
      <c r="CJ49" s="142"/>
      <c r="CK49" s="143" t="str">
        <f t="shared" si="32"/>
        <v/>
      </c>
      <c r="CL49" s="144" t="str">
        <f t="shared" si="33"/>
        <v/>
      </c>
      <c r="CM49" s="145" t="str">
        <f t="shared" si="34"/>
        <v/>
      </c>
      <c r="CN49" s="145" t="str">
        <f t="shared" si="35"/>
        <v/>
      </c>
      <c r="CO49" s="146" t="str">
        <f t="shared" si="36"/>
        <v/>
      </c>
      <c r="CP49" s="147" t="str">
        <f t="shared" si="37"/>
        <v/>
      </c>
      <c r="CQ49" s="148" t="str">
        <f t="shared" si="38"/>
        <v/>
      </c>
      <c r="CR49" s="149" t="str">
        <f t="shared" si="39"/>
        <v/>
      </c>
      <c r="CS49" s="150" t="str">
        <f t="shared" si="40"/>
        <v/>
      </c>
      <c r="CT49" s="89"/>
      <c r="CU49" s="142"/>
      <c r="CV49" s="142"/>
      <c r="CW49" s="143" t="str">
        <f t="shared" si="41"/>
        <v/>
      </c>
      <c r="CX49" s="144" t="str">
        <f t="shared" si="42"/>
        <v/>
      </c>
      <c r="CY49" s="145" t="str">
        <f t="shared" si="43"/>
        <v/>
      </c>
      <c r="CZ49" s="145" t="str">
        <f t="shared" si="44"/>
        <v/>
      </c>
      <c r="DA49" s="146" t="str">
        <f t="shared" si="45"/>
        <v/>
      </c>
      <c r="DB49" s="147" t="str">
        <f t="shared" si="46"/>
        <v/>
      </c>
      <c r="DC49" s="148" t="str">
        <f t="shared" si="47"/>
        <v/>
      </c>
      <c r="DD49" s="149" t="str">
        <f t="shared" si="48"/>
        <v/>
      </c>
      <c r="DE49" s="150" t="str">
        <f t="shared" si="49"/>
        <v/>
      </c>
      <c r="DF49" s="89"/>
      <c r="DG49" s="142"/>
      <c r="DH49" s="142"/>
      <c r="DI49" s="143"/>
      <c r="DJ49" s="144"/>
      <c r="DK49" s="145"/>
      <c r="DL49" s="145"/>
      <c r="DM49" s="146"/>
      <c r="DN49" s="147"/>
      <c r="DO49" s="148"/>
      <c r="DP49" s="149"/>
      <c r="DQ49" s="150"/>
      <c r="DR49" s="89"/>
      <c r="DS49" s="142"/>
      <c r="DT49" s="142"/>
      <c r="DU49" s="143"/>
      <c r="DV49" s="144"/>
      <c r="DW49" s="145"/>
      <c r="DX49" s="145"/>
      <c r="DY49" s="146"/>
      <c r="DZ49" s="147"/>
      <c r="EA49" s="148"/>
      <c r="EB49" s="149"/>
      <c r="EC49" s="150"/>
      <c r="ED49" s="89"/>
      <c r="EE49" s="142"/>
      <c r="EF49" s="142"/>
      <c r="EG49" s="143"/>
      <c r="EH49" s="144"/>
      <c r="EI49" s="145"/>
      <c r="EJ49" s="145"/>
      <c r="EK49" s="146"/>
      <c r="EL49" s="147"/>
      <c r="EM49" s="148"/>
      <c r="EN49" s="149"/>
      <c r="EO49" s="150"/>
      <c r="EP49" s="89"/>
      <c r="EQ49" s="142"/>
      <c r="ER49" s="142"/>
      <c r="ES49" s="143"/>
      <c r="ET49" s="144"/>
      <c r="EU49" s="145"/>
      <c r="EV49" s="145"/>
      <c r="EW49" s="146"/>
      <c r="EX49" s="147"/>
      <c r="EY49" s="148"/>
      <c r="EZ49" s="149"/>
      <c r="FA49" s="150"/>
      <c r="FB49" s="89"/>
      <c r="FC49" s="142"/>
      <c r="FD49" s="142"/>
      <c r="FE49" s="143"/>
      <c r="FF49" s="144"/>
      <c r="FG49" s="145"/>
      <c r="FH49" s="145"/>
      <c r="FI49" s="146"/>
      <c r="FJ49" s="147"/>
      <c r="FK49" s="148"/>
      <c r="FL49" s="149"/>
      <c r="FM49" s="150"/>
      <c r="FN49" s="89"/>
      <c r="FO49" s="142"/>
      <c r="FP49" s="142"/>
      <c r="FQ49" s="143"/>
      <c r="FR49" s="144"/>
      <c r="FS49" s="145"/>
      <c r="FT49" s="145"/>
      <c r="FU49" s="146"/>
      <c r="FV49" s="147"/>
      <c r="FW49" s="148"/>
      <c r="FX49" s="149"/>
      <c r="FY49" s="150"/>
      <c r="FZ49" s="89"/>
      <c r="GA49" s="142"/>
      <c r="GB49" s="142"/>
      <c r="GC49" s="143"/>
      <c r="GD49" s="144"/>
      <c r="GE49" s="145"/>
      <c r="GF49" s="145"/>
      <c r="GG49" s="146"/>
      <c r="GH49" s="147"/>
      <c r="GI49" s="148"/>
      <c r="GJ49" s="149"/>
      <c r="GK49" s="150"/>
      <c r="GL49" s="89"/>
      <c r="GM49" s="142"/>
      <c r="GN49" s="142"/>
      <c r="GO49" s="143"/>
      <c r="GP49" s="144"/>
      <c r="GQ49" s="145"/>
      <c r="GR49" s="145"/>
      <c r="GS49" s="146"/>
      <c r="GT49" s="147"/>
      <c r="GU49" s="148"/>
      <c r="GV49" s="149"/>
      <c r="GW49" s="150"/>
      <c r="GX49" s="89"/>
      <c r="GY49" s="142"/>
      <c r="GZ49" s="142"/>
      <c r="HA49" s="143"/>
      <c r="HB49" s="144"/>
      <c r="HC49" s="145"/>
      <c r="HD49" s="145"/>
      <c r="HE49" s="146"/>
      <c r="HF49" s="147"/>
      <c r="HG49" s="148"/>
      <c r="HH49" s="149"/>
      <c r="HI49" s="150"/>
      <c r="HJ49" s="89"/>
      <c r="HK49" s="142"/>
      <c r="HL49" s="142"/>
      <c r="HM49" s="143"/>
      <c r="HN49" s="144"/>
      <c r="HO49" s="145"/>
      <c r="HP49" s="145"/>
      <c r="HQ49" s="146"/>
      <c r="HR49" s="147"/>
      <c r="HS49" s="148"/>
      <c r="HT49" s="149"/>
      <c r="HU49" s="150"/>
      <c r="HV49" s="89"/>
      <c r="HW49" s="142"/>
      <c r="HX49" s="142"/>
      <c r="HY49" s="143"/>
      <c r="HZ49" s="144"/>
      <c r="IA49" s="145"/>
      <c r="IB49" s="145"/>
      <c r="IC49" s="146"/>
      <c r="ID49" s="147"/>
      <c r="IE49" s="148"/>
      <c r="IF49" s="149"/>
      <c r="IG49" s="150"/>
      <c r="IH49" s="89"/>
      <c r="II49" s="142"/>
      <c r="IJ49" s="142"/>
      <c r="IK49" s="143"/>
      <c r="IL49" s="144"/>
      <c r="IM49" s="145"/>
      <c r="IN49" s="145"/>
      <c r="IO49" s="146"/>
      <c r="IP49" s="147"/>
      <c r="IQ49" s="148"/>
      <c r="IR49" s="149"/>
      <c r="IS49" s="150"/>
      <c r="IT49" s="89"/>
      <c r="IU49" s="142"/>
      <c r="IV49" s="142"/>
      <c r="IW49" s="143"/>
      <c r="IX49" s="144"/>
      <c r="IY49" s="145"/>
      <c r="IZ49" s="145"/>
      <c r="JA49" s="146"/>
      <c r="JB49" s="147"/>
      <c r="JC49" s="148"/>
      <c r="JD49" s="149"/>
      <c r="JE49" s="150"/>
      <c r="JF49" s="89"/>
      <c r="JG49" s="142"/>
      <c r="JH49" s="142"/>
      <c r="JI49" s="143"/>
      <c r="JJ49" s="144"/>
      <c r="JK49" s="145"/>
      <c r="JL49" s="145"/>
      <c r="JM49" s="146"/>
      <c r="JN49" s="147"/>
      <c r="JO49" s="148"/>
      <c r="JP49" s="149"/>
      <c r="JQ49" s="150"/>
      <c r="JR49" s="89"/>
      <c r="JS49" s="142"/>
      <c r="JT49" s="142"/>
      <c r="JU49" s="143"/>
      <c r="JV49" s="144"/>
      <c r="JW49" s="145"/>
      <c r="JX49" s="145"/>
      <c r="JY49" s="146"/>
      <c r="JZ49" s="147"/>
      <c r="KA49" s="148"/>
      <c r="KB49" s="149"/>
      <c r="KC49" s="150"/>
      <c r="KD49" s="89"/>
      <c r="KE49" s="142"/>
      <c r="KF49" s="142"/>
    </row>
    <row r="50" spans="1:292" ht="13.5" customHeight="1" x14ac:dyDescent="0.25">
      <c r="A50" s="100"/>
      <c r="B50" s="142" t="s">
        <v>809</v>
      </c>
      <c r="C50" s="89" t="s">
        <v>810</v>
      </c>
      <c r="D50" s="320"/>
      <c r="E50" s="143">
        <f t="shared" si="53"/>
        <v>40601</v>
      </c>
      <c r="F50" s="144" t="str">
        <f t="shared" si="54"/>
        <v>Fillon VI</v>
      </c>
      <c r="G50" s="145">
        <f t="shared" si="55"/>
        <v>40496</v>
      </c>
      <c r="H50" s="145">
        <f t="shared" si="56"/>
        <v>40601</v>
      </c>
      <c r="I50" s="146" t="str">
        <f t="shared" si="57"/>
        <v>Valérie Pécresse</v>
      </c>
      <c r="J50" s="147" t="str">
        <f t="shared" si="58"/>
        <v>1967</v>
      </c>
      <c r="K50" s="148" t="str">
        <f t="shared" si="59"/>
        <v>female</v>
      </c>
      <c r="L50" s="149" t="str">
        <f t="shared" si="60"/>
        <v>fr_ump01</v>
      </c>
      <c r="M50" s="150" t="str">
        <f t="shared" si="61"/>
        <v>Pécresse_Valérie_1967</v>
      </c>
      <c r="O50" s="142"/>
      <c r="P50" s="320" t="s">
        <v>938</v>
      </c>
      <c r="Q50" s="143">
        <f t="shared" si="62"/>
        <v>41044</v>
      </c>
      <c r="R50" s="144" t="str">
        <f t="shared" si="63"/>
        <v>Fillon VII</v>
      </c>
      <c r="S50" s="145">
        <f t="shared" si="64"/>
        <v>40601</v>
      </c>
      <c r="T50" s="145">
        <v>40723</v>
      </c>
      <c r="U50" s="146" t="str">
        <f t="shared" si="66"/>
        <v>Valérie Pécresse</v>
      </c>
      <c r="V50" s="147" t="str">
        <f t="shared" si="67"/>
        <v>1967</v>
      </c>
      <c r="W50" s="148" t="str">
        <f t="shared" si="68"/>
        <v>female</v>
      </c>
      <c r="X50" s="149" t="str">
        <f t="shared" si="69"/>
        <v>fr_ump01</v>
      </c>
      <c r="Y50" s="150" t="str">
        <f t="shared" si="70"/>
        <v>Pécresse_Valérie_1967</v>
      </c>
      <c r="AA50" s="142"/>
      <c r="AB50" s="142" t="s">
        <v>938</v>
      </c>
      <c r="AC50" s="143">
        <f t="shared" si="71"/>
        <v>41729</v>
      </c>
      <c r="AD50" s="144" t="str">
        <f t="shared" si="72"/>
        <v>Ayrault I</v>
      </c>
      <c r="AE50" s="145">
        <f t="shared" si="73"/>
        <v>41045</v>
      </c>
      <c r="AF50" s="145">
        <f t="shared" si="74"/>
        <v>41729</v>
      </c>
      <c r="AG50" s="146" t="str">
        <f t="shared" si="75"/>
        <v>Geneviève Fioraso</v>
      </c>
      <c r="AH50" s="147" t="str">
        <f t="shared" si="76"/>
        <v>1954</v>
      </c>
      <c r="AI50" s="148" t="str">
        <f t="shared" si="77"/>
        <v>female</v>
      </c>
      <c r="AJ50" s="149" t="str">
        <f t="shared" si="215"/>
        <v>fr_ps01</v>
      </c>
      <c r="AK50" s="150" t="str">
        <f t="shared" si="78"/>
        <v>Fioraso_Geneviève_1954</v>
      </c>
      <c r="AM50" s="142"/>
      <c r="AN50" s="142" t="s">
        <v>901</v>
      </c>
      <c r="AO50" s="143" t="str">
        <f t="shared" si="0"/>
        <v/>
      </c>
      <c r="AP50" s="144" t="str">
        <f t="shared" si="1"/>
        <v/>
      </c>
      <c r="AQ50" s="145" t="str">
        <f t="shared" si="216"/>
        <v/>
      </c>
      <c r="AR50" s="145" t="str">
        <f t="shared" si="217"/>
        <v/>
      </c>
      <c r="AS50" s="146" t="str">
        <f t="shared" si="2"/>
        <v/>
      </c>
      <c r="AT50" s="147" t="str">
        <f t="shared" si="3"/>
        <v/>
      </c>
      <c r="AU50" s="148" t="str">
        <f t="shared" si="4"/>
        <v/>
      </c>
      <c r="AV50" s="149" t="str">
        <f t="shared" si="5"/>
        <v/>
      </c>
      <c r="AW50" s="150" t="str">
        <f t="shared" si="6"/>
        <v/>
      </c>
      <c r="AX50" s="89"/>
      <c r="AY50" s="142"/>
      <c r="AZ50" s="142"/>
      <c r="BA50" s="143" t="str">
        <f t="shared" si="7"/>
        <v/>
      </c>
      <c r="BB50" s="144" t="str">
        <f t="shared" si="8"/>
        <v/>
      </c>
      <c r="BC50" s="145" t="str">
        <f t="shared" si="218"/>
        <v/>
      </c>
      <c r="BD50" s="145" t="str">
        <f t="shared" si="219"/>
        <v/>
      </c>
      <c r="BE50" s="146" t="str">
        <f t="shared" si="9"/>
        <v/>
      </c>
      <c r="BF50" s="147" t="str">
        <f t="shared" si="10"/>
        <v/>
      </c>
      <c r="BG50" s="148" t="str">
        <f t="shared" si="11"/>
        <v/>
      </c>
      <c r="BH50" s="149" t="str">
        <f t="shared" si="12"/>
        <v/>
      </c>
      <c r="BI50" s="150" t="str">
        <f t="shared" si="13"/>
        <v/>
      </c>
      <c r="BJ50" s="89"/>
      <c r="BK50" s="142"/>
      <c r="BL50" s="142"/>
      <c r="BM50" s="143" t="str">
        <f t="shared" si="14"/>
        <v/>
      </c>
      <c r="BN50" s="144" t="str">
        <f t="shared" si="15"/>
        <v/>
      </c>
      <c r="BO50" s="145" t="str">
        <f t="shared" si="16"/>
        <v/>
      </c>
      <c r="BP50" s="145" t="str">
        <f t="shared" si="17"/>
        <v/>
      </c>
      <c r="BQ50" s="146" t="str">
        <f t="shared" si="18"/>
        <v/>
      </c>
      <c r="BR50" s="147" t="str">
        <f t="shared" si="19"/>
        <v/>
      </c>
      <c r="BS50" s="148" t="str">
        <f t="shared" si="20"/>
        <v/>
      </c>
      <c r="BT50" s="149" t="str">
        <f t="shared" si="21"/>
        <v/>
      </c>
      <c r="BU50" s="150" t="str">
        <f t="shared" si="22"/>
        <v/>
      </c>
      <c r="BV50" s="89"/>
      <c r="BW50" s="142"/>
      <c r="BX50" s="142"/>
      <c r="BY50" s="143" t="str">
        <f t="shared" si="23"/>
        <v/>
      </c>
      <c r="BZ50" s="144" t="str">
        <f t="shared" si="24"/>
        <v/>
      </c>
      <c r="CA50" s="145" t="str">
        <f t="shared" si="25"/>
        <v/>
      </c>
      <c r="CB50" s="145" t="str">
        <f t="shared" si="26"/>
        <v/>
      </c>
      <c r="CC50" s="146" t="str">
        <f t="shared" si="27"/>
        <v/>
      </c>
      <c r="CD50" s="147" t="str">
        <f t="shared" si="28"/>
        <v/>
      </c>
      <c r="CE50" s="148" t="str">
        <f t="shared" si="29"/>
        <v/>
      </c>
      <c r="CF50" s="149" t="str">
        <f t="shared" si="30"/>
        <v/>
      </c>
      <c r="CG50" s="150" t="str">
        <f t="shared" si="31"/>
        <v/>
      </c>
      <c r="CH50" s="89"/>
      <c r="CI50" s="142"/>
      <c r="CJ50" s="142"/>
      <c r="CK50" s="143" t="str">
        <f t="shared" si="32"/>
        <v/>
      </c>
      <c r="CL50" s="144" t="str">
        <f t="shared" si="33"/>
        <v/>
      </c>
      <c r="CM50" s="145" t="str">
        <f t="shared" si="34"/>
        <v/>
      </c>
      <c r="CN50" s="145" t="str">
        <f t="shared" si="35"/>
        <v/>
      </c>
      <c r="CO50" s="146" t="str">
        <f t="shared" si="36"/>
        <v/>
      </c>
      <c r="CP50" s="147" t="str">
        <f t="shared" si="37"/>
        <v/>
      </c>
      <c r="CQ50" s="148" t="str">
        <f t="shared" si="38"/>
        <v/>
      </c>
      <c r="CR50" s="149" t="str">
        <f t="shared" si="39"/>
        <v/>
      </c>
      <c r="CS50" s="150" t="str">
        <f t="shared" si="40"/>
        <v/>
      </c>
      <c r="CT50" s="89"/>
      <c r="CU50" s="142"/>
      <c r="CV50" s="142"/>
      <c r="CW50" s="143" t="str">
        <f t="shared" si="41"/>
        <v/>
      </c>
      <c r="CX50" s="144" t="str">
        <f t="shared" si="42"/>
        <v/>
      </c>
      <c r="CY50" s="145" t="str">
        <f t="shared" si="43"/>
        <v/>
      </c>
      <c r="CZ50" s="145" t="str">
        <f t="shared" si="44"/>
        <v/>
      </c>
      <c r="DA50" s="146" t="str">
        <f t="shared" si="45"/>
        <v/>
      </c>
      <c r="DB50" s="147" t="str">
        <f t="shared" si="46"/>
        <v/>
      </c>
      <c r="DC50" s="148" t="str">
        <f t="shared" si="47"/>
        <v/>
      </c>
      <c r="DD50" s="149" t="str">
        <f t="shared" si="48"/>
        <v/>
      </c>
      <c r="DE50" s="150" t="str">
        <f t="shared" si="49"/>
        <v/>
      </c>
      <c r="DF50" s="89"/>
      <c r="DG50" s="142"/>
      <c r="DH50" s="142"/>
      <c r="DI50" s="143" t="str">
        <f t="shared" si="79"/>
        <v/>
      </c>
      <c r="DJ50" s="144" t="str">
        <f t="shared" si="80"/>
        <v/>
      </c>
      <c r="DK50" s="145" t="str">
        <f t="shared" si="81"/>
        <v/>
      </c>
      <c r="DL50" s="145" t="str">
        <f t="shared" si="82"/>
        <v/>
      </c>
      <c r="DM50" s="146" t="str">
        <f t="shared" si="83"/>
        <v/>
      </c>
      <c r="DN50" s="147" t="str">
        <f t="shared" si="84"/>
        <v/>
      </c>
      <c r="DO50" s="148" t="str">
        <f t="shared" si="85"/>
        <v/>
      </c>
      <c r="DP50" s="149" t="str">
        <f t="shared" si="86"/>
        <v/>
      </c>
      <c r="DQ50" s="150" t="str">
        <f t="shared" si="87"/>
        <v/>
      </c>
      <c r="DR50" s="89"/>
      <c r="DS50" s="142"/>
      <c r="DT50" s="142"/>
      <c r="DU50" s="143" t="str">
        <f t="shared" si="88"/>
        <v/>
      </c>
      <c r="DV50" s="144" t="str">
        <f t="shared" si="89"/>
        <v/>
      </c>
      <c r="DW50" s="145" t="str">
        <f t="shared" si="90"/>
        <v/>
      </c>
      <c r="DX50" s="145" t="str">
        <f t="shared" si="91"/>
        <v/>
      </c>
      <c r="DY50" s="146" t="str">
        <f t="shared" si="92"/>
        <v/>
      </c>
      <c r="DZ50" s="147" t="str">
        <f t="shared" si="93"/>
        <v/>
      </c>
      <c r="EA50" s="148" t="str">
        <f t="shared" si="94"/>
        <v/>
      </c>
      <c r="EB50" s="149" t="str">
        <f t="shared" si="95"/>
        <v/>
      </c>
      <c r="EC50" s="150" t="str">
        <f t="shared" si="96"/>
        <v/>
      </c>
      <c r="ED50" s="89"/>
      <c r="EE50" s="142"/>
      <c r="EF50" s="142"/>
      <c r="EG50" s="143" t="str">
        <f t="shared" si="97"/>
        <v/>
      </c>
      <c r="EH50" s="144" t="str">
        <f t="shared" si="98"/>
        <v/>
      </c>
      <c r="EI50" s="145" t="str">
        <f t="shared" si="99"/>
        <v/>
      </c>
      <c r="EJ50" s="145" t="str">
        <f t="shared" si="100"/>
        <v/>
      </c>
      <c r="EK50" s="146" t="str">
        <f t="shared" si="101"/>
        <v/>
      </c>
      <c r="EL50" s="147" t="str">
        <f t="shared" si="102"/>
        <v/>
      </c>
      <c r="EM50" s="148" t="str">
        <f t="shared" si="103"/>
        <v/>
      </c>
      <c r="EN50" s="149" t="str">
        <f t="shared" si="104"/>
        <v/>
      </c>
      <c r="EO50" s="150" t="str">
        <f t="shared" si="105"/>
        <v/>
      </c>
      <c r="EP50" s="89"/>
      <c r="EQ50" s="142"/>
      <c r="ER50" s="142"/>
      <c r="ES50" s="143" t="str">
        <f t="shared" si="106"/>
        <v/>
      </c>
      <c r="ET50" s="144" t="str">
        <f t="shared" si="107"/>
        <v/>
      </c>
      <c r="EU50" s="145" t="str">
        <f t="shared" si="108"/>
        <v/>
      </c>
      <c r="EV50" s="145" t="str">
        <f t="shared" si="109"/>
        <v/>
      </c>
      <c r="EW50" s="146" t="str">
        <f t="shared" si="110"/>
        <v/>
      </c>
      <c r="EX50" s="147" t="str">
        <f t="shared" si="111"/>
        <v/>
      </c>
      <c r="EY50" s="148" t="str">
        <f t="shared" si="112"/>
        <v/>
      </c>
      <c r="EZ50" s="149" t="str">
        <f t="shared" si="113"/>
        <v/>
      </c>
      <c r="FA50" s="150" t="str">
        <f t="shared" si="114"/>
        <v/>
      </c>
      <c r="FB50" s="89"/>
      <c r="FC50" s="142"/>
      <c r="FD50" s="142"/>
      <c r="FE50" s="143" t="str">
        <f t="shared" si="115"/>
        <v/>
      </c>
      <c r="FF50" s="144" t="str">
        <f t="shared" si="116"/>
        <v/>
      </c>
      <c r="FG50" s="145" t="str">
        <f t="shared" si="117"/>
        <v/>
      </c>
      <c r="FH50" s="145" t="str">
        <f t="shared" si="118"/>
        <v/>
      </c>
      <c r="FI50" s="146" t="str">
        <f t="shared" si="119"/>
        <v/>
      </c>
      <c r="FJ50" s="147" t="str">
        <f t="shared" si="120"/>
        <v/>
      </c>
      <c r="FK50" s="148" t="str">
        <f t="shared" si="121"/>
        <v/>
      </c>
      <c r="FL50" s="149" t="str">
        <f t="shared" si="122"/>
        <v/>
      </c>
      <c r="FM50" s="150" t="str">
        <f t="shared" si="123"/>
        <v/>
      </c>
      <c r="FN50" s="89"/>
      <c r="FO50" s="142"/>
      <c r="FP50" s="142"/>
      <c r="FQ50" s="143" t="str">
        <f>IF(FU50="","",#REF!)</f>
        <v/>
      </c>
      <c r="FR50" s="144" t="str">
        <f t="shared" si="124"/>
        <v/>
      </c>
      <c r="FS50" s="145" t="str">
        <f t="shared" si="125"/>
        <v/>
      </c>
      <c r="FT50" s="145" t="str">
        <f t="shared" si="126"/>
        <v/>
      </c>
      <c r="FU50" s="146" t="str">
        <f t="shared" si="127"/>
        <v/>
      </c>
      <c r="FV50" s="147" t="str">
        <f t="shared" si="128"/>
        <v/>
      </c>
      <c r="FW50" s="148" t="str">
        <f t="shared" si="129"/>
        <v/>
      </c>
      <c r="FX50" s="149" t="str">
        <f t="shared" si="130"/>
        <v/>
      </c>
      <c r="FY50" s="150" t="str">
        <f t="shared" si="131"/>
        <v/>
      </c>
      <c r="FZ50" s="89"/>
      <c r="GA50" s="142"/>
      <c r="GB50" s="142"/>
      <c r="GC50" s="143" t="str">
        <f t="shared" si="132"/>
        <v/>
      </c>
      <c r="GD50" s="144" t="str">
        <f t="shared" si="133"/>
        <v/>
      </c>
      <c r="GE50" s="145" t="str">
        <f t="shared" si="134"/>
        <v/>
      </c>
      <c r="GF50" s="145" t="str">
        <f t="shared" si="135"/>
        <v/>
      </c>
      <c r="GG50" s="146" t="str">
        <f t="shared" si="136"/>
        <v/>
      </c>
      <c r="GH50" s="147" t="str">
        <f t="shared" si="137"/>
        <v/>
      </c>
      <c r="GI50" s="148" t="str">
        <f t="shared" si="138"/>
        <v/>
      </c>
      <c r="GJ50" s="149" t="str">
        <f t="shared" si="139"/>
        <v/>
      </c>
      <c r="GK50" s="150" t="str">
        <f t="shared" si="140"/>
        <v/>
      </c>
      <c r="GL50" s="89"/>
      <c r="GM50" s="142"/>
      <c r="GN50" s="142" t="s">
        <v>284</v>
      </c>
      <c r="GO50" s="143" t="str">
        <f t="shared" si="141"/>
        <v/>
      </c>
      <c r="GP50" s="144" t="str">
        <f t="shared" si="142"/>
        <v/>
      </c>
      <c r="GQ50" s="145" t="str">
        <f t="shared" si="143"/>
        <v/>
      </c>
      <c r="GR50" s="145" t="str">
        <f t="shared" si="144"/>
        <v/>
      </c>
      <c r="GS50" s="146" t="str">
        <f t="shared" si="145"/>
        <v/>
      </c>
      <c r="GT50" s="147" t="str">
        <f t="shared" si="146"/>
        <v/>
      </c>
      <c r="GU50" s="148" t="str">
        <f t="shared" si="147"/>
        <v/>
      </c>
      <c r="GV50" s="149" t="str">
        <f t="shared" si="148"/>
        <v/>
      </c>
      <c r="GW50" s="150" t="str">
        <f t="shared" si="149"/>
        <v/>
      </c>
      <c r="GX50" s="89"/>
      <c r="GY50" s="142"/>
      <c r="GZ50" s="142"/>
      <c r="HA50" s="143" t="str">
        <f t="shared" si="150"/>
        <v/>
      </c>
      <c r="HB50" s="144" t="str">
        <f t="shared" si="151"/>
        <v/>
      </c>
      <c r="HC50" s="145" t="str">
        <f t="shared" si="152"/>
        <v/>
      </c>
      <c r="HD50" s="145" t="str">
        <f t="shared" si="153"/>
        <v/>
      </c>
      <c r="HE50" s="146" t="str">
        <f t="shared" si="154"/>
        <v/>
      </c>
      <c r="HF50" s="147" t="str">
        <f t="shared" si="155"/>
        <v/>
      </c>
      <c r="HG50" s="148" t="str">
        <f t="shared" si="156"/>
        <v/>
      </c>
      <c r="HH50" s="149" t="str">
        <f t="shared" si="157"/>
        <v/>
      </c>
      <c r="HI50" s="150" t="str">
        <f t="shared" si="158"/>
        <v/>
      </c>
      <c r="HJ50" s="89"/>
      <c r="HK50" s="142"/>
      <c r="HL50" s="142" t="s">
        <v>284</v>
      </c>
      <c r="HM50" s="143" t="str">
        <f t="shared" si="159"/>
        <v/>
      </c>
      <c r="HN50" s="144" t="str">
        <f t="shared" si="160"/>
        <v/>
      </c>
      <c r="HO50" s="145" t="str">
        <f t="shared" si="161"/>
        <v/>
      </c>
      <c r="HP50" s="145" t="str">
        <f t="shared" si="162"/>
        <v/>
      </c>
      <c r="HQ50" s="146" t="str">
        <f t="shared" si="163"/>
        <v/>
      </c>
      <c r="HR50" s="147" t="str">
        <f t="shared" si="164"/>
        <v/>
      </c>
      <c r="HS50" s="148" t="str">
        <f t="shared" si="165"/>
        <v/>
      </c>
      <c r="HT50" s="149" t="str">
        <f t="shared" si="166"/>
        <v/>
      </c>
      <c r="HU50" s="150" t="str">
        <f t="shared" si="167"/>
        <v/>
      </c>
      <c r="HV50" s="89"/>
      <c r="HW50" s="142"/>
      <c r="HX50" s="142"/>
      <c r="HY50" s="143" t="str">
        <f t="shared" si="168"/>
        <v/>
      </c>
      <c r="HZ50" s="144" t="str">
        <f t="shared" si="169"/>
        <v/>
      </c>
      <c r="IA50" s="145" t="str">
        <f t="shared" si="170"/>
        <v/>
      </c>
      <c r="IB50" s="145" t="str">
        <f t="shared" si="171"/>
        <v/>
      </c>
      <c r="IC50" s="146" t="str">
        <f t="shared" si="172"/>
        <v/>
      </c>
      <c r="ID50" s="147" t="str">
        <f t="shared" si="173"/>
        <v/>
      </c>
      <c r="IE50" s="148" t="str">
        <f t="shared" si="174"/>
        <v/>
      </c>
      <c r="IF50" s="149" t="str">
        <f t="shared" si="175"/>
        <v/>
      </c>
      <c r="IG50" s="150" t="str">
        <f t="shared" si="176"/>
        <v/>
      </c>
      <c r="IH50" s="89"/>
      <c r="II50" s="142"/>
      <c r="IJ50" s="142"/>
      <c r="IK50" s="143" t="str">
        <f t="shared" si="177"/>
        <v/>
      </c>
      <c r="IL50" s="144" t="str">
        <f t="shared" si="178"/>
        <v/>
      </c>
      <c r="IM50" s="145" t="str">
        <f t="shared" si="179"/>
        <v/>
      </c>
      <c r="IN50" s="145" t="str">
        <f t="shared" si="180"/>
        <v/>
      </c>
      <c r="IO50" s="146" t="str">
        <f t="shared" si="181"/>
        <v/>
      </c>
      <c r="IP50" s="147" t="str">
        <f t="shared" si="182"/>
        <v/>
      </c>
      <c r="IQ50" s="148" t="str">
        <f t="shared" si="183"/>
        <v/>
      </c>
      <c r="IR50" s="149" t="str">
        <f t="shared" si="184"/>
        <v/>
      </c>
      <c r="IS50" s="150" t="str">
        <f t="shared" si="185"/>
        <v/>
      </c>
      <c r="IT50" s="89"/>
      <c r="IU50" s="142"/>
      <c r="IV50" s="142"/>
      <c r="IW50" s="143" t="str">
        <f t="shared" si="186"/>
        <v/>
      </c>
      <c r="IX50" s="144" t="str">
        <f t="shared" si="187"/>
        <v/>
      </c>
      <c r="IY50" s="145" t="str">
        <f t="shared" si="188"/>
        <v/>
      </c>
      <c r="IZ50" s="145" t="str">
        <f t="shared" si="189"/>
        <v/>
      </c>
      <c r="JA50" s="146" t="str">
        <f t="shared" si="190"/>
        <v/>
      </c>
      <c r="JB50" s="147" t="str">
        <f t="shared" si="191"/>
        <v/>
      </c>
      <c r="JC50" s="148" t="str">
        <f t="shared" si="192"/>
        <v/>
      </c>
      <c r="JD50" s="149" t="str">
        <f t="shared" si="193"/>
        <v/>
      </c>
      <c r="JE50" s="150" t="str">
        <f t="shared" si="194"/>
        <v/>
      </c>
      <c r="JF50" s="89"/>
      <c r="JG50" s="142"/>
      <c r="JH50" s="142"/>
      <c r="JI50" s="143" t="str">
        <f t="shared" si="195"/>
        <v/>
      </c>
      <c r="JJ50" s="144" t="str">
        <f t="shared" si="196"/>
        <v/>
      </c>
      <c r="JK50" s="145" t="str">
        <f t="shared" si="197"/>
        <v/>
      </c>
      <c r="JL50" s="145" t="str">
        <f t="shared" si="198"/>
        <v/>
      </c>
      <c r="JM50" s="146" t="str">
        <f t="shared" si="199"/>
        <v/>
      </c>
      <c r="JN50" s="147" t="str">
        <f t="shared" si="200"/>
        <v/>
      </c>
      <c r="JO50" s="148" t="str">
        <f t="shared" si="201"/>
        <v/>
      </c>
      <c r="JP50" s="149" t="str">
        <f t="shared" si="202"/>
        <v/>
      </c>
      <c r="JQ50" s="150" t="str">
        <f t="shared" si="203"/>
        <v/>
      </c>
      <c r="JR50" s="89"/>
      <c r="JS50" s="142"/>
      <c r="JT50" s="142"/>
      <c r="JU50" s="143" t="str">
        <f t="shared" si="204"/>
        <v/>
      </c>
      <c r="JV50" s="144" t="str">
        <f t="shared" si="205"/>
        <v/>
      </c>
      <c r="JW50" s="145" t="str">
        <f t="shared" si="206"/>
        <v/>
      </c>
      <c r="JX50" s="145" t="str">
        <f t="shared" si="207"/>
        <v/>
      </c>
      <c r="JY50" s="146" t="str">
        <f t="shared" si="208"/>
        <v/>
      </c>
      <c r="JZ50" s="147" t="str">
        <f t="shared" si="209"/>
        <v/>
      </c>
      <c r="KA50" s="148" t="str">
        <f t="shared" si="210"/>
        <v/>
      </c>
      <c r="KB50" s="149" t="str">
        <f t="shared" si="211"/>
        <v/>
      </c>
      <c r="KC50" s="150" t="str">
        <f t="shared" si="212"/>
        <v/>
      </c>
      <c r="KD50" s="89"/>
      <c r="KE50" s="142"/>
      <c r="KF50" s="142"/>
    </row>
    <row r="51" spans="1:292" ht="13.5" customHeight="1" x14ac:dyDescent="0.25">
      <c r="A51" s="100"/>
      <c r="B51" s="142" t="s">
        <v>809</v>
      </c>
      <c r="C51" s="89" t="s">
        <v>810</v>
      </c>
      <c r="D51" s="320"/>
      <c r="E51" s="143" t="str">
        <f>IF(I51="","",E$3)</f>
        <v/>
      </c>
      <c r="F51" s="144" t="str">
        <f>IF(I51="","",E$1)</f>
        <v/>
      </c>
      <c r="G51" s="145" t="str">
        <f>IF(I51="","",E$2)</f>
        <v/>
      </c>
      <c r="H51" s="145" t="str">
        <f>IF(I51="","",E$3)</f>
        <v/>
      </c>
      <c r="I51" s="146" t="str">
        <f>IF(P51="","",IF(ISNUMBER(SEARCH(":",P51)),MID(P51,FIND(":",P51)+2,FIND("(",P51)-FIND(":",P51)-3),LEFT(P51,FIND("(",P51)-2)))</f>
        <v/>
      </c>
      <c r="J51" s="147" t="str">
        <f>IF(P51="","",MID(P51,FIND("(",P51)+1,4))</f>
        <v/>
      </c>
      <c r="K51" s="148" t="str">
        <f>IF(ISNUMBER(SEARCH("*female*",P51)),"female",IF(ISNUMBER(SEARCH("*male*",P51)),"male",""))</f>
        <v/>
      </c>
      <c r="L51" s="149" t="str">
        <f>IF(P51="","",IF(ISERROR(MID(P51,FIND("male,",P51)+6,(FIND(")",P51)-(FIND("male,",P51)+6))))=TRUE,"missing/error",MID(P51,FIND("male,",P51)+6,(FIND(")",P51)-(FIND("male,",P51)+6)))))</f>
        <v/>
      </c>
      <c r="M51" s="150" t="str">
        <f>IF(I51="","",(MID(I51,(SEARCH("^^",SUBSTITUTE(I51," ","^^",LEN(I51)-LEN(SUBSTITUTE(I51," ","")))))+1,99)&amp;"_"&amp;LEFT(I51,FIND(" ",I51)-1)&amp;"_"&amp;J51))</f>
        <v/>
      </c>
      <c r="O51" s="142"/>
      <c r="P51" s="320"/>
      <c r="Q51" s="143">
        <f>IF(U51="","",Q$3)</f>
        <v>41044</v>
      </c>
      <c r="R51" s="144" t="str">
        <f>IF(U51="","",Q$1)</f>
        <v>Fillon VII</v>
      </c>
      <c r="S51" s="145">
        <v>40723</v>
      </c>
      <c r="T51" s="145">
        <f>IF(U51="","",Q$3)</f>
        <v>41044</v>
      </c>
      <c r="U51" s="146" t="str">
        <f>IF(AB51="","",IF(ISNUMBER(SEARCH(":",AB51)),MID(AB51,FIND(":",AB51)+2,FIND("(",AB51)-FIND(":",AB51)-3),LEFT(AB51,FIND("(",AB51)-2)))</f>
        <v>Laurent Wauquiez</v>
      </c>
      <c r="V51" s="147" t="str">
        <f>IF(AB51="","",MID(AB51,FIND("(",AB51)+1,4))</f>
        <v>1975</v>
      </c>
      <c r="W51" s="148" t="str">
        <f>IF(ISNUMBER(SEARCH("*female*",AB51)),"female",IF(ISNUMBER(SEARCH("*male*",AB51)),"male",""))</f>
        <v>male</v>
      </c>
      <c r="X51" s="149" t="str">
        <f>IF(AB51="","",IF(ISERROR(MID(AB51,FIND("male,",AB51)+6,(FIND(")",AB51)-(FIND("male,",AB51)+6))))=TRUE,"missing/error",MID(AB51,FIND("male,",AB51)+6,(FIND(")",AB51)-(FIND("male,",AB51)+6)))))</f>
        <v>fr_ump01</v>
      </c>
      <c r="Y51" s="150" t="str">
        <f>IF(U51="","",(MID(U51,(SEARCH("^^",SUBSTITUTE(U51," ","^^",LEN(U51)-LEN(SUBSTITUTE(U51," ","")))))+1,99)&amp;"_"&amp;LEFT(U51,FIND(" ",U51)-1)&amp;"_"&amp;V51))</f>
        <v>Wauquiez_Laurent_1975</v>
      </c>
      <c r="AA51" s="142"/>
      <c r="AB51" s="320" t="s">
        <v>956</v>
      </c>
      <c r="AC51" s="143"/>
      <c r="AD51" s="144"/>
      <c r="AE51" s="145"/>
      <c r="AF51" s="145"/>
      <c r="AG51" s="146"/>
      <c r="AH51" s="147"/>
      <c r="AI51" s="148"/>
      <c r="AJ51" s="149"/>
      <c r="AK51" s="150"/>
      <c r="AM51" s="142"/>
      <c r="AN51" s="142"/>
      <c r="AO51" s="143" t="str">
        <f t="shared" si="0"/>
        <v/>
      </c>
      <c r="AP51" s="144" t="str">
        <f t="shared" si="1"/>
        <v/>
      </c>
      <c r="AQ51" s="145"/>
      <c r="AR51" s="145"/>
      <c r="AS51" s="146" t="str">
        <f t="shared" si="2"/>
        <v/>
      </c>
      <c r="AT51" s="147" t="str">
        <f t="shared" si="3"/>
        <v/>
      </c>
      <c r="AU51" s="148" t="str">
        <f t="shared" si="4"/>
        <v/>
      </c>
      <c r="AV51" s="149" t="str">
        <f t="shared" si="5"/>
        <v/>
      </c>
      <c r="AW51" s="150" t="str">
        <f t="shared" si="6"/>
        <v/>
      </c>
      <c r="AX51" s="89"/>
      <c r="AY51" s="142"/>
      <c r="AZ51" s="142"/>
      <c r="BA51" s="143" t="str">
        <f t="shared" si="7"/>
        <v/>
      </c>
      <c r="BB51" s="144" t="str">
        <f t="shared" si="8"/>
        <v/>
      </c>
      <c r="BC51" s="145"/>
      <c r="BD51" s="145"/>
      <c r="BE51" s="146" t="str">
        <f t="shared" si="9"/>
        <v/>
      </c>
      <c r="BF51" s="147" t="str">
        <f t="shared" si="10"/>
        <v/>
      </c>
      <c r="BG51" s="148" t="str">
        <f t="shared" si="11"/>
        <v/>
      </c>
      <c r="BH51" s="149" t="str">
        <f t="shared" si="12"/>
        <v/>
      </c>
      <c r="BI51" s="150" t="str">
        <f t="shared" si="13"/>
        <v/>
      </c>
      <c r="BJ51" s="89"/>
      <c r="BK51" s="142"/>
      <c r="BL51" s="142"/>
      <c r="BM51" s="143" t="str">
        <f t="shared" si="14"/>
        <v/>
      </c>
      <c r="BN51" s="144" t="str">
        <f t="shared" si="15"/>
        <v/>
      </c>
      <c r="BO51" s="145" t="str">
        <f t="shared" si="16"/>
        <v/>
      </c>
      <c r="BP51" s="145" t="str">
        <f t="shared" si="17"/>
        <v/>
      </c>
      <c r="BQ51" s="146" t="str">
        <f t="shared" si="18"/>
        <v/>
      </c>
      <c r="BR51" s="147" t="str">
        <f t="shared" si="19"/>
        <v/>
      </c>
      <c r="BS51" s="148" t="str">
        <f t="shared" si="20"/>
        <v/>
      </c>
      <c r="BT51" s="149" t="str">
        <f t="shared" si="21"/>
        <v/>
      </c>
      <c r="BU51" s="150" t="str">
        <f t="shared" si="22"/>
        <v/>
      </c>
      <c r="BV51" s="89"/>
      <c r="BW51" s="142"/>
      <c r="BX51" s="142"/>
      <c r="BY51" s="143">
        <f t="shared" si="23"/>
        <v>42905</v>
      </c>
      <c r="BZ51" s="144" t="str">
        <f t="shared" si="24"/>
        <v>Philippe I</v>
      </c>
      <c r="CA51" s="145">
        <f t="shared" si="25"/>
        <v>42870</v>
      </c>
      <c r="CB51" s="145">
        <f t="shared" si="26"/>
        <v>42905</v>
      </c>
      <c r="CC51" s="146" t="str">
        <f t="shared" si="27"/>
        <v>Frédérique Vidal</v>
      </c>
      <c r="CD51" s="147" t="str">
        <f t="shared" si="28"/>
        <v>1964</v>
      </c>
      <c r="CE51" s="148" t="str">
        <f t="shared" si="29"/>
        <v>female</v>
      </c>
      <c r="CF51" s="149" t="str">
        <f t="shared" si="30"/>
        <v>fr_independent01</v>
      </c>
      <c r="CG51" s="150" t="str">
        <f t="shared" si="31"/>
        <v>Vidal_Frédérique_1964</v>
      </c>
      <c r="CH51" s="89"/>
      <c r="CI51" s="142"/>
      <c r="CJ51" s="142" t="s">
        <v>1272</v>
      </c>
      <c r="CK51" s="143">
        <f t="shared" si="32"/>
        <v>44019</v>
      </c>
      <c r="CL51" s="144" t="str">
        <f t="shared" si="33"/>
        <v>Philippe II</v>
      </c>
      <c r="CM51" s="145">
        <f t="shared" si="34"/>
        <v>42905</v>
      </c>
      <c r="CN51" s="145">
        <f t="shared" si="35"/>
        <v>44019</v>
      </c>
      <c r="CO51" s="146" t="str">
        <f t="shared" si="36"/>
        <v>Frédérique Vidal</v>
      </c>
      <c r="CP51" s="147" t="str">
        <f t="shared" si="37"/>
        <v>1964</v>
      </c>
      <c r="CQ51" s="148" t="str">
        <f t="shared" si="38"/>
        <v>female</v>
      </c>
      <c r="CR51" s="149" t="str">
        <f t="shared" si="39"/>
        <v>fr_independent01</v>
      </c>
      <c r="CS51" s="150" t="str">
        <f t="shared" si="40"/>
        <v>Vidal_Frédérique_1964</v>
      </c>
      <c r="CT51" s="89"/>
      <c r="CU51" s="142"/>
      <c r="CV51" s="142" t="s">
        <v>1272</v>
      </c>
      <c r="CW51" s="143">
        <f t="shared" si="41"/>
        <v>44196</v>
      </c>
      <c r="CX51" s="144" t="str">
        <f t="shared" si="42"/>
        <v>Castex I</v>
      </c>
      <c r="CY51" s="145">
        <f t="shared" si="43"/>
        <v>44019</v>
      </c>
      <c r="CZ51" s="145">
        <f t="shared" si="44"/>
        <v>44196</v>
      </c>
      <c r="DA51" s="146" t="str">
        <f t="shared" si="45"/>
        <v>Frédérique Vidal</v>
      </c>
      <c r="DB51" s="147" t="str">
        <f t="shared" si="46"/>
        <v>1964</v>
      </c>
      <c r="DC51" s="148" t="str">
        <f t="shared" si="47"/>
        <v>female</v>
      </c>
      <c r="DD51" s="149" t="str">
        <f t="shared" si="48"/>
        <v>fr_independent01</v>
      </c>
      <c r="DE51" s="150" t="str">
        <f t="shared" si="49"/>
        <v>Vidal_Frédérique_1964</v>
      </c>
      <c r="DF51" s="89"/>
      <c r="DG51" s="142"/>
      <c r="DH51" s="142" t="s">
        <v>1272</v>
      </c>
      <c r="DI51" s="143"/>
      <c r="DJ51" s="144"/>
      <c r="DK51" s="145"/>
      <c r="DL51" s="145"/>
      <c r="DM51" s="146"/>
      <c r="DN51" s="147"/>
      <c r="DO51" s="148"/>
      <c r="DP51" s="149"/>
      <c r="DQ51" s="150"/>
      <c r="DR51" s="89"/>
      <c r="DS51" s="142"/>
      <c r="DT51" s="142"/>
      <c r="DU51" s="143"/>
      <c r="DV51" s="144"/>
      <c r="DW51" s="145"/>
      <c r="DX51" s="145"/>
      <c r="DY51" s="146"/>
      <c r="DZ51" s="147"/>
      <c r="EA51" s="148"/>
      <c r="EB51" s="149"/>
      <c r="EC51" s="150"/>
      <c r="ED51" s="89"/>
      <c r="EE51" s="142"/>
      <c r="EF51" s="142"/>
      <c r="EG51" s="143"/>
      <c r="EH51" s="144"/>
      <c r="EI51" s="145"/>
      <c r="EJ51" s="145"/>
      <c r="EK51" s="146"/>
      <c r="EL51" s="147"/>
      <c r="EM51" s="148"/>
      <c r="EN51" s="149"/>
      <c r="EO51" s="150"/>
      <c r="EP51" s="89"/>
      <c r="EQ51" s="142"/>
      <c r="ER51" s="142"/>
      <c r="ES51" s="143"/>
      <c r="ET51" s="144"/>
      <c r="EU51" s="145"/>
      <c r="EV51" s="145"/>
      <c r="EW51" s="146"/>
      <c r="EX51" s="147"/>
      <c r="EY51" s="148"/>
      <c r="EZ51" s="149"/>
      <c r="FA51" s="150"/>
      <c r="FB51" s="89"/>
      <c r="FC51" s="142"/>
      <c r="FD51" s="142"/>
      <c r="FE51" s="143"/>
      <c r="FF51" s="144"/>
      <c r="FG51" s="145"/>
      <c r="FH51" s="145"/>
      <c r="FI51" s="146"/>
      <c r="FJ51" s="147"/>
      <c r="FK51" s="148"/>
      <c r="FL51" s="149"/>
      <c r="FM51" s="150"/>
      <c r="FN51" s="89"/>
      <c r="FO51" s="142"/>
      <c r="FP51" s="142"/>
      <c r="FQ51" s="143"/>
      <c r="FR51" s="144"/>
      <c r="FS51" s="145"/>
      <c r="FT51" s="145"/>
      <c r="FU51" s="146"/>
      <c r="FV51" s="147"/>
      <c r="FW51" s="148"/>
      <c r="FX51" s="149"/>
      <c r="FY51" s="150"/>
      <c r="FZ51" s="89"/>
      <c r="GA51" s="142"/>
      <c r="GB51" s="142"/>
      <c r="GC51" s="143"/>
      <c r="GD51" s="144"/>
      <c r="GE51" s="145"/>
      <c r="GF51" s="145"/>
      <c r="GG51" s="146"/>
      <c r="GH51" s="147"/>
      <c r="GI51" s="148"/>
      <c r="GJ51" s="149"/>
      <c r="GK51" s="150"/>
      <c r="GL51" s="89"/>
      <c r="GM51" s="142"/>
      <c r="GN51" s="142"/>
      <c r="GO51" s="143"/>
      <c r="GP51" s="144"/>
      <c r="GQ51" s="145"/>
      <c r="GR51" s="145"/>
      <c r="GS51" s="146"/>
      <c r="GT51" s="147"/>
      <c r="GU51" s="148"/>
      <c r="GV51" s="149"/>
      <c r="GW51" s="150"/>
      <c r="GX51" s="89"/>
      <c r="GY51" s="142"/>
      <c r="GZ51" s="142"/>
      <c r="HA51" s="143"/>
      <c r="HB51" s="144"/>
      <c r="HC51" s="145"/>
      <c r="HD51" s="145"/>
      <c r="HE51" s="146"/>
      <c r="HF51" s="147"/>
      <c r="HG51" s="148"/>
      <c r="HH51" s="149"/>
      <c r="HI51" s="150"/>
      <c r="HJ51" s="89"/>
      <c r="HK51" s="142"/>
      <c r="HL51" s="142"/>
      <c r="HM51" s="143"/>
      <c r="HN51" s="144"/>
      <c r="HO51" s="145"/>
      <c r="HP51" s="145"/>
      <c r="HQ51" s="146"/>
      <c r="HR51" s="147"/>
      <c r="HS51" s="148"/>
      <c r="HT51" s="149"/>
      <c r="HU51" s="150"/>
      <c r="HV51" s="89"/>
      <c r="HW51" s="142"/>
      <c r="HX51" s="142"/>
      <c r="HY51" s="143"/>
      <c r="HZ51" s="144"/>
      <c r="IA51" s="145"/>
      <c r="IB51" s="145"/>
      <c r="IC51" s="146"/>
      <c r="ID51" s="147"/>
      <c r="IE51" s="148"/>
      <c r="IF51" s="149"/>
      <c r="IG51" s="150"/>
      <c r="IH51" s="89"/>
      <c r="II51" s="142"/>
      <c r="IJ51" s="142"/>
      <c r="IK51" s="143"/>
      <c r="IL51" s="144"/>
      <c r="IM51" s="145"/>
      <c r="IN51" s="145"/>
      <c r="IO51" s="146"/>
      <c r="IP51" s="147"/>
      <c r="IQ51" s="148"/>
      <c r="IR51" s="149"/>
      <c r="IS51" s="150"/>
      <c r="IT51" s="89"/>
      <c r="IU51" s="142"/>
      <c r="IV51" s="142"/>
      <c r="IW51" s="143"/>
      <c r="IX51" s="144"/>
      <c r="IY51" s="145"/>
      <c r="IZ51" s="145"/>
      <c r="JA51" s="146"/>
      <c r="JB51" s="147"/>
      <c r="JC51" s="148"/>
      <c r="JD51" s="149"/>
      <c r="JE51" s="150"/>
      <c r="JF51" s="89"/>
      <c r="JG51" s="142"/>
      <c r="JH51" s="142"/>
      <c r="JI51" s="143"/>
      <c r="JJ51" s="144"/>
      <c r="JK51" s="145"/>
      <c r="JL51" s="145"/>
      <c r="JM51" s="146"/>
      <c r="JN51" s="147"/>
      <c r="JO51" s="148"/>
      <c r="JP51" s="149"/>
      <c r="JQ51" s="150"/>
      <c r="JR51" s="89"/>
      <c r="JS51" s="142"/>
      <c r="JT51" s="142"/>
      <c r="JU51" s="143"/>
      <c r="JV51" s="144"/>
      <c r="JW51" s="145"/>
      <c r="JX51" s="145"/>
      <c r="JY51" s="146"/>
      <c r="JZ51" s="147"/>
      <c r="KA51" s="148"/>
      <c r="KB51" s="149"/>
      <c r="KC51" s="150"/>
      <c r="KD51" s="89"/>
      <c r="KE51" s="142"/>
      <c r="KF51" s="142"/>
    </row>
    <row r="52" spans="1:292" ht="13.5" customHeight="1" x14ac:dyDescent="0.25">
      <c r="A52" s="100"/>
      <c r="B52" s="142" t="s">
        <v>1136</v>
      </c>
      <c r="C52" s="89" t="s">
        <v>1092</v>
      </c>
      <c r="D52" s="320"/>
      <c r="E52" s="143"/>
      <c r="F52" s="144"/>
      <c r="G52" s="145"/>
      <c r="H52" s="145"/>
      <c r="I52" s="146"/>
      <c r="J52" s="147"/>
      <c r="K52" s="148"/>
      <c r="L52" s="149"/>
      <c r="M52" s="150"/>
      <c r="O52" s="142"/>
      <c r="P52" s="320"/>
      <c r="Q52" s="143"/>
      <c r="R52" s="144"/>
      <c r="S52" s="145"/>
      <c r="T52" s="145"/>
      <c r="U52" s="146"/>
      <c r="V52" s="147"/>
      <c r="W52" s="148"/>
      <c r="X52" s="149"/>
      <c r="Y52" s="150"/>
      <c r="AA52" s="142"/>
      <c r="AB52" s="320"/>
      <c r="AC52" s="143"/>
      <c r="AD52" s="144"/>
      <c r="AE52" s="145"/>
      <c r="AF52" s="145"/>
      <c r="AG52" s="146"/>
      <c r="AH52" s="147"/>
      <c r="AI52" s="148"/>
      <c r="AJ52" s="149"/>
      <c r="AK52" s="150"/>
      <c r="AM52" s="142"/>
      <c r="AN52" s="142"/>
      <c r="AO52" s="143">
        <f t="shared" si="0"/>
        <v>41878</v>
      </c>
      <c r="AP52" s="144" t="str">
        <f t="shared" si="1"/>
        <v>Valls I</v>
      </c>
      <c r="AQ52" s="145">
        <f>IF(AS52="","",AO$2)</f>
        <v>41729</v>
      </c>
      <c r="AR52" s="145">
        <f>IF(AS52="","",AO$3)</f>
        <v>41878</v>
      </c>
      <c r="AS52" s="146" t="str">
        <f t="shared" si="2"/>
        <v>Geneviève Fioraso</v>
      </c>
      <c r="AT52" s="147" t="str">
        <f t="shared" si="3"/>
        <v>1954</v>
      </c>
      <c r="AU52" s="148" t="str">
        <f t="shared" si="4"/>
        <v>female</v>
      </c>
      <c r="AV52" s="149" t="str">
        <f t="shared" si="5"/>
        <v>fr_ps01</v>
      </c>
      <c r="AW52" s="150" t="str">
        <f t="shared" si="6"/>
        <v>Fioraso_Geneviève_1954</v>
      </c>
      <c r="AX52" s="89"/>
      <c r="AY52" s="142"/>
      <c r="AZ52" s="142" t="s">
        <v>901</v>
      </c>
      <c r="BA52" s="143">
        <f t="shared" si="7"/>
        <v>42710</v>
      </c>
      <c r="BB52" s="144" t="str">
        <f t="shared" si="8"/>
        <v>Valls II</v>
      </c>
      <c r="BC52" s="145">
        <f t="shared" ref="BC52" si="246">IF(BE52="","",BA$2)</f>
        <v>41878</v>
      </c>
      <c r="BD52" s="145">
        <v>42068</v>
      </c>
      <c r="BE52" s="146" t="str">
        <f t="shared" si="9"/>
        <v>Geneviève Fioraso</v>
      </c>
      <c r="BF52" s="147" t="str">
        <f t="shared" si="10"/>
        <v>1954</v>
      </c>
      <c r="BG52" s="148" t="str">
        <f t="shared" si="11"/>
        <v>female</v>
      </c>
      <c r="BH52" s="149" t="str">
        <f t="shared" si="12"/>
        <v>fr_ps01</v>
      </c>
      <c r="BI52" s="150" t="str">
        <f t="shared" si="13"/>
        <v>Fioraso_Geneviève_1954</v>
      </c>
      <c r="BJ52" s="89"/>
      <c r="BK52" s="142"/>
      <c r="BL52" s="142" t="s">
        <v>901</v>
      </c>
      <c r="BM52" s="143" t="str">
        <f t="shared" si="14"/>
        <v/>
      </c>
      <c r="BN52" s="144" t="str">
        <f t="shared" si="15"/>
        <v/>
      </c>
      <c r="BO52" s="145" t="str">
        <f t="shared" si="16"/>
        <v/>
      </c>
      <c r="BP52" s="145" t="str">
        <f t="shared" si="17"/>
        <v/>
      </c>
      <c r="BQ52" s="146" t="str">
        <f t="shared" si="18"/>
        <v/>
      </c>
      <c r="BR52" s="147" t="str">
        <f t="shared" si="19"/>
        <v/>
      </c>
      <c r="BS52" s="148" t="str">
        <f t="shared" si="20"/>
        <v/>
      </c>
      <c r="BT52" s="149" t="str">
        <f t="shared" si="21"/>
        <v/>
      </c>
      <c r="BU52" s="150" t="str">
        <f t="shared" si="22"/>
        <v/>
      </c>
      <c r="BV52" s="89"/>
      <c r="BW52" s="142"/>
      <c r="BX52" s="142"/>
      <c r="BY52" s="143" t="str">
        <f t="shared" si="23"/>
        <v/>
      </c>
      <c r="BZ52" s="144" t="str">
        <f t="shared" si="24"/>
        <v/>
      </c>
      <c r="CA52" s="145" t="str">
        <f t="shared" si="25"/>
        <v/>
      </c>
      <c r="CB52" s="145" t="str">
        <f t="shared" si="26"/>
        <v/>
      </c>
      <c r="CC52" s="146" t="str">
        <f t="shared" si="27"/>
        <v/>
      </c>
      <c r="CD52" s="147" t="str">
        <f t="shared" si="28"/>
        <v/>
      </c>
      <c r="CE52" s="148" t="str">
        <f t="shared" si="29"/>
        <v/>
      </c>
      <c r="CF52" s="149" t="str">
        <f t="shared" si="30"/>
        <v/>
      </c>
      <c r="CG52" s="150" t="str">
        <f t="shared" si="31"/>
        <v/>
      </c>
      <c r="CH52" s="89"/>
      <c r="CI52" s="142"/>
      <c r="CJ52" s="142"/>
      <c r="CK52" s="143" t="str">
        <f t="shared" si="32"/>
        <v/>
      </c>
      <c r="CL52" s="144" t="str">
        <f t="shared" si="33"/>
        <v/>
      </c>
      <c r="CM52" s="145" t="str">
        <f t="shared" si="34"/>
        <v/>
      </c>
      <c r="CN52" s="145" t="str">
        <f t="shared" si="35"/>
        <v/>
      </c>
      <c r="CO52" s="146" t="str">
        <f t="shared" si="36"/>
        <v/>
      </c>
      <c r="CP52" s="147" t="str">
        <f t="shared" si="37"/>
        <v/>
      </c>
      <c r="CQ52" s="148" t="str">
        <f t="shared" si="38"/>
        <v/>
      </c>
      <c r="CR52" s="149" t="str">
        <f t="shared" si="39"/>
        <v/>
      </c>
      <c r="CS52" s="150" t="str">
        <f t="shared" si="40"/>
        <v/>
      </c>
      <c r="CT52" s="89"/>
      <c r="CU52" s="142"/>
      <c r="CV52" s="142"/>
      <c r="CW52" s="143" t="str">
        <f t="shared" si="41"/>
        <v/>
      </c>
      <c r="CX52" s="144" t="str">
        <f t="shared" si="42"/>
        <v/>
      </c>
      <c r="CY52" s="145" t="str">
        <f t="shared" si="43"/>
        <v/>
      </c>
      <c r="CZ52" s="145" t="str">
        <f t="shared" si="44"/>
        <v/>
      </c>
      <c r="DA52" s="146" t="str">
        <f t="shared" si="45"/>
        <v/>
      </c>
      <c r="DB52" s="147" t="str">
        <f t="shared" si="46"/>
        <v/>
      </c>
      <c r="DC52" s="148" t="str">
        <f t="shared" si="47"/>
        <v/>
      </c>
      <c r="DD52" s="149" t="str">
        <f t="shared" si="48"/>
        <v/>
      </c>
      <c r="DE52" s="150" t="str">
        <f t="shared" si="49"/>
        <v/>
      </c>
      <c r="DF52" s="89"/>
      <c r="DG52" s="142"/>
      <c r="DH52" s="142"/>
      <c r="DI52" s="143"/>
      <c r="DJ52" s="144"/>
      <c r="DK52" s="145"/>
      <c r="DL52" s="145"/>
      <c r="DM52" s="146"/>
      <c r="DN52" s="147"/>
      <c r="DO52" s="148"/>
      <c r="DP52" s="149"/>
      <c r="DQ52" s="150"/>
      <c r="DR52" s="89"/>
      <c r="DS52" s="142"/>
      <c r="DT52" s="142"/>
      <c r="DU52" s="143"/>
      <c r="DV52" s="144"/>
      <c r="DW52" s="145"/>
      <c r="DX52" s="145"/>
      <c r="DY52" s="146"/>
      <c r="DZ52" s="147"/>
      <c r="EA52" s="148"/>
      <c r="EB52" s="149"/>
      <c r="EC52" s="150"/>
      <c r="ED52" s="89"/>
      <c r="EE52" s="142"/>
      <c r="EF52" s="142"/>
      <c r="EG52" s="143"/>
      <c r="EH52" s="144"/>
      <c r="EI52" s="145"/>
      <c r="EJ52" s="145"/>
      <c r="EK52" s="146"/>
      <c r="EL52" s="147"/>
      <c r="EM52" s="148"/>
      <c r="EN52" s="149"/>
      <c r="EO52" s="150"/>
      <c r="EP52" s="89"/>
      <c r="EQ52" s="142"/>
      <c r="ER52" s="142"/>
      <c r="ES52" s="143"/>
      <c r="ET52" s="144"/>
      <c r="EU52" s="145"/>
      <c r="EV52" s="145"/>
      <c r="EW52" s="146"/>
      <c r="EX52" s="147"/>
      <c r="EY52" s="148"/>
      <c r="EZ52" s="149"/>
      <c r="FA52" s="150"/>
      <c r="FB52" s="89"/>
      <c r="FC52" s="142"/>
      <c r="FD52" s="142"/>
      <c r="FE52" s="143"/>
      <c r="FF52" s="144"/>
      <c r="FG52" s="145"/>
      <c r="FH52" s="145"/>
      <c r="FI52" s="146"/>
      <c r="FJ52" s="147"/>
      <c r="FK52" s="148"/>
      <c r="FL52" s="149"/>
      <c r="FM52" s="150"/>
      <c r="FN52" s="89"/>
      <c r="FO52" s="142"/>
      <c r="FP52" s="142"/>
      <c r="FQ52" s="143"/>
      <c r="FR52" s="144"/>
      <c r="FS52" s="145"/>
      <c r="FT52" s="145"/>
      <c r="FU52" s="146"/>
      <c r="FV52" s="147"/>
      <c r="FW52" s="148"/>
      <c r="FX52" s="149"/>
      <c r="FY52" s="150"/>
      <c r="FZ52" s="89"/>
      <c r="GA52" s="142"/>
      <c r="GB52" s="142"/>
      <c r="GC52" s="143"/>
      <c r="GD52" s="144"/>
      <c r="GE52" s="145"/>
      <c r="GF52" s="145"/>
      <c r="GG52" s="146"/>
      <c r="GH52" s="147"/>
      <c r="GI52" s="148"/>
      <c r="GJ52" s="149"/>
      <c r="GK52" s="150"/>
      <c r="GL52" s="89"/>
      <c r="GM52" s="142"/>
      <c r="GN52" s="142"/>
      <c r="GO52" s="143"/>
      <c r="GP52" s="144"/>
      <c r="GQ52" s="145"/>
      <c r="GR52" s="145"/>
      <c r="GS52" s="146"/>
      <c r="GT52" s="147"/>
      <c r="GU52" s="148"/>
      <c r="GV52" s="149"/>
      <c r="GW52" s="150"/>
      <c r="GX52" s="89"/>
      <c r="GY52" s="142"/>
      <c r="GZ52" s="142"/>
      <c r="HA52" s="143"/>
      <c r="HB52" s="144"/>
      <c r="HC52" s="145"/>
      <c r="HD52" s="145"/>
      <c r="HE52" s="146"/>
      <c r="HF52" s="147"/>
      <c r="HG52" s="148"/>
      <c r="HH52" s="149"/>
      <c r="HI52" s="150"/>
      <c r="HJ52" s="89"/>
      <c r="HK52" s="142"/>
      <c r="HL52" s="142"/>
      <c r="HM52" s="143"/>
      <c r="HN52" s="144"/>
      <c r="HO52" s="145"/>
      <c r="HP52" s="145"/>
      <c r="HQ52" s="146"/>
      <c r="HR52" s="147"/>
      <c r="HS52" s="148"/>
      <c r="HT52" s="149"/>
      <c r="HU52" s="150"/>
      <c r="HV52" s="89"/>
      <c r="HW52" s="142"/>
      <c r="HX52" s="142"/>
      <c r="HY52" s="143"/>
      <c r="HZ52" s="144"/>
      <c r="IA52" s="145"/>
      <c r="IB52" s="145"/>
      <c r="IC52" s="146"/>
      <c r="ID52" s="147"/>
      <c r="IE52" s="148"/>
      <c r="IF52" s="149"/>
      <c r="IG52" s="150"/>
      <c r="IH52" s="89"/>
      <c r="II52" s="142"/>
      <c r="IJ52" s="142"/>
      <c r="IK52" s="143"/>
      <c r="IL52" s="144"/>
      <c r="IM52" s="145"/>
      <c r="IN52" s="145"/>
      <c r="IO52" s="146"/>
      <c r="IP52" s="147"/>
      <c r="IQ52" s="148"/>
      <c r="IR52" s="149"/>
      <c r="IS52" s="150"/>
      <c r="IT52" s="89"/>
      <c r="IU52" s="142"/>
      <c r="IV52" s="142"/>
      <c r="IW52" s="143"/>
      <c r="IX52" s="144"/>
      <c r="IY52" s="145"/>
      <c r="IZ52" s="145"/>
      <c r="JA52" s="146"/>
      <c r="JB52" s="147"/>
      <c r="JC52" s="148"/>
      <c r="JD52" s="149"/>
      <c r="JE52" s="150"/>
      <c r="JF52" s="89"/>
      <c r="JG52" s="142"/>
      <c r="JH52" s="142"/>
      <c r="JI52" s="143"/>
      <c r="JJ52" s="144"/>
      <c r="JK52" s="145"/>
      <c r="JL52" s="145"/>
      <c r="JM52" s="146"/>
      <c r="JN52" s="147"/>
      <c r="JO52" s="148"/>
      <c r="JP52" s="149"/>
      <c r="JQ52" s="150"/>
      <c r="JR52" s="89"/>
      <c r="JS52" s="142"/>
      <c r="JT52" s="142"/>
      <c r="JU52" s="143"/>
      <c r="JV52" s="144"/>
      <c r="JW52" s="145"/>
      <c r="JX52" s="145"/>
      <c r="JY52" s="146"/>
      <c r="JZ52" s="147"/>
      <c r="KA52" s="148"/>
      <c r="KB52" s="149"/>
      <c r="KC52" s="150"/>
      <c r="KD52" s="89"/>
      <c r="KE52" s="142"/>
      <c r="KF52" s="142"/>
    </row>
    <row r="53" spans="1:292" ht="13.5" customHeight="1" x14ac:dyDescent="0.25">
      <c r="A53" s="100"/>
      <c r="B53" s="142" t="s">
        <v>1136</v>
      </c>
      <c r="C53" s="89" t="s">
        <v>1092</v>
      </c>
      <c r="D53" s="320"/>
      <c r="E53" s="143"/>
      <c r="F53" s="144"/>
      <c r="G53" s="145"/>
      <c r="H53" s="145"/>
      <c r="I53" s="146"/>
      <c r="J53" s="147"/>
      <c r="K53" s="148"/>
      <c r="L53" s="149"/>
      <c r="M53" s="150"/>
      <c r="O53" s="142"/>
      <c r="P53" s="320"/>
      <c r="Q53" s="143"/>
      <c r="R53" s="144"/>
      <c r="S53" s="145"/>
      <c r="T53" s="145"/>
      <c r="U53" s="146"/>
      <c r="V53" s="147"/>
      <c r="W53" s="148"/>
      <c r="X53" s="149"/>
      <c r="Y53" s="150"/>
      <c r="AA53" s="142"/>
      <c r="AB53" s="320"/>
      <c r="AC53" s="143"/>
      <c r="AD53" s="144"/>
      <c r="AE53" s="145"/>
      <c r="AF53" s="145"/>
      <c r="AG53" s="146"/>
      <c r="AH53" s="147"/>
      <c r="AI53" s="148"/>
      <c r="AJ53" s="149"/>
      <c r="AK53" s="150"/>
      <c r="AM53" s="142"/>
      <c r="AN53" s="142"/>
      <c r="AO53" s="143" t="str">
        <f t="shared" si="0"/>
        <v/>
      </c>
      <c r="AP53" s="144" t="str">
        <f t="shared" si="1"/>
        <v/>
      </c>
      <c r="AQ53" s="145"/>
      <c r="AR53" s="145"/>
      <c r="AS53" s="146" t="str">
        <f t="shared" si="2"/>
        <v/>
      </c>
      <c r="AT53" s="147" t="str">
        <f t="shared" si="3"/>
        <v/>
      </c>
      <c r="AU53" s="148" t="str">
        <f t="shared" si="4"/>
        <v/>
      </c>
      <c r="AV53" s="149" t="str">
        <f t="shared" si="5"/>
        <v/>
      </c>
      <c r="AW53" s="150" t="str">
        <f t="shared" si="6"/>
        <v/>
      </c>
      <c r="AX53" s="89"/>
      <c r="AY53" s="142"/>
      <c r="AZ53" s="142"/>
      <c r="BA53" s="143">
        <f t="shared" si="7"/>
        <v>42710</v>
      </c>
      <c r="BB53" s="144" t="str">
        <f t="shared" si="8"/>
        <v>Valls II</v>
      </c>
      <c r="BC53" s="145">
        <v>42172</v>
      </c>
      <c r="BD53" s="145">
        <f t="shared" ref="BD53" si="247">IF(BE53="","",BA$3)</f>
        <v>42710</v>
      </c>
      <c r="BE53" s="146" t="str">
        <f t="shared" si="9"/>
        <v>Thierry Mandon</v>
      </c>
      <c r="BF53" s="147" t="str">
        <f t="shared" si="10"/>
        <v>1957</v>
      </c>
      <c r="BG53" s="148" t="str">
        <f t="shared" si="11"/>
        <v>male</v>
      </c>
      <c r="BH53" s="149" t="str">
        <f t="shared" si="12"/>
        <v>fr_ps01</v>
      </c>
      <c r="BI53" s="150" t="str">
        <f t="shared" si="13"/>
        <v>Mandon_Thierry_1957</v>
      </c>
      <c r="BJ53" s="89"/>
      <c r="BK53" s="142"/>
      <c r="BL53" s="142" t="s">
        <v>1096</v>
      </c>
      <c r="BM53" s="143" t="str">
        <f t="shared" si="14"/>
        <v/>
      </c>
      <c r="BN53" s="144" t="str">
        <f t="shared" si="15"/>
        <v/>
      </c>
      <c r="BO53" s="145" t="str">
        <f t="shared" si="16"/>
        <v/>
      </c>
      <c r="BP53" s="145" t="str">
        <f t="shared" si="17"/>
        <v/>
      </c>
      <c r="BQ53" s="146" t="str">
        <f t="shared" si="18"/>
        <v/>
      </c>
      <c r="BR53" s="147" t="str">
        <f t="shared" si="19"/>
        <v/>
      </c>
      <c r="BS53" s="148" t="str">
        <f t="shared" si="20"/>
        <v/>
      </c>
      <c r="BT53" s="149" t="str">
        <f t="shared" si="21"/>
        <v/>
      </c>
      <c r="BU53" s="150" t="str">
        <f t="shared" si="22"/>
        <v/>
      </c>
      <c r="BV53" s="89"/>
      <c r="BW53" s="142"/>
      <c r="BX53" s="142"/>
      <c r="BY53" s="143" t="str">
        <f t="shared" si="23"/>
        <v/>
      </c>
      <c r="BZ53" s="144" t="str">
        <f t="shared" si="24"/>
        <v/>
      </c>
      <c r="CA53" s="145" t="str">
        <f t="shared" si="25"/>
        <v/>
      </c>
      <c r="CB53" s="145" t="str">
        <f t="shared" si="26"/>
        <v/>
      </c>
      <c r="CC53" s="146" t="str">
        <f t="shared" si="27"/>
        <v/>
      </c>
      <c r="CD53" s="147" t="str">
        <f t="shared" si="28"/>
        <v/>
      </c>
      <c r="CE53" s="148" t="str">
        <f t="shared" si="29"/>
        <v/>
      </c>
      <c r="CF53" s="149" t="str">
        <f t="shared" si="30"/>
        <v/>
      </c>
      <c r="CG53" s="150" t="str">
        <f t="shared" si="31"/>
        <v/>
      </c>
      <c r="CH53" s="89"/>
      <c r="CI53" s="142"/>
      <c r="CJ53" s="142"/>
      <c r="CK53" s="143" t="str">
        <f t="shared" si="32"/>
        <v/>
      </c>
      <c r="CL53" s="144" t="str">
        <f t="shared" si="33"/>
        <v/>
      </c>
      <c r="CM53" s="145" t="str">
        <f t="shared" si="34"/>
        <v/>
      </c>
      <c r="CN53" s="145" t="str">
        <f t="shared" si="35"/>
        <v/>
      </c>
      <c r="CO53" s="146" t="str">
        <f t="shared" si="36"/>
        <v/>
      </c>
      <c r="CP53" s="147" t="str">
        <f t="shared" si="37"/>
        <v/>
      </c>
      <c r="CQ53" s="148" t="str">
        <f t="shared" si="38"/>
        <v/>
      </c>
      <c r="CR53" s="149" t="str">
        <f t="shared" si="39"/>
        <v/>
      </c>
      <c r="CS53" s="150" t="str">
        <f t="shared" si="40"/>
        <v/>
      </c>
      <c r="CT53" s="89"/>
      <c r="CU53" s="142"/>
      <c r="CV53" s="142"/>
      <c r="CW53" s="143" t="str">
        <f t="shared" si="41"/>
        <v/>
      </c>
      <c r="CX53" s="144" t="str">
        <f t="shared" si="42"/>
        <v/>
      </c>
      <c r="CY53" s="145" t="str">
        <f t="shared" si="43"/>
        <v/>
      </c>
      <c r="CZ53" s="145" t="str">
        <f t="shared" si="44"/>
        <v/>
      </c>
      <c r="DA53" s="146" t="str">
        <f t="shared" si="45"/>
        <v/>
      </c>
      <c r="DB53" s="147" t="str">
        <f t="shared" si="46"/>
        <v/>
      </c>
      <c r="DC53" s="148" t="str">
        <f t="shared" si="47"/>
        <v/>
      </c>
      <c r="DD53" s="149" t="str">
        <f t="shared" si="48"/>
        <v/>
      </c>
      <c r="DE53" s="150" t="str">
        <f t="shared" si="49"/>
        <v/>
      </c>
      <c r="DF53" s="89"/>
      <c r="DG53" s="142"/>
      <c r="DH53" s="142"/>
      <c r="DI53" s="143"/>
      <c r="DJ53" s="144"/>
      <c r="DK53" s="145"/>
      <c r="DL53" s="145"/>
      <c r="DM53" s="146"/>
      <c r="DN53" s="147"/>
      <c r="DO53" s="148"/>
      <c r="DP53" s="149"/>
      <c r="DQ53" s="150"/>
      <c r="DR53" s="89"/>
      <c r="DS53" s="142"/>
      <c r="DT53" s="142"/>
      <c r="DU53" s="143"/>
      <c r="DV53" s="144"/>
      <c r="DW53" s="145"/>
      <c r="DX53" s="145"/>
      <c r="DY53" s="146"/>
      <c r="DZ53" s="147"/>
      <c r="EA53" s="148"/>
      <c r="EB53" s="149"/>
      <c r="EC53" s="150"/>
      <c r="ED53" s="89"/>
      <c r="EE53" s="142"/>
      <c r="EF53" s="142"/>
      <c r="EG53" s="143"/>
      <c r="EH53" s="144"/>
      <c r="EI53" s="145"/>
      <c r="EJ53" s="145"/>
      <c r="EK53" s="146"/>
      <c r="EL53" s="147"/>
      <c r="EM53" s="148"/>
      <c r="EN53" s="149"/>
      <c r="EO53" s="150"/>
      <c r="EP53" s="89"/>
      <c r="EQ53" s="142"/>
      <c r="ER53" s="142"/>
      <c r="ES53" s="143"/>
      <c r="ET53" s="144"/>
      <c r="EU53" s="145"/>
      <c r="EV53" s="145"/>
      <c r="EW53" s="146"/>
      <c r="EX53" s="147"/>
      <c r="EY53" s="148"/>
      <c r="EZ53" s="149"/>
      <c r="FA53" s="150"/>
      <c r="FB53" s="89"/>
      <c r="FC53" s="142"/>
      <c r="FD53" s="142"/>
      <c r="FE53" s="143"/>
      <c r="FF53" s="144"/>
      <c r="FG53" s="145"/>
      <c r="FH53" s="145"/>
      <c r="FI53" s="146"/>
      <c r="FJ53" s="147"/>
      <c r="FK53" s="148"/>
      <c r="FL53" s="149"/>
      <c r="FM53" s="150"/>
      <c r="FN53" s="89"/>
      <c r="FO53" s="142"/>
      <c r="FP53" s="142"/>
      <c r="FQ53" s="143"/>
      <c r="FR53" s="144"/>
      <c r="FS53" s="145"/>
      <c r="FT53" s="145"/>
      <c r="FU53" s="146"/>
      <c r="FV53" s="147"/>
      <c r="FW53" s="148"/>
      <c r="FX53" s="149"/>
      <c r="FY53" s="150"/>
      <c r="FZ53" s="89"/>
      <c r="GA53" s="142"/>
      <c r="GB53" s="142"/>
      <c r="GC53" s="143"/>
      <c r="GD53" s="144"/>
      <c r="GE53" s="145"/>
      <c r="GF53" s="145"/>
      <c r="GG53" s="146"/>
      <c r="GH53" s="147"/>
      <c r="GI53" s="148"/>
      <c r="GJ53" s="149"/>
      <c r="GK53" s="150"/>
      <c r="GL53" s="89"/>
      <c r="GM53" s="142"/>
      <c r="GN53" s="142"/>
      <c r="GO53" s="143"/>
      <c r="GP53" s="144"/>
      <c r="GQ53" s="145"/>
      <c r="GR53" s="145"/>
      <c r="GS53" s="146"/>
      <c r="GT53" s="147"/>
      <c r="GU53" s="148"/>
      <c r="GV53" s="149"/>
      <c r="GW53" s="150"/>
      <c r="GX53" s="89"/>
      <c r="GY53" s="142"/>
      <c r="GZ53" s="142"/>
      <c r="HA53" s="143"/>
      <c r="HB53" s="144"/>
      <c r="HC53" s="145"/>
      <c r="HD53" s="145"/>
      <c r="HE53" s="146"/>
      <c r="HF53" s="147"/>
      <c r="HG53" s="148"/>
      <c r="HH53" s="149"/>
      <c r="HI53" s="150"/>
      <c r="HJ53" s="89"/>
      <c r="HK53" s="142"/>
      <c r="HL53" s="142"/>
      <c r="HM53" s="143"/>
      <c r="HN53" s="144"/>
      <c r="HO53" s="145"/>
      <c r="HP53" s="145"/>
      <c r="HQ53" s="146"/>
      <c r="HR53" s="147"/>
      <c r="HS53" s="148"/>
      <c r="HT53" s="149"/>
      <c r="HU53" s="150"/>
      <c r="HV53" s="89"/>
      <c r="HW53" s="142"/>
      <c r="HX53" s="142"/>
      <c r="HY53" s="143"/>
      <c r="HZ53" s="144"/>
      <c r="IA53" s="145"/>
      <c r="IB53" s="145"/>
      <c r="IC53" s="146"/>
      <c r="ID53" s="147"/>
      <c r="IE53" s="148"/>
      <c r="IF53" s="149"/>
      <c r="IG53" s="150"/>
      <c r="IH53" s="89"/>
      <c r="II53" s="142"/>
      <c r="IJ53" s="142"/>
      <c r="IK53" s="143"/>
      <c r="IL53" s="144"/>
      <c r="IM53" s="145"/>
      <c r="IN53" s="145"/>
      <c r="IO53" s="146"/>
      <c r="IP53" s="147"/>
      <c r="IQ53" s="148"/>
      <c r="IR53" s="149"/>
      <c r="IS53" s="150"/>
      <c r="IT53" s="89"/>
      <c r="IU53" s="142"/>
      <c r="IV53" s="142"/>
      <c r="IW53" s="143"/>
      <c r="IX53" s="144"/>
      <c r="IY53" s="145"/>
      <c r="IZ53" s="145"/>
      <c r="JA53" s="146"/>
      <c r="JB53" s="147"/>
      <c r="JC53" s="148"/>
      <c r="JD53" s="149"/>
      <c r="JE53" s="150"/>
      <c r="JF53" s="89"/>
      <c r="JG53" s="142"/>
      <c r="JH53" s="142"/>
      <c r="JI53" s="143"/>
      <c r="JJ53" s="144"/>
      <c r="JK53" s="145"/>
      <c r="JL53" s="145"/>
      <c r="JM53" s="146"/>
      <c r="JN53" s="147"/>
      <c r="JO53" s="148"/>
      <c r="JP53" s="149"/>
      <c r="JQ53" s="150"/>
      <c r="JR53" s="89"/>
      <c r="JS53" s="142"/>
      <c r="JT53" s="142"/>
      <c r="JU53" s="143"/>
      <c r="JV53" s="144"/>
      <c r="JW53" s="145"/>
      <c r="JX53" s="145"/>
      <c r="JY53" s="146"/>
      <c r="JZ53" s="147"/>
      <c r="KA53" s="148"/>
      <c r="KB53" s="149"/>
      <c r="KC53" s="150"/>
      <c r="KD53" s="89"/>
      <c r="KE53" s="142"/>
      <c r="KF53" s="142"/>
    </row>
    <row r="54" spans="1:292" ht="13.5" customHeight="1" x14ac:dyDescent="0.25">
      <c r="A54" s="100"/>
      <c r="B54" s="142" t="s">
        <v>811</v>
      </c>
      <c r="C54" s="89" t="s">
        <v>812</v>
      </c>
      <c r="D54" s="320"/>
      <c r="E54" s="143">
        <f t="shared" si="53"/>
        <v>40601</v>
      </c>
      <c r="F54" s="144" t="str">
        <f t="shared" si="54"/>
        <v>Fillon VI</v>
      </c>
      <c r="G54" s="145">
        <f t="shared" si="55"/>
        <v>40496</v>
      </c>
      <c r="H54" s="145">
        <f t="shared" si="56"/>
        <v>40601</v>
      </c>
      <c r="I54" s="146" t="str">
        <f t="shared" si="57"/>
        <v>Luc Chatel</v>
      </c>
      <c r="J54" s="147" t="str">
        <f t="shared" si="58"/>
        <v>1964</v>
      </c>
      <c r="K54" s="148" t="str">
        <f t="shared" si="59"/>
        <v>male</v>
      </c>
      <c r="L54" s="149" t="str">
        <f t="shared" si="60"/>
        <v>fr_ump01</v>
      </c>
      <c r="M54" s="150" t="str">
        <f t="shared" si="61"/>
        <v>Chatel_Luc_1964</v>
      </c>
      <c r="O54" s="142"/>
      <c r="P54" s="320" t="s">
        <v>939</v>
      </c>
      <c r="Q54" s="143">
        <f t="shared" si="62"/>
        <v>41044</v>
      </c>
      <c r="R54" s="144" t="str">
        <f t="shared" si="63"/>
        <v>Fillon VII</v>
      </c>
      <c r="S54" s="145">
        <f t="shared" si="64"/>
        <v>40601</v>
      </c>
      <c r="T54" s="145">
        <f t="shared" si="65"/>
        <v>41044</v>
      </c>
      <c r="U54" s="146" t="str">
        <f t="shared" si="66"/>
        <v>Luc Chatel</v>
      </c>
      <c r="V54" s="147" t="str">
        <f t="shared" si="67"/>
        <v>1964</v>
      </c>
      <c r="W54" s="148" t="str">
        <f t="shared" si="68"/>
        <v>male</v>
      </c>
      <c r="X54" s="149" t="str">
        <f t="shared" si="69"/>
        <v>fr_ump01</v>
      </c>
      <c r="Y54" s="150" t="str">
        <f t="shared" si="70"/>
        <v>Chatel_Luc_1964</v>
      </c>
      <c r="AA54" s="142"/>
      <c r="AB54" s="142" t="s">
        <v>939</v>
      </c>
      <c r="AC54" s="143">
        <f t="shared" si="71"/>
        <v>41729</v>
      </c>
      <c r="AD54" s="144" t="str">
        <f t="shared" si="72"/>
        <v>Ayrault I</v>
      </c>
      <c r="AE54" s="145">
        <f t="shared" si="73"/>
        <v>41045</v>
      </c>
      <c r="AF54" s="145">
        <f t="shared" si="74"/>
        <v>41729</v>
      </c>
      <c r="AG54" s="146" t="str">
        <f t="shared" si="75"/>
        <v>Vincent Peillon</v>
      </c>
      <c r="AH54" s="147" t="str">
        <f t="shared" si="76"/>
        <v>1960</v>
      </c>
      <c r="AI54" s="148" t="str">
        <f t="shared" si="77"/>
        <v>male</v>
      </c>
      <c r="AJ54" s="149" t="str">
        <f t="shared" si="215"/>
        <v>fr_ps01</v>
      </c>
      <c r="AK54" s="150" t="str">
        <f t="shared" si="78"/>
        <v>Peillon_Vincent_1960</v>
      </c>
      <c r="AM54" s="142"/>
      <c r="AN54" s="142" t="s">
        <v>902</v>
      </c>
      <c r="AO54" s="143" t="str">
        <f t="shared" si="0"/>
        <v/>
      </c>
      <c r="AP54" s="144" t="str">
        <f t="shared" si="1"/>
        <v/>
      </c>
      <c r="AQ54" s="145" t="str">
        <f t="shared" si="216"/>
        <v/>
      </c>
      <c r="AR54" s="145" t="str">
        <f t="shared" si="217"/>
        <v/>
      </c>
      <c r="AS54" s="146" t="str">
        <f t="shared" si="2"/>
        <v/>
      </c>
      <c r="AT54" s="147" t="str">
        <f t="shared" si="3"/>
        <v/>
      </c>
      <c r="AU54" s="148" t="str">
        <f t="shared" si="4"/>
        <v/>
      </c>
      <c r="AV54" s="149" t="str">
        <f t="shared" si="5"/>
        <v/>
      </c>
      <c r="AW54" s="150" t="str">
        <f t="shared" si="6"/>
        <v/>
      </c>
      <c r="AX54" s="89"/>
      <c r="AY54" s="142"/>
      <c r="AZ54" s="142"/>
      <c r="BA54" s="143" t="str">
        <f t="shared" si="7"/>
        <v/>
      </c>
      <c r="BB54" s="144" t="str">
        <f t="shared" si="8"/>
        <v/>
      </c>
      <c r="BC54" s="145" t="str">
        <f t="shared" si="218"/>
        <v/>
      </c>
      <c r="BD54" s="145" t="str">
        <f t="shared" si="219"/>
        <v/>
      </c>
      <c r="BE54" s="146" t="str">
        <f t="shared" si="9"/>
        <v/>
      </c>
      <c r="BF54" s="147" t="str">
        <f t="shared" si="10"/>
        <v/>
      </c>
      <c r="BG54" s="148" t="str">
        <f t="shared" si="11"/>
        <v/>
      </c>
      <c r="BH54" s="149" t="str">
        <f t="shared" si="12"/>
        <v/>
      </c>
      <c r="BI54" s="150" t="str">
        <f t="shared" si="13"/>
        <v/>
      </c>
      <c r="BJ54" s="89"/>
      <c r="BK54" s="142"/>
      <c r="BL54" s="142"/>
      <c r="BM54" s="143" t="str">
        <f t="shared" si="14"/>
        <v/>
      </c>
      <c r="BN54" s="144" t="str">
        <f t="shared" si="15"/>
        <v/>
      </c>
      <c r="BO54" s="145" t="str">
        <f t="shared" si="16"/>
        <v/>
      </c>
      <c r="BP54" s="145" t="str">
        <f t="shared" si="17"/>
        <v/>
      </c>
      <c r="BQ54" s="146" t="str">
        <f t="shared" si="18"/>
        <v/>
      </c>
      <c r="BR54" s="147" t="str">
        <f t="shared" si="19"/>
        <v/>
      </c>
      <c r="BS54" s="148" t="str">
        <f t="shared" si="20"/>
        <v/>
      </c>
      <c r="BT54" s="149" t="str">
        <f t="shared" si="21"/>
        <v/>
      </c>
      <c r="BU54" s="150" t="str">
        <f t="shared" si="22"/>
        <v/>
      </c>
      <c r="BV54" s="89"/>
      <c r="BW54" s="142"/>
      <c r="BX54" s="142"/>
      <c r="BY54" s="143" t="str">
        <f t="shared" si="23"/>
        <v/>
      </c>
      <c r="BZ54" s="144" t="str">
        <f t="shared" si="24"/>
        <v/>
      </c>
      <c r="CA54" s="145" t="str">
        <f t="shared" si="25"/>
        <v/>
      </c>
      <c r="CB54" s="145" t="str">
        <f t="shared" si="26"/>
        <v/>
      </c>
      <c r="CC54" s="146" t="str">
        <f t="shared" si="27"/>
        <v/>
      </c>
      <c r="CD54" s="147" t="str">
        <f t="shared" si="28"/>
        <v/>
      </c>
      <c r="CE54" s="148" t="str">
        <f t="shared" si="29"/>
        <v/>
      </c>
      <c r="CF54" s="149" t="str">
        <f t="shared" si="30"/>
        <v/>
      </c>
      <c r="CG54" s="150" t="str">
        <f t="shared" si="31"/>
        <v/>
      </c>
      <c r="CH54" s="89"/>
      <c r="CI54" s="142"/>
      <c r="CJ54" s="142"/>
      <c r="CK54" s="143" t="str">
        <f t="shared" si="32"/>
        <v/>
      </c>
      <c r="CL54" s="144" t="str">
        <f t="shared" si="33"/>
        <v/>
      </c>
      <c r="CM54" s="145" t="str">
        <f t="shared" si="34"/>
        <v/>
      </c>
      <c r="CN54" s="145" t="str">
        <f t="shared" si="35"/>
        <v/>
      </c>
      <c r="CO54" s="146" t="str">
        <f t="shared" si="36"/>
        <v/>
      </c>
      <c r="CP54" s="147" t="str">
        <f t="shared" si="37"/>
        <v/>
      </c>
      <c r="CQ54" s="148" t="str">
        <f t="shared" si="38"/>
        <v/>
      </c>
      <c r="CR54" s="149" t="str">
        <f t="shared" si="39"/>
        <v/>
      </c>
      <c r="CS54" s="150" t="str">
        <f t="shared" si="40"/>
        <v/>
      </c>
      <c r="CT54" s="89"/>
      <c r="CU54" s="142"/>
      <c r="CV54" s="142"/>
      <c r="CW54" s="143" t="str">
        <f t="shared" si="41"/>
        <v/>
      </c>
      <c r="CX54" s="144" t="str">
        <f t="shared" si="42"/>
        <v/>
      </c>
      <c r="CY54" s="145" t="str">
        <f t="shared" si="43"/>
        <v/>
      </c>
      <c r="CZ54" s="145" t="str">
        <f t="shared" si="44"/>
        <v/>
      </c>
      <c r="DA54" s="146" t="str">
        <f t="shared" si="45"/>
        <v/>
      </c>
      <c r="DB54" s="147" t="str">
        <f t="shared" si="46"/>
        <v/>
      </c>
      <c r="DC54" s="148" t="str">
        <f t="shared" si="47"/>
        <v/>
      </c>
      <c r="DD54" s="149" t="str">
        <f t="shared" si="48"/>
        <v/>
      </c>
      <c r="DE54" s="150" t="str">
        <f t="shared" si="49"/>
        <v/>
      </c>
      <c r="DF54" s="89"/>
      <c r="DG54" s="142"/>
      <c r="DH54" s="142"/>
      <c r="DI54" s="143" t="str">
        <f t="shared" si="79"/>
        <v/>
      </c>
      <c r="DJ54" s="144" t="str">
        <f t="shared" si="80"/>
        <v/>
      </c>
      <c r="DK54" s="145" t="str">
        <f t="shared" si="81"/>
        <v/>
      </c>
      <c r="DL54" s="145" t="str">
        <f t="shared" si="82"/>
        <v/>
      </c>
      <c r="DM54" s="146" t="str">
        <f t="shared" si="83"/>
        <v/>
      </c>
      <c r="DN54" s="147" t="str">
        <f t="shared" si="84"/>
        <v/>
      </c>
      <c r="DO54" s="148" t="str">
        <f t="shared" si="85"/>
        <v/>
      </c>
      <c r="DP54" s="149" t="str">
        <f t="shared" si="86"/>
        <v/>
      </c>
      <c r="DQ54" s="150" t="str">
        <f t="shared" si="87"/>
        <v/>
      </c>
      <c r="DR54" s="89"/>
      <c r="DS54" s="142"/>
      <c r="DT54" s="142"/>
      <c r="DU54" s="143" t="str">
        <f t="shared" si="88"/>
        <v/>
      </c>
      <c r="DV54" s="144" t="str">
        <f t="shared" si="89"/>
        <v/>
      </c>
      <c r="DW54" s="145" t="str">
        <f t="shared" si="90"/>
        <v/>
      </c>
      <c r="DX54" s="145" t="str">
        <f t="shared" si="91"/>
        <v/>
      </c>
      <c r="DY54" s="146" t="str">
        <f t="shared" si="92"/>
        <v/>
      </c>
      <c r="DZ54" s="147" t="str">
        <f t="shared" si="93"/>
        <v/>
      </c>
      <c r="EA54" s="148" t="str">
        <f t="shared" si="94"/>
        <v/>
      </c>
      <c r="EB54" s="149" t="str">
        <f t="shared" si="95"/>
        <v/>
      </c>
      <c r="EC54" s="150" t="str">
        <f t="shared" si="96"/>
        <v/>
      </c>
      <c r="ED54" s="89"/>
      <c r="EE54" s="142"/>
      <c r="EF54" s="142"/>
      <c r="EG54" s="143" t="str">
        <f t="shared" si="97"/>
        <v/>
      </c>
      <c r="EH54" s="144" t="str">
        <f t="shared" si="98"/>
        <v/>
      </c>
      <c r="EI54" s="145" t="str">
        <f t="shared" si="99"/>
        <v/>
      </c>
      <c r="EJ54" s="145" t="str">
        <f t="shared" si="100"/>
        <v/>
      </c>
      <c r="EK54" s="146" t="str">
        <f t="shared" si="101"/>
        <v/>
      </c>
      <c r="EL54" s="147" t="str">
        <f t="shared" si="102"/>
        <v/>
      </c>
      <c r="EM54" s="148" t="str">
        <f t="shared" si="103"/>
        <v/>
      </c>
      <c r="EN54" s="149" t="str">
        <f t="shared" si="104"/>
        <v/>
      </c>
      <c r="EO54" s="150" t="str">
        <f t="shared" si="105"/>
        <v/>
      </c>
      <c r="EP54" s="89"/>
      <c r="EQ54" s="142"/>
      <c r="ER54" s="142"/>
      <c r="ES54" s="143" t="str">
        <f t="shared" si="106"/>
        <v/>
      </c>
      <c r="ET54" s="144" t="str">
        <f t="shared" si="107"/>
        <v/>
      </c>
      <c r="EU54" s="145" t="str">
        <f t="shared" si="108"/>
        <v/>
      </c>
      <c r="EV54" s="145" t="str">
        <f t="shared" si="109"/>
        <v/>
      </c>
      <c r="EW54" s="146" t="str">
        <f t="shared" si="110"/>
        <v/>
      </c>
      <c r="EX54" s="147" t="str">
        <f t="shared" si="111"/>
        <v/>
      </c>
      <c r="EY54" s="148" t="str">
        <f t="shared" si="112"/>
        <v/>
      </c>
      <c r="EZ54" s="149" t="str">
        <f t="shared" si="113"/>
        <v/>
      </c>
      <c r="FA54" s="150" t="str">
        <f t="shared" si="114"/>
        <v/>
      </c>
      <c r="FB54" s="89"/>
      <c r="FC54" s="142"/>
      <c r="FD54" s="142"/>
      <c r="FE54" s="143" t="str">
        <f t="shared" si="115"/>
        <v/>
      </c>
      <c r="FF54" s="144" t="str">
        <f t="shared" si="116"/>
        <v/>
      </c>
      <c r="FG54" s="145" t="str">
        <f t="shared" si="117"/>
        <v/>
      </c>
      <c r="FH54" s="145" t="str">
        <f t="shared" si="118"/>
        <v/>
      </c>
      <c r="FI54" s="146" t="str">
        <f t="shared" si="119"/>
        <v/>
      </c>
      <c r="FJ54" s="147" t="str">
        <f t="shared" si="120"/>
        <v/>
      </c>
      <c r="FK54" s="148" t="str">
        <f t="shared" si="121"/>
        <v/>
      </c>
      <c r="FL54" s="149" t="str">
        <f t="shared" si="122"/>
        <v/>
      </c>
      <c r="FM54" s="150" t="str">
        <f t="shared" si="123"/>
        <v/>
      </c>
      <c r="FN54" s="89"/>
      <c r="FO54" s="142"/>
      <c r="FP54" s="142"/>
      <c r="FQ54" s="143" t="str">
        <f>IF(FU54="","",#REF!)</f>
        <v/>
      </c>
      <c r="FR54" s="144" t="str">
        <f t="shared" si="124"/>
        <v/>
      </c>
      <c r="FS54" s="145" t="str">
        <f t="shared" si="125"/>
        <v/>
      </c>
      <c r="FT54" s="145" t="str">
        <f t="shared" si="126"/>
        <v/>
      </c>
      <c r="FU54" s="146" t="str">
        <f t="shared" si="127"/>
        <v/>
      </c>
      <c r="FV54" s="147" t="str">
        <f t="shared" si="128"/>
        <v/>
      </c>
      <c r="FW54" s="148" t="str">
        <f t="shared" si="129"/>
        <v/>
      </c>
      <c r="FX54" s="149" t="str">
        <f t="shared" si="130"/>
        <v/>
      </c>
      <c r="FY54" s="150" t="str">
        <f t="shared" si="131"/>
        <v/>
      </c>
      <c r="FZ54" s="89"/>
      <c r="GA54" s="142"/>
      <c r="GB54" s="142"/>
      <c r="GC54" s="143" t="str">
        <f t="shared" si="132"/>
        <v/>
      </c>
      <c r="GD54" s="144" t="str">
        <f t="shared" si="133"/>
        <v/>
      </c>
      <c r="GE54" s="145" t="str">
        <f t="shared" si="134"/>
        <v/>
      </c>
      <c r="GF54" s="145" t="str">
        <f t="shared" si="135"/>
        <v/>
      </c>
      <c r="GG54" s="146" t="str">
        <f t="shared" si="136"/>
        <v/>
      </c>
      <c r="GH54" s="147" t="str">
        <f t="shared" si="137"/>
        <v/>
      </c>
      <c r="GI54" s="148" t="str">
        <f t="shared" si="138"/>
        <v/>
      </c>
      <c r="GJ54" s="149" t="str">
        <f t="shared" si="139"/>
        <v/>
      </c>
      <c r="GK54" s="150" t="str">
        <f t="shared" si="140"/>
        <v/>
      </c>
      <c r="GL54" s="89"/>
      <c r="GM54" s="142"/>
      <c r="GN54" s="142" t="s">
        <v>284</v>
      </c>
      <c r="GO54" s="143" t="str">
        <f t="shared" si="141"/>
        <v/>
      </c>
      <c r="GP54" s="144" t="str">
        <f t="shared" si="142"/>
        <v/>
      </c>
      <c r="GQ54" s="145" t="str">
        <f t="shared" si="143"/>
        <v/>
      </c>
      <c r="GR54" s="145" t="str">
        <f t="shared" si="144"/>
        <v/>
      </c>
      <c r="GS54" s="146" t="str">
        <f t="shared" si="145"/>
        <v/>
      </c>
      <c r="GT54" s="147" t="str">
        <f t="shared" si="146"/>
        <v/>
      </c>
      <c r="GU54" s="148" t="str">
        <f t="shared" si="147"/>
        <v/>
      </c>
      <c r="GV54" s="149" t="str">
        <f t="shared" si="148"/>
        <v/>
      </c>
      <c r="GW54" s="150" t="str">
        <f t="shared" si="149"/>
        <v/>
      </c>
      <c r="GX54" s="89"/>
      <c r="GY54" s="142"/>
      <c r="GZ54" s="142"/>
      <c r="HA54" s="143" t="str">
        <f t="shared" si="150"/>
        <v/>
      </c>
      <c r="HB54" s="144" t="str">
        <f t="shared" si="151"/>
        <v/>
      </c>
      <c r="HC54" s="145" t="str">
        <f t="shared" si="152"/>
        <v/>
      </c>
      <c r="HD54" s="145" t="str">
        <f t="shared" si="153"/>
        <v/>
      </c>
      <c r="HE54" s="146" t="str">
        <f t="shared" si="154"/>
        <v/>
      </c>
      <c r="HF54" s="147" t="str">
        <f t="shared" si="155"/>
        <v/>
      </c>
      <c r="HG54" s="148" t="str">
        <f t="shared" si="156"/>
        <v/>
      </c>
      <c r="HH54" s="149" t="str">
        <f t="shared" si="157"/>
        <v/>
      </c>
      <c r="HI54" s="150" t="str">
        <f t="shared" si="158"/>
        <v/>
      </c>
      <c r="HJ54" s="89"/>
      <c r="HK54" s="142"/>
      <c r="HL54" s="142" t="s">
        <v>284</v>
      </c>
      <c r="HM54" s="143" t="str">
        <f t="shared" si="159"/>
        <v/>
      </c>
      <c r="HN54" s="144" t="str">
        <f t="shared" si="160"/>
        <v/>
      </c>
      <c r="HO54" s="145" t="str">
        <f t="shared" si="161"/>
        <v/>
      </c>
      <c r="HP54" s="145" t="str">
        <f t="shared" si="162"/>
        <v/>
      </c>
      <c r="HQ54" s="146" t="str">
        <f t="shared" si="163"/>
        <v/>
      </c>
      <c r="HR54" s="147" t="str">
        <f t="shared" si="164"/>
        <v/>
      </c>
      <c r="HS54" s="148" t="str">
        <f t="shared" si="165"/>
        <v/>
      </c>
      <c r="HT54" s="149" t="str">
        <f t="shared" si="166"/>
        <v/>
      </c>
      <c r="HU54" s="150" t="str">
        <f t="shared" si="167"/>
        <v/>
      </c>
      <c r="HV54" s="89"/>
      <c r="HW54" s="142"/>
      <c r="HX54" s="142"/>
      <c r="HY54" s="143" t="str">
        <f t="shared" si="168"/>
        <v/>
      </c>
      <c r="HZ54" s="144" t="str">
        <f t="shared" si="169"/>
        <v/>
      </c>
      <c r="IA54" s="145" t="str">
        <f t="shared" si="170"/>
        <v/>
      </c>
      <c r="IB54" s="145" t="str">
        <f t="shared" si="171"/>
        <v/>
      </c>
      <c r="IC54" s="146" t="str">
        <f t="shared" si="172"/>
        <v/>
      </c>
      <c r="ID54" s="147" t="str">
        <f t="shared" si="173"/>
        <v/>
      </c>
      <c r="IE54" s="148" t="str">
        <f t="shared" si="174"/>
        <v/>
      </c>
      <c r="IF54" s="149" t="str">
        <f t="shared" si="175"/>
        <v/>
      </c>
      <c r="IG54" s="150" t="str">
        <f t="shared" si="176"/>
        <v/>
      </c>
      <c r="IH54" s="89"/>
      <c r="II54" s="142"/>
      <c r="IJ54" s="142"/>
      <c r="IK54" s="143" t="str">
        <f t="shared" si="177"/>
        <v/>
      </c>
      <c r="IL54" s="144" t="str">
        <f t="shared" si="178"/>
        <v/>
      </c>
      <c r="IM54" s="145" t="str">
        <f t="shared" si="179"/>
        <v/>
      </c>
      <c r="IN54" s="145" t="str">
        <f t="shared" si="180"/>
        <v/>
      </c>
      <c r="IO54" s="146" t="str">
        <f t="shared" si="181"/>
        <v/>
      </c>
      <c r="IP54" s="147" t="str">
        <f t="shared" si="182"/>
        <v/>
      </c>
      <c r="IQ54" s="148" t="str">
        <f t="shared" si="183"/>
        <v/>
      </c>
      <c r="IR54" s="149" t="str">
        <f t="shared" si="184"/>
        <v/>
      </c>
      <c r="IS54" s="150" t="str">
        <f t="shared" si="185"/>
        <v/>
      </c>
      <c r="IT54" s="89"/>
      <c r="IU54" s="142"/>
      <c r="IV54" s="142"/>
      <c r="IW54" s="143" t="str">
        <f t="shared" si="186"/>
        <v/>
      </c>
      <c r="IX54" s="144" t="str">
        <f t="shared" si="187"/>
        <v/>
      </c>
      <c r="IY54" s="145" t="str">
        <f t="shared" si="188"/>
        <v/>
      </c>
      <c r="IZ54" s="145" t="str">
        <f t="shared" si="189"/>
        <v/>
      </c>
      <c r="JA54" s="146" t="str">
        <f t="shared" si="190"/>
        <v/>
      </c>
      <c r="JB54" s="147" t="str">
        <f t="shared" si="191"/>
        <v/>
      </c>
      <c r="JC54" s="148" t="str">
        <f t="shared" si="192"/>
        <v/>
      </c>
      <c r="JD54" s="149" t="str">
        <f t="shared" si="193"/>
        <v/>
      </c>
      <c r="JE54" s="150" t="str">
        <f t="shared" si="194"/>
        <v/>
      </c>
      <c r="JF54" s="89"/>
      <c r="JG54" s="142"/>
      <c r="JH54" s="142"/>
      <c r="JI54" s="143" t="str">
        <f t="shared" si="195"/>
        <v/>
      </c>
      <c r="JJ54" s="144" t="str">
        <f t="shared" si="196"/>
        <v/>
      </c>
      <c r="JK54" s="145" t="str">
        <f t="shared" si="197"/>
        <v/>
      </c>
      <c r="JL54" s="145" t="str">
        <f t="shared" si="198"/>
        <v/>
      </c>
      <c r="JM54" s="146" t="str">
        <f t="shared" si="199"/>
        <v/>
      </c>
      <c r="JN54" s="147" t="str">
        <f t="shared" si="200"/>
        <v/>
      </c>
      <c r="JO54" s="148" t="str">
        <f t="shared" si="201"/>
        <v/>
      </c>
      <c r="JP54" s="149" t="str">
        <f t="shared" si="202"/>
        <v/>
      </c>
      <c r="JQ54" s="150" t="str">
        <f t="shared" si="203"/>
        <v/>
      </c>
      <c r="JR54" s="89"/>
      <c r="JS54" s="142"/>
      <c r="JT54" s="142"/>
      <c r="JU54" s="143" t="str">
        <f t="shared" si="204"/>
        <v/>
      </c>
      <c r="JV54" s="144" t="str">
        <f t="shared" si="205"/>
        <v/>
      </c>
      <c r="JW54" s="145" t="str">
        <f t="shared" si="206"/>
        <v/>
      </c>
      <c r="JX54" s="145" t="str">
        <f t="shared" si="207"/>
        <v/>
      </c>
      <c r="JY54" s="146" t="str">
        <f t="shared" si="208"/>
        <v/>
      </c>
      <c r="JZ54" s="147" t="str">
        <f t="shared" si="209"/>
        <v/>
      </c>
      <c r="KA54" s="148" t="str">
        <f t="shared" si="210"/>
        <v/>
      </c>
      <c r="KB54" s="149" t="str">
        <f t="shared" si="211"/>
        <v/>
      </c>
      <c r="KC54" s="150" t="str">
        <f t="shared" si="212"/>
        <v/>
      </c>
      <c r="KD54" s="89"/>
      <c r="KE54" s="142"/>
      <c r="KF54" s="142"/>
    </row>
    <row r="55" spans="1:292" ht="13.5" customHeight="1" x14ac:dyDescent="0.25">
      <c r="A55" s="100"/>
      <c r="B55" s="142" t="s">
        <v>811</v>
      </c>
      <c r="D55" s="320"/>
      <c r="E55" s="143"/>
      <c r="F55" s="144"/>
      <c r="G55" s="145"/>
      <c r="H55" s="145"/>
      <c r="I55" s="146"/>
      <c r="J55" s="147"/>
      <c r="K55" s="148"/>
      <c r="L55" s="149"/>
      <c r="M55" s="150"/>
      <c r="O55" s="142"/>
      <c r="P55" s="321"/>
      <c r="Q55" s="143"/>
      <c r="R55" s="144"/>
      <c r="S55" s="145"/>
      <c r="T55" s="145"/>
      <c r="U55" s="146"/>
      <c r="V55" s="147"/>
      <c r="W55" s="148"/>
      <c r="X55" s="149"/>
      <c r="Y55" s="150"/>
      <c r="AA55" s="142"/>
      <c r="AB55" s="142"/>
      <c r="AC55" s="143"/>
      <c r="AD55" s="144"/>
      <c r="AE55" s="145"/>
      <c r="AF55" s="145"/>
      <c r="AG55" s="146"/>
      <c r="AH55" s="147"/>
      <c r="AI55" s="148"/>
      <c r="AJ55" s="149"/>
      <c r="AK55" s="150"/>
      <c r="AM55" s="142"/>
      <c r="AN55" s="142"/>
      <c r="AO55" s="143" t="str">
        <f t="shared" si="0"/>
        <v/>
      </c>
      <c r="AP55" s="144" t="str">
        <f t="shared" si="1"/>
        <v/>
      </c>
      <c r="AQ55" s="145"/>
      <c r="AR55" s="145"/>
      <c r="AS55" s="146" t="str">
        <f t="shared" si="2"/>
        <v/>
      </c>
      <c r="AT55" s="147" t="str">
        <f t="shared" si="3"/>
        <v/>
      </c>
      <c r="AU55" s="148" t="str">
        <f t="shared" si="4"/>
        <v/>
      </c>
      <c r="AV55" s="149" t="str">
        <f t="shared" si="5"/>
        <v/>
      </c>
      <c r="AW55" s="150" t="str">
        <f t="shared" si="6"/>
        <v/>
      </c>
      <c r="AX55" s="89"/>
      <c r="AY55" s="142"/>
      <c r="AZ55" s="142"/>
      <c r="BA55" s="143" t="str">
        <f t="shared" si="7"/>
        <v/>
      </c>
      <c r="BB55" s="144" t="str">
        <f t="shared" si="8"/>
        <v/>
      </c>
      <c r="BC55" s="145"/>
      <c r="BD55" s="145"/>
      <c r="BE55" s="146" t="str">
        <f t="shared" si="9"/>
        <v/>
      </c>
      <c r="BF55" s="147" t="str">
        <f t="shared" si="10"/>
        <v/>
      </c>
      <c r="BG55" s="148" t="str">
        <f t="shared" si="11"/>
        <v/>
      </c>
      <c r="BH55" s="149" t="str">
        <f t="shared" si="12"/>
        <v/>
      </c>
      <c r="BI55" s="150" t="str">
        <f t="shared" si="13"/>
        <v/>
      </c>
      <c r="BJ55" s="89"/>
      <c r="BK55" s="142"/>
      <c r="BL55" s="142"/>
      <c r="BM55" s="143" t="str">
        <f t="shared" si="14"/>
        <v/>
      </c>
      <c r="BN55" s="144" t="str">
        <f t="shared" si="15"/>
        <v/>
      </c>
      <c r="BO55" s="145" t="str">
        <f t="shared" si="16"/>
        <v/>
      </c>
      <c r="BP55" s="145" t="str">
        <f t="shared" si="17"/>
        <v/>
      </c>
      <c r="BQ55" s="146" t="str">
        <f t="shared" si="18"/>
        <v/>
      </c>
      <c r="BR55" s="147" t="str">
        <f t="shared" si="19"/>
        <v/>
      </c>
      <c r="BS55" s="148" t="str">
        <f t="shared" si="20"/>
        <v/>
      </c>
      <c r="BT55" s="149" t="str">
        <f t="shared" si="21"/>
        <v/>
      </c>
      <c r="BU55" s="150" t="str">
        <f t="shared" si="22"/>
        <v/>
      </c>
      <c r="BV55" s="89"/>
      <c r="BW55" s="142"/>
      <c r="BX55" s="142"/>
      <c r="BY55" s="143" t="str">
        <f t="shared" si="23"/>
        <v/>
      </c>
      <c r="BZ55" s="144" t="str">
        <f t="shared" si="24"/>
        <v/>
      </c>
      <c r="CA55" s="145" t="str">
        <f t="shared" si="25"/>
        <v/>
      </c>
      <c r="CB55" s="145" t="str">
        <f t="shared" si="26"/>
        <v/>
      </c>
      <c r="CC55" s="146" t="str">
        <f t="shared" si="27"/>
        <v/>
      </c>
      <c r="CD55" s="147" t="str">
        <f t="shared" si="28"/>
        <v/>
      </c>
      <c r="CE55" s="148" t="str">
        <f t="shared" si="29"/>
        <v/>
      </c>
      <c r="CF55" s="149" t="str">
        <f t="shared" si="30"/>
        <v/>
      </c>
      <c r="CG55" s="150" t="str">
        <f t="shared" si="31"/>
        <v/>
      </c>
      <c r="CH55" s="89"/>
      <c r="CI55" s="142"/>
      <c r="CJ55" s="142"/>
      <c r="CK55" s="143" t="str">
        <f t="shared" si="32"/>
        <v/>
      </c>
      <c r="CL55" s="144" t="str">
        <f t="shared" si="33"/>
        <v/>
      </c>
      <c r="CM55" s="145" t="str">
        <f t="shared" si="34"/>
        <v/>
      </c>
      <c r="CN55" s="145" t="str">
        <f t="shared" si="35"/>
        <v/>
      </c>
      <c r="CO55" s="146" t="str">
        <f t="shared" si="36"/>
        <v/>
      </c>
      <c r="CP55" s="147" t="str">
        <f t="shared" si="37"/>
        <v/>
      </c>
      <c r="CQ55" s="148" t="str">
        <f t="shared" si="38"/>
        <v/>
      </c>
      <c r="CR55" s="149" t="str">
        <f t="shared" si="39"/>
        <v/>
      </c>
      <c r="CS55" s="150" t="str">
        <f t="shared" si="40"/>
        <v/>
      </c>
      <c r="CT55" s="89"/>
      <c r="CU55" s="142"/>
      <c r="CV55" s="142"/>
      <c r="CW55" s="143" t="str">
        <f t="shared" si="41"/>
        <v/>
      </c>
      <c r="CX55" s="144" t="str">
        <f t="shared" si="42"/>
        <v/>
      </c>
      <c r="CY55" s="145" t="str">
        <f t="shared" si="43"/>
        <v/>
      </c>
      <c r="CZ55" s="145" t="str">
        <f t="shared" si="44"/>
        <v/>
      </c>
      <c r="DA55" s="146" t="str">
        <f t="shared" si="45"/>
        <v/>
      </c>
      <c r="DB55" s="147" t="str">
        <f t="shared" si="46"/>
        <v/>
      </c>
      <c r="DC55" s="148" t="str">
        <f t="shared" si="47"/>
        <v/>
      </c>
      <c r="DD55" s="149" t="str">
        <f t="shared" si="48"/>
        <v/>
      </c>
      <c r="DE55" s="150" t="str">
        <f t="shared" si="49"/>
        <v/>
      </c>
      <c r="DF55" s="89"/>
      <c r="DG55" s="142"/>
      <c r="DH55" s="142"/>
      <c r="DI55" s="143"/>
      <c r="DJ55" s="144"/>
      <c r="DK55" s="145"/>
      <c r="DL55" s="145"/>
      <c r="DM55" s="146"/>
      <c r="DN55" s="147"/>
      <c r="DO55" s="148"/>
      <c r="DP55" s="149"/>
      <c r="DQ55" s="150"/>
      <c r="DR55" s="89"/>
      <c r="DS55" s="142"/>
      <c r="DT55" s="142"/>
      <c r="DU55" s="143"/>
      <c r="DV55" s="144"/>
      <c r="DW55" s="145"/>
      <c r="DX55" s="145"/>
      <c r="DY55" s="146"/>
      <c r="DZ55" s="147"/>
      <c r="EA55" s="148"/>
      <c r="EB55" s="149"/>
      <c r="EC55" s="150"/>
      <c r="ED55" s="89"/>
      <c r="EE55" s="142"/>
      <c r="EF55" s="142"/>
      <c r="EG55" s="143"/>
      <c r="EH55" s="144"/>
      <c r="EI55" s="145"/>
      <c r="EJ55" s="145"/>
      <c r="EK55" s="146"/>
      <c r="EL55" s="147"/>
      <c r="EM55" s="148"/>
      <c r="EN55" s="149"/>
      <c r="EO55" s="150"/>
      <c r="EP55" s="89"/>
      <c r="EQ55" s="142"/>
      <c r="ER55" s="142"/>
      <c r="ES55" s="143"/>
      <c r="ET55" s="144"/>
      <c r="EU55" s="145"/>
      <c r="EV55" s="145"/>
      <c r="EW55" s="146"/>
      <c r="EX55" s="147"/>
      <c r="EY55" s="148"/>
      <c r="EZ55" s="149"/>
      <c r="FA55" s="150"/>
      <c r="FB55" s="89"/>
      <c r="FC55" s="142"/>
      <c r="FD55" s="142"/>
      <c r="FE55" s="143"/>
      <c r="FF55" s="144"/>
      <c r="FG55" s="145"/>
      <c r="FH55" s="145"/>
      <c r="FI55" s="146"/>
      <c r="FJ55" s="147"/>
      <c r="FK55" s="148"/>
      <c r="FL55" s="149"/>
      <c r="FM55" s="150"/>
      <c r="FN55" s="89"/>
      <c r="FO55" s="142"/>
      <c r="FP55" s="142"/>
      <c r="FQ55" s="143"/>
      <c r="FR55" s="144"/>
      <c r="FS55" s="145"/>
      <c r="FT55" s="145"/>
      <c r="FU55" s="146"/>
      <c r="FV55" s="147"/>
      <c r="FW55" s="148"/>
      <c r="FX55" s="149"/>
      <c r="FY55" s="150"/>
      <c r="FZ55" s="89"/>
      <c r="GA55" s="142"/>
      <c r="GB55" s="142"/>
      <c r="GC55" s="143"/>
      <c r="GD55" s="144"/>
      <c r="GE55" s="145"/>
      <c r="GF55" s="145"/>
      <c r="GG55" s="146"/>
      <c r="GH55" s="147"/>
      <c r="GI55" s="148"/>
      <c r="GJ55" s="149"/>
      <c r="GK55" s="150"/>
      <c r="GL55" s="89"/>
      <c r="GM55" s="142"/>
      <c r="GN55" s="142"/>
      <c r="GO55" s="143"/>
      <c r="GP55" s="144"/>
      <c r="GQ55" s="145"/>
      <c r="GR55" s="145"/>
      <c r="GS55" s="146"/>
      <c r="GT55" s="147"/>
      <c r="GU55" s="148"/>
      <c r="GV55" s="149"/>
      <c r="GW55" s="150"/>
      <c r="GX55" s="89"/>
      <c r="GY55" s="142"/>
      <c r="GZ55" s="142"/>
      <c r="HA55" s="143"/>
      <c r="HB55" s="144"/>
      <c r="HC55" s="145"/>
      <c r="HD55" s="145"/>
      <c r="HE55" s="146"/>
      <c r="HF55" s="147"/>
      <c r="HG55" s="148"/>
      <c r="HH55" s="149"/>
      <c r="HI55" s="150"/>
      <c r="HJ55" s="89"/>
      <c r="HK55" s="142"/>
      <c r="HL55" s="142"/>
      <c r="HM55" s="143"/>
      <c r="HN55" s="144"/>
      <c r="HO55" s="145"/>
      <c r="HP55" s="145"/>
      <c r="HQ55" s="146"/>
      <c r="HR55" s="147"/>
      <c r="HS55" s="148"/>
      <c r="HT55" s="149"/>
      <c r="HU55" s="150"/>
      <c r="HV55" s="89"/>
      <c r="HW55" s="142"/>
      <c r="HX55" s="142"/>
      <c r="HY55" s="143"/>
      <c r="HZ55" s="144"/>
      <c r="IA55" s="145"/>
      <c r="IB55" s="145"/>
      <c r="IC55" s="146"/>
      <c r="ID55" s="147"/>
      <c r="IE55" s="148"/>
      <c r="IF55" s="149"/>
      <c r="IG55" s="150"/>
      <c r="IH55" s="89"/>
      <c r="II55" s="142"/>
      <c r="IJ55" s="142"/>
      <c r="IK55" s="143"/>
      <c r="IL55" s="144"/>
      <c r="IM55" s="145"/>
      <c r="IN55" s="145"/>
      <c r="IO55" s="146"/>
      <c r="IP55" s="147"/>
      <c r="IQ55" s="148"/>
      <c r="IR55" s="149"/>
      <c r="IS55" s="150"/>
      <c r="IT55" s="89"/>
      <c r="IU55" s="142"/>
      <c r="IV55" s="142"/>
      <c r="IW55" s="143"/>
      <c r="IX55" s="144"/>
      <c r="IY55" s="145"/>
      <c r="IZ55" s="145"/>
      <c r="JA55" s="146"/>
      <c r="JB55" s="147"/>
      <c r="JC55" s="148"/>
      <c r="JD55" s="149"/>
      <c r="JE55" s="150"/>
      <c r="JF55" s="89"/>
      <c r="JG55" s="142"/>
      <c r="JH55" s="142"/>
      <c r="JI55" s="143"/>
      <c r="JJ55" s="144"/>
      <c r="JK55" s="145"/>
      <c r="JL55" s="145"/>
      <c r="JM55" s="146"/>
      <c r="JN55" s="147"/>
      <c r="JO55" s="148"/>
      <c r="JP55" s="149"/>
      <c r="JQ55" s="150"/>
      <c r="JR55" s="89"/>
      <c r="JS55" s="142"/>
      <c r="JT55" s="142"/>
      <c r="JU55" s="143"/>
      <c r="JV55" s="144"/>
      <c r="JW55" s="145"/>
      <c r="JX55" s="145"/>
      <c r="JY55" s="146"/>
      <c r="JZ55" s="147"/>
      <c r="KA55" s="148"/>
      <c r="KB55" s="149"/>
      <c r="KC55" s="150"/>
      <c r="KD55" s="89"/>
      <c r="KE55" s="142"/>
      <c r="KF55" s="142"/>
    </row>
    <row r="56" spans="1:292" ht="13.5" customHeight="1" x14ac:dyDescent="0.25">
      <c r="A56" s="100"/>
      <c r="B56" s="142" t="s">
        <v>1060</v>
      </c>
      <c r="C56" s="89" t="s">
        <v>1058</v>
      </c>
      <c r="D56" s="320"/>
      <c r="E56" s="143"/>
      <c r="F56" s="144"/>
      <c r="G56" s="145"/>
      <c r="H56" s="145"/>
      <c r="I56" s="146"/>
      <c r="J56" s="147"/>
      <c r="K56" s="148"/>
      <c r="L56" s="149"/>
      <c r="M56" s="150"/>
      <c r="O56" s="142"/>
      <c r="P56" s="321"/>
      <c r="Q56" s="143"/>
      <c r="R56" s="144"/>
      <c r="S56" s="145"/>
      <c r="T56" s="145"/>
      <c r="U56" s="146"/>
      <c r="V56" s="147"/>
      <c r="W56" s="148"/>
      <c r="X56" s="149"/>
      <c r="Y56" s="150"/>
      <c r="AA56" s="142"/>
      <c r="AB56" s="142"/>
      <c r="AC56" s="143"/>
      <c r="AD56" s="144"/>
      <c r="AE56" s="145"/>
      <c r="AF56" s="145"/>
      <c r="AG56" s="146"/>
      <c r="AH56" s="147"/>
      <c r="AI56" s="148"/>
      <c r="AJ56" s="149"/>
      <c r="AK56" s="150"/>
      <c r="AM56" s="142"/>
      <c r="AN56" s="142"/>
      <c r="AO56" s="143">
        <f t="shared" si="0"/>
        <v>41878</v>
      </c>
      <c r="AP56" s="144" t="str">
        <f t="shared" si="1"/>
        <v>Valls I</v>
      </c>
      <c r="AQ56" s="145">
        <f>IF(AS56="","",AO$2)</f>
        <v>41729</v>
      </c>
      <c r="AR56" s="145">
        <f>IF(AS56="","",AO$3)</f>
        <v>41878</v>
      </c>
      <c r="AS56" s="146" t="str">
        <f t="shared" si="2"/>
        <v>Benoit Hamon</v>
      </c>
      <c r="AT56" s="147" t="str">
        <f t="shared" si="3"/>
        <v>1967</v>
      </c>
      <c r="AU56" s="148" t="str">
        <f t="shared" si="4"/>
        <v>male</v>
      </c>
      <c r="AV56" s="149" t="str">
        <f t="shared" si="5"/>
        <v>fr_ps01</v>
      </c>
      <c r="AW56" s="150" t="str">
        <f t="shared" si="6"/>
        <v>Hamon_Benoit_1967</v>
      </c>
      <c r="AX56" s="89"/>
      <c r="AY56" s="142"/>
      <c r="AZ56" s="15" t="s">
        <v>1122</v>
      </c>
      <c r="BA56" s="143">
        <f t="shared" si="7"/>
        <v>42710</v>
      </c>
      <c r="BB56" s="144" t="str">
        <f t="shared" si="8"/>
        <v>Valls II</v>
      </c>
      <c r="BC56" s="145">
        <f t="shared" ref="BC56" si="248">IF(BE56="","",BA$2)</f>
        <v>41878</v>
      </c>
      <c r="BD56" s="145">
        <f t="shared" ref="BD56" si="249">IF(BE56="","",BA$3)</f>
        <v>42710</v>
      </c>
      <c r="BE56" s="146" t="str">
        <f t="shared" si="9"/>
        <v>Najat Valaud-Belkacem</v>
      </c>
      <c r="BF56" s="147" t="str">
        <f t="shared" si="10"/>
        <v>1977</v>
      </c>
      <c r="BG56" s="148" t="str">
        <f t="shared" si="11"/>
        <v>female</v>
      </c>
      <c r="BH56" s="149" t="str">
        <f t="shared" si="12"/>
        <v>fr_ps01</v>
      </c>
      <c r="BI56" s="150" t="str">
        <f t="shared" si="13"/>
        <v>Valaud-Belkacem_Najat_1977</v>
      </c>
      <c r="BJ56" s="89"/>
      <c r="BK56" s="142"/>
      <c r="BL56" s="318" t="s">
        <v>1104</v>
      </c>
      <c r="BM56" s="143">
        <f t="shared" si="14"/>
        <v>42870</v>
      </c>
      <c r="BN56" s="144" t="str">
        <f t="shared" si="15"/>
        <v>Cazenueve I</v>
      </c>
      <c r="BO56" s="145">
        <f t="shared" si="16"/>
        <v>42710</v>
      </c>
      <c r="BP56" s="145">
        <f t="shared" si="17"/>
        <v>42870</v>
      </c>
      <c r="BQ56" s="146" t="str">
        <f t="shared" si="18"/>
        <v>Najat Vallaud-Belkacem</v>
      </c>
      <c r="BR56" s="147" t="str">
        <f t="shared" si="19"/>
        <v>1977</v>
      </c>
      <c r="BS56" s="148" t="str">
        <f t="shared" si="20"/>
        <v>female</v>
      </c>
      <c r="BT56" s="149" t="str">
        <f t="shared" si="21"/>
        <v>fr_ps01</v>
      </c>
      <c r="BU56" s="150" t="str">
        <f t="shared" si="22"/>
        <v>Vallaud-Belkacem_Najat_1977</v>
      </c>
      <c r="BV56" s="89"/>
      <c r="BW56" s="142"/>
      <c r="BX56" s="142" t="s">
        <v>920</v>
      </c>
      <c r="BY56" s="143">
        <f t="shared" si="23"/>
        <v>42905</v>
      </c>
      <c r="BZ56" s="144" t="str">
        <f t="shared" si="24"/>
        <v>Philippe I</v>
      </c>
      <c r="CA56" s="145">
        <f t="shared" si="25"/>
        <v>42870</v>
      </c>
      <c r="CB56" s="145">
        <f t="shared" si="26"/>
        <v>42905</v>
      </c>
      <c r="CC56" s="146" t="str">
        <f t="shared" si="27"/>
        <v>Jean-Michel Blanquer</v>
      </c>
      <c r="CD56" s="147" t="str">
        <f t="shared" si="28"/>
        <v>1964</v>
      </c>
      <c r="CE56" s="148" t="str">
        <f t="shared" si="29"/>
        <v>male</v>
      </c>
      <c r="CF56" s="149" t="str">
        <f t="shared" si="30"/>
        <v>fr_independent01</v>
      </c>
      <c r="CG56" s="150" t="str">
        <f t="shared" si="31"/>
        <v>Blanquer_Jean-Michel_1964</v>
      </c>
      <c r="CH56" s="89"/>
      <c r="CI56" s="142"/>
      <c r="CJ56" s="142" t="s">
        <v>1271</v>
      </c>
      <c r="CK56" s="143">
        <f t="shared" si="32"/>
        <v>44019</v>
      </c>
      <c r="CL56" s="144" t="str">
        <f t="shared" si="33"/>
        <v>Philippe II</v>
      </c>
      <c r="CM56" s="145">
        <f t="shared" si="34"/>
        <v>42905</v>
      </c>
      <c r="CN56" s="145">
        <f t="shared" si="35"/>
        <v>44019</v>
      </c>
      <c r="CO56" s="146" t="str">
        <f t="shared" si="36"/>
        <v>Jean-Michel Blanquer</v>
      </c>
      <c r="CP56" s="147" t="str">
        <f t="shared" si="37"/>
        <v>1964</v>
      </c>
      <c r="CQ56" s="148" t="str">
        <f t="shared" si="38"/>
        <v>male</v>
      </c>
      <c r="CR56" s="149" t="str">
        <f t="shared" si="39"/>
        <v>fr_independent01</v>
      </c>
      <c r="CS56" s="150" t="str">
        <f t="shared" si="40"/>
        <v>Blanquer_Jean-Michel_1964</v>
      </c>
      <c r="CT56" s="89"/>
      <c r="CU56" s="142"/>
      <c r="CV56" s="142" t="s">
        <v>1271</v>
      </c>
      <c r="CW56" s="143">
        <f t="shared" si="41"/>
        <v>44196</v>
      </c>
      <c r="CX56" s="144" t="str">
        <f t="shared" si="42"/>
        <v>Castex I</v>
      </c>
      <c r="CY56" s="145">
        <f t="shared" si="43"/>
        <v>44019</v>
      </c>
      <c r="CZ56" s="145">
        <f t="shared" si="44"/>
        <v>44196</v>
      </c>
      <c r="DA56" s="146" t="str">
        <f t="shared" si="45"/>
        <v>Jean-Michel Blanquer</v>
      </c>
      <c r="DB56" s="147" t="str">
        <f t="shared" si="46"/>
        <v>1964</v>
      </c>
      <c r="DC56" s="148" t="str">
        <f t="shared" si="47"/>
        <v>male</v>
      </c>
      <c r="DD56" s="149" t="str">
        <f t="shared" si="48"/>
        <v>fr_lrm01</v>
      </c>
      <c r="DE56" s="150" t="str">
        <f t="shared" si="49"/>
        <v>Blanquer_Jean-Michel_1964</v>
      </c>
      <c r="DF56" s="89"/>
      <c r="DG56" s="142"/>
      <c r="DH56" s="142" t="s">
        <v>1323</v>
      </c>
      <c r="DI56" s="143"/>
      <c r="DJ56" s="144"/>
      <c r="DK56" s="145"/>
      <c r="DL56" s="145"/>
      <c r="DM56" s="146"/>
      <c r="DN56" s="147"/>
      <c r="DO56" s="148"/>
      <c r="DP56" s="149"/>
      <c r="DQ56" s="150"/>
      <c r="DR56" s="89"/>
      <c r="DS56" s="142"/>
      <c r="DT56" s="142"/>
      <c r="DU56" s="143"/>
      <c r="DV56" s="144"/>
      <c r="DW56" s="145"/>
      <c r="DX56" s="145"/>
      <c r="DY56" s="146"/>
      <c r="DZ56" s="147"/>
      <c r="EA56" s="148"/>
      <c r="EB56" s="149"/>
      <c r="EC56" s="150"/>
      <c r="ED56" s="89"/>
      <c r="EE56" s="142"/>
      <c r="EF56" s="142"/>
      <c r="EG56" s="143"/>
      <c r="EH56" s="144"/>
      <c r="EI56" s="145"/>
      <c r="EJ56" s="145"/>
      <c r="EK56" s="146"/>
      <c r="EL56" s="147"/>
      <c r="EM56" s="148"/>
      <c r="EN56" s="149"/>
      <c r="EO56" s="150"/>
      <c r="EP56" s="89"/>
      <c r="EQ56" s="142"/>
      <c r="ER56" s="142"/>
      <c r="ES56" s="143"/>
      <c r="ET56" s="144"/>
      <c r="EU56" s="145"/>
      <c r="EV56" s="145"/>
      <c r="EW56" s="146"/>
      <c r="EX56" s="147"/>
      <c r="EY56" s="148"/>
      <c r="EZ56" s="149"/>
      <c r="FA56" s="150"/>
      <c r="FB56" s="89"/>
      <c r="FC56" s="142"/>
      <c r="FD56" s="142"/>
      <c r="FE56" s="143"/>
      <c r="FF56" s="144"/>
      <c r="FG56" s="145"/>
      <c r="FH56" s="145"/>
      <c r="FI56" s="146"/>
      <c r="FJ56" s="147"/>
      <c r="FK56" s="148"/>
      <c r="FL56" s="149"/>
      <c r="FM56" s="150"/>
      <c r="FN56" s="89"/>
      <c r="FO56" s="142"/>
      <c r="FP56" s="142"/>
      <c r="FQ56" s="143"/>
      <c r="FR56" s="144"/>
      <c r="FS56" s="145"/>
      <c r="FT56" s="145"/>
      <c r="FU56" s="146"/>
      <c r="FV56" s="147"/>
      <c r="FW56" s="148"/>
      <c r="FX56" s="149"/>
      <c r="FY56" s="150"/>
      <c r="FZ56" s="89"/>
      <c r="GA56" s="142"/>
      <c r="GB56" s="142"/>
      <c r="GC56" s="143"/>
      <c r="GD56" s="144"/>
      <c r="GE56" s="145"/>
      <c r="GF56" s="145"/>
      <c r="GG56" s="146"/>
      <c r="GH56" s="147"/>
      <c r="GI56" s="148"/>
      <c r="GJ56" s="149"/>
      <c r="GK56" s="150"/>
      <c r="GL56" s="89"/>
      <c r="GM56" s="142"/>
      <c r="GN56" s="142"/>
      <c r="GO56" s="143"/>
      <c r="GP56" s="144"/>
      <c r="GQ56" s="145"/>
      <c r="GR56" s="145"/>
      <c r="GS56" s="146"/>
      <c r="GT56" s="147"/>
      <c r="GU56" s="148"/>
      <c r="GV56" s="149"/>
      <c r="GW56" s="150"/>
      <c r="GX56" s="89"/>
      <c r="GY56" s="142"/>
      <c r="GZ56" s="142"/>
      <c r="HA56" s="143"/>
      <c r="HB56" s="144"/>
      <c r="HC56" s="145"/>
      <c r="HD56" s="145"/>
      <c r="HE56" s="146"/>
      <c r="HF56" s="147"/>
      <c r="HG56" s="148"/>
      <c r="HH56" s="149"/>
      <c r="HI56" s="150"/>
      <c r="HJ56" s="89"/>
      <c r="HK56" s="142"/>
      <c r="HL56" s="142"/>
      <c r="HM56" s="143"/>
      <c r="HN56" s="144"/>
      <c r="HO56" s="145"/>
      <c r="HP56" s="145"/>
      <c r="HQ56" s="146"/>
      <c r="HR56" s="147"/>
      <c r="HS56" s="148"/>
      <c r="HT56" s="149"/>
      <c r="HU56" s="150"/>
      <c r="HV56" s="89"/>
      <c r="HW56" s="142"/>
      <c r="HX56" s="142"/>
      <c r="HY56" s="143"/>
      <c r="HZ56" s="144"/>
      <c r="IA56" s="145"/>
      <c r="IB56" s="145"/>
      <c r="IC56" s="146"/>
      <c r="ID56" s="147"/>
      <c r="IE56" s="148"/>
      <c r="IF56" s="149"/>
      <c r="IG56" s="150"/>
      <c r="IH56" s="89"/>
      <c r="II56" s="142"/>
      <c r="IJ56" s="142"/>
      <c r="IK56" s="143"/>
      <c r="IL56" s="144"/>
      <c r="IM56" s="145"/>
      <c r="IN56" s="145"/>
      <c r="IO56" s="146"/>
      <c r="IP56" s="147"/>
      <c r="IQ56" s="148"/>
      <c r="IR56" s="149"/>
      <c r="IS56" s="150"/>
      <c r="IT56" s="89"/>
      <c r="IU56" s="142"/>
      <c r="IV56" s="142"/>
      <c r="IW56" s="143"/>
      <c r="IX56" s="144"/>
      <c r="IY56" s="145"/>
      <c r="IZ56" s="145"/>
      <c r="JA56" s="146"/>
      <c r="JB56" s="147"/>
      <c r="JC56" s="148"/>
      <c r="JD56" s="149"/>
      <c r="JE56" s="150"/>
      <c r="JF56" s="89"/>
      <c r="JG56" s="142"/>
      <c r="JH56" s="142"/>
      <c r="JI56" s="143"/>
      <c r="JJ56" s="144"/>
      <c r="JK56" s="145"/>
      <c r="JL56" s="145"/>
      <c r="JM56" s="146"/>
      <c r="JN56" s="147"/>
      <c r="JO56" s="148"/>
      <c r="JP56" s="149"/>
      <c r="JQ56" s="150"/>
      <c r="JR56" s="89"/>
      <c r="JS56" s="142"/>
      <c r="JT56" s="142"/>
      <c r="JU56" s="143"/>
      <c r="JV56" s="144"/>
      <c r="JW56" s="145"/>
      <c r="JX56" s="145"/>
      <c r="JY56" s="146"/>
      <c r="JZ56" s="147"/>
      <c r="KA56" s="148"/>
      <c r="KB56" s="149"/>
      <c r="KC56" s="150"/>
      <c r="KD56" s="89"/>
      <c r="KE56" s="142"/>
      <c r="KF56" s="142"/>
    </row>
    <row r="57" spans="1:292" ht="13.5" customHeight="1" x14ac:dyDescent="0.25">
      <c r="A57" s="100"/>
      <c r="B57" s="142" t="s">
        <v>813</v>
      </c>
      <c r="C57" s="89" t="s">
        <v>1059</v>
      </c>
      <c r="D57" s="320"/>
      <c r="E57" s="143" t="str">
        <f t="shared" si="53"/>
        <v/>
      </c>
      <c r="F57" s="144" t="str">
        <f t="shared" si="54"/>
        <v/>
      </c>
      <c r="G57" s="145" t="str">
        <f t="shared" si="55"/>
        <v/>
      </c>
      <c r="H57" s="145" t="str">
        <f t="shared" si="56"/>
        <v/>
      </c>
      <c r="I57" s="146" t="str">
        <f t="shared" si="57"/>
        <v/>
      </c>
      <c r="J57" s="147" t="str">
        <f t="shared" si="58"/>
        <v/>
      </c>
      <c r="K57" s="148" t="str">
        <f t="shared" si="59"/>
        <v/>
      </c>
      <c r="L57" s="149" t="str">
        <f t="shared" si="60"/>
        <v/>
      </c>
      <c r="M57" s="150" t="str">
        <f t="shared" si="61"/>
        <v/>
      </c>
      <c r="O57" s="142"/>
      <c r="P57" s="320"/>
      <c r="Q57" s="143" t="str">
        <f t="shared" si="62"/>
        <v/>
      </c>
      <c r="R57" s="144" t="str">
        <f t="shared" si="63"/>
        <v/>
      </c>
      <c r="S57" s="145" t="str">
        <f t="shared" si="64"/>
        <v/>
      </c>
      <c r="T57" s="145" t="str">
        <f t="shared" si="65"/>
        <v/>
      </c>
      <c r="U57" s="146" t="str">
        <f t="shared" si="66"/>
        <v/>
      </c>
      <c r="V57" s="147" t="str">
        <f t="shared" si="67"/>
        <v/>
      </c>
      <c r="W57" s="148" t="str">
        <f t="shared" si="68"/>
        <v/>
      </c>
      <c r="X57" s="149" t="str">
        <f t="shared" si="69"/>
        <v/>
      </c>
      <c r="Y57" s="150" t="str">
        <f t="shared" si="70"/>
        <v/>
      </c>
      <c r="AA57" s="142"/>
      <c r="AB57" s="142"/>
      <c r="AC57" s="143">
        <f t="shared" si="71"/>
        <v>41729</v>
      </c>
      <c r="AD57" s="144" t="str">
        <f t="shared" si="72"/>
        <v>Ayrault I</v>
      </c>
      <c r="AE57" s="145">
        <f t="shared" si="73"/>
        <v>41045</v>
      </c>
      <c r="AF57" s="145">
        <f t="shared" si="74"/>
        <v>41729</v>
      </c>
      <c r="AG57" s="146" t="str">
        <f t="shared" si="75"/>
        <v>George Pau-Langevin</v>
      </c>
      <c r="AH57" s="147" t="str">
        <f t="shared" si="76"/>
        <v>1948</v>
      </c>
      <c r="AI57" s="148" t="str">
        <f t="shared" si="77"/>
        <v>female</v>
      </c>
      <c r="AJ57" s="149" t="str">
        <f t="shared" si="215"/>
        <v>fr_ps01</v>
      </c>
      <c r="AK57" s="150" t="str">
        <f t="shared" si="78"/>
        <v>Pau-Langevin_George_1948</v>
      </c>
      <c r="AM57" s="142"/>
      <c r="AN57" s="142" t="s">
        <v>903</v>
      </c>
      <c r="AO57" s="143" t="str">
        <f t="shared" si="0"/>
        <v/>
      </c>
      <c r="AP57" s="144" t="str">
        <f t="shared" si="1"/>
        <v/>
      </c>
      <c r="AQ57" s="145" t="str">
        <f t="shared" si="216"/>
        <v/>
      </c>
      <c r="AR57" s="145" t="str">
        <f t="shared" si="217"/>
        <v/>
      </c>
      <c r="AS57" s="146" t="str">
        <f t="shared" si="2"/>
        <v/>
      </c>
      <c r="AT57" s="147" t="str">
        <f t="shared" si="3"/>
        <v/>
      </c>
      <c r="AU57" s="148" t="str">
        <f t="shared" si="4"/>
        <v/>
      </c>
      <c r="AV57" s="149" t="str">
        <f t="shared" si="5"/>
        <v/>
      </c>
      <c r="AW57" s="150" t="str">
        <f t="shared" si="6"/>
        <v/>
      </c>
      <c r="AX57" s="89"/>
      <c r="AY57" s="142"/>
      <c r="AZ57" s="142"/>
      <c r="BA57" s="143" t="str">
        <f t="shared" si="7"/>
        <v/>
      </c>
      <c r="BB57" s="144" t="str">
        <f t="shared" si="8"/>
        <v/>
      </c>
      <c r="BC57" s="145" t="str">
        <f t="shared" si="218"/>
        <v/>
      </c>
      <c r="BD57" s="145" t="str">
        <f t="shared" si="219"/>
        <v/>
      </c>
      <c r="BE57" s="146" t="str">
        <f t="shared" si="9"/>
        <v/>
      </c>
      <c r="BF57" s="147" t="str">
        <f t="shared" si="10"/>
        <v/>
      </c>
      <c r="BG57" s="148" t="str">
        <f t="shared" si="11"/>
        <v/>
      </c>
      <c r="BH57" s="149" t="str">
        <f t="shared" si="12"/>
        <v/>
      </c>
      <c r="BI57" s="150" t="str">
        <f t="shared" si="13"/>
        <v/>
      </c>
      <c r="BJ57" s="89"/>
      <c r="BK57" s="142"/>
      <c r="BL57" s="142"/>
      <c r="BM57" s="143" t="str">
        <f t="shared" si="14"/>
        <v/>
      </c>
      <c r="BN57" s="144" t="str">
        <f t="shared" si="15"/>
        <v/>
      </c>
      <c r="BO57" s="145" t="str">
        <f t="shared" si="16"/>
        <v/>
      </c>
      <c r="BP57" s="145" t="str">
        <f t="shared" si="17"/>
        <v/>
      </c>
      <c r="BQ57" s="146" t="str">
        <f t="shared" si="18"/>
        <v/>
      </c>
      <c r="BR57" s="147" t="str">
        <f t="shared" si="19"/>
        <v/>
      </c>
      <c r="BS57" s="148" t="str">
        <f t="shared" si="20"/>
        <v/>
      </c>
      <c r="BT57" s="149" t="str">
        <f t="shared" si="21"/>
        <v/>
      </c>
      <c r="BU57" s="150" t="str">
        <f t="shared" si="22"/>
        <v/>
      </c>
      <c r="BV57" s="89"/>
      <c r="BW57" s="142"/>
      <c r="BX57" s="142"/>
      <c r="BY57" s="143" t="str">
        <f t="shared" si="23"/>
        <v/>
      </c>
      <c r="BZ57" s="144" t="str">
        <f t="shared" si="24"/>
        <v/>
      </c>
      <c r="CA57" s="145" t="str">
        <f t="shared" si="25"/>
        <v/>
      </c>
      <c r="CB57" s="145" t="str">
        <f t="shared" si="26"/>
        <v/>
      </c>
      <c r="CC57" s="146" t="str">
        <f t="shared" si="27"/>
        <v/>
      </c>
      <c r="CD57" s="147" t="str">
        <f t="shared" si="28"/>
        <v/>
      </c>
      <c r="CE57" s="148" t="str">
        <f t="shared" si="29"/>
        <v/>
      </c>
      <c r="CF57" s="149" t="str">
        <f t="shared" si="30"/>
        <v/>
      </c>
      <c r="CG57" s="150" t="str">
        <f t="shared" si="31"/>
        <v/>
      </c>
      <c r="CH57" s="89"/>
      <c r="CI57" s="142"/>
      <c r="CJ57" s="142"/>
      <c r="CK57" s="143" t="str">
        <f t="shared" si="32"/>
        <v/>
      </c>
      <c r="CL57" s="144" t="str">
        <f t="shared" si="33"/>
        <v/>
      </c>
      <c r="CM57" s="145" t="str">
        <f t="shared" si="34"/>
        <v/>
      </c>
      <c r="CN57" s="145" t="str">
        <f t="shared" si="35"/>
        <v/>
      </c>
      <c r="CO57" s="146" t="str">
        <f t="shared" si="36"/>
        <v/>
      </c>
      <c r="CP57" s="147" t="str">
        <f t="shared" si="37"/>
        <v/>
      </c>
      <c r="CQ57" s="148" t="str">
        <f t="shared" si="38"/>
        <v/>
      </c>
      <c r="CR57" s="149" t="str">
        <f t="shared" si="39"/>
        <v/>
      </c>
      <c r="CS57" s="150" t="str">
        <f t="shared" si="40"/>
        <v/>
      </c>
      <c r="CT57" s="89"/>
      <c r="CU57" s="142"/>
      <c r="CV57" s="142"/>
      <c r="CW57" s="143" t="str">
        <f t="shared" si="41"/>
        <v/>
      </c>
      <c r="CX57" s="144" t="str">
        <f t="shared" si="42"/>
        <v/>
      </c>
      <c r="CY57" s="145" t="str">
        <f t="shared" si="43"/>
        <v/>
      </c>
      <c r="CZ57" s="145" t="str">
        <f t="shared" si="44"/>
        <v/>
      </c>
      <c r="DA57" s="146" t="str">
        <f t="shared" si="45"/>
        <v/>
      </c>
      <c r="DB57" s="147" t="str">
        <f t="shared" si="46"/>
        <v/>
      </c>
      <c r="DC57" s="148" t="str">
        <f t="shared" si="47"/>
        <v/>
      </c>
      <c r="DD57" s="149" t="str">
        <f t="shared" si="48"/>
        <v/>
      </c>
      <c r="DE57" s="150" t="str">
        <f t="shared" si="49"/>
        <v/>
      </c>
      <c r="DF57" s="89"/>
      <c r="DG57" s="142"/>
      <c r="DH57" s="142"/>
      <c r="DI57" s="143" t="str">
        <f t="shared" si="79"/>
        <v/>
      </c>
      <c r="DJ57" s="144" t="str">
        <f t="shared" si="80"/>
        <v/>
      </c>
      <c r="DK57" s="145" t="str">
        <f t="shared" si="81"/>
        <v/>
      </c>
      <c r="DL57" s="145" t="str">
        <f t="shared" si="82"/>
        <v/>
      </c>
      <c r="DM57" s="146" t="str">
        <f t="shared" si="83"/>
        <v/>
      </c>
      <c r="DN57" s="147" t="str">
        <f t="shared" si="84"/>
        <v/>
      </c>
      <c r="DO57" s="148" t="str">
        <f t="shared" si="85"/>
        <v/>
      </c>
      <c r="DP57" s="149" t="str">
        <f t="shared" si="86"/>
        <v/>
      </c>
      <c r="DQ57" s="150" t="str">
        <f t="shared" si="87"/>
        <v/>
      </c>
      <c r="DR57" s="89"/>
      <c r="DS57" s="142"/>
      <c r="DT57" s="142"/>
      <c r="DU57" s="143" t="str">
        <f t="shared" si="88"/>
        <v/>
      </c>
      <c r="DV57" s="144" t="str">
        <f t="shared" si="89"/>
        <v/>
      </c>
      <c r="DW57" s="145" t="str">
        <f t="shared" si="90"/>
        <v/>
      </c>
      <c r="DX57" s="145" t="str">
        <f t="shared" si="91"/>
        <v/>
      </c>
      <c r="DY57" s="146" t="str">
        <f t="shared" si="92"/>
        <v/>
      </c>
      <c r="DZ57" s="147" t="str">
        <f t="shared" si="93"/>
        <v/>
      </c>
      <c r="EA57" s="148" t="str">
        <f t="shared" si="94"/>
        <v/>
      </c>
      <c r="EB57" s="149" t="str">
        <f t="shared" si="95"/>
        <v/>
      </c>
      <c r="EC57" s="150" t="str">
        <f t="shared" si="96"/>
        <v/>
      </c>
      <c r="ED57" s="89"/>
      <c r="EE57" s="142"/>
      <c r="EF57" s="142"/>
      <c r="EG57" s="143" t="str">
        <f t="shared" si="97"/>
        <v/>
      </c>
      <c r="EH57" s="144" t="str">
        <f t="shared" si="98"/>
        <v/>
      </c>
      <c r="EI57" s="145" t="str">
        <f t="shared" si="99"/>
        <v/>
      </c>
      <c r="EJ57" s="145" t="str">
        <f t="shared" si="100"/>
        <v/>
      </c>
      <c r="EK57" s="146" t="str">
        <f t="shared" si="101"/>
        <v/>
      </c>
      <c r="EL57" s="147" t="str">
        <f t="shared" si="102"/>
        <v/>
      </c>
      <c r="EM57" s="148" t="str">
        <f t="shared" si="103"/>
        <v/>
      </c>
      <c r="EN57" s="149" t="str">
        <f t="shared" si="104"/>
        <v/>
      </c>
      <c r="EO57" s="150" t="str">
        <f t="shared" si="105"/>
        <v/>
      </c>
      <c r="EP57" s="89"/>
      <c r="EQ57" s="142"/>
      <c r="ER57" s="142"/>
      <c r="ES57" s="143" t="str">
        <f t="shared" si="106"/>
        <v/>
      </c>
      <c r="ET57" s="144" t="str">
        <f t="shared" si="107"/>
        <v/>
      </c>
      <c r="EU57" s="145" t="str">
        <f t="shared" si="108"/>
        <v/>
      </c>
      <c r="EV57" s="145" t="str">
        <f t="shared" si="109"/>
        <v/>
      </c>
      <c r="EW57" s="146" t="str">
        <f t="shared" si="110"/>
        <v/>
      </c>
      <c r="EX57" s="147" t="str">
        <f t="shared" si="111"/>
        <v/>
      </c>
      <c r="EY57" s="148" t="str">
        <f t="shared" si="112"/>
        <v/>
      </c>
      <c r="EZ57" s="149" t="str">
        <f t="shared" si="113"/>
        <v/>
      </c>
      <c r="FA57" s="150" t="str">
        <f t="shared" si="114"/>
        <v/>
      </c>
      <c r="FB57" s="89"/>
      <c r="FC57" s="142"/>
      <c r="FD57" s="142"/>
      <c r="FE57" s="143" t="str">
        <f t="shared" si="115"/>
        <v/>
      </c>
      <c r="FF57" s="144" t="str">
        <f t="shared" si="116"/>
        <v/>
      </c>
      <c r="FG57" s="145" t="str">
        <f t="shared" si="117"/>
        <v/>
      </c>
      <c r="FH57" s="145" t="str">
        <f t="shared" si="118"/>
        <v/>
      </c>
      <c r="FI57" s="146" t="str">
        <f t="shared" si="119"/>
        <v/>
      </c>
      <c r="FJ57" s="147" t="str">
        <f t="shared" si="120"/>
        <v/>
      </c>
      <c r="FK57" s="148" t="str">
        <f t="shared" si="121"/>
        <v/>
      </c>
      <c r="FL57" s="149" t="str">
        <f t="shared" si="122"/>
        <v/>
      </c>
      <c r="FM57" s="150" t="str">
        <f t="shared" si="123"/>
        <v/>
      </c>
      <c r="FN57" s="89"/>
      <c r="FO57" s="142"/>
      <c r="FP57" s="142"/>
      <c r="FQ57" s="143" t="str">
        <f>IF(FU57="","",#REF!)</f>
        <v/>
      </c>
      <c r="FR57" s="144" t="str">
        <f t="shared" si="124"/>
        <v/>
      </c>
      <c r="FS57" s="145" t="str">
        <f t="shared" si="125"/>
        <v/>
      </c>
      <c r="FT57" s="145" t="str">
        <f t="shared" si="126"/>
        <v/>
      </c>
      <c r="FU57" s="146" t="str">
        <f t="shared" si="127"/>
        <v/>
      </c>
      <c r="FV57" s="147" t="str">
        <f t="shared" si="128"/>
        <v/>
      </c>
      <c r="FW57" s="148" t="str">
        <f t="shared" si="129"/>
        <v/>
      </c>
      <c r="FX57" s="149" t="str">
        <f t="shared" si="130"/>
        <v/>
      </c>
      <c r="FY57" s="150" t="str">
        <f t="shared" si="131"/>
        <v/>
      </c>
      <c r="FZ57" s="89"/>
      <c r="GA57" s="142"/>
      <c r="GB57" s="142"/>
      <c r="GC57" s="143" t="str">
        <f t="shared" si="132"/>
        <v/>
      </c>
      <c r="GD57" s="144" t="str">
        <f t="shared" si="133"/>
        <v/>
      </c>
      <c r="GE57" s="145" t="str">
        <f t="shared" si="134"/>
        <v/>
      </c>
      <c r="GF57" s="145" t="str">
        <f t="shared" si="135"/>
        <v/>
      </c>
      <c r="GG57" s="146" t="str">
        <f t="shared" si="136"/>
        <v/>
      </c>
      <c r="GH57" s="147" t="str">
        <f t="shared" si="137"/>
        <v/>
      </c>
      <c r="GI57" s="148" t="str">
        <f t="shared" si="138"/>
        <v/>
      </c>
      <c r="GJ57" s="149" t="str">
        <f t="shared" si="139"/>
        <v/>
      </c>
      <c r="GK57" s="150" t="str">
        <f t="shared" si="140"/>
        <v/>
      </c>
      <c r="GL57" s="89"/>
      <c r="GM57" s="142"/>
      <c r="GN57" s="142" t="s">
        <v>284</v>
      </c>
      <c r="GO57" s="143" t="str">
        <f t="shared" si="141"/>
        <v/>
      </c>
      <c r="GP57" s="144" t="str">
        <f t="shared" si="142"/>
        <v/>
      </c>
      <c r="GQ57" s="145" t="str">
        <f t="shared" si="143"/>
        <v/>
      </c>
      <c r="GR57" s="145" t="str">
        <f t="shared" si="144"/>
        <v/>
      </c>
      <c r="GS57" s="146" t="str">
        <f t="shared" si="145"/>
        <v/>
      </c>
      <c r="GT57" s="147" t="str">
        <f t="shared" si="146"/>
        <v/>
      </c>
      <c r="GU57" s="148" t="str">
        <f t="shared" si="147"/>
        <v/>
      </c>
      <c r="GV57" s="149" t="str">
        <f t="shared" si="148"/>
        <v/>
      </c>
      <c r="GW57" s="150" t="str">
        <f t="shared" si="149"/>
        <v/>
      </c>
      <c r="GX57" s="89"/>
      <c r="GY57" s="142"/>
      <c r="GZ57" s="142"/>
      <c r="HA57" s="143" t="str">
        <f t="shared" si="150"/>
        <v/>
      </c>
      <c r="HB57" s="144" t="str">
        <f t="shared" si="151"/>
        <v/>
      </c>
      <c r="HC57" s="145" t="str">
        <f t="shared" si="152"/>
        <v/>
      </c>
      <c r="HD57" s="145" t="str">
        <f t="shared" si="153"/>
        <v/>
      </c>
      <c r="HE57" s="146" t="str">
        <f t="shared" si="154"/>
        <v/>
      </c>
      <c r="HF57" s="147" t="str">
        <f t="shared" si="155"/>
        <v/>
      </c>
      <c r="HG57" s="148" t="str">
        <f t="shared" si="156"/>
        <v/>
      </c>
      <c r="HH57" s="149" t="str">
        <f t="shared" si="157"/>
        <v/>
      </c>
      <c r="HI57" s="150" t="str">
        <f t="shared" si="158"/>
        <v/>
      </c>
      <c r="HJ57" s="89"/>
      <c r="HK57" s="142"/>
      <c r="HL57" s="142" t="s">
        <v>284</v>
      </c>
      <c r="HM57" s="143" t="str">
        <f t="shared" si="159"/>
        <v/>
      </c>
      <c r="HN57" s="144" t="str">
        <f t="shared" si="160"/>
        <v/>
      </c>
      <c r="HO57" s="145" t="str">
        <f t="shared" si="161"/>
        <v/>
      </c>
      <c r="HP57" s="145" t="str">
        <f t="shared" si="162"/>
        <v/>
      </c>
      <c r="HQ57" s="146" t="str">
        <f t="shared" si="163"/>
        <v/>
      </c>
      <c r="HR57" s="147" t="str">
        <f t="shared" si="164"/>
        <v/>
      </c>
      <c r="HS57" s="148" t="str">
        <f t="shared" si="165"/>
        <v/>
      </c>
      <c r="HT57" s="149" t="str">
        <f t="shared" si="166"/>
        <v/>
      </c>
      <c r="HU57" s="150" t="str">
        <f t="shared" si="167"/>
        <v/>
      </c>
      <c r="HV57" s="89"/>
      <c r="HW57" s="142"/>
      <c r="HX57" s="142"/>
      <c r="HY57" s="143" t="str">
        <f t="shared" si="168"/>
        <v/>
      </c>
      <c r="HZ57" s="144" t="str">
        <f t="shared" si="169"/>
        <v/>
      </c>
      <c r="IA57" s="145" t="str">
        <f t="shared" si="170"/>
        <v/>
      </c>
      <c r="IB57" s="145" t="str">
        <f t="shared" si="171"/>
        <v/>
      </c>
      <c r="IC57" s="146" t="str">
        <f t="shared" si="172"/>
        <v/>
      </c>
      <c r="ID57" s="147" t="str">
        <f t="shared" si="173"/>
        <v/>
      </c>
      <c r="IE57" s="148" t="str">
        <f t="shared" si="174"/>
        <v/>
      </c>
      <c r="IF57" s="149" t="str">
        <f t="shared" si="175"/>
        <v/>
      </c>
      <c r="IG57" s="150" t="str">
        <f t="shared" si="176"/>
        <v/>
      </c>
      <c r="IH57" s="89"/>
      <c r="II57" s="142"/>
      <c r="IJ57" s="142"/>
      <c r="IK57" s="143" t="str">
        <f t="shared" si="177"/>
        <v/>
      </c>
      <c r="IL57" s="144" t="str">
        <f t="shared" si="178"/>
        <v/>
      </c>
      <c r="IM57" s="145" t="str">
        <f t="shared" si="179"/>
        <v/>
      </c>
      <c r="IN57" s="145" t="str">
        <f t="shared" si="180"/>
        <v/>
      </c>
      <c r="IO57" s="146" t="str">
        <f t="shared" si="181"/>
        <v/>
      </c>
      <c r="IP57" s="147" t="str">
        <f t="shared" si="182"/>
        <v/>
      </c>
      <c r="IQ57" s="148" t="str">
        <f t="shared" si="183"/>
        <v/>
      </c>
      <c r="IR57" s="149" t="str">
        <f t="shared" si="184"/>
        <v/>
      </c>
      <c r="IS57" s="150" t="str">
        <f t="shared" si="185"/>
        <v/>
      </c>
      <c r="IT57" s="89"/>
      <c r="IU57" s="142"/>
      <c r="IV57" s="142"/>
      <c r="IW57" s="143" t="str">
        <f t="shared" si="186"/>
        <v/>
      </c>
      <c r="IX57" s="144" t="str">
        <f t="shared" si="187"/>
        <v/>
      </c>
      <c r="IY57" s="145" t="str">
        <f t="shared" si="188"/>
        <v/>
      </c>
      <c r="IZ57" s="145" t="str">
        <f t="shared" si="189"/>
        <v/>
      </c>
      <c r="JA57" s="146" t="str">
        <f t="shared" si="190"/>
        <v/>
      </c>
      <c r="JB57" s="147" t="str">
        <f t="shared" si="191"/>
        <v/>
      </c>
      <c r="JC57" s="148" t="str">
        <f t="shared" si="192"/>
        <v/>
      </c>
      <c r="JD57" s="149" t="str">
        <f t="shared" si="193"/>
        <v/>
      </c>
      <c r="JE57" s="150" t="str">
        <f t="shared" si="194"/>
        <v/>
      </c>
      <c r="JF57" s="89"/>
      <c r="JG57" s="142"/>
      <c r="JH57" s="142"/>
      <c r="JI57" s="143" t="str">
        <f t="shared" si="195"/>
        <v/>
      </c>
      <c r="JJ57" s="144" t="str">
        <f t="shared" si="196"/>
        <v/>
      </c>
      <c r="JK57" s="145" t="str">
        <f t="shared" si="197"/>
        <v/>
      </c>
      <c r="JL57" s="145" t="str">
        <f t="shared" si="198"/>
        <v/>
      </c>
      <c r="JM57" s="146" t="str">
        <f t="shared" si="199"/>
        <v/>
      </c>
      <c r="JN57" s="147" t="str">
        <f t="shared" si="200"/>
        <v/>
      </c>
      <c r="JO57" s="148" t="str">
        <f t="shared" si="201"/>
        <v/>
      </c>
      <c r="JP57" s="149" t="str">
        <f t="shared" si="202"/>
        <v/>
      </c>
      <c r="JQ57" s="150" t="str">
        <f t="shared" si="203"/>
        <v/>
      </c>
      <c r="JR57" s="89"/>
      <c r="JS57" s="142"/>
      <c r="JT57" s="142"/>
      <c r="JU57" s="143" t="str">
        <f t="shared" si="204"/>
        <v/>
      </c>
      <c r="JV57" s="144" t="str">
        <f t="shared" si="205"/>
        <v/>
      </c>
      <c r="JW57" s="145" t="str">
        <f t="shared" si="206"/>
        <v/>
      </c>
      <c r="JX57" s="145" t="str">
        <f t="shared" si="207"/>
        <v/>
      </c>
      <c r="JY57" s="146" t="str">
        <f t="shared" si="208"/>
        <v/>
      </c>
      <c r="JZ57" s="147" t="str">
        <f t="shared" si="209"/>
        <v/>
      </c>
      <c r="KA57" s="148" t="str">
        <f t="shared" si="210"/>
        <v/>
      </c>
      <c r="KB57" s="149" t="str">
        <f t="shared" si="211"/>
        <v/>
      </c>
      <c r="KC57" s="150" t="str">
        <f t="shared" si="212"/>
        <v/>
      </c>
      <c r="KD57" s="89"/>
      <c r="KE57" s="142"/>
      <c r="KF57" s="142"/>
    </row>
    <row r="58" spans="1:292" ht="13.5" customHeight="1" x14ac:dyDescent="0.25">
      <c r="A58" s="100"/>
      <c r="B58" s="142" t="s">
        <v>814</v>
      </c>
      <c r="C58" s="89" t="s">
        <v>815</v>
      </c>
      <c r="D58" s="320"/>
      <c r="E58" s="143">
        <f t="shared" si="53"/>
        <v>40601</v>
      </c>
      <c r="F58" s="144" t="str">
        <f t="shared" si="54"/>
        <v>Fillon VI</v>
      </c>
      <c r="G58" s="145">
        <f t="shared" si="55"/>
        <v>40496</v>
      </c>
      <c r="H58" s="145">
        <f t="shared" si="56"/>
        <v>40601</v>
      </c>
      <c r="I58" s="146" t="str">
        <f t="shared" si="57"/>
        <v>Jeannette Bougrab</v>
      </c>
      <c r="J58" s="147" t="str">
        <f t="shared" si="58"/>
        <v>1973</v>
      </c>
      <c r="K58" s="148" t="str">
        <f t="shared" si="59"/>
        <v>female</v>
      </c>
      <c r="L58" s="149" t="str">
        <f t="shared" si="60"/>
        <v>fr_ump01</v>
      </c>
      <c r="M58" s="150" t="str">
        <f t="shared" si="61"/>
        <v>Bougrab_Jeannette_1973</v>
      </c>
      <c r="O58" s="142"/>
      <c r="P58" s="320" t="s">
        <v>940</v>
      </c>
      <c r="Q58" s="143">
        <f t="shared" si="62"/>
        <v>41044</v>
      </c>
      <c r="R58" s="144" t="str">
        <f t="shared" si="63"/>
        <v>Fillon VII</v>
      </c>
      <c r="S58" s="145">
        <f t="shared" si="64"/>
        <v>40601</v>
      </c>
      <c r="T58" s="145">
        <f t="shared" si="65"/>
        <v>41044</v>
      </c>
      <c r="U58" s="146" t="str">
        <f t="shared" si="66"/>
        <v>Jeannette Bougrab</v>
      </c>
      <c r="V58" s="147" t="str">
        <f t="shared" si="67"/>
        <v>1973</v>
      </c>
      <c r="W58" s="148" t="str">
        <f t="shared" si="68"/>
        <v>female</v>
      </c>
      <c r="X58" s="149" t="str">
        <f t="shared" si="69"/>
        <v>fr_ump01</v>
      </c>
      <c r="Y58" s="150" t="str">
        <f t="shared" si="70"/>
        <v>Bougrab_Jeannette_1973</v>
      </c>
      <c r="AA58" s="142"/>
      <c r="AB58" s="142" t="s">
        <v>940</v>
      </c>
      <c r="AC58" s="143" t="str">
        <f t="shared" si="71"/>
        <v/>
      </c>
      <c r="AD58" s="144" t="str">
        <f t="shared" si="72"/>
        <v/>
      </c>
      <c r="AE58" s="145" t="str">
        <f t="shared" si="73"/>
        <v/>
      </c>
      <c r="AF58" s="145" t="str">
        <f t="shared" si="74"/>
        <v/>
      </c>
      <c r="AG58" s="146" t="str">
        <f t="shared" si="75"/>
        <v/>
      </c>
      <c r="AH58" s="147" t="str">
        <f t="shared" si="76"/>
        <v/>
      </c>
      <c r="AI58" s="148" t="str">
        <f t="shared" si="77"/>
        <v/>
      </c>
      <c r="AJ58" s="149" t="str">
        <f t="shared" si="215"/>
        <v/>
      </c>
      <c r="AK58" s="150" t="str">
        <f t="shared" si="78"/>
        <v/>
      </c>
      <c r="AM58" s="142"/>
      <c r="AN58" s="142"/>
      <c r="AO58" s="143" t="str">
        <f t="shared" si="0"/>
        <v/>
      </c>
      <c r="AP58" s="144" t="str">
        <f t="shared" si="1"/>
        <v/>
      </c>
      <c r="AQ58" s="145" t="str">
        <f t="shared" si="216"/>
        <v/>
      </c>
      <c r="AR58" s="145" t="str">
        <f t="shared" si="217"/>
        <v/>
      </c>
      <c r="AS58" s="146" t="str">
        <f t="shared" si="2"/>
        <v/>
      </c>
      <c r="AT58" s="147" t="str">
        <f t="shared" si="3"/>
        <v/>
      </c>
      <c r="AU58" s="148" t="str">
        <f t="shared" si="4"/>
        <v/>
      </c>
      <c r="AV58" s="149" t="str">
        <f t="shared" si="5"/>
        <v/>
      </c>
      <c r="AW58" s="150" t="str">
        <f t="shared" si="6"/>
        <v/>
      </c>
      <c r="AX58" s="89"/>
      <c r="AY58" s="142"/>
      <c r="AZ58" s="142"/>
      <c r="BA58" s="143" t="str">
        <f t="shared" si="7"/>
        <v/>
      </c>
      <c r="BB58" s="144" t="str">
        <f t="shared" si="8"/>
        <v/>
      </c>
      <c r="BC58" s="145" t="str">
        <f t="shared" si="218"/>
        <v/>
      </c>
      <c r="BD58" s="145" t="str">
        <f t="shared" si="219"/>
        <v/>
      </c>
      <c r="BE58" s="146" t="str">
        <f t="shared" si="9"/>
        <v/>
      </c>
      <c r="BF58" s="147" t="str">
        <f t="shared" si="10"/>
        <v/>
      </c>
      <c r="BG58" s="148" t="str">
        <f t="shared" si="11"/>
        <v/>
      </c>
      <c r="BH58" s="149" t="str">
        <f t="shared" si="12"/>
        <v/>
      </c>
      <c r="BI58" s="150" t="str">
        <f t="shared" si="13"/>
        <v/>
      </c>
      <c r="BJ58" s="89"/>
      <c r="BK58" s="142"/>
      <c r="BL58" s="142"/>
      <c r="BM58" s="143" t="str">
        <f t="shared" si="14"/>
        <v/>
      </c>
      <c r="BN58" s="144" t="str">
        <f t="shared" si="15"/>
        <v/>
      </c>
      <c r="BO58" s="145" t="str">
        <f t="shared" si="16"/>
        <v/>
      </c>
      <c r="BP58" s="145" t="str">
        <f t="shared" si="17"/>
        <v/>
      </c>
      <c r="BQ58" s="146" t="str">
        <f t="shared" si="18"/>
        <v/>
      </c>
      <c r="BR58" s="147" t="str">
        <f t="shared" si="19"/>
        <v/>
      </c>
      <c r="BS58" s="148" t="str">
        <f t="shared" si="20"/>
        <v/>
      </c>
      <c r="BT58" s="149" t="str">
        <f t="shared" si="21"/>
        <v/>
      </c>
      <c r="BU58" s="150" t="str">
        <f t="shared" si="22"/>
        <v/>
      </c>
      <c r="BV58" s="89"/>
      <c r="BW58" s="142"/>
      <c r="BX58" s="142"/>
      <c r="BY58" s="143" t="str">
        <f t="shared" si="23"/>
        <v/>
      </c>
      <c r="BZ58" s="144" t="str">
        <f t="shared" si="24"/>
        <v/>
      </c>
      <c r="CA58" s="145" t="str">
        <f t="shared" si="25"/>
        <v/>
      </c>
      <c r="CB58" s="145" t="str">
        <f t="shared" si="26"/>
        <v/>
      </c>
      <c r="CC58" s="146" t="str">
        <f t="shared" si="27"/>
        <v/>
      </c>
      <c r="CD58" s="147" t="str">
        <f t="shared" si="28"/>
        <v/>
      </c>
      <c r="CE58" s="148" t="str">
        <f t="shared" si="29"/>
        <v/>
      </c>
      <c r="CF58" s="149" t="str">
        <f t="shared" si="30"/>
        <v/>
      </c>
      <c r="CG58" s="150" t="str">
        <f t="shared" si="31"/>
        <v/>
      </c>
      <c r="CH58" s="89"/>
      <c r="CI58" s="142"/>
      <c r="CJ58" s="142"/>
      <c r="CK58" s="143" t="str">
        <f t="shared" si="32"/>
        <v/>
      </c>
      <c r="CL58" s="144" t="str">
        <f t="shared" si="33"/>
        <v/>
      </c>
      <c r="CM58" s="145" t="str">
        <f t="shared" si="34"/>
        <v/>
      </c>
      <c r="CN58" s="145" t="str">
        <f t="shared" si="35"/>
        <v/>
      </c>
      <c r="CO58" s="146" t="str">
        <f t="shared" si="36"/>
        <v/>
      </c>
      <c r="CP58" s="147" t="str">
        <f t="shared" si="37"/>
        <v/>
      </c>
      <c r="CQ58" s="148" t="str">
        <f t="shared" si="38"/>
        <v/>
      </c>
      <c r="CR58" s="149" t="str">
        <f t="shared" si="39"/>
        <v/>
      </c>
      <c r="CS58" s="150" t="str">
        <f t="shared" si="40"/>
        <v/>
      </c>
      <c r="CT58" s="89"/>
      <c r="CU58" s="142"/>
      <c r="CV58" s="142"/>
      <c r="CW58" s="143" t="str">
        <f t="shared" si="41"/>
        <v/>
      </c>
      <c r="CX58" s="144" t="str">
        <f t="shared" si="42"/>
        <v/>
      </c>
      <c r="CY58" s="145" t="str">
        <f t="shared" si="43"/>
        <v/>
      </c>
      <c r="CZ58" s="145" t="str">
        <f t="shared" si="44"/>
        <v/>
      </c>
      <c r="DA58" s="146" t="str">
        <f t="shared" si="45"/>
        <v/>
      </c>
      <c r="DB58" s="147" t="str">
        <f t="shared" si="46"/>
        <v/>
      </c>
      <c r="DC58" s="148" t="str">
        <f t="shared" si="47"/>
        <v/>
      </c>
      <c r="DD58" s="149" t="str">
        <f t="shared" si="48"/>
        <v/>
      </c>
      <c r="DE58" s="150" t="str">
        <f t="shared" si="49"/>
        <v/>
      </c>
      <c r="DF58" s="89"/>
      <c r="DG58" s="142"/>
      <c r="DH58" s="142"/>
      <c r="DI58" s="143" t="str">
        <f t="shared" si="79"/>
        <v/>
      </c>
      <c r="DJ58" s="144" t="str">
        <f t="shared" si="80"/>
        <v/>
      </c>
      <c r="DK58" s="145" t="str">
        <f t="shared" si="81"/>
        <v/>
      </c>
      <c r="DL58" s="145" t="str">
        <f t="shared" si="82"/>
        <v/>
      </c>
      <c r="DM58" s="146" t="str">
        <f t="shared" si="83"/>
        <v/>
      </c>
      <c r="DN58" s="147" t="str">
        <f t="shared" si="84"/>
        <v/>
      </c>
      <c r="DO58" s="148" t="str">
        <f t="shared" si="85"/>
        <v/>
      </c>
      <c r="DP58" s="149" t="str">
        <f t="shared" si="86"/>
        <v/>
      </c>
      <c r="DQ58" s="150" t="str">
        <f t="shared" si="87"/>
        <v/>
      </c>
      <c r="DR58" s="89"/>
      <c r="DS58" s="142"/>
      <c r="DT58" s="142"/>
      <c r="DU58" s="143" t="str">
        <f t="shared" si="88"/>
        <v/>
      </c>
      <c r="DV58" s="144" t="str">
        <f t="shared" si="89"/>
        <v/>
      </c>
      <c r="DW58" s="145" t="str">
        <f t="shared" si="90"/>
        <v/>
      </c>
      <c r="DX58" s="145" t="str">
        <f t="shared" si="91"/>
        <v/>
      </c>
      <c r="DY58" s="146" t="str">
        <f t="shared" si="92"/>
        <v/>
      </c>
      <c r="DZ58" s="147" t="str">
        <f t="shared" si="93"/>
        <v/>
      </c>
      <c r="EA58" s="148" t="str">
        <f t="shared" si="94"/>
        <v/>
      </c>
      <c r="EB58" s="149" t="str">
        <f t="shared" si="95"/>
        <v/>
      </c>
      <c r="EC58" s="150" t="str">
        <f t="shared" si="96"/>
        <v/>
      </c>
      <c r="ED58" s="89"/>
      <c r="EE58" s="142"/>
      <c r="EF58" s="142"/>
      <c r="EG58" s="143" t="str">
        <f t="shared" si="97"/>
        <v/>
      </c>
      <c r="EH58" s="144" t="str">
        <f t="shared" si="98"/>
        <v/>
      </c>
      <c r="EI58" s="145" t="str">
        <f t="shared" si="99"/>
        <v/>
      </c>
      <c r="EJ58" s="145" t="str">
        <f t="shared" si="100"/>
        <v/>
      </c>
      <c r="EK58" s="146" t="str">
        <f t="shared" si="101"/>
        <v/>
      </c>
      <c r="EL58" s="147" t="str">
        <f t="shared" si="102"/>
        <v/>
      </c>
      <c r="EM58" s="148" t="str">
        <f t="shared" si="103"/>
        <v/>
      </c>
      <c r="EN58" s="149" t="str">
        <f t="shared" si="104"/>
        <v/>
      </c>
      <c r="EO58" s="150" t="str">
        <f t="shared" si="105"/>
        <v/>
      </c>
      <c r="EP58" s="89"/>
      <c r="EQ58" s="142"/>
      <c r="ER58" s="142"/>
      <c r="ES58" s="143" t="str">
        <f t="shared" si="106"/>
        <v/>
      </c>
      <c r="ET58" s="144" t="str">
        <f t="shared" si="107"/>
        <v/>
      </c>
      <c r="EU58" s="145" t="str">
        <f t="shared" si="108"/>
        <v/>
      </c>
      <c r="EV58" s="145" t="str">
        <f t="shared" si="109"/>
        <v/>
      </c>
      <c r="EW58" s="146" t="str">
        <f t="shared" si="110"/>
        <v/>
      </c>
      <c r="EX58" s="147" t="str">
        <f t="shared" si="111"/>
        <v/>
      </c>
      <c r="EY58" s="148" t="str">
        <f t="shared" si="112"/>
        <v/>
      </c>
      <c r="EZ58" s="149" t="str">
        <f t="shared" si="113"/>
        <v/>
      </c>
      <c r="FA58" s="150" t="str">
        <f t="shared" si="114"/>
        <v/>
      </c>
      <c r="FB58" s="89"/>
      <c r="FC58" s="142"/>
      <c r="FD58" s="142"/>
      <c r="FE58" s="143" t="str">
        <f t="shared" si="115"/>
        <v/>
      </c>
      <c r="FF58" s="144" t="str">
        <f t="shared" si="116"/>
        <v/>
      </c>
      <c r="FG58" s="145" t="str">
        <f t="shared" si="117"/>
        <v/>
      </c>
      <c r="FH58" s="145" t="str">
        <f t="shared" si="118"/>
        <v/>
      </c>
      <c r="FI58" s="146" t="str">
        <f t="shared" si="119"/>
        <v/>
      </c>
      <c r="FJ58" s="147" t="str">
        <f t="shared" si="120"/>
        <v/>
      </c>
      <c r="FK58" s="148" t="str">
        <f t="shared" si="121"/>
        <v/>
      </c>
      <c r="FL58" s="149" t="str">
        <f t="shared" si="122"/>
        <v/>
      </c>
      <c r="FM58" s="150" t="str">
        <f t="shared" si="123"/>
        <v/>
      </c>
      <c r="FN58" s="89"/>
      <c r="FO58" s="142"/>
      <c r="FP58" s="142"/>
      <c r="FQ58" s="143" t="str">
        <f>IF(FU58="","",#REF!)</f>
        <v/>
      </c>
      <c r="FR58" s="144" t="str">
        <f t="shared" si="124"/>
        <v/>
      </c>
      <c r="FS58" s="145" t="str">
        <f t="shared" si="125"/>
        <v/>
      </c>
      <c r="FT58" s="145" t="str">
        <f t="shared" si="126"/>
        <v/>
      </c>
      <c r="FU58" s="146" t="str">
        <f t="shared" si="127"/>
        <v/>
      </c>
      <c r="FV58" s="147" t="str">
        <f t="shared" si="128"/>
        <v/>
      </c>
      <c r="FW58" s="148" t="str">
        <f t="shared" si="129"/>
        <v/>
      </c>
      <c r="FX58" s="149" t="str">
        <f t="shared" si="130"/>
        <v/>
      </c>
      <c r="FY58" s="150" t="str">
        <f t="shared" si="131"/>
        <v/>
      </c>
      <c r="FZ58" s="89"/>
      <c r="GA58" s="142"/>
      <c r="GB58" s="142"/>
      <c r="GC58" s="143" t="str">
        <f t="shared" si="132"/>
        <v/>
      </c>
      <c r="GD58" s="144" t="str">
        <f t="shared" si="133"/>
        <v/>
      </c>
      <c r="GE58" s="145" t="str">
        <f t="shared" si="134"/>
        <v/>
      </c>
      <c r="GF58" s="145" t="str">
        <f t="shared" si="135"/>
        <v/>
      </c>
      <c r="GG58" s="146" t="str">
        <f t="shared" si="136"/>
        <v/>
      </c>
      <c r="GH58" s="147" t="str">
        <f t="shared" si="137"/>
        <v/>
      </c>
      <c r="GI58" s="148" t="str">
        <f t="shared" si="138"/>
        <v/>
      </c>
      <c r="GJ58" s="149" t="str">
        <f t="shared" si="139"/>
        <v/>
      </c>
      <c r="GK58" s="150" t="str">
        <f t="shared" si="140"/>
        <v/>
      </c>
      <c r="GL58" s="89"/>
      <c r="GM58" s="142"/>
      <c r="GN58" s="142" t="s">
        <v>284</v>
      </c>
      <c r="GO58" s="143" t="str">
        <f t="shared" si="141"/>
        <v/>
      </c>
      <c r="GP58" s="144" t="str">
        <f t="shared" si="142"/>
        <v/>
      </c>
      <c r="GQ58" s="145" t="str">
        <f t="shared" si="143"/>
        <v/>
      </c>
      <c r="GR58" s="145" t="str">
        <f t="shared" si="144"/>
        <v/>
      </c>
      <c r="GS58" s="146" t="str">
        <f t="shared" si="145"/>
        <v/>
      </c>
      <c r="GT58" s="147" t="str">
        <f t="shared" si="146"/>
        <v/>
      </c>
      <c r="GU58" s="148" t="str">
        <f t="shared" si="147"/>
        <v/>
      </c>
      <c r="GV58" s="149" t="str">
        <f t="shared" si="148"/>
        <v/>
      </c>
      <c r="GW58" s="150" t="str">
        <f t="shared" si="149"/>
        <v/>
      </c>
      <c r="GX58" s="89"/>
      <c r="GY58" s="142"/>
      <c r="GZ58" s="142"/>
      <c r="HA58" s="143" t="str">
        <f t="shared" si="150"/>
        <v/>
      </c>
      <c r="HB58" s="144" t="str">
        <f t="shared" si="151"/>
        <v/>
      </c>
      <c r="HC58" s="145" t="str">
        <f t="shared" si="152"/>
        <v/>
      </c>
      <c r="HD58" s="145" t="str">
        <f t="shared" si="153"/>
        <v/>
      </c>
      <c r="HE58" s="146" t="str">
        <f t="shared" si="154"/>
        <v/>
      </c>
      <c r="HF58" s="147" t="str">
        <f t="shared" si="155"/>
        <v/>
      </c>
      <c r="HG58" s="148" t="str">
        <f t="shared" si="156"/>
        <v/>
      </c>
      <c r="HH58" s="149" t="str">
        <f t="shared" si="157"/>
        <v/>
      </c>
      <c r="HI58" s="150" t="str">
        <f t="shared" si="158"/>
        <v/>
      </c>
      <c r="HJ58" s="89"/>
      <c r="HK58" s="142"/>
      <c r="HL58" s="142" t="s">
        <v>284</v>
      </c>
      <c r="HM58" s="143" t="str">
        <f t="shared" si="159"/>
        <v/>
      </c>
      <c r="HN58" s="144" t="str">
        <f t="shared" si="160"/>
        <v/>
      </c>
      <c r="HO58" s="145" t="str">
        <f t="shared" si="161"/>
        <v/>
      </c>
      <c r="HP58" s="145" t="str">
        <f t="shared" si="162"/>
        <v/>
      </c>
      <c r="HQ58" s="146" t="str">
        <f t="shared" si="163"/>
        <v/>
      </c>
      <c r="HR58" s="147" t="str">
        <f t="shared" si="164"/>
        <v/>
      </c>
      <c r="HS58" s="148" t="str">
        <f t="shared" si="165"/>
        <v/>
      </c>
      <c r="HT58" s="149" t="str">
        <f t="shared" si="166"/>
        <v/>
      </c>
      <c r="HU58" s="150" t="str">
        <f t="shared" si="167"/>
        <v/>
      </c>
      <c r="HV58" s="89"/>
      <c r="HW58" s="142"/>
      <c r="HX58" s="142"/>
      <c r="HY58" s="143" t="str">
        <f t="shared" si="168"/>
        <v/>
      </c>
      <c r="HZ58" s="144" t="str">
        <f t="shared" si="169"/>
        <v/>
      </c>
      <c r="IA58" s="145" t="str">
        <f t="shared" si="170"/>
        <v/>
      </c>
      <c r="IB58" s="145" t="str">
        <f t="shared" si="171"/>
        <v/>
      </c>
      <c r="IC58" s="146" t="str">
        <f t="shared" si="172"/>
        <v/>
      </c>
      <c r="ID58" s="147" t="str">
        <f t="shared" si="173"/>
        <v/>
      </c>
      <c r="IE58" s="148" t="str">
        <f t="shared" si="174"/>
        <v/>
      </c>
      <c r="IF58" s="149" t="str">
        <f t="shared" si="175"/>
        <v/>
      </c>
      <c r="IG58" s="150" t="str">
        <f t="shared" si="176"/>
        <v/>
      </c>
      <c r="IH58" s="89"/>
      <c r="II58" s="142"/>
      <c r="IJ58" s="142"/>
      <c r="IK58" s="143" t="str">
        <f t="shared" si="177"/>
        <v/>
      </c>
      <c r="IL58" s="144" t="str">
        <f t="shared" si="178"/>
        <v/>
      </c>
      <c r="IM58" s="145" t="str">
        <f t="shared" si="179"/>
        <v/>
      </c>
      <c r="IN58" s="145" t="str">
        <f t="shared" si="180"/>
        <v/>
      </c>
      <c r="IO58" s="146" t="str">
        <f t="shared" si="181"/>
        <v/>
      </c>
      <c r="IP58" s="147" t="str">
        <f t="shared" si="182"/>
        <v/>
      </c>
      <c r="IQ58" s="148" t="str">
        <f t="shared" si="183"/>
        <v/>
      </c>
      <c r="IR58" s="149" t="str">
        <f t="shared" si="184"/>
        <v/>
      </c>
      <c r="IS58" s="150" t="str">
        <f t="shared" si="185"/>
        <v/>
      </c>
      <c r="IT58" s="89"/>
      <c r="IU58" s="142"/>
      <c r="IV58" s="142"/>
      <c r="IW58" s="143" t="str">
        <f t="shared" si="186"/>
        <v/>
      </c>
      <c r="IX58" s="144" t="str">
        <f t="shared" si="187"/>
        <v/>
      </c>
      <c r="IY58" s="145" t="str">
        <f t="shared" si="188"/>
        <v/>
      </c>
      <c r="IZ58" s="145" t="str">
        <f t="shared" si="189"/>
        <v/>
      </c>
      <c r="JA58" s="146" t="str">
        <f t="shared" si="190"/>
        <v/>
      </c>
      <c r="JB58" s="147" t="str">
        <f t="shared" si="191"/>
        <v/>
      </c>
      <c r="JC58" s="148" t="str">
        <f t="shared" si="192"/>
        <v/>
      </c>
      <c r="JD58" s="149" t="str">
        <f t="shared" si="193"/>
        <v/>
      </c>
      <c r="JE58" s="150" t="str">
        <f t="shared" si="194"/>
        <v/>
      </c>
      <c r="JF58" s="89"/>
      <c r="JG58" s="142"/>
      <c r="JH58" s="142"/>
      <c r="JI58" s="143" t="str">
        <f t="shared" si="195"/>
        <v/>
      </c>
      <c r="JJ58" s="144" t="str">
        <f t="shared" si="196"/>
        <v/>
      </c>
      <c r="JK58" s="145" t="str">
        <f t="shared" si="197"/>
        <v/>
      </c>
      <c r="JL58" s="145" t="str">
        <f t="shared" si="198"/>
        <v/>
      </c>
      <c r="JM58" s="146" t="str">
        <f t="shared" si="199"/>
        <v/>
      </c>
      <c r="JN58" s="147" t="str">
        <f t="shared" si="200"/>
        <v/>
      </c>
      <c r="JO58" s="148" t="str">
        <f t="shared" si="201"/>
        <v/>
      </c>
      <c r="JP58" s="149" t="str">
        <f t="shared" si="202"/>
        <v/>
      </c>
      <c r="JQ58" s="150" t="str">
        <f t="shared" si="203"/>
        <v/>
      </c>
      <c r="JR58" s="89"/>
      <c r="JS58" s="142"/>
      <c r="JT58" s="142"/>
      <c r="JU58" s="143" t="str">
        <f t="shared" si="204"/>
        <v/>
      </c>
      <c r="JV58" s="144" t="str">
        <f t="shared" si="205"/>
        <v/>
      </c>
      <c r="JW58" s="145" t="str">
        <f t="shared" si="206"/>
        <v/>
      </c>
      <c r="JX58" s="145" t="str">
        <f t="shared" si="207"/>
        <v/>
      </c>
      <c r="JY58" s="146" t="str">
        <f t="shared" si="208"/>
        <v/>
      </c>
      <c r="JZ58" s="147" t="str">
        <f t="shared" si="209"/>
        <v/>
      </c>
      <c r="KA58" s="148" t="str">
        <f t="shared" si="210"/>
        <v/>
      </c>
      <c r="KB58" s="149" t="str">
        <f t="shared" si="211"/>
        <v/>
      </c>
      <c r="KC58" s="150" t="str">
        <f t="shared" si="212"/>
        <v/>
      </c>
      <c r="KD58" s="89"/>
      <c r="KE58" s="142"/>
      <c r="KF58" s="142"/>
    </row>
    <row r="59" spans="1:292" ht="13.5" customHeight="1" x14ac:dyDescent="0.25">
      <c r="A59" s="100"/>
      <c r="B59" s="142" t="s">
        <v>816</v>
      </c>
      <c r="C59" s="89" t="s">
        <v>817</v>
      </c>
      <c r="D59" s="320"/>
      <c r="E59" s="143" t="str">
        <f t="shared" si="53"/>
        <v/>
      </c>
      <c r="F59" s="144" t="str">
        <f t="shared" si="54"/>
        <v/>
      </c>
      <c r="G59" s="145" t="str">
        <f t="shared" si="55"/>
        <v/>
      </c>
      <c r="H59" s="145" t="str">
        <f t="shared" si="56"/>
        <v/>
      </c>
      <c r="I59" s="146" t="str">
        <f t="shared" si="57"/>
        <v/>
      </c>
      <c r="J59" s="147" t="str">
        <f t="shared" si="58"/>
        <v/>
      </c>
      <c r="K59" s="148" t="str">
        <f t="shared" si="59"/>
        <v/>
      </c>
      <c r="L59" s="149" t="str">
        <f t="shared" si="60"/>
        <v/>
      </c>
      <c r="M59" s="150" t="str">
        <f t="shared" si="61"/>
        <v/>
      </c>
      <c r="O59" s="142"/>
      <c r="P59" s="320"/>
      <c r="Q59" s="143" t="str">
        <f t="shared" si="62"/>
        <v/>
      </c>
      <c r="R59" s="144" t="str">
        <f t="shared" si="63"/>
        <v/>
      </c>
      <c r="S59" s="145" t="str">
        <f t="shared" si="64"/>
        <v/>
      </c>
      <c r="T59" s="145" t="str">
        <f t="shared" si="65"/>
        <v/>
      </c>
      <c r="U59" s="146" t="str">
        <f t="shared" si="66"/>
        <v/>
      </c>
      <c r="V59" s="147" t="str">
        <f t="shared" si="67"/>
        <v/>
      </c>
      <c r="W59" s="148" t="str">
        <f t="shared" si="68"/>
        <v/>
      </c>
      <c r="X59" s="149" t="str">
        <f t="shared" si="69"/>
        <v/>
      </c>
      <c r="Y59" s="150" t="str">
        <f t="shared" si="70"/>
        <v/>
      </c>
      <c r="AA59" s="142"/>
      <c r="AB59" s="142"/>
      <c r="AC59" s="143">
        <f t="shared" si="71"/>
        <v>41729</v>
      </c>
      <c r="AD59" s="144" t="str">
        <f t="shared" si="72"/>
        <v>Ayrault I</v>
      </c>
      <c r="AE59" s="145">
        <f t="shared" si="73"/>
        <v>41045</v>
      </c>
      <c r="AF59" s="145">
        <f t="shared" si="74"/>
        <v>41729</v>
      </c>
      <c r="AG59" s="146" t="str">
        <f t="shared" si="75"/>
        <v>Valérie Fourneyron</v>
      </c>
      <c r="AH59" s="147" t="str">
        <f t="shared" si="76"/>
        <v>1959</v>
      </c>
      <c r="AI59" s="148" t="str">
        <f t="shared" si="77"/>
        <v>female</v>
      </c>
      <c r="AJ59" s="149" t="str">
        <f t="shared" si="215"/>
        <v>fr_ps01</v>
      </c>
      <c r="AK59" s="150" t="str">
        <f t="shared" si="78"/>
        <v>Fourneyron_Valérie_1959</v>
      </c>
      <c r="AM59" s="142"/>
      <c r="AN59" s="142" t="s">
        <v>904</v>
      </c>
      <c r="AO59" s="143" t="str">
        <f t="shared" si="0"/>
        <v/>
      </c>
      <c r="AP59" s="144" t="str">
        <f t="shared" si="1"/>
        <v/>
      </c>
      <c r="AQ59" s="145" t="str">
        <f t="shared" si="216"/>
        <v/>
      </c>
      <c r="AR59" s="145" t="str">
        <f t="shared" si="217"/>
        <v/>
      </c>
      <c r="AS59" s="146" t="str">
        <f t="shared" si="2"/>
        <v/>
      </c>
      <c r="AT59" s="147" t="str">
        <f t="shared" si="3"/>
        <v/>
      </c>
      <c r="AU59" s="148" t="str">
        <f t="shared" si="4"/>
        <v/>
      </c>
      <c r="AV59" s="149" t="str">
        <f t="shared" si="5"/>
        <v/>
      </c>
      <c r="AW59" s="150" t="str">
        <f t="shared" si="6"/>
        <v/>
      </c>
      <c r="AX59" s="89"/>
      <c r="AY59" s="142"/>
      <c r="AZ59" s="142"/>
      <c r="BA59" s="143" t="str">
        <f t="shared" si="7"/>
        <v/>
      </c>
      <c r="BB59" s="144" t="str">
        <f t="shared" si="8"/>
        <v/>
      </c>
      <c r="BC59" s="145" t="str">
        <f t="shared" si="218"/>
        <v/>
      </c>
      <c r="BD59" s="145" t="str">
        <f t="shared" si="219"/>
        <v/>
      </c>
      <c r="BE59" s="146" t="str">
        <f t="shared" si="9"/>
        <v/>
      </c>
      <c r="BF59" s="147" t="str">
        <f t="shared" si="10"/>
        <v/>
      </c>
      <c r="BG59" s="148" t="str">
        <f t="shared" si="11"/>
        <v/>
      </c>
      <c r="BH59" s="149" t="str">
        <f t="shared" si="12"/>
        <v/>
      </c>
      <c r="BI59" s="150" t="str">
        <f t="shared" si="13"/>
        <v/>
      </c>
      <c r="BJ59" s="89"/>
      <c r="BK59" s="142"/>
      <c r="BL59" s="142"/>
      <c r="BM59" s="143" t="str">
        <f t="shared" si="14"/>
        <v/>
      </c>
      <c r="BN59" s="144" t="str">
        <f t="shared" si="15"/>
        <v/>
      </c>
      <c r="BO59" s="145" t="str">
        <f t="shared" si="16"/>
        <v/>
      </c>
      <c r="BP59" s="145" t="str">
        <f t="shared" si="17"/>
        <v/>
      </c>
      <c r="BQ59" s="146" t="str">
        <f t="shared" si="18"/>
        <v/>
      </c>
      <c r="BR59" s="147" t="str">
        <f t="shared" si="19"/>
        <v/>
      </c>
      <c r="BS59" s="148" t="str">
        <f t="shared" si="20"/>
        <v/>
      </c>
      <c r="BT59" s="149" t="str">
        <f t="shared" si="21"/>
        <v/>
      </c>
      <c r="BU59" s="150" t="str">
        <f t="shared" si="22"/>
        <v/>
      </c>
      <c r="BV59" s="89"/>
      <c r="BW59" s="142"/>
      <c r="BX59" s="142"/>
      <c r="BY59" s="143" t="str">
        <f t="shared" si="23"/>
        <v/>
      </c>
      <c r="BZ59" s="144" t="str">
        <f t="shared" si="24"/>
        <v/>
      </c>
      <c r="CA59" s="145" t="str">
        <f t="shared" si="25"/>
        <v/>
      </c>
      <c r="CB59" s="145" t="str">
        <f t="shared" si="26"/>
        <v/>
      </c>
      <c r="CC59" s="146" t="str">
        <f t="shared" si="27"/>
        <v/>
      </c>
      <c r="CD59" s="147" t="str">
        <f t="shared" si="28"/>
        <v/>
      </c>
      <c r="CE59" s="148" t="str">
        <f t="shared" si="29"/>
        <v/>
      </c>
      <c r="CF59" s="149" t="str">
        <f t="shared" si="30"/>
        <v/>
      </c>
      <c r="CG59" s="150" t="str">
        <f t="shared" si="31"/>
        <v/>
      </c>
      <c r="CH59" s="89"/>
      <c r="CI59" s="142"/>
      <c r="CJ59" s="142"/>
      <c r="CK59" s="143" t="str">
        <f t="shared" si="32"/>
        <v/>
      </c>
      <c r="CL59" s="144" t="str">
        <f t="shared" si="33"/>
        <v/>
      </c>
      <c r="CM59" s="145" t="str">
        <f t="shared" si="34"/>
        <v/>
      </c>
      <c r="CN59" s="145" t="str">
        <f t="shared" si="35"/>
        <v/>
      </c>
      <c r="CO59" s="146" t="str">
        <f t="shared" si="36"/>
        <v/>
      </c>
      <c r="CP59" s="147" t="str">
        <f t="shared" si="37"/>
        <v/>
      </c>
      <c r="CQ59" s="148" t="str">
        <f t="shared" si="38"/>
        <v/>
      </c>
      <c r="CR59" s="149" t="str">
        <f t="shared" si="39"/>
        <v/>
      </c>
      <c r="CS59" s="150" t="str">
        <f t="shared" si="40"/>
        <v/>
      </c>
      <c r="CT59" s="89"/>
      <c r="CU59" s="142"/>
      <c r="CV59" s="142"/>
      <c r="CW59" s="143" t="str">
        <f t="shared" si="41"/>
        <v/>
      </c>
      <c r="CX59" s="144" t="str">
        <f t="shared" si="42"/>
        <v/>
      </c>
      <c r="CY59" s="145" t="str">
        <f t="shared" si="43"/>
        <v/>
      </c>
      <c r="CZ59" s="145" t="str">
        <f t="shared" si="44"/>
        <v/>
      </c>
      <c r="DA59" s="146" t="str">
        <f t="shared" si="45"/>
        <v/>
      </c>
      <c r="DB59" s="147" t="str">
        <f t="shared" si="46"/>
        <v/>
      </c>
      <c r="DC59" s="148" t="str">
        <f t="shared" si="47"/>
        <v/>
      </c>
      <c r="DD59" s="149" t="str">
        <f t="shared" si="48"/>
        <v/>
      </c>
      <c r="DE59" s="150" t="str">
        <f t="shared" si="49"/>
        <v/>
      </c>
      <c r="DF59" s="89"/>
      <c r="DG59" s="142"/>
      <c r="DH59" s="142"/>
      <c r="DI59" s="143" t="str">
        <f t="shared" si="79"/>
        <v/>
      </c>
      <c r="DJ59" s="144" t="str">
        <f t="shared" si="80"/>
        <v/>
      </c>
      <c r="DK59" s="145" t="str">
        <f t="shared" si="81"/>
        <v/>
      </c>
      <c r="DL59" s="145" t="str">
        <f t="shared" si="82"/>
        <v/>
      </c>
      <c r="DM59" s="146" t="str">
        <f t="shared" si="83"/>
        <v/>
      </c>
      <c r="DN59" s="147" t="str">
        <f t="shared" si="84"/>
        <v/>
      </c>
      <c r="DO59" s="148" t="str">
        <f t="shared" si="85"/>
        <v/>
      </c>
      <c r="DP59" s="149" t="str">
        <f t="shared" si="86"/>
        <v/>
      </c>
      <c r="DQ59" s="150" t="str">
        <f t="shared" si="87"/>
        <v/>
      </c>
      <c r="DR59" s="89"/>
      <c r="DS59" s="142"/>
      <c r="DT59" s="142"/>
      <c r="DU59" s="143" t="str">
        <f t="shared" si="88"/>
        <v/>
      </c>
      <c r="DV59" s="144" t="str">
        <f t="shared" si="89"/>
        <v/>
      </c>
      <c r="DW59" s="145" t="str">
        <f t="shared" si="90"/>
        <v/>
      </c>
      <c r="DX59" s="145" t="str">
        <f t="shared" si="91"/>
        <v/>
      </c>
      <c r="DY59" s="146" t="str">
        <f t="shared" si="92"/>
        <v/>
      </c>
      <c r="DZ59" s="147" t="str">
        <f t="shared" si="93"/>
        <v/>
      </c>
      <c r="EA59" s="148" t="str">
        <f t="shared" si="94"/>
        <v/>
      </c>
      <c r="EB59" s="149" t="str">
        <f t="shared" si="95"/>
        <v/>
      </c>
      <c r="EC59" s="150" t="str">
        <f t="shared" si="96"/>
        <v/>
      </c>
      <c r="ED59" s="89"/>
      <c r="EE59" s="142"/>
      <c r="EF59" s="142"/>
      <c r="EG59" s="143" t="str">
        <f t="shared" si="97"/>
        <v/>
      </c>
      <c r="EH59" s="144" t="str">
        <f t="shared" si="98"/>
        <v/>
      </c>
      <c r="EI59" s="145" t="str">
        <f t="shared" si="99"/>
        <v/>
      </c>
      <c r="EJ59" s="145" t="str">
        <f t="shared" si="100"/>
        <v/>
      </c>
      <c r="EK59" s="146" t="str">
        <f t="shared" si="101"/>
        <v/>
      </c>
      <c r="EL59" s="147" t="str">
        <f t="shared" si="102"/>
        <v/>
      </c>
      <c r="EM59" s="148" t="str">
        <f t="shared" si="103"/>
        <v/>
      </c>
      <c r="EN59" s="149" t="str">
        <f t="shared" si="104"/>
        <v/>
      </c>
      <c r="EO59" s="150" t="str">
        <f t="shared" si="105"/>
        <v/>
      </c>
      <c r="EP59" s="89"/>
      <c r="EQ59" s="142"/>
      <c r="ER59" s="142"/>
      <c r="ES59" s="143" t="str">
        <f t="shared" si="106"/>
        <v/>
      </c>
      <c r="ET59" s="144" t="str">
        <f t="shared" si="107"/>
        <v/>
      </c>
      <c r="EU59" s="145" t="str">
        <f t="shared" si="108"/>
        <v/>
      </c>
      <c r="EV59" s="145" t="str">
        <f t="shared" si="109"/>
        <v/>
      </c>
      <c r="EW59" s="146" t="str">
        <f t="shared" si="110"/>
        <v/>
      </c>
      <c r="EX59" s="147" t="str">
        <f t="shared" si="111"/>
        <v/>
      </c>
      <c r="EY59" s="148" t="str">
        <f t="shared" si="112"/>
        <v/>
      </c>
      <c r="EZ59" s="149" t="str">
        <f t="shared" si="113"/>
        <v/>
      </c>
      <c r="FA59" s="150" t="str">
        <f t="shared" si="114"/>
        <v/>
      </c>
      <c r="FB59" s="89"/>
      <c r="FC59" s="142"/>
      <c r="FD59" s="142"/>
      <c r="FE59" s="143" t="str">
        <f t="shared" si="115"/>
        <v/>
      </c>
      <c r="FF59" s="144" t="str">
        <f t="shared" si="116"/>
        <v/>
      </c>
      <c r="FG59" s="145" t="str">
        <f t="shared" si="117"/>
        <v/>
      </c>
      <c r="FH59" s="145" t="str">
        <f t="shared" si="118"/>
        <v/>
      </c>
      <c r="FI59" s="146" t="str">
        <f t="shared" si="119"/>
        <v/>
      </c>
      <c r="FJ59" s="147" t="str">
        <f t="shared" si="120"/>
        <v/>
      </c>
      <c r="FK59" s="148" t="str">
        <f t="shared" si="121"/>
        <v/>
      </c>
      <c r="FL59" s="149" t="str">
        <f t="shared" si="122"/>
        <v/>
      </c>
      <c r="FM59" s="150" t="str">
        <f t="shared" si="123"/>
        <v/>
      </c>
      <c r="FN59" s="89"/>
      <c r="FO59" s="142"/>
      <c r="FP59" s="142"/>
      <c r="FQ59" s="143" t="str">
        <f>IF(FU59="","",#REF!)</f>
        <v/>
      </c>
      <c r="FR59" s="144" t="str">
        <f t="shared" si="124"/>
        <v/>
      </c>
      <c r="FS59" s="145" t="str">
        <f t="shared" si="125"/>
        <v/>
      </c>
      <c r="FT59" s="145" t="str">
        <f t="shared" si="126"/>
        <v/>
      </c>
      <c r="FU59" s="146" t="str">
        <f t="shared" si="127"/>
        <v/>
      </c>
      <c r="FV59" s="147" t="str">
        <f t="shared" si="128"/>
        <v/>
      </c>
      <c r="FW59" s="148" t="str">
        <f t="shared" si="129"/>
        <v/>
      </c>
      <c r="FX59" s="149" t="str">
        <f t="shared" si="130"/>
        <v/>
      </c>
      <c r="FY59" s="150" t="str">
        <f t="shared" si="131"/>
        <v/>
      </c>
      <c r="FZ59" s="89"/>
      <c r="GA59" s="142"/>
      <c r="GB59" s="142"/>
      <c r="GC59" s="143" t="str">
        <f t="shared" si="132"/>
        <v/>
      </c>
      <c r="GD59" s="144" t="str">
        <f t="shared" si="133"/>
        <v/>
      </c>
      <c r="GE59" s="145" t="str">
        <f t="shared" si="134"/>
        <v/>
      </c>
      <c r="GF59" s="145" t="str">
        <f t="shared" si="135"/>
        <v/>
      </c>
      <c r="GG59" s="146" t="str">
        <f t="shared" si="136"/>
        <v/>
      </c>
      <c r="GH59" s="147" t="str">
        <f t="shared" si="137"/>
        <v/>
      </c>
      <c r="GI59" s="148" t="str">
        <f t="shared" si="138"/>
        <v/>
      </c>
      <c r="GJ59" s="149" t="str">
        <f t="shared" si="139"/>
        <v/>
      </c>
      <c r="GK59" s="150" t="str">
        <f t="shared" si="140"/>
        <v/>
      </c>
      <c r="GL59" s="89"/>
      <c r="GM59" s="142"/>
      <c r="GN59" s="142"/>
      <c r="GO59" s="143" t="str">
        <f t="shared" si="141"/>
        <v/>
      </c>
      <c r="GP59" s="144" t="str">
        <f t="shared" si="142"/>
        <v/>
      </c>
      <c r="GQ59" s="145" t="str">
        <f t="shared" si="143"/>
        <v/>
      </c>
      <c r="GR59" s="145" t="str">
        <f t="shared" si="144"/>
        <v/>
      </c>
      <c r="GS59" s="146" t="str">
        <f t="shared" si="145"/>
        <v/>
      </c>
      <c r="GT59" s="147" t="str">
        <f t="shared" si="146"/>
        <v/>
      </c>
      <c r="GU59" s="148" t="str">
        <f t="shared" si="147"/>
        <v/>
      </c>
      <c r="GV59" s="149" t="str">
        <f t="shared" si="148"/>
        <v/>
      </c>
      <c r="GW59" s="150" t="str">
        <f t="shared" si="149"/>
        <v/>
      </c>
      <c r="GX59" s="89"/>
      <c r="GY59" s="142"/>
      <c r="GZ59" s="142"/>
      <c r="HA59" s="143" t="str">
        <f t="shared" si="150"/>
        <v/>
      </c>
      <c r="HB59" s="144" t="str">
        <f t="shared" si="151"/>
        <v/>
      </c>
      <c r="HC59" s="145" t="str">
        <f t="shared" si="152"/>
        <v/>
      </c>
      <c r="HD59" s="145" t="str">
        <f t="shared" si="153"/>
        <v/>
      </c>
      <c r="HE59" s="146" t="str">
        <f t="shared" si="154"/>
        <v/>
      </c>
      <c r="HF59" s="147" t="str">
        <f t="shared" si="155"/>
        <v/>
      </c>
      <c r="HG59" s="148" t="str">
        <f t="shared" si="156"/>
        <v/>
      </c>
      <c r="HH59" s="149" t="str">
        <f t="shared" si="157"/>
        <v/>
      </c>
      <c r="HI59" s="150" t="str">
        <f t="shared" si="158"/>
        <v/>
      </c>
      <c r="HJ59" s="89"/>
      <c r="HK59" s="142"/>
      <c r="HL59" s="142" t="s">
        <v>284</v>
      </c>
      <c r="HM59" s="143" t="str">
        <f t="shared" si="159"/>
        <v/>
      </c>
      <c r="HN59" s="144" t="str">
        <f t="shared" si="160"/>
        <v/>
      </c>
      <c r="HO59" s="145" t="str">
        <f t="shared" si="161"/>
        <v/>
      </c>
      <c r="HP59" s="145" t="str">
        <f t="shared" si="162"/>
        <v/>
      </c>
      <c r="HQ59" s="146" t="str">
        <f t="shared" si="163"/>
        <v/>
      </c>
      <c r="HR59" s="147" t="str">
        <f t="shared" si="164"/>
        <v/>
      </c>
      <c r="HS59" s="148" t="str">
        <f t="shared" si="165"/>
        <v/>
      </c>
      <c r="HT59" s="149" t="str">
        <f t="shared" si="166"/>
        <v/>
      </c>
      <c r="HU59" s="150" t="str">
        <f t="shared" si="167"/>
        <v/>
      </c>
      <c r="HV59" s="89"/>
      <c r="HW59" s="142"/>
      <c r="HX59" s="142"/>
      <c r="HY59" s="143" t="str">
        <f t="shared" si="168"/>
        <v/>
      </c>
      <c r="HZ59" s="144" t="str">
        <f t="shared" si="169"/>
        <v/>
      </c>
      <c r="IA59" s="145" t="str">
        <f t="shared" si="170"/>
        <v/>
      </c>
      <c r="IB59" s="145" t="str">
        <f t="shared" si="171"/>
        <v/>
      </c>
      <c r="IC59" s="146" t="str">
        <f t="shared" si="172"/>
        <v/>
      </c>
      <c r="ID59" s="147" t="str">
        <f t="shared" si="173"/>
        <v/>
      </c>
      <c r="IE59" s="148" t="str">
        <f t="shared" si="174"/>
        <v/>
      </c>
      <c r="IF59" s="149" t="str">
        <f t="shared" si="175"/>
        <v/>
      </c>
      <c r="IG59" s="150" t="str">
        <f t="shared" si="176"/>
        <v/>
      </c>
      <c r="IH59" s="89"/>
      <c r="II59" s="142"/>
      <c r="IJ59" s="142"/>
      <c r="IK59" s="143" t="str">
        <f t="shared" si="177"/>
        <v/>
      </c>
      <c r="IL59" s="144" t="str">
        <f t="shared" si="178"/>
        <v/>
      </c>
      <c r="IM59" s="145" t="str">
        <f t="shared" si="179"/>
        <v/>
      </c>
      <c r="IN59" s="145" t="str">
        <f t="shared" si="180"/>
        <v/>
      </c>
      <c r="IO59" s="146" t="str">
        <f t="shared" si="181"/>
        <v/>
      </c>
      <c r="IP59" s="147" t="str">
        <f t="shared" si="182"/>
        <v/>
      </c>
      <c r="IQ59" s="148" t="str">
        <f t="shared" si="183"/>
        <v/>
      </c>
      <c r="IR59" s="149" t="str">
        <f t="shared" si="184"/>
        <v/>
      </c>
      <c r="IS59" s="150" t="str">
        <f t="shared" si="185"/>
        <v/>
      </c>
      <c r="IT59" s="89"/>
      <c r="IU59" s="142"/>
      <c r="IV59" s="142"/>
      <c r="IW59" s="143" t="str">
        <f t="shared" si="186"/>
        <v/>
      </c>
      <c r="IX59" s="144" t="str">
        <f t="shared" si="187"/>
        <v/>
      </c>
      <c r="IY59" s="145" t="str">
        <f t="shared" si="188"/>
        <v/>
      </c>
      <c r="IZ59" s="145" t="str">
        <f t="shared" si="189"/>
        <v/>
      </c>
      <c r="JA59" s="146" t="str">
        <f t="shared" si="190"/>
        <v/>
      </c>
      <c r="JB59" s="147" t="str">
        <f t="shared" si="191"/>
        <v/>
      </c>
      <c r="JC59" s="148" t="str">
        <f t="shared" si="192"/>
        <v/>
      </c>
      <c r="JD59" s="149" t="str">
        <f t="shared" si="193"/>
        <v/>
      </c>
      <c r="JE59" s="150" t="str">
        <f t="shared" si="194"/>
        <v/>
      </c>
      <c r="JF59" s="89"/>
      <c r="JG59" s="142"/>
      <c r="JH59" s="142"/>
      <c r="JI59" s="143" t="str">
        <f t="shared" si="195"/>
        <v/>
      </c>
      <c r="JJ59" s="144" t="str">
        <f t="shared" si="196"/>
        <v/>
      </c>
      <c r="JK59" s="145" t="str">
        <f t="shared" si="197"/>
        <v/>
      </c>
      <c r="JL59" s="145" t="str">
        <f t="shared" si="198"/>
        <v/>
      </c>
      <c r="JM59" s="146" t="str">
        <f t="shared" si="199"/>
        <v/>
      </c>
      <c r="JN59" s="147" t="str">
        <f t="shared" si="200"/>
        <v/>
      </c>
      <c r="JO59" s="148" t="str">
        <f t="shared" si="201"/>
        <v/>
      </c>
      <c r="JP59" s="149" t="str">
        <f t="shared" si="202"/>
        <v/>
      </c>
      <c r="JQ59" s="150" t="str">
        <f t="shared" si="203"/>
        <v/>
      </c>
      <c r="JR59" s="89"/>
      <c r="JS59" s="142"/>
      <c r="JT59" s="142"/>
      <c r="JU59" s="143" t="str">
        <f t="shared" si="204"/>
        <v/>
      </c>
      <c r="JV59" s="144" t="str">
        <f t="shared" si="205"/>
        <v/>
      </c>
      <c r="JW59" s="145" t="str">
        <f t="shared" si="206"/>
        <v/>
      </c>
      <c r="JX59" s="145" t="str">
        <f t="shared" si="207"/>
        <v/>
      </c>
      <c r="JY59" s="146" t="str">
        <f t="shared" si="208"/>
        <v/>
      </c>
      <c r="JZ59" s="147" t="str">
        <f t="shared" si="209"/>
        <v/>
      </c>
      <c r="KA59" s="148" t="str">
        <f t="shared" si="210"/>
        <v/>
      </c>
      <c r="KB59" s="149" t="str">
        <f t="shared" si="211"/>
        <v/>
      </c>
      <c r="KC59" s="150" t="str">
        <f t="shared" si="212"/>
        <v/>
      </c>
      <c r="KD59" s="89"/>
      <c r="KE59" s="142"/>
      <c r="KF59" s="142"/>
    </row>
    <row r="60" spans="1:292" ht="13.5" customHeight="1" x14ac:dyDescent="0.25">
      <c r="A60" s="100"/>
      <c r="B60" s="142" t="s">
        <v>1075</v>
      </c>
      <c r="C60" s="89" t="s">
        <v>1076</v>
      </c>
      <c r="D60" s="320"/>
      <c r="E60" s="143"/>
      <c r="F60" s="144"/>
      <c r="G60" s="145"/>
      <c r="H60" s="145"/>
      <c r="I60" s="146"/>
      <c r="J60" s="147"/>
      <c r="K60" s="148"/>
      <c r="L60" s="149"/>
      <c r="M60" s="150"/>
      <c r="O60" s="142"/>
      <c r="P60" s="320"/>
      <c r="Q60" s="143"/>
      <c r="R60" s="144"/>
      <c r="S60" s="145"/>
      <c r="T60" s="145"/>
      <c r="U60" s="146"/>
      <c r="V60" s="147"/>
      <c r="W60" s="148"/>
      <c r="X60" s="149"/>
      <c r="Y60" s="150"/>
      <c r="AA60" s="142"/>
      <c r="AB60" s="142"/>
      <c r="AC60" s="143"/>
      <c r="AD60" s="144"/>
      <c r="AE60" s="145"/>
      <c r="AF60" s="145"/>
      <c r="AG60" s="146"/>
      <c r="AH60" s="147"/>
      <c r="AI60" s="148"/>
      <c r="AJ60" s="149"/>
      <c r="AK60" s="150"/>
      <c r="AM60" s="142"/>
      <c r="AN60" s="142"/>
      <c r="AO60" s="143">
        <f t="shared" si="0"/>
        <v>41878</v>
      </c>
      <c r="AP60" s="144" t="str">
        <f t="shared" si="1"/>
        <v>Valls I</v>
      </c>
      <c r="AQ60" s="145">
        <f>IF(AS60="","",AO$2)</f>
        <v>41729</v>
      </c>
      <c r="AR60" s="145">
        <f>IF(AS60="","",AO$3)</f>
        <v>41878</v>
      </c>
      <c r="AS60" s="146" t="str">
        <f t="shared" si="2"/>
        <v>Najat Valaud-Belkacem</v>
      </c>
      <c r="AT60" s="147" t="str">
        <f t="shared" si="3"/>
        <v>1977</v>
      </c>
      <c r="AU60" s="148" t="str">
        <f t="shared" si="4"/>
        <v>female</v>
      </c>
      <c r="AV60" s="149" t="str">
        <f t="shared" si="5"/>
        <v>fr_ps01</v>
      </c>
      <c r="AW60" s="150" t="str">
        <f t="shared" si="6"/>
        <v>Valaud-Belkacem_Najat_1977</v>
      </c>
      <c r="AX60" s="89"/>
      <c r="AY60" s="142"/>
      <c r="AZ60" s="318" t="s">
        <v>1104</v>
      </c>
      <c r="BA60" s="143" t="str">
        <f t="shared" si="7"/>
        <v/>
      </c>
      <c r="BB60" s="144" t="str">
        <f t="shared" si="8"/>
        <v/>
      </c>
      <c r="BC60" s="145"/>
      <c r="BD60" s="145"/>
      <c r="BE60" s="146" t="str">
        <f t="shared" si="9"/>
        <v/>
      </c>
      <c r="BF60" s="147" t="str">
        <f t="shared" si="10"/>
        <v/>
      </c>
      <c r="BG60" s="148" t="str">
        <f t="shared" si="11"/>
        <v/>
      </c>
      <c r="BH60" s="149" t="str">
        <f t="shared" si="12"/>
        <v/>
      </c>
      <c r="BI60" s="150" t="str">
        <f t="shared" si="13"/>
        <v/>
      </c>
      <c r="BJ60" s="89"/>
      <c r="BK60" s="142"/>
      <c r="BL60" s="142"/>
      <c r="BM60" s="143" t="str">
        <f t="shared" si="14"/>
        <v/>
      </c>
      <c r="BN60" s="144" t="str">
        <f t="shared" si="15"/>
        <v/>
      </c>
      <c r="BO60" s="145" t="str">
        <f t="shared" si="16"/>
        <v/>
      </c>
      <c r="BP60" s="145" t="str">
        <f t="shared" si="17"/>
        <v/>
      </c>
      <c r="BQ60" s="146" t="str">
        <f t="shared" si="18"/>
        <v/>
      </c>
      <c r="BR60" s="147" t="str">
        <f t="shared" si="19"/>
        <v/>
      </c>
      <c r="BS60" s="148" t="str">
        <f t="shared" si="20"/>
        <v/>
      </c>
      <c r="BT60" s="149" t="str">
        <f t="shared" si="21"/>
        <v/>
      </c>
      <c r="BU60" s="150" t="str">
        <f t="shared" si="22"/>
        <v/>
      </c>
      <c r="BV60" s="89"/>
      <c r="BW60" s="142"/>
      <c r="BX60" s="142"/>
      <c r="BY60" s="143" t="str">
        <f t="shared" si="23"/>
        <v/>
      </c>
      <c r="BZ60" s="144" t="str">
        <f t="shared" si="24"/>
        <v/>
      </c>
      <c r="CA60" s="145" t="str">
        <f t="shared" si="25"/>
        <v/>
      </c>
      <c r="CB60" s="145" t="str">
        <f t="shared" si="26"/>
        <v/>
      </c>
      <c r="CC60" s="146" t="str">
        <f t="shared" si="27"/>
        <v/>
      </c>
      <c r="CD60" s="147" t="str">
        <f t="shared" si="28"/>
        <v/>
      </c>
      <c r="CE60" s="148" t="str">
        <f t="shared" si="29"/>
        <v/>
      </c>
      <c r="CF60" s="149" t="str">
        <f t="shared" si="30"/>
        <v/>
      </c>
      <c r="CG60" s="150" t="str">
        <f t="shared" si="31"/>
        <v/>
      </c>
      <c r="CH60" s="89"/>
      <c r="CI60" s="142"/>
      <c r="CJ60" s="142"/>
      <c r="CK60" s="143" t="str">
        <f t="shared" si="32"/>
        <v/>
      </c>
      <c r="CL60" s="144" t="str">
        <f t="shared" si="33"/>
        <v/>
      </c>
      <c r="CM60" s="145" t="str">
        <f t="shared" si="34"/>
        <v/>
      </c>
      <c r="CN60" s="145" t="str">
        <f t="shared" si="35"/>
        <v/>
      </c>
      <c r="CO60" s="146" t="str">
        <f t="shared" si="36"/>
        <v/>
      </c>
      <c r="CP60" s="147" t="str">
        <f t="shared" si="37"/>
        <v/>
      </c>
      <c r="CQ60" s="148" t="str">
        <f t="shared" si="38"/>
        <v/>
      </c>
      <c r="CR60" s="149" t="str">
        <f t="shared" si="39"/>
        <v/>
      </c>
      <c r="CS60" s="150" t="str">
        <f t="shared" si="40"/>
        <v/>
      </c>
      <c r="CT60" s="89"/>
      <c r="CU60" s="142"/>
      <c r="CV60" s="142"/>
      <c r="CW60" s="143" t="str">
        <f t="shared" si="41"/>
        <v/>
      </c>
      <c r="CX60" s="144" t="str">
        <f t="shared" si="42"/>
        <v/>
      </c>
      <c r="CY60" s="145" t="str">
        <f t="shared" si="43"/>
        <v/>
      </c>
      <c r="CZ60" s="145" t="str">
        <f t="shared" si="44"/>
        <v/>
      </c>
      <c r="DA60" s="146" t="str">
        <f t="shared" si="45"/>
        <v/>
      </c>
      <c r="DB60" s="147" t="str">
        <f t="shared" si="46"/>
        <v/>
      </c>
      <c r="DC60" s="148" t="str">
        <f t="shared" si="47"/>
        <v/>
      </c>
      <c r="DD60" s="149" t="str">
        <f t="shared" si="48"/>
        <v/>
      </c>
      <c r="DE60" s="150" t="str">
        <f t="shared" si="49"/>
        <v/>
      </c>
      <c r="DF60" s="89"/>
      <c r="DG60" s="142"/>
      <c r="DH60" s="142"/>
      <c r="DI60" s="143"/>
      <c r="DJ60" s="144"/>
      <c r="DK60" s="145"/>
      <c r="DL60" s="145"/>
      <c r="DM60" s="146"/>
      <c r="DN60" s="147"/>
      <c r="DO60" s="148"/>
      <c r="DP60" s="149"/>
      <c r="DQ60" s="150"/>
      <c r="DR60" s="89"/>
      <c r="DS60" s="142"/>
      <c r="DT60" s="142"/>
      <c r="DU60" s="143"/>
      <c r="DV60" s="144"/>
      <c r="DW60" s="145"/>
      <c r="DX60" s="145"/>
      <c r="DY60" s="146"/>
      <c r="DZ60" s="147"/>
      <c r="EA60" s="148"/>
      <c r="EB60" s="149"/>
      <c r="EC60" s="150"/>
      <c r="ED60" s="89"/>
      <c r="EE60" s="142"/>
      <c r="EF60" s="142"/>
      <c r="EG60" s="143"/>
      <c r="EH60" s="144"/>
      <c r="EI60" s="145"/>
      <c r="EJ60" s="145"/>
      <c r="EK60" s="146"/>
      <c r="EL60" s="147"/>
      <c r="EM60" s="148"/>
      <c r="EN60" s="149"/>
      <c r="EO60" s="150"/>
      <c r="EP60" s="89"/>
      <c r="EQ60" s="142"/>
      <c r="ER60" s="142"/>
      <c r="ES60" s="143"/>
      <c r="ET60" s="144"/>
      <c r="EU60" s="145"/>
      <c r="EV60" s="145"/>
      <c r="EW60" s="146"/>
      <c r="EX60" s="147"/>
      <c r="EY60" s="148"/>
      <c r="EZ60" s="149"/>
      <c r="FA60" s="150"/>
      <c r="FB60" s="89"/>
      <c r="FC60" s="142"/>
      <c r="FD60" s="142"/>
      <c r="FE60" s="143"/>
      <c r="FF60" s="144"/>
      <c r="FG60" s="145"/>
      <c r="FH60" s="145"/>
      <c r="FI60" s="146"/>
      <c r="FJ60" s="147"/>
      <c r="FK60" s="148"/>
      <c r="FL60" s="149"/>
      <c r="FM60" s="150"/>
      <c r="FN60" s="89"/>
      <c r="FO60" s="142"/>
      <c r="FP60" s="142"/>
      <c r="FQ60" s="143"/>
      <c r="FR60" s="144"/>
      <c r="FS60" s="145"/>
      <c r="FT60" s="145"/>
      <c r="FU60" s="146"/>
      <c r="FV60" s="147"/>
      <c r="FW60" s="148"/>
      <c r="FX60" s="149"/>
      <c r="FY60" s="150"/>
      <c r="FZ60" s="89"/>
      <c r="GA60" s="142"/>
      <c r="GB60" s="142"/>
      <c r="GC60" s="143"/>
      <c r="GD60" s="144"/>
      <c r="GE60" s="145"/>
      <c r="GF60" s="145"/>
      <c r="GG60" s="146"/>
      <c r="GH60" s="147"/>
      <c r="GI60" s="148"/>
      <c r="GJ60" s="149"/>
      <c r="GK60" s="150"/>
      <c r="GL60" s="89"/>
      <c r="GM60" s="142"/>
      <c r="GN60" s="142"/>
      <c r="GO60" s="143"/>
      <c r="GP60" s="144"/>
      <c r="GQ60" s="145"/>
      <c r="GR60" s="145"/>
      <c r="GS60" s="146"/>
      <c r="GT60" s="147"/>
      <c r="GU60" s="148"/>
      <c r="GV60" s="149"/>
      <c r="GW60" s="150"/>
      <c r="GX60" s="89"/>
      <c r="GY60" s="142"/>
      <c r="GZ60" s="142"/>
      <c r="HA60" s="143"/>
      <c r="HB60" s="144"/>
      <c r="HC60" s="145"/>
      <c r="HD60" s="145"/>
      <c r="HE60" s="146"/>
      <c r="HF60" s="147"/>
      <c r="HG60" s="148"/>
      <c r="HH60" s="149"/>
      <c r="HI60" s="150"/>
      <c r="HJ60" s="89"/>
      <c r="HK60" s="142"/>
      <c r="HL60" s="142"/>
      <c r="HM60" s="143"/>
      <c r="HN60" s="144"/>
      <c r="HO60" s="145"/>
      <c r="HP60" s="145"/>
      <c r="HQ60" s="146"/>
      <c r="HR60" s="147"/>
      <c r="HS60" s="148"/>
      <c r="HT60" s="149"/>
      <c r="HU60" s="150"/>
      <c r="HV60" s="89"/>
      <c r="HW60" s="142"/>
      <c r="HX60" s="142"/>
      <c r="HY60" s="143"/>
      <c r="HZ60" s="144"/>
      <c r="IA60" s="145"/>
      <c r="IB60" s="145"/>
      <c r="IC60" s="146"/>
      <c r="ID60" s="147"/>
      <c r="IE60" s="148"/>
      <c r="IF60" s="149"/>
      <c r="IG60" s="150"/>
      <c r="IH60" s="89"/>
      <c r="II60" s="142"/>
      <c r="IJ60" s="142"/>
      <c r="IK60" s="143"/>
      <c r="IL60" s="144"/>
      <c r="IM60" s="145"/>
      <c r="IN60" s="145"/>
      <c r="IO60" s="146"/>
      <c r="IP60" s="147"/>
      <c r="IQ60" s="148"/>
      <c r="IR60" s="149"/>
      <c r="IS60" s="150"/>
      <c r="IT60" s="89"/>
      <c r="IU60" s="142"/>
      <c r="IV60" s="142"/>
      <c r="IW60" s="143"/>
      <c r="IX60" s="144"/>
      <c r="IY60" s="145"/>
      <c r="IZ60" s="145"/>
      <c r="JA60" s="146"/>
      <c r="JB60" s="147"/>
      <c r="JC60" s="148"/>
      <c r="JD60" s="149"/>
      <c r="JE60" s="150"/>
      <c r="JF60" s="89"/>
      <c r="JG60" s="142"/>
      <c r="JH60" s="142"/>
      <c r="JI60" s="143"/>
      <c r="JJ60" s="144"/>
      <c r="JK60" s="145"/>
      <c r="JL60" s="145"/>
      <c r="JM60" s="146"/>
      <c r="JN60" s="147"/>
      <c r="JO60" s="148"/>
      <c r="JP60" s="149"/>
      <c r="JQ60" s="150"/>
      <c r="JR60" s="89"/>
      <c r="JS60" s="142"/>
      <c r="JT60" s="142"/>
      <c r="JU60" s="143"/>
      <c r="JV60" s="144"/>
      <c r="JW60" s="145"/>
      <c r="JX60" s="145"/>
      <c r="JY60" s="146"/>
      <c r="JZ60" s="147"/>
      <c r="KA60" s="148"/>
      <c r="KB60" s="149"/>
      <c r="KC60" s="150"/>
      <c r="KD60" s="89"/>
      <c r="KE60" s="142"/>
      <c r="KF60" s="142"/>
    </row>
    <row r="61" spans="1:292" ht="13.5" customHeight="1" x14ac:dyDescent="0.25">
      <c r="A61" s="100"/>
      <c r="B61" s="142" t="s">
        <v>1137</v>
      </c>
      <c r="C61" s="89" t="s">
        <v>1070</v>
      </c>
      <c r="D61" s="320"/>
      <c r="E61" s="143"/>
      <c r="F61" s="144"/>
      <c r="G61" s="145"/>
      <c r="H61" s="145"/>
      <c r="I61" s="146"/>
      <c r="J61" s="147"/>
      <c r="K61" s="148"/>
      <c r="L61" s="149"/>
      <c r="M61" s="150"/>
      <c r="O61" s="142"/>
      <c r="P61" s="320"/>
      <c r="Q61" s="143"/>
      <c r="R61" s="144"/>
      <c r="S61" s="145"/>
      <c r="T61" s="145"/>
      <c r="U61" s="146"/>
      <c r="V61" s="147"/>
      <c r="W61" s="148"/>
      <c r="X61" s="149"/>
      <c r="Y61" s="150"/>
      <c r="AA61" s="142"/>
      <c r="AB61" s="142"/>
      <c r="AC61" s="143"/>
      <c r="AD61" s="144"/>
      <c r="AE61" s="145"/>
      <c r="AF61" s="145"/>
      <c r="AG61" s="146"/>
      <c r="AH61" s="147"/>
      <c r="AI61" s="148"/>
      <c r="AJ61" s="149"/>
      <c r="AK61" s="150"/>
      <c r="AM61" s="142"/>
      <c r="AN61" s="142"/>
      <c r="AO61" s="143" t="str">
        <f t="shared" si="0"/>
        <v/>
      </c>
      <c r="AP61" s="144" t="str">
        <f t="shared" si="1"/>
        <v/>
      </c>
      <c r="AQ61" s="145"/>
      <c r="AR61" s="145"/>
      <c r="AS61" s="146" t="str">
        <f t="shared" si="2"/>
        <v/>
      </c>
      <c r="AT61" s="147" t="str">
        <f t="shared" si="3"/>
        <v/>
      </c>
      <c r="AU61" s="148" t="str">
        <f t="shared" si="4"/>
        <v/>
      </c>
      <c r="AV61" s="149" t="str">
        <f t="shared" si="5"/>
        <v/>
      </c>
      <c r="AW61" s="150" t="str">
        <f t="shared" si="6"/>
        <v/>
      </c>
      <c r="AX61" s="89"/>
      <c r="AY61" s="142"/>
      <c r="AZ61" s="318"/>
      <c r="BA61" s="143">
        <f t="shared" si="7"/>
        <v>42710</v>
      </c>
      <c r="BB61" s="144" t="str">
        <f t="shared" si="8"/>
        <v>Valls II</v>
      </c>
      <c r="BC61" s="145">
        <f t="shared" si="218"/>
        <v>41878</v>
      </c>
      <c r="BD61" s="145">
        <f t="shared" si="219"/>
        <v>42710</v>
      </c>
      <c r="BE61" s="146" t="str">
        <f t="shared" si="9"/>
        <v>Patrick Kanner</v>
      </c>
      <c r="BF61" s="147" t="str">
        <f t="shared" si="10"/>
        <v>1957</v>
      </c>
      <c r="BG61" s="148" t="str">
        <f t="shared" si="11"/>
        <v>male</v>
      </c>
      <c r="BH61" s="149" t="str">
        <f t="shared" si="12"/>
        <v>fr_ps01</v>
      </c>
      <c r="BI61" s="150" t="str">
        <f t="shared" si="13"/>
        <v>Kanner_Patrick_1957</v>
      </c>
      <c r="BJ61" s="89"/>
      <c r="BK61" s="142"/>
      <c r="BL61" s="15" t="s">
        <v>1105</v>
      </c>
      <c r="BM61" s="143">
        <f t="shared" si="14"/>
        <v>42870</v>
      </c>
      <c r="BN61" s="144" t="str">
        <f t="shared" si="15"/>
        <v>Cazenueve I</v>
      </c>
      <c r="BO61" s="145">
        <f t="shared" si="16"/>
        <v>42710</v>
      </c>
      <c r="BP61" s="145">
        <f t="shared" si="17"/>
        <v>42870</v>
      </c>
      <c r="BQ61" s="146" t="str">
        <f t="shared" si="18"/>
        <v>Patrick Kanner</v>
      </c>
      <c r="BR61" s="147" t="str">
        <f t="shared" si="19"/>
        <v>1957</v>
      </c>
      <c r="BS61" s="148" t="str">
        <f t="shared" si="20"/>
        <v>male</v>
      </c>
      <c r="BT61" s="149" t="str">
        <f t="shared" si="21"/>
        <v>fr_ps01</v>
      </c>
      <c r="BU61" s="150" t="str">
        <f t="shared" si="22"/>
        <v>Kanner_Patrick_1957</v>
      </c>
      <c r="BV61" s="89"/>
      <c r="BW61" s="142"/>
      <c r="BX61" s="142" t="s">
        <v>1105</v>
      </c>
      <c r="BY61" s="143" t="str">
        <f t="shared" si="23"/>
        <v/>
      </c>
      <c r="BZ61" s="144" t="str">
        <f t="shared" si="24"/>
        <v/>
      </c>
      <c r="CA61" s="145" t="str">
        <f t="shared" si="25"/>
        <v/>
      </c>
      <c r="CB61" s="145" t="str">
        <f t="shared" si="26"/>
        <v/>
      </c>
      <c r="CC61" s="146" t="str">
        <f t="shared" si="27"/>
        <v/>
      </c>
      <c r="CD61" s="147" t="str">
        <f t="shared" si="28"/>
        <v/>
      </c>
      <c r="CE61" s="148" t="str">
        <f t="shared" si="29"/>
        <v/>
      </c>
      <c r="CF61" s="149" t="str">
        <f t="shared" si="30"/>
        <v/>
      </c>
      <c r="CG61" s="150" t="str">
        <f t="shared" si="31"/>
        <v/>
      </c>
      <c r="CH61" s="89"/>
      <c r="CI61" s="142"/>
      <c r="CJ61" s="142"/>
      <c r="CK61" s="143" t="str">
        <f t="shared" si="32"/>
        <v/>
      </c>
      <c r="CL61" s="144" t="str">
        <f t="shared" si="33"/>
        <v/>
      </c>
      <c r="CM61" s="145" t="str">
        <f t="shared" si="34"/>
        <v/>
      </c>
      <c r="CN61" s="145" t="str">
        <f t="shared" si="35"/>
        <v/>
      </c>
      <c r="CO61" s="146" t="str">
        <f t="shared" si="36"/>
        <v/>
      </c>
      <c r="CP61" s="147" t="str">
        <f t="shared" si="37"/>
        <v/>
      </c>
      <c r="CQ61" s="148" t="str">
        <f t="shared" si="38"/>
        <v/>
      </c>
      <c r="CR61" s="149" t="str">
        <f t="shared" si="39"/>
        <v/>
      </c>
      <c r="CS61" s="150" t="str">
        <f t="shared" si="40"/>
        <v/>
      </c>
      <c r="CT61" s="89"/>
      <c r="CU61" s="142"/>
      <c r="CV61" s="142"/>
      <c r="CW61" s="143" t="str">
        <f t="shared" si="41"/>
        <v/>
      </c>
      <c r="CX61" s="144" t="str">
        <f t="shared" si="42"/>
        <v/>
      </c>
      <c r="CY61" s="145" t="str">
        <f t="shared" si="43"/>
        <v/>
      </c>
      <c r="CZ61" s="145" t="str">
        <f t="shared" si="44"/>
        <v/>
      </c>
      <c r="DA61" s="146" t="str">
        <f t="shared" si="45"/>
        <v/>
      </c>
      <c r="DB61" s="147" t="str">
        <f t="shared" si="46"/>
        <v/>
      </c>
      <c r="DC61" s="148" t="str">
        <f t="shared" si="47"/>
        <v/>
      </c>
      <c r="DD61" s="149" t="str">
        <f t="shared" si="48"/>
        <v/>
      </c>
      <c r="DE61" s="150" t="str">
        <f t="shared" si="49"/>
        <v/>
      </c>
      <c r="DF61" s="89"/>
      <c r="DG61" s="142"/>
      <c r="DH61" s="142"/>
      <c r="DI61" s="143"/>
      <c r="DJ61" s="144"/>
      <c r="DK61" s="145"/>
      <c r="DL61" s="145"/>
      <c r="DM61" s="146"/>
      <c r="DN61" s="147"/>
      <c r="DO61" s="148"/>
      <c r="DP61" s="149"/>
      <c r="DQ61" s="150"/>
      <c r="DR61" s="89"/>
      <c r="DS61" s="142"/>
      <c r="DT61" s="142"/>
      <c r="DU61" s="143"/>
      <c r="DV61" s="144"/>
      <c r="DW61" s="145"/>
      <c r="DX61" s="145"/>
      <c r="DY61" s="146"/>
      <c r="DZ61" s="147"/>
      <c r="EA61" s="148"/>
      <c r="EB61" s="149"/>
      <c r="EC61" s="150"/>
      <c r="ED61" s="89"/>
      <c r="EE61" s="142"/>
      <c r="EF61" s="142"/>
      <c r="EG61" s="143"/>
      <c r="EH61" s="144"/>
      <c r="EI61" s="145"/>
      <c r="EJ61" s="145"/>
      <c r="EK61" s="146"/>
      <c r="EL61" s="147"/>
      <c r="EM61" s="148"/>
      <c r="EN61" s="149"/>
      <c r="EO61" s="150"/>
      <c r="EP61" s="89"/>
      <c r="EQ61" s="142"/>
      <c r="ER61" s="142"/>
      <c r="ES61" s="143"/>
      <c r="ET61" s="144"/>
      <c r="EU61" s="145"/>
      <c r="EV61" s="145"/>
      <c r="EW61" s="146"/>
      <c r="EX61" s="147"/>
      <c r="EY61" s="148"/>
      <c r="EZ61" s="149"/>
      <c r="FA61" s="150"/>
      <c r="FB61" s="89"/>
      <c r="FC61" s="142"/>
      <c r="FD61" s="142"/>
      <c r="FE61" s="143"/>
      <c r="FF61" s="144"/>
      <c r="FG61" s="145"/>
      <c r="FH61" s="145"/>
      <c r="FI61" s="146"/>
      <c r="FJ61" s="147"/>
      <c r="FK61" s="148"/>
      <c r="FL61" s="149"/>
      <c r="FM61" s="150"/>
      <c r="FN61" s="89"/>
      <c r="FO61" s="142"/>
      <c r="FP61" s="142"/>
      <c r="FQ61" s="143"/>
      <c r="FR61" s="144"/>
      <c r="FS61" s="145"/>
      <c r="FT61" s="145"/>
      <c r="FU61" s="146"/>
      <c r="FV61" s="147"/>
      <c r="FW61" s="148"/>
      <c r="FX61" s="149"/>
      <c r="FY61" s="150"/>
      <c r="FZ61" s="89"/>
      <c r="GA61" s="142"/>
      <c r="GB61" s="142"/>
      <c r="GC61" s="143"/>
      <c r="GD61" s="144"/>
      <c r="GE61" s="145"/>
      <c r="GF61" s="145"/>
      <c r="GG61" s="146"/>
      <c r="GH61" s="147"/>
      <c r="GI61" s="148"/>
      <c r="GJ61" s="149"/>
      <c r="GK61" s="150"/>
      <c r="GL61" s="89"/>
      <c r="GM61" s="142"/>
      <c r="GN61" s="142"/>
      <c r="GO61" s="143"/>
      <c r="GP61" s="144"/>
      <c r="GQ61" s="145"/>
      <c r="GR61" s="145"/>
      <c r="GS61" s="146"/>
      <c r="GT61" s="147"/>
      <c r="GU61" s="148"/>
      <c r="GV61" s="149"/>
      <c r="GW61" s="150"/>
      <c r="GX61" s="89"/>
      <c r="GY61" s="142"/>
      <c r="GZ61" s="142"/>
      <c r="HA61" s="143"/>
      <c r="HB61" s="144"/>
      <c r="HC61" s="145"/>
      <c r="HD61" s="145"/>
      <c r="HE61" s="146"/>
      <c r="HF61" s="147"/>
      <c r="HG61" s="148"/>
      <c r="HH61" s="149"/>
      <c r="HI61" s="150"/>
      <c r="HJ61" s="89"/>
      <c r="HK61" s="142"/>
      <c r="HL61" s="142"/>
      <c r="HM61" s="143"/>
      <c r="HN61" s="144"/>
      <c r="HO61" s="145"/>
      <c r="HP61" s="145"/>
      <c r="HQ61" s="146"/>
      <c r="HR61" s="147"/>
      <c r="HS61" s="148"/>
      <c r="HT61" s="149"/>
      <c r="HU61" s="150"/>
      <c r="HV61" s="89"/>
      <c r="HW61" s="142"/>
      <c r="HX61" s="142"/>
      <c r="HY61" s="143"/>
      <c r="HZ61" s="144"/>
      <c r="IA61" s="145"/>
      <c r="IB61" s="145"/>
      <c r="IC61" s="146"/>
      <c r="ID61" s="147"/>
      <c r="IE61" s="148"/>
      <c r="IF61" s="149"/>
      <c r="IG61" s="150"/>
      <c r="IH61" s="89"/>
      <c r="II61" s="142"/>
      <c r="IJ61" s="142"/>
      <c r="IK61" s="143"/>
      <c r="IL61" s="144"/>
      <c r="IM61" s="145"/>
      <c r="IN61" s="145"/>
      <c r="IO61" s="146"/>
      <c r="IP61" s="147"/>
      <c r="IQ61" s="148"/>
      <c r="IR61" s="149"/>
      <c r="IS61" s="150"/>
      <c r="IT61" s="89"/>
      <c r="IU61" s="142"/>
      <c r="IV61" s="142"/>
      <c r="IW61" s="143"/>
      <c r="IX61" s="144"/>
      <c r="IY61" s="145"/>
      <c r="IZ61" s="145"/>
      <c r="JA61" s="146"/>
      <c r="JB61" s="147"/>
      <c r="JC61" s="148"/>
      <c r="JD61" s="149"/>
      <c r="JE61" s="150"/>
      <c r="JF61" s="89"/>
      <c r="JG61" s="142"/>
      <c r="JH61" s="142"/>
      <c r="JI61" s="143"/>
      <c r="JJ61" s="144"/>
      <c r="JK61" s="145"/>
      <c r="JL61" s="145"/>
      <c r="JM61" s="146"/>
      <c r="JN61" s="147"/>
      <c r="JO61" s="148"/>
      <c r="JP61" s="149"/>
      <c r="JQ61" s="150"/>
      <c r="JR61" s="89"/>
      <c r="JS61" s="142"/>
      <c r="JT61" s="142"/>
      <c r="JU61" s="143"/>
      <c r="JV61" s="144"/>
      <c r="JW61" s="145"/>
      <c r="JX61" s="145"/>
      <c r="JY61" s="146"/>
      <c r="JZ61" s="147"/>
      <c r="KA61" s="148"/>
      <c r="KB61" s="149"/>
      <c r="KC61" s="150"/>
      <c r="KD61" s="89"/>
      <c r="KE61" s="142"/>
      <c r="KF61" s="142"/>
    </row>
    <row r="62" spans="1:292" ht="13.5" customHeight="1" x14ac:dyDescent="0.25">
      <c r="A62" s="100"/>
      <c r="B62" s="142" t="s">
        <v>1138</v>
      </c>
      <c r="C62" s="89" t="s">
        <v>1090</v>
      </c>
      <c r="D62" s="320"/>
      <c r="E62" s="143"/>
      <c r="F62" s="144"/>
      <c r="G62" s="145"/>
      <c r="H62" s="145"/>
      <c r="I62" s="146"/>
      <c r="J62" s="147"/>
      <c r="K62" s="148"/>
      <c r="L62" s="149"/>
      <c r="M62" s="150"/>
      <c r="O62" s="142"/>
      <c r="P62" s="320"/>
      <c r="Q62" s="143"/>
      <c r="R62" s="144"/>
      <c r="S62" s="145"/>
      <c r="T62" s="145"/>
      <c r="U62" s="146"/>
      <c r="V62" s="147"/>
      <c r="W62" s="148"/>
      <c r="X62" s="149"/>
      <c r="Y62" s="150"/>
      <c r="AA62" s="142"/>
      <c r="AB62" s="142"/>
      <c r="AC62" s="143"/>
      <c r="AD62" s="144"/>
      <c r="AE62" s="145"/>
      <c r="AF62" s="145"/>
      <c r="AG62" s="146"/>
      <c r="AH62" s="147"/>
      <c r="AI62" s="148"/>
      <c r="AJ62" s="149"/>
      <c r="AK62" s="150"/>
      <c r="AM62" s="142"/>
      <c r="AN62" s="142"/>
      <c r="AO62" s="143">
        <f t="shared" si="0"/>
        <v>41878</v>
      </c>
      <c r="AP62" s="144" t="str">
        <f t="shared" si="1"/>
        <v>Valls I</v>
      </c>
      <c r="AQ62" s="145">
        <f>IF(AS62="","",AO$2)</f>
        <v>41729</v>
      </c>
      <c r="AR62" s="145">
        <f>IF(AS62="","",AO$3)</f>
        <v>41878</v>
      </c>
      <c r="AS62" s="146" t="str">
        <f t="shared" si="2"/>
        <v>Thierry Braillard</v>
      </c>
      <c r="AT62" s="147" t="str">
        <f t="shared" si="3"/>
        <v>1964</v>
      </c>
      <c r="AU62" s="148" t="str">
        <f t="shared" si="4"/>
        <v>male</v>
      </c>
      <c r="AV62" s="149" t="str">
        <f t="shared" si="5"/>
        <v>fr_rdg01</v>
      </c>
      <c r="AW62" s="150" t="str">
        <f t="shared" si="6"/>
        <v>Braillard_Thierry_1964</v>
      </c>
      <c r="AX62" s="89"/>
      <c r="AY62" s="142"/>
      <c r="AZ62" s="15" t="s">
        <v>1163</v>
      </c>
      <c r="BA62" s="143">
        <f t="shared" si="7"/>
        <v>42710</v>
      </c>
      <c r="BB62" s="144" t="str">
        <f t="shared" si="8"/>
        <v>Valls II</v>
      </c>
      <c r="BC62" s="145">
        <f t="shared" ref="BC62" si="250">IF(BE62="","",BA$2)</f>
        <v>41878</v>
      </c>
      <c r="BD62" s="145">
        <f t="shared" ref="BD62" si="251">IF(BE62="","",BA$3)</f>
        <v>42710</v>
      </c>
      <c r="BE62" s="146" t="str">
        <f t="shared" si="9"/>
        <v>Thierry Braillard</v>
      </c>
      <c r="BF62" s="147" t="str">
        <f t="shared" si="10"/>
        <v>1964</v>
      </c>
      <c r="BG62" s="148" t="str">
        <f t="shared" si="11"/>
        <v>male</v>
      </c>
      <c r="BH62" s="149" t="str">
        <f t="shared" si="12"/>
        <v>fr_rdg01</v>
      </c>
      <c r="BI62" s="150" t="str">
        <f t="shared" si="13"/>
        <v>Braillard_Thierry_1964</v>
      </c>
      <c r="BJ62" s="89"/>
      <c r="BK62" s="142"/>
      <c r="BL62" s="15" t="s">
        <v>1163</v>
      </c>
      <c r="BM62" s="143" t="str">
        <f t="shared" si="14"/>
        <v/>
      </c>
      <c r="BN62" s="144" t="str">
        <f t="shared" si="15"/>
        <v/>
      </c>
      <c r="BO62" s="145" t="str">
        <f t="shared" si="16"/>
        <v/>
      </c>
      <c r="BP62" s="145" t="str">
        <f t="shared" si="17"/>
        <v/>
      </c>
      <c r="BQ62" s="146" t="str">
        <f t="shared" si="18"/>
        <v/>
      </c>
      <c r="BR62" s="147" t="str">
        <f t="shared" si="19"/>
        <v/>
      </c>
      <c r="BS62" s="148" t="str">
        <f t="shared" si="20"/>
        <v/>
      </c>
      <c r="BT62" s="149" t="str">
        <f t="shared" si="21"/>
        <v/>
      </c>
      <c r="BU62" s="150" t="str">
        <f t="shared" si="22"/>
        <v/>
      </c>
      <c r="BV62" s="89"/>
      <c r="BW62" s="142"/>
      <c r="BX62" s="142"/>
      <c r="BY62" s="143" t="str">
        <f t="shared" si="23"/>
        <v/>
      </c>
      <c r="BZ62" s="144" t="str">
        <f t="shared" si="24"/>
        <v/>
      </c>
      <c r="CA62" s="145" t="str">
        <f t="shared" si="25"/>
        <v/>
      </c>
      <c r="CB62" s="145" t="str">
        <f t="shared" si="26"/>
        <v/>
      </c>
      <c r="CC62" s="146" t="str">
        <f t="shared" si="27"/>
        <v/>
      </c>
      <c r="CD62" s="147" t="str">
        <f t="shared" si="28"/>
        <v/>
      </c>
      <c r="CE62" s="148" t="str">
        <f t="shared" si="29"/>
        <v/>
      </c>
      <c r="CF62" s="149" t="str">
        <f t="shared" si="30"/>
        <v/>
      </c>
      <c r="CG62" s="150" t="str">
        <f t="shared" si="31"/>
        <v/>
      </c>
      <c r="CH62" s="89"/>
      <c r="CI62" s="142"/>
      <c r="CJ62" s="142"/>
      <c r="CK62" s="143" t="str">
        <f t="shared" si="32"/>
        <v/>
      </c>
      <c r="CL62" s="144" t="str">
        <f t="shared" si="33"/>
        <v/>
      </c>
      <c r="CM62" s="145" t="str">
        <f t="shared" si="34"/>
        <v/>
      </c>
      <c r="CN62" s="145" t="str">
        <f t="shared" si="35"/>
        <v/>
      </c>
      <c r="CO62" s="146" t="str">
        <f t="shared" si="36"/>
        <v/>
      </c>
      <c r="CP62" s="147" t="str">
        <f t="shared" si="37"/>
        <v/>
      </c>
      <c r="CQ62" s="148" t="str">
        <f t="shared" si="38"/>
        <v/>
      </c>
      <c r="CR62" s="149" t="str">
        <f t="shared" si="39"/>
        <v/>
      </c>
      <c r="CS62" s="150" t="str">
        <f t="shared" si="40"/>
        <v/>
      </c>
      <c r="CT62" s="89"/>
      <c r="CU62" s="142"/>
      <c r="CV62" s="142"/>
      <c r="CW62" s="143" t="str">
        <f t="shared" si="41"/>
        <v/>
      </c>
      <c r="CX62" s="144" t="str">
        <f t="shared" si="42"/>
        <v/>
      </c>
      <c r="CY62" s="145" t="str">
        <f t="shared" si="43"/>
        <v/>
      </c>
      <c r="CZ62" s="145" t="str">
        <f t="shared" si="44"/>
        <v/>
      </c>
      <c r="DA62" s="146" t="str">
        <f t="shared" si="45"/>
        <v/>
      </c>
      <c r="DB62" s="147" t="str">
        <f t="shared" si="46"/>
        <v/>
      </c>
      <c r="DC62" s="148" t="str">
        <f t="shared" si="47"/>
        <v/>
      </c>
      <c r="DD62" s="149" t="str">
        <f t="shared" si="48"/>
        <v/>
      </c>
      <c r="DE62" s="150" t="str">
        <f t="shared" si="49"/>
        <v/>
      </c>
      <c r="DF62" s="89"/>
      <c r="DG62" s="142"/>
      <c r="DH62" s="142"/>
      <c r="DI62" s="143"/>
      <c r="DJ62" s="144"/>
      <c r="DK62" s="145"/>
      <c r="DL62" s="145"/>
      <c r="DM62" s="146"/>
      <c r="DN62" s="147"/>
      <c r="DO62" s="148"/>
      <c r="DP62" s="149"/>
      <c r="DQ62" s="150"/>
      <c r="DR62" s="89"/>
      <c r="DS62" s="142"/>
      <c r="DT62" s="142"/>
      <c r="DU62" s="143"/>
      <c r="DV62" s="144"/>
      <c r="DW62" s="145"/>
      <c r="DX62" s="145"/>
      <c r="DY62" s="146"/>
      <c r="DZ62" s="147"/>
      <c r="EA62" s="148"/>
      <c r="EB62" s="149"/>
      <c r="EC62" s="150"/>
      <c r="ED62" s="89"/>
      <c r="EE62" s="142"/>
      <c r="EF62" s="142"/>
      <c r="EG62" s="143"/>
      <c r="EH62" s="144"/>
      <c r="EI62" s="145"/>
      <c r="EJ62" s="145"/>
      <c r="EK62" s="146"/>
      <c r="EL62" s="147"/>
      <c r="EM62" s="148"/>
      <c r="EN62" s="149"/>
      <c r="EO62" s="150"/>
      <c r="EP62" s="89"/>
      <c r="EQ62" s="142"/>
      <c r="ER62" s="142"/>
      <c r="ES62" s="143"/>
      <c r="ET62" s="144"/>
      <c r="EU62" s="145"/>
      <c r="EV62" s="145"/>
      <c r="EW62" s="146"/>
      <c r="EX62" s="147"/>
      <c r="EY62" s="148"/>
      <c r="EZ62" s="149"/>
      <c r="FA62" s="150"/>
      <c r="FB62" s="89"/>
      <c r="FC62" s="142"/>
      <c r="FD62" s="142"/>
      <c r="FE62" s="143"/>
      <c r="FF62" s="144"/>
      <c r="FG62" s="145"/>
      <c r="FH62" s="145"/>
      <c r="FI62" s="146"/>
      <c r="FJ62" s="147"/>
      <c r="FK62" s="148"/>
      <c r="FL62" s="149"/>
      <c r="FM62" s="150"/>
      <c r="FN62" s="89"/>
      <c r="FO62" s="142"/>
      <c r="FP62" s="142"/>
      <c r="FQ62" s="143"/>
      <c r="FR62" s="144"/>
      <c r="FS62" s="145"/>
      <c r="FT62" s="145"/>
      <c r="FU62" s="146"/>
      <c r="FV62" s="147"/>
      <c r="FW62" s="148"/>
      <c r="FX62" s="149"/>
      <c r="FY62" s="150"/>
      <c r="FZ62" s="89"/>
      <c r="GA62" s="142"/>
      <c r="GB62" s="142"/>
      <c r="GC62" s="143"/>
      <c r="GD62" s="144"/>
      <c r="GE62" s="145"/>
      <c r="GF62" s="145"/>
      <c r="GG62" s="146"/>
      <c r="GH62" s="147"/>
      <c r="GI62" s="148"/>
      <c r="GJ62" s="149"/>
      <c r="GK62" s="150"/>
      <c r="GL62" s="89"/>
      <c r="GM62" s="142"/>
      <c r="GN62" s="142"/>
      <c r="GO62" s="143"/>
      <c r="GP62" s="144"/>
      <c r="GQ62" s="145"/>
      <c r="GR62" s="145"/>
      <c r="GS62" s="146"/>
      <c r="GT62" s="147"/>
      <c r="GU62" s="148"/>
      <c r="GV62" s="149"/>
      <c r="GW62" s="150"/>
      <c r="GX62" s="89"/>
      <c r="GY62" s="142"/>
      <c r="GZ62" s="142"/>
      <c r="HA62" s="143"/>
      <c r="HB62" s="144"/>
      <c r="HC62" s="145"/>
      <c r="HD62" s="145"/>
      <c r="HE62" s="146"/>
      <c r="HF62" s="147"/>
      <c r="HG62" s="148"/>
      <c r="HH62" s="149"/>
      <c r="HI62" s="150"/>
      <c r="HJ62" s="89"/>
      <c r="HK62" s="142"/>
      <c r="HL62" s="142"/>
      <c r="HM62" s="143"/>
      <c r="HN62" s="144"/>
      <c r="HO62" s="145"/>
      <c r="HP62" s="145"/>
      <c r="HQ62" s="146"/>
      <c r="HR62" s="147"/>
      <c r="HS62" s="148"/>
      <c r="HT62" s="149"/>
      <c r="HU62" s="150"/>
      <c r="HV62" s="89"/>
      <c r="HW62" s="142"/>
      <c r="HX62" s="142"/>
      <c r="HY62" s="143"/>
      <c r="HZ62" s="144"/>
      <c r="IA62" s="145"/>
      <c r="IB62" s="145"/>
      <c r="IC62" s="146"/>
      <c r="ID62" s="147"/>
      <c r="IE62" s="148"/>
      <c r="IF62" s="149"/>
      <c r="IG62" s="150"/>
      <c r="IH62" s="89"/>
      <c r="II62" s="142"/>
      <c r="IJ62" s="142"/>
      <c r="IK62" s="143"/>
      <c r="IL62" s="144"/>
      <c r="IM62" s="145"/>
      <c r="IN62" s="145"/>
      <c r="IO62" s="146"/>
      <c r="IP62" s="147"/>
      <c r="IQ62" s="148"/>
      <c r="IR62" s="149"/>
      <c r="IS62" s="150"/>
      <c r="IT62" s="89"/>
      <c r="IU62" s="142"/>
      <c r="IV62" s="142"/>
      <c r="IW62" s="143"/>
      <c r="IX62" s="144"/>
      <c r="IY62" s="145"/>
      <c r="IZ62" s="145"/>
      <c r="JA62" s="146"/>
      <c r="JB62" s="147"/>
      <c r="JC62" s="148"/>
      <c r="JD62" s="149"/>
      <c r="JE62" s="150"/>
      <c r="JF62" s="89"/>
      <c r="JG62" s="142"/>
      <c r="JH62" s="142"/>
      <c r="JI62" s="143"/>
      <c r="JJ62" s="144"/>
      <c r="JK62" s="145"/>
      <c r="JL62" s="145"/>
      <c r="JM62" s="146"/>
      <c r="JN62" s="147"/>
      <c r="JO62" s="148"/>
      <c r="JP62" s="149"/>
      <c r="JQ62" s="150"/>
      <c r="JR62" s="89"/>
      <c r="JS62" s="142"/>
      <c r="JT62" s="142"/>
      <c r="JU62" s="143"/>
      <c r="JV62" s="144"/>
      <c r="JW62" s="145"/>
      <c r="JX62" s="145"/>
      <c r="JY62" s="146"/>
      <c r="JZ62" s="147"/>
      <c r="KA62" s="148"/>
      <c r="KB62" s="149"/>
      <c r="KC62" s="150"/>
      <c r="KD62" s="89"/>
      <c r="KE62" s="142"/>
      <c r="KF62" s="142"/>
    </row>
    <row r="63" spans="1:292" ht="13.5" customHeight="1" x14ac:dyDescent="0.25">
      <c r="A63" s="100"/>
      <c r="B63" s="142" t="s">
        <v>876</v>
      </c>
      <c r="C63" s="142" t="s">
        <v>877</v>
      </c>
      <c r="E63" s="143" t="str">
        <f>IF(I63="","",E$3)</f>
        <v/>
      </c>
      <c r="F63" s="144" t="str">
        <f>IF(I63="","",E$1)</f>
        <v/>
      </c>
      <c r="G63" s="145" t="str">
        <f>IF(I63="","",E$2)</f>
        <v/>
      </c>
      <c r="H63" s="145" t="str">
        <f>IF(I63="","",E$3)</f>
        <v/>
      </c>
      <c r="I63" s="146" t="str">
        <f>IF(P63="","",IF(ISNUMBER(SEARCH(":",P63)),MID(P63,FIND(":",P63)+2,FIND("(",P63)-FIND(":",P63)-3),LEFT(P63,FIND("(",P63)-2)))</f>
        <v/>
      </c>
      <c r="J63" s="147" t="str">
        <f>IF(P63="","",MID(P63,FIND("(",P63)+1,4))</f>
        <v/>
      </c>
      <c r="K63" s="148" t="str">
        <f>IF(ISNUMBER(SEARCH("*female*",P63)),"female",IF(ISNUMBER(SEARCH("*male*",P63)),"male",""))</f>
        <v/>
      </c>
      <c r="L63" s="149" t="str">
        <f>IF(P63="","",IF(ISERROR(MID(P63,FIND("male,",P63)+6,(FIND(")",P63)-(FIND("male,",P63)+6))))=TRUE,"missing/error",MID(P63,FIND("male,",P63)+6,(FIND(")",P63)-(FIND("male,",P63)+6)))))</f>
        <v/>
      </c>
      <c r="M63" s="150" t="str">
        <f>IF(I63="","",(MID(I63,(SEARCH("^^",SUBSTITUTE(I63," ","^^",LEN(I63)-LEN(SUBSTITUTE(I63," ","")))))+1,99)&amp;"_"&amp;LEFT(I63,FIND(" ",I63)-1)&amp;"_"&amp;J63))</f>
        <v/>
      </c>
      <c r="O63" s="142"/>
      <c r="P63" s="142"/>
      <c r="Q63" s="143" t="str">
        <f>IF(U63="","",Q$3)</f>
        <v/>
      </c>
      <c r="R63" s="144" t="str">
        <f>IF(U63="","",Q$1)</f>
        <v/>
      </c>
      <c r="S63" s="145" t="str">
        <f>IF(U63="","",Q$2)</f>
        <v/>
      </c>
      <c r="T63" s="145" t="str">
        <f>IF(U63="","",Q$3)</f>
        <v/>
      </c>
      <c r="U63" s="146" t="str">
        <f>IF(AB63="","",IF(ISNUMBER(SEARCH(":",AB63)),MID(AB63,FIND(":",AB63)+2,FIND("(",AB63)-FIND(":",AB63)-3),LEFT(AB63,FIND("(",AB63)-2)))</f>
        <v/>
      </c>
      <c r="V63" s="147" t="str">
        <f>IF(AB63="","",MID(AB63,FIND("(",AB63)+1,4))</f>
        <v/>
      </c>
      <c r="W63" s="148" t="str">
        <f>IF(ISNUMBER(SEARCH("*female*",AB63)),"female",IF(ISNUMBER(SEARCH("*male*",AB63)),"male",""))</f>
        <v/>
      </c>
      <c r="X63" s="149" t="str">
        <f>IF(AB63="","",IF(ISERROR(MID(AB63,FIND("male,",AB63)+6,(FIND(")",AB63)-(FIND("male,",AB63)+6))))=TRUE,"missing/error",MID(AB63,FIND("male,",AB63)+6,(FIND(")",AB63)-(FIND("male,",AB63)+6)))))</f>
        <v/>
      </c>
      <c r="Y63" s="150" t="str">
        <f>IF(U63="","",(MID(U63,(SEARCH("^^",SUBSTITUTE(U63," ","^^",LEN(U63)-LEN(SUBSTITUTE(U63," ","")))))+1,99)&amp;"_"&amp;LEFT(U63,FIND(" ",U63)-1)&amp;"_"&amp;V63))</f>
        <v/>
      </c>
      <c r="AA63" s="142"/>
      <c r="AB63" s="142"/>
      <c r="AC63" s="143">
        <f>IF(AG63="","",AC$3)</f>
        <v>41729</v>
      </c>
      <c r="AD63" s="144" t="str">
        <f>IF(AG63="","",AC$1)</f>
        <v>Ayrault I</v>
      </c>
      <c r="AE63" s="145">
        <f>IF(AG63="","",AC$2)</f>
        <v>41045</v>
      </c>
      <c r="AF63" s="145">
        <f>IF(AG63="","",AC$3)</f>
        <v>41729</v>
      </c>
      <c r="AG63" s="146" t="str">
        <f>IF(AN63="","",IF(ISNUMBER(SEARCH(":",AN63)),MID(AN63,FIND(":",AN63)+2,FIND("(",AN63)-FIND(":",AN63)-3),LEFT(AN63,FIND("(",AN63)-2)))</f>
        <v>Najat Vallaud-Belkacem</v>
      </c>
      <c r="AH63" s="147" t="str">
        <f>IF(AN63="","",MID(AN63,FIND("(",AN63)+1,4))</f>
        <v>1977</v>
      </c>
      <c r="AI63" s="148" t="str">
        <f>IF(ISNUMBER(SEARCH("*female*",AN63)),"female",IF(ISNUMBER(SEARCH("*male*",AN63)),"male",""))</f>
        <v>female</v>
      </c>
      <c r="AJ63" s="149" t="str">
        <f>IF(AN63="","",IF(ISERROR(MID(AN63,FIND("male,",AN63)+6,(FIND(")",AN63)-(FIND("male,",AN63)+6))))=TRUE,"missing/error",MID(AN63,FIND("male,",AN63)+6,(FIND(")",AN63)-(FIND("male,",AN63)+6)))))</f>
        <v>fr_ps01</v>
      </c>
      <c r="AK63" s="150" t="str">
        <f>IF(AG63="","",(MID(AG63,(SEARCH("^^",SUBSTITUTE(AG63," ","^^",LEN(AG63)-LEN(SUBSTITUTE(AG63," ","")))))+1,99)&amp;"_"&amp;LEFT(AG63,FIND(" ",AG63)-1)&amp;"_"&amp;AH63))</f>
        <v>Vallaud-Belkacem_Najat_1977</v>
      </c>
      <c r="AM63" s="142"/>
      <c r="AN63" s="142" t="s">
        <v>920</v>
      </c>
      <c r="AO63" s="143" t="str">
        <f t="shared" si="0"/>
        <v/>
      </c>
      <c r="AP63" s="144" t="str">
        <f t="shared" si="1"/>
        <v/>
      </c>
      <c r="AQ63" s="145" t="str">
        <f>IF(AS63="","",AO$2)</f>
        <v/>
      </c>
      <c r="AR63" s="145" t="str">
        <f>IF(AS63="","",AO$3)</f>
        <v/>
      </c>
      <c r="AS63" s="146" t="str">
        <f t="shared" si="2"/>
        <v/>
      </c>
      <c r="AT63" s="147" t="str">
        <f t="shared" si="3"/>
        <v/>
      </c>
      <c r="AU63" s="148" t="str">
        <f t="shared" si="4"/>
        <v/>
      </c>
      <c r="AV63" s="149" t="str">
        <f t="shared" si="5"/>
        <v/>
      </c>
      <c r="AW63" s="150" t="str">
        <f t="shared" si="6"/>
        <v/>
      </c>
      <c r="AX63" s="89"/>
      <c r="AY63" s="142"/>
      <c r="AZ63" s="142"/>
      <c r="BA63" s="143" t="str">
        <f t="shared" si="7"/>
        <v/>
      </c>
      <c r="BB63" s="144" t="str">
        <f t="shared" si="8"/>
        <v/>
      </c>
      <c r="BC63" s="145" t="str">
        <f>IF(BE63="","",BA$2)</f>
        <v/>
      </c>
      <c r="BD63" s="145" t="str">
        <f>IF(BE63="","",BA$3)</f>
        <v/>
      </c>
      <c r="BE63" s="146" t="str">
        <f t="shared" si="9"/>
        <v/>
      </c>
      <c r="BF63" s="147" t="str">
        <f t="shared" si="10"/>
        <v/>
      </c>
      <c r="BG63" s="148" t="str">
        <f t="shared" si="11"/>
        <v/>
      </c>
      <c r="BH63" s="149" t="str">
        <f t="shared" si="12"/>
        <v/>
      </c>
      <c r="BI63" s="150" t="str">
        <f t="shared" si="13"/>
        <v/>
      </c>
      <c r="BJ63" s="89"/>
      <c r="BK63" s="142"/>
      <c r="BL63" s="142"/>
      <c r="BM63" s="143" t="str">
        <f t="shared" si="14"/>
        <v/>
      </c>
      <c r="BN63" s="144" t="str">
        <f t="shared" si="15"/>
        <v/>
      </c>
      <c r="BO63" s="145" t="str">
        <f t="shared" si="16"/>
        <v/>
      </c>
      <c r="BP63" s="145" t="str">
        <f t="shared" si="17"/>
        <v/>
      </c>
      <c r="BQ63" s="146" t="str">
        <f t="shared" si="18"/>
        <v/>
      </c>
      <c r="BR63" s="147" t="str">
        <f t="shared" si="19"/>
        <v/>
      </c>
      <c r="BS63" s="148" t="str">
        <f t="shared" si="20"/>
        <v/>
      </c>
      <c r="BT63" s="149" t="str">
        <f t="shared" si="21"/>
        <v/>
      </c>
      <c r="BU63" s="150" t="str">
        <f t="shared" si="22"/>
        <v/>
      </c>
      <c r="BV63" s="89"/>
      <c r="BW63" s="142"/>
      <c r="BX63" s="142"/>
      <c r="BY63" s="143" t="str">
        <f t="shared" si="23"/>
        <v/>
      </c>
      <c r="BZ63" s="144" t="str">
        <f t="shared" si="24"/>
        <v/>
      </c>
      <c r="CA63" s="145" t="str">
        <f t="shared" si="25"/>
        <v/>
      </c>
      <c r="CB63" s="145" t="str">
        <f t="shared" si="26"/>
        <v/>
      </c>
      <c r="CC63" s="146" t="str">
        <f t="shared" si="27"/>
        <v/>
      </c>
      <c r="CD63" s="147" t="str">
        <f t="shared" si="28"/>
        <v/>
      </c>
      <c r="CE63" s="148" t="str">
        <f t="shared" si="29"/>
        <v/>
      </c>
      <c r="CF63" s="149" t="str">
        <f t="shared" si="30"/>
        <v/>
      </c>
      <c r="CG63" s="150" t="str">
        <f t="shared" si="31"/>
        <v/>
      </c>
      <c r="CH63" s="89"/>
      <c r="CI63" s="142"/>
      <c r="CJ63" s="142"/>
      <c r="CK63" s="143" t="str">
        <f t="shared" si="32"/>
        <v/>
      </c>
      <c r="CL63" s="144" t="str">
        <f t="shared" si="33"/>
        <v/>
      </c>
      <c r="CM63" s="145" t="str">
        <f t="shared" si="34"/>
        <v/>
      </c>
      <c r="CN63" s="145" t="str">
        <f t="shared" si="35"/>
        <v/>
      </c>
      <c r="CO63" s="146" t="str">
        <f t="shared" si="36"/>
        <v/>
      </c>
      <c r="CP63" s="147" t="str">
        <f t="shared" si="37"/>
        <v/>
      </c>
      <c r="CQ63" s="148" t="str">
        <f t="shared" si="38"/>
        <v/>
      </c>
      <c r="CR63" s="149" t="str">
        <f t="shared" si="39"/>
        <v/>
      </c>
      <c r="CS63" s="150" t="str">
        <f t="shared" si="40"/>
        <v/>
      </c>
      <c r="CT63" s="89"/>
      <c r="CU63" s="142"/>
      <c r="CV63" s="142"/>
      <c r="CW63" s="143" t="str">
        <f t="shared" si="41"/>
        <v/>
      </c>
      <c r="CX63" s="144" t="str">
        <f t="shared" si="42"/>
        <v/>
      </c>
      <c r="CY63" s="145" t="str">
        <f t="shared" si="43"/>
        <v/>
      </c>
      <c r="CZ63" s="145" t="str">
        <f t="shared" si="44"/>
        <v/>
      </c>
      <c r="DA63" s="146" t="str">
        <f t="shared" si="45"/>
        <v/>
      </c>
      <c r="DB63" s="147" t="str">
        <f t="shared" si="46"/>
        <v/>
      </c>
      <c r="DC63" s="148" t="str">
        <f t="shared" si="47"/>
        <v/>
      </c>
      <c r="DD63" s="149" t="str">
        <f t="shared" si="48"/>
        <v/>
      </c>
      <c r="DE63" s="150" t="str">
        <f t="shared" si="49"/>
        <v/>
      </c>
      <c r="DF63" s="89"/>
      <c r="DG63" s="142"/>
      <c r="DH63" s="142"/>
      <c r="DI63" s="143" t="str">
        <f>IF(DM63="","",DI$3)</f>
        <v/>
      </c>
      <c r="DJ63" s="144" t="str">
        <f>IF(DM63="","",DI$1)</f>
        <v/>
      </c>
      <c r="DK63" s="145" t="str">
        <f>IF(DM63="","",DI$2)</f>
        <v/>
      </c>
      <c r="DL63" s="145" t="str">
        <f>IF(DM63="","",DI$3)</f>
        <v/>
      </c>
      <c r="DM63" s="146" t="str">
        <f>IF(DT63="","",IF(ISNUMBER(SEARCH(":",DT63)),MID(DT63,FIND(":",DT63)+2,FIND("(",DT63)-FIND(":",DT63)-3),LEFT(DT63,FIND("(",DT63)-2)))</f>
        <v/>
      </c>
      <c r="DN63" s="147" t="str">
        <f>IF(DT63="","",MID(DT63,FIND("(",DT63)+1,4))</f>
        <v/>
      </c>
      <c r="DO63" s="148" t="str">
        <f>IF(ISNUMBER(SEARCH("*female*",DT63)),"female",IF(ISNUMBER(SEARCH("*male*",DT63)),"male",""))</f>
        <v/>
      </c>
      <c r="DP63" s="149" t="str">
        <f>IF(DT63="","",IF(ISERROR(MID(DT63,FIND("male,",DT63)+6,(FIND(")",DT63)-(FIND("male,",DT63)+6))))=TRUE,"missing/error",MID(DT63,FIND("male,",DT63)+6,(FIND(")",DT63)-(FIND("male,",DT63)+6)))))</f>
        <v/>
      </c>
      <c r="DQ63" s="150" t="str">
        <f>IF(DM63="","",(MID(DM63,(SEARCH("^^",SUBSTITUTE(DM63," ","^^",LEN(DM63)-LEN(SUBSTITUTE(DM63," ","")))))+1,99)&amp;"_"&amp;LEFT(DM63,FIND(" ",DM63)-1)&amp;"_"&amp;DN63))</f>
        <v/>
      </c>
      <c r="DR63" s="89"/>
      <c r="DS63" s="142"/>
      <c r="DT63" s="142"/>
      <c r="DU63" s="143" t="str">
        <f>IF(DY63="","",DU$3)</f>
        <v/>
      </c>
      <c r="DV63" s="144" t="str">
        <f>IF(DY63="","",DU$1)</f>
        <v/>
      </c>
      <c r="DW63" s="145" t="str">
        <f>IF(DY63="","",DU$2)</f>
        <v/>
      </c>
      <c r="DX63" s="145" t="str">
        <f>IF(DY63="","",DU$3)</f>
        <v/>
      </c>
      <c r="DY63" s="146" t="str">
        <f>IF(EF63="","",IF(ISNUMBER(SEARCH(":",EF63)),MID(EF63,FIND(":",EF63)+2,FIND("(",EF63)-FIND(":",EF63)-3),LEFT(EF63,FIND("(",EF63)-2)))</f>
        <v/>
      </c>
      <c r="DZ63" s="147" t="str">
        <f>IF(EF63="","",MID(EF63,FIND("(",EF63)+1,4))</f>
        <v/>
      </c>
      <c r="EA63" s="148" t="str">
        <f>IF(ISNUMBER(SEARCH("*female*",EF63)),"female",IF(ISNUMBER(SEARCH("*male*",EF63)),"male",""))</f>
        <v/>
      </c>
      <c r="EB63" s="149" t="str">
        <f>IF(EF63="","",IF(ISERROR(MID(EF63,FIND("male,",EF63)+6,(FIND(")",EF63)-(FIND("male,",EF63)+6))))=TRUE,"missing/error",MID(EF63,FIND("male,",EF63)+6,(FIND(")",EF63)-(FIND("male,",EF63)+6)))))</f>
        <v/>
      </c>
      <c r="EC63" s="150" t="str">
        <f>IF(DY63="","",(MID(DY63,(SEARCH("^^",SUBSTITUTE(DY63," ","^^",LEN(DY63)-LEN(SUBSTITUTE(DY63," ","")))))+1,99)&amp;"_"&amp;LEFT(DY63,FIND(" ",DY63)-1)&amp;"_"&amp;DZ63))</f>
        <v/>
      </c>
      <c r="ED63" s="89"/>
      <c r="EE63" s="142"/>
      <c r="EF63" s="142"/>
      <c r="EG63" s="143" t="str">
        <f>IF(EK63="","",EG$3)</f>
        <v/>
      </c>
      <c r="EH63" s="144" t="str">
        <f>IF(EK63="","",EG$1)</f>
        <v/>
      </c>
      <c r="EI63" s="145" t="str">
        <f>IF(EK63="","",EG$2)</f>
        <v/>
      </c>
      <c r="EJ63" s="145" t="str">
        <f>IF(EK63="","",EG$3)</f>
        <v/>
      </c>
      <c r="EK63" s="146" t="str">
        <f>IF(ER63="","",IF(ISNUMBER(SEARCH(":",ER63)),MID(ER63,FIND(":",ER63)+2,FIND("(",ER63)-FIND(":",ER63)-3),LEFT(ER63,FIND("(",ER63)-2)))</f>
        <v/>
      </c>
      <c r="EL63" s="147" t="str">
        <f>IF(ER63="","",MID(ER63,FIND("(",ER63)+1,4))</f>
        <v/>
      </c>
      <c r="EM63" s="148" t="str">
        <f>IF(ISNUMBER(SEARCH("*female*",ER63)),"female",IF(ISNUMBER(SEARCH("*male*",ER63)),"male",""))</f>
        <v/>
      </c>
      <c r="EN63" s="149" t="str">
        <f>IF(ER63="","",IF(ISERROR(MID(ER63,FIND("male,",ER63)+6,(FIND(")",ER63)-(FIND("male,",ER63)+6))))=TRUE,"missing/error",MID(ER63,FIND("male,",ER63)+6,(FIND(")",ER63)-(FIND("male,",ER63)+6)))))</f>
        <v/>
      </c>
      <c r="EO63" s="150" t="str">
        <f>IF(EK63="","",(MID(EK63,(SEARCH("^^",SUBSTITUTE(EK63," ","^^",LEN(EK63)-LEN(SUBSTITUTE(EK63," ","")))))+1,99)&amp;"_"&amp;LEFT(EK63,FIND(" ",EK63)-1)&amp;"_"&amp;EL63))</f>
        <v/>
      </c>
      <c r="EP63" s="89"/>
      <c r="EQ63" s="142"/>
      <c r="ER63" s="142"/>
      <c r="ES63" s="143" t="str">
        <f>IF(EW63="","",ES$3)</f>
        <v/>
      </c>
      <c r="ET63" s="144" t="str">
        <f>IF(EW63="","",ES$1)</f>
        <v/>
      </c>
      <c r="EU63" s="145" t="str">
        <f>IF(EW63="","",ES$2)</f>
        <v/>
      </c>
      <c r="EV63" s="145" t="str">
        <f>IF(EW63="","",ES$3)</f>
        <v/>
      </c>
      <c r="EW63" s="146" t="str">
        <f>IF(FD63="","",IF(ISNUMBER(SEARCH(":",FD63)),MID(FD63,FIND(":",FD63)+2,FIND("(",FD63)-FIND(":",FD63)-3),LEFT(FD63,FIND("(",FD63)-2)))</f>
        <v/>
      </c>
      <c r="EX63" s="147" t="str">
        <f>IF(FD63="","",MID(FD63,FIND("(",FD63)+1,4))</f>
        <v/>
      </c>
      <c r="EY63" s="148" t="str">
        <f>IF(ISNUMBER(SEARCH("*female*",FD63)),"female",IF(ISNUMBER(SEARCH("*male*",FD63)),"male",""))</f>
        <v/>
      </c>
      <c r="EZ63" s="149" t="str">
        <f>IF(FD63="","",IF(ISERROR(MID(FD63,FIND("male,",FD63)+6,(FIND(")",FD63)-(FIND("male,",FD63)+6))))=TRUE,"missing/error",MID(FD63,FIND("male,",FD63)+6,(FIND(")",FD63)-(FIND("male,",FD63)+6)))))</f>
        <v/>
      </c>
      <c r="FA63" s="150" t="str">
        <f>IF(EW63="","",(MID(EW63,(SEARCH("^^",SUBSTITUTE(EW63," ","^^",LEN(EW63)-LEN(SUBSTITUTE(EW63," ","")))))+1,99)&amp;"_"&amp;LEFT(EW63,FIND(" ",EW63)-1)&amp;"_"&amp;EX63))</f>
        <v/>
      </c>
      <c r="FB63" s="89"/>
      <c r="FC63" s="142"/>
      <c r="FD63" s="142"/>
      <c r="FE63" s="143" t="str">
        <f>IF(FI63="","",FE$3)</f>
        <v/>
      </c>
      <c r="FF63" s="144" t="str">
        <f>IF(FI63="","",FE$1)</f>
        <v/>
      </c>
      <c r="FG63" s="145" t="str">
        <f>IF(FI63="","",FE$2)</f>
        <v/>
      </c>
      <c r="FH63" s="145" t="str">
        <f>IF(FI63="","",FE$3)</f>
        <v/>
      </c>
      <c r="FI63" s="146" t="str">
        <f>IF(FP63="","",IF(ISNUMBER(SEARCH(":",FP63)),MID(FP63,FIND(":",FP63)+2,FIND("(",FP63)-FIND(":",FP63)-3),LEFT(FP63,FIND("(",FP63)-2)))</f>
        <v/>
      </c>
      <c r="FJ63" s="147" t="str">
        <f>IF(FP63="","",MID(FP63,FIND("(",FP63)+1,4))</f>
        <v/>
      </c>
      <c r="FK63" s="148" t="str">
        <f>IF(ISNUMBER(SEARCH("*female*",FP63)),"female",IF(ISNUMBER(SEARCH("*male*",FP63)),"male",""))</f>
        <v/>
      </c>
      <c r="FL63" s="149" t="str">
        <f>IF(FP63="","",IF(ISERROR(MID(FP63,FIND("male,",FP63)+6,(FIND(")",FP63)-(FIND("male,",FP63)+6))))=TRUE,"missing/error",MID(FP63,FIND("male,",FP63)+6,(FIND(")",FP63)-(FIND("male,",FP63)+6)))))</f>
        <v/>
      </c>
      <c r="FM63" s="150" t="str">
        <f>IF(FI63="","",(MID(FI63,(SEARCH("^^",SUBSTITUTE(FI63," ","^^",LEN(FI63)-LEN(SUBSTITUTE(FI63," ","")))))+1,99)&amp;"_"&amp;LEFT(FI63,FIND(" ",FI63)-1)&amp;"_"&amp;FJ63))</f>
        <v/>
      </c>
      <c r="FN63" s="89"/>
      <c r="FO63" s="142"/>
      <c r="FP63" s="142"/>
      <c r="FQ63" s="143" t="str">
        <f>IF(FU63="","",#REF!)</f>
        <v/>
      </c>
      <c r="FR63" s="144" t="str">
        <f>IF(FU63="","",FQ$1)</f>
        <v/>
      </c>
      <c r="FS63" s="145" t="str">
        <f>IF(FU63="","",FQ$2)</f>
        <v/>
      </c>
      <c r="FT63" s="145" t="str">
        <f>IF(FU63="","",FQ$3)</f>
        <v/>
      </c>
      <c r="FU63" s="146" t="str">
        <f>IF(GB63="","",IF(ISNUMBER(SEARCH(":",GB63)),MID(GB63,FIND(":",GB63)+2,FIND("(",GB63)-FIND(":",GB63)-3),LEFT(GB63,FIND("(",GB63)-2)))</f>
        <v/>
      </c>
      <c r="FV63" s="147" t="str">
        <f>IF(GB63="","",MID(GB63,FIND("(",GB63)+1,4))</f>
        <v/>
      </c>
      <c r="FW63" s="148" t="str">
        <f>IF(ISNUMBER(SEARCH("*female*",GB63)),"female",IF(ISNUMBER(SEARCH("*male*",GB63)),"male",""))</f>
        <v/>
      </c>
      <c r="FX63" s="149" t="str">
        <f>IF(GB63="","",IF(ISERROR(MID(GB63,FIND("male,",GB63)+6,(FIND(")",GB63)-(FIND("male,",GB63)+6))))=TRUE,"missing/error",MID(GB63,FIND("male,",GB63)+6,(FIND(")",GB63)-(FIND("male,",GB63)+6)))))</f>
        <v/>
      </c>
      <c r="FY63" s="150" t="str">
        <f>IF(FU63="","",(MID(FU63,(SEARCH("^^",SUBSTITUTE(FU63," ","^^",LEN(FU63)-LEN(SUBSTITUTE(FU63," ","")))))+1,99)&amp;"_"&amp;LEFT(FU63,FIND(" ",FU63)-1)&amp;"_"&amp;FV63))</f>
        <v/>
      </c>
      <c r="FZ63" s="89"/>
      <c r="GA63" s="142"/>
      <c r="GB63" s="142"/>
      <c r="GC63" s="143" t="str">
        <f>IF(GG63="","",GC$3)</f>
        <v/>
      </c>
      <c r="GD63" s="144" t="str">
        <f>IF(GG63="","",GC$1)</f>
        <v/>
      </c>
      <c r="GE63" s="145" t="str">
        <f>IF(GG63="","",GC$2)</f>
        <v/>
      </c>
      <c r="GF63" s="145" t="str">
        <f>IF(GG63="","",GC$3)</f>
        <v/>
      </c>
      <c r="GG63" s="146" t="str">
        <f>IF(GN63="","",IF(ISNUMBER(SEARCH(":",GN63)),MID(GN63,FIND(":",GN63)+2,FIND("(",GN63)-FIND(":",GN63)-3),LEFT(GN63,FIND("(",GN63)-2)))</f>
        <v/>
      </c>
      <c r="GH63" s="147" t="str">
        <f>IF(GN63="","",MID(GN63,FIND("(",GN63)+1,4))</f>
        <v/>
      </c>
      <c r="GI63" s="148" t="str">
        <f>IF(ISNUMBER(SEARCH("*female*",GN63)),"female",IF(ISNUMBER(SEARCH("*male*",GN63)),"male",""))</f>
        <v/>
      </c>
      <c r="GJ63" s="149" t="str">
        <f>IF(GN63="","",IF(ISERROR(MID(GN63,FIND("male,",GN63)+6,(FIND(")",GN63)-(FIND("male,",GN63)+6))))=TRUE,"missing/error",MID(GN63,FIND("male,",GN63)+6,(FIND(")",GN63)-(FIND("male,",GN63)+6)))))</f>
        <v/>
      </c>
      <c r="GK63" s="150" t="str">
        <f>IF(GG63="","",(MID(GG63,(SEARCH("^^",SUBSTITUTE(GG63," ","^^",LEN(GG63)-LEN(SUBSTITUTE(GG63," ","")))))+1,99)&amp;"_"&amp;LEFT(GG63,FIND(" ",GG63)-1)&amp;"_"&amp;GH63))</f>
        <v/>
      </c>
      <c r="GL63" s="89"/>
      <c r="GM63" s="142"/>
      <c r="GN63" s="142"/>
      <c r="GO63" s="143" t="str">
        <f>IF(GS63="","",GO$3)</f>
        <v/>
      </c>
      <c r="GP63" s="144" t="str">
        <f>IF(GS63="","",GO$1)</f>
        <v/>
      </c>
      <c r="GQ63" s="145" t="str">
        <f>IF(GS63="","",GO$2)</f>
        <v/>
      </c>
      <c r="GR63" s="145" t="str">
        <f>IF(GS63="","",GO$3)</f>
        <v/>
      </c>
      <c r="GS63" s="146" t="str">
        <f>IF(GZ63="","",IF(ISNUMBER(SEARCH(":",GZ63)),MID(GZ63,FIND(":",GZ63)+2,FIND("(",GZ63)-FIND(":",GZ63)-3),LEFT(GZ63,FIND("(",GZ63)-2)))</f>
        <v/>
      </c>
      <c r="GT63" s="147" t="str">
        <f>IF(GZ63="","",MID(GZ63,FIND("(",GZ63)+1,4))</f>
        <v/>
      </c>
      <c r="GU63" s="148" t="str">
        <f>IF(ISNUMBER(SEARCH("*female*",GZ63)),"female",IF(ISNUMBER(SEARCH("*male*",GZ63)),"male",""))</f>
        <v/>
      </c>
      <c r="GV63" s="149" t="str">
        <f>IF(GZ63="","",IF(ISERROR(MID(GZ63,FIND("male,",GZ63)+6,(FIND(")",GZ63)-(FIND("male,",GZ63)+6))))=TRUE,"missing/error",MID(GZ63,FIND("male,",GZ63)+6,(FIND(")",GZ63)-(FIND("male,",GZ63)+6)))))</f>
        <v/>
      </c>
      <c r="GW63" s="150" t="str">
        <f>IF(GS63="","",(MID(GS63,(SEARCH("^^",SUBSTITUTE(GS63," ","^^",LEN(GS63)-LEN(SUBSTITUTE(GS63," ","")))))+1,99)&amp;"_"&amp;LEFT(GS63,FIND(" ",GS63)-1)&amp;"_"&amp;GT63))</f>
        <v/>
      </c>
      <c r="GX63" s="89"/>
      <c r="GY63" s="142"/>
      <c r="GZ63" s="142"/>
      <c r="HA63" s="143" t="str">
        <f>IF(HE63="","",HA$3)</f>
        <v/>
      </c>
      <c r="HB63" s="144" t="str">
        <f>IF(HE63="","",HA$1)</f>
        <v/>
      </c>
      <c r="HC63" s="145" t="str">
        <f>IF(HE63="","",HA$2)</f>
        <v/>
      </c>
      <c r="HD63" s="145" t="str">
        <f>IF(HE63="","",HA$3)</f>
        <v/>
      </c>
      <c r="HE63" s="146" t="str">
        <f>IF(HL63="","",IF(ISNUMBER(SEARCH(":",HL63)),MID(HL63,FIND(":",HL63)+2,FIND("(",HL63)-FIND(":",HL63)-3),LEFT(HL63,FIND("(",HL63)-2)))</f>
        <v/>
      </c>
      <c r="HF63" s="147" t="str">
        <f>IF(HL63="","",MID(HL63,FIND("(",HL63)+1,4))</f>
        <v/>
      </c>
      <c r="HG63" s="148" t="str">
        <f>IF(ISNUMBER(SEARCH("*female*",HL63)),"female",IF(ISNUMBER(SEARCH("*male*",HL63)),"male",""))</f>
        <v/>
      </c>
      <c r="HH63" s="149" t="str">
        <f>IF(HL63="","",IF(ISERROR(MID(HL63,FIND("male,",HL63)+6,(FIND(")",HL63)-(FIND("male,",HL63)+6))))=TRUE,"missing/error",MID(HL63,FIND("male,",HL63)+6,(FIND(")",HL63)-(FIND("male,",HL63)+6)))))</f>
        <v/>
      </c>
      <c r="HI63" s="150" t="str">
        <f>IF(HE63="","",(MID(HE63,(SEARCH("^^",SUBSTITUTE(HE63," ","^^",LEN(HE63)-LEN(SUBSTITUTE(HE63," ","")))))+1,99)&amp;"_"&amp;LEFT(HE63,FIND(" ",HE63)-1)&amp;"_"&amp;HF63))</f>
        <v/>
      </c>
      <c r="HJ63" s="89"/>
      <c r="HK63" s="142"/>
      <c r="HL63" s="142"/>
      <c r="HM63" s="143" t="str">
        <f>IF(HQ63="","",HM$3)</f>
        <v/>
      </c>
      <c r="HN63" s="144" t="str">
        <f>IF(HQ63="","",HM$1)</f>
        <v/>
      </c>
      <c r="HO63" s="145" t="str">
        <f>IF(HQ63="","",HM$2)</f>
        <v/>
      </c>
      <c r="HP63" s="145" t="str">
        <f>IF(HQ63="","",HM$3)</f>
        <v/>
      </c>
      <c r="HQ63" s="146" t="str">
        <f>IF(HX63="","",IF(ISNUMBER(SEARCH(":",HX63)),MID(HX63,FIND(":",HX63)+2,FIND("(",HX63)-FIND(":",HX63)-3),LEFT(HX63,FIND("(",HX63)-2)))</f>
        <v/>
      </c>
      <c r="HR63" s="147" t="str">
        <f>IF(HX63="","",MID(HX63,FIND("(",HX63)+1,4))</f>
        <v/>
      </c>
      <c r="HS63" s="148" t="str">
        <f>IF(ISNUMBER(SEARCH("*female*",HX63)),"female",IF(ISNUMBER(SEARCH("*male*",HX63)),"male",""))</f>
        <v/>
      </c>
      <c r="HT63" s="149" t="str">
        <f>IF(HX63="","",IF(ISERROR(MID(HX63,FIND("male,",HX63)+6,(FIND(")",HX63)-(FIND("male,",HX63)+6))))=TRUE,"missing/error",MID(HX63,FIND("male,",HX63)+6,(FIND(")",HX63)-(FIND("male,",HX63)+6)))))</f>
        <v/>
      </c>
      <c r="HU63" s="150" t="str">
        <f>IF(HQ63="","",(MID(HQ63,(SEARCH("^^",SUBSTITUTE(HQ63," ","^^",LEN(HQ63)-LEN(SUBSTITUTE(HQ63," ","")))))+1,99)&amp;"_"&amp;LEFT(HQ63,FIND(" ",HQ63)-1)&amp;"_"&amp;HR63))</f>
        <v/>
      </c>
      <c r="HV63" s="89"/>
      <c r="HW63" s="142"/>
      <c r="HX63" s="142"/>
      <c r="HY63" s="143" t="str">
        <f>IF(IC63="","",HY$3)</f>
        <v/>
      </c>
      <c r="HZ63" s="144" t="str">
        <f>IF(IC63="","",HY$1)</f>
        <v/>
      </c>
      <c r="IA63" s="145" t="str">
        <f>IF(IC63="","",HY$2)</f>
        <v/>
      </c>
      <c r="IB63" s="145" t="str">
        <f>IF(IC63="","",HY$3)</f>
        <v/>
      </c>
      <c r="IC63" s="146" t="str">
        <f>IF(IJ63="","",IF(ISNUMBER(SEARCH(":",IJ63)),MID(IJ63,FIND(":",IJ63)+2,FIND("(",IJ63)-FIND(":",IJ63)-3),LEFT(IJ63,FIND("(",IJ63)-2)))</f>
        <v/>
      </c>
      <c r="ID63" s="147" t="str">
        <f>IF(IJ63="","",MID(IJ63,FIND("(",IJ63)+1,4))</f>
        <v/>
      </c>
      <c r="IE63" s="148" t="str">
        <f>IF(ISNUMBER(SEARCH("*female*",IJ63)),"female",IF(ISNUMBER(SEARCH("*male*",IJ63)),"male",""))</f>
        <v/>
      </c>
      <c r="IF63" s="149" t="str">
        <f>IF(IJ63="","",IF(ISERROR(MID(IJ63,FIND("male,",IJ63)+6,(FIND(")",IJ63)-(FIND("male,",IJ63)+6))))=TRUE,"missing/error",MID(IJ63,FIND("male,",IJ63)+6,(FIND(")",IJ63)-(FIND("male,",IJ63)+6)))))</f>
        <v/>
      </c>
      <c r="IG63" s="150" t="str">
        <f>IF(IC63="","",(MID(IC63,(SEARCH("^^",SUBSTITUTE(IC63," ","^^",LEN(IC63)-LEN(SUBSTITUTE(IC63," ","")))))+1,99)&amp;"_"&amp;LEFT(IC63,FIND(" ",IC63)-1)&amp;"_"&amp;ID63))</f>
        <v/>
      </c>
      <c r="IH63" s="89"/>
      <c r="II63" s="142"/>
      <c r="IJ63" s="142"/>
      <c r="IK63" s="143" t="str">
        <f>IF(IO63="","",IK$3)</f>
        <v/>
      </c>
      <c r="IL63" s="144" t="str">
        <f>IF(IO63="","",IK$1)</f>
        <v/>
      </c>
      <c r="IM63" s="145" t="str">
        <f>IF(IO63="","",IK$2)</f>
        <v/>
      </c>
      <c r="IN63" s="145" t="str">
        <f>IF(IO63="","",IK$3)</f>
        <v/>
      </c>
      <c r="IO63" s="146" t="str">
        <f>IF(IV63="","",IF(ISNUMBER(SEARCH(":",IV63)),MID(IV63,FIND(":",IV63)+2,FIND("(",IV63)-FIND(":",IV63)-3),LEFT(IV63,FIND("(",IV63)-2)))</f>
        <v/>
      </c>
      <c r="IP63" s="147" t="str">
        <f>IF(IV63="","",MID(IV63,FIND("(",IV63)+1,4))</f>
        <v/>
      </c>
      <c r="IQ63" s="148" t="str">
        <f>IF(ISNUMBER(SEARCH("*female*",IV63)),"female",IF(ISNUMBER(SEARCH("*male*",IV63)),"male",""))</f>
        <v/>
      </c>
      <c r="IR63" s="149" t="str">
        <f>IF(IV63="","",IF(ISERROR(MID(IV63,FIND("male,",IV63)+6,(FIND(")",IV63)-(FIND("male,",IV63)+6))))=TRUE,"missing/error",MID(IV63,FIND("male,",IV63)+6,(FIND(")",IV63)-(FIND("male,",IV63)+6)))))</f>
        <v/>
      </c>
      <c r="IS63" s="150" t="str">
        <f>IF(IO63="","",(MID(IO63,(SEARCH("^^",SUBSTITUTE(IO63," ","^^",LEN(IO63)-LEN(SUBSTITUTE(IO63," ","")))))+1,99)&amp;"_"&amp;LEFT(IO63,FIND(" ",IO63)-1)&amp;"_"&amp;IP63))</f>
        <v/>
      </c>
      <c r="IT63" s="89"/>
      <c r="IU63" s="142"/>
      <c r="IV63" s="142"/>
      <c r="IW63" s="143" t="str">
        <f>IF(JA63="","",IW$3)</f>
        <v/>
      </c>
      <c r="IX63" s="144" t="str">
        <f>IF(JA63="","",IW$1)</f>
        <v/>
      </c>
      <c r="IY63" s="145" t="str">
        <f>IF(JA63="","",IW$2)</f>
        <v/>
      </c>
      <c r="IZ63" s="145" t="str">
        <f>IF(JA63="","",IW$3)</f>
        <v/>
      </c>
      <c r="JA63" s="146" t="str">
        <f>IF(JH63="","",IF(ISNUMBER(SEARCH(":",JH63)),MID(JH63,FIND(":",JH63)+2,FIND("(",JH63)-FIND(":",JH63)-3),LEFT(JH63,FIND("(",JH63)-2)))</f>
        <v/>
      </c>
      <c r="JB63" s="147" t="str">
        <f>IF(JH63="","",MID(JH63,FIND("(",JH63)+1,4))</f>
        <v/>
      </c>
      <c r="JC63" s="148" t="str">
        <f>IF(ISNUMBER(SEARCH("*female*",JH63)),"female",IF(ISNUMBER(SEARCH("*male*",JH63)),"male",""))</f>
        <v/>
      </c>
      <c r="JD63" s="149" t="str">
        <f>IF(JH63="","",IF(ISERROR(MID(JH63,FIND("male,",JH63)+6,(FIND(")",JH63)-(FIND("male,",JH63)+6))))=TRUE,"missing/error",MID(JH63,FIND("male,",JH63)+6,(FIND(")",JH63)-(FIND("male,",JH63)+6)))))</f>
        <v/>
      </c>
      <c r="JE63" s="150" t="str">
        <f>IF(JA63="","",(MID(JA63,(SEARCH("^^",SUBSTITUTE(JA63," ","^^",LEN(JA63)-LEN(SUBSTITUTE(JA63," ","")))))+1,99)&amp;"_"&amp;LEFT(JA63,FIND(" ",JA63)-1)&amp;"_"&amp;JB63))</f>
        <v/>
      </c>
      <c r="JF63" s="89"/>
      <c r="JG63" s="142"/>
      <c r="JH63" s="142"/>
      <c r="JI63" s="143" t="str">
        <f>IF(JM63="","",JI$3)</f>
        <v/>
      </c>
      <c r="JJ63" s="144" t="str">
        <f>IF(JM63="","",JI$1)</f>
        <v/>
      </c>
      <c r="JK63" s="145" t="str">
        <f>IF(JM63="","",JI$2)</f>
        <v/>
      </c>
      <c r="JL63" s="145" t="str">
        <f>IF(JM63="","",JI$3)</f>
        <v/>
      </c>
      <c r="JM63" s="146" t="str">
        <f>IF(JT63="","",IF(ISNUMBER(SEARCH(":",JT63)),MID(JT63,FIND(":",JT63)+2,FIND("(",JT63)-FIND(":",JT63)-3),LEFT(JT63,FIND("(",JT63)-2)))</f>
        <v/>
      </c>
      <c r="JN63" s="147" t="str">
        <f>IF(JT63="","",MID(JT63,FIND("(",JT63)+1,4))</f>
        <v/>
      </c>
      <c r="JO63" s="148" t="str">
        <f>IF(ISNUMBER(SEARCH("*female*",JT63)),"female",IF(ISNUMBER(SEARCH("*male*",JT63)),"male",""))</f>
        <v/>
      </c>
      <c r="JP63" s="149" t="str">
        <f>IF(JT63="","",IF(ISERROR(MID(JT63,FIND("male,",JT63)+6,(FIND(")",JT63)-(FIND("male,",JT63)+6))))=TRUE,"missing/error",MID(JT63,FIND("male,",JT63)+6,(FIND(")",JT63)-(FIND("male,",JT63)+6)))))</f>
        <v/>
      </c>
      <c r="JQ63" s="150" t="str">
        <f>IF(JM63="","",(MID(JM63,(SEARCH("^^",SUBSTITUTE(JM63," ","^^",LEN(JM63)-LEN(SUBSTITUTE(JM63," ","")))))+1,99)&amp;"_"&amp;LEFT(JM63,FIND(" ",JM63)-1)&amp;"_"&amp;JN63))</f>
        <v/>
      </c>
      <c r="JR63" s="89"/>
      <c r="JS63" s="142"/>
      <c r="JT63" s="142"/>
      <c r="JU63" s="143" t="str">
        <f>IF(JY63="","",JU$3)</f>
        <v/>
      </c>
      <c r="JV63" s="144" t="str">
        <f>IF(JY63="","",JU$1)</f>
        <v/>
      </c>
      <c r="JW63" s="145" t="str">
        <f>IF(JY63="","",JU$2)</f>
        <v/>
      </c>
      <c r="JX63" s="145" t="str">
        <f>IF(JY63="","",JU$3)</f>
        <v/>
      </c>
      <c r="JY63" s="146" t="str">
        <f>IF(KF63="","",IF(ISNUMBER(SEARCH(":",KF63)),MID(KF63,FIND(":",KF63)+2,FIND("(",KF63)-FIND(":",KF63)-3),LEFT(KF63,FIND("(",KF63)-2)))</f>
        <v/>
      </c>
      <c r="JZ63" s="147" t="str">
        <f>IF(KF63="","",MID(KF63,FIND("(",KF63)+1,4))</f>
        <v/>
      </c>
      <c r="KA63" s="148" t="str">
        <f>IF(ISNUMBER(SEARCH("*female*",KF63)),"female",IF(ISNUMBER(SEARCH("*male*",KF63)),"male",""))</f>
        <v/>
      </c>
      <c r="KB63" s="149" t="str">
        <f>IF(KF63="","",IF(ISERROR(MID(KF63,FIND("male,",KF63)+6,(FIND(")",KF63)-(FIND("male,",KF63)+6))))=TRUE,"missing/error",MID(KF63,FIND("male,",KF63)+6,(FIND(")",KF63)-(FIND("male,",KF63)+6)))))</f>
        <v/>
      </c>
      <c r="KC63" s="150" t="str">
        <f>IF(JY63="","",(MID(JY63,(SEARCH("^^",SUBSTITUTE(JY63," ","^^",LEN(JY63)-LEN(SUBSTITUTE(JY63," ","")))))+1,99)&amp;"_"&amp;LEFT(JY63,FIND(" ",JY63)-1)&amp;"_"&amp;JZ63))</f>
        <v/>
      </c>
      <c r="KD63" s="89"/>
      <c r="KE63" s="142"/>
      <c r="KF63" s="142"/>
    </row>
    <row r="64" spans="1:292" ht="13.5" customHeight="1" x14ac:dyDescent="0.25">
      <c r="A64" s="100"/>
      <c r="B64" s="142" t="s">
        <v>826</v>
      </c>
      <c r="C64" s="89" t="s">
        <v>827</v>
      </c>
      <c r="D64" s="320"/>
      <c r="E64" s="143">
        <f>IF(I64="","",E$3)</f>
        <v>40601</v>
      </c>
      <c r="F64" s="144" t="str">
        <f>IF(I64="","",E$1)</f>
        <v>Fillon VI</v>
      </c>
      <c r="G64" s="145">
        <f>IF(I64="","",E$2)</f>
        <v>40496</v>
      </c>
      <c r="H64" s="145">
        <f>IF(I64="","",E$3)</f>
        <v>40601</v>
      </c>
      <c r="I64" s="146" t="str">
        <f>IF(P64="","",IF(ISNUMBER(SEARCH(":",P64)),MID(P64,FIND(":",P64)+2,FIND("(",P64)-FIND(":",P64)-3),LEFT(P64,FIND("(",P64)-2)))</f>
        <v>Roselyne Bachelot</v>
      </c>
      <c r="J64" s="147" t="str">
        <f>IF(P64="","",MID(P64,FIND("(",P64)+1,4))</f>
        <v>1946</v>
      </c>
      <c r="K64" s="148" t="str">
        <f>IF(ISNUMBER(SEARCH("*female*",P64)),"female",IF(ISNUMBER(SEARCH("*male*",P64)),"male",""))</f>
        <v>female</v>
      </c>
      <c r="L64" s="149" t="str">
        <f>IF(P64="","",IF(ISERROR(MID(P64,FIND("male,",P64)+6,(FIND(")",P64)-(FIND("male,",P64)+6))))=TRUE,"missing/error",MID(P64,FIND("male,",P64)+6,(FIND(")",P64)-(FIND("male,",P64)+6)))))</f>
        <v>fr_ump01</v>
      </c>
      <c r="M64" s="150" t="str">
        <f>IF(I64="","",(MID(I64,(SEARCH("^^",SUBSTITUTE(I64," ","^^",LEN(I64)-LEN(SUBSTITUTE(I64," ","")))))+1,99)&amp;"_"&amp;LEFT(I64,FIND(" ",I64)-1)&amp;"_"&amp;J64))</f>
        <v>Bachelot_Roselyne_1946</v>
      </c>
      <c r="O64" s="142"/>
      <c r="P64" s="320" t="s">
        <v>944</v>
      </c>
      <c r="Q64" s="143">
        <f>IF(U64="","",Q$3)</f>
        <v>41044</v>
      </c>
      <c r="R64" s="144" t="str">
        <f>IF(U64="","",Q$1)</f>
        <v>Fillon VII</v>
      </c>
      <c r="S64" s="145">
        <f>IF(U64="","",Q$2)</f>
        <v>40601</v>
      </c>
      <c r="T64" s="145">
        <f>IF(U64="","",Q$3)</f>
        <v>41044</v>
      </c>
      <c r="U64" s="146" t="str">
        <f>IF(AB64="","",IF(ISNUMBER(SEARCH(":",AB64)),MID(AB64,FIND(":",AB64)+2,FIND("(",AB64)-FIND(":",AB64)-3),LEFT(AB64,FIND("(",AB64)-2)))</f>
        <v>Roselyne Bachelot</v>
      </c>
      <c r="V64" s="147" t="str">
        <f>IF(AB64="","",MID(AB64,FIND("(",AB64)+1,4))</f>
        <v>1946</v>
      </c>
      <c r="W64" s="148" t="str">
        <f>IF(ISNUMBER(SEARCH("*female*",AB64)),"female",IF(ISNUMBER(SEARCH("*male*",AB64)),"male",""))</f>
        <v>female</v>
      </c>
      <c r="X64" s="149" t="str">
        <f>IF(AB64="","",IF(ISERROR(MID(AB64,FIND("male,",AB64)+6,(FIND(")",AB64)-(FIND("male,",AB64)+6))))=TRUE,"missing/error",MID(AB64,FIND("male,",AB64)+6,(FIND(")",AB64)-(FIND("male,",AB64)+6)))))</f>
        <v>fr_ump01</v>
      </c>
      <c r="Y64" s="150" t="str">
        <f>IF(U64="","",(MID(U64,(SEARCH("^^",SUBSTITUTE(U64," ","^^",LEN(U64)-LEN(SUBSTITUTE(U64," ","")))))+1,99)&amp;"_"&amp;LEFT(U64,FIND(" ",U64)-1)&amp;"_"&amp;V64))</f>
        <v>Bachelot_Roselyne_1946</v>
      </c>
      <c r="AA64" s="142"/>
      <c r="AB64" s="142" t="s">
        <v>944</v>
      </c>
      <c r="AC64" s="143" t="str">
        <f>IF(AG64="","",AC$3)</f>
        <v/>
      </c>
      <c r="AD64" s="144" t="str">
        <f>IF(AG64="","",AC$1)</f>
        <v/>
      </c>
      <c r="AE64" s="145" t="str">
        <f>IF(AG64="","",AC$2)</f>
        <v/>
      </c>
      <c r="AF64" s="145" t="str">
        <f>IF(AG64="","",AC$3)</f>
        <v/>
      </c>
      <c r="AG64" s="146" t="str">
        <f>IF(AN64="","",IF(ISNUMBER(SEARCH(":",AN64)),MID(AN64,FIND(":",AN64)+2,FIND("(",AN64)-FIND(":",AN64)-3),LEFT(AN64,FIND("(",AN64)-2)))</f>
        <v/>
      </c>
      <c r="AH64" s="147" t="str">
        <f>IF(AN64="","",MID(AN64,FIND("(",AN64)+1,4))</f>
        <v/>
      </c>
      <c r="AI64" s="148" t="str">
        <f>IF(ISNUMBER(SEARCH("*female*",AN64)),"female",IF(ISNUMBER(SEARCH("*male*",AN64)),"male",""))</f>
        <v/>
      </c>
      <c r="AJ64" s="149" t="str">
        <f>IF(AN64="","",IF(ISERROR(MID(AN64,FIND("male,",AN64)+6,(FIND(")",AN64)-(FIND("male,",AN64)+6))))=TRUE,"missing/error",MID(AN64,FIND("male,",AN64)+6,(FIND(")",AN64)-(FIND("male,",AN64)+6)))))</f>
        <v/>
      </c>
      <c r="AK64" s="150" t="str">
        <f>IF(AG64="","",(MID(AG64,(SEARCH("^^",SUBSTITUTE(AG64," ","^^",LEN(AG64)-LEN(SUBSTITUTE(AG64," ","")))))+1,99)&amp;"_"&amp;LEFT(AG64,FIND(" ",AG64)-1)&amp;"_"&amp;AH64))</f>
        <v/>
      </c>
      <c r="AM64" s="142"/>
      <c r="AN64" s="142"/>
      <c r="AO64" s="143" t="str">
        <f t="shared" si="0"/>
        <v/>
      </c>
      <c r="AP64" s="144" t="str">
        <f t="shared" si="1"/>
        <v/>
      </c>
      <c r="AQ64" s="145" t="str">
        <f>IF(AS64="","",AO$2)</f>
        <v/>
      </c>
      <c r="AR64" s="145" t="str">
        <f>IF(AS64="","",AO$3)</f>
        <v/>
      </c>
      <c r="AS64" s="146" t="str">
        <f t="shared" si="2"/>
        <v/>
      </c>
      <c r="AT64" s="147" t="str">
        <f t="shared" si="3"/>
        <v/>
      </c>
      <c r="AU64" s="148" t="str">
        <f t="shared" si="4"/>
        <v/>
      </c>
      <c r="AV64" s="149" t="str">
        <f t="shared" si="5"/>
        <v/>
      </c>
      <c r="AW64" s="150" t="str">
        <f t="shared" si="6"/>
        <v/>
      </c>
      <c r="AX64" s="89"/>
      <c r="AY64" s="142"/>
      <c r="AZ64" s="142"/>
      <c r="BA64" s="143" t="str">
        <f t="shared" si="7"/>
        <v/>
      </c>
      <c r="BB64" s="144" t="str">
        <f t="shared" si="8"/>
        <v/>
      </c>
      <c r="BC64" s="145" t="str">
        <f>IF(BE64="","",BA$2)</f>
        <v/>
      </c>
      <c r="BD64" s="145" t="str">
        <f>IF(BE64="","",BA$3)</f>
        <v/>
      </c>
      <c r="BE64" s="146" t="str">
        <f t="shared" si="9"/>
        <v/>
      </c>
      <c r="BF64" s="147" t="str">
        <f t="shared" si="10"/>
        <v/>
      </c>
      <c r="BG64" s="148" t="str">
        <f t="shared" si="11"/>
        <v/>
      </c>
      <c r="BH64" s="149" t="str">
        <f t="shared" si="12"/>
        <v/>
      </c>
      <c r="BI64" s="150" t="str">
        <f t="shared" si="13"/>
        <v/>
      </c>
      <c r="BJ64" s="89"/>
      <c r="BK64" s="142"/>
      <c r="BL64" s="142"/>
      <c r="BM64" s="143" t="str">
        <f t="shared" si="14"/>
        <v/>
      </c>
      <c r="BN64" s="144" t="str">
        <f t="shared" si="15"/>
        <v/>
      </c>
      <c r="BO64" s="145" t="str">
        <f t="shared" si="16"/>
        <v/>
      </c>
      <c r="BP64" s="145" t="str">
        <f t="shared" si="17"/>
        <v/>
      </c>
      <c r="BQ64" s="146" t="str">
        <f t="shared" si="18"/>
        <v/>
      </c>
      <c r="BR64" s="147" t="str">
        <f t="shared" si="19"/>
        <v/>
      </c>
      <c r="BS64" s="148" t="str">
        <f t="shared" si="20"/>
        <v/>
      </c>
      <c r="BT64" s="149" t="str">
        <f t="shared" si="21"/>
        <v/>
      </c>
      <c r="BU64" s="150" t="str">
        <f t="shared" si="22"/>
        <v/>
      </c>
      <c r="BV64" s="89"/>
      <c r="BW64" s="142"/>
      <c r="BX64" s="142"/>
      <c r="BY64" s="143" t="str">
        <f t="shared" si="23"/>
        <v/>
      </c>
      <c r="BZ64" s="144" t="str">
        <f t="shared" si="24"/>
        <v/>
      </c>
      <c r="CA64" s="145" t="str">
        <f t="shared" si="25"/>
        <v/>
      </c>
      <c r="CB64" s="145" t="str">
        <f t="shared" si="26"/>
        <v/>
      </c>
      <c r="CC64" s="146" t="str">
        <f t="shared" si="27"/>
        <v/>
      </c>
      <c r="CD64" s="147" t="str">
        <f t="shared" si="28"/>
        <v/>
      </c>
      <c r="CE64" s="148" t="str">
        <f t="shared" si="29"/>
        <v/>
      </c>
      <c r="CF64" s="149" t="str">
        <f t="shared" si="30"/>
        <v/>
      </c>
      <c r="CG64" s="150" t="str">
        <f t="shared" si="31"/>
        <v/>
      </c>
      <c r="CH64" s="89"/>
      <c r="CI64" s="142"/>
      <c r="CJ64" s="142"/>
      <c r="CK64" s="143" t="str">
        <f t="shared" si="32"/>
        <v/>
      </c>
      <c r="CL64" s="144" t="str">
        <f t="shared" si="33"/>
        <v/>
      </c>
      <c r="CM64" s="145" t="str">
        <f t="shared" si="34"/>
        <v/>
      </c>
      <c r="CN64" s="145" t="str">
        <f t="shared" si="35"/>
        <v/>
      </c>
      <c r="CO64" s="146" t="str">
        <f t="shared" si="36"/>
        <v/>
      </c>
      <c r="CP64" s="147" t="str">
        <f t="shared" si="37"/>
        <v/>
      </c>
      <c r="CQ64" s="148" t="str">
        <f t="shared" si="38"/>
        <v/>
      </c>
      <c r="CR64" s="149" t="str">
        <f t="shared" si="39"/>
        <v/>
      </c>
      <c r="CS64" s="150" t="str">
        <f t="shared" si="40"/>
        <v/>
      </c>
      <c r="CT64" s="89"/>
      <c r="CU64" s="142"/>
      <c r="CV64" s="142"/>
      <c r="CW64" s="143" t="str">
        <f t="shared" si="41"/>
        <v/>
      </c>
      <c r="CX64" s="144" t="str">
        <f t="shared" si="42"/>
        <v/>
      </c>
      <c r="CY64" s="145" t="str">
        <f t="shared" si="43"/>
        <v/>
      </c>
      <c r="CZ64" s="145" t="str">
        <f t="shared" si="44"/>
        <v/>
      </c>
      <c r="DA64" s="146" t="str">
        <f t="shared" si="45"/>
        <v/>
      </c>
      <c r="DB64" s="147" t="str">
        <f t="shared" si="46"/>
        <v/>
      </c>
      <c r="DC64" s="148" t="str">
        <f t="shared" si="47"/>
        <v/>
      </c>
      <c r="DD64" s="149" t="str">
        <f t="shared" si="48"/>
        <v/>
      </c>
      <c r="DE64" s="150" t="str">
        <f t="shared" si="49"/>
        <v/>
      </c>
      <c r="DF64" s="89"/>
      <c r="DG64" s="142"/>
      <c r="DH64" s="142"/>
      <c r="DI64" s="143" t="str">
        <f>IF(DM64="","",DI$3)</f>
        <v/>
      </c>
      <c r="DJ64" s="144" t="str">
        <f>IF(DM64="","",DI$1)</f>
        <v/>
      </c>
      <c r="DK64" s="145" t="str">
        <f>IF(DM64="","",DI$2)</f>
        <v/>
      </c>
      <c r="DL64" s="145" t="str">
        <f>IF(DM64="","",DI$3)</f>
        <v/>
      </c>
      <c r="DM64" s="146" t="str">
        <f>IF(DT64="","",IF(ISNUMBER(SEARCH(":",DT64)),MID(DT64,FIND(":",DT64)+2,FIND("(",DT64)-FIND(":",DT64)-3),LEFT(DT64,FIND("(",DT64)-2)))</f>
        <v/>
      </c>
      <c r="DN64" s="147" t="str">
        <f>IF(DT64="","",MID(DT64,FIND("(",DT64)+1,4))</f>
        <v/>
      </c>
      <c r="DO64" s="148" t="str">
        <f>IF(ISNUMBER(SEARCH("*female*",DT64)),"female",IF(ISNUMBER(SEARCH("*male*",DT64)),"male",""))</f>
        <v/>
      </c>
      <c r="DP64" s="149" t="str">
        <f>IF(DT64="","",IF(ISERROR(MID(DT64,FIND("male,",DT64)+6,(FIND(")",DT64)-(FIND("male,",DT64)+6))))=TRUE,"missing/error",MID(DT64,FIND("male,",DT64)+6,(FIND(")",DT64)-(FIND("male,",DT64)+6)))))</f>
        <v/>
      </c>
      <c r="DQ64" s="150" t="str">
        <f>IF(DM64="","",(MID(DM64,(SEARCH("^^",SUBSTITUTE(DM64," ","^^",LEN(DM64)-LEN(SUBSTITUTE(DM64," ","")))))+1,99)&amp;"_"&amp;LEFT(DM64,FIND(" ",DM64)-1)&amp;"_"&amp;DN64))</f>
        <v/>
      </c>
      <c r="DR64" s="89"/>
      <c r="DS64" s="142"/>
      <c r="DT64" s="142"/>
      <c r="DU64" s="143" t="str">
        <f>IF(DY64="","",DU$3)</f>
        <v/>
      </c>
      <c r="DV64" s="144" t="str">
        <f>IF(DY64="","",DU$1)</f>
        <v/>
      </c>
      <c r="DW64" s="145" t="str">
        <f>IF(DY64="","",DU$2)</f>
        <v/>
      </c>
      <c r="DX64" s="145" t="str">
        <f>IF(DY64="","",DU$3)</f>
        <v/>
      </c>
      <c r="DY64" s="146" t="str">
        <f>IF(EF64="","",IF(ISNUMBER(SEARCH(":",EF64)),MID(EF64,FIND(":",EF64)+2,FIND("(",EF64)-FIND(":",EF64)-3),LEFT(EF64,FIND("(",EF64)-2)))</f>
        <v/>
      </c>
      <c r="DZ64" s="147" t="str">
        <f>IF(EF64="","",MID(EF64,FIND("(",EF64)+1,4))</f>
        <v/>
      </c>
      <c r="EA64" s="148" t="str">
        <f>IF(ISNUMBER(SEARCH("*female*",EF64)),"female",IF(ISNUMBER(SEARCH("*male*",EF64)),"male",""))</f>
        <v/>
      </c>
      <c r="EB64" s="149" t="str">
        <f>IF(EF64="","",IF(ISERROR(MID(EF64,FIND("male,",EF64)+6,(FIND(")",EF64)-(FIND("male,",EF64)+6))))=TRUE,"missing/error",MID(EF64,FIND("male,",EF64)+6,(FIND(")",EF64)-(FIND("male,",EF64)+6)))))</f>
        <v/>
      </c>
      <c r="EC64" s="150" t="str">
        <f>IF(DY64="","",(MID(DY64,(SEARCH("^^",SUBSTITUTE(DY64," ","^^",LEN(DY64)-LEN(SUBSTITUTE(DY64," ","")))))+1,99)&amp;"_"&amp;LEFT(DY64,FIND(" ",DY64)-1)&amp;"_"&amp;DZ64))</f>
        <v/>
      </c>
      <c r="ED64" s="89"/>
      <c r="EE64" s="142"/>
      <c r="EF64" s="142"/>
      <c r="EG64" s="143" t="str">
        <f>IF(EK64="","",EG$3)</f>
        <v/>
      </c>
      <c r="EH64" s="144" t="str">
        <f>IF(EK64="","",EG$1)</f>
        <v/>
      </c>
      <c r="EI64" s="145" t="str">
        <f>IF(EK64="","",EG$2)</f>
        <v/>
      </c>
      <c r="EJ64" s="145" t="str">
        <f>IF(EK64="","",EG$3)</f>
        <v/>
      </c>
      <c r="EK64" s="146" t="str">
        <f>IF(ER64="","",IF(ISNUMBER(SEARCH(":",ER64)),MID(ER64,FIND(":",ER64)+2,FIND("(",ER64)-FIND(":",ER64)-3),LEFT(ER64,FIND("(",ER64)-2)))</f>
        <v/>
      </c>
      <c r="EL64" s="147" t="str">
        <f>IF(ER64="","",MID(ER64,FIND("(",ER64)+1,4))</f>
        <v/>
      </c>
      <c r="EM64" s="148" t="str">
        <f>IF(ISNUMBER(SEARCH("*female*",ER64)),"female",IF(ISNUMBER(SEARCH("*male*",ER64)),"male",""))</f>
        <v/>
      </c>
      <c r="EN64" s="149" t="str">
        <f>IF(ER64="","",IF(ISERROR(MID(ER64,FIND("male,",ER64)+6,(FIND(")",ER64)-(FIND("male,",ER64)+6))))=TRUE,"missing/error",MID(ER64,FIND("male,",ER64)+6,(FIND(")",ER64)-(FIND("male,",ER64)+6)))))</f>
        <v/>
      </c>
      <c r="EO64" s="150" t="str">
        <f>IF(EK64="","",(MID(EK64,(SEARCH("^^",SUBSTITUTE(EK64," ","^^",LEN(EK64)-LEN(SUBSTITUTE(EK64," ","")))))+1,99)&amp;"_"&amp;LEFT(EK64,FIND(" ",EK64)-1)&amp;"_"&amp;EL64))</f>
        <v/>
      </c>
      <c r="EP64" s="89"/>
      <c r="EQ64" s="142"/>
      <c r="ER64" s="142"/>
      <c r="ES64" s="143" t="str">
        <f>IF(EW64="","",ES$3)</f>
        <v/>
      </c>
      <c r="ET64" s="144" t="str">
        <f>IF(EW64="","",ES$1)</f>
        <v/>
      </c>
      <c r="EU64" s="145" t="str">
        <f>IF(EW64="","",ES$2)</f>
        <v/>
      </c>
      <c r="EV64" s="145" t="str">
        <f>IF(EW64="","",ES$3)</f>
        <v/>
      </c>
      <c r="EW64" s="146" t="str">
        <f>IF(FD64="","",IF(ISNUMBER(SEARCH(":",FD64)),MID(FD64,FIND(":",FD64)+2,FIND("(",FD64)-FIND(":",FD64)-3),LEFT(FD64,FIND("(",FD64)-2)))</f>
        <v/>
      </c>
      <c r="EX64" s="147" t="str">
        <f>IF(FD64="","",MID(FD64,FIND("(",FD64)+1,4))</f>
        <v/>
      </c>
      <c r="EY64" s="148" t="str">
        <f>IF(ISNUMBER(SEARCH("*female*",FD64)),"female",IF(ISNUMBER(SEARCH("*male*",FD64)),"male",""))</f>
        <v/>
      </c>
      <c r="EZ64" s="149" t="str">
        <f>IF(FD64="","",IF(ISERROR(MID(FD64,FIND("male,",FD64)+6,(FIND(")",FD64)-(FIND("male,",FD64)+6))))=TRUE,"missing/error",MID(FD64,FIND("male,",FD64)+6,(FIND(")",FD64)-(FIND("male,",FD64)+6)))))</f>
        <v/>
      </c>
      <c r="FA64" s="150" t="str">
        <f>IF(EW64="","",(MID(EW64,(SEARCH("^^",SUBSTITUTE(EW64," ","^^",LEN(EW64)-LEN(SUBSTITUTE(EW64," ","")))))+1,99)&amp;"_"&amp;LEFT(EW64,FIND(" ",EW64)-1)&amp;"_"&amp;EX64))</f>
        <v/>
      </c>
      <c r="FB64" s="89"/>
      <c r="FC64" s="142"/>
      <c r="FD64" s="142"/>
      <c r="FE64" s="143" t="str">
        <f>IF(FI64="","",FE$3)</f>
        <v/>
      </c>
      <c r="FF64" s="144" t="str">
        <f>IF(FI64="","",FE$1)</f>
        <v/>
      </c>
      <c r="FG64" s="145" t="str">
        <f>IF(FI64="","",FE$2)</f>
        <v/>
      </c>
      <c r="FH64" s="145" t="str">
        <f>IF(FI64="","",FE$3)</f>
        <v/>
      </c>
      <c r="FI64" s="146" t="str">
        <f>IF(FP64="","",IF(ISNUMBER(SEARCH(":",FP64)),MID(FP64,FIND(":",FP64)+2,FIND("(",FP64)-FIND(":",FP64)-3),LEFT(FP64,FIND("(",FP64)-2)))</f>
        <v/>
      </c>
      <c r="FJ64" s="147" t="str">
        <f>IF(FP64="","",MID(FP64,FIND("(",FP64)+1,4))</f>
        <v/>
      </c>
      <c r="FK64" s="148" t="str">
        <f>IF(ISNUMBER(SEARCH("*female*",FP64)),"female",IF(ISNUMBER(SEARCH("*male*",FP64)),"male",""))</f>
        <v/>
      </c>
      <c r="FL64" s="149" t="str">
        <f>IF(FP64="","",IF(ISERROR(MID(FP64,FIND("male,",FP64)+6,(FIND(")",FP64)-(FIND("male,",FP64)+6))))=TRUE,"missing/error",MID(FP64,FIND("male,",FP64)+6,(FIND(")",FP64)-(FIND("male,",FP64)+6)))))</f>
        <v/>
      </c>
      <c r="FM64" s="150" t="str">
        <f>IF(FI64="","",(MID(FI64,(SEARCH("^^",SUBSTITUTE(FI64," ","^^",LEN(FI64)-LEN(SUBSTITUTE(FI64," ","")))))+1,99)&amp;"_"&amp;LEFT(FI64,FIND(" ",FI64)-1)&amp;"_"&amp;FJ64))</f>
        <v/>
      </c>
      <c r="FN64" s="89"/>
      <c r="FO64" s="142"/>
      <c r="FP64" s="142"/>
      <c r="FQ64" s="143" t="str">
        <f>IF(FU64="","",#REF!)</f>
        <v/>
      </c>
      <c r="FR64" s="144" t="str">
        <f>IF(FU64="","",FQ$1)</f>
        <v/>
      </c>
      <c r="FS64" s="145" t="str">
        <f>IF(FU64="","",FQ$2)</f>
        <v/>
      </c>
      <c r="FT64" s="145" t="str">
        <f>IF(FU64="","",FQ$3)</f>
        <v/>
      </c>
      <c r="FU64" s="146" t="str">
        <f>IF(GB64="","",IF(ISNUMBER(SEARCH(":",GB64)),MID(GB64,FIND(":",GB64)+2,FIND("(",GB64)-FIND(":",GB64)-3),LEFT(GB64,FIND("(",GB64)-2)))</f>
        <v/>
      </c>
      <c r="FV64" s="147" t="str">
        <f>IF(GB64="","",MID(GB64,FIND("(",GB64)+1,4))</f>
        <v/>
      </c>
      <c r="FW64" s="148" t="str">
        <f>IF(ISNUMBER(SEARCH("*female*",GB64)),"female",IF(ISNUMBER(SEARCH("*male*",GB64)),"male",""))</f>
        <v/>
      </c>
      <c r="FX64" s="149" t="str">
        <f>IF(GB64="","",IF(ISERROR(MID(GB64,FIND("male,",GB64)+6,(FIND(")",GB64)-(FIND("male,",GB64)+6))))=TRUE,"missing/error",MID(GB64,FIND("male,",GB64)+6,(FIND(")",GB64)-(FIND("male,",GB64)+6)))))</f>
        <v/>
      </c>
      <c r="FY64" s="150" t="str">
        <f>IF(FU64="","",(MID(FU64,(SEARCH("^^",SUBSTITUTE(FU64," ","^^",LEN(FU64)-LEN(SUBSTITUTE(FU64," ","")))))+1,99)&amp;"_"&amp;LEFT(FU64,FIND(" ",FU64)-1)&amp;"_"&amp;FV64))</f>
        <v/>
      </c>
      <c r="FZ64" s="89"/>
      <c r="GA64" s="142"/>
      <c r="GB64" s="142"/>
      <c r="GC64" s="143" t="str">
        <f>IF(GG64="","",GC$3)</f>
        <v/>
      </c>
      <c r="GD64" s="144" t="str">
        <f>IF(GG64="","",GC$1)</f>
        <v/>
      </c>
      <c r="GE64" s="145" t="str">
        <f>IF(GG64="","",GC$2)</f>
        <v/>
      </c>
      <c r="GF64" s="145" t="str">
        <f>IF(GG64="","",GC$3)</f>
        <v/>
      </c>
      <c r="GG64" s="146" t="str">
        <f>IF(GN64="","",IF(ISNUMBER(SEARCH(":",GN64)),MID(GN64,FIND(":",GN64)+2,FIND("(",GN64)-FIND(":",GN64)-3),LEFT(GN64,FIND("(",GN64)-2)))</f>
        <v/>
      </c>
      <c r="GH64" s="147" t="str">
        <f>IF(GN64="","",MID(GN64,FIND("(",GN64)+1,4))</f>
        <v/>
      </c>
      <c r="GI64" s="148" t="str">
        <f>IF(ISNUMBER(SEARCH("*female*",GN64)),"female",IF(ISNUMBER(SEARCH("*male*",GN64)),"male",""))</f>
        <v/>
      </c>
      <c r="GJ64" s="149" t="str">
        <f>IF(GN64="","",IF(ISERROR(MID(GN64,FIND("male,",GN64)+6,(FIND(")",GN64)-(FIND("male,",GN64)+6))))=TRUE,"missing/error",MID(GN64,FIND("male,",GN64)+6,(FIND(")",GN64)-(FIND("male,",GN64)+6)))))</f>
        <v/>
      </c>
      <c r="GK64" s="150" t="str">
        <f>IF(GG64="","",(MID(GG64,(SEARCH("^^",SUBSTITUTE(GG64," ","^^",LEN(GG64)-LEN(SUBSTITUTE(GG64," ","")))))+1,99)&amp;"_"&amp;LEFT(GG64,FIND(" ",GG64)-1)&amp;"_"&amp;GH64))</f>
        <v/>
      </c>
      <c r="GL64" s="89"/>
      <c r="GM64" s="142"/>
      <c r="GN64" s="142"/>
      <c r="GO64" s="143" t="str">
        <f>IF(GS64="","",GO$3)</f>
        <v/>
      </c>
      <c r="GP64" s="144" t="str">
        <f>IF(GS64="","",GO$1)</f>
        <v/>
      </c>
      <c r="GQ64" s="145" t="str">
        <f>IF(GS64="","",GO$2)</f>
        <v/>
      </c>
      <c r="GR64" s="145" t="str">
        <f>IF(GS64="","",GO$3)</f>
        <v/>
      </c>
      <c r="GS64" s="146" t="str">
        <f>IF(GZ64="","",IF(ISNUMBER(SEARCH(":",GZ64)),MID(GZ64,FIND(":",GZ64)+2,FIND("(",GZ64)-FIND(":",GZ64)-3),LEFT(GZ64,FIND("(",GZ64)-2)))</f>
        <v/>
      </c>
      <c r="GT64" s="147" t="str">
        <f>IF(GZ64="","",MID(GZ64,FIND("(",GZ64)+1,4))</f>
        <v/>
      </c>
      <c r="GU64" s="148" t="str">
        <f>IF(ISNUMBER(SEARCH("*female*",GZ64)),"female",IF(ISNUMBER(SEARCH("*male*",GZ64)),"male",""))</f>
        <v/>
      </c>
      <c r="GV64" s="149" t="str">
        <f>IF(GZ64="","",IF(ISERROR(MID(GZ64,FIND("male,",GZ64)+6,(FIND(")",GZ64)-(FIND("male,",GZ64)+6))))=TRUE,"missing/error",MID(GZ64,FIND("male,",GZ64)+6,(FIND(")",GZ64)-(FIND("male,",GZ64)+6)))))</f>
        <v/>
      </c>
      <c r="GW64" s="150" t="str">
        <f>IF(GS64="","",(MID(GS64,(SEARCH("^^",SUBSTITUTE(GS64," ","^^",LEN(GS64)-LEN(SUBSTITUTE(GS64," ","")))))+1,99)&amp;"_"&amp;LEFT(GS64,FIND(" ",GS64)-1)&amp;"_"&amp;GT64))</f>
        <v/>
      </c>
      <c r="GX64" s="89"/>
      <c r="GY64" s="142"/>
      <c r="GZ64" s="142"/>
      <c r="HA64" s="143" t="str">
        <f>IF(HE64="","",HA$3)</f>
        <v/>
      </c>
      <c r="HB64" s="144" t="str">
        <f>IF(HE64="","",HA$1)</f>
        <v/>
      </c>
      <c r="HC64" s="145" t="str">
        <f>IF(HE64="","",HA$2)</f>
        <v/>
      </c>
      <c r="HD64" s="145" t="str">
        <f>IF(HE64="","",HA$3)</f>
        <v/>
      </c>
      <c r="HE64" s="146" t="str">
        <f>IF(HL64="","",IF(ISNUMBER(SEARCH(":",HL64)),MID(HL64,FIND(":",HL64)+2,FIND("(",HL64)-FIND(":",HL64)-3),LEFT(HL64,FIND("(",HL64)-2)))</f>
        <v/>
      </c>
      <c r="HF64" s="147" t="str">
        <f>IF(HL64="","",MID(HL64,FIND("(",HL64)+1,4))</f>
        <v/>
      </c>
      <c r="HG64" s="148" t="str">
        <f>IF(ISNUMBER(SEARCH("*female*",HL64)),"female",IF(ISNUMBER(SEARCH("*male*",HL64)),"male",""))</f>
        <v/>
      </c>
      <c r="HH64" s="149" t="str">
        <f>IF(HL64="","",IF(ISERROR(MID(HL64,FIND("male,",HL64)+6,(FIND(")",HL64)-(FIND("male,",HL64)+6))))=TRUE,"missing/error",MID(HL64,FIND("male,",HL64)+6,(FIND(")",HL64)-(FIND("male,",HL64)+6)))))</f>
        <v/>
      </c>
      <c r="HI64" s="150" t="str">
        <f>IF(HE64="","",(MID(HE64,(SEARCH("^^",SUBSTITUTE(HE64," ","^^",LEN(HE64)-LEN(SUBSTITUTE(HE64," ","")))))+1,99)&amp;"_"&amp;LEFT(HE64,FIND(" ",HE64)-1)&amp;"_"&amp;HF64))</f>
        <v/>
      </c>
      <c r="HJ64" s="89"/>
      <c r="HK64" s="142"/>
      <c r="HL64" s="142" t="s">
        <v>284</v>
      </c>
      <c r="HM64" s="143" t="str">
        <f>IF(HQ64="","",HM$3)</f>
        <v/>
      </c>
      <c r="HN64" s="144" t="str">
        <f>IF(HQ64="","",HM$1)</f>
        <v/>
      </c>
      <c r="HO64" s="145" t="str">
        <f>IF(HQ64="","",HM$2)</f>
        <v/>
      </c>
      <c r="HP64" s="145" t="str">
        <f>IF(HQ64="","",HM$3)</f>
        <v/>
      </c>
      <c r="HQ64" s="146" t="str">
        <f>IF(HX64="","",IF(ISNUMBER(SEARCH(":",HX64)),MID(HX64,FIND(":",HX64)+2,FIND("(",HX64)-FIND(":",HX64)-3),LEFT(HX64,FIND("(",HX64)-2)))</f>
        <v/>
      </c>
      <c r="HR64" s="147" t="str">
        <f>IF(HX64="","",MID(HX64,FIND("(",HX64)+1,4))</f>
        <v/>
      </c>
      <c r="HS64" s="148" t="str">
        <f>IF(ISNUMBER(SEARCH("*female*",HX64)),"female",IF(ISNUMBER(SEARCH("*male*",HX64)),"male",""))</f>
        <v/>
      </c>
      <c r="HT64" s="149" t="str">
        <f>IF(HX64="","",IF(ISERROR(MID(HX64,FIND("male,",HX64)+6,(FIND(")",HX64)-(FIND("male,",HX64)+6))))=TRUE,"missing/error",MID(HX64,FIND("male,",HX64)+6,(FIND(")",HX64)-(FIND("male,",HX64)+6)))))</f>
        <v/>
      </c>
      <c r="HU64" s="150" t="str">
        <f>IF(HQ64="","",(MID(HQ64,(SEARCH("^^",SUBSTITUTE(HQ64," ","^^",LEN(HQ64)-LEN(SUBSTITUTE(HQ64," ","")))))+1,99)&amp;"_"&amp;LEFT(HQ64,FIND(" ",HQ64)-1)&amp;"_"&amp;HR64))</f>
        <v/>
      </c>
      <c r="HV64" s="89"/>
      <c r="HW64" s="142"/>
      <c r="HX64" s="142"/>
      <c r="HY64" s="143" t="str">
        <f>IF(IC64="","",HY$3)</f>
        <v/>
      </c>
      <c r="HZ64" s="144" t="str">
        <f>IF(IC64="","",HY$1)</f>
        <v/>
      </c>
      <c r="IA64" s="145" t="str">
        <f>IF(IC64="","",HY$2)</f>
        <v/>
      </c>
      <c r="IB64" s="145" t="str">
        <f>IF(IC64="","",HY$3)</f>
        <v/>
      </c>
      <c r="IC64" s="146" t="str">
        <f>IF(IJ64="","",IF(ISNUMBER(SEARCH(":",IJ64)),MID(IJ64,FIND(":",IJ64)+2,FIND("(",IJ64)-FIND(":",IJ64)-3),LEFT(IJ64,FIND("(",IJ64)-2)))</f>
        <v/>
      </c>
      <c r="ID64" s="147" t="str">
        <f>IF(IJ64="","",MID(IJ64,FIND("(",IJ64)+1,4))</f>
        <v/>
      </c>
      <c r="IE64" s="148" t="str">
        <f>IF(ISNUMBER(SEARCH("*female*",IJ64)),"female",IF(ISNUMBER(SEARCH("*male*",IJ64)),"male",""))</f>
        <v/>
      </c>
      <c r="IF64" s="149" t="str">
        <f>IF(IJ64="","",IF(ISERROR(MID(IJ64,FIND("male,",IJ64)+6,(FIND(")",IJ64)-(FIND("male,",IJ64)+6))))=TRUE,"missing/error",MID(IJ64,FIND("male,",IJ64)+6,(FIND(")",IJ64)-(FIND("male,",IJ64)+6)))))</f>
        <v/>
      </c>
      <c r="IG64" s="150" t="str">
        <f>IF(IC64="","",(MID(IC64,(SEARCH("^^",SUBSTITUTE(IC64," ","^^",LEN(IC64)-LEN(SUBSTITUTE(IC64," ","")))))+1,99)&amp;"_"&amp;LEFT(IC64,FIND(" ",IC64)-1)&amp;"_"&amp;ID64))</f>
        <v/>
      </c>
      <c r="IH64" s="89"/>
      <c r="II64" s="142"/>
      <c r="IJ64" s="142"/>
      <c r="IK64" s="143" t="str">
        <f>IF(IO64="","",IK$3)</f>
        <v/>
      </c>
      <c r="IL64" s="144" t="str">
        <f>IF(IO64="","",IK$1)</f>
        <v/>
      </c>
      <c r="IM64" s="145" t="str">
        <f>IF(IO64="","",IK$2)</f>
        <v/>
      </c>
      <c r="IN64" s="145" t="str">
        <f>IF(IO64="","",IK$3)</f>
        <v/>
      </c>
      <c r="IO64" s="146" t="str">
        <f>IF(IV64="","",IF(ISNUMBER(SEARCH(":",IV64)),MID(IV64,FIND(":",IV64)+2,FIND("(",IV64)-FIND(":",IV64)-3),LEFT(IV64,FIND("(",IV64)-2)))</f>
        <v/>
      </c>
      <c r="IP64" s="147" t="str">
        <f>IF(IV64="","",MID(IV64,FIND("(",IV64)+1,4))</f>
        <v/>
      </c>
      <c r="IQ64" s="148" t="str">
        <f>IF(ISNUMBER(SEARCH("*female*",IV64)),"female",IF(ISNUMBER(SEARCH("*male*",IV64)),"male",""))</f>
        <v/>
      </c>
      <c r="IR64" s="149" t="str">
        <f>IF(IV64="","",IF(ISERROR(MID(IV64,FIND("male,",IV64)+6,(FIND(")",IV64)-(FIND("male,",IV64)+6))))=TRUE,"missing/error",MID(IV64,FIND("male,",IV64)+6,(FIND(")",IV64)-(FIND("male,",IV64)+6)))))</f>
        <v/>
      </c>
      <c r="IS64" s="150" t="str">
        <f>IF(IO64="","",(MID(IO64,(SEARCH("^^",SUBSTITUTE(IO64," ","^^",LEN(IO64)-LEN(SUBSTITUTE(IO64," ","")))))+1,99)&amp;"_"&amp;LEFT(IO64,FIND(" ",IO64)-1)&amp;"_"&amp;IP64))</f>
        <v/>
      </c>
      <c r="IT64" s="89"/>
      <c r="IU64" s="142"/>
      <c r="IV64" s="142"/>
      <c r="IW64" s="143" t="str">
        <f>IF(JA64="","",IW$3)</f>
        <v/>
      </c>
      <c r="IX64" s="144" t="str">
        <f>IF(JA64="","",IW$1)</f>
        <v/>
      </c>
      <c r="IY64" s="145" t="str">
        <f>IF(JA64="","",IW$2)</f>
        <v/>
      </c>
      <c r="IZ64" s="145" t="str">
        <f>IF(JA64="","",IW$3)</f>
        <v/>
      </c>
      <c r="JA64" s="146" t="str">
        <f>IF(JH64="","",IF(ISNUMBER(SEARCH(":",JH64)),MID(JH64,FIND(":",JH64)+2,FIND("(",JH64)-FIND(":",JH64)-3),LEFT(JH64,FIND("(",JH64)-2)))</f>
        <v/>
      </c>
      <c r="JB64" s="147" t="str">
        <f>IF(JH64="","",MID(JH64,FIND("(",JH64)+1,4))</f>
        <v/>
      </c>
      <c r="JC64" s="148" t="str">
        <f>IF(ISNUMBER(SEARCH("*female*",JH64)),"female",IF(ISNUMBER(SEARCH("*male*",JH64)),"male",""))</f>
        <v/>
      </c>
      <c r="JD64" s="149" t="str">
        <f>IF(JH64="","",IF(ISERROR(MID(JH64,FIND("male,",JH64)+6,(FIND(")",JH64)-(FIND("male,",JH64)+6))))=TRUE,"missing/error",MID(JH64,FIND("male,",JH64)+6,(FIND(")",JH64)-(FIND("male,",JH64)+6)))))</f>
        <v/>
      </c>
      <c r="JE64" s="150" t="str">
        <f>IF(JA64="","",(MID(JA64,(SEARCH("^^",SUBSTITUTE(JA64," ","^^",LEN(JA64)-LEN(SUBSTITUTE(JA64," ","")))))+1,99)&amp;"_"&amp;LEFT(JA64,FIND(" ",JA64)-1)&amp;"_"&amp;JB64))</f>
        <v/>
      </c>
      <c r="JF64" s="89"/>
      <c r="JG64" s="142"/>
      <c r="JH64" s="142"/>
      <c r="JI64" s="143" t="str">
        <f>IF(JM64="","",JI$3)</f>
        <v/>
      </c>
      <c r="JJ64" s="144" t="str">
        <f>IF(JM64="","",JI$1)</f>
        <v/>
      </c>
      <c r="JK64" s="145" t="str">
        <f>IF(JM64="","",JI$2)</f>
        <v/>
      </c>
      <c r="JL64" s="145" t="str">
        <f>IF(JM64="","",JI$3)</f>
        <v/>
      </c>
      <c r="JM64" s="146" t="str">
        <f>IF(JT64="","",IF(ISNUMBER(SEARCH(":",JT64)),MID(JT64,FIND(":",JT64)+2,FIND("(",JT64)-FIND(":",JT64)-3),LEFT(JT64,FIND("(",JT64)-2)))</f>
        <v/>
      </c>
      <c r="JN64" s="147" t="str">
        <f>IF(JT64="","",MID(JT64,FIND("(",JT64)+1,4))</f>
        <v/>
      </c>
      <c r="JO64" s="148" t="str">
        <f>IF(ISNUMBER(SEARCH("*female*",JT64)),"female",IF(ISNUMBER(SEARCH("*male*",JT64)),"male",""))</f>
        <v/>
      </c>
      <c r="JP64" s="149" t="str">
        <f>IF(JT64="","",IF(ISERROR(MID(JT64,FIND("male,",JT64)+6,(FIND(")",JT64)-(FIND("male,",JT64)+6))))=TRUE,"missing/error",MID(JT64,FIND("male,",JT64)+6,(FIND(")",JT64)-(FIND("male,",JT64)+6)))))</f>
        <v/>
      </c>
      <c r="JQ64" s="150" t="str">
        <f>IF(JM64="","",(MID(JM64,(SEARCH("^^",SUBSTITUTE(JM64," ","^^",LEN(JM64)-LEN(SUBSTITUTE(JM64," ","")))))+1,99)&amp;"_"&amp;LEFT(JM64,FIND(" ",JM64)-1)&amp;"_"&amp;JN64))</f>
        <v/>
      </c>
      <c r="JR64" s="89"/>
      <c r="JS64" s="142"/>
      <c r="JT64" s="142"/>
      <c r="JU64" s="143" t="str">
        <f>IF(JY64="","",JU$3)</f>
        <v/>
      </c>
      <c r="JV64" s="144" t="str">
        <f>IF(JY64="","",JU$1)</f>
        <v/>
      </c>
      <c r="JW64" s="145" t="str">
        <f>IF(JY64="","",JU$2)</f>
        <v/>
      </c>
      <c r="JX64" s="145" t="str">
        <f>IF(JY64="","",JU$3)</f>
        <v/>
      </c>
      <c r="JY64" s="146" t="str">
        <f>IF(KF64="","",IF(ISNUMBER(SEARCH(":",KF64)),MID(KF64,FIND(":",KF64)+2,FIND("(",KF64)-FIND(":",KF64)-3),LEFT(KF64,FIND("(",KF64)-2)))</f>
        <v/>
      </c>
      <c r="JZ64" s="147" t="str">
        <f>IF(KF64="","",MID(KF64,FIND("(",KF64)+1,4))</f>
        <v/>
      </c>
      <c r="KA64" s="148" t="str">
        <f>IF(ISNUMBER(SEARCH("*female*",KF64)),"female",IF(ISNUMBER(SEARCH("*male*",KF64)),"male",""))</f>
        <v/>
      </c>
      <c r="KB64" s="149" t="str">
        <f>IF(KF64="","",IF(ISERROR(MID(KF64,FIND("male,",KF64)+6,(FIND(")",KF64)-(FIND("male,",KF64)+6))))=TRUE,"missing/error",MID(KF64,FIND("male,",KF64)+6,(FIND(")",KF64)-(FIND("male,",KF64)+6)))))</f>
        <v/>
      </c>
      <c r="KC64" s="150" t="str">
        <f>IF(JY64="","",(MID(JY64,(SEARCH("^^",SUBSTITUTE(JY64," ","^^",LEN(JY64)-LEN(SUBSTITUTE(JY64," ","")))))+1,99)&amp;"_"&amp;LEFT(JY64,FIND(" ",JY64)-1)&amp;"_"&amp;JZ64))</f>
        <v/>
      </c>
      <c r="KD64" s="89"/>
      <c r="KE64" s="142"/>
      <c r="KF64" s="142"/>
    </row>
    <row r="65" spans="1:292" ht="13.5" customHeight="1" x14ac:dyDescent="0.25">
      <c r="A65" s="100"/>
      <c r="B65" s="142" t="s">
        <v>975</v>
      </c>
      <c r="C65" s="89" t="s">
        <v>976</v>
      </c>
      <c r="D65" s="320"/>
      <c r="E65" s="143"/>
      <c r="F65" s="144"/>
      <c r="G65" s="145"/>
      <c r="H65" s="145"/>
      <c r="I65" s="146"/>
      <c r="J65" s="147"/>
      <c r="K65" s="148"/>
      <c r="L65" s="149"/>
      <c r="M65" s="150"/>
      <c r="O65" s="142"/>
      <c r="P65" s="320"/>
      <c r="Q65" s="143"/>
      <c r="R65" s="144"/>
      <c r="S65" s="145"/>
      <c r="T65" s="145"/>
      <c r="U65" s="146"/>
      <c r="V65" s="147"/>
      <c r="W65" s="148"/>
      <c r="X65" s="149"/>
      <c r="Y65" s="150"/>
      <c r="AA65" s="142"/>
      <c r="AB65" s="142"/>
      <c r="AC65" s="143"/>
      <c r="AD65" s="144"/>
      <c r="AE65" s="145"/>
      <c r="AF65" s="145"/>
      <c r="AG65" s="146"/>
      <c r="AH65" s="147"/>
      <c r="AI65" s="148"/>
      <c r="AJ65" s="149"/>
      <c r="AK65" s="150"/>
      <c r="AM65" s="142"/>
      <c r="AN65" s="142"/>
      <c r="AO65" s="143" t="str">
        <f t="shared" si="0"/>
        <v/>
      </c>
      <c r="AP65" s="144" t="str">
        <f t="shared" si="1"/>
        <v/>
      </c>
      <c r="AQ65" s="145"/>
      <c r="AR65" s="145"/>
      <c r="AS65" s="146" t="str">
        <f t="shared" si="2"/>
        <v/>
      </c>
      <c r="AT65" s="147" t="str">
        <f t="shared" si="3"/>
        <v/>
      </c>
      <c r="AU65" s="148" t="str">
        <f t="shared" si="4"/>
        <v/>
      </c>
      <c r="AV65" s="149" t="str">
        <f t="shared" si="5"/>
        <v/>
      </c>
      <c r="AW65" s="150" t="str">
        <f t="shared" si="6"/>
        <v/>
      </c>
      <c r="AX65" s="89"/>
      <c r="AY65" s="142"/>
      <c r="AZ65" s="142"/>
      <c r="BA65" s="143" t="str">
        <f t="shared" si="7"/>
        <v/>
      </c>
      <c r="BB65" s="144" t="str">
        <f t="shared" si="8"/>
        <v/>
      </c>
      <c r="BC65" s="145"/>
      <c r="BD65" s="145"/>
      <c r="BE65" s="146" t="str">
        <f t="shared" si="9"/>
        <v/>
      </c>
      <c r="BF65" s="147" t="str">
        <f t="shared" si="10"/>
        <v/>
      </c>
      <c r="BG65" s="148" t="str">
        <f t="shared" si="11"/>
        <v/>
      </c>
      <c r="BH65" s="149" t="str">
        <f t="shared" si="12"/>
        <v/>
      </c>
      <c r="BI65" s="150" t="str">
        <f t="shared" si="13"/>
        <v/>
      </c>
      <c r="BJ65" s="89"/>
      <c r="BK65" s="142"/>
      <c r="BL65" s="142"/>
      <c r="BM65" s="143" t="str">
        <f t="shared" si="14"/>
        <v/>
      </c>
      <c r="BN65" s="144" t="str">
        <f t="shared" si="15"/>
        <v/>
      </c>
      <c r="BO65" s="145" t="str">
        <f t="shared" si="16"/>
        <v/>
      </c>
      <c r="BP65" s="145" t="str">
        <f t="shared" si="17"/>
        <v/>
      </c>
      <c r="BQ65" s="146" t="str">
        <f t="shared" si="18"/>
        <v/>
      </c>
      <c r="BR65" s="147" t="str">
        <f t="shared" si="19"/>
        <v/>
      </c>
      <c r="BS65" s="148" t="str">
        <f t="shared" si="20"/>
        <v/>
      </c>
      <c r="BT65" s="149" t="str">
        <f t="shared" si="21"/>
        <v/>
      </c>
      <c r="BU65" s="150" t="str">
        <f t="shared" si="22"/>
        <v/>
      </c>
      <c r="BV65" s="89"/>
      <c r="BW65" s="142"/>
      <c r="BX65" s="142"/>
      <c r="BY65" s="143" t="str">
        <f t="shared" si="23"/>
        <v/>
      </c>
      <c r="BZ65" s="144" t="str">
        <f t="shared" si="24"/>
        <v/>
      </c>
      <c r="CA65" s="145" t="str">
        <f t="shared" si="25"/>
        <v/>
      </c>
      <c r="CB65" s="145" t="str">
        <f t="shared" si="26"/>
        <v/>
      </c>
      <c r="CC65" s="146" t="str">
        <f t="shared" si="27"/>
        <v/>
      </c>
      <c r="CD65" s="147" t="str">
        <f t="shared" si="28"/>
        <v/>
      </c>
      <c r="CE65" s="148" t="str">
        <f t="shared" si="29"/>
        <v/>
      </c>
      <c r="CF65" s="149" t="str">
        <f t="shared" si="30"/>
        <v/>
      </c>
      <c r="CG65" s="150" t="str">
        <f t="shared" si="31"/>
        <v/>
      </c>
      <c r="CH65" s="89"/>
      <c r="CI65" s="142"/>
      <c r="CJ65" s="142"/>
      <c r="CK65" s="143" t="str">
        <f t="shared" si="32"/>
        <v/>
      </c>
      <c r="CL65" s="144" t="str">
        <f t="shared" si="33"/>
        <v/>
      </c>
      <c r="CM65" s="145" t="str">
        <f t="shared" si="34"/>
        <v/>
      </c>
      <c r="CN65" s="145" t="str">
        <f t="shared" si="35"/>
        <v/>
      </c>
      <c r="CO65" s="146" t="str">
        <f t="shared" si="36"/>
        <v/>
      </c>
      <c r="CP65" s="147" t="str">
        <f t="shared" si="37"/>
        <v/>
      </c>
      <c r="CQ65" s="148" t="str">
        <f t="shared" si="38"/>
        <v/>
      </c>
      <c r="CR65" s="149" t="str">
        <f t="shared" si="39"/>
        <v/>
      </c>
      <c r="CS65" s="150" t="str">
        <f t="shared" si="40"/>
        <v/>
      </c>
      <c r="CT65" s="89"/>
      <c r="CU65" s="142"/>
      <c r="CV65" s="142"/>
      <c r="CW65" s="143" t="str">
        <f t="shared" si="41"/>
        <v/>
      </c>
      <c r="CX65" s="144" t="str">
        <f t="shared" si="42"/>
        <v/>
      </c>
      <c r="CY65" s="145" t="str">
        <f t="shared" si="43"/>
        <v/>
      </c>
      <c r="CZ65" s="145" t="str">
        <f t="shared" si="44"/>
        <v/>
      </c>
      <c r="DA65" s="146" t="str">
        <f t="shared" si="45"/>
        <v/>
      </c>
      <c r="DB65" s="147" t="str">
        <f t="shared" si="46"/>
        <v/>
      </c>
      <c r="DC65" s="148" t="str">
        <f t="shared" si="47"/>
        <v/>
      </c>
      <c r="DD65" s="149" t="str">
        <f t="shared" si="48"/>
        <v/>
      </c>
      <c r="DE65" s="150" t="str">
        <f t="shared" si="49"/>
        <v/>
      </c>
      <c r="DF65" s="89"/>
      <c r="DG65" s="142"/>
      <c r="DH65" s="142"/>
      <c r="DI65" s="143"/>
      <c r="DJ65" s="144"/>
      <c r="DK65" s="145"/>
      <c r="DL65" s="145"/>
      <c r="DM65" s="146"/>
      <c r="DN65" s="147"/>
      <c r="DO65" s="148"/>
      <c r="DP65" s="149"/>
      <c r="DQ65" s="150"/>
      <c r="DR65" s="89"/>
      <c r="DS65" s="142"/>
      <c r="DT65" s="142"/>
      <c r="DU65" s="143"/>
      <c r="DV65" s="144"/>
      <c r="DW65" s="145"/>
      <c r="DX65" s="145"/>
      <c r="DY65" s="146"/>
      <c r="DZ65" s="147"/>
      <c r="EA65" s="148"/>
      <c r="EB65" s="149"/>
      <c r="EC65" s="150"/>
      <c r="ED65" s="89"/>
      <c r="EE65" s="142"/>
      <c r="EF65" s="142"/>
      <c r="EG65" s="143"/>
      <c r="EH65" s="144"/>
      <c r="EI65" s="145"/>
      <c r="EJ65" s="145"/>
      <c r="EK65" s="146"/>
      <c r="EL65" s="147"/>
      <c r="EM65" s="148"/>
      <c r="EN65" s="149"/>
      <c r="EO65" s="150"/>
      <c r="EP65" s="89"/>
      <c r="EQ65" s="142"/>
      <c r="ER65" s="142"/>
      <c r="ES65" s="143"/>
      <c r="ET65" s="144"/>
      <c r="EU65" s="145"/>
      <c r="EV65" s="145"/>
      <c r="EW65" s="146"/>
      <c r="EX65" s="147"/>
      <c r="EY65" s="148"/>
      <c r="EZ65" s="149"/>
      <c r="FA65" s="150"/>
      <c r="FB65" s="89"/>
      <c r="FC65" s="142"/>
      <c r="FD65" s="142"/>
      <c r="FE65" s="143"/>
      <c r="FF65" s="144"/>
      <c r="FG65" s="145"/>
      <c r="FH65" s="145"/>
      <c r="FI65" s="146"/>
      <c r="FJ65" s="147"/>
      <c r="FK65" s="148"/>
      <c r="FL65" s="149"/>
      <c r="FM65" s="150"/>
      <c r="FN65" s="89"/>
      <c r="FO65" s="142"/>
      <c r="FP65" s="142"/>
      <c r="FQ65" s="143"/>
      <c r="FR65" s="144"/>
      <c r="FS65" s="145"/>
      <c r="FT65" s="145"/>
      <c r="FU65" s="146"/>
      <c r="FV65" s="147"/>
      <c r="FW65" s="148"/>
      <c r="FX65" s="149"/>
      <c r="FY65" s="150"/>
      <c r="FZ65" s="89"/>
      <c r="GA65" s="142"/>
      <c r="GB65" s="142"/>
      <c r="GC65" s="143"/>
      <c r="GD65" s="144"/>
      <c r="GE65" s="145"/>
      <c r="GF65" s="145"/>
      <c r="GG65" s="146"/>
      <c r="GH65" s="147"/>
      <c r="GI65" s="148"/>
      <c r="GJ65" s="149"/>
      <c r="GK65" s="150"/>
      <c r="GL65" s="89"/>
      <c r="GM65" s="142"/>
      <c r="GN65" s="142"/>
      <c r="GO65" s="143"/>
      <c r="GP65" s="144"/>
      <c r="GQ65" s="145"/>
      <c r="GR65" s="145"/>
      <c r="GS65" s="146"/>
      <c r="GT65" s="147"/>
      <c r="GU65" s="148"/>
      <c r="GV65" s="149"/>
      <c r="GW65" s="150"/>
      <c r="GX65" s="89"/>
      <c r="GY65" s="142"/>
      <c r="GZ65" s="142"/>
      <c r="HA65" s="143"/>
      <c r="HB65" s="144"/>
      <c r="HC65" s="145"/>
      <c r="HD65" s="145"/>
      <c r="HE65" s="146"/>
      <c r="HF65" s="147"/>
      <c r="HG65" s="148"/>
      <c r="HH65" s="149"/>
      <c r="HI65" s="150"/>
      <c r="HJ65" s="89"/>
      <c r="HK65" s="142"/>
      <c r="HL65" s="142"/>
      <c r="HM65" s="143"/>
      <c r="HN65" s="144"/>
      <c r="HO65" s="145"/>
      <c r="HP65" s="145"/>
      <c r="HQ65" s="146"/>
      <c r="HR65" s="147"/>
      <c r="HS65" s="148"/>
      <c r="HT65" s="149"/>
      <c r="HU65" s="150"/>
      <c r="HV65" s="89"/>
      <c r="HW65" s="142"/>
      <c r="HX65" s="142"/>
      <c r="HY65" s="143"/>
      <c r="HZ65" s="144"/>
      <c r="IA65" s="145"/>
      <c r="IB65" s="145"/>
      <c r="IC65" s="146"/>
      <c r="ID65" s="147"/>
      <c r="IE65" s="148"/>
      <c r="IF65" s="149"/>
      <c r="IG65" s="150"/>
      <c r="IH65" s="89"/>
      <c r="II65" s="142"/>
      <c r="IJ65" s="142"/>
      <c r="IK65" s="143"/>
      <c r="IL65" s="144"/>
      <c r="IM65" s="145"/>
      <c r="IN65" s="145"/>
      <c r="IO65" s="146"/>
      <c r="IP65" s="147"/>
      <c r="IQ65" s="148"/>
      <c r="IR65" s="149"/>
      <c r="IS65" s="150"/>
      <c r="IT65" s="89"/>
      <c r="IU65" s="142"/>
      <c r="IV65" s="142"/>
      <c r="IW65" s="143"/>
      <c r="IX65" s="144"/>
      <c r="IY65" s="145"/>
      <c r="IZ65" s="145"/>
      <c r="JA65" s="146"/>
      <c r="JB65" s="147"/>
      <c r="JC65" s="148"/>
      <c r="JD65" s="149"/>
      <c r="JE65" s="150"/>
      <c r="JF65" s="89"/>
      <c r="JG65" s="142"/>
      <c r="JH65" s="142"/>
      <c r="JI65" s="143"/>
      <c r="JJ65" s="144"/>
      <c r="JK65" s="145"/>
      <c r="JL65" s="145"/>
      <c r="JM65" s="146"/>
      <c r="JN65" s="147"/>
      <c r="JO65" s="148"/>
      <c r="JP65" s="149"/>
      <c r="JQ65" s="150"/>
      <c r="JR65" s="89"/>
      <c r="JS65" s="142"/>
      <c r="JT65" s="142"/>
      <c r="JU65" s="143"/>
      <c r="JV65" s="144"/>
      <c r="JW65" s="145"/>
      <c r="JX65" s="145"/>
      <c r="JY65" s="146"/>
      <c r="JZ65" s="147"/>
      <c r="KA65" s="148"/>
      <c r="KB65" s="149"/>
      <c r="KC65" s="150"/>
      <c r="KD65" s="89"/>
      <c r="KE65" s="142"/>
      <c r="KF65" s="142"/>
    </row>
    <row r="66" spans="1:292" ht="13.5" customHeight="1" x14ac:dyDescent="0.25">
      <c r="A66" s="100"/>
      <c r="B66" s="142" t="s">
        <v>828</v>
      </c>
      <c r="C66" s="89" t="s">
        <v>827</v>
      </c>
      <c r="D66" s="320"/>
      <c r="E66" s="143">
        <f>IF(I66="","",E$3)</f>
        <v>40601</v>
      </c>
      <c r="F66" s="144" t="str">
        <f>IF(I66="","",E$1)</f>
        <v>Fillon VI</v>
      </c>
      <c r="G66" s="145">
        <f>IF(I66="","",E$2)</f>
        <v>40496</v>
      </c>
      <c r="H66" s="145">
        <f>IF(I66="","",E$3)</f>
        <v>40601</v>
      </c>
      <c r="I66" s="146" t="str">
        <f>IF(P66="","",IF(ISNUMBER(SEARCH(":",P66)),MID(P66,FIND(":",P66)+2,FIND("(",P66)-FIND(":",P66)-3),LEFT(P66,FIND("(",P66)-2)))</f>
        <v>Marie-Anne Montchamp</v>
      </c>
      <c r="J66" s="147" t="str">
        <f>IF(P66="","",MID(P66,FIND("(",P66)+1,4))</f>
        <v>1957</v>
      </c>
      <c r="K66" s="148" t="str">
        <f>IF(ISNUMBER(SEARCH("*female*",P66)),"female",IF(ISNUMBER(SEARCH("*male*",P66)),"male",""))</f>
        <v>female</v>
      </c>
      <c r="L66" s="149" t="str">
        <f>IF(P66="","",IF(ISERROR(MID(P66,FIND("male,",P66)+6,(FIND(")",P66)-(FIND("male,",P66)+6))))=TRUE,"missing/error",MID(P66,FIND("male,",P66)+6,(FIND(")",P66)-(FIND("male,",P66)+6)))))</f>
        <v>fr_ump01</v>
      </c>
      <c r="M66" s="150" t="str">
        <f>IF(I66="","",(MID(I66,(SEARCH("^^",SUBSTITUTE(I66," ","^^",LEN(I66)-LEN(SUBSTITUTE(I66," ","")))))+1,99)&amp;"_"&amp;LEFT(I66,FIND(" ",I66)-1)&amp;"_"&amp;J66))</f>
        <v>Montchamp_Marie-Anne_1957</v>
      </c>
      <c r="O66" s="142"/>
      <c r="P66" s="320" t="s">
        <v>945</v>
      </c>
      <c r="Q66" s="143">
        <f>IF(U66="","",Q$3)</f>
        <v>41044</v>
      </c>
      <c r="R66" s="144" t="str">
        <f>IF(U66="","",Q$1)</f>
        <v>Fillon VII</v>
      </c>
      <c r="S66" s="145">
        <f>IF(U66="","",Q$2)</f>
        <v>40601</v>
      </c>
      <c r="T66" s="145">
        <f>IF(U66="","",Q$3)</f>
        <v>41044</v>
      </c>
      <c r="U66" s="146" t="str">
        <f>IF(AB66="","",IF(ISNUMBER(SEARCH(":",AB66)),MID(AB66,FIND(":",AB66)+2,FIND("(",AB66)-FIND(":",AB66)-3),LEFT(AB66,FIND("(",AB66)-2)))</f>
        <v>Marie-Anne Montchamp</v>
      </c>
      <c r="V66" s="147" t="str">
        <f>IF(AB66="","",MID(AB66,FIND("(",AB66)+1,4))</f>
        <v>1957</v>
      </c>
      <c r="W66" s="148" t="str">
        <f>IF(ISNUMBER(SEARCH("*female*",AB66)),"female",IF(ISNUMBER(SEARCH("*male*",AB66)),"male",""))</f>
        <v>female</v>
      </c>
      <c r="X66" s="149" t="str">
        <f>IF(AB66="","",IF(ISERROR(MID(AB66,FIND("male,",AB66)+6,(FIND(")",AB66)-(FIND("male,",AB66)+6))))=TRUE,"missing/error",MID(AB66,FIND("male,",AB66)+6,(FIND(")",AB66)-(FIND("male,",AB66)+6)))))</f>
        <v>fr_ump01</v>
      </c>
      <c r="Y66" s="150" t="str">
        <f>IF(U66="","",(MID(U66,(SEARCH("^^",SUBSTITUTE(U66," ","^^",LEN(U66)-LEN(SUBSTITUTE(U66," ","")))))+1,99)&amp;"_"&amp;LEFT(U66,FIND(" ",U66)-1)&amp;"_"&amp;V66))</f>
        <v>Montchamp_Marie-Anne_1957</v>
      </c>
      <c r="AA66" s="142"/>
      <c r="AB66" s="142" t="s">
        <v>945</v>
      </c>
      <c r="AC66" s="143" t="str">
        <f>IF(AG66="","",AC$3)</f>
        <v/>
      </c>
      <c r="AD66" s="144" t="str">
        <f>IF(AG66="","",AC$1)</f>
        <v/>
      </c>
      <c r="AE66" s="145" t="str">
        <f>IF(AG66="","",AC$2)</f>
        <v/>
      </c>
      <c r="AF66" s="145" t="str">
        <f>IF(AG66="","",AC$3)</f>
        <v/>
      </c>
      <c r="AG66" s="146" t="str">
        <f>IF(AN66="","",IF(ISNUMBER(SEARCH(":",AN66)),MID(AN66,FIND(":",AN66)+2,FIND("(",AN66)-FIND(":",AN66)-3),LEFT(AN66,FIND("(",AN66)-2)))</f>
        <v/>
      </c>
      <c r="AH66" s="147" t="str">
        <f>IF(AN66="","",MID(AN66,FIND("(",AN66)+1,4))</f>
        <v/>
      </c>
      <c r="AI66" s="148" t="str">
        <f>IF(ISNUMBER(SEARCH("*female*",AN66)),"female",IF(ISNUMBER(SEARCH("*male*",AN66)),"male",""))</f>
        <v/>
      </c>
      <c r="AJ66" s="149" t="str">
        <f>IF(AN66="","",IF(ISERROR(MID(AN66,FIND("male,",AN66)+6,(FIND(")",AN66)-(FIND("male,",AN66)+6))))=TRUE,"missing/error",MID(AN66,FIND("male,",AN66)+6,(FIND(")",AN66)-(FIND("male,",AN66)+6)))))</f>
        <v/>
      </c>
      <c r="AK66" s="150" t="str">
        <f>IF(AG66="","",(MID(AG66,(SEARCH("^^",SUBSTITUTE(AG66," ","^^",LEN(AG66)-LEN(SUBSTITUTE(AG66," ","")))))+1,99)&amp;"_"&amp;LEFT(AG66,FIND(" ",AG66)-1)&amp;"_"&amp;AH66))</f>
        <v/>
      </c>
      <c r="AM66" s="142"/>
      <c r="AN66" s="142"/>
      <c r="AO66" s="143" t="str">
        <f t="shared" si="0"/>
        <v/>
      </c>
      <c r="AP66" s="144" t="str">
        <f t="shared" si="1"/>
        <v/>
      </c>
      <c r="AQ66" s="145" t="str">
        <f>IF(AS66="","",AO$2)</f>
        <v/>
      </c>
      <c r="AR66" s="145" t="str">
        <f>IF(AS66="","",AO$3)</f>
        <v/>
      </c>
      <c r="AS66" s="146" t="str">
        <f t="shared" si="2"/>
        <v/>
      </c>
      <c r="AT66" s="147" t="str">
        <f t="shared" si="3"/>
        <v/>
      </c>
      <c r="AU66" s="148" t="str">
        <f t="shared" si="4"/>
        <v/>
      </c>
      <c r="AV66" s="149" t="str">
        <f t="shared" si="5"/>
        <v/>
      </c>
      <c r="AW66" s="150" t="str">
        <f t="shared" si="6"/>
        <v/>
      </c>
      <c r="AX66" s="89"/>
      <c r="AY66" s="142"/>
      <c r="AZ66" s="142"/>
      <c r="BA66" s="143" t="str">
        <f t="shared" si="7"/>
        <v/>
      </c>
      <c r="BB66" s="144" t="str">
        <f t="shared" si="8"/>
        <v/>
      </c>
      <c r="BC66" s="145" t="str">
        <f>IF(BE66="","",BA$2)</f>
        <v/>
      </c>
      <c r="BD66" s="145" t="str">
        <f>IF(BE66="","",BA$3)</f>
        <v/>
      </c>
      <c r="BE66" s="146" t="str">
        <f t="shared" si="9"/>
        <v/>
      </c>
      <c r="BF66" s="147" t="str">
        <f t="shared" si="10"/>
        <v/>
      </c>
      <c r="BG66" s="148" t="str">
        <f t="shared" si="11"/>
        <v/>
      </c>
      <c r="BH66" s="149" t="str">
        <f t="shared" si="12"/>
        <v/>
      </c>
      <c r="BI66" s="150" t="str">
        <f t="shared" si="13"/>
        <v/>
      </c>
      <c r="BJ66" s="89"/>
      <c r="BK66" s="142"/>
      <c r="BL66" s="142"/>
      <c r="BM66" s="143" t="str">
        <f t="shared" si="14"/>
        <v/>
      </c>
      <c r="BN66" s="144" t="str">
        <f t="shared" si="15"/>
        <v/>
      </c>
      <c r="BO66" s="145" t="str">
        <f t="shared" si="16"/>
        <v/>
      </c>
      <c r="BP66" s="145" t="str">
        <f t="shared" si="17"/>
        <v/>
      </c>
      <c r="BQ66" s="146" t="str">
        <f t="shared" si="18"/>
        <v/>
      </c>
      <c r="BR66" s="147" t="str">
        <f t="shared" si="19"/>
        <v/>
      </c>
      <c r="BS66" s="148" t="str">
        <f t="shared" si="20"/>
        <v/>
      </c>
      <c r="BT66" s="149" t="str">
        <f t="shared" si="21"/>
        <v/>
      </c>
      <c r="BU66" s="150" t="str">
        <f t="shared" si="22"/>
        <v/>
      </c>
      <c r="BV66" s="89"/>
      <c r="BW66" s="142"/>
      <c r="BX66" s="142"/>
      <c r="BY66" s="143" t="str">
        <f t="shared" si="23"/>
        <v/>
      </c>
      <c r="BZ66" s="144" t="str">
        <f t="shared" si="24"/>
        <v/>
      </c>
      <c r="CA66" s="145" t="str">
        <f t="shared" si="25"/>
        <v/>
      </c>
      <c r="CB66" s="145" t="str">
        <f t="shared" si="26"/>
        <v/>
      </c>
      <c r="CC66" s="146" t="str">
        <f t="shared" si="27"/>
        <v/>
      </c>
      <c r="CD66" s="147" t="str">
        <f t="shared" si="28"/>
        <v/>
      </c>
      <c r="CE66" s="148" t="str">
        <f t="shared" si="29"/>
        <v/>
      </c>
      <c r="CF66" s="149" t="str">
        <f t="shared" si="30"/>
        <v/>
      </c>
      <c r="CG66" s="150" t="str">
        <f t="shared" si="31"/>
        <v/>
      </c>
      <c r="CH66" s="89"/>
      <c r="CI66" s="142"/>
      <c r="CJ66" s="142"/>
      <c r="CK66" s="143" t="str">
        <f t="shared" si="32"/>
        <v/>
      </c>
      <c r="CL66" s="144" t="str">
        <f t="shared" si="33"/>
        <v/>
      </c>
      <c r="CM66" s="145" t="str">
        <f t="shared" si="34"/>
        <v/>
      </c>
      <c r="CN66" s="145" t="str">
        <f t="shared" si="35"/>
        <v/>
      </c>
      <c r="CO66" s="146" t="str">
        <f t="shared" si="36"/>
        <v/>
      </c>
      <c r="CP66" s="147" t="str">
        <f t="shared" si="37"/>
        <v/>
      </c>
      <c r="CQ66" s="148" t="str">
        <f t="shared" si="38"/>
        <v/>
      </c>
      <c r="CR66" s="149" t="str">
        <f t="shared" si="39"/>
        <v/>
      </c>
      <c r="CS66" s="150" t="str">
        <f t="shared" si="40"/>
        <v/>
      </c>
      <c r="CT66" s="89"/>
      <c r="CU66" s="142"/>
      <c r="CV66" s="142"/>
      <c r="CW66" s="143" t="str">
        <f t="shared" si="41"/>
        <v/>
      </c>
      <c r="CX66" s="144" t="str">
        <f t="shared" si="42"/>
        <v/>
      </c>
      <c r="CY66" s="145" t="str">
        <f t="shared" si="43"/>
        <v/>
      </c>
      <c r="CZ66" s="145" t="str">
        <f t="shared" si="44"/>
        <v/>
      </c>
      <c r="DA66" s="146" t="str">
        <f t="shared" si="45"/>
        <v/>
      </c>
      <c r="DB66" s="147" t="str">
        <f t="shared" si="46"/>
        <v/>
      </c>
      <c r="DC66" s="148" t="str">
        <f t="shared" si="47"/>
        <v/>
      </c>
      <c r="DD66" s="149" t="str">
        <f t="shared" si="48"/>
        <v/>
      </c>
      <c r="DE66" s="150" t="str">
        <f t="shared" si="49"/>
        <v/>
      </c>
      <c r="DF66" s="89"/>
      <c r="DG66" s="142"/>
      <c r="DH66" s="142"/>
      <c r="DI66" s="143" t="str">
        <f>IF(DM66="","",DI$3)</f>
        <v/>
      </c>
      <c r="DJ66" s="144" t="str">
        <f>IF(DM66="","",DI$1)</f>
        <v/>
      </c>
      <c r="DK66" s="145" t="str">
        <f>IF(DM66="","",DI$2)</f>
        <v/>
      </c>
      <c r="DL66" s="145" t="str">
        <f>IF(DM66="","",DI$3)</f>
        <v/>
      </c>
      <c r="DM66" s="146" t="str">
        <f>IF(DT66="","",IF(ISNUMBER(SEARCH(":",DT66)),MID(DT66,FIND(":",DT66)+2,FIND("(",DT66)-FIND(":",DT66)-3),LEFT(DT66,FIND("(",DT66)-2)))</f>
        <v/>
      </c>
      <c r="DN66" s="147" t="str">
        <f>IF(DT66="","",MID(DT66,FIND("(",DT66)+1,4))</f>
        <v/>
      </c>
      <c r="DO66" s="148" t="str">
        <f>IF(ISNUMBER(SEARCH("*female*",DT66)),"female",IF(ISNUMBER(SEARCH("*male*",DT66)),"male",""))</f>
        <v/>
      </c>
      <c r="DP66" s="149" t="str">
        <f>IF(DT66="","",IF(ISERROR(MID(DT66,FIND("male,",DT66)+6,(FIND(")",DT66)-(FIND("male,",DT66)+6))))=TRUE,"missing/error",MID(DT66,FIND("male,",DT66)+6,(FIND(")",DT66)-(FIND("male,",DT66)+6)))))</f>
        <v/>
      </c>
      <c r="DQ66" s="150" t="str">
        <f>IF(DM66="","",(MID(DM66,(SEARCH("^^",SUBSTITUTE(DM66," ","^^",LEN(DM66)-LEN(SUBSTITUTE(DM66," ","")))))+1,99)&amp;"_"&amp;LEFT(DM66,FIND(" ",DM66)-1)&amp;"_"&amp;DN66))</f>
        <v/>
      </c>
      <c r="DR66" s="89"/>
      <c r="DS66" s="142"/>
      <c r="DT66" s="142"/>
      <c r="DU66" s="143" t="str">
        <f>IF(DY66="","",DU$3)</f>
        <v/>
      </c>
      <c r="DV66" s="144" t="str">
        <f>IF(DY66="","",DU$1)</f>
        <v/>
      </c>
      <c r="DW66" s="145" t="str">
        <f>IF(DY66="","",DU$2)</f>
        <v/>
      </c>
      <c r="DX66" s="145" t="str">
        <f>IF(DY66="","",DU$3)</f>
        <v/>
      </c>
      <c r="DY66" s="146" t="str">
        <f>IF(EF66="","",IF(ISNUMBER(SEARCH(":",EF66)),MID(EF66,FIND(":",EF66)+2,FIND("(",EF66)-FIND(":",EF66)-3),LEFT(EF66,FIND("(",EF66)-2)))</f>
        <v/>
      </c>
      <c r="DZ66" s="147" t="str">
        <f>IF(EF66="","",MID(EF66,FIND("(",EF66)+1,4))</f>
        <v/>
      </c>
      <c r="EA66" s="148" t="str">
        <f>IF(ISNUMBER(SEARCH("*female*",EF66)),"female",IF(ISNUMBER(SEARCH("*male*",EF66)),"male",""))</f>
        <v/>
      </c>
      <c r="EB66" s="149" t="str">
        <f>IF(EF66="","",IF(ISERROR(MID(EF66,FIND("male,",EF66)+6,(FIND(")",EF66)-(FIND("male,",EF66)+6))))=TRUE,"missing/error",MID(EF66,FIND("male,",EF66)+6,(FIND(")",EF66)-(FIND("male,",EF66)+6)))))</f>
        <v/>
      </c>
      <c r="EC66" s="150" t="str">
        <f>IF(DY66="","",(MID(DY66,(SEARCH("^^",SUBSTITUTE(DY66," ","^^",LEN(DY66)-LEN(SUBSTITUTE(DY66," ","")))))+1,99)&amp;"_"&amp;LEFT(DY66,FIND(" ",DY66)-1)&amp;"_"&amp;DZ66))</f>
        <v/>
      </c>
      <c r="ED66" s="89"/>
      <c r="EE66" s="142"/>
      <c r="EF66" s="142"/>
      <c r="EG66" s="143" t="str">
        <f>IF(EK66="","",EG$3)</f>
        <v/>
      </c>
      <c r="EH66" s="144" t="str">
        <f>IF(EK66="","",EG$1)</f>
        <v/>
      </c>
      <c r="EI66" s="145" t="str">
        <f>IF(EK66="","",EG$2)</f>
        <v/>
      </c>
      <c r="EJ66" s="145" t="str">
        <f>IF(EK66="","",EG$3)</f>
        <v/>
      </c>
      <c r="EK66" s="146" t="str">
        <f>IF(ER66="","",IF(ISNUMBER(SEARCH(":",ER66)),MID(ER66,FIND(":",ER66)+2,FIND("(",ER66)-FIND(":",ER66)-3),LEFT(ER66,FIND("(",ER66)-2)))</f>
        <v/>
      </c>
      <c r="EL66" s="147" t="str">
        <f>IF(ER66="","",MID(ER66,FIND("(",ER66)+1,4))</f>
        <v/>
      </c>
      <c r="EM66" s="148" t="str">
        <f>IF(ISNUMBER(SEARCH("*female*",ER66)),"female",IF(ISNUMBER(SEARCH("*male*",ER66)),"male",""))</f>
        <v/>
      </c>
      <c r="EN66" s="149" t="str">
        <f>IF(ER66="","",IF(ISERROR(MID(ER66,FIND("male,",ER66)+6,(FIND(")",ER66)-(FIND("male,",ER66)+6))))=TRUE,"missing/error",MID(ER66,FIND("male,",ER66)+6,(FIND(")",ER66)-(FIND("male,",ER66)+6)))))</f>
        <v/>
      </c>
      <c r="EO66" s="150" t="str">
        <f>IF(EK66="","",(MID(EK66,(SEARCH("^^",SUBSTITUTE(EK66," ","^^",LEN(EK66)-LEN(SUBSTITUTE(EK66," ","")))))+1,99)&amp;"_"&amp;LEFT(EK66,FIND(" ",EK66)-1)&amp;"_"&amp;EL66))</f>
        <v/>
      </c>
      <c r="EP66" s="89"/>
      <c r="EQ66" s="142"/>
      <c r="ER66" s="142"/>
      <c r="ES66" s="143" t="str">
        <f>IF(EW66="","",ES$3)</f>
        <v/>
      </c>
      <c r="ET66" s="144" t="str">
        <f>IF(EW66="","",ES$1)</f>
        <v/>
      </c>
      <c r="EU66" s="145" t="str">
        <f>IF(EW66="","",ES$2)</f>
        <v/>
      </c>
      <c r="EV66" s="145" t="str">
        <f>IF(EW66="","",ES$3)</f>
        <v/>
      </c>
      <c r="EW66" s="146" t="str">
        <f>IF(FD66="","",IF(ISNUMBER(SEARCH(":",FD66)),MID(FD66,FIND(":",FD66)+2,FIND("(",FD66)-FIND(":",FD66)-3),LEFT(FD66,FIND("(",FD66)-2)))</f>
        <v/>
      </c>
      <c r="EX66" s="147" t="str">
        <f>IF(FD66="","",MID(FD66,FIND("(",FD66)+1,4))</f>
        <v/>
      </c>
      <c r="EY66" s="148" t="str">
        <f>IF(ISNUMBER(SEARCH("*female*",FD66)),"female",IF(ISNUMBER(SEARCH("*male*",FD66)),"male",""))</f>
        <v/>
      </c>
      <c r="EZ66" s="149" t="str">
        <f>IF(FD66="","",IF(ISERROR(MID(FD66,FIND("male,",FD66)+6,(FIND(")",FD66)-(FIND("male,",FD66)+6))))=TRUE,"missing/error",MID(FD66,FIND("male,",FD66)+6,(FIND(")",FD66)-(FIND("male,",FD66)+6)))))</f>
        <v/>
      </c>
      <c r="FA66" s="150" t="str">
        <f>IF(EW66="","",(MID(EW66,(SEARCH("^^",SUBSTITUTE(EW66," ","^^",LEN(EW66)-LEN(SUBSTITUTE(EW66," ","")))))+1,99)&amp;"_"&amp;LEFT(EW66,FIND(" ",EW66)-1)&amp;"_"&amp;EX66))</f>
        <v/>
      </c>
      <c r="FB66" s="89"/>
      <c r="FC66" s="142"/>
      <c r="FD66" s="142"/>
      <c r="FE66" s="143" t="str">
        <f>IF(FI66="","",FE$3)</f>
        <v/>
      </c>
      <c r="FF66" s="144" t="str">
        <f>IF(FI66="","",FE$1)</f>
        <v/>
      </c>
      <c r="FG66" s="145" t="str">
        <f>IF(FI66="","",FE$2)</f>
        <v/>
      </c>
      <c r="FH66" s="145" t="str">
        <f>IF(FI66="","",FE$3)</f>
        <v/>
      </c>
      <c r="FI66" s="146" t="str">
        <f>IF(FP66="","",IF(ISNUMBER(SEARCH(":",FP66)),MID(FP66,FIND(":",FP66)+2,FIND("(",FP66)-FIND(":",FP66)-3),LEFT(FP66,FIND("(",FP66)-2)))</f>
        <v/>
      </c>
      <c r="FJ66" s="147" t="str">
        <f>IF(FP66="","",MID(FP66,FIND("(",FP66)+1,4))</f>
        <v/>
      </c>
      <c r="FK66" s="148" t="str">
        <f>IF(ISNUMBER(SEARCH("*female*",FP66)),"female",IF(ISNUMBER(SEARCH("*male*",FP66)),"male",""))</f>
        <v/>
      </c>
      <c r="FL66" s="149" t="str">
        <f>IF(FP66="","",IF(ISERROR(MID(FP66,FIND("male,",FP66)+6,(FIND(")",FP66)-(FIND("male,",FP66)+6))))=TRUE,"missing/error",MID(FP66,FIND("male,",FP66)+6,(FIND(")",FP66)-(FIND("male,",FP66)+6)))))</f>
        <v/>
      </c>
      <c r="FM66" s="150" t="str">
        <f>IF(FI66="","",(MID(FI66,(SEARCH("^^",SUBSTITUTE(FI66," ","^^",LEN(FI66)-LEN(SUBSTITUTE(FI66," ","")))))+1,99)&amp;"_"&amp;LEFT(FI66,FIND(" ",FI66)-1)&amp;"_"&amp;FJ66))</f>
        <v/>
      </c>
      <c r="FN66" s="89"/>
      <c r="FO66" s="142"/>
      <c r="FP66" s="142"/>
      <c r="FQ66" s="143" t="str">
        <f>IF(FU66="","",#REF!)</f>
        <v/>
      </c>
      <c r="FR66" s="144" t="str">
        <f>IF(FU66="","",FQ$1)</f>
        <v/>
      </c>
      <c r="FS66" s="145" t="str">
        <f>IF(FU66="","",FQ$2)</f>
        <v/>
      </c>
      <c r="FT66" s="145" t="str">
        <f>IF(FU66="","",FQ$3)</f>
        <v/>
      </c>
      <c r="FU66" s="146" t="str">
        <f>IF(GB66="","",IF(ISNUMBER(SEARCH(":",GB66)),MID(GB66,FIND(":",GB66)+2,FIND("(",GB66)-FIND(":",GB66)-3),LEFT(GB66,FIND("(",GB66)-2)))</f>
        <v/>
      </c>
      <c r="FV66" s="147" t="str">
        <f>IF(GB66="","",MID(GB66,FIND("(",GB66)+1,4))</f>
        <v/>
      </c>
      <c r="FW66" s="148" t="str">
        <f>IF(ISNUMBER(SEARCH("*female*",GB66)),"female",IF(ISNUMBER(SEARCH("*male*",GB66)),"male",""))</f>
        <v/>
      </c>
      <c r="FX66" s="149" t="str">
        <f>IF(GB66="","",IF(ISERROR(MID(GB66,FIND("male,",GB66)+6,(FIND(")",GB66)-(FIND("male,",GB66)+6))))=TRUE,"missing/error",MID(GB66,FIND("male,",GB66)+6,(FIND(")",GB66)-(FIND("male,",GB66)+6)))))</f>
        <v/>
      </c>
      <c r="FY66" s="150" t="str">
        <f>IF(FU66="","",(MID(FU66,(SEARCH("^^",SUBSTITUTE(FU66," ","^^",LEN(FU66)-LEN(SUBSTITUTE(FU66," ","")))))+1,99)&amp;"_"&amp;LEFT(FU66,FIND(" ",FU66)-1)&amp;"_"&amp;FV66))</f>
        <v/>
      </c>
      <c r="FZ66" s="89"/>
      <c r="GA66" s="142"/>
      <c r="GB66" s="142"/>
      <c r="GC66" s="143" t="str">
        <f>IF(GG66="","",GC$3)</f>
        <v/>
      </c>
      <c r="GD66" s="144" t="str">
        <f>IF(GG66="","",GC$1)</f>
        <v/>
      </c>
      <c r="GE66" s="145" t="str">
        <f>IF(GG66="","",GC$2)</f>
        <v/>
      </c>
      <c r="GF66" s="145" t="str">
        <f>IF(GG66="","",GC$3)</f>
        <v/>
      </c>
      <c r="GG66" s="146" t="str">
        <f>IF(GN66="","",IF(ISNUMBER(SEARCH(":",GN66)),MID(GN66,FIND(":",GN66)+2,FIND("(",GN66)-FIND(":",GN66)-3),LEFT(GN66,FIND("(",GN66)-2)))</f>
        <v/>
      </c>
      <c r="GH66" s="147" t="str">
        <f>IF(GN66="","",MID(GN66,FIND("(",GN66)+1,4))</f>
        <v/>
      </c>
      <c r="GI66" s="148" t="str">
        <f>IF(ISNUMBER(SEARCH("*female*",GN66)),"female",IF(ISNUMBER(SEARCH("*male*",GN66)),"male",""))</f>
        <v/>
      </c>
      <c r="GJ66" s="149" t="str">
        <f>IF(GN66="","",IF(ISERROR(MID(GN66,FIND("male,",GN66)+6,(FIND(")",GN66)-(FIND("male,",GN66)+6))))=TRUE,"missing/error",MID(GN66,FIND("male,",GN66)+6,(FIND(")",GN66)-(FIND("male,",GN66)+6)))))</f>
        <v/>
      </c>
      <c r="GK66" s="150" t="str">
        <f>IF(GG66="","",(MID(GG66,(SEARCH("^^",SUBSTITUTE(GG66," ","^^",LEN(GG66)-LEN(SUBSTITUTE(GG66," ","")))))+1,99)&amp;"_"&amp;LEFT(GG66,FIND(" ",GG66)-1)&amp;"_"&amp;GH66))</f>
        <v/>
      </c>
      <c r="GL66" s="89"/>
      <c r="GM66" s="142"/>
      <c r="GN66" s="142"/>
      <c r="GO66" s="143" t="str">
        <f>IF(GS66="","",GO$3)</f>
        <v/>
      </c>
      <c r="GP66" s="144" t="str">
        <f>IF(GS66="","",GO$1)</f>
        <v/>
      </c>
      <c r="GQ66" s="145" t="str">
        <f>IF(GS66="","",GO$2)</f>
        <v/>
      </c>
      <c r="GR66" s="145" t="str">
        <f>IF(GS66="","",GO$3)</f>
        <v/>
      </c>
      <c r="GS66" s="146" t="str">
        <f>IF(GZ66="","",IF(ISNUMBER(SEARCH(":",GZ66)),MID(GZ66,FIND(":",GZ66)+2,FIND("(",GZ66)-FIND(":",GZ66)-3),LEFT(GZ66,FIND("(",GZ66)-2)))</f>
        <v/>
      </c>
      <c r="GT66" s="147" t="str">
        <f>IF(GZ66="","",MID(GZ66,FIND("(",GZ66)+1,4))</f>
        <v/>
      </c>
      <c r="GU66" s="148" t="str">
        <f>IF(ISNUMBER(SEARCH("*female*",GZ66)),"female",IF(ISNUMBER(SEARCH("*male*",GZ66)),"male",""))</f>
        <v/>
      </c>
      <c r="GV66" s="149" t="str">
        <f>IF(GZ66="","",IF(ISERROR(MID(GZ66,FIND("male,",GZ66)+6,(FIND(")",GZ66)-(FIND("male,",GZ66)+6))))=TRUE,"missing/error",MID(GZ66,FIND("male,",GZ66)+6,(FIND(")",GZ66)-(FIND("male,",GZ66)+6)))))</f>
        <v/>
      </c>
      <c r="GW66" s="150" t="str">
        <f>IF(GS66="","",(MID(GS66,(SEARCH("^^",SUBSTITUTE(GS66," ","^^",LEN(GS66)-LEN(SUBSTITUTE(GS66," ","")))))+1,99)&amp;"_"&amp;LEFT(GS66,FIND(" ",GS66)-1)&amp;"_"&amp;GT66))</f>
        <v/>
      </c>
      <c r="GX66" s="89"/>
      <c r="GY66" s="142"/>
      <c r="GZ66" s="142"/>
      <c r="HA66" s="143" t="str">
        <f>IF(HE66="","",HA$3)</f>
        <v/>
      </c>
      <c r="HB66" s="144" t="str">
        <f>IF(HE66="","",HA$1)</f>
        <v/>
      </c>
      <c r="HC66" s="145" t="str">
        <f>IF(HE66="","",HA$2)</f>
        <v/>
      </c>
      <c r="HD66" s="145" t="str">
        <f>IF(HE66="","",HA$3)</f>
        <v/>
      </c>
      <c r="HE66" s="146" t="str">
        <f>IF(HL66="","",IF(ISNUMBER(SEARCH(":",HL66)),MID(HL66,FIND(":",HL66)+2,FIND("(",HL66)-FIND(":",HL66)-3),LEFT(HL66,FIND("(",HL66)-2)))</f>
        <v/>
      </c>
      <c r="HF66" s="147" t="str">
        <f>IF(HL66="","",MID(HL66,FIND("(",HL66)+1,4))</f>
        <v/>
      </c>
      <c r="HG66" s="148" t="str">
        <f>IF(ISNUMBER(SEARCH("*female*",HL66)),"female",IF(ISNUMBER(SEARCH("*male*",HL66)),"male",""))</f>
        <v/>
      </c>
      <c r="HH66" s="149" t="str">
        <f>IF(HL66="","",IF(ISERROR(MID(HL66,FIND("male,",HL66)+6,(FIND(")",HL66)-(FIND("male,",HL66)+6))))=TRUE,"missing/error",MID(HL66,FIND("male,",HL66)+6,(FIND(")",HL66)-(FIND("male,",HL66)+6)))))</f>
        <v/>
      </c>
      <c r="HI66" s="150" t="str">
        <f>IF(HE66="","",(MID(HE66,(SEARCH("^^",SUBSTITUTE(HE66," ","^^",LEN(HE66)-LEN(SUBSTITUTE(HE66," ","")))))+1,99)&amp;"_"&amp;LEFT(HE66,FIND(" ",HE66)-1)&amp;"_"&amp;HF66))</f>
        <v/>
      </c>
      <c r="HJ66" s="89"/>
      <c r="HK66" s="142"/>
      <c r="HL66" s="142" t="s">
        <v>284</v>
      </c>
      <c r="HM66" s="143" t="str">
        <f>IF(HQ66="","",HM$3)</f>
        <v/>
      </c>
      <c r="HN66" s="144" t="str">
        <f>IF(HQ66="","",HM$1)</f>
        <v/>
      </c>
      <c r="HO66" s="145" t="str">
        <f>IF(HQ66="","",HM$2)</f>
        <v/>
      </c>
      <c r="HP66" s="145" t="str">
        <f>IF(HQ66="","",HM$3)</f>
        <v/>
      </c>
      <c r="HQ66" s="146" t="str">
        <f>IF(HX66="","",IF(ISNUMBER(SEARCH(":",HX66)),MID(HX66,FIND(":",HX66)+2,FIND("(",HX66)-FIND(":",HX66)-3),LEFT(HX66,FIND("(",HX66)-2)))</f>
        <v/>
      </c>
      <c r="HR66" s="147" t="str">
        <f>IF(HX66="","",MID(HX66,FIND("(",HX66)+1,4))</f>
        <v/>
      </c>
      <c r="HS66" s="148" t="str">
        <f>IF(ISNUMBER(SEARCH("*female*",HX66)),"female",IF(ISNUMBER(SEARCH("*male*",HX66)),"male",""))</f>
        <v/>
      </c>
      <c r="HT66" s="149" t="str">
        <f>IF(HX66="","",IF(ISERROR(MID(HX66,FIND("male,",HX66)+6,(FIND(")",HX66)-(FIND("male,",HX66)+6))))=TRUE,"missing/error",MID(HX66,FIND("male,",HX66)+6,(FIND(")",HX66)-(FIND("male,",HX66)+6)))))</f>
        <v/>
      </c>
      <c r="HU66" s="150" t="str">
        <f>IF(HQ66="","",(MID(HQ66,(SEARCH("^^",SUBSTITUTE(HQ66," ","^^",LEN(HQ66)-LEN(SUBSTITUTE(HQ66," ","")))))+1,99)&amp;"_"&amp;LEFT(HQ66,FIND(" ",HQ66)-1)&amp;"_"&amp;HR66))</f>
        <v/>
      </c>
      <c r="HV66" s="89"/>
      <c r="HW66" s="142"/>
      <c r="HX66" s="142"/>
      <c r="HY66" s="143" t="str">
        <f>IF(IC66="","",HY$3)</f>
        <v/>
      </c>
      <c r="HZ66" s="144" t="str">
        <f>IF(IC66="","",HY$1)</f>
        <v/>
      </c>
      <c r="IA66" s="145" t="str">
        <f>IF(IC66="","",HY$2)</f>
        <v/>
      </c>
      <c r="IB66" s="145" t="str">
        <f>IF(IC66="","",HY$3)</f>
        <v/>
      </c>
      <c r="IC66" s="146" t="str">
        <f>IF(IJ66="","",IF(ISNUMBER(SEARCH(":",IJ66)),MID(IJ66,FIND(":",IJ66)+2,FIND("(",IJ66)-FIND(":",IJ66)-3),LEFT(IJ66,FIND("(",IJ66)-2)))</f>
        <v/>
      </c>
      <c r="ID66" s="147" t="str">
        <f>IF(IJ66="","",MID(IJ66,FIND("(",IJ66)+1,4))</f>
        <v/>
      </c>
      <c r="IE66" s="148" t="str">
        <f>IF(ISNUMBER(SEARCH("*female*",IJ66)),"female",IF(ISNUMBER(SEARCH("*male*",IJ66)),"male",""))</f>
        <v/>
      </c>
      <c r="IF66" s="149" t="str">
        <f>IF(IJ66="","",IF(ISERROR(MID(IJ66,FIND("male,",IJ66)+6,(FIND(")",IJ66)-(FIND("male,",IJ66)+6))))=TRUE,"missing/error",MID(IJ66,FIND("male,",IJ66)+6,(FIND(")",IJ66)-(FIND("male,",IJ66)+6)))))</f>
        <v/>
      </c>
      <c r="IG66" s="150" t="str">
        <f>IF(IC66="","",(MID(IC66,(SEARCH("^^",SUBSTITUTE(IC66," ","^^",LEN(IC66)-LEN(SUBSTITUTE(IC66," ","")))))+1,99)&amp;"_"&amp;LEFT(IC66,FIND(" ",IC66)-1)&amp;"_"&amp;ID66))</f>
        <v/>
      </c>
      <c r="IH66" s="89"/>
      <c r="II66" s="142"/>
      <c r="IJ66" s="142"/>
      <c r="IK66" s="143" t="str">
        <f>IF(IO66="","",IK$3)</f>
        <v/>
      </c>
      <c r="IL66" s="144" t="str">
        <f>IF(IO66="","",IK$1)</f>
        <v/>
      </c>
      <c r="IM66" s="145" t="str">
        <f>IF(IO66="","",IK$2)</f>
        <v/>
      </c>
      <c r="IN66" s="145" t="str">
        <f>IF(IO66="","",IK$3)</f>
        <v/>
      </c>
      <c r="IO66" s="146" t="str">
        <f>IF(IV66="","",IF(ISNUMBER(SEARCH(":",IV66)),MID(IV66,FIND(":",IV66)+2,FIND("(",IV66)-FIND(":",IV66)-3),LEFT(IV66,FIND("(",IV66)-2)))</f>
        <v/>
      </c>
      <c r="IP66" s="147" t="str">
        <f>IF(IV66="","",MID(IV66,FIND("(",IV66)+1,4))</f>
        <v/>
      </c>
      <c r="IQ66" s="148" t="str">
        <f>IF(ISNUMBER(SEARCH("*female*",IV66)),"female",IF(ISNUMBER(SEARCH("*male*",IV66)),"male",""))</f>
        <v/>
      </c>
      <c r="IR66" s="149" t="str">
        <f>IF(IV66="","",IF(ISERROR(MID(IV66,FIND("male,",IV66)+6,(FIND(")",IV66)-(FIND("male,",IV66)+6))))=TRUE,"missing/error",MID(IV66,FIND("male,",IV66)+6,(FIND(")",IV66)-(FIND("male,",IV66)+6)))))</f>
        <v/>
      </c>
      <c r="IS66" s="150" t="str">
        <f>IF(IO66="","",(MID(IO66,(SEARCH("^^",SUBSTITUTE(IO66," ","^^",LEN(IO66)-LEN(SUBSTITUTE(IO66," ","")))))+1,99)&amp;"_"&amp;LEFT(IO66,FIND(" ",IO66)-1)&amp;"_"&amp;IP66))</f>
        <v/>
      </c>
      <c r="IT66" s="89"/>
      <c r="IU66" s="142"/>
      <c r="IV66" s="142"/>
      <c r="IW66" s="143" t="str">
        <f>IF(JA66="","",IW$3)</f>
        <v/>
      </c>
      <c r="IX66" s="144" t="str">
        <f>IF(JA66="","",IW$1)</f>
        <v/>
      </c>
      <c r="IY66" s="145" t="str">
        <f>IF(JA66="","",IW$2)</f>
        <v/>
      </c>
      <c r="IZ66" s="145" t="str">
        <f>IF(JA66="","",IW$3)</f>
        <v/>
      </c>
      <c r="JA66" s="146" t="str">
        <f>IF(JH66="","",IF(ISNUMBER(SEARCH(":",JH66)),MID(JH66,FIND(":",JH66)+2,FIND("(",JH66)-FIND(":",JH66)-3),LEFT(JH66,FIND("(",JH66)-2)))</f>
        <v/>
      </c>
      <c r="JB66" s="147" t="str">
        <f>IF(JH66="","",MID(JH66,FIND("(",JH66)+1,4))</f>
        <v/>
      </c>
      <c r="JC66" s="148" t="str">
        <f>IF(ISNUMBER(SEARCH("*female*",JH66)),"female",IF(ISNUMBER(SEARCH("*male*",JH66)),"male",""))</f>
        <v/>
      </c>
      <c r="JD66" s="149" t="str">
        <f>IF(JH66="","",IF(ISERROR(MID(JH66,FIND("male,",JH66)+6,(FIND(")",JH66)-(FIND("male,",JH66)+6))))=TRUE,"missing/error",MID(JH66,FIND("male,",JH66)+6,(FIND(")",JH66)-(FIND("male,",JH66)+6)))))</f>
        <v/>
      </c>
      <c r="JE66" s="150" t="str">
        <f>IF(JA66="","",(MID(JA66,(SEARCH("^^",SUBSTITUTE(JA66," ","^^",LEN(JA66)-LEN(SUBSTITUTE(JA66," ","")))))+1,99)&amp;"_"&amp;LEFT(JA66,FIND(" ",JA66)-1)&amp;"_"&amp;JB66))</f>
        <v/>
      </c>
      <c r="JF66" s="89"/>
      <c r="JG66" s="142"/>
      <c r="JH66" s="142"/>
      <c r="JI66" s="143" t="str">
        <f>IF(JM66="","",JI$3)</f>
        <v/>
      </c>
      <c r="JJ66" s="144" t="str">
        <f>IF(JM66="","",JI$1)</f>
        <v/>
      </c>
      <c r="JK66" s="145" t="str">
        <f>IF(JM66="","",JI$2)</f>
        <v/>
      </c>
      <c r="JL66" s="145" t="str">
        <f>IF(JM66="","",JI$3)</f>
        <v/>
      </c>
      <c r="JM66" s="146" t="str">
        <f>IF(JT66="","",IF(ISNUMBER(SEARCH(":",JT66)),MID(JT66,FIND(":",JT66)+2,FIND("(",JT66)-FIND(":",JT66)-3),LEFT(JT66,FIND("(",JT66)-2)))</f>
        <v/>
      </c>
      <c r="JN66" s="147" t="str">
        <f>IF(JT66="","",MID(JT66,FIND("(",JT66)+1,4))</f>
        <v/>
      </c>
      <c r="JO66" s="148" t="str">
        <f>IF(ISNUMBER(SEARCH("*female*",JT66)),"female",IF(ISNUMBER(SEARCH("*male*",JT66)),"male",""))</f>
        <v/>
      </c>
      <c r="JP66" s="149" t="str">
        <f>IF(JT66="","",IF(ISERROR(MID(JT66,FIND("male,",JT66)+6,(FIND(")",JT66)-(FIND("male,",JT66)+6))))=TRUE,"missing/error",MID(JT66,FIND("male,",JT66)+6,(FIND(")",JT66)-(FIND("male,",JT66)+6)))))</f>
        <v/>
      </c>
      <c r="JQ66" s="150" t="str">
        <f>IF(JM66="","",(MID(JM66,(SEARCH("^^",SUBSTITUTE(JM66," ","^^",LEN(JM66)-LEN(SUBSTITUTE(JM66," ","")))))+1,99)&amp;"_"&amp;LEFT(JM66,FIND(" ",JM66)-1)&amp;"_"&amp;JN66))</f>
        <v/>
      </c>
      <c r="JR66" s="89"/>
      <c r="JS66" s="142"/>
      <c r="JT66" s="142"/>
      <c r="JU66" s="143" t="str">
        <f>IF(JY66="","",JU$3)</f>
        <v/>
      </c>
      <c r="JV66" s="144" t="str">
        <f>IF(JY66="","",JU$1)</f>
        <v/>
      </c>
      <c r="JW66" s="145" t="str">
        <f>IF(JY66="","",JU$2)</f>
        <v/>
      </c>
      <c r="JX66" s="145" t="str">
        <f>IF(JY66="","",JU$3)</f>
        <v/>
      </c>
      <c r="JY66" s="146" t="str">
        <f>IF(KF66="","",IF(ISNUMBER(SEARCH(":",KF66)),MID(KF66,FIND(":",KF66)+2,FIND("(",KF66)-FIND(":",KF66)-3),LEFT(KF66,FIND("(",KF66)-2)))</f>
        <v/>
      </c>
      <c r="JZ66" s="147" t="str">
        <f>IF(KF66="","",MID(KF66,FIND("(",KF66)+1,4))</f>
        <v/>
      </c>
      <c r="KA66" s="148" t="str">
        <f>IF(ISNUMBER(SEARCH("*female*",KF66)),"female",IF(ISNUMBER(SEARCH("*male*",KF66)),"male",""))</f>
        <v/>
      </c>
      <c r="KB66" s="149" t="str">
        <f>IF(KF66="","",IF(ISERROR(MID(KF66,FIND("male,",KF66)+6,(FIND(")",KF66)-(FIND("male,",KF66)+6))))=TRUE,"missing/error",MID(KF66,FIND("male,",KF66)+6,(FIND(")",KF66)-(FIND("male,",KF66)+6)))))</f>
        <v/>
      </c>
      <c r="KC66" s="150" t="str">
        <f>IF(JY66="","",(MID(JY66,(SEARCH("^^",SUBSTITUTE(JY66," ","^^",LEN(JY66)-LEN(SUBSTITUTE(JY66," ","")))))+1,99)&amp;"_"&amp;LEFT(JY66,FIND(" ",JY66)-1)&amp;"_"&amp;JZ66))</f>
        <v/>
      </c>
      <c r="KD66" s="89"/>
      <c r="KE66" s="142"/>
      <c r="KF66" s="142"/>
    </row>
    <row r="67" spans="1:292" ht="13.5" customHeight="1" x14ac:dyDescent="0.25">
      <c r="A67" s="100"/>
      <c r="B67" s="142" t="s">
        <v>829</v>
      </c>
      <c r="C67" s="89" t="s">
        <v>830</v>
      </c>
      <c r="D67" s="320"/>
      <c r="E67" s="143" t="str">
        <f>IF(I67="","",E$3)</f>
        <v/>
      </c>
      <c r="F67" s="144" t="str">
        <f>IF(I67="","",E$1)</f>
        <v/>
      </c>
      <c r="G67" s="145" t="str">
        <f>IF(I67="","",E$2)</f>
        <v/>
      </c>
      <c r="H67" s="145" t="str">
        <f>IF(I67="","",E$3)</f>
        <v/>
      </c>
      <c r="I67" s="146" t="str">
        <f>IF(P67="","",IF(ISNUMBER(SEARCH(":",P67)),MID(P67,FIND(":",P67)+2,FIND("(",P67)-FIND(":",P67)-3),LEFT(P67,FIND("(",P67)-2)))</f>
        <v/>
      </c>
      <c r="J67" s="147" t="str">
        <f>IF(P67="","",MID(P67,FIND("(",P67)+1,4))</f>
        <v/>
      </c>
      <c r="K67" s="148" t="str">
        <f>IF(ISNUMBER(SEARCH("*female*",P67)),"female",IF(ISNUMBER(SEARCH("*male*",P67)),"male",""))</f>
        <v/>
      </c>
      <c r="L67" s="149" t="str">
        <f>IF(P67="","",IF(ISERROR(MID(P67,FIND("male,",P67)+6,(FIND(")",P67)-(FIND("male,",P67)+6))))=TRUE,"missing/error",MID(P67,FIND("male,",P67)+6,(FIND(")",P67)-(FIND("male,",P67)+6)))))</f>
        <v/>
      </c>
      <c r="M67" s="150" t="str">
        <f>IF(I67="","",(MID(I67,(SEARCH("^^",SUBSTITUTE(I67," ","^^",LEN(I67)-LEN(SUBSTITUTE(I67," ","")))))+1,99)&amp;"_"&amp;LEFT(I67,FIND(" ",I67)-1)&amp;"_"&amp;J67))</f>
        <v/>
      </c>
      <c r="O67" s="142"/>
      <c r="P67" s="320"/>
      <c r="Q67" s="143" t="str">
        <f>IF(U67="","",Q$3)</f>
        <v/>
      </c>
      <c r="R67" s="144" t="str">
        <f>IF(U67="","",Q$1)</f>
        <v/>
      </c>
      <c r="S67" s="145" t="str">
        <f>IF(U67="","",Q$2)</f>
        <v/>
      </c>
      <c r="T67" s="145" t="str">
        <f>IF(U67="","",Q$3)</f>
        <v/>
      </c>
      <c r="U67" s="146" t="str">
        <f>IF(AB67="","",IF(ISNUMBER(SEARCH(":",AB67)),MID(AB67,FIND(":",AB67)+2,FIND("(",AB67)-FIND(":",AB67)-3),LEFT(AB67,FIND("(",AB67)-2)))</f>
        <v/>
      </c>
      <c r="V67" s="147" t="str">
        <f>IF(AB67="","",MID(AB67,FIND("(",AB67)+1,4))</f>
        <v/>
      </c>
      <c r="W67" s="148" t="str">
        <f>IF(ISNUMBER(SEARCH("*female*",AB67)),"female",IF(ISNUMBER(SEARCH("*male*",AB67)),"male",""))</f>
        <v/>
      </c>
      <c r="X67" s="149" t="str">
        <f>IF(AB67="","",IF(ISERROR(MID(AB67,FIND("male,",AB67)+6,(FIND(")",AB67)-(FIND("male,",AB67)+6))))=TRUE,"missing/error",MID(AB67,FIND("male,",AB67)+6,(FIND(")",AB67)-(FIND("male,",AB67)+6)))))</f>
        <v/>
      </c>
      <c r="Y67" s="150" t="str">
        <f>IF(U67="","",(MID(U67,(SEARCH("^^",SUBSTITUTE(U67," ","^^",LEN(U67)-LEN(SUBSTITUTE(U67," ","")))))+1,99)&amp;"_"&amp;LEFT(U67,FIND(" ",U67)-1)&amp;"_"&amp;V67))</f>
        <v/>
      </c>
      <c r="AA67" s="142"/>
      <c r="AB67" s="142"/>
      <c r="AC67" s="143">
        <f>IF(AG67="","",AC$3)</f>
        <v>41729</v>
      </c>
      <c r="AD67" s="144" t="str">
        <f>IF(AG67="","",AC$1)</f>
        <v>Ayrault I</v>
      </c>
      <c r="AE67" s="145">
        <f>IF(AG67="","",AC$2)</f>
        <v>41045</v>
      </c>
      <c r="AF67" s="145">
        <f>IF(AG67="","",AC$3)</f>
        <v>41729</v>
      </c>
      <c r="AG67" s="146" t="str">
        <f>IF(AN67="","",IF(ISNUMBER(SEARCH(":",AN67)),MID(AN67,FIND(":",AN67)+2,FIND("(",AN67)-FIND(":",AN67)-3),LEFT(AN67,FIND("(",AN67)-2)))</f>
        <v>Benoît Hamon</v>
      </c>
      <c r="AH67" s="147" t="str">
        <f>IF(AN67="","",MID(AN67,FIND("(",AN67)+1,4))</f>
        <v>1967</v>
      </c>
      <c r="AI67" s="148" t="str">
        <f>IF(ISNUMBER(SEARCH("*female*",AN67)),"female",IF(ISNUMBER(SEARCH("*male*",AN67)),"male",""))</f>
        <v>male</v>
      </c>
      <c r="AJ67" s="149" t="str">
        <f>IF(AN67="","",IF(ISERROR(MID(AN67,FIND("male,",AN67)+6,(FIND(")",AN67)-(FIND("male,",AN67)+6))))=TRUE,"missing/error",MID(AN67,FIND("male,",AN67)+6,(FIND(")",AN67)-(FIND("male,",AN67)+6)))))</f>
        <v>fr_ps01</v>
      </c>
      <c r="AK67" s="150" t="str">
        <f>IF(AG67="","",(MID(AG67,(SEARCH("^^",SUBSTITUTE(AG67," ","^^",LEN(AG67)-LEN(SUBSTITUTE(AG67," ","")))))+1,99)&amp;"_"&amp;LEFT(AG67,FIND(" ",AG67)-1)&amp;"_"&amp;AH67))</f>
        <v>Hamon_Benoît_1967</v>
      </c>
      <c r="AM67" s="142"/>
      <c r="AN67" s="142" t="s">
        <v>906</v>
      </c>
      <c r="AO67" s="143" t="str">
        <f t="shared" si="0"/>
        <v/>
      </c>
      <c r="AP67" s="144" t="str">
        <f t="shared" si="1"/>
        <v/>
      </c>
      <c r="AQ67" s="145" t="str">
        <f>IF(AS67="","",AO$2)</f>
        <v/>
      </c>
      <c r="AR67" s="145" t="str">
        <f>IF(AS67="","",AO$3)</f>
        <v/>
      </c>
      <c r="AS67" s="146" t="str">
        <f t="shared" si="2"/>
        <v/>
      </c>
      <c r="AT67" s="147" t="str">
        <f t="shared" si="3"/>
        <v/>
      </c>
      <c r="AU67" s="148" t="str">
        <f t="shared" si="4"/>
        <v/>
      </c>
      <c r="AV67" s="149" t="str">
        <f t="shared" si="5"/>
        <v/>
      </c>
      <c r="AW67" s="150" t="str">
        <f t="shared" si="6"/>
        <v/>
      </c>
      <c r="AX67" s="89"/>
      <c r="AY67" s="142"/>
      <c r="AZ67" s="142"/>
      <c r="BA67" s="143" t="str">
        <f t="shared" si="7"/>
        <v/>
      </c>
      <c r="BB67" s="144" t="str">
        <f t="shared" si="8"/>
        <v/>
      </c>
      <c r="BC67" s="145" t="str">
        <f>IF(BE67="","",BA$2)</f>
        <v/>
      </c>
      <c r="BD67" s="145" t="str">
        <f>IF(BE67="","",BA$3)</f>
        <v/>
      </c>
      <c r="BE67" s="146" t="str">
        <f t="shared" si="9"/>
        <v/>
      </c>
      <c r="BF67" s="147" t="str">
        <f t="shared" si="10"/>
        <v/>
      </c>
      <c r="BG67" s="148" t="str">
        <f t="shared" si="11"/>
        <v/>
      </c>
      <c r="BH67" s="149" t="str">
        <f t="shared" si="12"/>
        <v/>
      </c>
      <c r="BI67" s="150" t="str">
        <f t="shared" si="13"/>
        <v/>
      </c>
      <c r="BJ67" s="89"/>
      <c r="BK67" s="142"/>
      <c r="BL67" s="142"/>
      <c r="BM67" s="143" t="str">
        <f t="shared" si="14"/>
        <v/>
      </c>
      <c r="BN67" s="144" t="str">
        <f t="shared" si="15"/>
        <v/>
      </c>
      <c r="BO67" s="145" t="str">
        <f t="shared" si="16"/>
        <v/>
      </c>
      <c r="BP67" s="145" t="str">
        <f t="shared" si="17"/>
        <v/>
      </c>
      <c r="BQ67" s="146" t="str">
        <f t="shared" si="18"/>
        <v/>
      </c>
      <c r="BR67" s="147" t="str">
        <f t="shared" si="19"/>
        <v/>
      </c>
      <c r="BS67" s="148" t="str">
        <f t="shared" si="20"/>
        <v/>
      </c>
      <c r="BT67" s="149" t="str">
        <f t="shared" si="21"/>
        <v/>
      </c>
      <c r="BU67" s="150" t="str">
        <f t="shared" si="22"/>
        <v/>
      </c>
      <c r="BV67" s="89"/>
      <c r="BW67" s="142"/>
      <c r="BX67" s="142"/>
      <c r="BY67" s="143" t="str">
        <f t="shared" si="23"/>
        <v/>
      </c>
      <c r="BZ67" s="144" t="str">
        <f t="shared" si="24"/>
        <v/>
      </c>
      <c r="CA67" s="145" t="str">
        <f t="shared" si="25"/>
        <v/>
      </c>
      <c r="CB67" s="145" t="str">
        <f t="shared" si="26"/>
        <v/>
      </c>
      <c r="CC67" s="146" t="str">
        <f t="shared" si="27"/>
        <v/>
      </c>
      <c r="CD67" s="147" t="str">
        <f t="shared" si="28"/>
        <v/>
      </c>
      <c r="CE67" s="148" t="str">
        <f t="shared" si="29"/>
        <v/>
      </c>
      <c r="CF67" s="149" t="str">
        <f t="shared" si="30"/>
        <v/>
      </c>
      <c r="CG67" s="150" t="str">
        <f t="shared" si="31"/>
        <v/>
      </c>
      <c r="CH67" s="89"/>
      <c r="CI67" s="142"/>
      <c r="CJ67" s="142"/>
      <c r="CK67" s="143" t="str">
        <f t="shared" si="32"/>
        <v/>
      </c>
      <c r="CL67" s="144" t="str">
        <f t="shared" si="33"/>
        <v/>
      </c>
      <c r="CM67" s="145" t="str">
        <f t="shared" si="34"/>
        <v/>
      </c>
      <c r="CN67" s="145" t="str">
        <f t="shared" si="35"/>
        <v/>
      </c>
      <c r="CO67" s="146" t="str">
        <f t="shared" si="36"/>
        <v/>
      </c>
      <c r="CP67" s="147" t="str">
        <f t="shared" si="37"/>
        <v/>
      </c>
      <c r="CQ67" s="148" t="str">
        <f t="shared" si="38"/>
        <v/>
      </c>
      <c r="CR67" s="149" t="str">
        <f t="shared" si="39"/>
        <v/>
      </c>
      <c r="CS67" s="150" t="str">
        <f t="shared" si="40"/>
        <v/>
      </c>
      <c r="CT67" s="89"/>
      <c r="CU67" s="142"/>
      <c r="CV67" s="142"/>
      <c r="CW67" s="143" t="str">
        <f t="shared" si="41"/>
        <v/>
      </c>
      <c r="CX67" s="144" t="str">
        <f t="shared" si="42"/>
        <v/>
      </c>
      <c r="CY67" s="145" t="str">
        <f t="shared" si="43"/>
        <v/>
      </c>
      <c r="CZ67" s="145" t="str">
        <f t="shared" si="44"/>
        <v/>
      </c>
      <c r="DA67" s="146" t="str">
        <f t="shared" si="45"/>
        <v/>
      </c>
      <c r="DB67" s="147" t="str">
        <f t="shared" si="46"/>
        <v/>
      </c>
      <c r="DC67" s="148" t="str">
        <f t="shared" si="47"/>
        <v/>
      </c>
      <c r="DD67" s="149" t="str">
        <f t="shared" si="48"/>
        <v/>
      </c>
      <c r="DE67" s="150" t="str">
        <f t="shared" si="49"/>
        <v/>
      </c>
      <c r="DF67" s="89"/>
      <c r="DG67" s="142"/>
      <c r="DH67" s="142"/>
      <c r="DI67" s="143" t="str">
        <f>IF(DM67="","",DI$3)</f>
        <v/>
      </c>
      <c r="DJ67" s="144" t="str">
        <f>IF(DM67="","",DI$1)</f>
        <v/>
      </c>
      <c r="DK67" s="145" t="str">
        <f>IF(DM67="","",DI$2)</f>
        <v/>
      </c>
      <c r="DL67" s="145" t="str">
        <f>IF(DM67="","",DI$3)</f>
        <v/>
      </c>
      <c r="DM67" s="146" t="str">
        <f>IF(DT67="","",IF(ISNUMBER(SEARCH(":",DT67)),MID(DT67,FIND(":",DT67)+2,FIND("(",DT67)-FIND(":",DT67)-3),LEFT(DT67,FIND("(",DT67)-2)))</f>
        <v/>
      </c>
      <c r="DN67" s="147" t="str">
        <f>IF(DT67="","",MID(DT67,FIND("(",DT67)+1,4))</f>
        <v/>
      </c>
      <c r="DO67" s="148" t="str">
        <f>IF(ISNUMBER(SEARCH("*female*",DT67)),"female",IF(ISNUMBER(SEARCH("*male*",DT67)),"male",""))</f>
        <v/>
      </c>
      <c r="DP67" s="149" t="str">
        <f>IF(DT67="","",IF(ISERROR(MID(DT67,FIND("male,",DT67)+6,(FIND(")",DT67)-(FIND("male,",DT67)+6))))=TRUE,"missing/error",MID(DT67,FIND("male,",DT67)+6,(FIND(")",DT67)-(FIND("male,",DT67)+6)))))</f>
        <v/>
      </c>
      <c r="DQ67" s="150" t="str">
        <f>IF(DM67="","",(MID(DM67,(SEARCH("^^",SUBSTITUTE(DM67," ","^^",LEN(DM67)-LEN(SUBSTITUTE(DM67," ","")))))+1,99)&amp;"_"&amp;LEFT(DM67,FIND(" ",DM67)-1)&amp;"_"&amp;DN67))</f>
        <v/>
      </c>
      <c r="DR67" s="89"/>
      <c r="DS67" s="142"/>
      <c r="DT67" s="142"/>
      <c r="DU67" s="143" t="str">
        <f>IF(DY67="","",DU$3)</f>
        <v/>
      </c>
      <c r="DV67" s="144" t="str">
        <f>IF(DY67="","",DU$1)</f>
        <v/>
      </c>
      <c r="DW67" s="145" t="str">
        <f>IF(DY67="","",DU$2)</f>
        <v/>
      </c>
      <c r="DX67" s="145" t="str">
        <f>IF(DY67="","",DU$3)</f>
        <v/>
      </c>
      <c r="DY67" s="146" t="str">
        <f>IF(EF67="","",IF(ISNUMBER(SEARCH(":",EF67)),MID(EF67,FIND(":",EF67)+2,FIND("(",EF67)-FIND(":",EF67)-3),LEFT(EF67,FIND("(",EF67)-2)))</f>
        <v/>
      </c>
      <c r="DZ67" s="147" t="str">
        <f>IF(EF67="","",MID(EF67,FIND("(",EF67)+1,4))</f>
        <v/>
      </c>
      <c r="EA67" s="148" t="str">
        <f>IF(ISNUMBER(SEARCH("*female*",EF67)),"female",IF(ISNUMBER(SEARCH("*male*",EF67)),"male",""))</f>
        <v/>
      </c>
      <c r="EB67" s="149" t="str">
        <f>IF(EF67="","",IF(ISERROR(MID(EF67,FIND("male,",EF67)+6,(FIND(")",EF67)-(FIND("male,",EF67)+6))))=TRUE,"missing/error",MID(EF67,FIND("male,",EF67)+6,(FIND(")",EF67)-(FIND("male,",EF67)+6)))))</f>
        <v/>
      </c>
      <c r="EC67" s="150" t="str">
        <f>IF(DY67="","",(MID(DY67,(SEARCH("^^",SUBSTITUTE(DY67," ","^^",LEN(DY67)-LEN(SUBSTITUTE(DY67," ","")))))+1,99)&amp;"_"&amp;LEFT(DY67,FIND(" ",DY67)-1)&amp;"_"&amp;DZ67))</f>
        <v/>
      </c>
      <c r="ED67" s="89"/>
      <c r="EE67" s="142"/>
      <c r="EF67" s="142"/>
      <c r="EG67" s="143" t="str">
        <f>IF(EK67="","",EG$3)</f>
        <v/>
      </c>
      <c r="EH67" s="144" t="str">
        <f>IF(EK67="","",EG$1)</f>
        <v/>
      </c>
      <c r="EI67" s="145" t="str">
        <f>IF(EK67="","",EG$2)</f>
        <v/>
      </c>
      <c r="EJ67" s="145" t="str">
        <f>IF(EK67="","",EG$3)</f>
        <v/>
      </c>
      <c r="EK67" s="146" t="str">
        <f>IF(ER67="","",IF(ISNUMBER(SEARCH(":",ER67)),MID(ER67,FIND(":",ER67)+2,FIND("(",ER67)-FIND(":",ER67)-3),LEFT(ER67,FIND("(",ER67)-2)))</f>
        <v/>
      </c>
      <c r="EL67" s="147" t="str">
        <f>IF(ER67="","",MID(ER67,FIND("(",ER67)+1,4))</f>
        <v/>
      </c>
      <c r="EM67" s="148" t="str">
        <f>IF(ISNUMBER(SEARCH("*female*",ER67)),"female",IF(ISNUMBER(SEARCH("*male*",ER67)),"male",""))</f>
        <v/>
      </c>
      <c r="EN67" s="149" t="str">
        <f>IF(ER67="","",IF(ISERROR(MID(ER67,FIND("male,",ER67)+6,(FIND(")",ER67)-(FIND("male,",ER67)+6))))=TRUE,"missing/error",MID(ER67,FIND("male,",ER67)+6,(FIND(")",ER67)-(FIND("male,",ER67)+6)))))</f>
        <v/>
      </c>
      <c r="EO67" s="150" t="str">
        <f>IF(EK67="","",(MID(EK67,(SEARCH("^^",SUBSTITUTE(EK67," ","^^",LEN(EK67)-LEN(SUBSTITUTE(EK67," ","")))))+1,99)&amp;"_"&amp;LEFT(EK67,FIND(" ",EK67)-1)&amp;"_"&amp;EL67))</f>
        <v/>
      </c>
      <c r="EP67" s="89"/>
      <c r="EQ67" s="142"/>
      <c r="ER67" s="142"/>
      <c r="ES67" s="143" t="str">
        <f>IF(EW67="","",ES$3)</f>
        <v/>
      </c>
      <c r="ET67" s="144" t="str">
        <f>IF(EW67="","",ES$1)</f>
        <v/>
      </c>
      <c r="EU67" s="145" t="str">
        <f>IF(EW67="","",ES$2)</f>
        <v/>
      </c>
      <c r="EV67" s="145" t="str">
        <f>IF(EW67="","",ES$3)</f>
        <v/>
      </c>
      <c r="EW67" s="146" t="str">
        <f>IF(FD67="","",IF(ISNUMBER(SEARCH(":",FD67)),MID(FD67,FIND(":",FD67)+2,FIND("(",FD67)-FIND(":",FD67)-3),LEFT(FD67,FIND("(",FD67)-2)))</f>
        <v/>
      </c>
      <c r="EX67" s="147" t="str">
        <f>IF(FD67="","",MID(FD67,FIND("(",FD67)+1,4))</f>
        <v/>
      </c>
      <c r="EY67" s="148" t="str">
        <f>IF(ISNUMBER(SEARCH("*female*",FD67)),"female",IF(ISNUMBER(SEARCH("*male*",FD67)),"male",""))</f>
        <v/>
      </c>
      <c r="EZ67" s="149" t="str">
        <f>IF(FD67="","",IF(ISERROR(MID(FD67,FIND("male,",FD67)+6,(FIND(")",FD67)-(FIND("male,",FD67)+6))))=TRUE,"missing/error",MID(FD67,FIND("male,",FD67)+6,(FIND(")",FD67)-(FIND("male,",FD67)+6)))))</f>
        <v/>
      </c>
      <c r="FA67" s="150" t="str">
        <f>IF(EW67="","",(MID(EW67,(SEARCH("^^",SUBSTITUTE(EW67," ","^^",LEN(EW67)-LEN(SUBSTITUTE(EW67," ","")))))+1,99)&amp;"_"&amp;LEFT(EW67,FIND(" ",EW67)-1)&amp;"_"&amp;EX67))</f>
        <v/>
      </c>
      <c r="FB67" s="89"/>
      <c r="FC67" s="142"/>
      <c r="FD67" s="142"/>
      <c r="FE67" s="143" t="str">
        <f>IF(FI67="","",FE$3)</f>
        <v/>
      </c>
      <c r="FF67" s="144" t="str">
        <f>IF(FI67="","",FE$1)</f>
        <v/>
      </c>
      <c r="FG67" s="145" t="str">
        <f>IF(FI67="","",FE$2)</f>
        <v/>
      </c>
      <c r="FH67" s="145" t="str">
        <f>IF(FI67="","",FE$3)</f>
        <v/>
      </c>
      <c r="FI67" s="146" t="str">
        <f>IF(FP67="","",IF(ISNUMBER(SEARCH(":",FP67)),MID(FP67,FIND(":",FP67)+2,FIND("(",FP67)-FIND(":",FP67)-3),LEFT(FP67,FIND("(",FP67)-2)))</f>
        <v/>
      </c>
      <c r="FJ67" s="147" t="str">
        <f>IF(FP67="","",MID(FP67,FIND("(",FP67)+1,4))</f>
        <v/>
      </c>
      <c r="FK67" s="148" t="str">
        <f>IF(ISNUMBER(SEARCH("*female*",FP67)),"female",IF(ISNUMBER(SEARCH("*male*",FP67)),"male",""))</f>
        <v/>
      </c>
      <c r="FL67" s="149" t="str">
        <f>IF(FP67="","",IF(ISERROR(MID(FP67,FIND("male,",FP67)+6,(FIND(")",FP67)-(FIND("male,",FP67)+6))))=TRUE,"missing/error",MID(FP67,FIND("male,",FP67)+6,(FIND(")",FP67)-(FIND("male,",FP67)+6)))))</f>
        <v/>
      </c>
      <c r="FM67" s="150" t="str">
        <f>IF(FI67="","",(MID(FI67,(SEARCH("^^",SUBSTITUTE(FI67," ","^^",LEN(FI67)-LEN(SUBSTITUTE(FI67," ","")))))+1,99)&amp;"_"&amp;LEFT(FI67,FIND(" ",FI67)-1)&amp;"_"&amp;FJ67))</f>
        <v/>
      </c>
      <c r="FN67" s="89"/>
      <c r="FO67" s="142"/>
      <c r="FP67" s="142"/>
      <c r="FQ67" s="143" t="str">
        <f>IF(FU67="","",#REF!)</f>
        <v/>
      </c>
      <c r="FR67" s="144" t="str">
        <f>IF(FU67="","",FQ$1)</f>
        <v/>
      </c>
      <c r="FS67" s="145" t="str">
        <f>IF(FU67="","",FQ$2)</f>
        <v/>
      </c>
      <c r="FT67" s="145" t="str">
        <f>IF(FU67="","",FQ$3)</f>
        <v/>
      </c>
      <c r="FU67" s="146" t="str">
        <f>IF(GB67="","",IF(ISNUMBER(SEARCH(":",GB67)),MID(GB67,FIND(":",GB67)+2,FIND("(",GB67)-FIND(":",GB67)-3),LEFT(GB67,FIND("(",GB67)-2)))</f>
        <v/>
      </c>
      <c r="FV67" s="147" t="str">
        <f>IF(GB67="","",MID(GB67,FIND("(",GB67)+1,4))</f>
        <v/>
      </c>
      <c r="FW67" s="148" t="str">
        <f>IF(ISNUMBER(SEARCH("*female*",GB67)),"female",IF(ISNUMBER(SEARCH("*male*",GB67)),"male",""))</f>
        <v/>
      </c>
      <c r="FX67" s="149" t="str">
        <f>IF(GB67="","",IF(ISERROR(MID(GB67,FIND("male,",GB67)+6,(FIND(")",GB67)-(FIND("male,",GB67)+6))))=TRUE,"missing/error",MID(GB67,FIND("male,",GB67)+6,(FIND(")",GB67)-(FIND("male,",GB67)+6)))))</f>
        <v/>
      </c>
      <c r="FY67" s="150" t="str">
        <f>IF(FU67="","",(MID(FU67,(SEARCH("^^",SUBSTITUTE(FU67," ","^^",LEN(FU67)-LEN(SUBSTITUTE(FU67," ","")))))+1,99)&amp;"_"&amp;LEFT(FU67,FIND(" ",FU67)-1)&amp;"_"&amp;FV67))</f>
        <v/>
      </c>
      <c r="FZ67" s="89"/>
      <c r="GA67" s="142"/>
      <c r="GB67" s="142"/>
      <c r="GC67" s="143" t="str">
        <f>IF(GG67="","",GC$3)</f>
        <v/>
      </c>
      <c r="GD67" s="144" t="str">
        <f>IF(GG67="","",GC$1)</f>
        <v/>
      </c>
      <c r="GE67" s="145" t="str">
        <f>IF(GG67="","",GC$2)</f>
        <v/>
      </c>
      <c r="GF67" s="145" t="str">
        <f>IF(GG67="","",GC$3)</f>
        <v/>
      </c>
      <c r="GG67" s="146" t="str">
        <f>IF(GN67="","",IF(ISNUMBER(SEARCH(":",GN67)),MID(GN67,FIND(":",GN67)+2,FIND("(",GN67)-FIND(":",GN67)-3),LEFT(GN67,FIND("(",GN67)-2)))</f>
        <v/>
      </c>
      <c r="GH67" s="147" t="str">
        <f>IF(GN67="","",MID(GN67,FIND("(",GN67)+1,4))</f>
        <v/>
      </c>
      <c r="GI67" s="148" t="str">
        <f>IF(ISNUMBER(SEARCH("*female*",GN67)),"female",IF(ISNUMBER(SEARCH("*male*",GN67)),"male",""))</f>
        <v/>
      </c>
      <c r="GJ67" s="149" t="str">
        <f>IF(GN67="","",IF(ISERROR(MID(GN67,FIND("male,",GN67)+6,(FIND(")",GN67)-(FIND("male,",GN67)+6))))=TRUE,"missing/error",MID(GN67,FIND("male,",GN67)+6,(FIND(")",GN67)-(FIND("male,",GN67)+6)))))</f>
        <v/>
      </c>
      <c r="GK67" s="150" t="str">
        <f>IF(GG67="","",(MID(GG67,(SEARCH("^^",SUBSTITUTE(GG67," ","^^",LEN(GG67)-LEN(SUBSTITUTE(GG67," ","")))))+1,99)&amp;"_"&amp;LEFT(GG67,FIND(" ",GG67)-1)&amp;"_"&amp;GH67))</f>
        <v/>
      </c>
      <c r="GL67" s="89"/>
      <c r="GM67" s="142"/>
      <c r="GN67" s="142"/>
      <c r="GO67" s="143" t="str">
        <f>IF(GS67="","",GO$3)</f>
        <v/>
      </c>
      <c r="GP67" s="144" t="str">
        <f>IF(GS67="","",GO$1)</f>
        <v/>
      </c>
      <c r="GQ67" s="145" t="str">
        <f>IF(GS67="","",GO$2)</f>
        <v/>
      </c>
      <c r="GR67" s="145" t="str">
        <f>IF(GS67="","",GO$3)</f>
        <v/>
      </c>
      <c r="GS67" s="146" t="str">
        <f>IF(GZ67="","",IF(ISNUMBER(SEARCH(":",GZ67)),MID(GZ67,FIND(":",GZ67)+2,FIND("(",GZ67)-FIND(":",GZ67)-3),LEFT(GZ67,FIND("(",GZ67)-2)))</f>
        <v/>
      </c>
      <c r="GT67" s="147" t="str">
        <f>IF(GZ67="","",MID(GZ67,FIND("(",GZ67)+1,4))</f>
        <v/>
      </c>
      <c r="GU67" s="148" t="str">
        <f>IF(ISNUMBER(SEARCH("*female*",GZ67)),"female",IF(ISNUMBER(SEARCH("*male*",GZ67)),"male",""))</f>
        <v/>
      </c>
      <c r="GV67" s="149" t="str">
        <f>IF(GZ67="","",IF(ISERROR(MID(GZ67,FIND("male,",GZ67)+6,(FIND(")",GZ67)-(FIND("male,",GZ67)+6))))=TRUE,"missing/error",MID(GZ67,FIND("male,",GZ67)+6,(FIND(")",GZ67)-(FIND("male,",GZ67)+6)))))</f>
        <v/>
      </c>
      <c r="GW67" s="150" t="str">
        <f>IF(GS67="","",(MID(GS67,(SEARCH("^^",SUBSTITUTE(GS67," ","^^",LEN(GS67)-LEN(SUBSTITUTE(GS67," ","")))))+1,99)&amp;"_"&amp;LEFT(GS67,FIND(" ",GS67)-1)&amp;"_"&amp;GT67))</f>
        <v/>
      </c>
      <c r="GX67" s="89"/>
      <c r="GY67" s="142"/>
      <c r="GZ67" s="142"/>
      <c r="HA67" s="143" t="str">
        <f>IF(HE67="","",HA$3)</f>
        <v/>
      </c>
      <c r="HB67" s="144" t="str">
        <f>IF(HE67="","",HA$1)</f>
        <v/>
      </c>
      <c r="HC67" s="145" t="str">
        <f>IF(HE67="","",HA$2)</f>
        <v/>
      </c>
      <c r="HD67" s="145" t="str">
        <f>IF(HE67="","",HA$3)</f>
        <v/>
      </c>
      <c r="HE67" s="146" t="str">
        <f>IF(HL67="","",IF(ISNUMBER(SEARCH(":",HL67)),MID(HL67,FIND(":",HL67)+2,FIND("(",HL67)-FIND(":",HL67)-3),LEFT(HL67,FIND("(",HL67)-2)))</f>
        <v/>
      </c>
      <c r="HF67" s="147" t="str">
        <f>IF(HL67="","",MID(HL67,FIND("(",HL67)+1,4))</f>
        <v/>
      </c>
      <c r="HG67" s="148" t="str">
        <f>IF(ISNUMBER(SEARCH("*female*",HL67)),"female",IF(ISNUMBER(SEARCH("*male*",HL67)),"male",""))</f>
        <v/>
      </c>
      <c r="HH67" s="149" t="str">
        <f>IF(HL67="","",IF(ISERROR(MID(HL67,FIND("male,",HL67)+6,(FIND(")",HL67)-(FIND("male,",HL67)+6))))=TRUE,"missing/error",MID(HL67,FIND("male,",HL67)+6,(FIND(")",HL67)-(FIND("male,",HL67)+6)))))</f>
        <v/>
      </c>
      <c r="HI67" s="150" t="str">
        <f>IF(HE67="","",(MID(HE67,(SEARCH("^^",SUBSTITUTE(HE67," ","^^",LEN(HE67)-LEN(SUBSTITUTE(HE67," ","")))))+1,99)&amp;"_"&amp;LEFT(HE67,FIND(" ",HE67)-1)&amp;"_"&amp;HF67))</f>
        <v/>
      </c>
      <c r="HJ67" s="89"/>
      <c r="HK67" s="142"/>
      <c r="HL67" s="142" t="s">
        <v>284</v>
      </c>
      <c r="HM67" s="143" t="str">
        <f>IF(HQ67="","",HM$3)</f>
        <v/>
      </c>
      <c r="HN67" s="144" t="str">
        <f>IF(HQ67="","",HM$1)</f>
        <v/>
      </c>
      <c r="HO67" s="145" t="str">
        <f>IF(HQ67="","",HM$2)</f>
        <v/>
      </c>
      <c r="HP67" s="145" t="str">
        <f>IF(HQ67="","",HM$3)</f>
        <v/>
      </c>
      <c r="HQ67" s="146" t="str">
        <f>IF(HX67="","",IF(ISNUMBER(SEARCH(":",HX67)),MID(HX67,FIND(":",HX67)+2,FIND("(",HX67)-FIND(":",HX67)-3),LEFT(HX67,FIND("(",HX67)-2)))</f>
        <v/>
      </c>
      <c r="HR67" s="147" t="str">
        <f>IF(HX67="","",MID(HX67,FIND("(",HX67)+1,4))</f>
        <v/>
      </c>
      <c r="HS67" s="148" t="str">
        <f>IF(ISNUMBER(SEARCH("*female*",HX67)),"female",IF(ISNUMBER(SEARCH("*male*",HX67)),"male",""))</f>
        <v/>
      </c>
      <c r="HT67" s="149" t="str">
        <f>IF(HX67="","",IF(ISERROR(MID(HX67,FIND("male,",HX67)+6,(FIND(")",HX67)-(FIND("male,",HX67)+6))))=TRUE,"missing/error",MID(HX67,FIND("male,",HX67)+6,(FIND(")",HX67)-(FIND("male,",HX67)+6)))))</f>
        <v/>
      </c>
      <c r="HU67" s="150" t="str">
        <f>IF(HQ67="","",(MID(HQ67,(SEARCH("^^",SUBSTITUTE(HQ67," ","^^",LEN(HQ67)-LEN(SUBSTITUTE(HQ67," ","")))))+1,99)&amp;"_"&amp;LEFT(HQ67,FIND(" ",HQ67)-1)&amp;"_"&amp;HR67))</f>
        <v/>
      </c>
      <c r="HV67" s="89"/>
      <c r="HW67" s="142"/>
      <c r="HX67" s="142"/>
      <c r="HY67" s="143" t="str">
        <f>IF(IC67="","",HY$3)</f>
        <v/>
      </c>
      <c r="HZ67" s="144" t="str">
        <f>IF(IC67="","",HY$1)</f>
        <v/>
      </c>
      <c r="IA67" s="145" t="str">
        <f>IF(IC67="","",HY$2)</f>
        <v/>
      </c>
      <c r="IB67" s="145" t="str">
        <f>IF(IC67="","",HY$3)</f>
        <v/>
      </c>
      <c r="IC67" s="146" t="str">
        <f>IF(IJ67="","",IF(ISNUMBER(SEARCH(":",IJ67)),MID(IJ67,FIND(":",IJ67)+2,FIND("(",IJ67)-FIND(":",IJ67)-3),LEFT(IJ67,FIND("(",IJ67)-2)))</f>
        <v/>
      </c>
      <c r="ID67" s="147" t="str">
        <f>IF(IJ67="","",MID(IJ67,FIND("(",IJ67)+1,4))</f>
        <v/>
      </c>
      <c r="IE67" s="148" t="str">
        <f>IF(ISNUMBER(SEARCH("*female*",IJ67)),"female",IF(ISNUMBER(SEARCH("*male*",IJ67)),"male",""))</f>
        <v/>
      </c>
      <c r="IF67" s="149" t="str">
        <f>IF(IJ67="","",IF(ISERROR(MID(IJ67,FIND("male,",IJ67)+6,(FIND(")",IJ67)-(FIND("male,",IJ67)+6))))=TRUE,"missing/error",MID(IJ67,FIND("male,",IJ67)+6,(FIND(")",IJ67)-(FIND("male,",IJ67)+6)))))</f>
        <v/>
      </c>
      <c r="IG67" s="150" t="str">
        <f>IF(IC67="","",(MID(IC67,(SEARCH("^^",SUBSTITUTE(IC67," ","^^",LEN(IC67)-LEN(SUBSTITUTE(IC67," ","")))))+1,99)&amp;"_"&amp;LEFT(IC67,FIND(" ",IC67)-1)&amp;"_"&amp;ID67))</f>
        <v/>
      </c>
      <c r="IH67" s="89"/>
      <c r="II67" s="142"/>
      <c r="IJ67" s="142"/>
      <c r="IK67" s="143" t="str">
        <f>IF(IO67="","",IK$3)</f>
        <v/>
      </c>
      <c r="IL67" s="144" t="str">
        <f>IF(IO67="","",IK$1)</f>
        <v/>
      </c>
      <c r="IM67" s="145" t="str">
        <f>IF(IO67="","",IK$2)</f>
        <v/>
      </c>
      <c r="IN67" s="145" t="str">
        <f>IF(IO67="","",IK$3)</f>
        <v/>
      </c>
      <c r="IO67" s="146" t="str">
        <f>IF(IV67="","",IF(ISNUMBER(SEARCH(":",IV67)),MID(IV67,FIND(":",IV67)+2,FIND("(",IV67)-FIND(":",IV67)-3),LEFT(IV67,FIND("(",IV67)-2)))</f>
        <v/>
      </c>
      <c r="IP67" s="147" t="str">
        <f>IF(IV67="","",MID(IV67,FIND("(",IV67)+1,4))</f>
        <v/>
      </c>
      <c r="IQ67" s="148" t="str">
        <f>IF(ISNUMBER(SEARCH("*female*",IV67)),"female",IF(ISNUMBER(SEARCH("*male*",IV67)),"male",""))</f>
        <v/>
      </c>
      <c r="IR67" s="149" t="str">
        <f>IF(IV67="","",IF(ISERROR(MID(IV67,FIND("male,",IV67)+6,(FIND(")",IV67)-(FIND("male,",IV67)+6))))=TRUE,"missing/error",MID(IV67,FIND("male,",IV67)+6,(FIND(")",IV67)-(FIND("male,",IV67)+6)))))</f>
        <v/>
      </c>
      <c r="IS67" s="150" t="str">
        <f>IF(IO67="","",(MID(IO67,(SEARCH("^^",SUBSTITUTE(IO67," ","^^",LEN(IO67)-LEN(SUBSTITUTE(IO67," ","")))))+1,99)&amp;"_"&amp;LEFT(IO67,FIND(" ",IO67)-1)&amp;"_"&amp;IP67))</f>
        <v/>
      </c>
      <c r="IT67" s="89"/>
      <c r="IU67" s="142"/>
      <c r="IV67" s="142"/>
      <c r="IW67" s="143" t="str">
        <f>IF(JA67="","",IW$3)</f>
        <v/>
      </c>
      <c r="IX67" s="144" t="str">
        <f>IF(JA67="","",IW$1)</f>
        <v/>
      </c>
      <c r="IY67" s="145" t="str">
        <f>IF(JA67="","",IW$2)</f>
        <v/>
      </c>
      <c r="IZ67" s="145" t="str">
        <f>IF(JA67="","",IW$3)</f>
        <v/>
      </c>
      <c r="JA67" s="146" t="str">
        <f>IF(JH67="","",IF(ISNUMBER(SEARCH(":",JH67)),MID(JH67,FIND(":",JH67)+2,FIND("(",JH67)-FIND(":",JH67)-3),LEFT(JH67,FIND("(",JH67)-2)))</f>
        <v/>
      </c>
      <c r="JB67" s="147" t="str">
        <f>IF(JH67="","",MID(JH67,FIND("(",JH67)+1,4))</f>
        <v/>
      </c>
      <c r="JC67" s="148" t="str">
        <f>IF(ISNUMBER(SEARCH("*female*",JH67)),"female",IF(ISNUMBER(SEARCH("*male*",JH67)),"male",""))</f>
        <v/>
      </c>
      <c r="JD67" s="149" t="str">
        <f>IF(JH67="","",IF(ISERROR(MID(JH67,FIND("male,",JH67)+6,(FIND(")",JH67)-(FIND("male,",JH67)+6))))=TRUE,"missing/error",MID(JH67,FIND("male,",JH67)+6,(FIND(")",JH67)-(FIND("male,",JH67)+6)))))</f>
        <v/>
      </c>
      <c r="JE67" s="150" t="str">
        <f>IF(JA67="","",(MID(JA67,(SEARCH("^^",SUBSTITUTE(JA67," ","^^",LEN(JA67)-LEN(SUBSTITUTE(JA67," ","")))))+1,99)&amp;"_"&amp;LEFT(JA67,FIND(" ",JA67)-1)&amp;"_"&amp;JB67))</f>
        <v/>
      </c>
      <c r="JF67" s="89"/>
      <c r="JG67" s="142"/>
      <c r="JH67" s="142"/>
      <c r="JI67" s="143" t="str">
        <f>IF(JM67="","",JI$3)</f>
        <v/>
      </c>
      <c r="JJ67" s="144" t="str">
        <f>IF(JM67="","",JI$1)</f>
        <v/>
      </c>
      <c r="JK67" s="145" t="str">
        <f>IF(JM67="","",JI$2)</f>
        <v/>
      </c>
      <c r="JL67" s="145" t="str">
        <f>IF(JM67="","",JI$3)</f>
        <v/>
      </c>
      <c r="JM67" s="146" t="str">
        <f>IF(JT67="","",IF(ISNUMBER(SEARCH(":",JT67)),MID(JT67,FIND(":",JT67)+2,FIND("(",JT67)-FIND(":",JT67)-3),LEFT(JT67,FIND("(",JT67)-2)))</f>
        <v/>
      </c>
      <c r="JN67" s="147" t="str">
        <f>IF(JT67="","",MID(JT67,FIND("(",JT67)+1,4))</f>
        <v/>
      </c>
      <c r="JO67" s="148" t="str">
        <f>IF(ISNUMBER(SEARCH("*female*",JT67)),"female",IF(ISNUMBER(SEARCH("*male*",JT67)),"male",""))</f>
        <v/>
      </c>
      <c r="JP67" s="149" t="str">
        <f>IF(JT67="","",IF(ISERROR(MID(JT67,FIND("male,",JT67)+6,(FIND(")",JT67)-(FIND("male,",JT67)+6))))=TRUE,"missing/error",MID(JT67,FIND("male,",JT67)+6,(FIND(")",JT67)-(FIND("male,",JT67)+6)))))</f>
        <v/>
      </c>
      <c r="JQ67" s="150" t="str">
        <f>IF(JM67="","",(MID(JM67,(SEARCH("^^",SUBSTITUTE(JM67," ","^^",LEN(JM67)-LEN(SUBSTITUTE(JM67," ","")))))+1,99)&amp;"_"&amp;LEFT(JM67,FIND(" ",JM67)-1)&amp;"_"&amp;JN67))</f>
        <v/>
      </c>
      <c r="JR67" s="89"/>
      <c r="JS67" s="142"/>
      <c r="JT67" s="142"/>
      <c r="JU67" s="143" t="str">
        <f>IF(JY67="","",JU$3)</f>
        <v/>
      </c>
      <c r="JV67" s="144" t="str">
        <f>IF(JY67="","",JU$1)</f>
        <v/>
      </c>
      <c r="JW67" s="145" t="str">
        <f>IF(JY67="","",JU$2)</f>
        <v/>
      </c>
      <c r="JX67" s="145" t="str">
        <f>IF(JY67="","",JU$3)</f>
        <v/>
      </c>
      <c r="JY67" s="146" t="str">
        <f>IF(KF67="","",IF(ISNUMBER(SEARCH(":",KF67)),MID(KF67,FIND(":",KF67)+2,FIND("(",KF67)-FIND(":",KF67)-3),LEFT(KF67,FIND("(",KF67)-2)))</f>
        <v/>
      </c>
      <c r="JZ67" s="147" t="str">
        <f>IF(KF67="","",MID(KF67,FIND("(",KF67)+1,4))</f>
        <v/>
      </c>
      <c r="KA67" s="148" t="str">
        <f>IF(ISNUMBER(SEARCH("*female*",KF67)),"female",IF(ISNUMBER(SEARCH("*male*",KF67)),"male",""))</f>
        <v/>
      </c>
      <c r="KB67" s="149" t="str">
        <f>IF(KF67="","",IF(ISERROR(MID(KF67,FIND("male,",KF67)+6,(FIND(")",KF67)-(FIND("male,",KF67)+6))))=TRUE,"missing/error",MID(KF67,FIND("male,",KF67)+6,(FIND(")",KF67)-(FIND("male,",KF67)+6)))))</f>
        <v/>
      </c>
      <c r="KC67" s="150" t="str">
        <f>IF(JY67="","",(MID(JY67,(SEARCH("^^",SUBSTITUTE(JY67," ","^^",LEN(JY67)-LEN(SUBSTITUTE(JY67," ","")))))+1,99)&amp;"_"&amp;LEFT(JY67,FIND(" ",JY67)-1)&amp;"_"&amp;JZ67))</f>
        <v/>
      </c>
      <c r="KD67" s="89"/>
      <c r="KE67" s="142"/>
      <c r="KF67" s="142"/>
    </row>
    <row r="68" spans="1:292" ht="13.95" customHeight="1" x14ac:dyDescent="0.25">
      <c r="A68" s="100"/>
      <c r="B68" s="142" t="s">
        <v>882</v>
      </c>
      <c r="C68" s="142" t="s">
        <v>883</v>
      </c>
      <c r="E68" s="143" t="str">
        <f>IF(I68="","",E$3)</f>
        <v/>
      </c>
      <c r="F68" s="144" t="str">
        <f>IF(I68="","",E$1)</f>
        <v/>
      </c>
      <c r="G68" s="145" t="str">
        <f>IF(I68="","",E$2)</f>
        <v/>
      </c>
      <c r="H68" s="145" t="str">
        <f>IF(I68="","",E$3)</f>
        <v/>
      </c>
      <c r="I68" s="146" t="str">
        <f>IF(P68="","",IF(ISNUMBER(SEARCH(":",P68)),MID(P68,FIND(":",P68)+2,FIND("(",P68)-FIND(":",P68)-3),LEFT(P68,FIND("(",P68)-2)))</f>
        <v/>
      </c>
      <c r="J68" s="147" t="str">
        <f>IF(P68="","",MID(P68,FIND("(",P68)+1,4))</f>
        <v/>
      </c>
      <c r="K68" s="148" t="str">
        <f>IF(ISNUMBER(SEARCH("*female*",P68)),"female",IF(ISNUMBER(SEARCH("*male*",P68)),"male",""))</f>
        <v/>
      </c>
      <c r="L68" s="149" t="str">
        <f>IF(P68="","",IF(ISERROR(MID(P68,FIND("male,",P68)+6,(FIND(")",P68)-(FIND("male,",P68)+6))))=TRUE,"missing/error",MID(P68,FIND("male,",P68)+6,(FIND(")",P68)-(FIND("male,",P68)+6)))))</f>
        <v/>
      </c>
      <c r="M68" s="150" t="str">
        <f>IF(I68="","",(MID(I68,(SEARCH("^^",SUBSTITUTE(I68," ","^^",LEN(I68)-LEN(SUBSTITUTE(I68," ","")))))+1,99)&amp;"_"&amp;LEFT(I68,FIND(" ",I68)-1)&amp;"_"&amp;J68))</f>
        <v/>
      </c>
      <c r="N68" s="154"/>
      <c r="O68" s="154"/>
      <c r="P68" s="142"/>
      <c r="Q68" s="143" t="str">
        <f>IF(U68="","",Q$3)</f>
        <v/>
      </c>
      <c r="R68" s="144" t="str">
        <f>IF(U68="","",Q$1)</f>
        <v/>
      </c>
      <c r="S68" s="145" t="str">
        <f>IF(U68="","",Q$2)</f>
        <v/>
      </c>
      <c r="T68" s="145" t="str">
        <f>IF(U68="","",Q$3)</f>
        <v/>
      </c>
      <c r="U68" s="146" t="str">
        <f>IF(AB68="","",IF(ISNUMBER(SEARCH(":",AB68)),MID(AB68,FIND(":",AB68)+2,FIND("(",AB68)-FIND(":",AB68)-3),LEFT(AB68,FIND("(",AB68)-2)))</f>
        <v/>
      </c>
      <c r="V68" s="147" t="str">
        <f>IF(AB68="","",MID(AB68,FIND("(",AB68)+1,4))</f>
        <v/>
      </c>
      <c r="W68" s="148" t="str">
        <f>IF(ISNUMBER(SEARCH("*female*",AB68)),"female",IF(ISNUMBER(SEARCH("*male*",AB68)),"male",""))</f>
        <v/>
      </c>
      <c r="X68" s="149" t="str">
        <f>IF(AB68="","",IF(ISERROR(MID(AB68,FIND("male,",AB68)+6,(FIND(")",AB68)-(FIND("male,",AB68)+6))))=TRUE,"missing/error",MID(AB68,FIND("male,",AB68)+6,(FIND(")",AB68)-(FIND("male,",AB68)+6)))))</f>
        <v/>
      </c>
      <c r="Y68" s="150" t="str">
        <f>IF(U68="","",(MID(U68,(SEARCH("^^",SUBSTITUTE(U68," ","^^",LEN(U68)-LEN(SUBSTITUTE(U68," ","")))))+1,99)&amp;"_"&amp;LEFT(U68,FIND(" ",U68)-1)&amp;"_"&amp;V68))</f>
        <v/>
      </c>
      <c r="Z68" s="154"/>
      <c r="AA68" s="154"/>
      <c r="AB68" s="142"/>
      <c r="AC68" s="143">
        <f>IF(AG68="","",AC$3)</f>
        <v>41729</v>
      </c>
      <c r="AD68" s="144" t="str">
        <f>IF(AG68="","",AC$1)</f>
        <v>Ayrault I</v>
      </c>
      <c r="AE68" s="145">
        <f>IF(AG68="","",AC$2)</f>
        <v>41045</v>
      </c>
      <c r="AF68" s="145">
        <f>IF(AG68="","",AC$3)</f>
        <v>41729</v>
      </c>
      <c r="AG68" s="146" t="str">
        <f>IF(AN68="","",IF(ISNUMBER(SEARCH(":",AN68)),MID(AN68,FIND(":",AN68)+2,FIND("(",AN68)-FIND(":",AN68)-3),LEFT(AN68,FIND("(",AN68)-2)))</f>
        <v>Dominique Bertinotti</v>
      </c>
      <c r="AH68" s="147" t="str">
        <f>IF(AN68="","",MID(AN68,FIND("(",AN68)+1,4))</f>
        <v>1954</v>
      </c>
      <c r="AI68" s="148" t="str">
        <f>IF(ISNUMBER(SEARCH("*female*",AN68)),"female",IF(ISNUMBER(SEARCH("*male*",AN68)),"male",""))</f>
        <v>female</v>
      </c>
      <c r="AJ68" s="149" t="str">
        <f>IF(AN68="","",IF(ISERROR(MID(AN68,FIND("male,",AN68)+6,(FIND(")",AN68)-(FIND("male,",AN68)+6))))=TRUE,"missing/error",MID(AN68,FIND("male,",AN68)+6,(FIND(")",AN68)-(FIND("male,",AN68)+6)))))</f>
        <v>fr_ps01</v>
      </c>
      <c r="AK68" s="150" t="str">
        <f>IF(AG68="","",(MID(AG68,(SEARCH("^^",SUBSTITUTE(AG68," ","^^",LEN(AG68)-LEN(SUBSTITUTE(AG68," ","")))))+1,99)&amp;"_"&amp;LEFT(AG68,FIND(" ",AG68)-1)&amp;"_"&amp;AH68))</f>
        <v>Bertinotti_Dominique_1954</v>
      </c>
      <c r="AL68" s="154"/>
      <c r="AM68" s="154"/>
      <c r="AN68" s="142" t="s">
        <v>922</v>
      </c>
      <c r="AO68" s="143" t="str">
        <f t="shared" si="0"/>
        <v/>
      </c>
      <c r="AP68" s="144" t="str">
        <f t="shared" si="1"/>
        <v/>
      </c>
      <c r="AQ68" s="145" t="str">
        <f>IF(AS68="","",AO$2)</f>
        <v/>
      </c>
      <c r="AR68" s="145" t="str">
        <f>IF(AS68="","",AO$3)</f>
        <v/>
      </c>
      <c r="AS68" s="146" t="str">
        <f t="shared" si="2"/>
        <v/>
      </c>
      <c r="AT68" s="147" t="str">
        <f t="shared" si="3"/>
        <v/>
      </c>
      <c r="AU68" s="148" t="str">
        <f t="shared" si="4"/>
        <v/>
      </c>
      <c r="AV68" s="149" t="str">
        <f t="shared" si="5"/>
        <v/>
      </c>
      <c r="AW68" s="150" t="str">
        <f t="shared" si="6"/>
        <v/>
      </c>
      <c r="AX68" s="154"/>
      <c r="AY68" s="154"/>
      <c r="AZ68" s="142"/>
      <c r="BA68" s="143" t="str">
        <f t="shared" si="7"/>
        <v/>
      </c>
      <c r="BB68" s="144" t="str">
        <f t="shared" si="8"/>
        <v/>
      </c>
      <c r="BC68" s="145" t="str">
        <f>IF(BE68="","",BA$2)</f>
        <v/>
      </c>
      <c r="BD68" s="145" t="str">
        <f>IF(BE68="","",BA$3)</f>
        <v/>
      </c>
      <c r="BE68" s="146" t="str">
        <f t="shared" si="9"/>
        <v/>
      </c>
      <c r="BF68" s="147" t="str">
        <f t="shared" si="10"/>
        <v/>
      </c>
      <c r="BG68" s="148" t="str">
        <f t="shared" si="11"/>
        <v/>
      </c>
      <c r="BH68" s="149" t="str">
        <f t="shared" si="12"/>
        <v/>
      </c>
      <c r="BI68" s="150" t="str">
        <f t="shared" si="13"/>
        <v/>
      </c>
      <c r="BJ68" s="154"/>
      <c r="BK68" s="154"/>
      <c r="BL68" s="142"/>
      <c r="BM68" s="143" t="str">
        <f t="shared" si="14"/>
        <v/>
      </c>
      <c r="BN68" s="144" t="str">
        <f t="shared" si="15"/>
        <v/>
      </c>
      <c r="BO68" s="145" t="str">
        <f t="shared" si="16"/>
        <v/>
      </c>
      <c r="BP68" s="145" t="str">
        <f t="shared" si="17"/>
        <v/>
      </c>
      <c r="BQ68" s="146" t="str">
        <f t="shared" si="18"/>
        <v/>
      </c>
      <c r="BR68" s="147" t="str">
        <f t="shared" si="19"/>
        <v/>
      </c>
      <c r="BS68" s="148" t="str">
        <f t="shared" si="20"/>
        <v/>
      </c>
      <c r="BT68" s="149" t="str">
        <f t="shared" si="21"/>
        <v/>
      </c>
      <c r="BU68" s="150" t="str">
        <f t="shared" si="22"/>
        <v/>
      </c>
      <c r="BV68" s="89"/>
      <c r="BW68" s="142"/>
      <c r="BX68" s="142"/>
      <c r="BY68" s="143" t="str">
        <f t="shared" si="23"/>
        <v/>
      </c>
      <c r="BZ68" s="144" t="str">
        <f t="shared" si="24"/>
        <v/>
      </c>
      <c r="CA68" s="145" t="str">
        <f t="shared" si="25"/>
        <v/>
      </c>
      <c r="CB68" s="145" t="str">
        <f t="shared" si="26"/>
        <v/>
      </c>
      <c r="CC68" s="146" t="str">
        <f t="shared" si="27"/>
        <v/>
      </c>
      <c r="CD68" s="147" t="str">
        <f t="shared" si="28"/>
        <v/>
      </c>
      <c r="CE68" s="148" t="str">
        <f t="shared" si="29"/>
        <v/>
      </c>
      <c r="CF68" s="149" t="str">
        <f t="shared" si="30"/>
        <v/>
      </c>
      <c r="CG68" s="150" t="str">
        <f t="shared" si="31"/>
        <v/>
      </c>
      <c r="CH68" s="89"/>
      <c r="CI68" s="142"/>
      <c r="CJ68" s="142"/>
      <c r="CK68" s="143" t="str">
        <f t="shared" si="32"/>
        <v/>
      </c>
      <c r="CL68" s="144" t="str">
        <f t="shared" si="33"/>
        <v/>
      </c>
      <c r="CM68" s="145" t="str">
        <f t="shared" si="34"/>
        <v/>
      </c>
      <c r="CN68" s="145" t="str">
        <f t="shared" si="35"/>
        <v/>
      </c>
      <c r="CO68" s="146" t="str">
        <f t="shared" si="36"/>
        <v/>
      </c>
      <c r="CP68" s="147" t="str">
        <f t="shared" si="37"/>
        <v/>
      </c>
      <c r="CQ68" s="148" t="str">
        <f t="shared" si="38"/>
        <v/>
      </c>
      <c r="CR68" s="149" t="str">
        <f t="shared" si="39"/>
        <v/>
      </c>
      <c r="CS68" s="150" t="str">
        <f t="shared" si="40"/>
        <v/>
      </c>
      <c r="CT68" s="89"/>
      <c r="CU68" s="142"/>
      <c r="CV68" s="142"/>
      <c r="CW68" s="143" t="str">
        <f t="shared" si="41"/>
        <v/>
      </c>
      <c r="CX68" s="144" t="str">
        <f t="shared" si="42"/>
        <v/>
      </c>
      <c r="CY68" s="145" t="str">
        <f t="shared" si="43"/>
        <v/>
      </c>
      <c r="CZ68" s="145" t="str">
        <f t="shared" si="44"/>
        <v/>
      </c>
      <c r="DA68" s="146" t="str">
        <f t="shared" si="45"/>
        <v/>
      </c>
      <c r="DB68" s="147" t="str">
        <f t="shared" si="46"/>
        <v/>
      </c>
      <c r="DC68" s="148" t="str">
        <f t="shared" si="47"/>
        <v/>
      </c>
      <c r="DD68" s="149" t="str">
        <f t="shared" si="48"/>
        <v/>
      </c>
      <c r="DE68" s="150" t="str">
        <f t="shared" si="49"/>
        <v/>
      </c>
      <c r="DF68" s="89"/>
      <c r="DG68" s="142"/>
      <c r="DH68" s="142"/>
      <c r="DI68" s="143" t="str">
        <f>IF(DM68="","",DI$3)</f>
        <v/>
      </c>
      <c r="DJ68" s="144" t="str">
        <f>IF(DM68="","",DI$1)</f>
        <v/>
      </c>
      <c r="DK68" s="145" t="str">
        <f>IF(DM68="","",DI$2)</f>
        <v/>
      </c>
      <c r="DL68" s="145" t="str">
        <f>IF(DM68="","",DI$3)</f>
        <v/>
      </c>
      <c r="DM68" s="146" t="str">
        <f>IF(DT68="","",IF(ISNUMBER(SEARCH(":",DT68)),MID(DT68,FIND(":",DT68)+2,FIND("(",DT68)-FIND(":",DT68)-3),LEFT(DT68,FIND("(",DT68)-2)))</f>
        <v/>
      </c>
      <c r="DN68" s="147" t="str">
        <f>IF(DT68="","",MID(DT68,FIND("(",DT68)+1,4))</f>
        <v/>
      </c>
      <c r="DO68" s="148" t="str">
        <f>IF(ISNUMBER(SEARCH("*female*",DT68)),"female",IF(ISNUMBER(SEARCH("*male*",DT68)),"male",""))</f>
        <v/>
      </c>
      <c r="DP68" s="149" t="str">
        <f>IF(DT68="","",IF(ISERROR(MID(DT68,FIND("male,",DT68)+6,(FIND(")",DT68)-(FIND("male,",DT68)+6))))=TRUE,"missing/error",MID(DT68,FIND("male,",DT68)+6,(FIND(")",DT68)-(FIND("male,",DT68)+6)))))</f>
        <v/>
      </c>
      <c r="DQ68" s="150" t="str">
        <f>IF(DM68="","",(MID(DM68,(SEARCH("^^",SUBSTITUTE(DM68," ","^^",LEN(DM68)-LEN(SUBSTITUTE(DM68," ","")))))+1,99)&amp;"_"&amp;LEFT(DM68,FIND(" ",DM68)-1)&amp;"_"&amp;DN68))</f>
        <v/>
      </c>
      <c r="DR68" s="154"/>
      <c r="DS68" s="154"/>
      <c r="DT68" s="142"/>
      <c r="DU68" s="143" t="str">
        <f>IF(DY68="","",DU$3)</f>
        <v/>
      </c>
      <c r="DV68" s="144" t="str">
        <f>IF(DY68="","",DU$1)</f>
        <v/>
      </c>
      <c r="DW68" s="145" t="str">
        <f>IF(DY68="","",DU$2)</f>
        <v/>
      </c>
      <c r="DX68" s="145" t="str">
        <f>IF(DY68="","",DU$3)</f>
        <v/>
      </c>
      <c r="DY68" s="146" t="str">
        <f>IF(EF68="","",IF(ISNUMBER(SEARCH(":",EF68)),MID(EF68,FIND(":",EF68)+2,FIND("(",EF68)-FIND(":",EF68)-3),LEFT(EF68,FIND("(",EF68)-2)))</f>
        <v/>
      </c>
      <c r="DZ68" s="147" t="str">
        <f>IF(EF68="","",MID(EF68,FIND("(",EF68)+1,4))</f>
        <v/>
      </c>
      <c r="EA68" s="148" t="str">
        <f>IF(ISNUMBER(SEARCH("*female*",EF68)),"female",IF(ISNUMBER(SEARCH("*male*",EF68)),"male",""))</f>
        <v/>
      </c>
      <c r="EB68" s="149" t="str">
        <f>IF(EF68="","",IF(ISERROR(MID(EF68,FIND("male,",EF68)+6,(FIND(")",EF68)-(FIND("male,",EF68)+6))))=TRUE,"missing/error",MID(EF68,FIND("male,",EF68)+6,(FIND(")",EF68)-(FIND("male,",EF68)+6)))))</f>
        <v/>
      </c>
      <c r="EC68" s="150" t="str">
        <f>IF(DY68="","",(MID(DY68,(SEARCH("^^",SUBSTITUTE(DY68," ","^^",LEN(DY68)-LEN(SUBSTITUTE(DY68," ","")))))+1,99)&amp;"_"&amp;LEFT(DY68,FIND(" ",DY68)-1)&amp;"_"&amp;DZ68))</f>
        <v/>
      </c>
      <c r="ED68" s="154"/>
      <c r="EE68" s="154"/>
      <c r="EF68" s="142"/>
      <c r="EG68" s="143" t="str">
        <f>IF(EK68="","",EG$3)</f>
        <v/>
      </c>
      <c r="EH68" s="144" t="str">
        <f>IF(EK68="","",EG$1)</f>
        <v/>
      </c>
      <c r="EI68" s="145" t="str">
        <f>IF(EK68="","",EG$2)</f>
        <v/>
      </c>
      <c r="EJ68" s="145" t="str">
        <f>IF(EK68="","",EG$3)</f>
        <v/>
      </c>
      <c r="EK68" s="146" t="str">
        <f>IF(ER68="","",IF(ISNUMBER(SEARCH(":",ER68)),MID(ER68,FIND(":",ER68)+2,FIND("(",ER68)-FIND(":",ER68)-3),LEFT(ER68,FIND("(",ER68)-2)))</f>
        <v/>
      </c>
      <c r="EL68" s="147" t="str">
        <f>IF(ER68="","",MID(ER68,FIND("(",ER68)+1,4))</f>
        <v/>
      </c>
      <c r="EM68" s="148" t="str">
        <f>IF(ISNUMBER(SEARCH("*female*",ER68)),"female",IF(ISNUMBER(SEARCH("*male*",ER68)),"male",""))</f>
        <v/>
      </c>
      <c r="EN68" s="149" t="str">
        <f>IF(ER68="","",IF(ISERROR(MID(ER68,FIND("male,",ER68)+6,(FIND(")",ER68)-(FIND("male,",ER68)+6))))=TRUE,"missing/error",MID(ER68,FIND("male,",ER68)+6,(FIND(")",ER68)-(FIND("male,",ER68)+6)))))</f>
        <v/>
      </c>
      <c r="EO68" s="150" t="str">
        <f>IF(EK68="","",(MID(EK68,(SEARCH("^^",SUBSTITUTE(EK68," ","^^",LEN(EK68)-LEN(SUBSTITUTE(EK68," ","")))))+1,99)&amp;"_"&amp;LEFT(EK68,FIND(" ",EK68)-1)&amp;"_"&amp;EL68))</f>
        <v/>
      </c>
      <c r="EP68" s="154"/>
      <c r="EQ68" s="154"/>
      <c r="ER68" s="142"/>
      <c r="ES68" s="143" t="str">
        <f>IF(EW68="","",ES$3)</f>
        <v/>
      </c>
      <c r="ET68" s="144" t="str">
        <f>IF(EW68="","",ES$1)</f>
        <v/>
      </c>
      <c r="EU68" s="145" t="str">
        <f>IF(EW68="","",ES$2)</f>
        <v/>
      </c>
      <c r="EV68" s="145" t="str">
        <f>IF(EW68="","",ES$3)</f>
        <v/>
      </c>
      <c r="EW68" s="146" t="str">
        <f>IF(FD68="","",IF(ISNUMBER(SEARCH(":",FD68)),MID(FD68,FIND(":",FD68)+2,FIND("(",FD68)-FIND(":",FD68)-3),LEFT(FD68,FIND("(",FD68)-2)))</f>
        <v/>
      </c>
      <c r="EX68" s="147" t="str">
        <f>IF(FD68="","",MID(FD68,FIND("(",FD68)+1,4))</f>
        <v/>
      </c>
      <c r="EY68" s="148" t="str">
        <f>IF(ISNUMBER(SEARCH("*female*",FD68)),"female",IF(ISNUMBER(SEARCH("*male*",FD68)),"male",""))</f>
        <v/>
      </c>
      <c r="EZ68" s="149" t="str">
        <f>IF(FD68="","",IF(ISERROR(MID(FD68,FIND("male,",FD68)+6,(FIND(")",FD68)-(FIND("male,",FD68)+6))))=TRUE,"missing/error",MID(FD68,FIND("male,",FD68)+6,(FIND(")",FD68)-(FIND("male,",FD68)+6)))))</f>
        <v/>
      </c>
      <c r="FA68" s="150" t="str">
        <f>IF(EW68="","",(MID(EW68,(SEARCH("^^",SUBSTITUTE(EW68," ","^^",LEN(EW68)-LEN(SUBSTITUTE(EW68," ","")))))+1,99)&amp;"_"&amp;LEFT(EW68,FIND(" ",EW68)-1)&amp;"_"&amp;EX68))</f>
        <v/>
      </c>
      <c r="FB68" s="154"/>
      <c r="FC68" s="154"/>
      <c r="FD68" s="142"/>
      <c r="FE68" s="143" t="str">
        <f>IF(FI68="","",FE$3)</f>
        <v/>
      </c>
      <c r="FF68" s="144" t="str">
        <f>IF(FI68="","",FE$1)</f>
        <v/>
      </c>
      <c r="FG68" s="145" t="str">
        <f>IF(FI68="","",FE$2)</f>
        <v/>
      </c>
      <c r="FH68" s="145" t="str">
        <f>IF(FI68="","",FE$3)</f>
        <v/>
      </c>
      <c r="FI68" s="146" t="str">
        <f>IF(FP68="","",IF(ISNUMBER(SEARCH(":",FP68)),MID(FP68,FIND(":",FP68)+2,FIND("(",FP68)-FIND(":",FP68)-3),LEFT(FP68,FIND("(",FP68)-2)))</f>
        <v/>
      </c>
      <c r="FJ68" s="147" t="str">
        <f>IF(FP68="","",MID(FP68,FIND("(",FP68)+1,4))</f>
        <v/>
      </c>
      <c r="FK68" s="148" t="str">
        <f>IF(ISNUMBER(SEARCH("*female*",FP68)),"female",IF(ISNUMBER(SEARCH("*male*",FP68)),"male",""))</f>
        <v/>
      </c>
      <c r="FL68" s="149" t="str">
        <f>IF(FP68="","",IF(ISERROR(MID(FP68,FIND("male,",FP68)+6,(FIND(")",FP68)-(FIND("male,",FP68)+6))))=TRUE,"missing/error",MID(FP68,FIND("male,",FP68)+6,(FIND(")",FP68)-(FIND("male,",FP68)+6)))))</f>
        <v/>
      </c>
      <c r="FM68" s="150" t="str">
        <f>IF(FI68="","",(MID(FI68,(SEARCH("^^",SUBSTITUTE(FI68," ","^^",LEN(FI68)-LEN(SUBSTITUTE(FI68," ","")))))+1,99)&amp;"_"&amp;LEFT(FI68,FIND(" ",FI68)-1)&amp;"_"&amp;FJ68))</f>
        <v/>
      </c>
      <c r="FN68" s="154"/>
      <c r="FO68" s="154"/>
      <c r="FP68" s="142"/>
      <c r="FQ68" s="143" t="str">
        <f>IF(FU68="","",#REF!)</f>
        <v/>
      </c>
      <c r="FR68" s="144" t="str">
        <f>IF(FU68="","",FQ$1)</f>
        <v/>
      </c>
      <c r="FS68" s="145" t="str">
        <f>IF(FU68="","",FQ$2)</f>
        <v/>
      </c>
      <c r="FT68" s="145" t="str">
        <f>IF(FU68="","",FQ$3)</f>
        <v/>
      </c>
      <c r="FU68" s="146" t="str">
        <f>IF(GB68="","",IF(ISNUMBER(SEARCH(":",GB68)),MID(GB68,FIND(":",GB68)+2,FIND("(",GB68)-FIND(":",GB68)-3),LEFT(GB68,FIND("(",GB68)-2)))</f>
        <v/>
      </c>
      <c r="FV68" s="147" t="str">
        <f>IF(GB68="","",MID(GB68,FIND("(",GB68)+1,4))</f>
        <v/>
      </c>
      <c r="FW68" s="148" t="str">
        <f>IF(ISNUMBER(SEARCH("*female*",GB68)),"female",IF(ISNUMBER(SEARCH("*male*",GB68)),"male",""))</f>
        <v/>
      </c>
      <c r="FX68" s="149" t="str">
        <f>IF(GB68="","",IF(ISERROR(MID(GB68,FIND("male,",GB68)+6,(FIND(")",GB68)-(FIND("male,",GB68)+6))))=TRUE,"missing/error",MID(GB68,FIND("male,",GB68)+6,(FIND(")",GB68)-(FIND("male,",GB68)+6)))))</f>
        <v/>
      </c>
      <c r="FY68" s="150" t="str">
        <f>IF(FU68="","",(MID(FU68,(SEARCH("^^",SUBSTITUTE(FU68," ","^^",LEN(FU68)-LEN(SUBSTITUTE(FU68," ","")))))+1,99)&amp;"_"&amp;LEFT(FU68,FIND(" ",FU68)-1)&amp;"_"&amp;FV68))</f>
        <v/>
      </c>
      <c r="FZ68" s="154"/>
      <c r="GA68" s="154"/>
      <c r="GB68" s="142"/>
      <c r="GC68" s="143" t="str">
        <f>IF(GG68="","",GC$3)</f>
        <v/>
      </c>
      <c r="GD68" s="144" t="str">
        <f>IF(GG68="","",GC$1)</f>
        <v/>
      </c>
      <c r="GE68" s="145" t="str">
        <f>IF(GG68="","",GC$2)</f>
        <v/>
      </c>
      <c r="GF68" s="145" t="str">
        <f>IF(GG68="","",GC$3)</f>
        <v/>
      </c>
      <c r="GG68" s="146" t="str">
        <f>IF(GN68="","",IF(ISNUMBER(SEARCH(":",GN68)),MID(GN68,FIND(":",GN68)+2,FIND("(",GN68)-FIND(":",GN68)-3),LEFT(GN68,FIND("(",GN68)-2)))</f>
        <v/>
      </c>
      <c r="GH68" s="147" t="str">
        <f>IF(GN68="","",MID(GN68,FIND("(",GN68)+1,4))</f>
        <v/>
      </c>
      <c r="GI68" s="148" t="str">
        <f>IF(ISNUMBER(SEARCH("*female*",GN68)),"female",IF(ISNUMBER(SEARCH("*male*",GN68)),"male",""))</f>
        <v/>
      </c>
      <c r="GJ68" s="149" t="str">
        <f>IF(GN68="","",IF(ISERROR(MID(GN68,FIND("male,",GN68)+6,(FIND(")",GN68)-(FIND("male,",GN68)+6))))=TRUE,"missing/error",MID(GN68,FIND("male,",GN68)+6,(FIND(")",GN68)-(FIND("male,",GN68)+6)))))</f>
        <v/>
      </c>
      <c r="GK68" s="150" t="str">
        <f>IF(GG68="","",(MID(GG68,(SEARCH("^^",SUBSTITUTE(GG68," ","^^",LEN(GG68)-LEN(SUBSTITUTE(GG68," ","")))))+1,99)&amp;"_"&amp;LEFT(GG68,FIND(" ",GG68)-1)&amp;"_"&amp;GH68))</f>
        <v/>
      </c>
      <c r="GL68" s="154"/>
      <c r="GM68" s="154"/>
      <c r="GN68" s="142"/>
      <c r="GO68" s="143" t="str">
        <f>IF(GS68="","",GO$3)</f>
        <v/>
      </c>
      <c r="GP68" s="144" t="str">
        <f>IF(GS68="","",GO$1)</f>
        <v/>
      </c>
      <c r="GQ68" s="145" t="str">
        <f>IF(GS68="","",GO$2)</f>
        <v/>
      </c>
      <c r="GR68" s="145" t="str">
        <f>IF(GS68="","",GO$3)</f>
        <v/>
      </c>
      <c r="GS68" s="146" t="str">
        <f>IF(GZ68="","",IF(ISNUMBER(SEARCH(":",GZ68)),MID(GZ68,FIND(":",GZ68)+2,FIND("(",GZ68)-FIND(":",GZ68)-3),LEFT(GZ68,FIND("(",GZ68)-2)))</f>
        <v/>
      </c>
      <c r="GT68" s="147" t="str">
        <f>IF(GZ68="","",MID(GZ68,FIND("(",GZ68)+1,4))</f>
        <v/>
      </c>
      <c r="GU68" s="148" t="str">
        <f>IF(ISNUMBER(SEARCH("*female*",GZ68)),"female",IF(ISNUMBER(SEARCH("*male*",GZ68)),"male",""))</f>
        <v/>
      </c>
      <c r="GV68" s="149" t="str">
        <f>IF(GZ68="","",IF(ISERROR(MID(GZ68,FIND("male,",GZ68)+6,(FIND(")",GZ68)-(FIND("male,",GZ68)+6))))=TRUE,"missing/error",MID(GZ68,FIND("male,",GZ68)+6,(FIND(")",GZ68)-(FIND("male,",GZ68)+6)))))</f>
        <v/>
      </c>
      <c r="GW68" s="150" t="str">
        <f>IF(GS68="","",(MID(GS68,(SEARCH("^^",SUBSTITUTE(GS68," ","^^",LEN(GS68)-LEN(SUBSTITUTE(GS68," ","")))))+1,99)&amp;"_"&amp;LEFT(GS68,FIND(" ",GS68)-1)&amp;"_"&amp;GT68))</f>
        <v/>
      </c>
      <c r="GX68" s="154"/>
      <c r="GY68" s="154"/>
      <c r="GZ68" s="142"/>
      <c r="HA68" s="143" t="str">
        <f>IF(HE68="","",HA$3)</f>
        <v/>
      </c>
      <c r="HB68" s="144" t="str">
        <f>IF(HE68="","",HA$1)</f>
        <v/>
      </c>
      <c r="HC68" s="145" t="str">
        <f>IF(HE68="","",HA$2)</f>
        <v/>
      </c>
      <c r="HD68" s="145" t="str">
        <f>IF(HE68="","",HA$3)</f>
        <v/>
      </c>
      <c r="HE68" s="146" t="str">
        <f>IF(HL68="","",IF(ISNUMBER(SEARCH(":",HL68)),MID(HL68,FIND(":",HL68)+2,FIND("(",HL68)-FIND(":",HL68)-3),LEFT(HL68,FIND("(",HL68)-2)))</f>
        <v/>
      </c>
      <c r="HF68" s="147" t="str">
        <f>IF(HL68="","",MID(HL68,FIND("(",HL68)+1,4))</f>
        <v/>
      </c>
      <c r="HG68" s="148" t="str">
        <f>IF(ISNUMBER(SEARCH("*female*",HL68)),"female",IF(ISNUMBER(SEARCH("*male*",HL68)),"male",""))</f>
        <v/>
      </c>
      <c r="HH68" s="149" t="str">
        <f>IF(HL68="","",IF(ISERROR(MID(HL68,FIND("male,",HL68)+6,(FIND(")",HL68)-(FIND("male,",HL68)+6))))=TRUE,"missing/error",MID(HL68,FIND("male,",HL68)+6,(FIND(")",HL68)-(FIND("male,",HL68)+6)))))</f>
        <v/>
      </c>
      <c r="HI68" s="150" t="str">
        <f>IF(HE68="","",(MID(HE68,(SEARCH("^^",SUBSTITUTE(HE68," ","^^",LEN(HE68)-LEN(SUBSTITUTE(HE68," ","")))))+1,99)&amp;"_"&amp;LEFT(HE68,FIND(" ",HE68)-1)&amp;"_"&amp;HF68))</f>
        <v/>
      </c>
      <c r="HJ68" s="154"/>
      <c r="HK68" s="154"/>
      <c r="HL68" s="142"/>
      <c r="HM68" s="143" t="str">
        <f>IF(HQ68="","",HM$3)</f>
        <v/>
      </c>
      <c r="HN68" s="144" t="str">
        <f>IF(HQ68="","",HM$1)</f>
        <v/>
      </c>
      <c r="HO68" s="145" t="str">
        <f>IF(HQ68="","",HM$2)</f>
        <v/>
      </c>
      <c r="HP68" s="145" t="str">
        <f>IF(HQ68="","",HM$3)</f>
        <v/>
      </c>
      <c r="HQ68" s="146" t="str">
        <f>IF(HX68="","",IF(ISNUMBER(SEARCH(":",HX68)),MID(HX68,FIND(":",HX68)+2,FIND("(",HX68)-FIND(":",HX68)-3),LEFT(HX68,FIND("(",HX68)-2)))</f>
        <v/>
      </c>
      <c r="HR68" s="147" t="str">
        <f>IF(HX68="","",MID(HX68,FIND("(",HX68)+1,4))</f>
        <v/>
      </c>
      <c r="HS68" s="148" t="str">
        <f>IF(ISNUMBER(SEARCH("*female*",HX68)),"female",IF(ISNUMBER(SEARCH("*male*",HX68)),"male",""))</f>
        <v/>
      </c>
      <c r="HT68" s="149" t="str">
        <f>IF(HX68="","",IF(ISERROR(MID(HX68,FIND("male,",HX68)+6,(FIND(")",HX68)-(FIND("male,",HX68)+6))))=TRUE,"missing/error",MID(HX68,FIND("male,",HX68)+6,(FIND(")",HX68)-(FIND("male,",HX68)+6)))))</f>
        <v/>
      </c>
      <c r="HU68" s="150" t="str">
        <f>IF(HQ68="","",(MID(HQ68,(SEARCH("^^",SUBSTITUTE(HQ68," ","^^",LEN(HQ68)-LEN(SUBSTITUTE(HQ68," ","")))))+1,99)&amp;"_"&amp;LEFT(HQ68,FIND(" ",HQ68)-1)&amp;"_"&amp;HR68))</f>
        <v/>
      </c>
      <c r="HV68" s="154"/>
      <c r="HW68" s="154"/>
      <c r="HX68" s="142"/>
      <c r="HY68" s="143" t="str">
        <f>IF(IC68="","",HY$3)</f>
        <v/>
      </c>
      <c r="HZ68" s="144" t="str">
        <f>IF(IC68="","",HY$1)</f>
        <v/>
      </c>
      <c r="IA68" s="145" t="str">
        <f>IF(IC68="","",HY$2)</f>
        <v/>
      </c>
      <c r="IB68" s="145" t="str">
        <f>IF(IC68="","",HY$3)</f>
        <v/>
      </c>
      <c r="IC68" s="146" t="str">
        <f>IF(IJ68="","",IF(ISNUMBER(SEARCH(":",IJ68)),MID(IJ68,FIND(":",IJ68)+2,FIND("(",IJ68)-FIND(":",IJ68)-3),LEFT(IJ68,FIND("(",IJ68)-2)))</f>
        <v/>
      </c>
      <c r="ID68" s="147" t="str">
        <f>IF(IJ68="","",MID(IJ68,FIND("(",IJ68)+1,4))</f>
        <v/>
      </c>
      <c r="IE68" s="148" t="str">
        <f>IF(ISNUMBER(SEARCH("*female*",IJ68)),"female",IF(ISNUMBER(SEARCH("*male*",IJ68)),"male",""))</f>
        <v/>
      </c>
      <c r="IF68" s="149" t="str">
        <f>IF(IJ68="","",IF(ISERROR(MID(IJ68,FIND("male,",IJ68)+6,(FIND(")",IJ68)-(FIND("male,",IJ68)+6))))=TRUE,"missing/error",MID(IJ68,FIND("male,",IJ68)+6,(FIND(")",IJ68)-(FIND("male,",IJ68)+6)))))</f>
        <v/>
      </c>
      <c r="IG68" s="150" t="str">
        <f>IF(IC68="","",(MID(IC68,(SEARCH("^^",SUBSTITUTE(IC68," ","^^",LEN(IC68)-LEN(SUBSTITUTE(IC68," ","")))))+1,99)&amp;"_"&amp;LEFT(IC68,FIND(" ",IC68)-1)&amp;"_"&amp;ID68))</f>
        <v/>
      </c>
      <c r="IH68" s="154"/>
      <c r="II68" s="154"/>
      <c r="IJ68" s="142"/>
      <c r="IK68" s="143" t="str">
        <f>IF(IO68="","",IK$3)</f>
        <v/>
      </c>
      <c r="IL68" s="144" t="str">
        <f>IF(IO68="","",IK$1)</f>
        <v/>
      </c>
      <c r="IM68" s="145" t="str">
        <f>IF(IO68="","",IK$2)</f>
        <v/>
      </c>
      <c r="IN68" s="145" t="str">
        <f>IF(IO68="","",IK$3)</f>
        <v/>
      </c>
      <c r="IO68" s="146" t="str">
        <f>IF(IV68="","",IF(ISNUMBER(SEARCH(":",IV68)),MID(IV68,FIND(":",IV68)+2,FIND("(",IV68)-FIND(":",IV68)-3),LEFT(IV68,FIND("(",IV68)-2)))</f>
        <v/>
      </c>
      <c r="IP68" s="147" t="str">
        <f>IF(IV68="","",MID(IV68,FIND("(",IV68)+1,4))</f>
        <v/>
      </c>
      <c r="IQ68" s="148" t="str">
        <f>IF(ISNUMBER(SEARCH("*female*",IV68)),"female",IF(ISNUMBER(SEARCH("*male*",IV68)),"male",""))</f>
        <v/>
      </c>
      <c r="IR68" s="149" t="str">
        <f>IF(IV68="","",IF(ISERROR(MID(IV68,FIND("male,",IV68)+6,(FIND(")",IV68)-(FIND("male,",IV68)+6))))=TRUE,"missing/error",MID(IV68,FIND("male,",IV68)+6,(FIND(")",IV68)-(FIND("male,",IV68)+6)))))</f>
        <v/>
      </c>
      <c r="IS68" s="150" t="str">
        <f>IF(IO68="","",(MID(IO68,(SEARCH("^^",SUBSTITUTE(IO68," ","^^",LEN(IO68)-LEN(SUBSTITUTE(IO68," ","")))))+1,99)&amp;"_"&amp;LEFT(IO68,FIND(" ",IO68)-1)&amp;"_"&amp;IP68))</f>
        <v/>
      </c>
      <c r="IT68" s="154"/>
      <c r="IU68" s="154"/>
      <c r="IV68" s="142"/>
      <c r="IW68" s="143" t="str">
        <f>IF(JA68="","",IW$3)</f>
        <v/>
      </c>
      <c r="IX68" s="144" t="str">
        <f>IF(JA68="","",IW$1)</f>
        <v/>
      </c>
      <c r="IY68" s="145" t="str">
        <f>IF(JA68="","",IW$2)</f>
        <v/>
      </c>
      <c r="IZ68" s="145" t="str">
        <f>IF(JA68="","",IW$3)</f>
        <v/>
      </c>
      <c r="JA68" s="146" t="str">
        <f>IF(JH68="","",IF(ISNUMBER(SEARCH(":",JH68)),MID(JH68,FIND(":",JH68)+2,FIND("(",JH68)-FIND(":",JH68)-3),LEFT(JH68,FIND("(",JH68)-2)))</f>
        <v/>
      </c>
      <c r="JB68" s="147" t="str">
        <f>IF(JH68="","",MID(JH68,FIND("(",JH68)+1,4))</f>
        <v/>
      </c>
      <c r="JC68" s="148" t="str">
        <f>IF(ISNUMBER(SEARCH("*female*",JH68)),"female",IF(ISNUMBER(SEARCH("*male*",JH68)),"male",""))</f>
        <v/>
      </c>
      <c r="JD68" s="149" t="str">
        <f>IF(JH68="","",IF(ISERROR(MID(JH68,FIND("male,",JH68)+6,(FIND(")",JH68)-(FIND("male,",JH68)+6))))=TRUE,"missing/error",MID(JH68,FIND("male,",JH68)+6,(FIND(")",JH68)-(FIND("male,",JH68)+6)))))</f>
        <v/>
      </c>
      <c r="JE68" s="150" t="str">
        <f>IF(JA68="","",(MID(JA68,(SEARCH("^^",SUBSTITUTE(JA68," ","^^",LEN(JA68)-LEN(SUBSTITUTE(JA68," ","")))))+1,99)&amp;"_"&amp;LEFT(JA68,FIND(" ",JA68)-1)&amp;"_"&amp;JB68))</f>
        <v/>
      </c>
      <c r="JF68" s="154"/>
      <c r="JG68" s="154"/>
      <c r="JH68" s="142"/>
      <c r="JI68" s="143" t="str">
        <f>IF(JM68="","",JI$3)</f>
        <v/>
      </c>
      <c r="JJ68" s="144" t="str">
        <f>IF(JM68="","",JI$1)</f>
        <v/>
      </c>
      <c r="JK68" s="145" t="str">
        <f>IF(JM68="","",JI$2)</f>
        <v/>
      </c>
      <c r="JL68" s="145" t="str">
        <f>IF(JM68="","",JI$3)</f>
        <v/>
      </c>
      <c r="JM68" s="146" t="str">
        <f>IF(JT68="","",IF(ISNUMBER(SEARCH(":",JT68)),MID(JT68,FIND(":",JT68)+2,FIND("(",JT68)-FIND(":",JT68)-3),LEFT(JT68,FIND("(",JT68)-2)))</f>
        <v/>
      </c>
      <c r="JN68" s="147" t="str">
        <f>IF(JT68="","",MID(JT68,FIND("(",JT68)+1,4))</f>
        <v/>
      </c>
      <c r="JO68" s="148" t="str">
        <f>IF(ISNUMBER(SEARCH("*female*",JT68)),"female",IF(ISNUMBER(SEARCH("*male*",JT68)),"male",""))</f>
        <v/>
      </c>
      <c r="JP68" s="149" t="str">
        <f>IF(JT68="","",IF(ISERROR(MID(JT68,FIND("male,",JT68)+6,(FIND(")",JT68)-(FIND("male,",JT68)+6))))=TRUE,"missing/error",MID(JT68,FIND("male,",JT68)+6,(FIND(")",JT68)-(FIND("male,",JT68)+6)))))</f>
        <v/>
      </c>
      <c r="JQ68" s="150" t="str">
        <f>IF(JM68="","",(MID(JM68,(SEARCH("^^",SUBSTITUTE(JM68," ","^^",LEN(JM68)-LEN(SUBSTITUTE(JM68," ","")))))+1,99)&amp;"_"&amp;LEFT(JM68,FIND(" ",JM68)-1)&amp;"_"&amp;JN68))</f>
        <v/>
      </c>
      <c r="JR68" s="154"/>
      <c r="JS68" s="154"/>
      <c r="JT68" s="142"/>
      <c r="JU68" s="143" t="str">
        <f>IF(JY68="","",JU$3)</f>
        <v/>
      </c>
      <c r="JV68" s="144" t="str">
        <f>IF(JY68="","",JU$1)</f>
        <v/>
      </c>
      <c r="JW68" s="145" t="str">
        <f>IF(JY68="","",JU$2)</f>
        <v/>
      </c>
      <c r="JX68" s="145" t="str">
        <f>IF(JY68="","",JU$3)</f>
        <v/>
      </c>
      <c r="JY68" s="146" t="str">
        <f>IF(KF68="","",IF(ISNUMBER(SEARCH(":",KF68)),MID(KF68,FIND(":",KF68)+2,FIND("(",KF68)-FIND(":",KF68)-3),LEFT(KF68,FIND("(",KF68)-2)))</f>
        <v/>
      </c>
      <c r="JZ68" s="147" t="str">
        <f>IF(KF68="","",MID(KF68,FIND("(",KF68)+1,4))</f>
        <v/>
      </c>
      <c r="KA68" s="148" t="str">
        <f>IF(ISNUMBER(SEARCH("*female*",KF68)),"female",IF(ISNUMBER(SEARCH("*male*",KF68)),"male",""))</f>
        <v/>
      </c>
      <c r="KB68" s="149" t="str">
        <f>IF(KF68="","",IF(ISERROR(MID(KF68,FIND("male,",KF68)+6,(FIND(")",KF68)-(FIND("male,",KF68)+6))))=TRUE,"missing/error",MID(KF68,FIND("male,",KF68)+6,(FIND(")",KF68)-(FIND("male,",KF68)+6)))))</f>
        <v/>
      </c>
      <c r="KC68" s="150" t="str">
        <f>IF(JY68="","",(MID(JY68,(SEARCH("^^",SUBSTITUTE(JY68," ","^^",LEN(JY68)-LEN(SUBSTITUTE(JY68," ","")))))+1,99)&amp;"_"&amp;LEFT(JY68,FIND(" ",JY68)-1)&amp;"_"&amp;JZ68))</f>
        <v/>
      </c>
      <c r="KD68" s="154"/>
      <c r="KE68" s="154"/>
      <c r="KF68" s="142"/>
    </row>
    <row r="69" spans="1:292" ht="13.5" customHeight="1" x14ac:dyDescent="0.25">
      <c r="A69" s="100"/>
      <c r="B69" s="142" t="s">
        <v>884</v>
      </c>
      <c r="C69" s="142" t="s">
        <v>885</v>
      </c>
      <c r="E69" s="143" t="str">
        <f>IF(I69="","",E$3)</f>
        <v/>
      </c>
      <c r="F69" s="144" t="str">
        <f>IF(I69="","",E$1)</f>
        <v/>
      </c>
      <c r="G69" s="145" t="str">
        <f>IF(I69="","",E$2)</f>
        <v/>
      </c>
      <c r="H69" s="145" t="str">
        <f>IF(I69="","",E$3)</f>
        <v/>
      </c>
      <c r="I69" s="146" t="str">
        <f>IF(P69="","",IF(ISNUMBER(SEARCH(":",P69)),MID(P69,FIND(":",P69)+2,FIND("(",P69)-FIND(":",P69)-3),LEFT(P69,FIND("(",P69)-2)))</f>
        <v/>
      </c>
      <c r="J69" s="147" t="str">
        <f>IF(P69="","",MID(P69,FIND("(",P69)+1,4))</f>
        <v/>
      </c>
      <c r="K69" s="148" t="str">
        <f>IF(ISNUMBER(SEARCH("*female*",P69)),"female",IF(ISNUMBER(SEARCH("*male*",P69)),"male",""))</f>
        <v/>
      </c>
      <c r="L69" s="149" t="str">
        <f>IF(P69="","",IF(ISERROR(MID(P69,FIND("male,",P69)+6,(FIND(")",P69)-(FIND("male,",P69)+6))))=TRUE,"missing/error",MID(P69,FIND("male,",P69)+6,(FIND(")",P69)-(FIND("male,",P69)+6)))))</f>
        <v/>
      </c>
      <c r="M69" s="150" t="str">
        <f>IF(I69="","",(MID(I69,(SEARCH("^^",SUBSTITUTE(I69," ","^^",LEN(I69)-LEN(SUBSTITUTE(I69," ","")))))+1,99)&amp;"_"&amp;LEFT(I69,FIND(" ",I69)-1)&amp;"_"&amp;J69))</f>
        <v/>
      </c>
      <c r="O69" s="142"/>
      <c r="P69" s="142"/>
      <c r="Q69" s="143" t="str">
        <f>IF(U69="","",Q$3)</f>
        <v/>
      </c>
      <c r="R69" s="144" t="str">
        <f>IF(U69="","",Q$1)</f>
        <v/>
      </c>
      <c r="S69" s="145" t="str">
        <f>IF(U69="","",Q$2)</f>
        <v/>
      </c>
      <c r="T69" s="145" t="str">
        <f>IF(U69="","",Q$3)</f>
        <v/>
      </c>
      <c r="U69" s="146" t="str">
        <f>IF(AB69="","",IF(ISNUMBER(SEARCH(":",AB69)),MID(AB69,FIND(":",AB69)+2,FIND("(",AB69)-FIND(":",AB69)-3),LEFT(AB69,FIND("(",AB69)-2)))</f>
        <v/>
      </c>
      <c r="V69" s="147" t="str">
        <f>IF(AB69="","",MID(AB69,FIND("(",AB69)+1,4))</f>
        <v/>
      </c>
      <c r="W69" s="148" t="str">
        <f>IF(ISNUMBER(SEARCH("*female*",AB69)),"female",IF(ISNUMBER(SEARCH("*male*",AB69)),"male",""))</f>
        <v/>
      </c>
      <c r="X69" s="149" t="str">
        <f>IF(AB69="","",IF(ISERROR(MID(AB69,FIND("male,",AB69)+6,(FIND(")",AB69)-(FIND("male,",AB69)+6))))=TRUE,"missing/error",MID(AB69,FIND("male,",AB69)+6,(FIND(")",AB69)-(FIND("male,",AB69)+6)))))</f>
        <v/>
      </c>
      <c r="Y69" s="150" t="str">
        <f>IF(U69="","",(MID(U69,(SEARCH("^^",SUBSTITUTE(U69," ","^^",LEN(U69)-LEN(SUBSTITUTE(U69," ","")))))+1,99)&amp;"_"&amp;LEFT(U69,FIND(" ",U69)-1)&amp;"_"&amp;V69))</f>
        <v/>
      </c>
      <c r="AA69" s="142"/>
      <c r="AB69" s="142"/>
      <c r="AC69" s="143">
        <f>IF(AG69="","",AC$3)</f>
        <v>41729</v>
      </c>
      <c r="AD69" s="144" t="str">
        <f>IF(AG69="","",AC$1)</f>
        <v>Ayrault I</v>
      </c>
      <c r="AE69" s="145">
        <f>IF(AG69="","",AC$2)</f>
        <v>41045</v>
      </c>
      <c r="AF69" s="145">
        <f>IF(AG69="","",AC$3)</f>
        <v>41729</v>
      </c>
      <c r="AG69" s="146" t="str">
        <f>IF(AN69="","",IF(ISNUMBER(SEARCH(":",AN69)),MID(AN69,FIND(":",AN69)+2,FIND("(",AN69)-FIND(":",AN69)-3),LEFT(AN69,FIND("(",AN69)-2)))</f>
        <v>Marie-Arlette Carlotti</v>
      </c>
      <c r="AH69" s="147" t="str">
        <f>IF(AN69="","",MID(AN69,FIND("(",AN69)+1,4))</f>
        <v>1952</v>
      </c>
      <c r="AI69" s="148" t="str">
        <f>IF(ISNUMBER(SEARCH("*female*",AN69)),"female",IF(ISNUMBER(SEARCH("*male*",AN69)),"male",""))</f>
        <v>female</v>
      </c>
      <c r="AJ69" s="149" t="str">
        <f>IF(AN69="","",IF(ISERROR(MID(AN69,FIND("male,",AN69)+6,(FIND(")",AN69)-(FIND("male,",AN69)+6))))=TRUE,"missing/error",MID(AN69,FIND("male,",AN69)+6,(FIND(")",AN69)-(FIND("male,",AN69)+6)))))</f>
        <v>fr_ps01</v>
      </c>
      <c r="AK69" s="150" t="str">
        <f>IF(AG69="","",(MID(AG69,(SEARCH("^^",SUBSTITUTE(AG69," ","^^",LEN(AG69)-LEN(SUBSTITUTE(AG69," ","")))))+1,99)&amp;"_"&amp;LEFT(AG69,FIND(" ",AG69)-1)&amp;"_"&amp;AH69))</f>
        <v>Carlotti_Marie-Arlette_1952</v>
      </c>
      <c r="AM69" s="142"/>
      <c r="AN69" s="142" t="s">
        <v>923</v>
      </c>
      <c r="AO69" s="143" t="str">
        <f t="shared" si="0"/>
        <v/>
      </c>
      <c r="AP69" s="144" t="str">
        <f t="shared" si="1"/>
        <v/>
      </c>
      <c r="AQ69" s="145" t="str">
        <f>IF(AS69="","",AO$2)</f>
        <v/>
      </c>
      <c r="AR69" s="145" t="str">
        <f>IF(AS69="","",AO$3)</f>
        <v/>
      </c>
      <c r="AS69" s="146" t="str">
        <f t="shared" si="2"/>
        <v/>
      </c>
      <c r="AT69" s="147" t="str">
        <f t="shared" si="3"/>
        <v/>
      </c>
      <c r="AU69" s="148" t="str">
        <f t="shared" si="4"/>
        <v/>
      </c>
      <c r="AV69" s="149" t="str">
        <f t="shared" si="5"/>
        <v/>
      </c>
      <c r="AW69" s="150" t="str">
        <f t="shared" si="6"/>
        <v/>
      </c>
      <c r="AX69" s="89"/>
      <c r="AY69" s="142"/>
      <c r="AZ69" s="142"/>
      <c r="BA69" s="143" t="str">
        <f t="shared" si="7"/>
        <v/>
      </c>
      <c r="BB69" s="144" t="str">
        <f t="shared" si="8"/>
        <v/>
      </c>
      <c r="BC69" s="145" t="str">
        <f>IF(BE69="","",BA$2)</f>
        <v/>
      </c>
      <c r="BD69" s="145" t="str">
        <f>IF(BE69="","",BA$3)</f>
        <v/>
      </c>
      <c r="BE69" s="146" t="str">
        <f t="shared" si="9"/>
        <v/>
      </c>
      <c r="BF69" s="147" t="str">
        <f t="shared" si="10"/>
        <v/>
      </c>
      <c r="BG69" s="148" t="str">
        <f t="shared" si="11"/>
        <v/>
      </c>
      <c r="BH69" s="149" t="str">
        <f t="shared" si="12"/>
        <v/>
      </c>
      <c r="BI69" s="150" t="str">
        <f t="shared" si="13"/>
        <v/>
      </c>
      <c r="BJ69" s="89"/>
      <c r="BK69" s="142"/>
      <c r="BL69" s="142"/>
      <c r="BM69" s="143" t="str">
        <f t="shared" si="14"/>
        <v/>
      </c>
      <c r="BN69" s="144" t="str">
        <f t="shared" si="15"/>
        <v/>
      </c>
      <c r="BO69" s="145" t="str">
        <f t="shared" si="16"/>
        <v/>
      </c>
      <c r="BP69" s="145" t="str">
        <f t="shared" si="17"/>
        <v/>
      </c>
      <c r="BQ69" s="146" t="str">
        <f t="shared" si="18"/>
        <v/>
      </c>
      <c r="BR69" s="147" t="str">
        <f t="shared" si="19"/>
        <v/>
      </c>
      <c r="BS69" s="148" t="str">
        <f t="shared" si="20"/>
        <v/>
      </c>
      <c r="BT69" s="149" t="str">
        <f t="shared" si="21"/>
        <v/>
      </c>
      <c r="BU69" s="150" t="str">
        <f t="shared" si="22"/>
        <v/>
      </c>
      <c r="BV69" s="89"/>
      <c r="BW69" s="142"/>
      <c r="BX69" s="142"/>
      <c r="BY69" s="143" t="str">
        <f t="shared" si="23"/>
        <v/>
      </c>
      <c r="BZ69" s="144" t="str">
        <f t="shared" si="24"/>
        <v/>
      </c>
      <c r="CA69" s="145" t="str">
        <f t="shared" si="25"/>
        <v/>
      </c>
      <c r="CB69" s="145" t="str">
        <f t="shared" si="26"/>
        <v/>
      </c>
      <c r="CC69" s="146" t="str">
        <f t="shared" si="27"/>
        <v/>
      </c>
      <c r="CD69" s="147" t="str">
        <f t="shared" si="28"/>
        <v/>
      </c>
      <c r="CE69" s="148" t="str">
        <f t="shared" si="29"/>
        <v/>
      </c>
      <c r="CF69" s="149" t="str">
        <f t="shared" si="30"/>
        <v/>
      </c>
      <c r="CG69" s="150" t="str">
        <f t="shared" si="31"/>
        <v/>
      </c>
      <c r="CH69" s="89"/>
      <c r="CI69" s="142"/>
      <c r="CJ69" s="142"/>
      <c r="CK69" s="143" t="str">
        <f t="shared" si="32"/>
        <v/>
      </c>
      <c r="CL69" s="144" t="str">
        <f t="shared" si="33"/>
        <v/>
      </c>
      <c r="CM69" s="145" t="str">
        <f t="shared" si="34"/>
        <v/>
      </c>
      <c r="CN69" s="145" t="str">
        <f t="shared" si="35"/>
        <v/>
      </c>
      <c r="CO69" s="146" t="str">
        <f t="shared" si="36"/>
        <v/>
      </c>
      <c r="CP69" s="147" t="str">
        <f t="shared" si="37"/>
        <v/>
      </c>
      <c r="CQ69" s="148" t="str">
        <f t="shared" si="38"/>
        <v/>
      </c>
      <c r="CR69" s="149" t="str">
        <f t="shared" si="39"/>
        <v/>
      </c>
      <c r="CS69" s="150" t="str">
        <f t="shared" si="40"/>
        <v/>
      </c>
      <c r="CT69" s="89"/>
      <c r="CU69" s="142"/>
      <c r="CV69" s="142"/>
      <c r="CW69" s="143" t="str">
        <f t="shared" si="41"/>
        <v/>
      </c>
      <c r="CX69" s="144" t="str">
        <f t="shared" si="42"/>
        <v/>
      </c>
      <c r="CY69" s="145" t="str">
        <f t="shared" si="43"/>
        <v/>
      </c>
      <c r="CZ69" s="145" t="str">
        <f t="shared" si="44"/>
        <v/>
      </c>
      <c r="DA69" s="146" t="str">
        <f t="shared" si="45"/>
        <v/>
      </c>
      <c r="DB69" s="147" t="str">
        <f t="shared" si="46"/>
        <v/>
      </c>
      <c r="DC69" s="148" t="str">
        <f t="shared" si="47"/>
        <v/>
      </c>
      <c r="DD69" s="149" t="str">
        <f t="shared" si="48"/>
        <v/>
      </c>
      <c r="DE69" s="150" t="str">
        <f t="shared" si="49"/>
        <v/>
      </c>
      <c r="DF69" s="89"/>
      <c r="DG69" s="142"/>
      <c r="DH69" s="142"/>
      <c r="DI69" s="143" t="str">
        <f>IF(DM69="","",DI$3)</f>
        <v/>
      </c>
      <c r="DJ69" s="144" t="str">
        <f>IF(DM69="","",DI$1)</f>
        <v/>
      </c>
      <c r="DK69" s="145" t="str">
        <f>IF(DM69="","",DI$2)</f>
        <v/>
      </c>
      <c r="DL69" s="145" t="str">
        <f>IF(DM69="","",DI$3)</f>
        <v/>
      </c>
      <c r="DM69" s="146" t="str">
        <f>IF(DT69="","",IF(ISNUMBER(SEARCH(":",DT69)),MID(DT69,FIND(":",DT69)+2,FIND("(",DT69)-FIND(":",DT69)-3),LEFT(DT69,FIND("(",DT69)-2)))</f>
        <v/>
      </c>
      <c r="DN69" s="147" t="str">
        <f>IF(DT69="","",MID(DT69,FIND("(",DT69)+1,4))</f>
        <v/>
      </c>
      <c r="DO69" s="148" t="str">
        <f>IF(ISNUMBER(SEARCH("*female*",DT69)),"female",IF(ISNUMBER(SEARCH("*male*",DT69)),"male",""))</f>
        <v/>
      </c>
      <c r="DP69" s="149" t="str">
        <f>IF(DT69="","",IF(ISERROR(MID(DT69,FIND("male,",DT69)+6,(FIND(")",DT69)-(FIND("male,",DT69)+6))))=TRUE,"missing/error",MID(DT69,FIND("male,",DT69)+6,(FIND(")",DT69)-(FIND("male,",DT69)+6)))))</f>
        <v/>
      </c>
      <c r="DQ69" s="150" t="str">
        <f>IF(DM69="","",(MID(DM69,(SEARCH("^^",SUBSTITUTE(DM69," ","^^",LEN(DM69)-LEN(SUBSTITUTE(DM69," ","")))))+1,99)&amp;"_"&amp;LEFT(DM69,FIND(" ",DM69)-1)&amp;"_"&amp;DN69))</f>
        <v/>
      </c>
      <c r="DR69" s="89"/>
      <c r="DS69" s="142"/>
      <c r="DT69" s="142"/>
      <c r="DU69" s="143" t="str">
        <f>IF(DY69="","",DU$3)</f>
        <v/>
      </c>
      <c r="DV69" s="144" t="str">
        <f>IF(DY69="","",DU$1)</f>
        <v/>
      </c>
      <c r="DW69" s="145" t="str">
        <f>IF(DY69="","",DU$2)</f>
        <v/>
      </c>
      <c r="DX69" s="145" t="str">
        <f>IF(DY69="","",DU$3)</f>
        <v/>
      </c>
      <c r="DY69" s="146" t="str">
        <f>IF(EF69="","",IF(ISNUMBER(SEARCH(":",EF69)),MID(EF69,FIND(":",EF69)+2,FIND("(",EF69)-FIND(":",EF69)-3),LEFT(EF69,FIND("(",EF69)-2)))</f>
        <v/>
      </c>
      <c r="DZ69" s="147" t="str">
        <f>IF(EF69="","",MID(EF69,FIND("(",EF69)+1,4))</f>
        <v/>
      </c>
      <c r="EA69" s="148" t="str">
        <f>IF(ISNUMBER(SEARCH("*female*",EF69)),"female",IF(ISNUMBER(SEARCH("*male*",EF69)),"male",""))</f>
        <v/>
      </c>
      <c r="EB69" s="149" t="str">
        <f>IF(EF69="","",IF(ISERROR(MID(EF69,FIND("male,",EF69)+6,(FIND(")",EF69)-(FIND("male,",EF69)+6))))=TRUE,"missing/error",MID(EF69,FIND("male,",EF69)+6,(FIND(")",EF69)-(FIND("male,",EF69)+6)))))</f>
        <v/>
      </c>
      <c r="EC69" s="150" t="str">
        <f>IF(DY69="","",(MID(DY69,(SEARCH("^^",SUBSTITUTE(DY69," ","^^",LEN(DY69)-LEN(SUBSTITUTE(DY69," ","")))))+1,99)&amp;"_"&amp;LEFT(DY69,FIND(" ",DY69)-1)&amp;"_"&amp;DZ69))</f>
        <v/>
      </c>
      <c r="ED69" s="89"/>
      <c r="EE69" s="142"/>
      <c r="EF69" s="142"/>
      <c r="EG69" s="143" t="str">
        <f>IF(EK69="","",EG$3)</f>
        <v/>
      </c>
      <c r="EH69" s="144" t="str">
        <f>IF(EK69="","",EG$1)</f>
        <v/>
      </c>
      <c r="EI69" s="145" t="str">
        <f>IF(EK69="","",EG$2)</f>
        <v/>
      </c>
      <c r="EJ69" s="145" t="str">
        <f>IF(EK69="","",EG$3)</f>
        <v/>
      </c>
      <c r="EK69" s="146" t="str">
        <f>IF(ER69="","",IF(ISNUMBER(SEARCH(":",ER69)),MID(ER69,FIND(":",ER69)+2,FIND("(",ER69)-FIND(":",ER69)-3),LEFT(ER69,FIND("(",ER69)-2)))</f>
        <v/>
      </c>
      <c r="EL69" s="147" t="str">
        <f>IF(ER69="","",MID(ER69,FIND("(",ER69)+1,4))</f>
        <v/>
      </c>
      <c r="EM69" s="148" t="str">
        <f>IF(ISNUMBER(SEARCH("*female*",ER69)),"female",IF(ISNUMBER(SEARCH("*male*",ER69)),"male",""))</f>
        <v/>
      </c>
      <c r="EN69" s="149" t="str">
        <f>IF(ER69="","",IF(ISERROR(MID(ER69,FIND("male,",ER69)+6,(FIND(")",ER69)-(FIND("male,",ER69)+6))))=TRUE,"missing/error",MID(ER69,FIND("male,",ER69)+6,(FIND(")",ER69)-(FIND("male,",ER69)+6)))))</f>
        <v/>
      </c>
      <c r="EO69" s="150" t="str">
        <f>IF(EK69="","",(MID(EK69,(SEARCH("^^",SUBSTITUTE(EK69," ","^^",LEN(EK69)-LEN(SUBSTITUTE(EK69," ","")))))+1,99)&amp;"_"&amp;LEFT(EK69,FIND(" ",EK69)-1)&amp;"_"&amp;EL69))</f>
        <v/>
      </c>
      <c r="EP69" s="89"/>
      <c r="EQ69" s="142"/>
      <c r="ER69" s="142"/>
      <c r="ES69" s="143" t="str">
        <f>IF(EW69="","",ES$3)</f>
        <v/>
      </c>
      <c r="ET69" s="144" t="str">
        <f>IF(EW69="","",ES$1)</f>
        <v/>
      </c>
      <c r="EU69" s="145" t="str">
        <f>IF(EW69="","",ES$2)</f>
        <v/>
      </c>
      <c r="EV69" s="145" t="str">
        <f>IF(EW69="","",ES$3)</f>
        <v/>
      </c>
      <c r="EW69" s="146" t="str">
        <f>IF(FD69="","",IF(ISNUMBER(SEARCH(":",FD69)),MID(FD69,FIND(":",FD69)+2,FIND("(",FD69)-FIND(":",FD69)-3),LEFT(FD69,FIND("(",FD69)-2)))</f>
        <v/>
      </c>
      <c r="EX69" s="147" t="str">
        <f>IF(FD69="","",MID(FD69,FIND("(",FD69)+1,4))</f>
        <v/>
      </c>
      <c r="EY69" s="148" t="str">
        <f>IF(ISNUMBER(SEARCH("*female*",FD69)),"female",IF(ISNUMBER(SEARCH("*male*",FD69)),"male",""))</f>
        <v/>
      </c>
      <c r="EZ69" s="149" t="str">
        <f>IF(FD69="","",IF(ISERROR(MID(FD69,FIND("male,",FD69)+6,(FIND(")",FD69)-(FIND("male,",FD69)+6))))=TRUE,"missing/error",MID(FD69,FIND("male,",FD69)+6,(FIND(")",FD69)-(FIND("male,",FD69)+6)))))</f>
        <v/>
      </c>
      <c r="FA69" s="150" t="str">
        <f>IF(EW69="","",(MID(EW69,(SEARCH("^^",SUBSTITUTE(EW69," ","^^",LEN(EW69)-LEN(SUBSTITUTE(EW69," ","")))))+1,99)&amp;"_"&amp;LEFT(EW69,FIND(" ",EW69)-1)&amp;"_"&amp;EX69))</f>
        <v/>
      </c>
      <c r="FB69" s="89"/>
      <c r="FC69" s="142"/>
      <c r="FD69" s="142"/>
      <c r="FE69" s="143" t="str">
        <f>IF(FI69="","",FE$3)</f>
        <v/>
      </c>
      <c r="FF69" s="144" t="str">
        <f>IF(FI69="","",FE$1)</f>
        <v/>
      </c>
      <c r="FG69" s="145" t="str">
        <f>IF(FI69="","",FE$2)</f>
        <v/>
      </c>
      <c r="FH69" s="145" t="str">
        <f>IF(FI69="","",FE$3)</f>
        <v/>
      </c>
      <c r="FI69" s="146" t="str">
        <f>IF(FP69="","",IF(ISNUMBER(SEARCH(":",FP69)),MID(FP69,FIND(":",FP69)+2,FIND("(",FP69)-FIND(":",FP69)-3),LEFT(FP69,FIND("(",FP69)-2)))</f>
        <v/>
      </c>
      <c r="FJ69" s="147" t="str">
        <f>IF(FP69="","",MID(FP69,FIND("(",FP69)+1,4))</f>
        <v/>
      </c>
      <c r="FK69" s="148" t="str">
        <f>IF(ISNUMBER(SEARCH("*female*",FP69)),"female",IF(ISNUMBER(SEARCH("*male*",FP69)),"male",""))</f>
        <v/>
      </c>
      <c r="FL69" s="149" t="str">
        <f>IF(FP69="","",IF(ISERROR(MID(FP69,FIND("male,",FP69)+6,(FIND(")",FP69)-(FIND("male,",FP69)+6))))=TRUE,"missing/error",MID(FP69,FIND("male,",FP69)+6,(FIND(")",FP69)-(FIND("male,",FP69)+6)))))</f>
        <v/>
      </c>
      <c r="FM69" s="150" t="str">
        <f>IF(FI69="","",(MID(FI69,(SEARCH("^^",SUBSTITUTE(FI69," ","^^",LEN(FI69)-LEN(SUBSTITUTE(FI69," ","")))))+1,99)&amp;"_"&amp;LEFT(FI69,FIND(" ",FI69)-1)&amp;"_"&amp;FJ69))</f>
        <v/>
      </c>
      <c r="FN69" s="89"/>
      <c r="FO69" s="142"/>
      <c r="FP69" s="142"/>
      <c r="FQ69" s="143" t="str">
        <f>IF(FU69="","",#REF!)</f>
        <v/>
      </c>
      <c r="FR69" s="144" t="str">
        <f>IF(FU69="","",FQ$1)</f>
        <v/>
      </c>
      <c r="FS69" s="145" t="str">
        <f>IF(FU69="","",FQ$2)</f>
        <v/>
      </c>
      <c r="FT69" s="145" t="str">
        <f>IF(FU69="","",FQ$3)</f>
        <v/>
      </c>
      <c r="FU69" s="146" t="str">
        <f>IF(GB69="","",IF(ISNUMBER(SEARCH(":",GB69)),MID(GB69,FIND(":",GB69)+2,FIND("(",GB69)-FIND(":",GB69)-3),LEFT(GB69,FIND("(",GB69)-2)))</f>
        <v/>
      </c>
      <c r="FV69" s="147" t="str">
        <f>IF(GB69="","",MID(GB69,FIND("(",GB69)+1,4))</f>
        <v/>
      </c>
      <c r="FW69" s="148" t="str">
        <f>IF(ISNUMBER(SEARCH("*female*",GB69)),"female",IF(ISNUMBER(SEARCH("*male*",GB69)),"male",""))</f>
        <v/>
      </c>
      <c r="FX69" s="149" t="str">
        <f>IF(GB69="","",IF(ISERROR(MID(GB69,FIND("male,",GB69)+6,(FIND(")",GB69)-(FIND("male,",GB69)+6))))=TRUE,"missing/error",MID(GB69,FIND("male,",GB69)+6,(FIND(")",GB69)-(FIND("male,",GB69)+6)))))</f>
        <v/>
      </c>
      <c r="FY69" s="150" t="str">
        <f>IF(FU69="","",(MID(FU69,(SEARCH("^^",SUBSTITUTE(FU69," ","^^",LEN(FU69)-LEN(SUBSTITUTE(FU69," ","")))))+1,99)&amp;"_"&amp;LEFT(FU69,FIND(" ",FU69)-1)&amp;"_"&amp;FV69))</f>
        <v/>
      </c>
      <c r="FZ69" s="89"/>
      <c r="GA69" s="142"/>
      <c r="GB69" s="142"/>
      <c r="GC69" s="143" t="str">
        <f>IF(GG69="","",GC$3)</f>
        <v/>
      </c>
      <c r="GD69" s="144" t="str">
        <f>IF(GG69="","",GC$1)</f>
        <v/>
      </c>
      <c r="GE69" s="145" t="str">
        <f>IF(GG69="","",GC$2)</f>
        <v/>
      </c>
      <c r="GF69" s="145" t="str">
        <f>IF(GG69="","",GC$3)</f>
        <v/>
      </c>
      <c r="GG69" s="146" t="str">
        <f>IF(GN69="","",IF(ISNUMBER(SEARCH(":",GN69)),MID(GN69,FIND(":",GN69)+2,FIND("(",GN69)-FIND(":",GN69)-3),LEFT(GN69,FIND("(",GN69)-2)))</f>
        <v/>
      </c>
      <c r="GH69" s="147" t="str">
        <f>IF(GN69="","",MID(GN69,FIND("(",GN69)+1,4))</f>
        <v/>
      </c>
      <c r="GI69" s="148" t="str">
        <f>IF(ISNUMBER(SEARCH("*female*",GN69)),"female",IF(ISNUMBER(SEARCH("*male*",GN69)),"male",""))</f>
        <v/>
      </c>
      <c r="GJ69" s="149" t="str">
        <f>IF(GN69="","",IF(ISERROR(MID(GN69,FIND("male,",GN69)+6,(FIND(")",GN69)-(FIND("male,",GN69)+6))))=TRUE,"missing/error",MID(GN69,FIND("male,",GN69)+6,(FIND(")",GN69)-(FIND("male,",GN69)+6)))))</f>
        <v/>
      </c>
      <c r="GK69" s="150" t="str">
        <f>IF(GG69="","",(MID(GG69,(SEARCH("^^",SUBSTITUTE(GG69," ","^^",LEN(GG69)-LEN(SUBSTITUTE(GG69," ","")))))+1,99)&amp;"_"&amp;LEFT(GG69,FIND(" ",GG69)-1)&amp;"_"&amp;GH69))</f>
        <v/>
      </c>
      <c r="GL69" s="89"/>
      <c r="GM69" s="142"/>
      <c r="GN69" s="142"/>
      <c r="GO69" s="143" t="str">
        <f>IF(GS69="","",GO$3)</f>
        <v/>
      </c>
      <c r="GP69" s="144" t="str">
        <f>IF(GS69="","",GO$1)</f>
        <v/>
      </c>
      <c r="GQ69" s="145" t="str">
        <f>IF(GS69="","",GO$2)</f>
        <v/>
      </c>
      <c r="GR69" s="145" t="str">
        <f>IF(GS69="","",GO$3)</f>
        <v/>
      </c>
      <c r="GS69" s="146" t="str">
        <f>IF(GZ69="","",IF(ISNUMBER(SEARCH(":",GZ69)),MID(GZ69,FIND(":",GZ69)+2,FIND("(",GZ69)-FIND(":",GZ69)-3),LEFT(GZ69,FIND("(",GZ69)-2)))</f>
        <v/>
      </c>
      <c r="GT69" s="147" t="str">
        <f>IF(GZ69="","",MID(GZ69,FIND("(",GZ69)+1,4))</f>
        <v/>
      </c>
      <c r="GU69" s="148" t="str">
        <f>IF(ISNUMBER(SEARCH("*female*",GZ69)),"female",IF(ISNUMBER(SEARCH("*male*",GZ69)),"male",""))</f>
        <v/>
      </c>
      <c r="GV69" s="149" t="str">
        <f>IF(GZ69="","",IF(ISERROR(MID(GZ69,FIND("male,",GZ69)+6,(FIND(")",GZ69)-(FIND("male,",GZ69)+6))))=TRUE,"missing/error",MID(GZ69,FIND("male,",GZ69)+6,(FIND(")",GZ69)-(FIND("male,",GZ69)+6)))))</f>
        <v/>
      </c>
      <c r="GW69" s="150" t="str">
        <f>IF(GS69="","",(MID(GS69,(SEARCH("^^",SUBSTITUTE(GS69," ","^^",LEN(GS69)-LEN(SUBSTITUTE(GS69," ","")))))+1,99)&amp;"_"&amp;LEFT(GS69,FIND(" ",GS69)-1)&amp;"_"&amp;GT69))</f>
        <v/>
      </c>
      <c r="GX69" s="89"/>
      <c r="GY69" s="142"/>
      <c r="GZ69" s="142"/>
      <c r="HA69" s="143" t="str">
        <f>IF(HE69="","",HA$3)</f>
        <v/>
      </c>
      <c r="HB69" s="144" t="str">
        <f>IF(HE69="","",HA$1)</f>
        <v/>
      </c>
      <c r="HC69" s="145" t="str">
        <f>IF(HE69="","",HA$2)</f>
        <v/>
      </c>
      <c r="HD69" s="145" t="str">
        <f>IF(HE69="","",HA$3)</f>
        <v/>
      </c>
      <c r="HE69" s="146" t="str">
        <f>IF(HL69="","",IF(ISNUMBER(SEARCH(":",HL69)),MID(HL69,FIND(":",HL69)+2,FIND("(",HL69)-FIND(":",HL69)-3),LEFT(HL69,FIND("(",HL69)-2)))</f>
        <v/>
      </c>
      <c r="HF69" s="147" t="str">
        <f>IF(HL69="","",MID(HL69,FIND("(",HL69)+1,4))</f>
        <v/>
      </c>
      <c r="HG69" s="148" t="str">
        <f>IF(ISNUMBER(SEARCH("*female*",HL69)),"female",IF(ISNUMBER(SEARCH("*male*",HL69)),"male",""))</f>
        <v/>
      </c>
      <c r="HH69" s="149" t="str">
        <f>IF(HL69="","",IF(ISERROR(MID(HL69,FIND("male,",HL69)+6,(FIND(")",HL69)-(FIND("male,",HL69)+6))))=TRUE,"missing/error",MID(HL69,FIND("male,",HL69)+6,(FIND(")",HL69)-(FIND("male,",HL69)+6)))))</f>
        <v/>
      </c>
      <c r="HI69" s="150" t="str">
        <f>IF(HE69="","",(MID(HE69,(SEARCH("^^",SUBSTITUTE(HE69," ","^^",LEN(HE69)-LEN(SUBSTITUTE(HE69," ","")))))+1,99)&amp;"_"&amp;LEFT(HE69,FIND(" ",HE69)-1)&amp;"_"&amp;HF69))</f>
        <v/>
      </c>
      <c r="HJ69" s="89"/>
      <c r="HK69" s="142"/>
      <c r="HL69" s="142"/>
      <c r="HM69" s="143" t="str">
        <f>IF(HQ69="","",HM$3)</f>
        <v/>
      </c>
      <c r="HN69" s="144" t="str">
        <f>IF(HQ69="","",HM$1)</f>
        <v/>
      </c>
      <c r="HO69" s="145" t="str">
        <f>IF(HQ69="","",HM$2)</f>
        <v/>
      </c>
      <c r="HP69" s="145" t="str">
        <f>IF(HQ69="","",HM$3)</f>
        <v/>
      </c>
      <c r="HQ69" s="146" t="str">
        <f>IF(HX69="","",IF(ISNUMBER(SEARCH(":",HX69)),MID(HX69,FIND(":",HX69)+2,FIND("(",HX69)-FIND(":",HX69)-3),LEFT(HX69,FIND("(",HX69)-2)))</f>
        <v/>
      </c>
      <c r="HR69" s="147" t="str">
        <f>IF(HX69="","",MID(HX69,FIND("(",HX69)+1,4))</f>
        <v/>
      </c>
      <c r="HS69" s="148" t="str">
        <f>IF(ISNUMBER(SEARCH("*female*",HX69)),"female",IF(ISNUMBER(SEARCH("*male*",HX69)),"male",""))</f>
        <v/>
      </c>
      <c r="HT69" s="149" t="str">
        <f>IF(HX69="","",IF(ISERROR(MID(HX69,FIND("male,",HX69)+6,(FIND(")",HX69)-(FIND("male,",HX69)+6))))=TRUE,"missing/error",MID(HX69,FIND("male,",HX69)+6,(FIND(")",HX69)-(FIND("male,",HX69)+6)))))</f>
        <v/>
      </c>
      <c r="HU69" s="150" t="str">
        <f>IF(HQ69="","",(MID(HQ69,(SEARCH("^^",SUBSTITUTE(HQ69," ","^^",LEN(HQ69)-LEN(SUBSTITUTE(HQ69," ","")))))+1,99)&amp;"_"&amp;LEFT(HQ69,FIND(" ",HQ69)-1)&amp;"_"&amp;HR69))</f>
        <v/>
      </c>
      <c r="HV69" s="89"/>
      <c r="HW69" s="142"/>
      <c r="HX69" s="142"/>
      <c r="HY69" s="143" t="str">
        <f>IF(IC69="","",HY$3)</f>
        <v/>
      </c>
      <c r="HZ69" s="144" t="str">
        <f>IF(IC69="","",HY$1)</f>
        <v/>
      </c>
      <c r="IA69" s="145" t="str">
        <f>IF(IC69="","",HY$2)</f>
        <v/>
      </c>
      <c r="IB69" s="145" t="str">
        <f>IF(IC69="","",HY$3)</f>
        <v/>
      </c>
      <c r="IC69" s="146" t="str">
        <f>IF(IJ69="","",IF(ISNUMBER(SEARCH(":",IJ69)),MID(IJ69,FIND(":",IJ69)+2,FIND("(",IJ69)-FIND(":",IJ69)-3),LEFT(IJ69,FIND("(",IJ69)-2)))</f>
        <v/>
      </c>
      <c r="ID69" s="147" t="str">
        <f>IF(IJ69="","",MID(IJ69,FIND("(",IJ69)+1,4))</f>
        <v/>
      </c>
      <c r="IE69" s="148" t="str">
        <f>IF(ISNUMBER(SEARCH("*female*",IJ69)),"female",IF(ISNUMBER(SEARCH("*male*",IJ69)),"male",""))</f>
        <v/>
      </c>
      <c r="IF69" s="149" t="str">
        <f>IF(IJ69="","",IF(ISERROR(MID(IJ69,FIND("male,",IJ69)+6,(FIND(")",IJ69)-(FIND("male,",IJ69)+6))))=TRUE,"missing/error",MID(IJ69,FIND("male,",IJ69)+6,(FIND(")",IJ69)-(FIND("male,",IJ69)+6)))))</f>
        <v/>
      </c>
      <c r="IG69" s="150" t="str">
        <f>IF(IC69="","",(MID(IC69,(SEARCH("^^",SUBSTITUTE(IC69," ","^^",LEN(IC69)-LEN(SUBSTITUTE(IC69," ","")))))+1,99)&amp;"_"&amp;LEFT(IC69,FIND(" ",IC69)-1)&amp;"_"&amp;ID69))</f>
        <v/>
      </c>
      <c r="IH69" s="89"/>
      <c r="II69" s="142"/>
      <c r="IJ69" s="142"/>
      <c r="IK69" s="143" t="str">
        <f>IF(IO69="","",IK$3)</f>
        <v/>
      </c>
      <c r="IL69" s="144" t="str">
        <f>IF(IO69="","",IK$1)</f>
        <v/>
      </c>
      <c r="IM69" s="145" t="str">
        <f>IF(IO69="","",IK$2)</f>
        <v/>
      </c>
      <c r="IN69" s="145" t="str">
        <f>IF(IO69="","",IK$3)</f>
        <v/>
      </c>
      <c r="IO69" s="146" t="str">
        <f>IF(IV69="","",IF(ISNUMBER(SEARCH(":",IV69)),MID(IV69,FIND(":",IV69)+2,FIND("(",IV69)-FIND(":",IV69)-3),LEFT(IV69,FIND("(",IV69)-2)))</f>
        <v/>
      </c>
      <c r="IP69" s="147" t="str">
        <f>IF(IV69="","",MID(IV69,FIND("(",IV69)+1,4))</f>
        <v/>
      </c>
      <c r="IQ69" s="148" t="str">
        <f>IF(ISNUMBER(SEARCH("*female*",IV69)),"female",IF(ISNUMBER(SEARCH("*male*",IV69)),"male",""))</f>
        <v/>
      </c>
      <c r="IR69" s="149" t="str">
        <f>IF(IV69="","",IF(ISERROR(MID(IV69,FIND("male,",IV69)+6,(FIND(")",IV69)-(FIND("male,",IV69)+6))))=TRUE,"missing/error",MID(IV69,FIND("male,",IV69)+6,(FIND(")",IV69)-(FIND("male,",IV69)+6)))))</f>
        <v/>
      </c>
      <c r="IS69" s="150" t="str">
        <f>IF(IO69="","",(MID(IO69,(SEARCH("^^",SUBSTITUTE(IO69," ","^^",LEN(IO69)-LEN(SUBSTITUTE(IO69," ","")))))+1,99)&amp;"_"&amp;LEFT(IO69,FIND(" ",IO69)-1)&amp;"_"&amp;IP69))</f>
        <v/>
      </c>
      <c r="IT69" s="89"/>
      <c r="IU69" s="142"/>
      <c r="IV69" s="142"/>
      <c r="IW69" s="143" t="str">
        <f>IF(JA69="","",IW$3)</f>
        <v/>
      </c>
      <c r="IX69" s="144" t="str">
        <f>IF(JA69="","",IW$1)</f>
        <v/>
      </c>
      <c r="IY69" s="145" t="str">
        <f>IF(JA69="","",IW$2)</f>
        <v/>
      </c>
      <c r="IZ69" s="145" t="str">
        <f>IF(JA69="","",IW$3)</f>
        <v/>
      </c>
      <c r="JA69" s="146" t="str">
        <f>IF(JH69="","",IF(ISNUMBER(SEARCH(":",JH69)),MID(JH69,FIND(":",JH69)+2,FIND("(",JH69)-FIND(":",JH69)-3),LEFT(JH69,FIND("(",JH69)-2)))</f>
        <v/>
      </c>
      <c r="JB69" s="147" t="str">
        <f>IF(JH69="","",MID(JH69,FIND("(",JH69)+1,4))</f>
        <v/>
      </c>
      <c r="JC69" s="148" t="str">
        <f>IF(ISNUMBER(SEARCH("*female*",JH69)),"female",IF(ISNUMBER(SEARCH("*male*",JH69)),"male",""))</f>
        <v/>
      </c>
      <c r="JD69" s="149" t="str">
        <f>IF(JH69="","",IF(ISERROR(MID(JH69,FIND("male,",JH69)+6,(FIND(")",JH69)-(FIND("male,",JH69)+6))))=TRUE,"missing/error",MID(JH69,FIND("male,",JH69)+6,(FIND(")",JH69)-(FIND("male,",JH69)+6)))))</f>
        <v/>
      </c>
      <c r="JE69" s="150" t="str">
        <f>IF(JA69="","",(MID(JA69,(SEARCH("^^",SUBSTITUTE(JA69," ","^^",LEN(JA69)-LEN(SUBSTITUTE(JA69," ","")))))+1,99)&amp;"_"&amp;LEFT(JA69,FIND(" ",JA69)-1)&amp;"_"&amp;JB69))</f>
        <v/>
      </c>
      <c r="JF69" s="89"/>
      <c r="JG69" s="142"/>
      <c r="JH69" s="142"/>
      <c r="JI69" s="143" t="str">
        <f>IF(JM69="","",JI$3)</f>
        <v/>
      </c>
      <c r="JJ69" s="144" t="str">
        <f>IF(JM69="","",JI$1)</f>
        <v/>
      </c>
      <c r="JK69" s="145" t="str">
        <f>IF(JM69="","",JI$2)</f>
        <v/>
      </c>
      <c r="JL69" s="145" t="str">
        <f>IF(JM69="","",JI$3)</f>
        <v/>
      </c>
      <c r="JM69" s="146" t="str">
        <f>IF(JT69="","",IF(ISNUMBER(SEARCH(":",JT69)),MID(JT69,FIND(":",JT69)+2,FIND("(",JT69)-FIND(":",JT69)-3),LEFT(JT69,FIND("(",JT69)-2)))</f>
        <v/>
      </c>
      <c r="JN69" s="147" t="str">
        <f>IF(JT69="","",MID(JT69,FIND("(",JT69)+1,4))</f>
        <v/>
      </c>
      <c r="JO69" s="148" t="str">
        <f>IF(ISNUMBER(SEARCH("*female*",JT69)),"female",IF(ISNUMBER(SEARCH("*male*",JT69)),"male",""))</f>
        <v/>
      </c>
      <c r="JP69" s="149" t="str">
        <f>IF(JT69="","",IF(ISERROR(MID(JT69,FIND("male,",JT69)+6,(FIND(")",JT69)-(FIND("male,",JT69)+6))))=TRUE,"missing/error",MID(JT69,FIND("male,",JT69)+6,(FIND(")",JT69)-(FIND("male,",JT69)+6)))))</f>
        <v/>
      </c>
      <c r="JQ69" s="150" t="str">
        <f>IF(JM69="","",(MID(JM69,(SEARCH("^^",SUBSTITUTE(JM69," ","^^",LEN(JM69)-LEN(SUBSTITUTE(JM69," ","")))))+1,99)&amp;"_"&amp;LEFT(JM69,FIND(" ",JM69)-1)&amp;"_"&amp;JN69))</f>
        <v/>
      </c>
      <c r="JR69" s="89"/>
      <c r="JS69" s="142"/>
      <c r="JT69" s="142"/>
      <c r="JU69" s="143" t="str">
        <f>IF(JY69="","",JU$3)</f>
        <v/>
      </c>
      <c r="JV69" s="144" t="str">
        <f>IF(JY69="","",JU$1)</f>
        <v/>
      </c>
      <c r="JW69" s="145" t="str">
        <f>IF(JY69="","",JU$2)</f>
        <v/>
      </c>
      <c r="JX69" s="145" t="str">
        <f>IF(JY69="","",JU$3)</f>
        <v/>
      </c>
      <c r="JY69" s="146" t="str">
        <f>IF(KF69="","",IF(ISNUMBER(SEARCH(":",KF69)),MID(KF69,FIND(":",KF69)+2,FIND("(",KF69)-FIND(":",KF69)-3),LEFT(KF69,FIND("(",KF69)-2)))</f>
        <v/>
      </c>
      <c r="JZ69" s="147" t="str">
        <f>IF(KF69="","",MID(KF69,FIND("(",KF69)+1,4))</f>
        <v/>
      </c>
      <c r="KA69" s="148" t="str">
        <f>IF(ISNUMBER(SEARCH("*female*",KF69)),"female",IF(ISNUMBER(SEARCH("*male*",KF69)),"male",""))</f>
        <v/>
      </c>
      <c r="KB69" s="149" t="str">
        <f>IF(KF69="","",IF(ISERROR(MID(KF69,FIND("male,",KF69)+6,(FIND(")",KF69)-(FIND("male,",KF69)+6))))=TRUE,"missing/error",MID(KF69,FIND("male,",KF69)+6,(FIND(")",KF69)-(FIND("male,",KF69)+6)))))</f>
        <v/>
      </c>
      <c r="KC69" s="150" t="str">
        <f>IF(JY69="","",(MID(JY69,(SEARCH("^^",SUBSTITUTE(JY69," ","^^",LEN(JY69)-LEN(SUBSTITUTE(JY69," ","")))))+1,99)&amp;"_"&amp;LEFT(JY69,FIND(" ",JY69)-1)&amp;"_"&amp;JZ69))</f>
        <v/>
      </c>
      <c r="KD69" s="89"/>
      <c r="KE69" s="142"/>
      <c r="KF69" s="142"/>
    </row>
    <row r="70" spans="1:292" ht="13.5" customHeight="1" x14ac:dyDescent="0.25">
      <c r="A70" s="100"/>
      <c r="B70" s="142" t="s">
        <v>818</v>
      </c>
      <c r="C70" s="89" t="s">
        <v>819</v>
      </c>
      <c r="D70" s="320"/>
      <c r="E70" s="143">
        <f t="shared" si="53"/>
        <v>40601</v>
      </c>
      <c r="F70" s="144" t="str">
        <f t="shared" si="54"/>
        <v>Fillon VI</v>
      </c>
      <c r="G70" s="145">
        <f t="shared" si="55"/>
        <v>40496</v>
      </c>
      <c r="H70" s="145">
        <f t="shared" si="56"/>
        <v>40601</v>
      </c>
      <c r="I70" s="146" t="str">
        <f t="shared" si="57"/>
        <v>Chantal Jouanno</v>
      </c>
      <c r="J70" s="147" t="str">
        <f t="shared" si="58"/>
        <v>1969</v>
      </c>
      <c r="K70" s="148" t="str">
        <f t="shared" si="59"/>
        <v>female</v>
      </c>
      <c r="L70" s="149" t="str">
        <f t="shared" si="60"/>
        <v>fr_ump01</v>
      </c>
      <c r="M70" s="150" t="str">
        <f t="shared" si="61"/>
        <v>Jouanno_Chantal_1969</v>
      </c>
      <c r="O70" s="142"/>
      <c r="P70" s="320" t="s">
        <v>941</v>
      </c>
      <c r="Q70" s="143">
        <f t="shared" si="62"/>
        <v>41044</v>
      </c>
      <c r="R70" s="144" t="str">
        <f t="shared" si="63"/>
        <v>Fillon VII</v>
      </c>
      <c r="S70" s="145">
        <f t="shared" si="64"/>
        <v>40601</v>
      </c>
      <c r="T70" s="145">
        <v>40812</v>
      </c>
      <c r="U70" s="146" t="str">
        <f t="shared" si="66"/>
        <v>Chantal Jouanno</v>
      </c>
      <c r="V70" s="147" t="str">
        <f t="shared" si="67"/>
        <v>1969</v>
      </c>
      <c r="W70" s="148" t="str">
        <f t="shared" si="68"/>
        <v>female</v>
      </c>
      <c r="X70" s="149" t="str">
        <f t="shared" si="69"/>
        <v>fr_ump01</v>
      </c>
      <c r="Y70" s="150" t="str">
        <f t="shared" si="70"/>
        <v>Jouanno_Chantal_1969</v>
      </c>
      <c r="AA70" s="142"/>
      <c r="AB70" s="142" t="s">
        <v>941</v>
      </c>
      <c r="AC70" s="143" t="str">
        <f t="shared" si="71"/>
        <v/>
      </c>
      <c r="AD70" s="144" t="str">
        <f t="shared" si="72"/>
        <v/>
      </c>
      <c r="AE70" s="145" t="str">
        <f t="shared" si="73"/>
        <v/>
      </c>
      <c r="AF70" s="145" t="str">
        <f t="shared" si="74"/>
        <v/>
      </c>
      <c r="AG70" s="146" t="str">
        <f t="shared" si="75"/>
        <v/>
      </c>
      <c r="AH70" s="147" t="str">
        <f t="shared" si="76"/>
        <v/>
      </c>
      <c r="AI70" s="148" t="str">
        <f t="shared" si="77"/>
        <v/>
      </c>
      <c r="AJ70" s="149" t="str">
        <f t="shared" si="215"/>
        <v/>
      </c>
      <c r="AK70" s="150" t="str">
        <f t="shared" si="78"/>
        <v/>
      </c>
      <c r="AM70" s="142"/>
      <c r="AN70" s="152"/>
      <c r="AO70" s="143" t="str">
        <f t="shared" si="0"/>
        <v/>
      </c>
      <c r="AP70" s="144" t="str">
        <f t="shared" si="1"/>
        <v/>
      </c>
      <c r="AQ70" s="145" t="str">
        <f t="shared" si="216"/>
        <v/>
      </c>
      <c r="AR70" s="145" t="str">
        <f t="shared" si="217"/>
        <v/>
      </c>
      <c r="AS70" s="146" t="str">
        <f t="shared" si="2"/>
        <v/>
      </c>
      <c r="AT70" s="147" t="str">
        <f t="shared" si="3"/>
        <v/>
      </c>
      <c r="AU70" s="148" t="str">
        <f t="shared" si="4"/>
        <v/>
      </c>
      <c r="AV70" s="149" t="str">
        <f t="shared" si="5"/>
        <v/>
      </c>
      <c r="AW70" s="150" t="str">
        <f t="shared" si="6"/>
        <v/>
      </c>
      <c r="AX70" s="89"/>
      <c r="AY70" s="142"/>
      <c r="AZ70" s="152"/>
      <c r="BA70" s="143" t="str">
        <f t="shared" si="7"/>
        <v/>
      </c>
      <c r="BB70" s="144" t="str">
        <f t="shared" si="8"/>
        <v/>
      </c>
      <c r="BC70" s="145" t="str">
        <f t="shared" si="218"/>
        <v/>
      </c>
      <c r="BD70" s="145" t="str">
        <f t="shared" si="219"/>
        <v/>
      </c>
      <c r="BE70" s="146" t="str">
        <f t="shared" si="9"/>
        <v/>
      </c>
      <c r="BF70" s="147" t="str">
        <f t="shared" si="10"/>
        <v/>
      </c>
      <c r="BG70" s="148" t="str">
        <f t="shared" si="11"/>
        <v/>
      </c>
      <c r="BH70" s="149" t="str">
        <f t="shared" si="12"/>
        <v/>
      </c>
      <c r="BI70" s="150" t="str">
        <f t="shared" si="13"/>
        <v/>
      </c>
      <c r="BJ70" s="89"/>
      <c r="BK70" s="142"/>
      <c r="BL70" s="152"/>
      <c r="BM70" s="143" t="str">
        <f t="shared" si="14"/>
        <v/>
      </c>
      <c r="BN70" s="144" t="str">
        <f t="shared" si="15"/>
        <v/>
      </c>
      <c r="BO70" s="145" t="str">
        <f t="shared" si="16"/>
        <v/>
      </c>
      <c r="BP70" s="145" t="str">
        <f t="shared" si="17"/>
        <v/>
      </c>
      <c r="BQ70" s="146" t="str">
        <f t="shared" si="18"/>
        <v/>
      </c>
      <c r="BR70" s="147" t="str">
        <f t="shared" si="19"/>
        <v/>
      </c>
      <c r="BS70" s="148" t="str">
        <f t="shared" si="20"/>
        <v/>
      </c>
      <c r="BT70" s="149" t="str">
        <f t="shared" si="21"/>
        <v/>
      </c>
      <c r="BU70" s="150" t="str">
        <f t="shared" si="22"/>
        <v/>
      </c>
      <c r="BV70" s="89"/>
      <c r="BW70" s="142"/>
      <c r="BX70" s="142"/>
      <c r="BY70" s="143">
        <f t="shared" si="23"/>
        <v>42905</v>
      </c>
      <c r="BZ70" s="144" t="str">
        <f t="shared" si="24"/>
        <v>Philippe I</v>
      </c>
      <c r="CA70" s="145">
        <f t="shared" si="25"/>
        <v>42870</v>
      </c>
      <c r="CB70" s="145">
        <f t="shared" si="26"/>
        <v>42905</v>
      </c>
      <c r="CC70" s="146" t="str">
        <f t="shared" si="27"/>
        <v>Laura Flessel</v>
      </c>
      <c r="CD70" s="147" t="str">
        <f t="shared" si="28"/>
        <v>1971</v>
      </c>
      <c r="CE70" s="148" t="str">
        <f t="shared" si="29"/>
        <v>female</v>
      </c>
      <c r="CF70" s="149" t="str">
        <f t="shared" si="30"/>
        <v>fr_independent01</v>
      </c>
      <c r="CG70" s="150" t="str">
        <f t="shared" si="31"/>
        <v>Flessel_Laura_1971</v>
      </c>
      <c r="CH70" s="89"/>
      <c r="CI70" s="142"/>
      <c r="CJ70" s="142" t="s">
        <v>1277</v>
      </c>
      <c r="CK70" s="143">
        <f t="shared" si="32"/>
        <v>44019</v>
      </c>
      <c r="CL70" s="144" t="str">
        <f t="shared" si="33"/>
        <v>Philippe II</v>
      </c>
      <c r="CM70" s="145">
        <f t="shared" si="34"/>
        <v>42905</v>
      </c>
      <c r="CN70" s="145">
        <v>43347</v>
      </c>
      <c r="CO70" s="146" t="str">
        <f t="shared" si="36"/>
        <v>Laura Flessel</v>
      </c>
      <c r="CP70" s="147" t="str">
        <f t="shared" si="37"/>
        <v>1971</v>
      </c>
      <c r="CQ70" s="148" t="str">
        <f t="shared" si="38"/>
        <v>female</v>
      </c>
      <c r="CR70" s="149" t="str">
        <f t="shared" si="39"/>
        <v>fr_independent01</v>
      </c>
      <c r="CS70" s="150" t="str">
        <f t="shared" si="40"/>
        <v>Flessel_Laura_1971</v>
      </c>
      <c r="CT70" s="89"/>
      <c r="CU70" s="142"/>
      <c r="CV70" s="142" t="s">
        <v>1277</v>
      </c>
      <c r="CW70" s="143" t="str">
        <f t="shared" si="41"/>
        <v/>
      </c>
      <c r="CX70" s="144" t="str">
        <f t="shared" si="42"/>
        <v/>
      </c>
      <c r="CY70" s="145" t="str">
        <f t="shared" si="43"/>
        <v/>
      </c>
      <c r="CZ70" s="145" t="str">
        <f t="shared" si="44"/>
        <v/>
      </c>
      <c r="DA70" s="146" t="str">
        <f t="shared" si="45"/>
        <v/>
      </c>
      <c r="DB70" s="147" t="str">
        <f t="shared" si="46"/>
        <v/>
      </c>
      <c r="DC70" s="148" t="str">
        <f t="shared" si="47"/>
        <v/>
      </c>
      <c r="DD70" s="149" t="str">
        <f t="shared" si="48"/>
        <v/>
      </c>
      <c r="DE70" s="150" t="str">
        <f t="shared" si="49"/>
        <v/>
      </c>
      <c r="DF70" s="89"/>
      <c r="DG70" s="142"/>
      <c r="DH70" s="142"/>
      <c r="DI70" s="143" t="str">
        <f t="shared" si="79"/>
        <v/>
      </c>
      <c r="DJ70" s="144" t="str">
        <f t="shared" si="80"/>
        <v/>
      </c>
      <c r="DK70" s="145" t="str">
        <f t="shared" si="81"/>
        <v/>
      </c>
      <c r="DL70" s="145" t="str">
        <f t="shared" si="82"/>
        <v/>
      </c>
      <c r="DM70" s="146" t="str">
        <f t="shared" si="83"/>
        <v/>
      </c>
      <c r="DN70" s="147" t="str">
        <f t="shared" si="84"/>
        <v/>
      </c>
      <c r="DO70" s="148" t="str">
        <f t="shared" si="85"/>
        <v/>
      </c>
      <c r="DP70" s="149" t="str">
        <f t="shared" si="86"/>
        <v/>
      </c>
      <c r="DQ70" s="150" t="str">
        <f t="shared" si="87"/>
        <v/>
      </c>
      <c r="DR70" s="89"/>
      <c r="DS70" s="142"/>
      <c r="DT70" s="152"/>
      <c r="DU70" s="143" t="str">
        <f t="shared" si="88"/>
        <v/>
      </c>
      <c r="DV70" s="144" t="str">
        <f t="shared" si="89"/>
        <v/>
      </c>
      <c r="DW70" s="145" t="str">
        <f t="shared" si="90"/>
        <v/>
      </c>
      <c r="DX70" s="145" t="str">
        <f t="shared" si="91"/>
        <v/>
      </c>
      <c r="DY70" s="146" t="str">
        <f t="shared" si="92"/>
        <v/>
      </c>
      <c r="DZ70" s="147" t="str">
        <f t="shared" si="93"/>
        <v/>
      </c>
      <c r="EA70" s="148" t="str">
        <f t="shared" si="94"/>
        <v/>
      </c>
      <c r="EB70" s="149" t="str">
        <f t="shared" si="95"/>
        <v/>
      </c>
      <c r="EC70" s="150" t="str">
        <f t="shared" si="96"/>
        <v/>
      </c>
      <c r="ED70" s="89"/>
      <c r="EE70" s="142"/>
      <c r="EF70" s="152"/>
      <c r="EG70" s="143" t="str">
        <f t="shared" si="97"/>
        <v/>
      </c>
      <c r="EH70" s="144" t="str">
        <f t="shared" si="98"/>
        <v/>
      </c>
      <c r="EI70" s="145" t="str">
        <f t="shared" si="99"/>
        <v/>
      </c>
      <c r="EJ70" s="145" t="str">
        <f t="shared" si="100"/>
        <v/>
      </c>
      <c r="EK70" s="146" t="str">
        <f t="shared" si="101"/>
        <v/>
      </c>
      <c r="EL70" s="147" t="str">
        <f t="shared" si="102"/>
        <v/>
      </c>
      <c r="EM70" s="148" t="str">
        <f t="shared" si="103"/>
        <v/>
      </c>
      <c r="EN70" s="149" t="str">
        <f t="shared" si="104"/>
        <v/>
      </c>
      <c r="EO70" s="150" t="str">
        <f t="shared" si="105"/>
        <v/>
      </c>
      <c r="EP70" s="89"/>
      <c r="EQ70" s="142"/>
      <c r="ER70" s="152"/>
      <c r="ES70" s="143" t="str">
        <f t="shared" si="106"/>
        <v/>
      </c>
      <c r="ET70" s="144" t="str">
        <f t="shared" si="107"/>
        <v/>
      </c>
      <c r="EU70" s="145" t="str">
        <f t="shared" si="108"/>
        <v/>
      </c>
      <c r="EV70" s="145" t="str">
        <f t="shared" si="109"/>
        <v/>
      </c>
      <c r="EW70" s="146" t="str">
        <f t="shared" si="110"/>
        <v/>
      </c>
      <c r="EX70" s="147" t="str">
        <f t="shared" si="111"/>
        <v/>
      </c>
      <c r="EY70" s="148" t="str">
        <f t="shared" si="112"/>
        <v/>
      </c>
      <c r="EZ70" s="149" t="str">
        <f t="shared" si="113"/>
        <v/>
      </c>
      <c r="FA70" s="150" t="str">
        <f t="shared" si="114"/>
        <v/>
      </c>
      <c r="FB70" s="89"/>
      <c r="FC70" s="142"/>
      <c r="FD70" s="152"/>
      <c r="FE70" s="143" t="str">
        <f t="shared" si="115"/>
        <v/>
      </c>
      <c r="FF70" s="144" t="str">
        <f t="shared" si="116"/>
        <v/>
      </c>
      <c r="FG70" s="145" t="str">
        <f t="shared" si="117"/>
        <v/>
      </c>
      <c r="FH70" s="145" t="str">
        <f t="shared" si="118"/>
        <v/>
      </c>
      <c r="FI70" s="146" t="str">
        <f t="shared" si="119"/>
        <v/>
      </c>
      <c r="FJ70" s="147" t="str">
        <f t="shared" si="120"/>
        <v/>
      </c>
      <c r="FK70" s="148" t="str">
        <f t="shared" si="121"/>
        <v/>
      </c>
      <c r="FL70" s="149" t="str">
        <f t="shared" si="122"/>
        <v/>
      </c>
      <c r="FM70" s="150" t="str">
        <f t="shared" si="123"/>
        <v/>
      </c>
      <c r="FN70" s="89"/>
      <c r="FO70" s="142"/>
      <c r="FP70" s="152"/>
      <c r="FQ70" s="143" t="str">
        <f>IF(FU70="","",#REF!)</f>
        <v/>
      </c>
      <c r="FR70" s="144" t="str">
        <f t="shared" si="124"/>
        <v/>
      </c>
      <c r="FS70" s="145" t="str">
        <f t="shared" si="125"/>
        <v/>
      </c>
      <c r="FT70" s="145" t="str">
        <f t="shared" si="126"/>
        <v/>
      </c>
      <c r="FU70" s="146" t="str">
        <f t="shared" si="127"/>
        <v/>
      </c>
      <c r="FV70" s="147" t="str">
        <f t="shared" si="128"/>
        <v/>
      </c>
      <c r="FW70" s="148" t="str">
        <f t="shared" si="129"/>
        <v/>
      </c>
      <c r="FX70" s="149" t="str">
        <f t="shared" si="130"/>
        <v/>
      </c>
      <c r="FY70" s="150" t="str">
        <f t="shared" si="131"/>
        <v/>
      </c>
      <c r="FZ70" s="89"/>
      <c r="GA70" s="142"/>
      <c r="GB70" s="152"/>
      <c r="GC70" s="143" t="str">
        <f t="shared" si="132"/>
        <v/>
      </c>
      <c r="GD70" s="144" t="str">
        <f t="shared" si="133"/>
        <v/>
      </c>
      <c r="GE70" s="145" t="str">
        <f t="shared" si="134"/>
        <v/>
      </c>
      <c r="GF70" s="145" t="str">
        <f t="shared" si="135"/>
        <v/>
      </c>
      <c r="GG70" s="146" t="str">
        <f t="shared" si="136"/>
        <v/>
      </c>
      <c r="GH70" s="147" t="str">
        <f t="shared" si="137"/>
        <v/>
      </c>
      <c r="GI70" s="148" t="str">
        <f t="shared" si="138"/>
        <v/>
      </c>
      <c r="GJ70" s="149" t="str">
        <f t="shared" si="139"/>
        <v/>
      </c>
      <c r="GK70" s="150" t="str">
        <f t="shared" si="140"/>
        <v/>
      </c>
      <c r="GL70" s="89"/>
      <c r="GM70" s="142"/>
      <c r="GN70" s="152"/>
      <c r="GO70" s="143" t="str">
        <f t="shared" si="141"/>
        <v/>
      </c>
      <c r="GP70" s="144" t="str">
        <f t="shared" si="142"/>
        <v/>
      </c>
      <c r="GQ70" s="145" t="str">
        <f t="shared" si="143"/>
        <v/>
      </c>
      <c r="GR70" s="145" t="str">
        <f t="shared" si="144"/>
        <v/>
      </c>
      <c r="GS70" s="146" t="str">
        <f t="shared" si="145"/>
        <v/>
      </c>
      <c r="GT70" s="147" t="str">
        <f t="shared" si="146"/>
        <v/>
      </c>
      <c r="GU70" s="148" t="str">
        <f t="shared" si="147"/>
        <v/>
      </c>
      <c r="GV70" s="149" t="str">
        <f t="shared" si="148"/>
        <v/>
      </c>
      <c r="GW70" s="150" t="str">
        <f t="shared" si="149"/>
        <v/>
      </c>
      <c r="GX70" s="89"/>
      <c r="GY70" s="142"/>
      <c r="GZ70" s="152"/>
      <c r="HA70" s="143" t="str">
        <f t="shared" si="150"/>
        <v/>
      </c>
      <c r="HB70" s="144" t="str">
        <f t="shared" si="151"/>
        <v/>
      </c>
      <c r="HC70" s="145" t="str">
        <f t="shared" si="152"/>
        <v/>
      </c>
      <c r="HD70" s="145" t="str">
        <f t="shared" si="153"/>
        <v/>
      </c>
      <c r="HE70" s="146" t="str">
        <f t="shared" si="154"/>
        <v/>
      </c>
      <c r="HF70" s="147" t="str">
        <f t="shared" si="155"/>
        <v/>
      </c>
      <c r="HG70" s="148" t="str">
        <f t="shared" si="156"/>
        <v/>
      </c>
      <c r="HH70" s="149" t="str">
        <f t="shared" si="157"/>
        <v/>
      </c>
      <c r="HI70" s="150" t="str">
        <f t="shared" si="158"/>
        <v/>
      </c>
      <c r="HJ70" s="89"/>
      <c r="HK70" s="142"/>
      <c r="HL70" s="152" t="s">
        <v>284</v>
      </c>
      <c r="HM70" s="143" t="str">
        <f t="shared" si="159"/>
        <v/>
      </c>
      <c r="HN70" s="144" t="str">
        <f t="shared" si="160"/>
        <v/>
      </c>
      <c r="HO70" s="145" t="str">
        <f t="shared" si="161"/>
        <v/>
      </c>
      <c r="HP70" s="145" t="str">
        <f t="shared" si="162"/>
        <v/>
      </c>
      <c r="HQ70" s="146" t="str">
        <f t="shared" si="163"/>
        <v/>
      </c>
      <c r="HR70" s="147" t="str">
        <f t="shared" si="164"/>
        <v/>
      </c>
      <c r="HS70" s="148" t="str">
        <f t="shared" si="165"/>
        <v/>
      </c>
      <c r="HT70" s="149" t="str">
        <f t="shared" si="166"/>
        <v/>
      </c>
      <c r="HU70" s="150" t="str">
        <f t="shared" si="167"/>
        <v/>
      </c>
      <c r="HV70" s="89"/>
      <c r="HW70" s="142"/>
      <c r="HX70" s="152"/>
      <c r="HY70" s="143" t="str">
        <f t="shared" si="168"/>
        <v/>
      </c>
      <c r="HZ70" s="144" t="str">
        <f t="shared" si="169"/>
        <v/>
      </c>
      <c r="IA70" s="145" t="str">
        <f t="shared" si="170"/>
        <v/>
      </c>
      <c r="IB70" s="145" t="str">
        <f t="shared" si="171"/>
        <v/>
      </c>
      <c r="IC70" s="146" t="str">
        <f t="shared" si="172"/>
        <v/>
      </c>
      <c r="ID70" s="147" t="str">
        <f t="shared" si="173"/>
        <v/>
      </c>
      <c r="IE70" s="148" t="str">
        <f t="shared" si="174"/>
        <v/>
      </c>
      <c r="IF70" s="149" t="str">
        <f t="shared" si="175"/>
        <v/>
      </c>
      <c r="IG70" s="150" t="str">
        <f t="shared" si="176"/>
        <v/>
      </c>
      <c r="IH70" s="89"/>
      <c r="II70" s="142"/>
      <c r="IJ70" s="152"/>
      <c r="IK70" s="143" t="str">
        <f t="shared" si="177"/>
        <v/>
      </c>
      <c r="IL70" s="144" t="str">
        <f t="shared" si="178"/>
        <v/>
      </c>
      <c r="IM70" s="145" t="str">
        <f t="shared" si="179"/>
        <v/>
      </c>
      <c r="IN70" s="145" t="str">
        <f t="shared" si="180"/>
        <v/>
      </c>
      <c r="IO70" s="146" t="str">
        <f t="shared" si="181"/>
        <v/>
      </c>
      <c r="IP70" s="147" t="str">
        <f t="shared" si="182"/>
        <v/>
      </c>
      <c r="IQ70" s="148" t="str">
        <f t="shared" si="183"/>
        <v/>
      </c>
      <c r="IR70" s="149" t="str">
        <f t="shared" si="184"/>
        <v/>
      </c>
      <c r="IS70" s="150" t="str">
        <f t="shared" si="185"/>
        <v/>
      </c>
      <c r="IT70" s="89"/>
      <c r="IU70" s="142"/>
      <c r="IV70" s="152"/>
      <c r="IW70" s="143" t="str">
        <f t="shared" si="186"/>
        <v/>
      </c>
      <c r="IX70" s="144" t="str">
        <f t="shared" si="187"/>
        <v/>
      </c>
      <c r="IY70" s="145" t="str">
        <f t="shared" si="188"/>
        <v/>
      </c>
      <c r="IZ70" s="145" t="str">
        <f t="shared" si="189"/>
        <v/>
      </c>
      <c r="JA70" s="146" t="str">
        <f t="shared" si="190"/>
        <v/>
      </c>
      <c r="JB70" s="147" t="str">
        <f t="shared" si="191"/>
        <v/>
      </c>
      <c r="JC70" s="148" t="str">
        <f t="shared" si="192"/>
        <v/>
      </c>
      <c r="JD70" s="149" t="str">
        <f t="shared" si="193"/>
        <v/>
      </c>
      <c r="JE70" s="150" t="str">
        <f t="shared" si="194"/>
        <v/>
      </c>
      <c r="JF70" s="89"/>
      <c r="JG70" s="142"/>
      <c r="JH70" s="152"/>
      <c r="JI70" s="143" t="str">
        <f t="shared" si="195"/>
        <v/>
      </c>
      <c r="JJ70" s="144" t="str">
        <f t="shared" si="196"/>
        <v/>
      </c>
      <c r="JK70" s="145" t="str">
        <f t="shared" si="197"/>
        <v/>
      </c>
      <c r="JL70" s="145" t="str">
        <f t="shared" si="198"/>
        <v/>
      </c>
      <c r="JM70" s="146" t="str">
        <f t="shared" si="199"/>
        <v/>
      </c>
      <c r="JN70" s="147" t="str">
        <f t="shared" si="200"/>
        <v/>
      </c>
      <c r="JO70" s="148" t="str">
        <f t="shared" si="201"/>
        <v/>
      </c>
      <c r="JP70" s="149" t="str">
        <f t="shared" si="202"/>
        <v/>
      </c>
      <c r="JQ70" s="150" t="str">
        <f t="shared" si="203"/>
        <v/>
      </c>
      <c r="JR70" s="89"/>
      <c r="JS70" s="142"/>
      <c r="JT70" s="152"/>
      <c r="JU70" s="143" t="str">
        <f t="shared" si="204"/>
        <v/>
      </c>
      <c r="JV70" s="144" t="str">
        <f t="shared" si="205"/>
        <v/>
      </c>
      <c r="JW70" s="145" t="str">
        <f t="shared" si="206"/>
        <v/>
      </c>
      <c r="JX70" s="145" t="str">
        <f t="shared" si="207"/>
        <v/>
      </c>
      <c r="JY70" s="146" t="str">
        <f t="shared" si="208"/>
        <v/>
      </c>
      <c r="JZ70" s="147" t="str">
        <f t="shared" si="209"/>
        <v/>
      </c>
      <c r="KA70" s="148" t="str">
        <f t="shared" si="210"/>
        <v/>
      </c>
      <c r="KB70" s="149" t="str">
        <f t="shared" si="211"/>
        <v/>
      </c>
      <c r="KC70" s="150" t="str">
        <f t="shared" si="212"/>
        <v/>
      </c>
      <c r="KD70" s="89"/>
      <c r="KE70" s="142"/>
      <c r="KF70" s="152"/>
    </row>
    <row r="71" spans="1:292" ht="13.5" customHeight="1" x14ac:dyDescent="0.25">
      <c r="A71" s="100"/>
      <c r="B71" s="142" t="s">
        <v>818</v>
      </c>
      <c r="C71" s="89" t="s">
        <v>819</v>
      </c>
      <c r="D71" s="320"/>
      <c r="E71" s="143"/>
      <c r="F71" s="144"/>
      <c r="G71" s="145"/>
      <c r="H71" s="145"/>
      <c r="I71" s="146"/>
      <c r="J71" s="147"/>
      <c r="K71" s="148"/>
      <c r="L71" s="149"/>
      <c r="M71" s="150"/>
      <c r="O71" s="142"/>
      <c r="P71" s="320"/>
      <c r="Q71" s="143">
        <f>IF(U71="","",Q$3)</f>
        <v>41044</v>
      </c>
      <c r="R71" s="144" t="str">
        <f>IF(U71="","",Q$1)</f>
        <v>Fillon VII</v>
      </c>
      <c r="S71" s="145">
        <v>40812</v>
      </c>
      <c r="T71" s="145">
        <f>IF(U71="","",Q$3)</f>
        <v>41044</v>
      </c>
      <c r="U71" s="146" t="str">
        <f>IF(AB71="","",IF(ISNUMBER(SEARCH(":",AB71)),MID(AB71,FIND(":",AB71)+2,FIND("(",AB71)-FIND(":",AB71)-3),LEFT(AB71,FIND("(",AB71)-2)))</f>
        <v>David Douillet</v>
      </c>
      <c r="V71" s="147" t="str">
        <f>IF(AB71="","",MID(AB71,FIND("(",AB71)+1,4))</f>
        <v>1969</v>
      </c>
      <c r="W71" s="148" t="str">
        <f>IF(ISNUMBER(SEARCH("*female*",AB71)),"female",IF(ISNUMBER(SEARCH("*male*",AB71)),"male",""))</f>
        <v>male</v>
      </c>
      <c r="X71" s="149" t="str">
        <f>IF(AB71="","",IF(ISERROR(MID(AB71,FIND("male,",AB71)+6,(FIND(")",AB71)-(FIND("male,",AB71)+6))))=TRUE,"missing/error",MID(AB71,FIND("male,",AB71)+6,(FIND(")",AB71)-(FIND("male,",AB71)+6)))))</f>
        <v>fr_ump01</v>
      </c>
      <c r="Y71" s="150" t="str">
        <f>IF(U71="","",(MID(U71,(SEARCH("^^",SUBSTITUTE(U71," ","^^",LEN(U71)-LEN(SUBSTITUTE(U71," ","")))))+1,99)&amp;"_"&amp;LEFT(U71,FIND(" ",U71)-1)&amp;"_"&amp;V71))</f>
        <v>Douillet_David_1969</v>
      </c>
      <c r="AA71" s="142"/>
      <c r="AB71" s="142" t="s">
        <v>979</v>
      </c>
      <c r="AC71" s="143"/>
      <c r="AD71" s="144"/>
      <c r="AE71" s="145"/>
      <c r="AF71" s="145"/>
      <c r="AG71" s="146"/>
      <c r="AH71" s="147"/>
      <c r="AI71" s="148"/>
      <c r="AJ71" s="149"/>
      <c r="AK71" s="150"/>
      <c r="AM71" s="142"/>
      <c r="AN71" s="152"/>
      <c r="AO71" s="143" t="str">
        <f t="shared" si="0"/>
        <v/>
      </c>
      <c r="AP71" s="144" t="str">
        <f t="shared" si="1"/>
        <v/>
      </c>
      <c r="AQ71" s="145"/>
      <c r="AR71" s="145"/>
      <c r="AS71" s="146" t="str">
        <f t="shared" si="2"/>
        <v/>
      </c>
      <c r="AT71" s="147" t="str">
        <f t="shared" si="3"/>
        <v/>
      </c>
      <c r="AU71" s="148" t="str">
        <f t="shared" si="4"/>
        <v/>
      </c>
      <c r="AV71" s="149" t="str">
        <f t="shared" si="5"/>
        <v/>
      </c>
      <c r="AW71" s="150" t="str">
        <f t="shared" si="6"/>
        <v/>
      </c>
      <c r="AX71" s="89"/>
      <c r="AY71" s="142"/>
      <c r="AZ71" s="152"/>
      <c r="BA71" s="143" t="str">
        <f t="shared" si="7"/>
        <v/>
      </c>
      <c r="BB71" s="144" t="str">
        <f t="shared" si="8"/>
        <v/>
      </c>
      <c r="BC71" s="145"/>
      <c r="BD71" s="145"/>
      <c r="BE71" s="146" t="str">
        <f t="shared" si="9"/>
        <v/>
      </c>
      <c r="BF71" s="147" t="str">
        <f t="shared" si="10"/>
        <v/>
      </c>
      <c r="BG71" s="148" t="str">
        <f t="shared" si="11"/>
        <v/>
      </c>
      <c r="BH71" s="149" t="str">
        <f t="shared" si="12"/>
        <v/>
      </c>
      <c r="BI71" s="150" t="str">
        <f t="shared" si="13"/>
        <v/>
      </c>
      <c r="BJ71" s="89"/>
      <c r="BK71" s="142"/>
      <c r="BL71" s="152"/>
      <c r="BM71" s="143" t="str">
        <f t="shared" si="14"/>
        <v/>
      </c>
      <c r="BN71" s="144" t="str">
        <f t="shared" si="15"/>
        <v/>
      </c>
      <c r="BO71" s="145" t="str">
        <f t="shared" si="16"/>
        <v/>
      </c>
      <c r="BP71" s="145" t="str">
        <f t="shared" si="17"/>
        <v/>
      </c>
      <c r="BQ71" s="146" t="str">
        <f t="shared" si="18"/>
        <v/>
      </c>
      <c r="BR71" s="147" t="str">
        <f t="shared" si="19"/>
        <v/>
      </c>
      <c r="BS71" s="148" t="str">
        <f t="shared" si="20"/>
        <v/>
      </c>
      <c r="BT71" s="149" t="str">
        <f t="shared" si="21"/>
        <v/>
      </c>
      <c r="BU71" s="150" t="str">
        <f t="shared" si="22"/>
        <v/>
      </c>
      <c r="BV71" s="89"/>
      <c r="BW71" s="142"/>
      <c r="BX71" s="142"/>
      <c r="BY71" s="143" t="str">
        <f t="shared" si="23"/>
        <v/>
      </c>
      <c r="BZ71" s="144" t="str">
        <f t="shared" si="24"/>
        <v/>
      </c>
      <c r="CA71" s="145" t="str">
        <f t="shared" si="25"/>
        <v/>
      </c>
      <c r="CB71" s="145" t="str">
        <f t="shared" si="26"/>
        <v/>
      </c>
      <c r="CC71" s="146" t="str">
        <f t="shared" si="27"/>
        <v/>
      </c>
      <c r="CD71" s="147" t="str">
        <f t="shared" si="28"/>
        <v/>
      </c>
      <c r="CE71" s="148" t="str">
        <f t="shared" si="29"/>
        <v/>
      </c>
      <c r="CF71" s="149" t="str">
        <f t="shared" si="30"/>
        <v/>
      </c>
      <c r="CG71" s="150" t="str">
        <f t="shared" si="31"/>
        <v/>
      </c>
      <c r="CH71" s="89"/>
      <c r="CI71" s="142"/>
      <c r="CJ71" s="142"/>
      <c r="CK71" s="143">
        <f t="shared" si="32"/>
        <v>44019</v>
      </c>
      <c r="CL71" s="144" t="str">
        <f t="shared" si="33"/>
        <v>Philippe II</v>
      </c>
      <c r="CM71" s="145">
        <v>43347</v>
      </c>
      <c r="CN71" s="145">
        <f t="shared" si="35"/>
        <v>44019</v>
      </c>
      <c r="CO71" s="146" t="str">
        <f t="shared" si="36"/>
        <v>Roxana Maracineanu</v>
      </c>
      <c r="CP71" s="147" t="str">
        <f t="shared" si="37"/>
        <v>1975</v>
      </c>
      <c r="CQ71" s="148" t="str">
        <f t="shared" si="38"/>
        <v>female</v>
      </c>
      <c r="CR71" s="149" t="str">
        <f t="shared" si="39"/>
        <v>fr_independent01</v>
      </c>
      <c r="CS71" s="150" t="str">
        <f t="shared" si="40"/>
        <v>Maracineanu_Roxana_1975</v>
      </c>
      <c r="CT71" s="89"/>
      <c r="CU71" s="142"/>
      <c r="CV71" s="142" t="s">
        <v>1293</v>
      </c>
      <c r="CW71" s="143" t="str">
        <f t="shared" si="41"/>
        <v/>
      </c>
      <c r="CX71" s="144" t="str">
        <f t="shared" si="42"/>
        <v/>
      </c>
      <c r="CY71" s="145" t="str">
        <f t="shared" si="43"/>
        <v/>
      </c>
      <c r="CZ71" s="145" t="str">
        <f t="shared" si="44"/>
        <v/>
      </c>
      <c r="DA71" s="146" t="str">
        <f t="shared" si="45"/>
        <v/>
      </c>
      <c r="DB71" s="147" t="str">
        <f t="shared" si="46"/>
        <v/>
      </c>
      <c r="DC71" s="148" t="str">
        <f t="shared" si="47"/>
        <v/>
      </c>
      <c r="DD71" s="149" t="str">
        <f t="shared" si="48"/>
        <v/>
      </c>
      <c r="DE71" s="150" t="str">
        <f t="shared" si="49"/>
        <v/>
      </c>
      <c r="DF71" s="89"/>
      <c r="DG71" s="142"/>
      <c r="DH71" s="142"/>
      <c r="DI71" s="143"/>
      <c r="DJ71" s="144"/>
      <c r="DK71" s="145"/>
      <c r="DL71" s="145"/>
      <c r="DM71" s="146"/>
      <c r="DN71" s="147"/>
      <c r="DO71" s="148"/>
      <c r="DP71" s="149"/>
      <c r="DQ71" s="150"/>
      <c r="DR71" s="89"/>
      <c r="DS71" s="142"/>
      <c r="DT71" s="152"/>
      <c r="DU71" s="143"/>
      <c r="DV71" s="144"/>
      <c r="DW71" s="145"/>
      <c r="DX71" s="145"/>
      <c r="DY71" s="146"/>
      <c r="DZ71" s="147"/>
      <c r="EA71" s="148"/>
      <c r="EB71" s="149"/>
      <c r="EC71" s="150"/>
      <c r="ED71" s="89"/>
      <c r="EE71" s="142"/>
      <c r="EF71" s="152"/>
      <c r="EG71" s="143"/>
      <c r="EH71" s="144"/>
      <c r="EI71" s="145"/>
      <c r="EJ71" s="145"/>
      <c r="EK71" s="146"/>
      <c r="EL71" s="147"/>
      <c r="EM71" s="148"/>
      <c r="EN71" s="149"/>
      <c r="EO71" s="150"/>
      <c r="EP71" s="89"/>
      <c r="EQ71" s="142"/>
      <c r="ER71" s="152"/>
      <c r="ES71" s="143"/>
      <c r="ET71" s="144"/>
      <c r="EU71" s="145"/>
      <c r="EV71" s="145"/>
      <c r="EW71" s="146"/>
      <c r="EX71" s="147"/>
      <c r="EY71" s="148"/>
      <c r="EZ71" s="149"/>
      <c r="FA71" s="150"/>
      <c r="FB71" s="89"/>
      <c r="FC71" s="142"/>
      <c r="FD71" s="152"/>
      <c r="FE71" s="143"/>
      <c r="FF71" s="144"/>
      <c r="FG71" s="145"/>
      <c r="FH71" s="145"/>
      <c r="FI71" s="146"/>
      <c r="FJ71" s="147"/>
      <c r="FK71" s="148"/>
      <c r="FL71" s="149"/>
      <c r="FM71" s="150"/>
      <c r="FN71" s="89"/>
      <c r="FO71" s="142"/>
      <c r="FP71" s="152"/>
      <c r="FQ71" s="143"/>
      <c r="FR71" s="144"/>
      <c r="FS71" s="145"/>
      <c r="FT71" s="145"/>
      <c r="FU71" s="146"/>
      <c r="FV71" s="147"/>
      <c r="FW71" s="148"/>
      <c r="FX71" s="149"/>
      <c r="FY71" s="150"/>
      <c r="FZ71" s="89"/>
      <c r="GA71" s="142"/>
      <c r="GB71" s="152"/>
      <c r="GC71" s="143"/>
      <c r="GD71" s="144"/>
      <c r="GE71" s="145"/>
      <c r="GF71" s="145"/>
      <c r="GG71" s="146"/>
      <c r="GH71" s="147"/>
      <c r="GI71" s="148"/>
      <c r="GJ71" s="149"/>
      <c r="GK71" s="150"/>
      <c r="GL71" s="89"/>
      <c r="GM71" s="142"/>
      <c r="GN71" s="152"/>
      <c r="GO71" s="143"/>
      <c r="GP71" s="144"/>
      <c r="GQ71" s="145"/>
      <c r="GR71" s="145"/>
      <c r="GS71" s="146"/>
      <c r="GT71" s="147"/>
      <c r="GU71" s="148"/>
      <c r="GV71" s="149"/>
      <c r="GW71" s="150"/>
      <c r="GX71" s="89"/>
      <c r="GY71" s="142"/>
      <c r="GZ71" s="152"/>
      <c r="HA71" s="143"/>
      <c r="HB71" s="144"/>
      <c r="HC71" s="145"/>
      <c r="HD71" s="145"/>
      <c r="HE71" s="146"/>
      <c r="HF71" s="147"/>
      <c r="HG71" s="148"/>
      <c r="HH71" s="149"/>
      <c r="HI71" s="150"/>
      <c r="HJ71" s="89"/>
      <c r="HK71" s="142"/>
      <c r="HL71" s="152"/>
      <c r="HM71" s="143"/>
      <c r="HN71" s="144"/>
      <c r="HO71" s="145"/>
      <c r="HP71" s="145"/>
      <c r="HQ71" s="146"/>
      <c r="HR71" s="147"/>
      <c r="HS71" s="148"/>
      <c r="HT71" s="149"/>
      <c r="HU71" s="150"/>
      <c r="HV71" s="89"/>
      <c r="HW71" s="142"/>
      <c r="HX71" s="152"/>
      <c r="HY71" s="143"/>
      <c r="HZ71" s="144"/>
      <c r="IA71" s="145"/>
      <c r="IB71" s="145"/>
      <c r="IC71" s="146"/>
      <c r="ID71" s="147"/>
      <c r="IE71" s="148"/>
      <c r="IF71" s="149"/>
      <c r="IG71" s="150"/>
      <c r="IH71" s="89"/>
      <c r="II71" s="142"/>
      <c r="IJ71" s="152"/>
      <c r="IK71" s="143"/>
      <c r="IL71" s="144"/>
      <c r="IM71" s="145"/>
      <c r="IN71" s="145"/>
      <c r="IO71" s="146"/>
      <c r="IP71" s="147"/>
      <c r="IQ71" s="148"/>
      <c r="IR71" s="149"/>
      <c r="IS71" s="150"/>
      <c r="IT71" s="89"/>
      <c r="IU71" s="142"/>
      <c r="IV71" s="152"/>
      <c r="IW71" s="143"/>
      <c r="IX71" s="144"/>
      <c r="IY71" s="145"/>
      <c r="IZ71" s="145"/>
      <c r="JA71" s="146"/>
      <c r="JB71" s="147"/>
      <c r="JC71" s="148"/>
      <c r="JD71" s="149"/>
      <c r="JE71" s="150"/>
      <c r="JF71" s="89"/>
      <c r="JG71" s="142"/>
      <c r="JH71" s="152"/>
      <c r="JI71" s="143"/>
      <c r="JJ71" s="144"/>
      <c r="JK71" s="145"/>
      <c r="JL71" s="145"/>
      <c r="JM71" s="146"/>
      <c r="JN71" s="147"/>
      <c r="JO71" s="148"/>
      <c r="JP71" s="149"/>
      <c r="JQ71" s="150"/>
      <c r="JR71" s="89"/>
      <c r="JS71" s="142"/>
      <c r="JT71" s="152"/>
      <c r="JU71" s="143"/>
      <c r="JV71" s="144"/>
      <c r="JW71" s="145"/>
      <c r="JX71" s="145"/>
      <c r="JY71" s="146"/>
      <c r="JZ71" s="147"/>
      <c r="KA71" s="148"/>
      <c r="KB71" s="149"/>
      <c r="KC71" s="150"/>
      <c r="KD71" s="89"/>
      <c r="KE71" s="142"/>
      <c r="KF71" s="152"/>
    </row>
    <row r="72" spans="1:292" ht="13.5" customHeight="1" x14ac:dyDescent="0.25">
      <c r="A72" s="100"/>
      <c r="B72" s="142" t="s">
        <v>820</v>
      </c>
      <c r="C72" s="89" t="s">
        <v>821</v>
      </c>
      <c r="D72" s="320"/>
      <c r="E72" s="143">
        <f t="shared" si="53"/>
        <v>40601</v>
      </c>
      <c r="F72" s="144" t="str">
        <f t="shared" si="54"/>
        <v>Fillon VI</v>
      </c>
      <c r="G72" s="145">
        <f t="shared" si="55"/>
        <v>40496</v>
      </c>
      <c r="H72" s="145">
        <f t="shared" si="56"/>
        <v>40601</v>
      </c>
      <c r="I72" s="146" t="str">
        <f t="shared" si="57"/>
        <v>Eric Besson</v>
      </c>
      <c r="J72" s="147" t="str">
        <f t="shared" si="58"/>
        <v>1958</v>
      </c>
      <c r="K72" s="148" t="str">
        <f t="shared" si="59"/>
        <v>male</v>
      </c>
      <c r="L72" s="149" t="s">
        <v>962</v>
      </c>
      <c r="M72" s="150" t="str">
        <f t="shared" si="61"/>
        <v>Besson_Eric_1958</v>
      </c>
      <c r="O72" s="142"/>
      <c r="P72" s="320" t="s">
        <v>964</v>
      </c>
      <c r="Q72" s="143">
        <f t="shared" si="62"/>
        <v>41044</v>
      </c>
      <c r="R72" s="144" t="str">
        <f t="shared" si="63"/>
        <v>Fillon VII</v>
      </c>
      <c r="S72" s="145">
        <f t="shared" si="64"/>
        <v>40601</v>
      </c>
      <c r="T72" s="145">
        <f t="shared" si="65"/>
        <v>41044</v>
      </c>
      <c r="U72" s="146" t="str">
        <f t="shared" si="66"/>
        <v>Eric Besson</v>
      </c>
      <c r="V72" s="147" t="str">
        <f t="shared" si="67"/>
        <v>1958</v>
      </c>
      <c r="W72" s="148" t="str">
        <f t="shared" si="68"/>
        <v>male</v>
      </c>
      <c r="X72" s="149" t="s">
        <v>962</v>
      </c>
      <c r="Y72" s="150" t="str">
        <f t="shared" si="70"/>
        <v>Besson_Eric_1958</v>
      </c>
      <c r="AA72" s="142"/>
      <c r="AB72" s="142" t="s">
        <v>942</v>
      </c>
      <c r="AC72" s="143" t="str">
        <f t="shared" si="71"/>
        <v/>
      </c>
      <c r="AD72" s="144" t="str">
        <f t="shared" si="72"/>
        <v/>
      </c>
      <c r="AE72" s="145" t="str">
        <f t="shared" si="73"/>
        <v/>
      </c>
      <c r="AF72" s="145" t="str">
        <f t="shared" si="74"/>
        <v/>
      </c>
      <c r="AG72" s="146" t="str">
        <f t="shared" si="75"/>
        <v/>
      </c>
      <c r="AH72" s="147" t="str">
        <f t="shared" si="76"/>
        <v/>
      </c>
      <c r="AI72" s="148" t="str">
        <f t="shared" si="77"/>
        <v/>
      </c>
      <c r="AJ72" s="149" t="str">
        <f t="shared" si="215"/>
        <v/>
      </c>
      <c r="AK72" s="150" t="str">
        <f t="shared" si="78"/>
        <v/>
      </c>
      <c r="AM72" s="142"/>
      <c r="AN72" s="142"/>
      <c r="AO72" s="143" t="str">
        <f t="shared" si="0"/>
        <v/>
      </c>
      <c r="AP72" s="144" t="str">
        <f t="shared" si="1"/>
        <v/>
      </c>
      <c r="AQ72" s="145" t="str">
        <f t="shared" si="216"/>
        <v/>
      </c>
      <c r="AR72" s="145" t="str">
        <f t="shared" si="217"/>
        <v/>
      </c>
      <c r="AS72" s="146" t="str">
        <f t="shared" si="2"/>
        <v/>
      </c>
      <c r="AT72" s="147" t="str">
        <f t="shared" si="3"/>
        <v/>
      </c>
      <c r="AU72" s="148" t="str">
        <f t="shared" si="4"/>
        <v/>
      </c>
      <c r="AV72" s="149" t="str">
        <f t="shared" si="5"/>
        <v/>
      </c>
      <c r="AW72" s="150" t="str">
        <f t="shared" si="6"/>
        <v/>
      </c>
      <c r="AX72" s="89"/>
      <c r="AY72" s="142"/>
      <c r="AZ72" s="142"/>
      <c r="BA72" s="143" t="str">
        <f t="shared" si="7"/>
        <v/>
      </c>
      <c r="BB72" s="144" t="str">
        <f t="shared" si="8"/>
        <v/>
      </c>
      <c r="BC72" s="145" t="str">
        <f t="shared" si="218"/>
        <v/>
      </c>
      <c r="BD72" s="145" t="str">
        <f t="shared" si="219"/>
        <v/>
      </c>
      <c r="BE72" s="146" t="str">
        <f t="shared" si="9"/>
        <v/>
      </c>
      <c r="BF72" s="147" t="str">
        <f t="shared" si="10"/>
        <v/>
      </c>
      <c r="BG72" s="148" t="str">
        <f t="shared" si="11"/>
        <v/>
      </c>
      <c r="BH72" s="149" t="str">
        <f t="shared" si="12"/>
        <v/>
      </c>
      <c r="BI72" s="150" t="str">
        <f t="shared" si="13"/>
        <v/>
      </c>
      <c r="BJ72" s="89"/>
      <c r="BK72" s="142"/>
      <c r="BL72" s="142"/>
      <c r="BM72" s="143" t="str">
        <f t="shared" si="14"/>
        <v/>
      </c>
      <c r="BN72" s="144" t="str">
        <f t="shared" si="15"/>
        <v/>
      </c>
      <c r="BO72" s="145" t="str">
        <f t="shared" si="16"/>
        <v/>
      </c>
      <c r="BP72" s="145" t="str">
        <f t="shared" si="17"/>
        <v/>
      </c>
      <c r="BQ72" s="146" t="str">
        <f t="shared" si="18"/>
        <v/>
      </c>
      <c r="BR72" s="147" t="str">
        <f t="shared" si="19"/>
        <v/>
      </c>
      <c r="BS72" s="148" t="str">
        <f t="shared" si="20"/>
        <v/>
      </c>
      <c r="BT72" s="149" t="str">
        <f t="shared" si="21"/>
        <v/>
      </c>
      <c r="BU72" s="150" t="str">
        <f t="shared" si="22"/>
        <v/>
      </c>
      <c r="BV72" s="89"/>
      <c r="BW72" s="142"/>
      <c r="BX72" s="142"/>
      <c r="BY72" s="143" t="str">
        <f t="shared" si="23"/>
        <v/>
      </c>
      <c r="BZ72" s="144" t="str">
        <f t="shared" si="24"/>
        <v/>
      </c>
      <c r="CA72" s="145" t="str">
        <f t="shared" si="25"/>
        <v/>
      </c>
      <c r="CB72" s="145" t="str">
        <f t="shared" si="26"/>
        <v/>
      </c>
      <c r="CC72" s="146" t="str">
        <f t="shared" si="27"/>
        <v/>
      </c>
      <c r="CD72" s="147" t="str">
        <f t="shared" si="28"/>
        <v/>
      </c>
      <c r="CE72" s="148" t="str">
        <f t="shared" si="29"/>
        <v/>
      </c>
      <c r="CF72" s="149" t="str">
        <f t="shared" si="30"/>
        <v/>
      </c>
      <c r="CG72" s="150" t="str">
        <f t="shared" si="31"/>
        <v/>
      </c>
      <c r="CH72" s="89"/>
      <c r="CI72" s="142"/>
      <c r="CJ72" s="142"/>
      <c r="CK72" s="143" t="str">
        <f t="shared" si="32"/>
        <v/>
      </c>
      <c r="CL72" s="144" t="str">
        <f t="shared" si="33"/>
        <v/>
      </c>
      <c r="CM72" s="145" t="str">
        <f t="shared" si="34"/>
        <v/>
      </c>
      <c r="CN72" s="145" t="str">
        <f t="shared" si="35"/>
        <v/>
      </c>
      <c r="CO72" s="146" t="str">
        <f t="shared" si="36"/>
        <v/>
      </c>
      <c r="CP72" s="147" t="str">
        <f t="shared" si="37"/>
        <v/>
      </c>
      <c r="CQ72" s="148" t="str">
        <f t="shared" si="38"/>
        <v/>
      </c>
      <c r="CR72" s="149" t="str">
        <f t="shared" si="39"/>
        <v/>
      </c>
      <c r="CS72" s="150" t="str">
        <f t="shared" si="40"/>
        <v/>
      </c>
      <c r="CT72" s="89"/>
      <c r="CU72" s="142"/>
      <c r="CV72" s="142"/>
      <c r="CW72" s="143" t="str">
        <f t="shared" si="41"/>
        <v/>
      </c>
      <c r="CX72" s="144" t="str">
        <f t="shared" si="42"/>
        <v/>
      </c>
      <c r="CY72" s="145" t="str">
        <f t="shared" si="43"/>
        <v/>
      </c>
      <c r="CZ72" s="145" t="str">
        <f t="shared" si="44"/>
        <v/>
      </c>
      <c r="DA72" s="146" t="str">
        <f t="shared" si="45"/>
        <v/>
      </c>
      <c r="DB72" s="147" t="str">
        <f t="shared" si="46"/>
        <v/>
      </c>
      <c r="DC72" s="148" t="str">
        <f t="shared" si="47"/>
        <v/>
      </c>
      <c r="DD72" s="149" t="str">
        <f t="shared" si="48"/>
        <v/>
      </c>
      <c r="DE72" s="150" t="str">
        <f t="shared" si="49"/>
        <v/>
      </c>
      <c r="DF72" s="89"/>
      <c r="DG72" s="142"/>
      <c r="DH72" s="142"/>
      <c r="DI72" s="143" t="str">
        <f t="shared" si="79"/>
        <v/>
      </c>
      <c r="DJ72" s="144" t="str">
        <f t="shared" si="80"/>
        <v/>
      </c>
      <c r="DK72" s="145" t="str">
        <f t="shared" si="81"/>
        <v/>
      </c>
      <c r="DL72" s="145" t="str">
        <f t="shared" si="82"/>
        <v/>
      </c>
      <c r="DM72" s="146" t="str">
        <f t="shared" si="83"/>
        <v/>
      </c>
      <c r="DN72" s="147" t="str">
        <f t="shared" si="84"/>
        <v/>
      </c>
      <c r="DO72" s="148" t="str">
        <f t="shared" si="85"/>
        <v/>
      </c>
      <c r="DP72" s="149" t="str">
        <f t="shared" si="86"/>
        <v/>
      </c>
      <c r="DQ72" s="150" t="str">
        <f t="shared" si="87"/>
        <v/>
      </c>
      <c r="DR72" s="89"/>
      <c r="DS72" s="142"/>
      <c r="DT72" s="142"/>
      <c r="DU72" s="143" t="str">
        <f t="shared" si="88"/>
        <v/>
      </c>
      <c r="DV72" s="144" t="str">
        <f t="shared" si="89"/>
        <v/>
      </c>
      <c r="DW72" s="145" t="str">
        <f t="shared" si="90"/>
        <v/>
      </c>
      <c r="DX72" s="145" t="str">
        <f t="shared" si="91"/>
        <v/>
      </c>
      <c r="DY72" s="146" t="str">
        <f t="shared" si="92"/>
        <v/>
      </c>
      <c r="DZ72" s="147" t="str">
        <f t="shared" si="93"/>
        <v/>
      </c>
      <c r="EA72" s="148" t="str">
        <f t="shared" si="94"/>
        <v/>
      </c>
      <c r="EB72" s="149" t="str">
        <f t="shared" si="95"/>
        <v/>
      </c>
      <c r="EC72" s="150" t="str">
        <f t="shared" si="96"/>
        <v/>
      </c>
      <c r="ED72" s="89"/>
      <c r="EE72" s="142"/>
      <c r="EF72" s="142"/>
      <c r="EG72" s="143" t="str">
        <f t="shared" si="97"/>
        <v/>
      </c>
      <c r="EH72" s="144" t="str">
        <f t="shared" si="98"/>
        <v/>
      </c>
      <c r="EI72" s="145" t="str">
        <f t="shared" si="99"/>
        <v/>
      </c>
      <c r="EJ72" s="145" t="str">
        <f t="shared" si="100"/>
        <v/>
      </c>
      <c r="EK72" s="146" t="str">
        <f t="shared" si="101"/>
        <v/>
      </c>
      <c r="EL72" s="147" t="str">
        <f t="shared" si="102"/>
        <v/>
      </c>
      <c r="EM72" s="148" t="str">
        <f t="shared" si="103"/>
        <v/>
      </c>
      <c r="EN72" s="149" t="str">
        <f t="shared" si="104"/>
        <v/>
      </c>
      <c r="EO72" s="150" t="str">
        <f t="shared" si="105"/>
        <v/>
      </c>
      <c r="EP72" s="89"/>
      <c r="EQ72" s="142"/>
      <c r="ER72" s="142"/>
      <c r="ES72" s="143" t="str">
        <f t="shared" si="106"/>
        <v/>
      </c>
      <c r="ET72" s="144" t="str">
        <f t="shared" si="107"/>
        <v/>
      </c>
      <c r="EU72" s="145" t="str">
        <f t="shared" si="108"/>
        <v/>
      </c>
      <c r="EV72" s="145" t="str">
        <f t="shared" si="109"/>
        <v/>
      </c>
      <c r="EW72" s="146" t="str">
        <f t="shared" si="110"/>
        <v/>
      </c>
      <c r="EX72" s="147" t="str">
        <f t="shared" si="111"/>
        <v/>
      </c>
      <c r="EY72" s="148" t="str">
        <f t="shared" si="112"/>
        <v/>
      </c>
      <c r="EZ72" s="149" t="str">
        <f t="shared" si="113"/>
        <v/>
      </c>
      <c r="FA72" s="150" t="str">
        <f t="shared" si="114"/>
        <v/>
      </c>
      <c r="FB72" s="89"/>
      <c r="FC72" s="142"/>
      <c r="FD72" s="142"/>
      <c r="FE72" s="143" t="str">
        <f t="shared" si="115"/>
        <v/>
      </c>
      <c r="FF72" s="144" t="str">
        <f t="shared" si="116"/>
        <v/>
      </c>
      <c r="FG72" s="145" t="str">
        <f t="shared" si="117"/>
        <v/>
      </c>
      <c r="FH72" s="145" t="str">
        <f t="shared" si="118"/>
        <v/>
      </c>
      <c r="FI72" s="146" t="str">
        <f t="shared" si="119"/>
        <v/>
      </c>
      <c r="FJ72" s="147" t="str">
        <f t="shared" si="120"/>
        <v/>
      </c>
      <c r="FK72" s="148" t="str">
        <f t="shared" si="121"/>
        <v/>
      </c>
      <c r="FL72" s="149" t="str">
        <f t="shared" si="122"/>
        <v/>
      </c>
      <c r="FM72" s="150" t="str">
        <f t="shared" si="123"/>
        <v/>
      </c>
      <c r="FN72" s="89"/>
      <c r="FO72" s="142"/>
      <c r="FP72" s="142"/>
      <c r="FQ72" s="143" t="str">
        <f>IF(FU72="","",#REF!)</f>
        <v/>
      </c>
      <c r="FR72" s="144" t="str">
        <f t="shared" si="124"/>
        <v/>
      </c>
      <c r="FS72" s="145" t="str">
        <f t="shared" si="125"/>
        <v/>
      </c>
      <c r="FT72" s="145" t="str">
        <f t="shared" si="126"/>
        <v/>
      </c>
      <c r="FU72" s="146" t="str">
        <f t="shared" si="127"/>
        <v/>
      </c>
      <c r="FV72" s="147" t="str">
        <f t="shared" si="128"/>
        <v/>
      </c>
      <c r="FW72" s="148" t="str">
        <f t="shared" si="129"/>
        <v/>
      </c>
      <c r="FX72" s="149" t="str">
        <f t="shared" si="130"/>
        <v/>
      </c>
      <c r="FY72" s="150" t="str">
        <f t="shared" si="131"/>
        <v/>
      </c>
      <c r="FZ72" s="89"/>
      <c r="GA72" s="142"/>
      <c r="GB72" s="142"/>
      <c r="GC72" s="143" t="str">
        <f t="shared" si="132"/>
        <v/>
      </c>
      <c r="GD72" s="144" t="str">
        <f t="shared" si="133"/>
        <v/>
      </c>
      <c r="GE72" s="145" t="str">
        <f t="shared" si="134"/>
        <v/>
      </c>
      <c r="GF72" s="145" t="str">
        <f t="shared" si="135"/>
        <v/>
      </c>
      <c r="GG72" s="146" t="str">
        <f t="shared" si="136"/>
        <v/>
      </c>
      <c r="GH72" s="147" t="str">
        <f t="shared" si="137"/>
        <v/>
      </c>
      <c r="GI72" s="148" t="str">
        <f t="shared" si="138"/>
        <v/>
      </c>
      <c r="GJ72" s="149" t="str">
        <f t="shared" si="139"/>
        <v/>
      </c>
      <c r="GK72" s="150" t="str">
        <f t="shared" si="140"/>
        <v/>
      </c>
      <c r="GL72" s="89"/>
      <c r="GM72" s="142"/>
      <c r="GN72" s="142"/>
      <c r="GO72" s="143" t="str">
        <f t="shared" si="141"/>
        <v/>
      </c>
      <c r="GP72" s="144" t="str">
        <f t="shared" si="142"/>
        <v/>
      </c>
      <c r="GQ72" s="145" t="str">
        <f t="shared" si="143"/>
        <v/>
      </c>
      <c r="GR72" s="145" t="str">
        <f t="shared" si="144"/>
        <v/>
      </c>
      <c r="GS72" s="146" t="str">
        <f t="shared" si="145"/>
        <v/>
      </c>
      <c r="GT72" s="147" t="str">
        <f t="shared" si="146"/>
        <v/>
      </c>
      <c r="GU72" s="148" t="str">
        <f t="shared" si="147"/>
        <v/>
      </c>
      <c r="GV72" s="149" t="str">
        <f t="shared" si="148"/>
        <v/>
      </c>
      <c r="GW72" s="150" t="str">
        <f t="shared" si="149"/>
        <v/>
      </c>
      <c r="GX72" s="89"/>
      <c r="GY72" s="142"/>
      <c r="GZ72" s="142"/>
      <c r="HA72" s="143" t="str">
        <f t="shared" si="150"/>
        <v/>
      </c>
      <c r="HB72" s="144" t="str">
        <f t="shared" si="151"/>
        <v/>
      </c>
      <c r="HC72" s="145" t="str">
        <f t="shared" si="152"/>
        <v/>
      </c>
      <c r="HD72" s="145" t="str">
        <f t="shared" si="153"/>
        <v/>
      </c>
      <c r="HE72" s="146" t="str">
        <f t="shared" si="154"/>
        <v/>
      </c>
      <c r="HF72" s="147" t="str">
        <f t="shared" si="155"/>
        <v/>
      </c>
      <c r="HG72" s="148" t="str">
        <f t="shared" si="156"/>
        <v/>
      </c>
      <c r="HH72" s="149" t="str">
        <f t="shared" si="157"/>
        <v/>
      </c>
      <c r="HI72" s="150" t="str">
        <f t="shared" si="158"/>
        <v/>
      </c>
      <c r="HJ72" s="89"/>
      <c r="HK72" s="142"/>
      <c r="HL72" s="142" t="s">
        <v>284</v>
      </c>
      <c r="HM72" s="143" t="str">
        <f t="shared" si="159"/>
        <v/>
      </c>
      <c r="HN72" s="144" t="str">
        <f t="shared" si="160"/>
        <v/>
      </c>
      <c r="HO72" s="145" t="str">
        <f t="shared" si="161"/>
        <v/>
      </c>
      <c r="HP72" s="145" t="str">
        <f t="shared" si="162"/>
        <v/>
      </c>
      <c r="HQ72" s="146" t="str">
        <f t="shared" si="163"/>
        <v/>
      </c>
      <c r="HR72" s="147" t="str">
        <f t="shared" si="164"/>
        <v/>
      </c>
      <c r="HS72" s="148" t="str">
        <f t="shared" si="165"/>
        <v/>
      </c>
      <c r="HT72" s="149" t="str">
        <f t="shared" si="166"/>
        <v/>
      </c>
      <c r="HU72" s="150" t="str">
        <f t="shared" si="167"/>
        <v/>
      </c>
      <c r="HV72" s="89"/>
      <c r="HW72" s="142"/>
      <c r="HX72" s="142"/>
      <c r="HY72" s="143" t="str">
        <f t="shared" si="168"/>
        <v/>
      </c>
      <c r="HZ72" s="144" t="str">
        <f t="shared" si="169"/>
        <v/>
      </c>
      <c r="IA72" s="145" t="str">
        <f t="shared" si="170"/>
        <v/>
      </c>
      <c r="IB72" s="145" t="str">
        <f t="shared" si="171"/>
        <v/>
      </c>
      <c r="IC72" s="146" t="str">
        <f t="shared" si="172"/>
        <v/>
      </c>
      <c r="ID72" s="147" t="str">
        <f t="shared" si="173"/>
        <v/>
      </c>
      <c r="IE72" s="148" t="str">
        <f t="shared" si="174"/>
        <v/>
      </c>
      <c r="IF72" s="149" t="str">
        <f t="shared" si="175"/>
        <v/>
      </c>
      <c r="IG72" s="150" t="str">
        <f t="shared" si="176"/>
        <v/>
      </c>
      <c r="IH72" s="89"/>
      <c r="II72" s="142"/>
      <c r="IJ72" s="142"/>
      <c r="IK72" s="143" t="str">
        <f t="shared" si="177"/>
        <v/>
      </c>
      <c r="IL72" s="144" t="str">
        <f t="shared" si="178"/>
        <v/>
      </c>
      <c r="IM72" s="145" t="str">
        <f t="shared" si="179"/>
        <v/>
      </c>
      <c r="IN72" s="145" t="str">
        <f t="shared" si="180"/>
        <v/>
      </c>
      <c r="IO72" s="146" t="str">
        <f t="shared" si="181"/>
        <v/>
      </c>
      <c r="IP72" s="147" t="str">
        <f t="shared" si="182"/>
        <v/>
      </c>
      <c r="IQ72" s="148" t="str">
        <f t="shared" si="183"/>
        <v/>
      </c>
      <c r="IR72" s="149" t="str">
        <f t="shared" si="184"/>
        <v/>
      </c>
      <c r="IS72" s="150" t="str">
        <f t="shared" si="185"/>
        <v/>
      </c>
      <c r="IT72" s="89"/>
      <c r="IU72" s="142"/>
      <c r="IV72" s="142"/>
      <c r="IW72" s="143" t="str">
        <f t="shared" si="186"/>
        <v/>
      </c>
      <c r="IX72" s="144" t="str">
        <f t="shared" si="187"/>
        <v/>
      </c>
      <c r="IY72" s="145" t="str">
        <f t="shared" si="188"/>
        <v/>
      </c>
      <c r="IZ72" s="145" t="str">
        <f t="shared" si="189"/>
        <v/>
      </c>
      <c r="JA72" s="146" t="str">
        <f t="shared" si="190"/>
        <v/>
      </c>
      <c r="JB72" s="147" t="str">
        <f t="shared" si="191"/>
        <v/>
      </c>
      <c r="JC72" s="148" t="str">
        <f t="shared" si="192"/>
        <v/>
      </c>
      <c r="JD72" s="149" t="str">
        <f t="shared" si="193"/>
        <v/>
      </c>
      <c r="JE72" s="150" t="str">
        <f t="shared" si="194"/>
        <v/>
      </c>
      <c r="JF72" s="89"/>
      <c r="JG72" s="142"/>
      <c r="JH72" s="142"/>
      <c r="JI72" s="143" t="str">
        <f t="shared" si="195"/>
        <v/>
      </c>
      <c r="JJ72" s="144" t="str">
        <f t="shared" si="196"/>
        <v/>
      </c>
      <c r="JK72" s="145" t="str">
        <f t="shared" si="197"/>
        <v/>
      </c>
      <c r="JL72" s="145" t="str">
        <f t="shared" si="198"/>
        <v/>
      </c>
      <c r="JM72" s="146" t="str">
        <f t="shared" si="199"/>
        <v/>
      </c>
      <c r="JN72" s="147" t="str">
        <f t="shared" si="200"/>
        <v/>
      </c>
      <c r="JO72" s="148" t="str">
        <f t="shared" si="201"/>
        <v/>
      </c>
      <c r="JP72" s="149" t="str">
        <f t="shared" si="202"/>
        <v/>
      </c>
      <c r="JQ72" s="150" t="str">
        <f t="shared" si="203"/>
        <v/>
      </c>
      <c r="JR72" s="89"/>
      <c r="JS72" s="142"/>
      <c r="JT72" s="142"/>
      <c r="JU72" s="143" t="str">
        <f t="shared" si="204"/>
        <v/>
      </c>
      <c r="JV72" s="144" t="str">
        <f t="shared" si="205"/>
        <v/>
      </c>
      <c r="JW72" s="145" t="str">
        <f t="shared" si="206"/>
        <v/>
      </c>
      <c r="JX72" s="145" t="str">
        <f t="shared" si="207"/>
        <v/>
      </c>
      <c r="JY72" s="146" t="str">
        <f t="shared" si="208"/>
        <v/>
      </c>
      <c r="JZ72" s="147" t="str">
        <f t="shared" si="209"/>
        <v/>
      </c>
      <c r="KA72" s="148" t="str">
        <f t="shared" si="210"/>
        <v/>
      </c>
      <c r="KB72" s="149" t="str">
        <f t="shared" si="211"/>
        <v/>
      </c>
      <c r="KC72" s="150" t="str">
        <f t="shared" si="212"/>
        <v/>
      </c>
      <c r="KD72" s="89"/>
      <c r="KE72" s="142"/>
      <c r="KF72" s="142"/>
    </row>
    <row r="73" spans="1:292" ht="13.5" customHeight="1" x14ac:dyDescent="0.25">
      <c r="A73" s="100"/>
      <c r="B73" s="142" t="s">
        <v>822</v>
      </c>
      <c r="C73" s="89" t="s">
        <v>823</v>
      </c>
      <c r="D73" s="320"/>
      <c r="E73" s="143">
        <f t="shared" si="53"/>
        <v>40601</v>
      </c>
      <c r="F73" s="144" t="str">
        <f t="shared" si="54"/>
        <v>Fillon VI</v>
      </c>
      <c r="G73" s="145">
        <f t="shared" si="55"/>
        <v>40496</v>
      </c>
      <c r="H73" s="145">
        <f t="shared" si="56"/>
        <v>40601</v>
      </c>
      <c r="I73" s="146" t="str">
        <f t="shared" si="57"/>
        <v>Patrick Ollier</v>
      </c>
      <c r="J73" s="147" t="str">
        <f t="shared" si="58"/>
        <v>1944</v>
      </c>
      <c r="K73" s="148" t="str">
        <f t="shared" si="59"/>
        <v>male</v>
      </c>
      <c r="L73" s="149" t="str">
        <f t="shared" si="60"/>
        <v>fr_ump01</v>
      </c>
      <c r="M73" s="150" t="str">
        <f t="shared" si="61"/>
        <v>Ollier_Patrick_1944</v>
      </c>
      <c r="O73" s="142"/>
      <c r="P73" s="320" t="s">
        <v>943</v>
      </c>
      <c r="Q73" s="143">
        <f t="shared" si="62"/>
        <v>41044</v>
      </c>
      <c r="R73" s="144" t="str">
        <f t="shared" si="63"/>
        <v>Fillon VII</v>
      </c>
      <c r="S73" s="145">
        <f t="shared" si="64"/>
        <v>40601</v>
      </c>
      <c r="T73" s="145">
        <f t="shared" si="65"/>
        <v>41044</v>
      </c>
      <c r="U73" s="146" t="str">
        <f t="shared" si="66"/>
        <v>Patrick Ollier</v>
      </c>
      <c r="V73" s="147" t="str">
        <f t="shared" si="67"/>
        <v>1944</v>
      </c>
      <c r="W73" s="148" t="str">
        <f t="shared" si="68"/>
        <v>male</v>
      </c>
      <c r="X73" s="149" t="str">
        <f t="shared" si="69"/>
        <v>fr_ump01</v>
      </c>
      <c r="Y73" s="150" t="str">
        <f t="shared" si="70"/>
        <v>Ollier_Patrick_1944</v>
      </c>
      <c r="AA73" s="142"/>
      <c r="AB73" s="153" t="s">
        <v>943</v>
      </c>
      <c r="AC73" s="143" t="str">
        <f t="shared" si="71"/>
        <v/>
      </c>
      <c r="AD73" s="144" t="str">
        <f t="shared" si="72"/>
        <v/>
      </c>
      <c r="AE73" s="145" t="str">
        <f t="shared" si="73"/>
        <v/>
      </c>
      <c r="AF73" s="145" t="str">
        <f t="shared" si="74"/>
        <v/>
      </c>
      <c r="AG73" s="146" t="str">
        <f t="shared" si="75"/>
        <v/>
      </c>
      <c r="AH73" s="147" t="str">
        <f t="shared" si="76"/>
        <v/>
      </c>
      <c r="AI73" s="148" t="str">
        <f t="shared" si="77"/>
        <v/>
      </c>
      <c r="AJ73" s="149" t="str">
        <f t="shared" si="215"/>
        <v/>
      </c>
      <c r="AK73" s="150" t="str">
        <f t="shared" si="78"/>
        <v/>
      </c>
      <c r="AM73" s="142"/>
      <c r="AN73" s="153"/>
      <c r="AO73" s="143" t="str">
        <f t="shared" si="0"/>
        <v/>
      </c>
      <c r="AP73" s="144" t="str">
        <f t="shared" si="1"/>
        <v/>
      </c>
      <c r="AQ73" s="145" t="str">
        <f t="shared" si="216"/>
        <v/>
      </c>
      <c r="AR73" s="145" t="str">
        <f t="shared" si="217"/>
        <v/>
      </c>
      <c r="AS73" s="146" t="str">
        <f t="shared" si="2"/>
        <v/>
      </c>
      <c r="AT73" s="147" t="str">
        <f t="shared" si="3"/>
        <v/>
      </c>
      <c r="AU73" s="148" t="str">
        <f t="shared" si="4"/>
        <v/>
      </c>
      <c r="AV73" s="149" t="str">
        <f t="shared" si="5"/>
        <v/>
      </c>
      <c r="AW73" s="150" t="str">
        <f t="shared" si="6"/>
        <v/>
      </c>
      <c r="AX73" s="89"/>
      <c r="AY73" s="142"/>
      <c r="AZ73" s="153"/>
      <c r="BA73" s="143" t="str">
        <f t="shared" si="7"/>
        <v/>
      </c>
      <c r="BB73" s="144" t="str">
        <f t="shared" si="8"/>
        <v/>
      </c>
      <c r="BC73" s="145" t="str">
        <f t="shared" si="218"/>
        <v/>
      </c>
      <c r="BD73" s="145" t="str">
        <f t="shared" si="219"/>
        <v/>
      </c>
      <c r="BE73" s="146" t="str">
        <f t="shared" si="9"/>
        <v/>
      </c>
      <c r="BF73" s="147" t="str">
        <f t="shared" si="10"/>
        <v/>
      </c>
      <c r="BG73" s="148" t="str">
        <f t="shared" si="11"/>
        <v/>
      </c>
      <c r="BH73" s="149" t="str">
        <f t="shared" si="12"/>
        <v/>
      </c>
      <c r="BI73" s="150" t="str">
        <f t="shared" si="13"/>
        <v/>
      </c>
      <c r="BJ73" s="89"/>
      <c r="BK73" s="142"/>
      <c r="BL73" s="153"/>
      <c r="BM73" s="143" t="str">
        <f t="shared" si="14"/>
        <v/>
      </c>
      <c r="BN73" s="144" t="str">
        <f t="shared" si="15"/>
        <v/>
      </c>
      <c r="BO73" s="145" t="str">
        <f t="shared" si="16"/>
        <v/>
      </c>
      <c r="BP73" s="145" t="str">
        <f t="shared" si="17"/>
        <v/>
      </c>
      <c r="BQ73" s="146" t="str">
        <f t="shared" si="18"/>
        <v/>
      </c>
      <c r="BR73" s="147" t="str">
        <f t="shared" si="19"/>
        <v/>
      </c>
      <c r="BS73" s="148" t="str">
        <f t="shared" si="20"/>
        <v/>
      </c>
      <c r="BT73" s="149" t="str">
        <f t="shared" si="21"/>
        <v/>
      </c>
      <c r="BU73" s="150" t="str">
        <f t="shared" si="22"/>
        <v/>
      </c>
      <c r="BV73" s="89"/>
      <c r="BW73" s="142"/>
      <c r="BX73" s="142"/>
      <c r="BY73" s="143" t="str">
        <f t="shared" si="23"/>
        <v/>
      </c>
      <c r="BZ73" s="144" t="str">
        <f t="shared" si="24"/>
        <v/>
      </c>
      <c r="CA73" s="145" t="str">
        <f t="shared" si="25"/>
        <v/>
      </c>
      <c r="CB73" s="145" t="str">
        <f t="shared" si="26"/>
        <v/>
      </c>
      <c r="CC73" s="146" t="str">
        <f t="shared" si="27"/>
        <v/>
      </c>
      <c r="CD73" s="147" t="str">
        <f t="shared" si="28"/>
        <v/>
      </c>
      <c r="CE73" s="148" t="str">
        <f t="shared" si="29"/>
        <v/>
      </c>
      <c r="CF73" s="149" t="str">
        <f t="shared" si="30"/>
        <v/>
      </c>
      <c r="CG73" s="150" t="str">
        <f t="shared" si="31"/>
        <v/>
      </c>
      <c r="CH73" s="89"/>
      <c r="CI73" s="142"/>
      <c r="CJ73" s="142"/>
      <c r="CK73" s="143" t="str">
        <f t="shared" si="32"/>
        <v/>
      </c>
      <c r="CL73" s="144" t="str">
        <f t="shared" si="33"/>
        <v/>
      </c>
      <c r="CM73" s="145" t="str">
        <f t="shared" si="34"/>
        <v/>
      </c>
      <c r="CN73" s="145" t="str">
        <f t="shared" si="35"/>
        <v/>
      </c>
      <c r="CO73" s="146" t="str">
        <f t="shared" si="36"/>
        <v/>
      </c>
      <c r="CP73" s="147" t="str">
        <f t="shared" si="37"/>
        <v/>
      </c>
      <c r="CQ73" s="148" t="str">
        <f t="shared" si="38"/>
        <v/>
      </c>
      <c r="CR73" s="149" t="str">
        <f t="shared" si="39"/>
        <v/>
      </c>
      <c r="CS73" s="150" t="str">
        <f t="shared" si="40"/>
        <v/>
      </c>
      <c r="CT73" s="89"/>
      <c r="CU73" s="142"/>
      <c r="CV73" s="142"/>
      <c r="CW73" s="143" t="str">
        <f t="shared" si="41"/>
        <v/>
      </c>
      <c r="CX73" s="144" t="str">
        <f t="shared" si="42"/>
        <v/>
      </c>
      <c r="CY73" s="145" t="str">
        <f t="shared" si="43"/>
        <v/>
      </c>
      <c r="CZ73" s="145" t="str">
        <f t="shared" si="44"/>
        <v/>
      </c>
      <c r="DA73" s="146" t="str">
        <f t="shared" si="45"/>
        <v/>
      </c>
      <c r="DB73" s="147" t="str">
        <f t="shared" si="46"/>
        <v/>
      </c>
      <c r="DC73" s="148" t="str">
        <f t="shared" si="47"/>
        <v/>
      </c>
      <c r="DD73" s="149" t="str">
        <f t="shared" si="48"/>
        <v/>
      </c>
      <c r="DE73" s="150" t="str">
        <f t="shared" si="49"/>
        <v/>
      </c>
      <c r="DF73" s="89"/>
      <c r="DG73" s="142"/>
      <c r="DH73" s="142"/>
      <c r="DI73" s="143" t="str">
        <f t="shared" si="79"/>
        <v/>
      </c>
      <c r="DJ73" s="144" t="str">
        <f t="shared" si="80"/>
        <v/>
      </c>
      <c r="DK73" s="145" t="str">
        <f t="shared" si="81"/>
        <v/>
      </c>
      <c r="DL73" s="145" t="str">
        <f t="shared" si="82"/>
        <v/>
      </c>
      <c r="DM73" s="146" t="str">
        <f t="shared" si="83"/>
        <v/>
      </c>
      <c r="DN73" s="147" t="str">
        <f t="shared" si="84"/>
        <v/>
      </c>
      <c r="DO73" s="148" t="str">
        <f t="shared" si="85"/>
        <v/>
      </c>
      <c r="DP73" s="149" t="str">
        <f t="shared" si="86"/>
        <v/>
      </c>
      <c r="DQ73" s="150" t="str">
        <f t="shared" si="87"/>
        <v/>
      </c>
      <c r="DR73" s="89"/>
      <c r="DS73" s="142"/>
      <c r="DT73" s="153"/>
      <c r="DU73" s="143" t="str">
        <f t="shared" si="88"/>
        <v/>
      </c>
      <c r="DV73" s="144" t="str">
        <f t="shared" si="89"/>
        <v/>
      </c>
      <c r="DW73" s="145" t="str">
        <f t="shared" si="90"/>
        <v/>
      </c>
      <c r="DX73" s="145" t="str">
        <f t="shared" si="91"/>
        <v/>
      </c>
      <c r="DY73" s="146" t="str">
        <f t="shared" si="92"/>
        <v/>
      </c>
      <c r="DZ73" s="147" t="str">
        <f t="shared" si="93"/>
        <v/>
      </c>
      <c r="EA73" s="148" t="str">
        <f t="shared" si="94"/>
        <v/>
      </c>
      <c r="EB73" s="149" t="str">
        <f t="shared" si="95"/>
        <v/>
      </c>
      <c r="EC73" s="150" t="str">
        <f t="shared" si="96"/>
        <v/>
      </c>
      <c r="ED73" s="89"/>
      <c r="EE73" s="142"/>
      <c r="EF73" s="153"/>
      <c r="EG73" s="143" t="str">
        <f t="shared" si="97"/>
        <v/>
      </c>
      <c r="EH73" s="144" t="str">
        <f t="shared" si="98"/>
        <v/>
      </c>
      <c r="EI73" s="145" t="str">
        <f t="shared" si="99"/>
        <v/>
      </c>
      <c r="EJ73" s="145" t="str">
        <f t="shared" si="100"/>
        <v/>
      </c>
      <c r="EK73" s="146" t="str">
        <f t="shared" si="101"/>
        <v/>
      </c>
      <c r="EL73" s="147" t="str">
        <f t="shared" si="102"/>
        <v/>
      </c>
      <c r="EM73" s="148" t="str">
        <f t="shared" si="103"/>
        <v/>
      </c>
      <c r="EN73" s="149" t="str">
        <f t="shared" si="104"/>
        <v/>
      </c>
      <c r="EO73" s="150" t="str">
        <f t="shared" si="105"/>
        <v/>
      </c>
      <c r="EP73" s="89"/>
      <c r="EQ73" s="142"/>
      <c r="ER73" s="153"/>
      <c r="ES73" s="143" t="str">
        <f t="shared" si="106"/>
        <v/>
      </c>
      <c r="ET73" s="144" t="str">
        <f t="shared" si="107"/>
        <v/>
      </c>
      <c r="EU73" s="145" t="str">
        <f t="shared" si="108"/>
        <v/>
      </c>
      <c r="EV73" s="145" t="str">
        <f t="shared" si="109"/>
        <v/>
      </c>
      <c r="EW73" s="146" t="str">
        <f t="shared" si="110"/>
        <v/>
      </c>
      <c r="EX73" s="147" t="str">
        <f t="shared" si="111"/>
        <v/>
      </c>
      <c r="EY73" s="148" t="str">
        <f t="shared" si="112"/>
        <v/>
      </c>
      <c r="EZ73" s="149" t="str">
        <f t="shared" si="113"/>
        <v/>
      </c>
      <c r="FA73" s="150" t="str">
        <f t="shared" si="114"/>
        <v/>
      </c>
      <c r="FB73" s="89"/>
      <c r="FC73" s="142"/>
      <c r="FD73" s="153"/>
      <c r="FE73" s="143" t="str">
        <f t="shared" si="115"/>
        <v/>
      </c>
      <c r="FF73" s="144" t="str">
        <f t="shared" si="116"/>
        <v/>
      </c>
      <c r="FG73" s="145" t="str">
        <f t="shared" si="117"/>
        <v/>
      </c>
      <c r="FH73" s="145" t="str">
        <f t="shared" si="118"/>
        <v/>
      </c>
      <c r="FI73" s="146" t="str">
        <f t="shared" si="119"/>
        <v/>
      </c>
      <c r="FJ73" s="147" t="str">
        <f t="shared" si="120"/>
        <v/>
      </c>
      <c r="FK73" s="148" t="str">
        <f t="shared" si="121"/>
        <v/>
      </c>
      <c r="FL73" s="149" t="str">
        <f t="shared" si="122"/>
        <v/>
      </c>
      <c r="FM73" s="150" t="str">
        <f t="shared" si="123"/>
        <v/>
      </c>
      <c r="FN73" s="89"/>
      <c r="FO73" s="142"/>
      <c r="FP73" s="153"/>
      <c r="FQ73" s="143" t="str">
        <f>IF(FU73="","",#REF!)</f>
        <v/>
      </c>
      <c r="FR73" s="144" t="str">
        <f t="shared" si="124"/>
        <v/>
      </c>
      <c r="FS73" s="145" t="str">
        <f t="shared" si="125"/>
        <v/>
      </c>
      <c r="FT73" s="145" t="str">
        <f t="shared" si="126"/>
        <v/>
      </c>
      <c r="FU73" s="146" t="str">
        <f t="shared" si="127"/>
        <v/>
      </c>
      <c r="FV73" s="147" t="str">
        <f t="shared" si="128"/>
        <v/>
      </c>
      <c r="FW73" s="148" t="str">
        <f t="shared" si="129"/>
        <v/>
      </c>
      <c r="FX73" s="149" t="str">
        <f t="shared" si="130"/>
        <v/>
      </c>
      <c r="FY73" s="150" t="str">
        <f t="shared" si="131"/>
        <v/>
      </c>
      <c r="FZ73" s="89"/>
      <c r="GA73" s="142"/>
      <c r="GB73" s="153"/>
      <c r="GC73" s="143" t="str">
        <f t="shared" si="132"/>
        <v/>
      </c>
      <c r="GD73" s="144" t="str">
        <f t="shared" si="133"/>
        <v/>
      </c>
      <c r="GE73" s="145" t="str">
        <f t="shared" si="134"/>
        <v/>
      </c>
      <c r="GF73" s="145" t="str">
        <f t="shared" si="135"/>
        <v/>
      </c>
      <c r="GG73" s="146" t="str">
        <f t="shared" si="136"/>
        <v/>
      </c>
      <c r="GH73" s="147" t="str">
        <f t="shared" si="137"/>
        <v/>
      </c>
      <c r="GI73" s="148" t="str">
        <f t="shared" si="138"/>
        <v/>
      </c>
      <c r="GJ73" s="149" t="str">
        <f t="shared" si="139"/>
        <v/>
      </c>
      <c r="GK73" s="150" t="str">
        <f t="shared" si="140"/>
        <v/>
      </c>
      <c r="GL73" s="89"/>
      <c r="GM73" s="142"/>
      <c r="GN73" s="153"/>
      <c r="GO73" s="143" t="str">
        <f t="shared" si="141"/>
        <v/>
      </c>
      <c r="GP73" s="144" t="str">
        <f t="shared" si="142"/>
        <v/>
      </c>
      <c r="GQ73" s="145" t="str">
        <f t="shared" si="143"/>
        <v/>
      </c>
      <c r="GR73" s="145" t="str">
        <f t="shared" si="144"/>
        <v/>
      </c>
      <c r="GS73" s="146" t="str">
        <f t="shared" si="145"/>
        <v/>
      </c>
      <c r="GT73" s="147" t="str">
        <f t="shared" si="146"/>
        <v/>
      </c>
      <c r="GU73" s="148" t="str">
        <f t="shared" si="147"/>
        <v/>
      </c>
      <c r="GV73" s="149" t="str">
        <f t="shared" si="148"/>
        <v/>
      </c>
      <c r="GW73" s="150" t="str">
        <f t="shared" si="149"/>
        <v/>
      </c>
      <c r="GX73" s="89"/>
      <c r="GY73" s="142"/>
      <c r="GZ73" s="153"/>
      <c r="HA73" s="143" t="str">
        <f t="shared" si="150"/>
        <v/>
      </c>
      <c r="HB73" s="144" t="str">
        <f t="shared" si="151"/>
        <v/>
      </c>
      <c r="HC73" s="145" t="str">
        <f t="shared" si="152"/>
        <v/>
      </c>
      <c r="HD73" s="145" t="str">
        <f t="shared" si="153"/>
        <v/>
      </c>
      <c r="HE73" s="146" t="str">
        <f t="shared" si="154"/>
        <v/>
      </c>
      <c r="HF73" s="147" t="str">
        <f t="shared" si="155"/>
        <v/>
      </c>
      <c r="HG73" s="148" t="str">
        <f t="shared" si="156"/>
        <v/>
      </c>
      <c r="HH73" s="149" t="str">
        <f t="shared" si="157"/>
        <v/>
      </c>
      <c r="HI73" s="150" t="str">
        <f t="shared" si="158"/>
        <v/>
      </c>
      <c r="HJ73" s="89"/>
      <c r="HK73" s="142"/>
      <c r="HL73" s="153" t="s">
        <v>284</v>
      </c>
      <c r="HM73" s="143" t="str">
        <f t="shared" si="159"/>
        <v/>
      </c>
      <c r="HN73" s="144" t="str">
        <f t="shared" si="160"/>
        <v/>
      </c>
      <c r="HO73" s="145" t="str">
        <f t="shared" si="161"/>
        <v/>
      </c>
      <c r="HP73" s="145" t="str">
        <f t="shared" si="162"/>
        <v/>
      </c>
      <c r="HQ73" s="146" t="str">
        <f t="shared" si="163"/>
        <v/>
      </c>
      <c r="HR73" s="147" t="str">
        <f t="shared" si="164"/>
        <v/>
      </c>
      <c r="HS73" s="148" t="str">
        <f t="shared" si="165"/>
        <v/>
      </c>
      <c r="HT73" s="149" t="str">
        <f t="shared" si="166"/>
        <v/>
      </c>
      <c r="HU73" s="150" t="str">
        <f t="shared" si="167"/>
        <v/>
      </c>
      <c r="HV73" s="89"/>
      <c r="HW73" s="142"/>
      <c r="HX73" s="153"/>
      <c r="HY73" s="143" t="str">
        <f t="shared" si="168"/>
        <v/>
      </c>
      <c r="HZ73" s="144" t="str">
        <f t="shared" si="169"/>
        <v/>
      </c>
      <c r="IA73" s="145" t="str">
        <f t="shared" si="170"/>
        <v/>
      </c>
      <c r="IB73" s="145" t="str">
        <f t="shared" si="171"/>
        <v/>
      </c>
      <c r="IC73" s="146" t="str">
        <f t="shared" si="172"/>
        <v/>
      </c>
      <c r="ID73" s="147" t="str">
        <f t="shared" si="173"/>
        <v/>
      </c>
      <c r="IE73" s="148" t="str">
        <f t="shared" si="174"/>
        <v/>
      </c>
      <c r="IF73" s="149" t="str">
        <f t="shared" si="175"/>
        <v/>
      </c>
      <c r="IG73" s="150" t="str">
        <f t="shared" si="176"/>
        <v/>
      </c>
      <c r="IH73" s="89"/>
      <c r="II73" s="142"/>
      <c r="IJ73" s="153"/>
      <c r="IK73" s="143" t="str">
        <f t="shared" si="177"/>
        <v/>
      </c>
      <c r="IL73" s="144" t="str">
        <f t="shared" si="178"/>
        <v/>
      </c>
      <c r="IM73" s="145" t="str">
        <f t="shared" si="179"/>
        <v/>
      </c>
      <c r="IN73" s="145" t="str">
        <f t="shared" si="180"/>
        <v/>
      </c>
      <c r="IO73" s="146" t="str">
        <f t="shared" si="181"/>
        <v/>
      </c>
      <c r="IP73" s="147" t="str">
        <f t="shared" si="182"/>
        <v/>
      </c>
      <c r="IQ73" s="148" t="str">
        <f t="shared" si="183"/>
        <v/>
      </c>
      <c r="IR73" s="149" t="str">
        <f t="shared" si="184"/>
        <v/>
      </c>
      <c r="IS73" s="150" t="str">
        <f t="shared" si="185"/>
        <v/>
      </c>
      <c r="IT73" s="89"/>
      <c r="IU73" s="142"/>
      <c r="IV73" s="153"/>
      <c r="IW73" s="143" t="str">
        <f t="shared" si="186"/>
        <v/>
      </c>
      <c r="IX73" s="144" t="str">
        <f t="shared" si="187"/>
        <v/>
      </c>
      <c r="IY73" s="145" t="str">
        <f t="shared" si="188"/>
        <v/>
      </c>
      <c r="IZ73" s="145" t="str">
        <f t="shared" si="189"/>
        <v/>
      </c>
      <c r="JA73" s="146" t="str">
        <f t="shared" si="190"/>
        <v/>
      </c>
      <c r="JB73" s="147" t="str">
        <f t="shared" si="191"/>
        <v/>
      </c>
      <c r="JC73" s="148" t="str">
        <f t="shared" si="192"/>
        <v/>
      </c>
      <c r="JD73" s="149" t="str">
        <f t="shared" si="193"/>
        <v/>
      </c>
      <c r="JE73" s="150" t="str">
        <f t="shared" si="194"/>
        <v/>
      </c>
      <c r="JF73" s="89"/>
      <c r="JG73" s="142"/>
      <c r="JH73" s="153"/>
      <c r="JI73" s="143" t="str">
        <f t="shared" si="195"/>
        <v/>
      </c>
      <c r="JJ73" s="144" t="str">
        <f t="shared" si="196"/>
        <v/>
      </c>
      <c r="JK73" s="145" t="str">
        <f t="shared" si="197"/>
        <v/>
      </c>
      <c r="JL73" s="145" t="str">
        <f t="shared" si="198"/>
        <v/>
      </c>
      <c r="JM73" s="146" t="str">
        <f t="shared" si="199"/>
        <v/>
      </c>
      <c r="JN73" s="147" t="str">
        <f t="shared" si="200"/>
        <v/>
      </c>
      <c r="JO73" s="148" t="str">
        <f t="shared" si="201"/>
        <v/>
      </c>
      <c r="JP73" s="149" t="str">
        <f t="shared" si="202"/>
        <v/>
      </c>
      <c r="JQ73" s="150" t="str">
        <f t="shared" si="203"/>
        <v/>
      </c>
      <c r="JR73" s="89"/>
      <c r="JS73" s="142"/>
      <c r="JT73" s="153"/>
      <c r="JU73" s="143" t="str">
        <f t="shared" si="204"/>
        <v/>
      </c>
      <c r="JV73" s="144" t="str">
        <f t="shared" si="205"/>
        <v/>
      </c>
      <c r="JW73" s="145" t="str">
        <f t="shared" si="206"/>
        <v/>
      </c>
      <c r="JX73" s="145" t="str">
        <f t="shared" si="207"/>
        <v/>
      </c>
      <c r="JY73" s="146" t="str">
        <f t="shared" si="208"/>
        <v/>
      </c>
      <c r="JZ73" s="147" t="str">
        <f t="shared" si="209"/>
        <v/>
      </c>
      <c r="KA73" s="148" t="str">
        <f t="shared" si="210"/>
        <v/>
      </c>
      <c r="KB73" s="149" t="str">
        <f t="shared" si="211"/>
        <v/>
      </c>
      <c r="KC73" s="150" t="str">
        <f t="shared" si="212"/>
        <v/>
      </c>
      <c r="KD73" s="89"/>
      <c r="KE73" s="142"/>
      <c r="KF73" s="153"/>
    </row>
    <row r="74" spans="1:292" ht="13.5" customHeight="1" x14ac:dyDescent="0.25">
      <c r="A74" s="100"/>
      <c r="B74" s="142" t="s">
        <v>824</v>
      </c>
      <c r="C74" s="89" t="s">
        <v>825</v>
      </c>
      <c r="D74" s="320"/>
      <c r="E74" s="143" t="str">
        <f t="shared" si="53"/>
        <v/>
      </c>
      <c r="F74" s="144" t="str">
        <f t="shared" si="54"/>
        <v/>
      </c>
      <c r="G74" s="145" t="str">
        <f t="shared" si="55"/>
        <v/>
      </c>
      <c r="H74" s="145" t="str">
        <f t="shared" si="56"/>
        <v/>
      </c>
      <c r="I74" s="146" t="str">
        <f t="shared" si="57"/>
        <v/>
      </c>
      <c r="J74" s="147" t="str">
        <f t="shared" si="58"/>
        <v/>
      </c>
      <c r="K74" s="148" t="str">
        <f t="shared" si="59"/>
        <v/>
      </c>
      <c r="L74" s="149" t="str">
        <f t="shared" si="60"/>
        <v/>
      </c>
      <c r="M74" s="150" t="str">
        <f t="shared" si="61"/>
        <v/>
      </c>
      <c r="O74" s="142"/>
      <c r="P74" s="320"/>
      <c r="Q74" s="143" t="str">
        <f t="shared" si="62"/>
        <v/>
      </c>
      <c r="R74" s="144" t="str">
        <f t="shared" si="63"/>
        <v/>
      </c>
      <c r="S74" s="145" t="str">
        <f t="shared" si="64"/>
        <v/>
      </c>
      <c r="T74" s="145" t="str">
        <f t="shared" si="65"/>
        <v/>
      </c>
      <c r="U74" s="146" t="str">
        <f t="shared" si="66"/>
        <v/>
      </c>
      <c r="V74" s="147" t="str">
        <f t="shared" si="67"/>
        <v/>
      </c>
      <c r="W74" s="148" t="str">
        <f t="shared" si="68"/>
        <v/>
      </c>
      <c r="X74" s="149" t="str">
        <f t="shared" si="69"/>
        <v/>
      </c>
      <c r="Y74" s="150" t="str">
        <f t="shared" si="70"/>
        <v/>
      </c>
      <c r="AA74" s="142"/>
      <c r="AB74" s="142"/>
      <c r="AC74" s="143">
        <f t="shared" si="71"/>
        <v>41729</v>
      </c>
      <c r="AD74" s="144" t="str">
        <f t="shared" si="72"/>
        <v>Ayrault I</v>
      </c>
      <c r="AE74" s="145">
        <f t="shared" si="73"/>
        <v>41045</v>
      </c>
      <c r="AF74" s="145">
        <f t="shared" si="74"/>
        <v>41729</v>
      </c>
      <c r="AG74" s="146" t="str">
        <f t="shared" si="75"/>
        <v>Alain Vidalies</v>
      </c>
      <c r="AH74" s="147" t="str">
        <f t="shared" si="76"/>
        <v>1951</v>
      </c>
      <c r="AI74" s="148" t="str">
        <f t="shared" si="77"/>
        <v>male</v>
      </c>
      <c r="AJ74" s="149" t="str">
        <f t="shared" si="215"/>
        <v>fr_ps01</v>
      </c>
      <c r="AK74" s="150" t="str">
        <f t="shared" si="78"/>
        <v>Vidalies_Alain_1951</v>
      </c>
      <c r="AM74" s="142"/>
      <c r="AN74" s="142" t="s">
        <v>905</v>
      </c>
      <c r="AO74" s="143" t="str">
        <f t="shared" si="0"/>
        <v/>
      </c>
      <c r="AP74" s="144" t="str">
        <f t="shared" si="1"/>
        <v/>
      </c>
      <c r="AQ74" s="145" t="str">
        <f t="shared" si="216"/>
        <v/>
      </c>
      <c r="AR74" s="145" t="str">
        <f t="shared" si="217"/>
        <v/>
      </c>
      <c r="AS74" s="146" t="str">
        <f t="shared" si="2"/>
        <v/>
      </c>
      <c r="AT74" s="147" t="str">
        <f t="shared" si="3"/>
        <v/>
      </c>
      <c r="AU74" s="148" t="str">
        <f t="shared" si="4"/>
        <v/>
      </c>
      <c r="AV74" s="149" t="str">
        <f t="shared" si="5"/>
        <v/>
      </c>
      <c r="AW74" s="150" t="str">
        <f t="shared" si="6"/>
        <v/>
      </c>
      <c r="AX74" s="89"/>
      <c r="AY74" s="142"/>
      <c r="AZ74" s="142"/>
      <c r="BA74" s="143" t="str">
        <f t="shared" si="7"/>
        <v/>
      </c>
      <c r="BB74" s="144" t="str">
        <f t="shared" si="8"/>
        <v/>
      </c>
      <c r="BC74" s="145" t="str">
        <f t="shared" si="218"/>
        <v/>
      </c>
      <c r="BD74" s="145" t="str">
        <f t="shared" si="219"/>
        <v/>
      </c>
      <c r="BE74" s="146" t="str">
        <f t="shared" si="9"/>
        <v/>
      </c>
      <c r="BF74" s="147" t="str">
        <f t="shared" si="10"/>
        <v/>
      </c>
      <c r="BG74" s="148" t="str">
        <f t="shared" si="11"/>
        <v/>
      </c>
      <c r="BH74" s="149" t="str">
        <f t="shared" si="12"/>
        <v/>
      </c>
      <c r="BI74" s="150" t="str">
        <f t="shared" si="13"/>
        <v/>
      </c>
      <c r="BJ74" s="89"/>
      <c r="BK74" s="142"/>
      <c r="BL74" s="142"/>
      <c r="BM74" s="143" t="str">
        <f t="shared" si="14"/>
        <v/>
      </c>
      <c r="BN74" s="144" t="str">
        <f t="shared" si="15"/>
        <v/>
      </c>
      <c r="BO74" s="145" t="str">
        <f t="shared" si="16"/>
        <v/>
      </c>
      <c r="BP74" s="145" t="str">
        <f t="shared" si="17"/>
        <v/>
      </c>
      <c r="BQ74" s="146" t="str">
        <f t="shared" si="18"/>
        <v/>
      </c>
      <c r="BR74" s="147" t="str">
        <f t="shared" si="19"/>
        <v/>
      </c>
      <c r="BS74" s="148" t="str">
        <f t="shared" si="20"/>
        <v/>
      </c>
      <c r="BT74" s="149" t="str">
        <f t="shared" si="21"/>
        <v/>
      </c>
      <c r="BU74" s="150" t="str">
        <f t="shared" si="22"/>
        <v/>
      </c>
      <c r="BV74" s="89"/>
      <c r="BW74" s="142"/>
      <c r="BX74" s="142"/>
      <c r="BY74" s="143" t="str">
        <f t="shared" si="23"/>
        <v/>
      </c>
      <c r="BZ74" s="144" t="str">
        <f t="shared" si="24"/>
        <v/>
      </c>
      <c r="CA74" s="145" t="str">
        <f t="shared" si="25"/>
        <v/>
      </c>
      <c r="CB74" s="145" t="str">
        <f t="shared" si="26"/>
        <v/>
      </c>
      <c r="CC74" s="146" t="str">
        <f t="shared" si="27"/>
        <v/>
      </c>
      <c r="CD74" s="147" t="str">
        <f t="shared" si="28"/>
        <v/>
      </c>
      <c r="CE74" s="148" t="str">
        <f t="shared" si="29"/>
        <v/>
      </c>
      <c r="CF74" s="149" t="str">
        <f t="shared" si="30"/>
        <v/>
      </c>
      <c r="CG74" s="150" t="str">
        <f t="shared" si="31"/>
        <v/>
      </c>
      <c r="CH74" s="89"/>
      <c r="CI74" s="142"/>
      <c r="CJ74" s="142"/>
      <c r="CK74" s="143" t="str">
        <f t="shared" si="32"/>
        <v/>
      </c>
      <c r="CL74" s="144" t="str">
        <f t="shared" si="33"/>
        <v/>
      </c>
      <c r="CM74" s="145" t="str">
        <f t="shared" si="34"/>
        <v/>
      </c>
      <c r="CN74" s="145" t="str">
        <f t="shared" si="35"/>
        <v/>
      </c>
      <c r="CO74" s="146" t="str">
        <f t="shared" si="36"/>
        <v/>
      </c>
      <c r="CP74" s="147" t="str">
        <f t="shared" si="37"/>
        <v/>
      </c>
      <c r="CQ74" s="148" t="str">
        <f t="shared" si="38"/>
        <v/>
      </c>
      <c r="CR74" s="149" t="str">
        <f t="shared" si="39"/>
        <v/>
      </c>
      <c r="CS74" s="150" t="str">
        <f t="shared" si="40"/>
        <v/>
      </c>
      <c r="CT74" s="89"/>
      <c r="CU74" s="142"/>
      <c r="CV74" s="142"/>
      <c r="CW74" s="143" t="str">
        <f t="shared" si="41"/>
        <v/>
      </c>
      <c r="CX74" s="144" t="str">
        <f t="shared" si="42"/>
        <v/>
      </c>
      <c r="CY74" s="145" t="str">
        <f t="shared" si="43"/>
        <v/>
      </c>
      <c r="CZ74" s="145" t="str">
        <f t="shared" si="44"/>
        <v/>
      </c>
      <c r="DA74" s="146" t="str">
        <f t="shared" si="45"/>
        <v/>
      </c>
      <c r="DB74" s="147" t="str">
        <f t="shared" si="46"/>
        <v/>
      </c>
      <c r="DC74" s="148" t="str">
        <f t="shared" si="47"/>
        <v/>
      </c>
      <c r="DD74" s="149" t="str">
        <f t="shared" si="48"/>
        <v/>
      </c>
      <c r="DE74" s="150" t="str">
        <f t="shared" si="49"/>
        <v/>
      </c>
      <c r="DF74" s="89"/>
      <c r="DG74" s="142"/>
      <c r="DH74" s="142"/>
      <c r="DI74" s="143" t="str">
        <f t="shared" si="79"/>
        <v/>
      </c>
      <c r="DJ74" s="144" t="str">
        <f t="shared" si="80"/>
        <v/>
      </c>
      <c r="DK74" s="145" t="str">
        <f t="shared" si="81"/>
        <v/>
      </c>
      <c r="DL74" s="145" t="str">
        <f t="shared" si="82"/>
        <v/>
      </c>
      <c r="DM74" s="146" t="str">
        <f t="shared" si="83"/>
        <v/>
      </c>
      <c r="DN74" s="147" t="str">
        <f t="shared" si="84"/>
        <v/>
      </c>
      <c r="DO74" s="148" t="str">
        <f t="shared" si="85"/>
        <v/>
      </c>
      <c r="DP74" s="149" t="str">
        <f t="shared" si="86"/>
        <v/>
      </c>
      <c r="DQ74" s="150" t="str">
        <f t="shared" si="87"/>
        <v/>
      </c>
      <c r="DR74" s="89"/>
      <c r="DS74" s="142"/>
      <c r="DT74" s="142"/>
      <c r="DU74" s="143" t="str">
        <f t="shared" si="88"/>
        <v/>
      </c>
      <c r="DV74" s="144" t="str">
        <f t="shared" si="89"/>
        <v/>
      </c>
      <c r="DW74" s="145" t="str">
        <f t="shared" si="90"/>
        <v/>
      </c>
      <c r="DX74" s="145" t="str">
        <f t="shared" si="91"/>
        <v/>
      </c>
      <c r="DY74" s="146" t="str">
        <f t="shared" si="92"/>
        <v/>
      </c>
      <c r="DZ74" s="147" t="str">
        <f t="shared" si="93"/>
        <v/>
      </c>
      <c r="EA74" s="148" t="str">
        <f t="shared" si="94"/>
        <v/>
      </c>
      <c r="EB74" s="149" t="str">
        <f t="shared" si="95"/>
        <v/>
      </c>
      <c r="EC74" s="150" t="str">
        <f t="shared" si="96"/>
        <v/>
      </c>
      <c r="ED74" s="89"/>
      <c r="EE74" s="142"/>
      <c r="EF74" s="142"/>
      <c r="EG74" s="143" t="str">
        <f t="shared" si="97"/>
        <v/>
      </c>
      <c r="EH74" s="144" t="str">
        <f t="shared" si="98"/>
        <v/>
      </c>
      <c r="EI74" s="145" t="str">
        <f t="shared" si="99"/>
        <v/>
      </c>
      <c r="EJ74" s="145" t="str">
        <f t="shared" si="100"/>
        <v/>
      </c>
      <c r="EK74" s="146" t="str">
        <f t="shared" si="101"/>
        <v/>
      </c>
      <c r="EL74" s="147" t="str">
        <f t="shared" si="102"/>
        <v/>
      </c>
      <c r="EM74" s="148" t="str">
        <f t="shared" si="103"/>
        <v/>
      </c>
      <c r="EN74" s="149" t="str">
        <f t="shared" si="104"/>
        <v/>
      </c>
      <c r="EO74" s="150" t="str">
        <f t="shared" si="105"/>
        <v/>
      </c>
      <c r="EP74" s="89"/>
      <c r="EQ74" s="142"/>
      <c r="ER74" s="142"/>
      <c r="ES74" s="143" t="str">
        <f t="shared" si="106"/>
        <v/>
      </c>
      <c r="ET74" s="144" t="str">
        <f t="shared" si="107"/>
        <v/>
      </c>
      <c r="EU74" s="145" t="str">
        <f t="shared" si="108"/>
        <v/>
      </c>
      <c r="EV74" s="145" t="str">
        <f t="shared" si="109"/>
        <v/>
      </c>
      <c r="EW74" s="146" t="str">
        <f t="shared" si="110"/>
        <v/>
      </c>
      <c r="EX74" s="147" t="str">
        <f t="shared" si="111"/>
        <v/>
      </c>
      <c r="EY74" s="148" t="str">
        <f t="shared" si="112"/>
        <v/>
      </c>
      <c r="EZ74" s="149" t="str">
        <f t="shared" si="113"/>
        <v/>
      </c>
      <c r="FA74" s="150" t="str">
        <f t="shared" si="114"/>
        <v/>
      </c>
      <c r="FB74" s="89"/>
      <c r="FC74" s="142"/>
      <c r="FD74" s="142"/>
      <c r="FE74" s="143" t="str">
        <f t="shared" si="115"/>
        <v/>
      </c>
      <c r="FF74" s="144" t="str">
        <f t="shared" si="116"/>
        <v/>
      </c>
      <c r="FG74" s="145" t="str">
        <f t="shared" si="117"/>
        <v/>
      </c>
      <c r="FH74" s="145" t="str">
        <f t="shared" si="118"/>
        <v/>
      </c>
      <c r="FI74" s="146" t="str">
        <f t="shared" si="119"/>
        <v/>
      </c>
      <c r="FJ74" s="147" t="str">
        <f t="shared" si="120"/>
        <v/>
      </c>
      <c r="FK74" s="148" t="str">
        <f t="shared" si="121"/>
        <v/>
      </c>
      <c r="FL74" s="149" t="str">
        <f t="shared" si="122"/>
        <v/>
      </c>
      <c r="FM74" s="150" t="str">
        <f t="shared" si="123"/>
        <v/>
      </c>
      <c r="FN74" s="89"/>
      <c r="FO74" s="142"/>
      <c r="FP74" s="142"/>
      <c r="FQ74" s="143" t="str">
        <f>IF(FU74="","",#REF!)</f>
        <v/>
      </c>
      <c r="FR74" s="144" t="str">
        <f t="shared" si="124"/>
        <v/>
      </c>
      <c r="FS74" s="145" t="str">
        <f t="shared" si="125"/>
        <v/>
      </c>
      <c r="FT74" s="145" t="str">
        <f t="shared" si="126"/>
        <v/>
      </c>
      <c r="FU74" s="146" t="str">
        <f t="shared" si="127"/>
        <v/>
      </c>
      <c r="FV74" s="147" t="str">
        <f t="shared" si="128"/>
        <v/>
      </c>
      <c r="FW74" s="148" t="str">
        <f t="shared" si="129"/>
        <v/>
      </c>
      <c r="FX74" s="149" t="str">
        <f t="shared" si="130"/>
        <v/>
      </c>
      <c r="FY74" s="150" t="str">
        <f t="shared" si="131"/>
        <v/>
      </c>
      <c r="FZ74" s="89"/>
      <c r="GA74" s="142"/>
      <c r="GB74" s="142"/>
      <c r="GC74" s="143" t="str">
        <f t="shared" si="132"/>
        <v/>
      </c>
      <c r="GD74" s="144" t="str">
        <f t="shared" si="133"/>
        <v/>
      </c>
      <c r="GE74" s="145" t="str">
        <f t="shared" si="134"/>
        <v/>
      </c>
      <c r="GF74" s="145" t="str">
        <f t="shared" si="135"/>
        <v/>
      </c>
      <c r="GG74" s="146" t="str">
        <f t="shared" si="136"/>
        <v/>
      </c>
      <c r="GH74" s="147" t="str">
        <f t="shared" si="137"/>
        <v/>
      </c>
      <c r="GI74" s="148" t="str">
        <f t="shared" si="138"/>
        <v/>
      </c>
      <c r="GJ74" s="149" t="str">
        <f t="shared" si="139"/>
        <v/>
      </c>
      <c r="GK74" s="150" t="str">
        <f t="shared" si="140"/>
        <v/>
      </c>
      <c r="GL74" s="89"/>
      <c r="GM74" s="142"/>
      <c r="GN74" s="142"/>
      <c r="GO74" s="143" t="str">
        <f t="shared" si="141"/>
        <v/>
      </c>
      <c r="GP74" s="144" t="str">
        <f t="shared" si="142"/>
        <v/>
      </c>
      <c r="GQ74" s="145" t="str">
        <f t="shared" si="143"/>
        <v/>
      </c>
      <c r="GR74" s="145" t="str">
        <f t="shared" si="144"/>
        <v/>
      </c>
      <c r="GS74" s="146" t="str">
        <f t="shared" si="145"/>
        <v/>
      </c>
      <c r="GT74" s="147" t="str">
        <f t="shared" si="146"/>
        <v/>
      </c>
      <c r="GU74" s="148" t="str">
        <f t="shared" si="147"/>
        <v/>
      </c>
      <c r="GV74" s="149" t="str">
        <f t="shared" si="148"/>
        <v/>
      </c>
      <c r="GW74" s="150" t="str">
        <f t="shared" si="149"/>
        <v/>
      </c>
      <c r="GX74" s="89"/>
      <c r="GY74" s="142"/>
      <c r="GZ74" s="142"/>
      <c r="HA74" s="143" t="str">
        <f t="shared" si="150"/>
        <v/>
      </c>
      <c r="HB74" s="144" t="str">
        <f t="shared" si="151"/>
        <v/>
      </c>
      <c r="HC74" s="145" t="str">
        <f t="shared" si="152"/>
        <v/>
      </c>
      <c r="HD74" s="145" t="str">
        <f t="shared" si="153"/>
        <v/>
      </c>
      <c r="HE74" s="146" t="str">
        <f t="shared" si="154"/>
        <v/>
      </c>
      <c r="HF74" s="147" t="str">
        <f t="shared" si="155"/>
        <v/>
      </c>
      <c r="HG74" s="148" t="str">
        <f t="shared" si="156"/>
        <v/>
      </c>
      <c r="HH74" s="149" t="str">
        <f t="shared" si="157"/>
        <v/>
      </c>
      <c r="HI74" s="150" t="str">
        <f t="shared" si="158"/>
        <v/>
      </c>
      <c r="HJ74" s="89"/>
      <c r="HK74" s="142"/>
      <c r="HL74" s="142" t="s">
        <v>284</v>
      </c>
      <c r="HM74" s="143" t="str">
        <f t="shared" si="159"/>
        <v/>
      </c>
      <c r="HN74" s="144" t="str">
        <f t="shared" si="160"/>
        <v/>
      </c>
      <c r="HO74" s="145" t="str">
        <f t="shared" si="161"/>
        <v/>
      </c>
      <c r="HP74" s="145" t="str">
        <f t="shared" si="162"/>
        <v/>
      </c>
      <c r="HQ74" s="146" t="str">
        <f t="shared" si="163"/>
        <v/>
      </c>
      <c r="HR74" s="147" t="str">
        <f t="shared" si="164"/>
        <v/>
      </c>
      <c r="HS74" s="148" t="str">
        <f t="shared" si="165"/>
        <v/>
      </c>
      <c r="HT74" s="149" t="str">
        <f t="shared" si="166"/>
        <v/>
      </c>
      <c r="HU74" s="150" t="str">
        <f t="shared" si="167"/>
        <v/>
      </c>
      <c r="HV74" s="89"/>
      <c r="HW74" s="142"/>
      <c r="HX74" s="142"/>
      <c r="HY74" s="143" t="str">
        <f t="shared" si="168"/>
        <v/>
      </c>
      <c r="HZ74" s="144" t="str">
        <f t="shared" si="169"/>
        <v/>
      </c>
      <c r="IA74" s="145" t="str">
        <f t="shared" si="170"/>
        <v/>
      </c>
      <c r="IB74" s="145" t="str">
        <f t="shared" si="171"/>
        <v/>
      </c>
      <c r="IC74" s="146" t="str">
        <f t="shared" si="172"/>
        <v/>
      </c>
      <c r="ID74" s="147" t="str">
        <f t="shared" si="173"/>
        <v/>
      </c>
      <c r="IE74" s="148" t="str">
        <f t="shared" si="174"/>
        <v/>
      </c>
      <c r="IF74" s="149" t="str">
        <f t="shared" si="175"/>
        <v/>
      </c>
      <c r="IG74" s="150" t="str">
        <f t="shared" si="176"/>
        <v/>
      </c>
      <c r="IH74" s="89"/>
      <c r="II74" s="142"/>
      <c r="IJ74" s="142"/>
      <c r="IK74" s="143" t="str">
        <f t="shared" si="177"/>
        <v/>
      </c>
      <c r="IL74" s="144" t="str">
        <f t="shared" si="178"/>
        <v/>
      </c>
      <c r="IM74" s="145" t="str">
        <f t="shared" si="179"/>
        <v/>
      </c>
      <c r="IN74" s="145" t="str">
        <f t="shared" si="180"/>
        <v/>
      </c>
      <c r="IO74" s="146" t="str">
        <f t="shared" si="181"/>
        <v/>
      </c>
      <c r="IP74" s="147" t="str">
        <f t="shared" si="182"/>
        <v/>
      </c>
      <c r="IQ74" s="148" t="str">
        <f t="shared" si="183"/>
        <v/>
      </c>
      <c r="IR74" s="149" t="str">
        <f t="shared" si="184"/>
        <v/>
      </c>
      <c r="IS74" s="150" t="str">
        <f t="shared" si="185"/>
        <v/>
      </c>
      <c r="IT74" s="89"/>
      <c r="IU74" s="142"/>
      <c r="IV74" s="142"/>
      <c r="IW74" s="143" t="str">
        <f t="shared" si="186"/>
        <v/>
      </c>
      <c r="IX74" s="144" t="str">
        <f t="shared" si="187"/>
        <v/>
      </c>
      <c r="IY74" s="145" t="str">
        <f t="shared" si="188"/>
        <v/>
      </c>
      <c r="IZ74" s="145" t="str">
        <f t="shared" si="189"/>
        <v/>
      </c>
      <c r="JA74" s="146" t="str">
        <f t="shared" si="190"/>
        <v/>
      </c>
      <c r="JB74" s="147" t="str">
        <f t="shared" si="191"/>
        <v/>
      </c>
      <c r="JC74" s="148" t="str">
        <f t="shared" si="192"/>
        <v/>
      </c>
      <c r="JD74" s="149" t="str">
        <f t="shared" si="193"/>
        <v/>
      </c>
      <c r="JE74" s="150" t="str">
        <f t="shared" si="194"/>
        <v/>
      </c>
      <c r="JF74" s="89"/>
      <c r="JG74" s="142"/>
      <c r="JH74" s="142"/>
      <c r="JI74" s="143" t="str">
        <f t="shared" si="195"/>
        <v/>
      </c>
      <c r="JJ74" s="144" t="str">
        <f t="shared" si="196"/>
        <v/>
      </c>
      <c r="JK74" s="145" t="str">
        <f t="shared" si="197"/>
        <v/>
      </c>
      <c r="JL74" s="145" t="str">
        <f t="shared" si="198"/>
        <v/>
      </c>
      <c r="JM74" s="146" t="str">
        <f t="shared" si="199"/>
        <v/>
      </c>
      <c r="JN74" s="147" t="str">
        <f t="shared" si="200"/>
        <v/>
      </c>
      <c r="JO74" s="148" t="str">
        <f t="shared" si="201"/>
        <v/>
      </c>
      <c r="JP74" s="149" t="str">
        <f t="shared" si="202"/>
        <v/>
      </c>
      <c r="JQ74" s="150" t="str">
        <f t="shared" si="203"/>
        <v/>
      </c>
      <c r="JR74" s="89"/>
      <c r="JS74" s="142"/>
      <c r="JT74" s="142"/>
      <c r="JU74" s="143" t="str">
        <f t="shared" si="204"/>
        <v/>
      </c>
      <c r="JV74" s="144" t="str">
        <f t="shared" si="205"/>
        <v/>
      </c>
      <c r="JW74" s="145" t="str">
        <f t="shared" si="206"/>
        <v/>
      </c>
      <c r="JX74" s="145" t="str">
        <f t="shared" si="207"/>
        <v/>
      </c>
      <c r="JY74" s="146" t="str">
        <f t="shared" si="208"/>
        <v/>
      </c>
      <c r="JZ74" s="147" t="str">
        <f t="shared" si="209"/>
        <v/>
      </c>
      <c r="KA74" s="148" t="str">
        <f t="shared" si="210"/>
        <v/>
      </c>
      <c r="KB74" s="149" t="str">
        <f t="shared" si="211"/>
        <v/>
      </c>
      <c r="KC74" s="150" t="str">
        <f t="shared" si="212"/>
        <v/>
      </c>
      <c r="KD74" s="89"/>
      <c r="KE74" s="142"/>
      <c r="KF74" s="142"/>
    </row>
    <row r="75" spans="1:292" ht="13.5" customHeight="1" x14ac:dyDescent="0.2">
      <c r="A75" s="100"/>
      <c r="B75" s="142" t="s">
        <v>1084</v>
      </c>
      <c r="C75" s="89" t="s">
        <v>1085</v>
      </c>
      <c r="D75" s="320"/>
      <c r="E75" s="143"/>
      <c r="F75" s="144"/>
      <c r="G75" s="145"/>
      <c r="H75" s="145"/>
      <c r="I75" s="146"/>
      <c r="J75" s="147"/>
      <c r="K75" s="148"/>
      <c r="L75" s="149"/>
      <c r="M75" s="150"/>
      <c r="O75" s="142"/>
      <c r="P75" s="320"/>
      <c r="Q75" s="143"/>
      <c r="R75" s="144"/>
      <c r="S75" s="145"/>
      <c r="T75" s="145"/>
      <c r="U75" s="146"/>
      <c r="V75" s="147"/>
      <c r="W75" s="148"/>
      <c r="X75" s="149"/>
      <c r="Y75" s="150"/>
      <c r="AA75" s="142"/>
      <c r="AB75" s="142"/>
      <c r="AC75" s="143"/>
      <c r="AD75" s="144"/>
      <c r="AE75" s="145"/>
      <c r="AF75" s="145"/>
      <c r="AG75" s="146"/>
      <c r="AH75" s="147"/>
      <c r="AI75" s="148"/>
      <c r="AJ75" s="149"/>
      <c r="AK75" s="150"/>
      <c r="AM75" s="142"/>
      <c r="AN75" s="142"/>
      <c r="AO75" s="143">
        <f t="shared" si="0"/>
        <v>41878</v>
      </c>
      <c r="AP75" s="144" t="str">
        <f t="shared" si="1"/>
        <v>Valls I</v>
      </c>
      <c r="AQ75" s="145">
        <f t="shared" si="216"/>
        <v>41729</v>
      </c>
      <c r="AR75" s="145">
        <f t="shared" si="217"/>
        <v>41878</v>
      </c>
      <c r="AS75" s="146" t="str">
        <f t="shared" si="2"/>
        <v>Jean-Marie Le Guen</v>
      </c>
      <c r="AT75" s="147" t="str">
        <f t="shared" si="3"/>
        <v>1953</v>
      </c>
      <c r="AU75" s="148" t="str">
        <f t="shared" si="4"/>
        <v>male</v>
      </c>
      <c r="AV75" s="149" t="str">
        <f t="shared" si="5"/>
        <v>fr_ps01</v>
      </c>
      <c r="AW75" s="150" t="str">
        <f t="shared" si="6"/>
        <v>Guen_Jean-Marie_1953</v>
      </c>
      <c r="AX75" s="89"/>
      <c r="AY75" s="142"/>
      <c r="AZ75" s="211" t="s">
        <v>1106</v>
      </c>
      <c r="BA75" s="143">
        <f t="shared" si="7"/>
        <v>42710</v>
      </c>
      <c r="BB75" s="144" t="str">
        <f t="shared" si="8"/>
        <v>Valls II</v>
      </c>
      <c r="BC75" s="145">
        <f t="shared" si="218"/>
        <v>41878</v>
      </c>
      <c r="BD75" s="145">
        <f t="shared" si="219"/>
        <v>42710</v>
      </c>
      <c r="BE75" s="146" t="str">
        <f t="shared" si="9"/>
        <v>Jean-Marie Le Guen</v>
      </c>
      <c r="BF75" s="147" t="str">
        <f t="shared" si="10"/>
        <v>1953</v>
      </c>
      <c r="BG75" s="148" t="str">
        <f t="shared" si="11"/>
        <v>male</v>
      </c>
      <c r="BH75" s="149" t="str">
        <f t="shared" si="12"/>
        <v>fr_ps01</v>
      </c>
      <c r="BI75" s="150" t="str">
        <f t="shared" si="13"/>
        <v>Guen_Jean-Marie_1953</v>
      </c>
      <c r="BJ75" s="89"/>
      <c r="BK75" s="142"/>
      <c r="BL75" s="211" t="s">
        <v>1106</v>
      </c>
      <c r="BM75" s="143" t="str">
        <f t="shared" si="14"/>
        <v/>
      </c>
      <c r="BN75" s="144" t="str">
        <f t="shared" si="15"/>
        <v/>
      </c>
      <c r="BO75" s="145" t="str">
        <f t="shared" si="16"/>
        <v/>
      </c>
      <c r="BP75" s="145" t="str">
        <f t="shared" si="17"/>
        <v/>
      </c>
      <c r="BQ75" s="146" t="str">
        <f t="shared" si="18"/>
        <v/>
      </c>
      <c r="BR75" s="147" t="str">
        <f t="shared" si="19"/>
        <v/>
      </c>
      <c r="BS75" s="148" t="str">
        <f t="shared" si="20"/>
        <v/>
      </c>
      <c r="BT75" s="149" t="str">
        <f t="shared" si="21"/>
        <v/>
      </c>
      <c r="BU75" s="150" t="str">
        <f t="shared" si="22"/>
        <v/>
      </c>
      <c r="BV75" s="89"/>
      <c r="BW75" s="142"/>
      <c r="BX75" s="142"/>
      <c r="BY75" s="143" t="str">
        <f t="shared" si="23"/>
        <v/>
      </c>
      <c r="BZ75" s="144" t="str">
        <f t="shared" si="24"/>
        <v/>
      </c>
      <c r="CA75" s="145" t="str">
        <f t="shared" si="25"/>
        <v/>
      </c>
      <c r="CB75" s="145" t="str">
        <f t="shared" si="26"/>
        <v/>
      </c>
      <c r="CC75" s="146" t="str">
        <f t="shared" si="27"/>
        <v/>
      </c>
      <c r="CD75" s="147" t="str">
        <f t="shared" si="28"/>
        <v/>
      </c>
      <c r="CE75" s="148" t="str">
        <f t="shared" si="29"/>
        <v/>
      </c>
      <c r="CF75" s="149" t="str">
        <f t="shared" si="30"/>
        <v/>
      </c>
      <c r="CG75" s="150" t="str">
        <f t="shared" si="31"/>
        <v/>
      </c>
      <c r="CH75" s="89"/>
      <c r="CI75" s="142"/>
      <c r="CJ75" s="142"/>
      <c r="CK75" s="143" t="str">
        <f t="shared" si="32"/>
        <v/>
      </c>
      <c r="CL75" s="144" t="str">
        <f t="shared" si="33"/>
        <v/>
      </c>
      <c r="CM75" s="145" t="str">
        <f t="shared" si="34"/>
        <v/>
      </c>
      <c r="CN75" s="145" t="str">
        <f t="shared" si="35"/>
        <v/>
      </c>
      <c r="CO75" s="146" t="str">
        <f t="shared" si="36"/>
        <v/>
      </c>
      <c r="CP75" s="147" t="str">
        <f t="shared" si="37"/>
        <v/>
      </c>
      <c r="CQ75" s="148" t="str">
        <f t="shared" si="38"/>
        <v/>
      </c>
      <c r="CR75" s="149" t="str">
        <f t="shared" si="39"/>
        <v/>
      </c>
      <c r="CS75" s="150" t="str">
        <f t="shared" si="40"/>
        <v/>
      </c>
      <c r="CT75" s="89"/>
      <c r="CU75" s="142"/>
      <c r="CV75" s="142"/>
      <c r="CW75" s="143" t="str">
        <f t="shared" si="41"/>
        <v/>
      </c>
      <c r="CX75" s="144" t="str">
        <f t="shared" si="42"/>
        <v/>
      </c>
      <c r="CY75" s="145" t="str">
        <f t="shared" si="43"/>
        <v/>
      </c>
      <c r="CZ75" s="145" t="str">
        <f t="shared" si="44"/>
        <v/>
      </c>
      <c r="DA75" s="146" t="str">
        <f t="shared" si="45"/>
        <v/>
      </c>
      <c r="DB75" s="147" t="str">
        <f t="shared" si="46"/>
        <v/>
      </c>
      <c r="DC75" s="148" t="str">
        <f t="shared" si="47"/>
        <v/>
      </c>
      <c r="DD75" s="149" t="str">
        <f t="shared" si="48"/>
        <v/>
      </c>
      <c r="DE75" s="150" t="str">
        <f t="shared" si="49"/>
        <v/>
      </c>
      <c r="DF75" s="89"/>
      <c r="DG75" s="142"/>
      <c r="DH75" s="142"/>
      <c r="DI75" s="143"/>
      <c r="DJ75" s="144"/>
      <c r="DK75" s="145"/>
      <c r="DL75" s="145"/>
      <c r="DM75" s="146"/>
      <c r="DN75" s="147"/>
      <c r="DO75" s="148"/>
      <c r="DP75" s="149"/>
      <c r="DQ75" s="150"/>
      <c r="DR75" s="89"/>
      <c r="DS75" s="142"/>
      <c r="DT75" s="142"/>
      <c r="DU75" s="143"/>
      <c r="DV75" s="144"/>
      <c r="DW75" s="145"/>
      <c r="DX75" s="145"/>
      <c r="DY75" s="146"/>
      <c r="DZ75" s="147"/>
      <c r="EA75" s="148"/>
      <c r="EB75" s="149"/>
      <c r="EC75" s="150"/>
      <c r="ED75" s="89"/>
      <c r="EE75" s="142"/>
      <c r="EF75" s="142"/>
      <c r="EG75" s="143"/>
      <c r="EH75" s="144"/>
      <c r="EI75" s="145"/>
      <c r="EJ75" s="145"/>
      <c r="EK75" s="146"/>
      <c r="EL75" s="147"/>
      <c r="EM75" s="148"/>
      <c r="EN75" s="149"/>
      <c r="EO75" s="150"/>
      <c r="EP75" s="89"/>
      <c r="EQ75" s="142"/>
      <c r="ER75" s="142"/>
      <c r="ES75" s="143"/>
      <c r="ET75" s="144"/>
      <c r="EU75" s="145"/>
      <c r="EV75" s="145"/>
      <c r="EW75" s="146"/>
      <c r="EX75" s="147"/>
      <c r="EY75" s="148"/>
      <c r="EZ75" s="149"/>
      <c r="FA75" s="150"/>
      <c r="FB75" s="89"/>
      <c r="FC75" s="142"/>
      <c r="FD75" s="142"/>
      <c r="FE75" s="143"/>
      <c r="FF75" s="144"/>
      <c r="FG75" s="145"/>
      <c r="FH75" s="145"/>
      <c r="FI75" s="146"/>
      <c r="FJ75" s="147"/>
      <c r="FK75" s="148"/>
      <c r="FL75" s="149"/>
      <c r="FM75" s="150"/>
      <c r="FN75" s="89"/>
      <c r="FO75" s="142"/>
      <c r="FP75" s="142"/>
      <c r="FQ75" s="143"/>
      <c r="FR75" s="144"/>
      <c r="FS75" s="145"/>
      <c r="FT75" s="145"/>
      <c r="FU75" s="146"/>
      <c r="FV75" s="147"/>
      <c r="FW75" s="148"/>
      <c r="FX75" s="149"/>
      <c r="FY75" s="150"/>
      <c r="FZ75" s="89"/>
      <c r="GA75" s="142"/>
      <c r="GB75" s="142"/>
      <c r="GC75" s="143"/>
      <c r="GD75" s="144"/>
      <c r="GE75" s="145"/>
      <c r="GF75" s="145"/>
      <c r="GG75" s="146"/>
      <c r="GH75" s="147"/>
      <c r="GI75" s="148"/>
      <c r="GJ75" s="149"/>
      <c r="GK75" s="150"/>
      <c r="GL75" s="89"/>
      <c r="GM75" s="142"/>
      <c r="GN75" s="142"/>
      <c r="GO75" s="143"/>
      <c r="GP75" s="144"/>
      <c r="GQ75" s="145"/>
      <c r="GR75" s="145"/>
      <c r="GS75" s="146"/>
      <c r="GT75" s="147"/>
      <c r="GU75" s="148"/>
      <c r="GV75" s="149"/>
      <c r="GW75" s="150"/>
      <c r="GX75" s="89"/>
      <c r="GY75" s="142"/>
      <c r="GZ75" s="142"/>
      <c r="HA75" s="143"/>
      <c r="HB75" s="144"/>
      <c r="HC75" s="145"/>
      <c r="HD75" s="145"/>
      <c r="HE75" s="146"/>
      <c r="HF75" s="147"/>
      <c r="HG75" s="148"/>
      <c r="HH75" s="149"/>
      <c r="HI75" s="150"/>
      <c r="HJ75" s="89"/>
      <c r="HK75" s="142"/>
      <c r="HL75" s="142"/>
      <c r="HM75" s="143"/>
      <c r="HN75" s="144"/>
      <c r="HO75" s="145"/>
      <c r="HP75" s="145"/>
      <c r="HQ75" s="146"/>
      <c r="HR75" s="147"/>
      <c r="HS75" s="148"/>
      <c r="HT75" s="149"/>
      <c r="HU75" s="150"/>
      <c r="HV75" s="89"/>
      <c r="HW75" s="142"/>
      <c r="HX75" s="142"/>
      <c r="HY75" s="143"/>
      <c r="HZ75" s="144"/>
      <c r="IA75" s="145"/>
      <c r="IB75" s="145"/>
      <c r="IC75" s="146"/>
      <c r="ID75" s="147"/>
      <c r="IE75" s="148"/>
      <c r="IF75" s="149"/>
      <c r="IG75" s="150"/>
      <c r="IH75" s="89"/>
      <c r="II75" s="142"/>
      <c r="IJ75" s="142"/>
      <c r="IK75" s="143"/>
      <c r="IL75" s="144"/>
      <c r="IM75" s="145"/>
      <c r="IN75" s="145"/>
      <c r="IO75" s="146"/>
      <c r="IP75" s="147"/>
      <c r="IQ75" s="148"/>
      <c r="IR75" s="149"/>
      <c r="IS75" s="150"/>
      <c r="IT75" s="89"/>
      <c r="IU75" s="142"/>
      <c r="IV75" s="142"/>
      <c r="IW75" s="143"/>
      <c r="IX75" s="144"/>
      <c r="IY75" s="145"/>
      <c r="IZ75" s="145"/>
      <c r="JA75" s="146"/>
      <c r="JB75" s="147"/>
      <c r="JC75" s="148"/>
      <c r="JD75" s="149"/>
      <c r="JE75" s="150"/>
      <c r="JF75" s="89"/>
      <c r="JG75" s="142"/>
      <c r="JH75" s="142"/>
      <c r="JI75" s="143"/>
      <c r="JJ75" s="144"/>
      <c r="JK75" s="145"/>
      <c r="JL75" s="145"/>
      <c r="JM75" s="146"/>
      <c r="JN75" s="147"/>
      <c r="JO75" s="148"/>
      <c r="JP75" s="149"/>
      <c r="JQ75" s="150"/>
      <c r="JR75" s="89"/>
      <c r="JS75" s="142"/>
      <c r="JT75" s="142"/>
      <c r="JU75" s="143"/>
      <c r="JV75" s="144"/>
      <c r="JW75" s="145"/>
      <c r="JX75" s="145"/>
      <c r="JY75" s="146"/>
      <c r="JZ75" s="147"/>
      <c r="KA75" s="148"/>
      <c r="KB75" s="149"/>
      <c r="KC75" s="150"/>
      <c r="KD75" s="89"/>
      <c r="KE75" s="142"/>
      <c r="KF75" s="142"/>
    </row>
    <row r="76" spans="1:292" ht="13.5" customHeight="1" x14ac:dyDescent="0.25">
      <c r="A76" s="100"/>
      <c r="B76" s="142" t="s">
        <v>831</v>
      </c>
      <c r="C76" s="89" t="s">
        <v>832</v>
      </c>
      <c r="D76" s="320"/>
      <c r="E76" s="143">
        <f t="shared" si="53"/>
        <v>40601</v>
      </c>
      <c r="F76" s="144" t="str">
        <f t="shared" si="54"/>
        <v>Fillon VI</v>
      </c>
      <c r="G76" s="145">
        <f t="shared" si="55"/>
        <v>40496</v>
      </c>
      <c r="H76" s="145">
        <f t="shared" si="56"/>
        <v>40601</v>
      </c>
      <c r="I76" s="146" t="str">
        <f t="shared" si="57"/>
        <v>François Baroin</v>
      </c>
      <c r="J76" s="147" t="str">
        <f t="shared" si="58"/>
        <v>1965</v>
      </c>
      <c r="K76" s="148" t="str">
        <f t="shared" si="59"/>
        <v>male</v>
      </c>
      <c r="L76" s="149" t="str">
        <f t="shared" si="60"/>
        <v>fr_ump01</v>
      </c>
      <c r="M76" s="150" t="str">
        <f t="shared" si="61"/>
        <v>Baroin_François_1965</v>
      </c>
      <c r="O76" s="142"/>
      <c r="P76" s="320" t="s">
        <v>946</v>
      </c>
      <c r="Q76" s="143">
        <f t="shared" si="62"/>
        <v>41044</v>
      </c>
      <c r="R76" s="144" t="str">
        <f t="shared" si="63"/>
        <v>Fillon VII</v>
      </c>
      <c r="S76" s="145">
        <f>IF(U76="","",Q$2)</f>
        <v>40601</v>
      </c>
      <c r="T76" s="145">
        <v>40723</v>
      </c>
      <c r="U76" s="146" t="str">
        <f t="shared" si="66"/>
        <v>François Baroin</v>
      </c>
      <c r="V76" s="147" t="str">
        <f t="shared" si="67"/>
        <v>1965</v>
      </c>
      <c r="W76" s="148" t="str">
        <f t="shared" si="68"/>
        <v>male</v>
      </c>
      <c r="X76" s="149" t="str">
        <f t="shared" si="69"/>
        <v>fr_ump01</v>
      </c>
      <c r="Y76" s="150" t="str">
        <f t="shared" si="70"/>
        <v>Baroin_François_1965</v>
      </c>
      <c r="AA76" s="142"/>
      <c r="AB76" s="142" t="s">
        <v>946</v>
      </c>
      <c r="AC76" s="143" t="str">
        <f t="shared" si="71"/>
        <v/>
      </c>
      <c r="AD76" s="144" t="str">
        <f t="shared" si="72"/>
        <v/>
      </c>
      <c r="AE76" s="145" t="str">
        <f t="shared" si="73"/>
        <v/>
      </c>
      <c r="AF76" s="145" t="str">
        <f t="shared" si="74"/>
        <v/>
      </c>
      <c r="AG76" s="146" t="str">
        <f t="shared" si="75"/>
        <v/>
      </c>
      <c r="AH76" s="147" t="str">
        <f t="shared" si="76"/>
        <v/>
      </c>
      <c r="AI76" s="148" t="str">
        <f t="shared" si="77"/>
        <v/>
      </c>
      <c r="AJ76" s="149" t="str">
        <f t="shared" si="215"/>
        <v/>
      </c>
      <c r="AK76" s="150" t="str">
        <f t="shared" si="78"/>
        <v/>
      </c>
      <c r="AM76" s="142"/>
      <c r="AN76" s="142"/>
      <c r="AO76" s="143" t="str">
        <f t="shared" si="0"/>
        <v/>
      </c>
      <c r="AP76" s="144" t="str">
        <f t="shared" si="1"/>
        <v/>
      </c>
      <c r="AQ76" s="145" t="str">
        <f t="shared" si="216"/>
        <v/>
      </c>
      <c r="AR76" s="145" t="str">
        <f t="shared" si="217"/>
        <v/>
      </c>
      <c r="AS76" s="146" t="str">
        <f t="shared" si="2"/>
        <v/>
      </c>
      <c r="AT76" s="147" t="str">
        <f t="shared" si="3"/>
        <v/>
      </c>
      <c r="AU76" s="148" t="str">
        <f t="shared" si="4"/>
        <v/>
      </c>
      <c r="AV76" s="149" t="str">
        <f t="shared" si="5"/>
        <v/>
      </c>
      <c r="AW76" s="150" t="str">
        <f t="shared" si="6"/>
        <v/>
      </c>
      <c r="AX76" s="89"/>
      <c r="AY76" s="142"/>
      <c r="AZ76" s="142"/>
      <c r="BA76" s="143" t="str">
        <f t="shared" si="7"/>
        <v/>
      </c>
      <c r="BB76" s="144" t="str">
        <f t="shared" si="8"/>
        <v/>
      </c>
      <c r="BC76" s="145" t="str">
        <f t="shared" si="218"/>
        <v/>
      </c>
      <c r="BD76" s="145" t="str">
        <f t="shared" si="219"/>
        <v/>
      </c>
      <c r="BE76" s="146" t="str">
        <f t="shared" si="9"/>
        <v/>
      </c>
      <c r="BF76" s="147" t="str">
        <f t="shared" si="10"/>
        <v/>
      </c>
      <c r="BG76" s="148" t="str">
        <f t="shared" si="11"/>
        <v/>
      </c>
      <c r="BH76" s="149" t="str">
        <f t="shared" si="12"/>
        <v/>
      </c>
      <c r="BI76" s="150" t="str">
        <f t="shared" si="13"/>
        <v/>
      </c>
      <c r="BJ76" s="89"/>
      <c r="BK76" s="142"/>
      <c r="BL76" s="142"/>
      <c r="BM76" s="143" t="str">
        <f t="shared" si="14"/>
        <v/>
      </c>
      <c r="BN76" s="144" t="str">
        <f t="shared" si="15"/>
        <v/>
      </c>
      <c r="BO76" s="145" t="str">
        <f t="shared" si="16"/>
        <v/>
      </c>
      <c r="BP76" s="145" t="str">
        <f t="shared" si="17"/>
        <v/>
      </c>
      <c r="BQ76" s="146" t="str">
        <f t="shared" si="18"/>
        <v/>
      </c>
      <c r="BR76" s="147" t="str">
        <f t="shared" si="19"/>
        <v/>
      </c>
      <c r="BS76" s="148" t="str">
        <f t="shared" si="20"/>
        <v/>
      </c>
      <c r="BT76" s="149" t="str">
        <f t="shared" si="21"/>
        <v/>
      </c>
      <c r="BU76" s="150" t="str">
        <f t="shared" si="22"/>
        <v/>
      </c>
      <c r="BV76" s="89"/>
      <c r="BW76" s="142"/>
      <c r="BX76" s="142"/>
      <c r="BY76" s="143" t="str">
        <f t="shared" si="23"/>
        <v/>
      </c>
      <c r="BZ76" s="144" t="str">
        <f t="shared" si="24"/>
        <v/>
      </c>
      <c r="CA76" s="145" t="str">
        <f t="shared" si="25"/>
        <v/>
      </c>
      <c r="CB76" s="145" t="str">
        <f t="shared" si="26"/>
        <v/>
      </c>
      <c r="CC76" s="146" t="str">
        <f t="shared" si="27"/>
        <v/>
      </c>
      <c r="CD76" s="147" t="str">
        <f t="shared" si="28"/>
        <v/>
      </c>
      <c r="CE76" s="148" t="str">
        <f t="shared" si="29"/>
        <v/>
      </c>
      <c r="CF76" s="149" t="str">
        <f t="shared" si="30"/>
        <v/>
      </c>
      <c r="CG76" s="150" t="str">
        <f t="shared" si="31"/>
        <v/>
      </c>
      <c r="CH76" s="89"/>
      <c r="CI76" s="142"/>
      <c r="CJ76" s="142"/>
      <c r="CK76" s="143" t="str">
        <f t="shared" si="32"/>
        <v/>
      </c>
      <c r="CL76" s="144" t="str">
        <f t="shared" si="33"/>
        <v/>
      </c>
      <c r="CM76" s="145" t="str">
        <f t="shared" si="34"/>
        <v/>
      </c>
      <c r="CN76" s="145" t="str">
        <f t="shared" si="35"/>
        <v/>
      </c>
      <c r="CO76" s="146" t="str">
        <f t="shared" si="36"/>
        <v/>
      </c>
      <c r="CP76" s="147" t="str">
        <f t="shared" si="37"/>
        <v/>
      </c>
      <c r="CQ76" s="148" t="str">
        <f t="shared" si="38"/>
        <v/>
      </c>
      <c r="CR76" s="149" t="str">
        <f t="shared" si="39"/>
        <v/>
      </c>
      <c r="CS76" s="150" t="str">
        <f t="shared" si="40"/>
        <v/>
      </c>
      <c r="CT76" s="89"/>
      <c r="CU76" s="142"/>
      <c r="CV76" s="142"/>
      <c r="CW76" s="143" t="str">
        <f t="shared" ref="CW76:CW139" si="252">IF(DA76="","",CW$3)</f>
        <v/>
      </c>
      <c r="CX76" s="144" t="str">
        <f t="shared" ref="CX76:CX139" si="253">IF(DA76="","",CW$1)</f>
        <v/>
      </c>
      <c r="CY76" s="145" t="str">
        <f t="shared" ref="CY76:CY139" si="254">IF(DA76="","",CW$2)</f>
        <v/>
      </c>
      <c r="CZ76" s="145" t="str">
        <f t="shared" ref="CZ76:CZ139" si="255">IF(DA76="","",CW$3)</f>
        <v/>
      </c>
      <c r="DA76" s="146" t="str">
        <f t="shared" ref="DA76:DA139" si="256">IF(DH76="","",IF(ISNUMBER(SEARCH(":",DH76)),MID(DH76,FIND(":",DH76)+2,FIND("(",DH76)-FIND(":",DH76)-3),LEFT(DH76,FIND("(",DH76)-2)))</f>
        <v/>
      </c>
      <c r="DB76" s="147" t="str">
        <f t="shared" ref="DB76:DB139" si="257">IF(DH76="","",MID(DH76,FIND("(",DH76)+1,4))</f>
        <v/>
      </c>
      <c r="DC76" s="148" t="str">
        <f t="shared" ref="DC76:DC139" si="258">IF(ISNUMBER(SEARCH("*female*",DH76)),"female",IF(ISNUMBER(SEARCH("*male*",DH76)),"male",""))</f>
        <v/>
      </c>
      <c r="DD76" s="149" t="str">
        <f t="shared" ref="DD76:DD139" si="259">IF(DH76="","",IF(ISERROR(MID(DH76,FIND("male,",DH76)+6,(FIND(")",DH76)-(FIND("male,",DH76)+6))))=TRUE,"missing/error",MID(DH76,FIND("male,",DH76)+6,(FIND(")",DH76)-(FIND("male,",DH76)+6)))))</f>
        <v/>
      </c>
      <c r="DE76" s="150" t="str">
        <f t="shared" ref="DE76:DE139" si="260">IF(DA76="","",(MID(DA76,(SEARCH("^^",SUBSTITUTE(DA76," ","^^",LEN(DA76)-LEN(SUBSTITUTE(DA76," ","")))))+1,99)&amp;"_"&amp;LEFT(DA76,FIND(" ",DA76)-1)&amp;"_"&amp;DB76))</f>
        <v/>
      </c>
      <c r="DF76" s="89"/>
      <c r="DG76" s="142"/>
      <c r="DH76" s="142"/>
      <c r="DI76" s="143" t="str">
        <f t="shared" si="79"/>
        <v/>
      </c>
      <c r="DJ76" s="144" t="str">
        <f t="shared" si="80"/>
        <v/>
      </c>
      <c r="DK76" s="145" t="str">
        <f t="shared" si="81"/>
        <v/>
      </c>
      <c r="DL76" s="145" t="str">
        <f t="shared" si="82"/>
        <v/>
      </c>
      <c r="DM76" s="146" t="str">
        <f t="shared" si="83"/>
        <v/>
      </c>
      <c r="DN76" s="147" t="str">
        <f t="shared" si="84"/>
        <v/>
      </c>
      <c r="DO76" s="148" t="str">
        <f t="shared" si="85"/>
        <v/>
      </c>
      <c r="DP76" s="149" t="str">
        <f t="shared" si="86"/>
        <v/>
      </c>
      <c r="DQ76" s="150" t="str">
        <f t="shared" si="87"/>
        <v/>
      </c>
      <c r="DR76" s="89"/>
      <c r="DS76" s="142"/>
      <c r="DT76" s="142"/>
      <c r="DU76" s="143" t="str">
        <f t="shared" si="88"/>
        <v/>
      </c>
      <c r="DV76" s="144" t="str">
        <f t="shared" si="89"/>
        <v/>
      </c>
      <c r="DW76" s="145" t="str">
        <f t="shared" si="90"/>
        <v/>
      </c>
      <c r="DX76" s="145" t="str">
        <f t="shared" si="91"/>
        <v/>
      </c>
      <c r="DY76" s="146" t="str">
        <f t="shared" si="92"/>
        <v/>
      </c>
      <c r="DZ76" s="147" t="str">
        <f t="shared" si="93"/>
        <v/>
      </c>
      <c r="EA76" s="148" t="str">
        <f t="shared" si="94"/>
        <v/>
      </c>
      <c r="EB76" s="149" t="str">
        <f t="shared" si="95"/>
        <v/>
      </c>
      <c r="EC76" s="150" t="str">
        <f t="shared" si="96"/>
        <v/>
      </c>
      <c r="ED76" s="89"/>
      <c r="EE76" s="142"/>
      <c r="EF76" s="142"/>
      <c r="EG76" s="143" t="str">
        <f t="shared" si="97"/>
        <v/>
      </c>
      <c r="EH76" s="144" t="str">
        <f t="shared" si="98"/>
        <v/>
      </c>
      <c r="EI76" s="145" t="str">
        <f t="shared" si="99"/>
        <v/>
      </c>
      <c r="EJ76" s="145" t="str">
        <f t="shared" si="100"/>
        <v/>
      </c>
      <c r="EK76" s="146" t="str">
        <f t="shared" si="101"/>
        <v/>
      </c>
      <c r="EL76" s="147" t="str">
        <f t="shared" si="102"/>
        <v/>
      </c>
      <c r="EM76" s="148" t="str">
        <f t="shared" si="103"/>
        <v/>
      </c>
      <c r="EN76" s="149" t="str">
        <f t="shared" si="104"/>
        <v/>
      </c>
      <c r="EO76" s="150" t="str">
        <f t="shared" si="105"/>
        <v/>
      </c>
      <c r="EP76" s="89"/>
      <c r="EQ76" s="142"/>
      <c r="ER76" s="142"/>
      <c r="ES76" s="143" t="str">
        <f t="shared" si="106"/>
        <v/>
      </c>
      <c r="ET76" s="144" t="str">
        <f t="shared" si="107"/>
        <v/>
      </c>
      <c r="EU76" s="145" t="str">
        <f t="shared" si="108"/>
        <v/>
      </c>
      <c r="EV76" s="145" t="str">
        <f t="shared" si="109"/>
        <v/>
      </c>
      <c r="EW76" s="146" t="str">
        <f t="shared" si="110"/>
        <v/>
      </c>
      <c r="EX76" s="147" t="str">
        <f t="shared" si="111"/>
        <v/>
      </c>
      <c r="EY76" s="148" t="str">
        <f t="shared" si="112"/>
        <v/>
      </c>
      <c r="EZ76" s="149" t="str">
        <f t="shared" si="113"/>
        <v/>
      </c>
      <c r="FA76" s="150" t="str">
        <f t="shared" si="114"/>
        <v/>
      </c>
      <c r="FB76" s="89"/>
      <c r="FC76" s="142"/>
      <c r="FD76" s="142"/>
      <c r="FE76" s="143" t="str">
        <f t="shared" si="115"/>
        <v/>
      </c>
      <c r="FF76" s="144" t="str">
        <f t="shared" si="116"/>
        <v/>
      </c>
      <c r="FG76" s="145" t="str">
        <f t="shared" si="117"/>
        <v/>
      </c>
      <c r="FH76" s="145" t="str">
        <f t="shared" si="118"/>
        <v/>
      </c>
      <c r="FI76" s="146" t="str">
        <f t="shared" si="119"/>
        <v/>
      </c>
      <c r="FJ76" s="147" t="str">
        <f t="shared" si="120"/>
        <v/>
      </c>
      <c r="FK76" s="148" t="str">
        <f t="shared" si="121"/>
        <v/>
      </c>
      <c r="FL76" s="149" t="str">
        <f t="shared" si="122"/>
        <v/>
      </c>
      <c r="FM76" s="150" t="str">
        <f t="shared" si="123"/>
        <v/>
      </c>
      <c r="FN76" s="89"/>
      <c r="FO76" s="142"/>
      <c r="FP76" s="142"/>
      <c r="FQ76" s="143" t="str">
        <f>IF(FU76="","",#REF!)</f>
        <v/>
      </c>
      <c r="FR76" s="144" t="str">
        <f t="shared" si="124"/>
        <v/>
      </c>
      <c r="FS76" s="145" t="str">
        <f t="shared" si="125"/>
        <v/>
      </c>
      <c r="FT76" s="145" t="str">
        <f t="shared" si="126"/>
        <v/>
      </c>
      <c r="FU76" s="146" t="str">
        <f t="shared" si="127"/>
        <v/>
      </c>
      <c r="FV76" s="147" t="str">
        <f t="shared" si="128"/>
        <v/>
      </c>
      <c r="FW76" s="148" t="str">
        <f t="shared" si="129"/>
        <v/>
      </c>
      <c r="FX76" s="149" t="str">
        <f t="shared" si="130"/>
        <v/>
      </c>
      <c r="FY76" s="150" t="str">
        <f t="shared" si="131"/>
        <v/>
      </c>
      <c r="FZ76" s="89"/>
      <c r="GA76" s="142"/>
      <c r="GB76" s="142"/>
      <c r="GC76" s="143" t="str">
        <f t="shared" si="132"/>
        <v/>
      </c>
      <c r="GD76" s="144" t="str">
        <f t="shared" si="133"/>
        <v/>
      </c>
      <c r="GE76" s="145" t="str">
        <f t="shared" si="134"/>
        <v/>
      </c>
      <c r="GF76" s="145" t="str">
        <f t="shared" si="135"/>
        <v/>
      </c>
      <c r="GG76" s="146" t="str">
        <f t="shared" si="136"/>
        <v/>
      </c>
      <c r="GH76" s="147" t="str">
        <f t="shared" si="137"/>
        <v/>
      </c>
      <c r="GI76" s="148" t="str">
        <f t="shared" si="138"/>
        <v/>
      </c>
      <c r="GJ76" s="149" t="str">
        <f t="shared" si="139"/>
        <v/>
      </c>
      <c r="GK76" s="150" t="str">
        <f t="shared" si="140"/>
        <v/>
      </c>
      <c r="GL76" s="89"/>
      <c r="GM76" s="142"/>
      <c r="GN76" s="142"/>
      <c r="GO76" s="143" t="str">
        <f t="shared" si="141"/>
        <v/>
      </c>
      <c r="GP76" s="144" t="str">
        <f t="shared" si="142"/>
        <v/>
      </c>
      <c r="GQ76" s="145" t="str">
        <f t="shared" si="143"/>
        <v/>
      </c>
      <c r="GR76" s="145" t="str">
        <f t="shared" si="144"/>
        <v/>
      </c>
      <c r="GS76" s="146" t="str">
        <f t="shared" si="145"/>
        <v/>
      </c>
      <c r="GT76" s="147" t="str">
        <f t="shared" si="146"/>
        <v/>
      </c>
      <c r="GU76" s="148" t="str">
        <f t="shared" si="147"/>
        <v/>
      </c>
      <c r="GV76" s="149" t="str">
        <f t="shared" si="148"/>
        <v/>
      </c>
      <c r="GW76" s="150" t="str">
        <f t="shared" si="149"/>
        <v/>
      </c>
      <c r="GX76" s="89"/>
      <c r="GY76" s="142"/>
      <c r="GZ76" s="142"/>
      <c r="HA76" s="143" t="str">
        <f t="shared" si="150"/>
        <v/>
      </c>
      <c r="HB76" s="144" t="str">
        <f t="shared" si="151"/>
        <v/>
      </c>
      <c r="HC76" s="145" t="str">
        <f t="shared" si="152"/>
        <v/>
      </c>
      <c r="HD76" s="145" t="str">
        <f t="shared" si="153"/>
        <v/>
      </c>
      <c r="HE76" s="146" t="str">
        <f t="shared" si="154"/>
        <v/>
      </c>
      <c r="HF76" s="147" t="str">
        <f t="shared" si="155"/>
        <v/>
      </c>
      <c r="HG76" s="148" t="str">
        <f t="shared" si="156"/>
        <v/>
      </c>
      <c r="HH76" s="149" t="str">
        <f t="shared" si="157"/>
        <v/>
      </c>
      <c r="HI76" s="150" t="str">
        <f t="shared" si="158"/>
        <v/>
      </c>
      <c r="HJ76" s="89"/>
      <c r="HK76" s="142"/>
      <c r="HL76" s="142" t="s">
        <v>284</v>
      </c>
      <c r="HM76" s="143" t="str">
        <f t="shared" si="159"/>
        <v/>
      </c>
      <c r="HN76" s="144" t="str">
        <f t="shared" si="160"/>
        <v/>
      </c>
      <c r="HO76" s="145" t="str">
        <f t="shared" si="161"/>
        <v/>
      </c>
      <c r="HP76" s="145" t="str">
        <f t="shared" si="162"/>
        <v/>
      </c>
      <c r="HQ76" s="146" t="str">
        <f t="shared" si="163"/>
        <v/>
      </c>
      <c r="HR76" s="147" t="str">
        <f t="shared" si="164"/>
        <v/>
      </c>
      <c r="HS76" s="148" t="str">
        <f t="shared" si="165"/>
        <v/>
      </c>
      <c r="HT76" s="149" t="str">
        <f t="shared" si="166"/>
        <v/>
      </c>
      <c r="HU76" s="150" t="str">
        <f t="shared" si="167"/>
        <v/>
      </c>
      <c r="HV76" s="89"/>
      <c r="HW76" s="142"/>
      <c r="HX76" s="142"/>
      <c r="HY76" s="143" t="str">
        <f t="shared" si="168"/>
        <v/>
      </c>
      <c r="HZ76" s="144" t="str">
        <f t="shared" si="169"/>
        <v/>
      </c>
      <c r="IA76" s="145" t="str">
        <f t="shared" si="170"/>
        <v/>
      </c>
      <c r="IB76" s="145" t="str">
        <f t="shared" si="171"/>
        <v/>
      </c>
      <c r="IC76" s="146" t="str">
        <f t="shared" si="172"/>
        <v/>
      </c>
      <c r="ID76" s="147" t="str">
        <f t="shared" si="173"/>
        <v/>
      </c>
      <c r="IE76" s="148" t="str">
        <f t="shared" si="174"/>
        <v/>
      </c>
      <c r="IF76" s="149" t="str">
        <f t="shared" si="175"/>
        <v/>
      </c>
      <c r="IG76" s="150" t="str">
        <f t="shared" si="176"/>
        <v/>
      </c>
      <c r="IH76" s="89"/>
      <c r="II76" s="142"/>
      <c r="IJ76" s="142"/>
      <c r="IK76" s="143" t="str">
        <f t="shared" si="177"/>
        <v/>
      </c>
      <c r="IL76" s="144" t="str">
        <f t="shared" si="178"/>
        <v/>
      </c>
      <c r="IM76" s="145" t="str">
        <f t="shared" si="179"/>
        <v/>
      </c>
      <c r="IN76" s="145" t="str">
        <f t="shared" si="180"/>
        <v/>
      </c>
      <c r="IO76" s="146" t="str">
        <f t="shared" si="181"/>
        <v/>
      </c>
      <c r="IP76" s="147" t="str">
        <f t="shared" si="182"/>
        <v/>
      </c>
      <c r="IQ76" s="148" t="str">
        <f t="shared" si="183"/>
        <v/>
      </c>
      <c r="IR76" s="149" t="str">
        <f t="shared" si="184"/>
        <v/>
      </c>
      <c r="IS76" s="150" t="str">
        <f t="shared" si="185"/>
        <v/>
      </c>
      <c r="IT76" s="89"/>
      <c r="IU76" s="142"/>
      <c r="IV76" s="142"/>
      <c r="IW76" s="143" t="str">
        <f t="shared" si="186"/>
        <v/>
      </c>
      <c r="IX76" s="144" t="str">
        <f t="shared" si="187"/>
        <v/>
      </c>
      <c r="IY76" s="145" t="str">
        <f t="shared" si="188"/>
        <v/>
      </c>
      <c r="IZ76" s="145" t="str">
        <f t="shared" si="189"/>
        <v/>
      </c>
      <c r="JA76" s="146" t="str">
        <f t="shared" si="190"/>
        <v/>
      </c>
      <c r="JB76" s="147" t="str">
        <f t="shared" si="191"/>
        <v/>
      </c>
      <c r="JC76" s="148" t="str">
        <f t="shared" si="192"/>
        <v/>
      </c>
      <c r="JD76" s="149" t="str">
        <f t="shared" si="193"/>
        <v/>
      </c>
      <c r="JE76" s="150" t="str">
        <f t="shared" si="194"/>
        <v/>
      </c>
      <c r="JF76" s="89"/>
      <c r="JG76" s="142"/>
      <c r="JH76" s="142"/>
      <c r="JI76" s="143" t="str">
        <f t="shared" si="195"/>
        <v/>
      </c>
      <c r="JJ76" s="144" t="str">
        <f t="shared" si="196"/>
        <v/>
      </c>
      <c r="JK76" s="145" t="str">
        <f t="shared" si="197"/>
        <v/>
      </c>
      <c r="JL76" s="145" t="str">
        <f t="shared" si="198"/>
        <v/>
      </c>
      <c r="JM76" s="146" t="str">
        <f t="shared" si="199"/>
        <v/>
      </c>
      <c r="JN76" s="147" t="str">
        <f t="shared" si="200"/>
        <v/>
      </c>
      <c r="JO76" s="148" t="str">
        <f t="shared" si="201"/>
        <v/>
      </c>
      <c r="JP76" s="149" t="str">
        <f t="shared" si="202"/>
        <v/>
      </c>
      <c r="JQ76" s="150" t="str">
        <f t="shared" si="203"/>
        <v/>
      </c>
      <c r="JR76" s="89"/>
      <c r="JS76" s="142"/>
      <c r="JT76" s="142"/>
      <c r="JU76" s="143" t="str">
        <f t="shared" si="204"/>
        <v/>
      </c>
      <c r="JV76" s="144" t="str">
        <f t="shared" si="205"/>
        <v/>
      </c>
      <c r="JW76" s="145" t="str">
        <f t="shared" si="206"/>
        <v/>
      </c>
      <c r="JX76" s="145" t="str">
        <f t="shared" si="207"/>
        <v/>
      </c>
      <c r="JY76" s="146" t="str">
        <f t="shared" si="208"/>
        <v/>
      </c>
      <c r="JZ76" s="147" t="str">
        <f t="shared" si="209"/>
        <v/>
      </c>
      <c r="KA76" s="148" t="str">
        <f t="shared" si="210"/>
        <v/>
      </c>
      <c r="KB76" s="149" t="str">
        <f t="shared" si="211"/>
        <v/>
      </c>
      <c r="KC76" s="150" t="str">
        <f t="shared" si="212"/>
        <v/>
      </c>
      <c r="KD76" s="89"/>
      <c r="KE76" s="142"/>
      <c r="KF76" s="142"/>
    </row>
    <row r="77" spans="1:292" ht="13.5" customHeight="1" x14ac:dyDescent="0.25">
      <c r="A77" s="100"/>
      <c r="B77" s="142" t="s">
        <v>970</v>
      </c>
      <c r="C77" s="89" t="s">
        <v>832</v>
      </c>
      <c r="D77" s="320"/>
      <c r="E77" s="143"/>
      <c r="F77" s="144"/>
      <c r="G77" s="145"/>
      <c r="H77" s="145"/>
      <c r="I77" s="146"/>
      <c r="J77" s="147"/>
      <c r="K77" s="148"/>
      <c r="L77" s="149"/>
      <c r="M77" s="150"/>
      <c r="O77" s="142"/>
      <c r="P77" s="320"/>
      <c r="Q77" s="143">
        <f>IF(U77="","",Q$3)</f>
        <v>41044</v>
      </c>
      <c r="R77" s="144" t="str">
        <f>IF(U77="","",Q$1)</f>
        <v>Fillon VII</v>
      </c>
      <c r="S77" s="145">
        <v>40723</v>
      </c>
      <c r="T77" s="145">
        <f>IF(U77="","",Q$3)</f>
        <v>41044</v>
      </c>
      <c r="U77" s="146" t="str">
        <f>IF(AB77="","",IF(ISNUMBER(SEARCH(":",AB77)),MID(AB77,FIND(":",AB77)+2,FIND("(",AB77)-FIND(":",AB77)-3),LEFT(AB77,FIND("(",AB77)-2)))</f>
        <v>Valérie Pécresse</v>
      </c>
      <c r="V77" s="147" t="str">
        <f>IF(AB77="","",MID(AB77,FIND("(",AB77)+1,4))</f>
        <v>1967</v>
      </c>
      <c r="W77" s="148" t="str">
        <f>IF(ISNUMBER(SEARCH("*female*",AB77)),"female",IF(ISNUMBER(SEARCH("*male*",AB77)),"male",""))</f>
        <v>female</v>
      </c>
      <c r="X77" s="149" t="str">
        <f>IF(AB77="","",IF(ISERROR(MID(AB77,FIND("male,",AB77)+6,(FIND(")",AB77)-(FIND("male,",AB77)+6))))=TRUE,"missing/error",MID(AB77,FIND("male,",AB77)+6,(FIND(")",AB77)-(FIND("male,",AB77)+6)))))</f>
        <v>fr_ump01</v>
      </c>
      <c r="Y77" s="150" t="str">
        <f>IF(U77="","",(MID(U77,(SEARCH("^^",SUBSTITUTE(U77," ","^^",LEN(U77)-LEN(SUBSTITUTE(U77," ","")))))+1,99)&amp;"_"&amp;LEFT(U77,FIND(" ",U77)-1)&amp;"_"&amp;V77))</f>
        <v>Pécresse_Valérie_1967</v>
      </c>
      <c r="AA77" s="142"/>
      <c r="AB77" s="142" t="s">
        <v>969</v>
      </c>
      <c r="AC77" s="143"/>
      <c r="AD77" s="144"/>
      <c r="AE77" s="145"/>
      <c r="AF77" s="145"/>
      <c r="AG77" s="146"/>
      <c r="AH77" s="147"/>
      <c r="AI77" s="148"/>
      <c r="AJ77" s="149"/>
      <c r="AK77" s="150"/>
      <c r="AM77" s="142"/>
      <c r="AN77" s="142"/>
      <c r="AO77" s="143" t="str">
        <f t="shared" si="0"/>
        <v/>
      </c>
      <c r="AP77" s="144" t="str">
        <f t="shared" si="1"/>
        <v/>
      </c>
      <c r="AQ77" s="145"/>
      <c r="AR77" s="145"/>
      <c r="AS77" s="146" t="str">
        <f t="shared" si="2"/>
        <v/>
      </c>
      <c r="AT77" s="147" t="str">
        <f t="shared" si="3"/>
        <v/>
      </c>
      <c r="AU77" s="148" t="str">
        <f t="shared" si="4"/>
        <v/>
      </c>
      <c r="AV77" s="149" t="str">
        <f t="shared" si="5"/>
        <v/>
      </c>
      <c r="AW77" s="150" t="str">
        <f t="shared" si="6"/>
        <v/>
      </c>
      <c r="AX77" s="89"/>
      <c r="AY77" s="142"/>
      <c r="AZ77" s="142"/>
      <c r="BA77" s="143" t="str">
        <f t="shared" si="7"/>
        <v/>
      </c>
      <c r="BB77" s="144" t="str">
        <f t="shared" si="8"/>
        <v/>
      </c>
      <c r="BC77" s="145"/>
      <c r="BD77" s="145"/>
      <c r="BE77" s="146" t="str">
        <f t="shared" si="9"/>
        <v/>
      </c>
      <c r="BF77" s="147" t="str">
        <f t="shared" si="10"/>
        <v/>
      </c>
      <c r="BG77" s="148" t="str">
        <f t="shared" si="11"/>
        <v/>
      </c>
      <c r="BH77" s="149" t="str">
        <f t="shared" si="12"/>
        <v/>
      </c>
      <c r="BI77" s="150" t="str">
        <f t="shared" si="13"/>
        <v/>
      </c>
      <c r="BJ77" s="89"/>
      <c r="BK77" s="142"/>
      <c r="BL77" s="142"/>
      <c r="BM77" s="143" t="str">
        <f t="shared" si="14"/>
        <v/>
      </c>
      <c r="BN77" s="144" t="str">
        <f t="shared" si="15"/>
        <v/>
      </c>
      <c r="BO77" s="145" t="str">
        <f t="shared" si="16"/>
        <v/>
      </c>
      <c r="BP77" s="145" t="str">
        <f t="shared" si="17"/>
        <v/>
      </c>
      <c r="BQ77" s="146" t="str">
        <f t="shared" si="18"/>
        <v/>
      </c>
      <c r="BR77" s="147" t="str">
        <f t="shared" si="19"/>
        <v/>
      </c>
      <c r="BS77" s="148" t="str">
        <f t="shared" si="20"/>
        <v/>
      </c>
      <c r="BT77" s="149" t="str">
        <f t="shared" si="21"/>
        <v/>
      </c>
      <c r="BU77" s="150" t="str">
        <f t="shared" si="22"/>
        <v/>
      </c>
      <c r="BV77" s="89"/>
      <c r="BW77" s="142"/>
      <c r="BX77" s="142"/>
      <c r="BY77" s="143" t="str">
        <f t="shared" si="23"/>
        <v/>
      </c>
      <c r="BZ77" s="144" t="str">
        <f t="shared" si="24"/>
        <v/>
      </c>
      <c r="CA77" s="145" t="str">
        <f t="shared" si="25"/>
        <v/>
      </c>
      <c r="CB77" s="145" t="str">
        <f t="shared" si="26"/>
        <v/>
      </c>
      <c r="CC77" s="146" t="str">
        <f t="shared" si="27"/>
        <v/>
      </c>
      <c r="CD77" s="147" t="str">
        <f t="shared" si="28"/>
        <v/>
      </c>
      <c r="CE77" s="148" t="str">
        <f t="shared" si="29"/>
        <v/>
      </c>
      <c r="CF77" s="149" t="str">
        <f t="shared" si="30"/>
        <v/>
      </c>
      <c r="CG77" s="150" t="str">
        <f t="shared" si="31"/>
        <v/>
      </c>
      <c r="CH77" s="89"/>
      <c r="CI77" s="142"/>
      <c r="CJ77" s="142"/>
      <c r="CK77" s="143" t="str">
        <f t="shared" si="32"/>
        <v/>
      </c>
      <c r="CL77" s="144" t="str">
        <f t="shared" si="33"/>
        <v/>
      </c>
      <c r="CM77" s="145" t="str">
        <f t="shared" si="34"/>
        <v/>
      </c>
      <c r="CN77" s="145" t="str">
        <f t="shared" si="35"/>
        <v/>
      </c>
      <c r="CO77" s="146" t="str">
        <f t="shared" si="36"/>
        <v/>
      </c>
      <c r="CP77" s="147" t="str">
        <f t="shared" si="37"/>
        <v/>
      </c>
      <c r="CQ77" s="148" t="str">
        <f t="shared" si="38"/>
        <v/>
      </c>
      <c r="CR77" s="149" t="str">
        <f t="shared" si="39"/>
        <v/>
      </c>
      <c r="CS77" s="150" t="str">
        <f t="shared" si="40"/>
        <v/>
      </c>
      <c r="CT77" s="89"/>
      <c r="CU77" s="142"/>
      <c r="CV77" s="142"/>
      <c r="CW77" s="143" t="str">
        <f t="shared" si="252"/>
        <v/>
      </c>
      <c r="CX77" s="144" t="str">
        <f t="shared" si="253"/>
        <v/>
      </c>
      <c r="CY77" s="145" t="str">
        <f t="shared" si="254"/>
        <v/>
      </c>
      <c r="CZ77" s="145" t="str">
        <f t="shared" si="255"/>
        <v/>
      </c>
      <c r="DA77" s="146" t="str">
        <f t="shared" si="256"/>
        <v/>
      </c>
      <c r="DB77" s="147" t="str">
        <f t="shared" si="257"/>
        <v/>
      </c>
      <c r="DC77" s="148" t="str">
        <f t="shared" si="258"/>
        <v/>
      </c>
      <c r="DD77" s="149" t="str">
        <f t="shared" si="259"/>
        <v/>
      </c>
      <c r="DE77" s="150" t="str">
        <f t="shared" si="260"/>
        <v/>
      </c>
      <c r="DF77" s="89"/>
      <c r="DG77" s="142"/>
      <c r="DH77" s="142"/>
      <c r="DI77" s="143"/>
      <c r="DJ77" s="144"/>
      <c r="DK77" s="145"/>
      <c r="DL77" s="145"/>
      <c r="DM77" s="146"/>
      <c r="DN77" s="147"/>
      <c r="DO77" s="148"/>
      <c r="DP77" s="149"/>
      <c r="DQ77" s="150"/>
      <c r="DR77" s="89"/>
      <c r="DS77" s="142"/>
      <c r="DT77" s="142"/>
      <c r="DU77" s="143"/>
      <c r="DV77" s="144"/>
      <c r="DW77" s="145"/>
      <c r="DX77" s="145"/>
      <c r="DY77" s="146"/>
      <c r="DZ77" s="147"/>
      <c r="EA77" s="148"/>
      <c r="EB77" s="149"/>
      <c r="EC77" s="150"/>
      <c r="ED77" s="89"/>
      <c r="EE77" s="142"/>
      <c r="EF77" s="142"/>
      <c r="EG77" s="143"/>
      <c r="EH77" s="144"/>
      <c r="EI77" s="145"/>
      <c r="EJ77" s="145"/>
      <c r="EK77" s="146"/>
      <c r="EL77" s="147"/>
      <c r="EM77" s="148"/>
      <c r="EN77" s="149"/>
      <c r="EO77" s="150"/>
      <c r="EP77" s="89"/>
      <c r="EQ77" s="142"/>
      <c r="ER77" s="142"/>
      <c r="ES77" s="143"/>
      <c r="ET77" s="144"/>
      <c r="EU77" s="145"/>
      <c r="EV77" s="145"/>
      <c r="EW77" s="146"/>
      <c r="EX77" s="147"/>
      <c r="EY77" s="148"/>
      <c r="EZ77" s="149"/>
      <c r="FA77" s="150"/>
      <c r="FB77" s="89"/>
      <c r="FC77" s="142"/>
      <c r="FD77" s="142"/>
      <c r="FE77" s="143"/>
      <c r="FF77" s="144"/>
      <c r="FG77" s="145"/>
      <c r="FH77" s="145"/>
      <c r="FI77" s="146"/>
      <c r="FJ77" s="147"/>
      <c r="FK77" s="148"/>
      <c r="FL77" s="149"/>
      <c r="FM77" s="150"/>
      <c r="FN77" s="89"/>
      <c r="FO77" s="142"/>
      <c r="FP77" s="142"/>
      <c r="FQ77" s="143"/>
      <c r="FR77" s="144"/>
      <c r="FS77" s="145"/>
      <c r="FT77" s="145"/>
      <c r="FU77" s="146"/>
      <c r="FV77" s="147"/>
      <c r="FW77" s="148"/>
      <c r="FX77" s="149"/>
      <c r="FY77" s="150"/>
      <c r="FZ77" s="89"/>
      <c r="GA77" s="142"/>
      <c r="GB77" s="142"/>
      <c r="GC77" s="143"/>
      <c r="GD77" s="144"/>
      <c r="GE77" s="145"/>
      <c r="GF77" s="145"/>
      <c r="GG77" s="146"/>
      <c r="GH77" s="147"/>
      <c r="GI77" s="148"/>
      <c r="GJ77" s="149"/>
      <c r="GK77" s="150"/>
      <c r="GL77" s="89"/>
      <c r="GM77" s="142"/>
      <c r="GN77" s="142"/>
      <c r="GO77" s="143"/>
      <c r="GP77" s="144"/>
      <c r="GQ77" s="145"/>
      <c r="GR77" s="145"/>
      <c r="GS77" s="146"/>
      <c r="GT77" s="147"/>
      <c r="GU77" s="148"/>
      <c r="GV77" s="149"/>
      <c r="GW77" s="150"/>
      <c r="GX77" s="89"/>
      <c r="GY77" s="142"/>
      <c r="GZ77" s="142"/>
      <c r="HA77" s="143"/>
      <c r="HB77" s="144"/>
      <c r="HC77" s="145"/>
      <c r="HD77" s="145"/>
      <c r="HE77" s="146"/>
      <c r="HF77" s="147"/>
      <c r="HG77" s="148"/>
      <c r="HH77" s="149"/>
      <c r="HI77" s="150"/>
      <c r="HJ77" s="89"/>
      <c r="HK77" s="142"/>
      <c r="HL77" s="142"/>
      <c r="HM77" s="143"/>
      <c r="HN77" s="144"/>
      <c r="HO77" s="145"/>
      <c r="HP77" s="145"/>
      <c r="HQ77" s="146"/>
      <c r="HR77" s="147"/>
      <c r="HS77" s="148"/>
      <c r="HT77" s="149"/>
      <c r="HU77" s="150"/>
      <c r="HV77" s="89"/>
      <c r="HW77" s="142"/>
      <c r="HX77" s="142"/>
      <c r="HY77" s="143"/>
      <c r="HZ77" s="144"/>
      <c r="IA77" s="145"/>
      <c r="IB77" s="145"/>
      <c r="IC77" s="146"/>
      <c r="ID77" s="147"/>
      <c r="IE77" s="148"/>
      <c r="IF77" s="149"/>
      <c r="IG77" s="150"/>
      <c r="IH77" s="89"/>
      <c r="II77" s="142"/>
      <c r="IJ77" s="142"/>
      <c r="IK77" s="143"/>
      <c r="IL77" s="144"/>
      <c r="IM77" s="145"/>
      <c r="IN77" s="145"/>
      <c r="IO77" s="146"/>
      <c r="IP77" s="147"/>
      <c r="IQ77" s="148"/>
      <c r="IR77" s="149"/>
      <c r="IS77" s="150"/>
      <c r="IT77" s="89"/>
      <c r="IU77" s="142"/>
      <c r="IV77" s="142"/>
      <c r="IW77" s="143"/>
      <c r="IX77" s="144"/>
      <c r="IY77" s="145"/>
      <c r="IZ77" s="145"/>
      <c r="JA77" s="146"/>
      <c r="JB77" s="147"/>
      <c r="JC77" s="148"/>
      <c r="JD77" s="149"/>
      <c r="JE77" s="150"/>
      <c r="JF77" s="89"/>
      <c r="JG77" s="142"/>
      <c r="JH77" s="142"/>
      <c r="JI77" s="143"/>
      <c r="JJ77" s="144"/>
      <c r="JK77" s="145"/>
      <c r="JL77" s="145"/>
      <c r="JM77" s="146"/>
      <c r="JN77" s="147"/>
      <c r="JO77" s="148"/>
      <c r="JP77" s="149"/>
      <c r="JQ77" s="150"/>
      <c r="JR77" s="89"/>
      <c r="JS77" s="142"/>
      <c r="JT77" s="142"/>
      <c r="JU77" s="143"/>
      <c r="JV77" s="144"/>
      <c r="JW77" s="145"/>
      <c r="JX77" s="145"/>
      <c r="JY77" s="146"/>
      <c r="JZ77" s="147"/>
      <c r="KA77" s="148"/>
      <c r="KB77" s="149"/>
      <c r="KC77" s="150"/>
      <c r="KD77" s="89"/>
      <c r="KE77" s="142"/>
      <c r="KF77" s="142"/>
    </row>
    <row r="78" spans="1:292" ht="13.5" customHeight="1" x14ac:dyDescent="0.25">
      <c r="A78" s="100"/>
      <c r="B78" s="142" t="s">
        <v>833</v>
      </c>
      <c r="C78" s="89" t="s">
        <v>834</v>
      </c>
      <c r="D78" s="320"/>
      <c r="E78" s="143">
        <f t="shared" si="53"/>
        <v>40601</v>
      </c>
      <c r="F78" s="144" t="str">
        <f t="shared" si="54"/>
        <v>Fillon VI</v>
      </c>
      <c r="G78" s="145">
        <f t="shared" si="55"/>
        <v>40496</v>
      </c>
      <c r="H78" s="145">
        <f t="shared" si="56"/>
        <v>40601</v>
      </c>
      <c r="I78" s="146" t="str">
        <f t="shared" si="57"/>
        <v>Georges Tron</v>
      </c>
      <c r="J78" s="147" t="str">
        <f t="shared" si="58"/>
        <v>1957</v>
      </c>
      <c r="K78" s="148" t="str">
        <f t="shared" si="59"/>
        <v>male</v>
      </c>
      <c r="L78" s="149" t="str">
        <f t="shared" si="60"/>
        <v>fr_ump01</v>
      </c>
      <c r="M78" s="150" t="str">
        <f t="shared" si="61"/>
        <v>Tron_Georges_1957</v>
      </c>
      <c r="O78" s="142"/>
      <c r="P78" s="320" t="s">
        <v>947</v>
      </c>
      <c r="Q78" s="143">
        <f t="shared" si="62"/>
        <v>41044</v>
      </c>
      <c r="R78" s="144" t="str">
        <f t="shared" si="63"/>
        <v>Fillon VII</v>
      </c>
      <c r="S78" s="145">
        <f t="shared" si="64"/>
        <v>40601</v>
      </c>
      <c r="T78" s="145">
        <v>40692</v>
      </c>
      <c r="U78" s="146" t="str">
        <f t="shared" si="66"/>
        <v>Georges Tron</v>
      </c>
      <c r="V78" s="147" t="str">
        <f t="shared" si="67"/>
        <v>1957</v>
      </c>
      <c r="W78" s="148" t="str">
        <f t="shared" si="68"/>
        <v>male</v>
      </c>
      <c r="X78" s="149" t="str">
        <f t="shared" si="69"/>
        <v>fr_ump01</v>
      </c>
      <c r="Y78" s="150" t="str">
        <f t="shared" si="70"/>
        <v>Tron_Georges_1957</v>
      </c>
      <c r="AA78" s="142"/>
      <c r="AB78" s="142" t="s">
        <v>947</v>
      </c>
      <c r="AC78" s="143" t="str">
        <f t="shared" si="71"/>
        <v/>
      </c>
      <c r="AD78" s="144" t="str">
        <f t="shared" si="72"/>
        <v/>
      </c>
      <c r="AE78" s="145" t="str">
        <f t="shared" si="73"/>
        <v/>
      </c>
      <c r="AF78" s="145" t="str">
        <f t="shared" si="74"/>
        <v/>
      </c>
      <c r="AG78" s="146" t="str">
        <f t="shared" si="75"/>
        <v/>
      </c>
      <c r="AH78" s="147" t="str">
        <f t="shared" si="76"/>
        <v/>
      </c>
      <c r="AI78" s="148" t="str">
        <f t="shared" si="77"/>
        <v/>
      </c>
      <c r="AJ78" s="149" t="str">
        <f t="shared" si="215"/>
        <v/>
      </c>
      <c r="AK78" s="150" t="str">
        <f t="shared" si="78"/>
        <v/>
      </c>
      <c r="AM78" s="142"/>
      <c r="AN78" s="142"/>
      <c r="AO78" s="143" t="str">
        <f t="shared" si="0"/>
        <v/>
      </c>
      <c r="AP78" s="144" t="str">
        <f t="shared" si="1"/>
        <v/>
      </c>
      <c r="AQ78" s="145" t="str">
        <f t="shared" si="216"/>
        <v/>
      </c>
      <c r="AR78" s="145" t="str">
        <f t="shared" si="217"/>
        <v/>
      </c>
      <c r="AS78" s="146" t="str">
        <f t="shared" si="2"/>
        <v/>
      </c>
      <c r="AT78" s="147" t="str">
        <f t="shared" si="3"/>
        <v/>
      </c>
      <c r="AU78" s="148" t="str">
        <f t="shared" si="4"/>
        <v/>
      </c>
      <c r="AV78" s="149" t="str">
        <f t="shared" si="5"/>
        <v/>
      </c>
      <c r="AW78" s="150" t="str">
        <f t="shared" si="6"/>
        <v/>
      </c>
      <c r="AX78" s="89"/>
      <c r="AY78" s="142"/>
      <c r="AZ78" s="142"/>
      <c r="BA78" s="143" t="str">
        <f t="shared" si="7"/>
        <v/>
      </c>
      <c r="BB78" s="144" t="str">
        <f t="shared" si="8"/>
        <v/>
      </c>
      <c r="BC78" s="145" t="str">
        <f t="shared" si="218"/>
        <v/>
      </c>
      <c r="BD78" s="145" t="str">
        <f t="shared" si="219"/>
        <v/>
      </c>
      <c r="BE78" s="146" t="str">
        <f t="shared" si="9"/>
        <v/>
      </c>
      <c r="BF78" s="147" t="str">
        <f t="shared" si="10"/>
        <v/>
      </c>
      <c r="BG78" s="148" t="str">
        <f t="shared" si="11"/>
        <v/>
      </c>
      <c r="BH78" s="149" t="str">
        <f t="shared" si="12"/>
        <v/>
      </c>
      <c r="BI78" s="150" t="str">
        <f t="shared" si="13"/>
        <v/>
      </c>
      <c r="BJ78" s="89"/>
      <c r="BK78" s="142"/>
      <c r="BL78" s="142"/>
      <c r="BM78" s="143" t="str">
        <f t="shared" ref="BM78:BM144" si="261">IF(BQ78="","",BM$3)</f>
        <v/>
      </c>
      <c r="BN78" s="144" t="str">
        <f t="shared" ref="BN78:BN144" si="262">IF(BQ78="","",BM$1)</f>
        <v/>
      </c>
      <c r="BO78" s="145" t="str">
        <f t="shared" ref="BO78:BO144" si="263">IF(BQ78="","",BM$2)</f>
        <v/>
      </c>
      <c r="BP78" s="145" t="str">
        <f t="shared" ref="BP78:BP144" si="264">IF(BQ78="","",BM$3)</f>
        <v/>
      </c>
      <c r="BQ78" s="146" t="str">
        <f t="shared" ref="BQ78:BQ144" si="265">IF(BX78="","",IF(ISNUMBER(SEARCH(":",BX78)),MID(BX78,FIND(":",BX78)+2,FIND("(",BX78)-FIND(":",BX78)-3),LEFT(BX78,FIND("(",BX78)-2)))</f>
        <v/>
      </c>
      <c r="BR78" s="147" t="str">
        <f t="shared" ref="BR78:BR144" si="266">IF(BX78="","",MID(BX78,FIND("(",BX78)+1,4))</f>
        <v/>
      </c>
      <c r="BS78" s="148" t="str">
        <f t="shared" ref="BS78:BS144" si="267">IF(ISNUMBER(SEARCH("*female*",BX78)),"female",IF(ISNUMBER(SEARCH("*male*",BX78)),"male",""))</f>
        <v/>
      </c>
      <c r="BT78" s="149" t="str">
        <f t="shared" ref="BT78:BT144" si="268">IF(BX78="","",IF(ISERROR(MID(BX78,FIND("male,",BX78)+6,(FIND(")",BX78)-(FIND("male,",BX78)+6))))=TRUE,"missing/error",MID(BX78,FIND("male,",BX78)+6,(FIND(")",BX78)-(FIND("male,",BX78)+6)))))</f>
        <v/>
      </c>
      <c r="BU78" s="150" t="str">
        <f t="shared" ref="BU78:BU144" si="269">IF(BQ78="","",(MID(BQ78,(SEARCH("^^",SUBSTITUTE(BQ78," ","^^",LEN(BQ78)-LEN(SUBSTITUTE(BQ78," ","")))))+1,99)&amp;"_"&amp;LEFT(BQ78,FIND(" ",BQ78)-1)&amp;"_"&amp;BR78))</f>
        <v/>
      </c>
      <c r="BV78" s="89"/>
      <c r="BW78" s="142"/>
      <c r="BX78" s="142"/>
      <c r="BY78" s="143" t="str">
        <f t="shared" ref="BY78:BY144" si="270">IF(CC78="","",BY$3)</f>
        <v/>
      </c>
      <c r="BZ78" s="144" t="str">
        <f t="shared" ref="BZ78:BZ144" si="271">IF(CC78="","",BY$1)</f>
        <v/>
      </c>
      <c r="CA78" s="145" t="str">
        <f t="shared" ref="CA78:CA144" si="272">IF(CC78="","",BY$2)</f>
        <v/>
      </c>
      <c r="CB78" s="145" t="str">
        <f t="shared" ref="CB78:CB144" si="273">IF(CC78="","",BY$3)</f>
        <v/>
      </c>
      <c r="CC78" s="146" t="str">
        <f t="shared" ref="CC78:CC144" si="274">IF(CJ78="","",IF(ISNUMBER(SEARCH(":",CJ78)),MID(CJ78,FIND(":",CJ78)+2,FIND("(",CJ78)-FIND(":",CJ78)-3),LEFT(CJ78,FIND("(",CJ78)-2)))</f>
        <v/>
      </c>
      <c r="CD78" s="147" t="str">
        <f t="shared" ref="CD78:CD144" si="275">IF(CJ78="","",MID(CJ78,FIND("(",CJ78)+1,4))</f>
        <v/>
      </c>
      <c r="CE78" s="148" t="str">
        <f t="shared" ref="CE78:CE144" si="276">IF(ISNUMBER(SEARCH("*female*",CJ78)),"female",IF(ISNUMBER(SEARCH("*male*",CJ78)),"male",""))</f>
        <v/>
      </c>
      <c r="CF78" s="149" t="str">
        <f t="shared" ref="CF78:CF144" si="277">IF(CJ78="","",IF(ISERROR(MID(CJ78,FIND("male,",CJ78)+6,(FIND(")",CJ78)-(FIND("male,",CJ78)+6))))=TRUE,"missing/error",MID(CJ78,FIND("male,",CJ78)+6,(FIND(")",CJ78)-(FIND("male,",CJ78)+6)))))</f>
        <v/>
      </c>
      <c r="CG78" s="150" t="str">
        <f t="shared" ref="CG78:CG144" si="278">IF(CC78="","",(MID(CC78,(SEARCH("^^",SUBSTITUTE(CC78," ","^^",LEN(CC78)-LEN(SUBSTITUTE(CC78," ","")))))+1,99)&amp;"_"&amp;LEFT(CC78,FIND(" ",CC78)-1)&amp;"_"&amp;CD78))</f>
        <v/>
      </c>
      <c r="CH78" s="89"/>
      <c r="CI78" s="142"/>
      <c r="CJ78" s="142"/>
      <c r="CK78" s="143" t="str">
        <f t="shared" ref="CK78:CK144" si="279">IF(CO78="","",CK$3)</f>
        <v/>
      </c>
      <c r="CL78" s="144" t="str">
        <f t="shared" ref="CL78:CL144" si="280">IF(CO78="","",CK$1)</f>
        <v/>
      </c>
      <c r="CM78" s="145" t="str">
        <f t="shared" ref="CM78:CM144" si="281">IF(CO78="","",CK$2)</f>
        <v/>
      </c>
      <c r="CN78" s="145" t="str">
        <f t="shared" ref="CN78:CN144" si="282">IF(CO78="","",CK$3)</f>
        <v/>
      </c>
      <c r="CO78" s="146" t="str">
        <f t="shared" ref="CO78:CO144" si="283">IF(CV78="","",IF(ISNUMBER(SEARCH(":",CV78)),MID(CV78,FIND(":",CV78)+2,FIND("(",CV78)-FIND(":",CV78)-3),LEFT(CV78,FIND("(",CV78)-2)))</f>
        <v/>
      </c>
      <c r="CP78" s="147" t="str">
        <f t="shared" ref="CP78:CP144" si="284">IF(CV78="","",MID(CV78,FIND("(",CV78)+1,4))</f>
        <v/>
      </c>
      <c r="CQ78" s="148" t="str">
        <f t="shared" ref="CQ78:CQ144" si="285">IF(ISNUMBER(SEARCH("*female*",CV78)),"female",IF(ISNUMBER(SEARCH("*male*",CV78)),"male",""))</f>
        <v/>
      </c>
      <c r="CR78" s="149" t="str">
        <f t="shared" ref="CR78:CR144" si="286">IF(CV78="","",IF(ISERROR(MID(CV78,FIND("male,",CV78)+6,(FIND(")",CV78)-(FIND("male,",CV78)+6))))=TRUE,"missing/error",MID(CV78,FIND("male,",CV78)+6,(FIND(")",CV78)-(FIND("male,",CV78)+6)))))</f>
        <v/>
      </c>
      <c r="CS78" s="150" t="str">
        <f t="shared" ref="CS78:CS144" si="287">IF(CO78="","",(MID(CO78,(SEARCH("^^",SUBSTITUTE(CO78," ","^^",LEN(CO78)-LEN(SUBSTITUTE(CO78," ","")))))+1,99)&amp;"_"&amp;LEFT(CO78,FIND(" ",CO78)-1)&amp;"_"&amp;CP78))</f>
        <v/>
      </c>
      <c r="CT78" s="89"/>
      <c r="CU78" s="142"/>
      <c r="CV78" s="142"/>
      <c r="CW78" s="143" t="str">
        <f t="shared" si="252"/>
        <v/>
      </c>
      <c r="CX78" s="144" t="str">
        <f t="shared" si="253"/>
        <v/>
      </c>
      <c r="CY78" s="145" t="str">
        <f t="shared" si="254"/>
        <v/>
      </c>
      <c r="CZ78" s="145" t="str">
        <f t="shared" si="255"/>
        <v/>
      </c>
      <c r="DA78" s="146" t="str">
        <f t="shared" si="256"/>
        <v/>
      </c>
      <c r="DB78" s="147" t="str">
        <f t="shared" si="257"/>
        <v/>
      </c>
      <c r="DC78" s="148" t="str">
        <f t="shared" si="258"/>
        <v/>
      </c>
      <c r="DD78" s="149" t="str">
        <f t="shared" si="259"/>
        <v/>
      </c>
      <c r="DE78" s="150" t="str">
        <f t="shared" si="260"/>
        <v/>
      </c>
      <c r="DF78" s="89"/>
      <c r="DG78" s="142"/>
      <c r="DH78" s="142"/>
      <c r="DI78" s="143" t="str">
        <f t="shared" si="79"/>
        <v/>
      </c>
      <c r="DJ78" s="144" t="str">
        <f t="shared" si="80"/>
        <v/>
      </c>
      <c r="DK78" s="145" t="str">
        <f t="shared" si="81"/>
        <v/>
      </c>
      <c r="DL78" s="145" t="str">
        <f t="shared" si="82"/>
        <v/>
      </c>
      <c r="DM78" s="146" t="str">
        <f t="shared" si="83"/>
        <v/>
      </c>
      <c r="DN78" s="147" t="str">
        <f t="shared" si="84"/>
        <v/>
      </c>
      <c r="DO78" s="148" t="str">
        <f t="shared" si="85"/>
        <v/>
      </c>
      <c r="DP78" s="149" t="str">
        <f t="shared" si="86"/>
        <v/>
      </c>
      <c r="DQ78" s="150" t="str">
        <f t="shared" si="87"/>
        <v/>
      </c>
      <c r="DR78" s="89"/>
      <c r="DS78" s="142"/>
      <c r="DT78" s="142"/>
      <c r="DU78" s="143" t="str">
        <f t="shared" si="88"/>
        <v/>
      </c>
      <c r="DV78" s="144" t="str">
        <f t="shared" si="89"/>
        <v/>
      </c>
      <c r="DW78" s="145" t="str">
        <f t="shared" si="90"/>
        <v/>
      </c>
      <c r="DX78" s="145" t="str">
        <f t="shared" si="91"/>
        <v/>
      </c>
      <c r="DY78" s="146" t="str">
        <f t="shared" si="92"/>
        <v/>
      </c>
      <c r="DZ78" s="147" t="str">
        <f t="shared" si="93"/>
        <v/>
      </c>
      <c r="EA78" s="148" t="str">
        <f t="shared" si="94"/>
        <v/>
      </c>
      <c r="EB78" s="149" t="str">
        <f t="shared" si="95"/>
        <v/>
      </c>
      <c r="EC78" s="150" t="str">
        <f t="shared" si="96"/>
        <v/>
      </c>
      <c r="ED78" s="89"/>
      <c r="EE78" s="142"/>
      <c r="EF78" s="142"/>
      <c r="EG78" s="143" t="str">
        <f t="shared" si="97"/>
        <v/>
      </c>
      <c r="EH78" s="144" t="str">
        <f t="shared" si="98"/>
        <v/>
      </c>
      <c r="EI78" s="145" t="str">
        <f t="shared" si="99"/>
        <v/>
      </c>
      <c r="EJ78" s="145" t="str">
        <f t="shared" si="100"/>
        <v/>
      </c>
      <c r="EK78" s="146" t="str">
        <f t="shared" si="101"/>
        <v/>
      </c>
      <c r="EL78" s="147" t="str">
        <f t="shared" si="102"/>
        <v/>
      </c>
      <c r="EM78" s="148" t="str">
        <f t="shared" si="103"/>
        <v/>
      </c>
      <c r="EN78" s="149" t="str">
        <f t="shared" si="104"/>
        <v/>
      </c>
      <c r="EO78" s="150" t="str">
        <f t="shared" si="105"/>
        <v/>
      </c>
      <c r="EP78" s="89"/>
      <c r="EQ78" s="142"/>
      <c r="ER78" s="142"/>
      <c r="ES78" s="143" t="str">
        <f t="shared" si="106"/>
        <v/>
      </c>
      <c r="ET78" s="144" t="str">
        <f t="shared" si="107"/>
        <v/>
      </c>
      <c r="EU78" s="145" t="str">
        <f t="shared" si="108"/>
        <v/>
      </c>
      <c r="EV78" s="145" t="str">
        <f t="shared" si="109"/>
        <v/>
      </c>
      <c r="EW78" s="146" t="str">
        <f t="shared" si="110"/>
        <v/>
      </c>
      <c r="EX78" s="147" t="str">
        <f t="shared" si="111"/>
        <v/>
      </c>
      <c r="EY78" s="148" t="str">
        <f t="shared" si="112"/>
        <v/>
      </c>
      <c r="EZ78" s="149" t="str">
        <f t="shared" si="113"/>
        <v/>
      </c>
      <c r="FA78" s="150" t="str">
        <f t="shared" si="114"/>
        <v/>
      </c>
      <c r="FB78" s="89"/>
      <c r="FC78" s="142"/>
      <c r="FD78" s="142"/>
      <c r="FE78" s="143" t="str">
        <f t="shared" si="115"/>
        <v/>
      </c>
      <c r="FF78" s="144" t="str">
        <f t="shared" si="116"/>
        <v/>
      </c>
      <c r="FG78" s="145" t="str">
        <f t="shared" si="117"/>
        <v/>
      </c>
      <c r="FH78" s="145" t="str">
        <f t="shared" si="118"/>
        <v/>
      </c>
      <c r="FI78" s="146" t="str">
        <f t="shared" si="119"/>
        <v/>
      </c>
      <c r="FJ78" s="147" t="str">
        <f t="shared" si="120"/>
        <v/>
      </c>
      <c r="FK78" s="148" t="str">
        <f t="shared" si="121"/>
        <v/>
      </c>
      <c r="FL78" s="149" t="str">
        <f t="shared" si="122"/>
        <v/>
      </c>
      <c r="FM78" s="150" t="str">
        <f t="shared" si="123"/>
        <v/>
      </c>
      <c r="FN78" s="89"/>
      <c r="FO78" s="142"/>
      <c r="FP78" s="142"/>
      <c r="FQ78" s="143" t="str">
        <f>IF(FU78="","",#REF!)</f>
        <v/>
      </c>
      <c r="FR78" s="144" t="str">
        <f t="shared" si="124"/>
        <v/>
      </c>
      <c r="FS78" s="145" t="str">
        <f t="shared" si="125"/>
        <v/>
      </c>
      <c r="FT78" s="145" t="str">
        <f t="shared" si="126"/>
        <v/>
      </c>
      <c r="FU78" s="146" t="str">
        <f t="shared" si="127"/>
        <v/>
      </c>
      <c r="FV78" s="147" t="str">
        <f t="shared" si="128"/>
        <v/>
      </c>
      <c r="FW78" s="148" t="str">
        <f t="shared" si="129"/>
        <v/>
      </c>
      <c r="FX78" s="149" t="str">
        <f t="shared" si="130"/>
        <v/>
      </c>
      <c r="FY78" s="150" t="str">
        <f t="shared" si="131"/>
        <v/>
      </c>
      <c r="FZ78" s="89"/>
      <c r="GA78" s="142"/>
      <c r="GB78" s="142"/>
      <c r="GC78" s="143" t="str">
        <f t="shared" si="132"/>
        <v/>
      </c>
      <c r="GD78" s="144" t="str">
        <f t="shared" si="133"/>
        <v/>
      </c>
      <c r="GE78" s="145" t="str">
        <f t="shared" si="134"/>
        <v/>
      </c>
      <c r="GF78" s="145" t="str">
        <f t="shared" si="135"/>
        <v/>
      </c>
      <c r="GG78" s="146" t="str">
        <f t="shared" si="136"/>
        <v/>
      </c>
      <c r="GH78" s="147" t="str">
        <f t="shared" si="137"/>
        <v/>
      </c>
      <c r="GI78" s="148" t="str">
        <f t="shared" si="138"/>
        <v/>
      </c>
      <c r="GJ78" s="149" t="str">
        <f t="shared" si="139"/>
        <v/>
      </c>
      <c r="GK78" s="150" t="str">
        <f t="shared" si="140"/>
        <v/>
      </c>
      <c r="GL78" s="89"/>
      <c r="GM78" s="142"/>
      <c r="GN78" s="142"/>
      <c r="GO78" s="143" t="str">
        <f t="shared" si="141"/>
        <v/>
      </c>
      <c r="GP78" s="144" t="str">
        <f t="shared" si="142"/>
        <v/>
      </c>
      <c r="GQ78" s="145" t="str">
        <f t="shared" si="143"/>
        <v/>
      </c>
      <c r="GR78" s="145" t="str">
        <f t="shared" si="144"/>
        <v/>
      </c>
      <c r="GS78" s="146" t="str">
        <f t="shared" si="145"/>
        <v/>
      </c>
      <c r="GT78" s="147" t="str">
        <f t="shared" si="146"/>
        <v/>
      </c>
      <c r="GU78" s="148" t="str">
        <f t="shared" si="147"/>
        <v/>
      </c>
      <c r="GV78" s="149" t="str">
        <f t="shared" si="148"/>
        <v/>
      </c>
      <c r="GW78" s="150" t="str">
        <f t="shared" si="149"/>
        <v/>
      </c>
      <c r="GX78" s="89"/>
      <c r="GY78" s="142"/>
      <c r="GZ78" s="142"/>
      <c r="HA78" s="143" t="str">
        <f t="shared" si="150"/>
        <v/>
      </c>
      <c r="HB78" s="144" t="str">
        <f t="shared" si="151"/>
        <v/>
      </c>
      <c r="HC78" s="145" t="str">
        <f t="shared" si="152"/>
        <v/>
      </c>
      <c r="HD78" s="145" t="str">
        <f t="shared" si="153"/>
        <v/>
      </c>
      <c r="HE78" s="146" t="str">
        <f t="shared" si="154"/>
        <v/>
      </c>
      <c r="HF78" s="147" t="str">
        <f t="shared" si="155"/>
        <v/>
      </c>
      <c r="HG78" s="148" t="str">
        <f t="shared" si="156"/>
        <v/>
      </c>
      <c r="HH78" s="149" t="str">
        <f t="shared" si="157"/>
        <v/>
      </c>
      <c r="HI78" s="150" t="str">
        <f t="shared" si="158"/>
        <v/>
      </c>
      <c r="HJ78" s="89"/>
      <c r="HK78" s="142"/>
      <c r="HL78" s="142" t="s">
        <v>284</v>
      </c>
      <c r="HM78" s="143" t="str">
        <f t="shared" si="159"/>
        <v/>
      </c>
      <c r="HN78" s="144" t="str">
        <f t="shared" si="160"/>
        <v/>
      </c>
      <c r="HO78" s="145" t="str">
        <f t="shared" si="161"/>
        <v/>
      </c>
      <c r="HP78" s="145" t="str">
        <f t="shared" si="162"/>
        <v/>
      </c>
      <c r="HQ78" s="146" t="str">
        <f t="shared" si="163"/>
        <v/>
      </c>
      <c r="HR78" s="147" t="str">
        <f t="shared" si="164"/>
        <v/>
      </c>
      <c r="HS78" s="148" t="str">
        <f t="shared" si="165"/>
        <v/>
      </c>
      <c r="HT78" s="149" t="str">
        <f t="shared" si="166"/>
        <v/>
      </c>
      <c r="HU78" s="150" t="str">
        <f t="shared" si="167"/>
        <v/>
      </c>
      <c r="HV78" s="89"/>
      <c r="HW78" s="142"/>
      <c r="HX78" s="142"/>
      <c r="HY78" s="143" t="str">
        <f t="shared" si="168"/>
        <v/>
      </c>
      <c r="HZ78" s="144" t="str">
        <f t="shared" si="169"/>
        <v/>
      </c>
      <c r="IA78" s="145" t="str">
        <f t="shared" si="170"/>
        <v/>
      </c>
      <c r="IB78" s="145" t="str">
        <f t="shared" si="171"/>
        <v/>
      </c>
      <c r="IC78" s="146" t="str">
        <f t="shared" si="172"/>
        <v/>
      </c>
      <c r="ID78" s="147" t="str">
        <f t="shared" si="173"/>
        <v/>
      </c>
      <c r="IE78" s="148" t="str">
        <f t="shared" si="174"/>
        <v/>
      </c>
      <c r="IF78" s="149" t="str">
        <f t="shared" si="175"/>
        <v/>
      </c>
      <c r="IG78" s="150" t="str">
        <f t="shared" si="176"/>
        <v/>
      </c>
      <c r="IH78" s="89"/>
      <c r="II78" s="142"/>
      <c r="IJ78" s="142"/>
      <c r="IK78" s="143" t="str">
        <f t="shared" si="177"/>
        <v/>
      </c>
      <c r="IL78" s="144" t="str">
        <f t="shared" si="178"/>
        <v/>
      </c>
      <c r="IM78" s="145" t="str">
        <f t="shared" si="179"/>
        <v/>
      </c>
      <c r="IN78" s="145" t="str">
        <f t="shared" si="180"/>
        <v/>
      </c>
      <c r="IO78" s="146" t="str">
        <f t="shared" si="181"/>
        <v/>
      </c>
      <c r="IP78" s="147" t="str">
        <f t="shared" si="182"/>
        <v/>
      </c>
      <c r="IQ78" s="148" t="str">
        <f t="shared" si="183"/>
        <v/>
      </c>
      <c r="IR78" s="149" t="str">
        <f t="shared" si="184"/>
        <v/>
      </c>
      <c r="IS78" s="150" t="str">
        <f t="shared" si="185"/>
        <v/>
      </c>
      <c r="IT78" s="89"/>
      <c r="IU78" s="142"/>
      <c r="IV78" s="142"/>
      <c r="IW78" s="143" t="str">
        <f t="shared" si="186"/>
        <v/>
      </c>
      <c r="IX78" s="144" t="str">
        <f t="shared" si="187"/>
        <v/>
      </c>
      <c r="IY78" s="145" t="str">
        <f t="shared" si="188"/>
        <v/>
      </c>
      <c r="IZ78" s="145" t="str">
        <f t="shared" si="189"/>
        <v/>
      </c>
      <c r="JA78" s="146" t="str">
        <f t="shared" si="190"/>
        <v/>
      </c>
      <c r="JB78" s="147" t="str">
        <f t="shared" si="191"/>
        <v/>
      </c>
      <c r="JC78" s="148" t="str">
        <f t="shared" si="192"/>
        <v/>
      </c>
      <c r="JD78" s="149" t="str">
        <f t="shared" si="193"/>
        <v/>
      </c>
      <c r="JE78" s="150" t="str">
        <f t="shared" si="194"/>
        <v/>
      </c>
      <c r="JF78" s="89"/>
      <c r="JG78" s="142"/>
      <c r="JH78" s="142"/>
      <c r="JI78" s="143" t="str">
        <f t="shared" si="195"/>
        <v/>
      </c>
      <c r="JJ78" s="144" t="str">
        <f t="shared" si="196"/>
        <v/>
      </c>
      <c r="JK78" s="145" t="str">
        <f t="shared" si="197"/>
        <v/>
      </c>
      <c r="JL78" s="145" t="str">
        <f t="shared" si="198"/>
        <v/>
      </c>
      <c r="JM78" s="146" t="str">
        <f t="shared" si="199"/>
        <v/>
      </c>
      <c r="JN78" s="147" t="str">
        <f t="shared" si="200"/>
        <v/>
      </c>
      <c r="JO78" s="148" t="str">
        <f t="shared" si="201"/>
        <v/>
      </c>
      <c r="JP78" s="149" t="str">
        <f t="shared" si="202"/>
        <v/>
      </c>
      <c r="JQ78" s="150" t="str">
        <f t="shared" si="203"/>
        <v/>
      </c>
      <c r="JR78" s="89"/>
      <c r="JS78" s="142"/>
      <c r="JT78" s="142"/>
      <c r="JU78" s="143" t="str">
        <f t="shared" si="204"/>
        <v/>
      </c>
      <c r="JV78" s="144" t="str">
        <f t="shared" si="205"/>
        <v/>
      </c>
      <c r="JW78" s="145" t="str">
        <f t="shared" si="206"/>
        <v/>
      </c>
      <c r="JX78" s="145" t="str">
        <f t="shared" si="207"/>
        <v/>
      </c>
      <c r="JY78" s="146" t="str">
        <f t="shared" si="208"/>
        <v/>
      </c>
      <c r="JZ78" s="147" t="str">
        <f t="shared" si="209"/>
        <v/>
      </c>
      <c r="KA78" s="148" t="str">
        <f t="shared" si="210"/>
        <v/>
      </c>
      <c r="KB78" s="149" t="str">
        <f t="shared" si="211"/>
        <v/>
      </c>
      <c r="KC78" s="150" t="str">
        <f t="shared" si="212"/>
        <v/>
      </c>
      <c r="KD78" s="89"/>
      <c r="KE78" s="142"/>
      <c r="KF78" s="142"/>
    </row>
    <row r="79" spans="1:292" ht="13.5" customHeight="1" x14ac:dyDescent="0.25">
      <c r="A79" s="100"/>
      <c r="B79" s="142" t="s">
        <v>983</v>
      </c>
      <c r="C79" s="89" t="s">
        <v>984</v>
      </c>
      <c r="D79" s="320"/>
      <c r="E79" s="143"/>
      <c r="F79" s="144"/>
      <c r="G79" s="145"/>
      <c r="H79" s="145"/>
      <c r="I79" s="146"/>
      <c r="J79" s="147"/>
      <c r="K79" s="148"/>
      <c r="L79" s="149"/>
      <c r="M79" s="150"/>
      <c r="O79" s="142"/>
      <c r="P79" s="320"/>
      <c r="Q79" s="143">
        <f>IF(U79="","",Q$3)</f>
        <v>41044</v>
      </c>
      <c r="R79" s="144" t="str">
        <f>IF(U79="","",Q$1)</f>
        <v>Fillon VII</v>
      </c>
      <c r="S79" s="145">
        <v>40723</v>
      </c>
      <c r="T79" s="145">
        <f>IF(U79="","",Q$3)</f>
        <v>41044</v>
      </c>
      <c r="U79" s="146" t="str">
        <f>IF(AB79="","",IF(ISNUMBER(SEARCH(":",AB79)),MID(AB79,FIND(":",AB79)+2,FIND("(",AB79)-FIND(":",AB79)-3),LEFT(AB79,FIND("(",AB79)-2)))</f>
        <v>François Sauvadet</v>
      </c>
      <c r="V79" s="147" t="str">
        <f>IF(AB79="","",MID(AB79,FIND("(",AB79)+1,4))</f>
        <v>1953</v>
      </c>
      <c r="W79" s="148" t="str">
        <f>IF(ISNUMBER(SEARCH("*female*",AB79)),"female",IF(ISNUMBER(SEARCH("*male*",AB79)),"male",""))</f>
        <v>male</v>
      </c>
      <c r="X79" s="149" t="str">
        <f>IF(AB79="","",IF(ISERROR(MID(AB79,FIND("male,",AB79)+6,(FIND(")",AB79)-(FIND("male,",AB79)+6))))=TRUE,"missing/error",MID(AB79,FIND("male,",AB79)+6,(FIND(")",AB79)-(FIND("male,",AB79)+6)))))</f>
        <v>fr_nc01</v>
      </c>
      <c r="Y79" s="150" t="str">
        <f>IF(U79="","",(MID(U79,(SEARCH("^^",SUBSTITUTE(U79," ","^^",LEN(U79)-LEN(SUBSTITUTE(U79," ","")))))+1,99)&amp;"_"&amp;LEFT(U79,FIND(" ",U79)-1)&amp;"_"&amp;V79))</f>
        <v>Sauvadet_François_1953</v>
      </c>
      <c r="AA79" s="142"/>
      <c r="AB79" s="142" t="s">
        <v>971</v>
      </c>
      <c r="AC79" s="143"/>
      <c r="AD79" s="144"/>
      <c r="AE79" s="145"/>
      <c r="AF79" s="145"/>
      <c r="AG79" s="146"/>
      <c r="AH79" s="147"/>
      <c r="AI79" s="148"/>
      <c r="AJ79" s="149"/>
      <c r="AK79" s="150"/>
      <c r="AM79" s="142"/>
      <c r="AN79" s="142"/>
      <c r="AO79" s="143" t="str">
        <f t="shared" ref="AO79:AO149" si="288">IF(AS79="","",AO$3)</f>
        <v/>
      </c>
      <c r="AP79" s="144" t="str">
        <f t="shared" ref="AP79:AP149" si="289">IF(AS79="","",AO$1)</f>
        <v/>
      </c>
      <c r="AQ79" s="145"/>
      <c r="AR79" s="145"/>
      <c r="AS79" s="146" t="str">
        <f t="shared" ref="AS79:AS149" si="290">IF(AZ79="","",IF(ISNUMBER(SEARCH(":",AZ79)),MID(AZ79,FIND(":",AZ79)+2,FIND("(",AZ79)-FIND(":",AZ79)-3),LEFT(AZ79,FIND("(",AZ79)-2)))</f>
        <v/>
      </c>
      <c r="AT79" s="147" t="str">
        <f t="shared" ref="AT79:AT149" si="291">IF(AZ79="","",MID(AZ79,FIND("(",AZ79)+1,4))</f>
        <v/>
      </c>
      <c r="AU79" s="148" t="str">
        <f t="shared" ref="AU79:AU149" si="292">IF(ISNUMBER(SEARCH("*female*",AZ79)),"female",IF(ISNUMBER(SEARCH("*male*",AZ79)),"male",""))</f>
        <v/>
      </c>
      <c r="AV79" s="149" t="str">
        <f t="shared" ref="AV79:AV149" si="293">IF(AZ79="","",IF(ISERROR(MID(AZ79,FIND("male,",AZ79)+6,(FIND(")",AZ79)-(FIND("male,",AZ79)+6))))=TRUE,"missing/error",MID(AZ79,FIND("male,",AZ79)+6,(FIND(")",AZ79)-(FIND("male,",AZ79)+6)))))</f>
        <v/>
      </c>
      <c r="AW79" s="150" t="str">
        <f t="shared" ref="AW79:AW149" si="294">IF(AS79="","",(MID(AS79,(SEARCH("^^",SUBSTITUTE(AS79," ","^^",LEN(AS79)-LEN(SUBSTITUTE(AS79," ","")))))+1,99)&amp;"_"&amp;LEFT(AS79,FIND(" ",AS79)-1)&amp;"_"&amp;AT79))</f>
        <v/>
      </c>
      <c r="AX79" s="89"/>
      <c r="AY79" s="142"/>
      <c r="AZ79" s="142"/>
      <c r="BA79" s="143" t="str">
        <f t="shared" ref="BA79:BA149" si="295">IF(BE79="","",BA$3)</f>
        <v/>
      </c>
      <c r="BB79" s="144" t="str">
        <f t="shared" ref="BB79:BB149" si="296">IF(BE79="","",BA$1)</f>
        <v/>
      </c>
      <c r="BC79" s="145"/>
      <c r="BD79" s="145"/>
      <c r="BE79" s="146" t="str">
        <f t="shared" ref="BE79:BE149" si="297">IF(BL79="","",IF(ISNUMBER(SEARCH(":",BL79)),MID(BL79,FIND(":",BL79)+2,FIND("(",BL79)-FIND(":",BL79)-3),LEFT(BL79,FIND("(",BL79)-2)))</f>
        <v/>
      </c>
      <c r="BF79" s="147" t="str">
        <f t="shared" ref="BF79:BF149" si="298">IF(BL79="","",MID(BL79,FIND("(",BL79)+1,4))</f>
        <v/>
      </c>
      <c r="BG79" s="148" t="str">
        <f t="shared" ref="BG79:BG149" si="299">IF(ISNUMBER(SEARCH("*female*",BL79)),"female",IF(ISNUMBER(SEARCH("*male*",BL79)),"male",""))</f>
        <v/>
      </c>
      <c r="BH79" s="149" t="str">
        <f t="shared" ref="BH79:BH149" si="300">IF(BL79="","",IF(ISERROR(MID(BL79,FIND("male,",BL79)+6,(FIND(")",BL79)-(FIND("male,",BL79)+6))))=TRUE,"missing/error",MID(BL79,FIND("male,",BL79)+6,(FIND(")",BL79)-(FIND("male,",BL79)+6)))))</f>
        <v/>
      </c>
      <c r="BI79" s="150" t="str">
        <f t="shared" ref="BI79:BI149" si="301">IF(BE79="","",(MID(BE79,(SEARCH("^^",SUBSTITUTE(BE79," ","^^",LEN(BE79)-LEN(SUBSTITUTE(BE79," ","")))))+1,99)&amp;"_"&amp;LEFT(BE79,FIND(" ",BE79)-1)&amp;"_"&amp;BF79))</f>
        <v/>
      </c>
      <c r="BJ79" s="89"/>
      <c r="BK79" s="142"/>
      <c r="BL79" s="142"/>
      <c r="BM79" s="143" t="str">
        <f t="shared" si="261"/>
        <v/>
      </c>
      <c r="BN79" s="144" t="str">
        <f t="shared" si="262"/>
        <v/>
      </c>
      <c r="BO79" s="145" t="str">
        <f t="shared" si="263"/>
        <v/>
      </c>
      <c r="BP79" s="145" t="str">
        <f t="shared" si="264"/>
        <v/>
      </c>
      <c r="BQ79" s="146" t="str">
        <f t="shared" si="265"/>
        <v/>
      </c>
      <c r="BR79" s="147" t="str">
        <f t="shared" si="266"/>
        <v/>
      </c>
      <c r="BS79" s="148" t="str">
        <f t="shared" si="267"/>
        <v/>
      </c>
      <c r="BT79" s="149" t="str">
        <f t="shared" si="268"/>
        <v/>
      </c>
      <c r="BU79" s="150" t="str">
        <f t="shared" si="269"/>
        <v/>
      </c>
      <c r="BV79" s="89"/>
      <c r="BW79" s="142"/>
      <c r="BX79" s="142"/>
      <c r="BY79" s="143" t="str">
        <f t="shared" si="270"/>
        <v/>
      </c>
      <c r="BZ79" s="144" t="str">
        <f t="shared" si="271"/>
        <v/>
      </c>
      <c r="CA79" s="145" t="str">
        <f t="shared" si="272"/>
        <v/>
      </c>
      <c r="CB79" s="145" t="str">
        <f t="shared" si="273"/>
        <v/>
      </c>
      <c r="CC79" s="146" t="str">
        <f t="shared" si="274"/>
        <v/>
      </c>
      <c r="CD79" s="147" t="str">
        <f t="shared" si="275"/>
        <v/>
      </c>
      <c r="CE79" s="148" t="str">
        <f t="shared" si="276"/>
        <v/>
      </c>
      <c r="CF79" s="149" t="str">
        <f t="shared" si="277"/>
        <v/>
      </c>
      <c r="CG79" s="150" t="str">
        <f t="shared" si="278"/>
        <v/>
      </c>
      <c r="CH79" s="89"/>
      <c r="CI79" s="142"/>
      <c r="CJ79" s="142"/>
      <c r="CK79" s="143" t="str">
        <f t="shared" si="279"/>
        <v/>
      </c>
      <c r="CL79" s="144" t="str">
        <f t="shared" si="280"/>
        <v/>
      </c>
      <c r="CM79" s="145" t="str">
        <f t="shared" si="281"/>
        <v/>
      </c>
      <c r="CN79" s="145" t="str">
        <f t="shared" si="282"/>
        <v/>
      </c>
      <c r="CO79" s="146" t="str">
        <f t="shared" si="283"/>
        <v/>
      </c>
      <c r="CP79" s="147" t="str">
        <f t="shared" si="284"/>
        <v/>
      </c>
      <c r="CQ79" s="148" t="str">
        <f t="shared" si="285"/>
        <v/>
      </c>
      <c r="CR79" s="149" t="str">
        <f t="shared" si="286"/>
        <v/>
      </c>
      <c r="CS79" s="150" t="str">
        <f t="shared" si="287"/>
        <v/>
      </c>
      <c r="CT79" s="89"/>
      <c r="CU79" s="142"/>
      <c r="CV79" s="142"/>
      <c r="CW79" s="143" t="str">
        <f t="shared" si="252"/>
        <v/>
      </c>
      <c r="CX79" s="144" t="str">
        <f t="shared" si="253"/>
        <v/>
      </c>
      <c r="CY79" s="145" t="str">
        <f t="shared" si="254"/>
        <v/>
      </c>
      <c r="CZ79" s="145" t="str">
        <f t="shared" si="255"/>
        <v/>
      </c>
      <c r="DA79" s="146" t="str">
        <f t="shared" si="256"/>
        <v/>
      </c>
      <c r="DB79" s="147" t="str">
        <f t="shared" si="257"/>
        <v/>
      </c>
      <c r="DC79" s="148" t="str">
        <f t="shared" si="258"/>
        <v/>
      </c>
      <c r="DD79" s="149" t="str">
        <f t="shared" si="259"/>
        <v/>
      </c>
      <c r="DE79" s="150" t="str">
        <f t="shared" si="260"/>
        <v/>
      </c>
      <c r="DF79" s="89"/>
      <c r="DG79" s="142"/>
      <c r="DH79" s="142"/>
      <c r="DI79" s="143"/>
      <c r="DJ79" s="144"/>
      <c r="DK79" s="145"/>
      <c r="DL79" s="145"/>
      <c r="DM79" s="146"/>
      <c r="DN79" s="147"/>
      <c r="DO79" s="148"/>
      <c r="DP79" s="149"/>
      <c r="DQ79" s="150"/>
      <c r="DR79" s="89"/>
      <c r="DS79" s="142"/>
      <c r="DT79" s="142"/>
      <c r="DU79" s="143"/>
      <c r="DV79" s="144"/>
      <c r="DW79" s="145"/>
      <c r="DX79" s="145"/>
      <c r="DY79" s="146"/>
      <c r="DZ79" s="147"/>
      <c r="EA79" s="148"/>
      <c r="EB79" s="149"/>
      <c r="EC79" s="150"/>
      <c r="ED79" s="89"/>
      <c r="EE79" s="142"/>
      <c r="EF79" s="142"/>
      <c r="EG79" s="143"/>
      <c r="EH79" s="144"/>
      <c r="EI79" s="145"/>
      <c r="EJ79" s="145"/>
      <c r="EK79" s="146"/>
      <c r="EL79" s="147"/>
      <c r="EM79" s="148"/>
      <c r="EN79" s="149"/>
      <c r="EO79" s="150"/>
      <c r="EP79" s="89"/>
      <c r="EQ79" s="142"/>
      <c r="ER79" s="142"/>
      <c r="ES79" s="143"/>
      <c r="ET79" s="144"/>
      <c r="EU79" s="145"/>
      <c r="EV79" s="145"/>
      <c r="EW79" s="146"/>
      <c r="EX79" s="147"/>
      <c r="EY79" s="148"/>
      <c r="EZ79" s="149"/>
      <c r="FA79" s="150"/>
      <c r="FB79" s="89"/>
      <c r="FC79" s="142"/>
      <c r="FD79" s="142"/>
      <c r="FE79" s="143"/>
      <c r="FF79" s="144"/>
      <c r="FG79" s="145"/>
      <c r="FH79" s="145"/>
      <c r="FI79" s="146"/>
      <c r="FJ79" s="147"/>
      <c r="FK79" s="148"/>
      <c r="FL79" s="149"/>
      <c r="FM79" s="150"/>
      <c r="FN79" s="89"/>
      <c r="FO79" s="142"/>
      <c r="FP79" s="142"/>
      <c r="FQ79" s="143"/>
      <c r="FR79" s="144"/>
      <c r="FS79" s="145"/>
      <c r="FT79" s="145"/>
      <c r="FU79" s="146"/>
      <c r="FV79" s="147"/>
      <c r="FW79" s="148"/>
      <c r="FX79" s="149"/>
      <c r="FY79" s="150"/>
      <c r="FZ79" s="89"/>
      <c r="GA79" s="142"/>
      <c r="GB79" s="142"/>
      <c r="GC79" s="143"/>
      <c r="GD79" s="144"/>
      <c r="GE79" s="145"/>
      <c r="GF79" s="145"/>
      <c r="GG79" s="146"/>
      <c r="GH79" s="147"/>
      <c r="GI79" s="148"/>
      <c r="GJ79" s="149"/>
      <c r="GK79" s="150"/>
      <c r="GL79" s="89"/>
      <c r="GM79" s="142"/>
      <c r="GN79" s="142"/>
      <c r="GO79" s="143"/>
      <c r="GP79" s="144"/>
      <c r="GQ79" s="145"/>
      <c r="GR79" s="145"/>
      <c r="GS79" s="146"/>
      <c r="GT79" s="147"/>
      <c r="GU79" s="148"/>
      <c r="GV79" s="149"/>
      <c r="GW79" s="150"/>
      <c r="GX79" s="89"/>
      <c r="GY79" s="142"/>
      <c r="GZ79" s="142"/>
      <c r="HA79" s="143"/>
      <c r="HB79" s="144"/>
      <c r="HC79" s="145"/>
      <c r="HD79" s="145"/>
      <c r="HE79" s="146"/>
      <c r="HF79" s="147"/>
      <c r="HG79" s="148"/>
      <c r="HH79" s="149"/>
      <c r="HI79" s="150"/>
      <c r="HJ79" s="89"/>
      <c r="HK79" s="142"/>
      <c r="HL79" s="142"/>
      <c r="HM79" s="143"/>
      <c r="HN79" s="144"/>
      <c r="HO79" s="145"/>
      <c r="HP79" s="145"/>
      <c r="HQ79" s="146"/>
      <c r="HR79" s="147"/>
      <c r="HS79" s="148"/>
      <c r="HT79" s="149"/>
      <c r="HU79" s="150"/>
      <c r="HV79" s="89"/>
      <c r="HW79" s="142"/>
      <c r="HX79" s="142"/>
      <c r="HY79" s="143"/>
      <c r="HZ79" s="144"/>
      <c r="IA79" s="145"/>
      <c r="IB79" s="145"/>
      <c r="IC79" s="146"/>
      <c r="ID79" s="147"/>
      <c r="IE79" s="148"/>
      <c r="IF79" s="149"/>
      <c r="IG79" s="150"/>
      <c r="IH79" s="89"/>
      <c r="II79" s="142"/>
      <c r="IJ79" s="142"/>
      <c r="IK79" s="143"/>
      <c r="IL79" s="144"/>
      <c r="IM79" s="145"/>
      <c r="IN79" s="145"/>
      <c r="IO79" s="146"/>
      <c r="IP79" s="147"/>
      <c r="IQ79" s="148"/>
      <c r="IR79" s="149"/>
      <c r="IS79" s="150"/>
      <c r="IT79" s="89"/>
      <c r="IU79" s="142"/>
      <c r="IV79" s="142"/>
      <c r="IW79" s="143"/>
      <c r="IX79" s="144"/>
      <c r="IY79" s="145"/>
      <c r="IZ79" s="145"/>
      <c r="JA79" s="146"/>
      <c r="JB79" s="147"/>
      <c r="JC79" s="148"/>
      <c r="JD79" s="149"/>
      <c r="JE79" s="150"/>
      <c r="JF79" s="89"/>
      <c r="JG79" s="142"/>
      <c r="JH79" s="142"/>
      <c r="JI79" s="143"/>
      <c r="JJ79" s="144"/>
      <c r="JK79" s="145"/>
      <c r="JL79" s="145"/>
      <c r="JM79" s="146"/>
      <c r="JN79" s="147"/>
      <c r="JO79" s="148"/>
      <c r="JP79" s="149"/>
      <c r="JQ79" s="150"/>
      <c r="JR79" s="89"/>
      <c r="JS79" s="142"/>
      <c r="JT79" s="142"/>
      <c r="JU79" s="143"/>
      <c r="JV79" s="144"/>
      <c r="JW79" s="145"/>
      <c r="JX79" s="145"/>
      <c r="JY79" s="146"/>
      <c r="JZ79" s="147"/>
      <c r="KA79" s="148"/>
      <c r="KB79" s="149"/>
      <c r="KC79" s="150"/>
      <c r="KD79" s="89"/>
      <c r="KE79" s="142"/>
      <c r="KF79" s="142"/>
    </row>
    <row r="80" spans="1:292" ht="13.5" customHeight="1" x14ac:dyDescent="0.25">
      <c r="A80" s="100"/>
      <c r="B80" s="142" t="s">
        <v>835</v>
      </c>
      <c r="C80" s="89" t="s">
        <v>836</v>
      </c>
      <c r="D80" s="320"/>
      <c r="E80" s="143" t="str">
        <f t="shared" si="53"/>
        <v/>
      </c>
      <c r="F80" s="144" t="str">
        <f t="shared" si="54"/>
        <v/>
      </c>
      <c r="G80" s="145" t="str">
        <f t="shared" si="55"/>
        <v/>
      </c>
      <c r="H80" s="145" t="str">
        <f t="shared" si="56"/>
        <v/>
      </c>
      <c r="I80" s="146" t="str">
        <f t="shared" si="57"/>
        <v/>
      </c>
      <c r="J80" s="147" t="str">
        <f t="shared" si="58"/>
        <v/>
      </c>
      <c r="K80" s="148" t="str">
        <f t="shared" si="59"/>
        <v/>
      </c>
      <c r="L80" s="149" t="str">
        <f t="shared" si="60"/>
        <v/>
      </c>
      <c r="M80" s="150" t="str">
        <f t="shared" si="61"/>
        <v/>
      </c>
      <c r="O80" s="142"/>
      <c r="P80" s="320"/>
      <c r="Q80" s="143" t="str">
        <f t="shared" si="62"/>
        <v/>
      </c>
      <c r="R80" s="144" t="str">
        <f t="shared" si="63"/>
        <v/>
      </c>
      <c r="S80" s="145" t="str">
        <f t="shared" si="64"/>
        <v/>
      </c>
      <c r="T80" s="145" t="str">
        <f t="shared" si="65"/>
        <v/>
      </c>
      <c r="U80" s="146" t="str">
        <f t="shared" si="66"/>
        <v/>
      </c>
      <c r="V80" s="147" t="str">
        <f t="shared" si="67"/>
        <v/>
      </c>
      <c r="W80" s="148" t="str">
        <f t="shared" si="68"/>
        <v/>
      </c>
      <c r="X80" s="149" t="str">
        <f t="shared" si="69"/>
        <v/>
      </c>
      <c r="Y80" s="150" t="str">
        <f t="shared" si="70"/>
        <v/>
      </c>
      <c r="AA80" s="142"/>
      <c r="AB80" s="142"/>
      <c r="AC80" s="143">
        <f t="shared" si="71"/>
        <v>41729</v>
      </c>
      <c r="AD80" s="144" t="str">
        <f t="shared" si="72"/>
        <v>Ayrault I</v>
      </c>
      <c r="AE80" s="145">
        <f t="shared" si="73"/>
        <v>41045</v>
      </c>
      <c r="AF80" s="145">
        <v>41352</v>
      </c>
      <c r="AG80" s="146" t="str">
        <f t="shared" si="75"/>
        <v>Jérôme Cahuzac</v>
      </c>
      <c r="AH80" s="147" t="str">
        <f t="shared" si="76"/>
        <v>1952</v>
      </c>
      <c r="AI80" s="148" t="str">
        <f t="shared" si="77"/>
        <v>male</v>
      </c>
      <c r="AJ80" s="149" t="str">
        <f t="shared" si="215"/>
        <v>fr_ps01</v>
      </c>
      <c r="AK80" s="150" t="str">
        <f t="shared" si="78"/>
        <v>Cahuzac_Jérôme_1952</v>
      </c>
      <c r="AM80" s="142"/>
      <c r="AN80" s="142" t="s">
        <v>907</v>
      </c>
      <c r="AO80" s="143" t="str">
        <f t="shared" si="288"/>
        <v/>
      </c>
      <c r="AP80" s="144" t="str">
        <f t="shared" si="289"/>
        <v/>
      </c>
      <c r="AQ80" s="145" t="str">
        <f t="shared" si="216"/>
        <v/>
      </c>
      <c r="AR80" s="145" t="str">
        <f t="shared" si="217"/>
        <v/>
      </c>
      <c r="AS80" s="146" t="str">
        <f t="shared" si="290"/>
        <v/>
      </c>
      <c r="AT80" s="147" t="str">
        <f t="shared" si="291"/>
        <v/>
      </c>
      <c r="AU80" s="148" t="str">
        <f t="shared" si="292"/>
        <v/>
      </c>
      <c r="AV80" s="149" t="str">
        <f t="shared" si="293"/>
        <v/>
      </c>
      <c r="AW80" s="150" t="str">
        <f t="shared" si="294"/>
        <v/>
      </c>
      <c r="AX80" s="89"/>
      <c r="AY80" s="142"/>
      <c r="AZ80" s="142"/>
      <c r="BA80" s="143" t="str">
        <f t="shared" si="295"/>
        <v/>
      </c>
      <c r="BB80" s="144" t="str">
        <f t="shared" si="296"/>
        <v/>
      </c>
      <c r="BC80" s="145" t="str">
        <f t="shared" si="218"/>
        <v/>
      </c>
      <c r="BD80" s="145" t="str">
        <f t="shared" si="219"/>
        <v/>
      </c>
      <c r="BE80" s="146" t="str">
        <f t="shared" si="297"/>
        <v/>
      </c>
      <c r="BF80" s="147" t="str">
        <f t="shared" si="298"/>
        <v/>
      </c>
      <c r="BG80" s="148" t="str">
        <f t="shared" si="299"/>
        <v/>
      </c>
      <c r="BH80" s="149" t="str">
        <f t="shared" si="300"/>
        <v/>
      </c>
      <c r="BI80" s="150" t="str">
        <f t="shared" si="301"/>
        <v/>
      </c>
      <c r="BJ80" s="89"/>
      <c r="BK80" s="142"/>
      <c r="BL80" s="142"/>
      <c r="BM80" s="143" t="str">
        <f t="shared" si="261"/>
        <v/>
      </c>
      <c r="BN80" s="144" t="str">
        <f t="shared" si="262"/>
        <v/>
      </c>
      <c r="BO80" s="145" t="str">
        <f t="shared" si="263"/>
        <v/>
      </c>
      <c r="BP80" s="145" t="str">
        <f t="shared" si="264"/>
        <v/>
      </c>
      <c r="BQ80" s="146" t="str">
        <f t="shared" si="265"/>
        <v/>
      </c>
      <c r="BR80" s="147" t="str">
        <f t="shared" si="266"/>
        <v/>
      </c>
      <c r="BS80" s="148" t="str">
        <f t="shared" si="267"/>
        <v/>
      </c>
      <c r="BT80" s="149" t="str">
        <f t="shared" si="268"/>
        <v/>
      </c>
      <c r="BU80" s="150" t="str">
        <f t="shared" si="269"/>
        <v/>
      </c>
      <c r="BV80" s="89"/>
      <c r="BW80" s="142"/>
      <c r="BX80" s="142"/>
      <c r="BY80" s="143" t="str">
        <f t="shared" si="270"/>
        <v/>
      </c>
      <c r="BZ80" s="144" t="str">
        <f t="shared" si="271"/>
        <v/>
      </c>
      <c r="CA80" s="145" t="str">
        <f t="shared" si="272"/>
        <v/>
      </c>
      <c r="CB80" s="145" t="str">
        <f t="shared" si="273"/>
        <v/>
      </c>
      <c r="CC80" s="146" t="str">
        <f t="shared" si="274"/>
        <v/>
      </c>
      <c r="CD80" s="147" t="str">
        <f t="shared" si="275"/>
        <v/>
      </c>
      <c r="CE80" s="148" t="str">
        <f t="shared" si="276"/>
        <v/>
      </c>
      <c r="CF80" s="149" t="str">
        <f t="shared" si="277"/>
        <v/>
      </c>
      <c r="CG80" s="150" t="str">
        <f t="shared" si="278"/>
        <v/>
      </c>
      <c r="CH80" s="89"/>
      <c r="CI80" s="142"/>
      <c r="CJ80" s="142"/>
      <c r="CK80" s="143" t="str">
        <f t="shared" si="279"/>
        <v/>
      </c>
      <c r="CL80" s="144" t="str">
        <f t="shared" si="280"/>
        <v/>
      </c>
      <c r="CM80" s="145" t="str">
        <f t="shared" si="281"/>
        <v/>
      </c>
      <c r="CN80" s="145" t="str">
        <f t="shared" si="282"/>
        <v/>
      </c>
      <c r="CO80" s="146" t="str">
        <f t="shared" si="283"/>
        <v/>
      </c>
      <c r="CP80" s="147" t="str">
        <f t="shared" si="284"/>
        <v/>
      </c>
      <c r="CQ80" s="148" t="str">
        <f t="shared" si="285"/>
        <v/>
      </c>
      <c r="CR80" s="149" t="str">
        <f t="shared" si="286"/>
        <v/>
      </c>
      <c r="CS80" s="150" t="str">
        <f t="shared" si="287"/>
        <v/>
      </c>
      <c r="CT80" s="89"/>
      <c r="CU80" s="142"/>
      <c r="CV80" s="142"/>
      <c r="CW80" s="143" t="str">
        <f t="shared" si="252"/>
        <v/>
      </c>
      <c r="CX80" s="144" t="str">
        <f t="shared" si="253"/>
        <v/>
      </c>
      <c r="CY80" s="145" t="str">
        <f t="shared" si="254"/>
        <v/>
      </c>
      <c r="CZ80" s="145" t="str">
        <f t="shared" si="255"/>
        <v/>
      </c>
      <c r="DA80" s="146" t="str">
        <f t="shared" si="256"/>
        <v/>
      </c>
      <c r="DB80" s="147" t="str">
        <f t="shared" si="257"/>
        <v/>
      </c>
      <c r="DC80" s="148" t="str">
        <f t="shared" si="258"/>
        <v/>
      </c>
      <c r="DD80" s="149" t="str">
        <f t="shared" si="259"/>
        <v/>
      </c>
      <c r="DE80" s="150" t="str">
        <f t="shared" si="260"/>
        <v/>
      </c>
      <c r="DF80" s="89"/>
      <c r="DG80" s="142"/>
      <c r="DH80" s="142"/>
      <c r="DI80" s="143" t="str">
        <f t="shared" si="79"/>
        <v/>
      </c>
      <c r="DJ80" s="144" t="str">
        <f t="shared" si="80"/>
        <v/>
      </c>
      <c r="DK80" s="145" t="str">
        <f t="shared" si="81"/>
        <v/>
      </c>
      <c r="DL80" s="145" t="str">
        <f t="shared" si="82"/>
        <v/>
      </c>
      <c r="DM80" s="146" t="str">
        <f t="shared" si="83"/>
        <v/>
      </c>
      <c r="DN80" s="147" t="str">
        <f t="shared" si="84"/>
        <v/>
      </c>
      <c r="DO80" s="148" t="str">
        <f t="shared" si="85"/>
        <v/>
      </c>
      <c r="DP80" s="149" t="str">
        <f t="shared" si="86"/>
        <v/>
      </c>
      <c r="DQ80" s="150" t="str">
        <f t="shared" si="87"/>
        <v/>
      </c>
      <c r="DR80" s="89"/>
      <c r="DS80" s="142"/>
      <c r="DT80" s="142"/>
      <c r="DU80" s="143" t="str">
        <f t="shared" si="88"/>
        <v/>
      </c>
      <c r="DV80" s="144" t="str">
        <f t="shared" si="89"/>
        <v/>
      </c>
      <c r="DW80" s="145" t="str">
        <f t="shared" si="90"/>
        <v/>
      </c>
      <c r="DX80" s="145" t="str">
        <f t="shared" si="91"/>
        <v/>
      </c>
      <c r="DY80" s="146" t="str">
        <f t="shared" si="92"/>
        <v/>
      </c>
      <c r="DZ80" s="147" t="str">
        <f t="shared" si="93"/>
        <v/>
      </c>
      <c r="EA80" s="148" t="str">
        <f t="shared" si="94"/>
        <v/>
      </c>
      <c r="EB80" s="149" t="str">
        <f t="shared" si="95"/>
        <v/>
      </c>
      <c r="EC80" s="150" t="str">
        <f t="shared" si="96"/>
        <v/>
      </c>
      <c r="ED80" s="89"/>
      <c r="EE80" s="142"/>
      <c r="EF80" s="142"/>
      <c r="EG80" s="143" t="str">
        <f t="shared" si="97"/>
        <v/>
      </c>
      <c r="EH80" s="144" t="str">
        <f t="shared" si="98"/>
        <v/>
      </c>
      <c r="EI80" s="145" t="str">
        <f t="shared" si="99"/>
        <v/>
      </c>
      <c r="EJ80" s="145" t="str">
        <f t="shared" si="100"/>
        <v/>
      </c>
      <c r="EK80" s="146" t="str">
        <f t="shared" si="101"/>
        <v/>
      </c>
      <c r="EL80" s="147" t="str">
        <f t="shared" si="102"/>
        <v/>
      </c>
      <c r="EM80" s="148" t="str">
        <f t="shared" si="103"/>
        <v/>
      </c>
      <c r="EN80" s="149" t="str">
        <f t="shared" si="104"/>
        <v/>
      </c>
      <c r="EO80" s="150" t="str">
        <f t="shared" si="105"/>
        <v/>
      </c>
      <c r="EP80" s="89"/>
      <c r="EQ80" s="142"/>
      <c r="ER80" s="142"/>
      <c r="ES80" s="143" t="str">
        <f t="shared" si="106"/>
        <v/>
      </c>
      <c r="ET80" s="144" t="str">
        <f t="shared" si="107"/>
        <v/>
      </c>
      <c r="EU80" s="145" t="str">
        <f t="shared" si="108"/>
        <v/>
      </c>
      <c r="EV80" s="145" t="str">
        <f t="shared" si="109"/>
        <v/>
      </c>
      <c r="EW80" s="146" t="str">
        <f t="shared" si="110"/>
        <v/>
      </c>
      <c r="EX80" s="147" t="str">
        <f t="shared" si="111"/>
        <v/>
      </c>
      <c r="EY80" s="148" t="str">
        <f t="shared" si="112"/>
        <v/>
      </c>
      <c r="EZ80" s="149" t="str">
        <f t="shared" si="113"/>
        <v/>
      </c>
      <c r="FA80" s="150" t="str">
        <f t="shared" si="114"/>
        <v/>
      </c>
      <c r="FB80" s="89"/>
      <c r="FC80" s="142"/>
      <c r="FD80" s="142"/>
      <c r="FE80" s="143" t="str">
        <f t="shared" si="115"/>
        <v/>
      </c>
      <c r="FF80" s="144" t="str">
        <f t="shared" si="116"/>
        <v/>
      </c>
      <c r="FG80" s="145" t="str">
        <f t="shared" si="117"/>
        <v/>
      </c>
      <c r="FH80" s="145" t="str">
        <f t="shared" si="118"/>
        <v/>
      </c>
      <c r="FI80" s="146" t="str">
        <f t="shared" si="119"/>
        <v/>
      </c>
      <c r="FJ80" s="147" t="str">
        <f t="shared" si="120"/>
        <v/>
      </c>
      <c r="FK80" s="148" t="str">
        <f t="shared" si="121"/>
        <v/>
      </c>
      <c r="FL80" s="149" t="str">
        <f t="shared" si="122"/>
        <v/>
      </c>
      <c r="FM80" s="150" t="str">
        <f t="shared" si="123"/>
        <v/>
      </c>
      <c r="FN80" s="89"/>
      <c r="FO80" s="142"/>
      <c r="FP80" s="142"/>
      <c r="FQ80" s="143" t="str">
        <f>IF(FU80="","",#REF!)</f>
        <v/>
      </c>
      <c r="FR80" s="144" t="str">
        <f t="shared" si="124"/>
        <v/>
      </c>
      <c r="FS80" s="145" t="str">
        <f t="shared" si="125"/>
        <v/>
      </c>
      <c r="FT80" s="145" t="str">
        <f t="shared" si="126"/>
        <v/>
      </c>
      <c r="FU80" s="146" t="str">
        <f t="shared" si="127"/>
        <v/>
      </c>
      <c r="FV80" s="147" t="str">
        <f t="shared" si="128"/>
        <v/>
      </c>
      <c r="FW80" s="148" t="str">
        <f t="shared" si="129"/>
        <v/>
      </c>
      <c r="FX80" s="149" t="str">
        <f t="shared" si="130"/>
        <v/>
      </c>
      <c r="FY80" s="150" t="str">
        <f t="shared" si="131"/>
        <v/>
      </c>
      <c r="FZ80" s="89"/>
      <c r="GA80" s="142"/>
      <c r="GB80" s="142"/>
      <c r="GC80" s="143" t="str">
        <f t="shared" si="132"/>
        <v/>
      </c>
      <c r="GD80" s="144" t="str">
        <f t="shared" si="133"/>
        <v/>
      </c>
      <c r="GE80" s="145" t="str">
        <f t="shared" si="134"/>
        <v/>
      </c>
      <c r="GF80" s="145" t="str">
        <f t="shared" si="135"/>
        <v/>
      </c>
      <c r="GG80" s="146" t="str">
        <f t="shared" si="136"/>
        <v/>
      </c>
      <c r="GH80" s="147" t="str">
        <f t="shared" si="137"/>
        <v/>
      </c>
      <c r="GI80" s="148" t="str">
        <f t="shared" si="138"/>
        <v/>
      </c>
      <c r="GJ80" s="149" t="str">
        <f t="shared" si="139"/>
        <v/>
      </c>
      <c r="GK80" s="150" t="str">
        <f t="shared" si="140"/>
        <v/>
      </c>
      <c r="GL80" s="89"/>
      <c r="GM80" s="142"/>
      <c r="GN80" s="142"/>
      <c r="GO80" s="143" t="str">
        <f t="shared" si="141"/>
        <v/>
      </c>
      <c r="GP80" s="144" t="str">
        <f t="shared" si="142"/>
        <v/>
      </c>
      <c r="GQ80" s="145" t="str">
        <f t="shared" si="143"/>
        <v/>
      </c>
      <c r="GR80" s="145" t="str">
        <f t="shared" si="144"/>
        <v/>
      </c>
      <c r="GS80" s="146" t="str">
        <f t="shared" si="145"/>
        <v/>
      </c>
      <c r="GT80" s="147" t="str">
        <f t="shared" si="146"/>
        <v/>
      </c>
      <c r="GU80" s="148" t="str">
        <f t="shared" si="147"/>
        <v/>
      </c>
      <c r="GV80" s="149" t="str">
        <f t="shared" si="148"/>
        <v/>
      </c>
      <c r="GW80" s="150" t="str">
        <f t="shared" si="149"/>
        <v/>
      </c>
      <c r="GX80" s="89"/>
      <c r="GY80" s="142"/>
      <c r="GZ80" s="142"/>
      <c r="HA80" s="143" t="str">
        <f t="shared" si="150"/>
        <v/>
      </c>
      <c r="HB80" s="144" t="str">
        <f t="shared" si="151"/>
        <v/>
      </c>
      <c r="HC80" s="145" t="str">
        <f t="shared" si="152"/>
        <v/>
      </c>
      <c r="HD80" s="145" t="str">
        <f t="shared" si="153"/>
        <v/>
      </c>
      <c r="HE80" s="146" t="str">
        <f t="shared" si="154"/>
        <v/>
      </c>
      <c r="HF80" s="147" t="str">
        <f t="shared" si="155"/>
        <v/>
      </c>
      <c r="HG80" s="148" t="str">
        <f t="shared" si="156"/>
        <v/>
      </c>
      <c r="HH80" s="149" t="str">
        <f t="shared" si="157"/>
        <v/>
      </c>
      <c r="HI80" s="150" t="str">
        <f t="shared" si="158"/>
        <v/>
      </c>
      <c r="HJ80" s="89"/>
      <c r="HK80" s="142"/>
      <c r="HL80" s="142" t="s">
        <v>284</v>
      </c>
      <c r="HM80" s="143" t="str">
        <f t="shared" si="159"/>
        <v/>
      </c>
      <c r="HN80" s="144" t="str">
        <f t="shared" si="160"/>
        <v/>
      </c>
      <c r="HO80" s="145" t="str">
        <f t="shared" si="161"/>
        <v/>
      </c>
      <c r="HP80" s="145" t="str">
        <f t="shared" si="162"/>
        <v/>
      </c>
      <c r="HQ80" s="146" t="str">
        <f t="shared" si="163"/>
        <v/>
      </c>
      <c r="HR80" s="147" t="str">
        <f t="shared" si="164"/>
        <v/>
      </c>
      <c r="HS80" s="148" t="str">
        <f t="shared" si="165"/>
        <v/>
      </c>
      <c r="HT80" s="149" t="str">
        <f t="shared" si="166"/>
        <v/>
      </c>
      <c r="HU80" s="150" t="str">
        <f t="shared" si="167"/>
        <v/>
      </c>
      <c r="HV80" s="89"/>
      <c r="HW80" s="142"/>
      <c r="HX80" s="142"/>
      <c r="HY80" s="143" t="str">
        <f t="shared" si="168"/>
        <v/>
      </c>
      <c r="HZ80" s="144" t="str">
        <f t="shared" si="169"/>
        <v/>
      </c>
      <c r="IA80" s="145" t="str">
        <f t="shared" si="170"/>
        <v/>
      </c>
      <c r="IB80" s="145" t="str">
        <f t="shared" si="171"/>
        <v/>
      </c>
      <c r="IC80" s="146" t="str">
        <f t="shared" si="172"/>
        <v/>
      </c>
      <c r="ID80" s="147" t="str">
        <f t="shared" si="173"/>
        <v/>
      </c>
      <c r="IE80" s="148" t="str">
        <f t="shared" si="174"/>
        <v/>
      </c>
      <c r="IF80" s="149" t="str">
        <f t="shared" si="175"/>
        <v/>
      </c>
      <c r="IG80" s="150" t="str">
        <f t="shared" si="176"/>
        <v/>
      </c>
      <c r="IH80" s="89"/>
      <c r="II80" s="142"/>
      <c r="IJ80" s="142"/>
      <c r="IK80" s="143" t="str">
        <f t="shared" si="177"/>
        <v/>
      </c>
      <c r="IL80" s="144" t="str">
        <f t="shared" si="178"/>
        <v/>
      </c>
      <c r="IM80" s="145" t="str">
        <f t="shared" si="179"/>
        <v/>
      </c>
      <c r="IN80" s="145" t="str">
        <f t="shared" si="180"/>
        <v/>
      </c>
      <c r="IO80" s="146" t="str">
        <f t="shared" si="181"/>
        <v/>
      </c>
      <c r="IP80" s="147" t="str">
        <f t="shared" si="182"/>
        <v/>
      </c>
      <c r="IQ80" s="148" t="str">
        <f t="shared" si="183"/>
        <v/>
      </c>
      <c r="IR80" s="149" t="str">
        <f t="shared" si="184"/>
        <v/>
      </c>
      <c r="IS80" s="150" t="str">
        <f t="shared" si="185"/>
        <v/>
      </c>
      <c r="IT80" s="89"/>
      <c r="IU80" s="142"/>
      <c r="IV80" s="142"/>
      <c r="IW80" s="143" t="str">
        <f t="shared" si="186"/>
        <v/>
      </c>
      <c r="IX80" s="144" t="str">
        <f t="shared" si="187"/>
        <v/>
      </c>
      <c r="IY80" s="145" t="str">
        <f t="shared" si="188"/>
        <v/>
      </c>
      <c r="IZ80" s="145" t="str">
        <f t="shared" si="189"/>
        <v/>
      </c>
      <c r="JA80" s="146" t="str">
        <f t="shared" si="190"/>
        <v/>
      </c>
      <c r="JB80" s="147" t="str">
        <f t="shared" si="191"/>
        <v/>
      </c>
      <c r="JC80" s="148" t="str">
        <f t="shared" si="192"/>
        <v/>
      </c>
      <c r="JD80" s="149" t="str">
        <f t="shared" si="193"/>
        <v/>
      </c>
      <c r="JE80" s="150" t="str">
        <f t="shared" si="194"/>
        <v/>
      </c>
      <c r="JF80" s="89"/>
      <c r="JG80" s="142"/>
      <c r="JH80" s="142"/>
      <c r="JI80" s="143" t="str">
        <f t="shared" si="195"/>
        <v/>
      </c>
      <c r="JJ80" s="144" t="str">
        <f t="shared" si="196"/>
        <v/>
      </c>
      <c r="JK80" s="145" t="str">
        <f t="shared" si="197"/>
        <v/>
      </c>
      <c r="JL80" s="145" t="str">
        <f t="shared" si="198"/>
        <v/>
      </c>
      <c r="JM80" s="146" t="str">
        <f t="shared" si="199"/>
        <v/>
      </c>
      <c r="JN80" s="147" t="str">
        <f t="shared" si="200"/>
        <v/>
      </c>
      <c r="JO80" s="148" t="str">
        <f t="shared" si="201"/>
        <v/>
      </c>
      <c r="JP80" s="149" t="str">
        <f t="shared" si="202"/>
        <v/>
      </c>
      <c r="JQ80" s="150" t="str">
        <f t="shared" si="203"/>
        <v/>
      </c>
      <c r="JR80" s="89"/>
      <c r="JS80" s="142"/>
      <c r="JT80" s="142"/>
      <c r="JU80" s="143" t="str">
        <f t="shared" si="204"/>
        <v/>
      </c>
      <c r="JV80" s="144" t="str">
        <f t="shared" si="205"/>
        <v/>
      </c>
      <c r="JW80" s="145" t="str">
        <f t="shared" si="206"/>
        <v/>
      </c>
      <c r="JX80" s="145" t="str">
        <f t="shared" si="207"/>
        <v/>
      </c>
      <c r="JY80" s="146" t="str">
        <f t="shared" si="208"/>
        <v/>
      </c>
      <c r="JZ80" s="147" t="str">
        <f t="shared" si="209"/>
        <v/>
      </c>
      <c r="KA80" s="148" t="str">
        <f t="shared" si="210"/>
        <v/>
      </c>
      <c r="KB80" s="149" t="str">
        <f t="shared" si="211"/>
        <v/>
      </c>
      <c r="KC80" s="150" t="str">
        <f t="shared" si="212"/>
        <v/>
      </c>
      <c r="KD80" s="89"/>
      <c r="KE80" s="142"/>
      <c r="KF80" s="142"/>
    </row>
    <row r="81" spans="1:292" ht="13.5" customHeight="1" x14ac:dyDescent="0.25">
      <c r="A81" s="100"/>
      <c r="B81" s="142" t="s">
        <v>835</v>
      </c>
      <c r="C81" s="89" t="s">
        <v>836</v>
      </c>
      <c r="D81" s="320"/>
      <c r="E81" s="143"/>
      <c r="F81" s="144"/>
      <c r="G81" s="145"/>
      <c r="H81" s="145"/>
      <c r="I81" s="146"/>
      <c r="J81" s="147"/>
      <c r="K81" s="148"/>
      <c r="L81" s="149"/>
      <c r="M81" s="150"/>
      <c r="O81" s="142"/>
      <c r="P81" s="320"/>
      <c r="Q81" s="143"/>
      <c r="R81" s="144"/>
      <c r="S81" s="145"/>
      <c r="T81" s="145"/>
      <c r="U81" s="146"/>
      <c r="V81" s="147"/>
      <c r="W81" s="148"/>
      <c r="X81" s="149"/>
      <c r="Y81" s="150"/>
      <c r="AA81" s="142"/>
      <c r="AB81" s="142"/>
      <c r="AC81" s="143">
        <f>IF(AG81="","",AC$3)</f>
        <v>41729</v>
      </c>
      <c r="AD81" s="144" t="str">
        <f>IF(AG81="","",AC$1)</f>
        <v>Ayrault I</v>
      </c>
      <c r="AE81" s="145">
        <v>41352</v>
      </c>
      <c r="AF81" s="145">
        <f>IF(AG81="","",AC$3)</f>
        <v>41729</v>
      </c>
      <c r="AG81" s="146" t="str">
        <f>IF(AN81="","",IF(ISNUMBER(SEARCH(":",AN81)),MID(AN81,FIND(":",AN81)+2,FIND("(",AN81)-FIND(":",AN81)-3),LEFT(AN81,FIND("(",AN81)-2)))</f>
        <v>Bernard Cazeneuve</v>
      </c>
      <c r="AH81" s="147" t="str">
        <f>IF(AN81="","",MID(AN81,FIND("(",AN81)+1,4))</f>
        <v>1963</v>
      </c>
      <c r="AI81" s="148" t="str">
        <f>IF(ISNUMBER(SEARCH("*female*",AN81)),"female",IF(ISNUMBER(SEARCH("*male*",AN81)),"male",""))</f>
        <v>male</v>
      </c>
      <c r="AJ81" s="149" t="str">
        <f>IF(AN81="","",IF(ISERROR(MID(AN81,FIND("male,",AN81)+6,(FIND(")",AN81)-(FIND("male,",AN81)+6))))=TRUE,"missing/error",MID(AN81,FIND("male,",AN81)+6,(FIND(")",AN81)-(FIND("male,",AN81)+6)))))</f>
        <v>fr_ps01</v>
      </c>
      <c r="AK81" s="150" t="str">
        <f>IF(AG81="","",(MID(AG81,(SEARCH("^^",SUBSTITUTE(AG81," ","^^",LEN(AG81)-LEN(SUBSTITUTE(AG81," ","")))))+1,99)&amp;"_"&amp;LEFT(AG81,FIND(" ",AG81)-1)&amp;"_"&amp;AH81))</f>
        <v>Cazeneuve_Bernard_1963</v>
      </c>
      <c r="AM81" s="142"/>
      <c r="AN81" s="142" t="s">
        <v>913</v>
      </c>
      <c r="AO81" s="143" t="str">
        <f t="shared" si="288"/>
        <v/>
      </c>
      <c r="AP81" s="144" t="str">
        <f t="shared" si="289"/>
        <v/>
      </c>
      <c r="AQ81" s="145"/>
      <c r="AR81" s="145"/>
      <c r="AS81" s="146" t="str">
        <f t="shared" si="290"/>
        <v/>
      </c>
      <c r="AT81" s="147" t="str">
        <f t="shared" si="291"/>
        <v/>
      </c>
      <c r="AU81" s="148" t="str">
        <f t="shared" si="292"/>
        <v/>
      </c>
      <c r="AV81" s="149" t="str">
        <f t="shared" si="293"/>
        <v/>
      </c>
      <c r="AW81" s="150" t="str">
        <f t="shared" si="294"/>
        <v/>
      </c>
      <c r="AX81" s="89"/>
      <c r="AY81" s="142"/>
      <c r="AZ81" s="142"/>
      <c r="BA81" s="143" t="str">
        <f t="shared" si="295"/>
        <v/>
      </c>
      <c r="BB81" s="144" t="str">
        <f t="shared" si="296"/>
        <v/>
      </c>
      <c r="BC81" s="145"/>
      <c r="BD81" s="145"/>
      <c r="BE81" s="146" t="str">
        <f t="shared" si="297"/>
        <v/>
      </c>
      <c r="BF81" s="147" t="str">
        <f t="shared" si="298"/>
        <v/>
      </c>
      <c r="BG81" s="148" t="str">
        <f t="shared" si="299"/>
        <v/>
      </c>
      <c r="BH81" s="149" t="str">
        <f t="shared" si="300"/>
        <v/>
      </c>
      <c r="BI81" s="150" t="str">
        <f t="shared" si="301"/>
        <v/>
      </c>
      <c r="BJ81" s="89"/>
      <c r="BK81" s="142"/>
      <c r="BL81" s="142"/>
      <c r="BM81" s="143" t="str">
        <f t="shared" si="261"/>
        <v/>
      </c>
      <c r="BN81" s="144" t="str">
        <f t="shared" si="262"/>
        <v/>
      </c>
      <c r="BO81" s="145" t="str">
        <f t="shared" si="263"/>
        <v/>
      </c>
      <c r="BP81" s="145" t="str">
        <f t="shared" si="264"/>
        <v/>
      </c>
      <c r="BQ81" s="146" t="str">
        <f t="shared" si="265"/>
        <v/>
      </c>
      <c r="BR81" s="147" t="str">
        <f t="shared" si="266"/>
        <v/>
      </c>
      <c r="BS81" s="148" t="str">
        <f t="shared" si="267"/>
        <v/>
      </c>
      <c r="BT81" s="149" t="str">
        <f t="shared" si="268"/>
        <v/>
      </c>
      <c r="BU81" s="150" t="str">
        <f t="shared" si="269"/>
        <v/>
      </c>
      <c r="BV81" s="89"/>
      <c r="BW81" s="142"/>
      <c r="BX81" s="142"/>
      <c r="BY81" s="143" t="str">
        <f t="shared" si="270"/>
        <v/>
      </c>
      <c r="BZ81" s="144" t="str">
        <f t="shared" si="271"/>
        <v/>
      </c>
      <c r="CA81" s="145" t="str">
        <f t="shared" si="272"/>
        <v/>
      </c>
      <c r="CB81" s="145" t="str">
        <f t="shared" si="273"/>
        <v/>
      </c>
      <c r="CC81" s="146" t="str">
        <f t="shared" si="274"/>
        <v/>
      </c>
      <c r="CD81" s="147" t="str">
        <f t="shared" si="275"/>
        <v/>
      </c>
      <c r="CE81" s="148" t="str">
        <f t="shared" si="276"/>
        <v/>
      </c>
      <c r="CF81" s="149" t="str">
        <f t="shared" si="277"/>
        <v/>
      </c>
      <c r="CG81" s="150" t="str">
        <f t="shared" si="278"/>
        <v/>
      </c>
      <c r="CH81" s="89"/>
      <c r="CI81" s="142"/>
      <c r="CJ81" s="142"/>
      <c r="CK81" s="143" t="str">
        <f t="shared" si="279"/>
        <v/>
      </c>
      <c r="CL81" s="144" t="str">
        <f t="shared" si="280"/>
        <v/>
      </c>
      <c r="CM81" s="145" t="str">
        <f t="shared" si="281"/>
        <v/>
      </c>
      <c r="CN81" s="145" t="str">
        <f t="shared" si="282"/>
        <v/>
      </c>
      <c r="CO81" s="146" t="str">
        <f t="shared" si="283"/>
        <v/>
      </c>
      <c r="CP81" s="147" t="str">
        <f t="shared" si="284"/>
        <v/>
      </c>
      <c r="CQ81" s="148" t="str">
        <f t="shared" si="285"/>
        <v/>
      </c>
      <c r="CR81" s="149" t="str">
        <f t="shared" si="286"/>
        <v/>
      </c>
      <c r="CS81" s="150" t="str">
        <f t="shared" si="287"/>
        <v/>
      </c>
      <c r="CT81" s="89"/>
      <c r="CU81" s="142"/>
      <c r="CV81" s="142"/>
      <c r="CW81" s="143" t="str">
        <f t="shared" si="252"/>
        <v/>
      </c>
      <c r="CX81" s="144" t="str">
        <f t="shared" si="253"/>
        <v/>
      </c>
      <c r="CY81" s="145" t="str">
        <f t="shared" si="254"/>
        <v/>
      </c>
      <c r="CZ81" s="145" t="str">
        <f t="shared" si="255"/>
        <v/>
      </c>
      <c r="DA81" s="146" t="str">
        <f t="shared" si="256"/>
        <v/>
      </c>
      <c r="DB81" s="147" t="str">
        <f t="shared" si="257"/>
        <v/>
      </c>
      <c r="DC81" s="148" t="str">
        <f t="shared" si="258"/>
        <v/>
      </c>
      <c r="DD81" s="149" t="str">
        <f t="shared" si="259"/>
        <v/>
      </c>
      <c r="DE81" s="150" t="str">
        <f t="shared" si="260"/>
        <v/>
      </c>
      <c r="DF81" s="89"/>
      <c r="DG81" s="142"/>
      <c r="DH81" s="142"/>
      <c r="DI81" s="143"/>
      <c r="DJ81" s="144"/>
      <c r="DK81" s="145"/>
      <c r="DL81" s="145"/>
      <c r="DM81" s="146"/>
      <c r="DN81" s="147"/>
      <c r="DO81" s="148"/>
      <c r="DP81" s="149"/>
      <c r="DQ81" s="150"/>
      <c r="DR81" s="89"/>
      <c r="DS81" s="142"/>
      <c r="DT81" s="142"/>
      <c r="DU81" s="143"/>
      <c r="DV81" s="144"/>
      <c r="DW81" s="145"/>
      <c r="DX81" s="145"/>
      <c r="DY81" s="146"/>
      <c r="DZ81" s="147"/>
      <c r="EA81" s="148"/>
      <c r="EB81" s="149"/>
      <c r="EC81" s="150"/>
      <c r="ED81" s="89"/>
      <c r="EE81" s="142"/>
      <c r="EF81" s="142"/>
      <c r="EG81" s="143"/>
      <c r="EH81" s="144"/>
      <c r="EI81" s="145"/>
      <c r="EJ81" s="145"/>
      <c r="EK81" s="146"/>
      <c r="EL81" s="147"/>
      <c r="EM81" s="148"/>
      <c r="EN81" s="149"/>
      <c r="EO81" s="150"/>
      <c r="EP81" s="89"/>
      <c r="EQ81" s="142"/>
      <c r="ER81" s="142"/>
      <c r="ES81" s="143"/>
      <c r="ET81" s="144"/>
      <c r="EU81" s="145"/>
      <c r="EV81" s="145"/>
      <c r="EW81" s="146"/>
      <c r="EX81" s="147"/>
      <c r="EY81" s="148"/>
      <c r="EZ81" s="149"/>
      <c r="FA81" s="150"/>
      <c r="FB81" s="89"/>
      <c r="FC81" s="142"/>
      <c r="FD81" s="142"/>
      <c r="FE81" s="143"/>
      <c r="FF81" s="144"/>
      <c r="FG81" s="145"/>
      <c r="FH81" s="145"/>
      <c r="FI81" s="146"/>
      <c r="FJ81" s="147"/>
      <c r="FK81" s="148"/>
      <c r="FL81" s="149"/>
      <c r="FM81" s="150"/>
      <c r="FN81" s="89"/>
      <c r="FO81" s="142"/>
      <c r="FP81" s="142"/>
      <c r="FQ81" s="143"/>
      <c r="FR81" s="144"/>
      <c r="FS81" s="145"/>
      <c r="FT81" s="145"/>
      <c r="FU81" s="146"/>
      <c r="FV81" s="147"/>
      <c r="FW81" s="148"/>
      <c r="FX81" s="149"/>
      <c r="FY81" s="150"/>
      <c r="FZ81" s="89"/>
      <c r="GA81" s="142"/>
      <c r="GB81" s="142"/>
      <c r="GC81" s="143"/>
      <c r="GD81" s="144"/>
      <c r="GE81" s="145"/>
      <c r="GF81" s="145"/>
      <c r="GG81" s="146"/>
      <c r="GH81" s="147"/>
      <c r="GI81" s="148"/>
      <c r="GJ81" s="149"/>
      <c r="GK81" s="150"/>
      <c r="GL81" s="89"/>
      <c r="GM81" s="142"/>
      <c r="GN81" s="142"/>
      <c r="GO81" s="143"/>
      <c r="GP81" s="144"/>
      <c r="GQ81" s="145"/>
      <c r="GR81" s="145"/>
      <c r="GS81" s="146"/>
      <c r="GT81" s="147"/>
      <c r="GU81" s="148"/>
      <c r="GV81" s="149"/>
      <c r="GW81" s="150"/>
      <c r="GX81" s="89"/>
      <c r="GY81" s="142"/>
      <c r="GZ81" s="142"/>
      <c r="HA81" s="143"/>
      <c r="HB81" s="144"/>
      <c r="HC81" s="145"/>
      <c r="HD81" s="145"/>
      <c r="HE81" s="146"/>
      <c r="HF81" s="147"/>
      <c r="HG81" s="148"/>
      <c r="HH81" s="149"/>
      <c r="HI81" s="150"/>
      <c r="HJ81" s="89"/>
      <c r="HK81" s="142"/>
      <c r="HL81" s="142"/>
      <c r="HM81" s="143"/>
      <c r="HN81" s="144"/>
      <c r="HO81" s="145"/>
      <c r="HP81" s="145"/>
      <c r="HQ81" s="146"/>
      <c r="HR81" s="147"/>
      <c r="HS81" s="148"/>
      <c r="HT81" s="149"/>
      <c r="HU81" s="150"/>
      <c r="HV81" s="89"/>
      <c r="HW81" s="142"/>
      <c r="HX81" s="142"/>
      <c r="HY81" s="143"/>
      <c r="HZ81" s="144"/>
      <c r="IA81" s="145"/>
      <c r="IB81" s="145"/>
      <c r="IC81" s="146"/>
      <c r="ID81" s="147"/>
      <c r="IE81" s="148"/>
      <c r="IF81" s="149"/>
      <c r="IG81" s="150"/>
      <c r="IH81" s="89"/>
      <c r="II81" s="142"/>
      <c r="IJ81" s="142"/>
      <c r="IK81" s="143"/>
      <c r="IL81" s="144"/>
      <c r="IM81" s="145"/>
      <c r="IN81" s="145"/>
      <c r="IO81" s="146"/>
      <c r="IP81" s="147"/>
      <c r="IQ81" s="148"/>
      <c r="IR81" s="149"/>
      <c r="IS81" s="150"/>
      <c r="IT81" s="89"/>
      <c r="IU81" s="142"/>
      <c r="IV81" s="142"/>
      <c r="IW81" s="143"/>
      <c r="IX81" s="144"/>
      <c r="IY81" s="145"/>
      <c r="IZ81" s="145"/>
      <c r="JA81" s="146"/>
      <c r="JB81" s="147"/>
      <c r="JC81" s="148"/>
      <c r="JD81" s="149"/>
      <c r="JE81" s="150"/>
      <c r="JF81" s="89"/>
      <c r="JG81" s="142"/>
      <c r="JH81" s="142"/>
      <c r="JI81" s="143"/>
      <c r="JJ81" s="144"/>
      <c r="JK81" s="145"/>
      <c r="JL81" s="145"/>
      <c r="JM81" s="146"/>
      <c r="JN81" s="147"/>
      <c r="JO81" s="148"/>
      <c r="JP81" s="149"/>
      <c r="JQ81" s="150"/>
      <c r="JR81" s="89"/>
      <c r="JS81" s="142"/>
      <c r="JT81" s="142"/>
      <c r="JU81" s="143"/>
      <c r="JV81" s="144"/>
      <c r="JW81" s="145"/>
      <c r="JX81" s="145"/>
      <c r="JY81" s="146"/>
      <c r="JZ81" s="147"/>
      <c r="KA81" s="148"/>
      <c r="KB81" s="149"/>
      <c r="KC81" s="150"/>
      <c r="KD81" s="89"/>
      <c r="KE81" s="142"/>
      <c r="KF81" s="142"/>
    </row>
    <row r="82" spans="1:292" ht="13.5" customHeight="1" x14ac:dyDescent="0.25">
      <c r="A82" s="100"/>
      <c r="B82" s="142" t="s">
        <v>837</v>
      </c>
      <c r="C82" s="89" t="s">
        <v>838</v>
      </c>
      <c r="D82" s="320"/>
      <c r="E82" s="143">
        <f t="shared" si="53"/>
        <v>40601</v>
      </c>
      <c r="F82" s="144" t="str">
        <f t="shared" si="54"/>
        <v>Fillon VI</v>
      </c>
      <c r="G82" s="145">
        <f t="shared" si="55"/>
        <v>40496</v>
      </c>
      <c r="H82" s="145">
        <f t="shared" si="56"/>
        <v>40601</v>
      </c>
      <c r="I82" s="146" t="str">
        <f t="shared" si="57"/>
        <v>Christine Lagarde</v>
      </c>
      <c r="J82" s="147" t="str">
        <f t="shared" si="58"/>
        <v>1956</v>
      </c>
      <c r="K82" s="148" t="str">
        <f t="shared" si="59"/>
        <v>female</v>
      </c>
      <c r="L82" s="149" t="str">
        <f t="shared" si="60"/>
        <v>fr_ump01</v>
      </c>
      <c r="M82" s="150" t="str">
        <f t="shared" si="61"/>
        <v>Lagarde_Christine_1956</v>
      </c>
      <c r="O82" s="142"/>
      <c r="P82" s="320" t="s">
        <v>948</v>
      </c>
      <c r="Q82" s="143">
        <f t="shared" si="62"/>
        <v>41044</v>
      </c>
      <c r="R82" s="144" t="str">
        <f t="shared" si="63"/>
        <v>Fillon VII</v>
      </c>
      <c r="S82" s="145">
        <f t="shared" si="64"/>
        <v>40601</v>
      </c>
      <c r="T82" s="145">
        <v>40723</v>
      </c>
      <c r="U82" s="146" t="str">
        <f t="shared" si="66"/>
        <v>Christine Lagarde</v>
      </c>
      <c r="V82" s="147" t="str">
        <f t="shared" si="67"/>
        <v>1956</v>
      </c>
      <c r="W82" s="148" t="str">
        <f t="shared" si="68"/>
        <v>female</v>
      </c>
      <c r="X82" s="149" t="str">
        <f t="shared" si="69"/>
        <v>fr_ump01</v>
      </c>
      <c r="Y82" s="150" t="str">
        <f t="shared" si="70"/>
        <v>Lagarde_Christine_1956</v>
      </c>
      <c r="AA82" s="142"/>
      <c r="AB82" s="142" t="s">
        <v>948</v>
      </c>
      <c r="AC82" s="143">
        <f t="shared" si="71"/>
        <v>41729</v>
      </c>
      <c r="AD82" s="144" t="str">
        <f t="shared" si="72"/>
        <v>Ayrault I</v>
      </c>
      <c r="AE82" s="145">
        <f t="shared" si="73"/>
        <v>41045</v>
      </c>
      <c r="AF82" s="145">
        <f t="shared" si="74"/>
        <v>41729</v>
      </c>
      <c r="AG82" s="146" t="str">
        <f t="shared" si="75"/>
        <v>Pierre Moscovici</v>
      </c>
      <c r="AH82" s="147" t="str">
        <f t="shared" si="76"/>
        <v>1957</v>
      </c>
      <c r="AI82" s="148" t="str">
        <f t="shared" si="77"/>
        <v>male</v>
      </c>
      <c r="AJ82" s="149" t="str">
        <f t="shared" si="215"/>
        <v>fr_ps01</v>
      </c>
      <c r="AK82" s="150" t="str">
        <f t="shared" si="78"/>
        <v>Moscovici_Pierre_1957</v>
      </c>
      <c r="AM82" s="142"/>
      <c r="AN82" s="142" t="s">
        <v>908</v>
      </c>
      <c r="AO82" s="143" t="str">
        <f t="shared" si="288"/>
        <v/>
      </c>
      <c r="AP82" s="144" t="str">
        <f t="shared" si="289"/>
        <v/>
      </c>
      <c r="AQ82" s="145" t="str">
        <f t="shared" si="216"/>
        <v/>
      </c>
      <c r="AR82" s="145" t="str">
        <f t="shared" si="217"/>
        <v/>
      </c>
      <c r="AS82" s="146" t="str">
        <f t="shared" si="290"/>
        <v/>
      </c>
      <c r="AT82" s="147" t="str">
        <f t="shared" si="291"/>
        <v/>
      </c>
      <c r="AU82" s="148" t="str">
        <f t="shared" si="292"/>
        <v/>
      </c>
      <c r="AV82" s="149" t="str">
        <f t="shared" si="293"/>
        <v/>
      </c>
      <c r="AW82" s="150" t="str">
        <f t="shared" si="294"/>
        <v/>
      </c>
      <c r="AX82" s="89"/>
      <c r="AY82" s="142"/>
      <c r="AZ82" s="142"/>
      <c r="BA82" s="143" t="str">
        <f t="shared" si="295"/>
        <v/>
      </c>
      <c r="BB82" s="144" t="str">
        <f t="shared" si="296"/>
        <v/>
      </c>
      <c r="BC82" s="145" t="str">
        <f t="shared" si="218"/>
        <v/>
      </c>
      <c r="BD82" s="145" t="str">
        <f t="shared" si="219"/>
        <v/>
      </c>
      <c r="BE82" s="146" t="str">
        <f t="shared" si="297"/>
        <v/>
      </c>
      <c r="BF82" s="147" t="str">
        <f t="shared" si="298"/>
        <v/>
      </c>
      <c r="BG82" s="148" t="str">
        <f t="shared" si="299"/>
        <v/>
      </c>
      <c r="BH82" s="149" t="str">
        <f t="shared" si="300"/>
        <v/>
      </c>
      <c r="BI82" s="150" t="str">
        <f t="shared" si="301"/>
        <v/>
      </c>
      <c r="BJ82" s="89"/>
      <c r="BK82" s="142"/>
      <c r="BL82" s="142"/>
      <c r="BM82" s="143">
        <f t="shared" si="261"/>
        <v>42870</v>
      </c>
      <c r="BN82" s="144" t="str">
        <f t="shared" si="262"/>
        <v>Cazenueve I</v>
      </c>
      <c r="BO82" s="145">
        <f t="shared" si="263"/>
        <v>42710</v>
      </c>
      <c r="BP82" s="145">
        <f t="shared" si="264"/>
        <v>42870</v>
      </c>
      <c r="BQ82" s="146" t="str">
        <f t="shared" si="265"/>
        <v>Michel Sapin</v>
      </c>
      <c r="BR82" s="147" t="str">
        <f t="shared" si="266"/>
        <v>1952</v>
      </c>
      <c r="BS82" s="148" t="str">
        <f t="shared" si="267"/>
        <v>male</v>
      </c>
      <c r="BT82" s="149" t="str">
        <f t="shared" si="268"/>
        <v>fr_ps01</v>
      </c>
      <c r="BU82" s="150" t="str">
        <f t="shared" si="269"/>
        <v>Sapin_Michel_1952</v>
      </c>
      <c r="BV82" s="89"/>
      <c r="BW82" s="142"/>
      <c r="BX82" s="142" t="s">
        <v>1180</v>
      </c>
      <c r="BY82" s="143">
        <f t="shared" si="270"/>
        <v>42905</v>
      </c>
      <c r="BZ82" s="144" t="str">
        <f t="shared" si="271"/>
        <v>Philippe I</v>
      </c>
      <c r="CA82" s="145">
        <f t="shared" si="272"/>
        <v>42870</v>
      </c>
      <c r="CB82" s="145">
        <f t="shared" si="273"/>
        <v>42905</v>
      </c>
      <c r="CC82" s="146" t="str">
        <f t="shared" si="274"/>
        <v>Bruno Le Maire</v>
      </c>
      <c r="CD82" s="147" t="str">
        <f t="shared" si="275"/>
        <v>1969</v>
      </c>
      <c r="CE82" s="148" t="str">
        <f t="shared" si="276"/>
        <v>male</v>
      </c>
      <c r="CF82" s="149" t="str">
        <f t="shared" si="277"/>
        <v>fr_ump01</v>
      </c>
      <c r="CG82" s="150" t="str">
        <f t="shared" si="278"/>
        <v>Maire_Bruno_1969</v>
      </c>
      <c r="CH82" s="89"/>
      <c r="CI82" s="142"/>
      <c r="CJ82" s="142" t="s">
        <v>932</v>
      </c>
      <c r="CK82" s="143">
        <f t="shared" si="279"/>
        <v>44019</v>
      </c>
      <c r="CL82" s="144" t="str">
        <f t="shared" si="280"/>
        <v>Philippe II</v>
      </c>
      <c r="CM82" s="145">
        <f t="shared" si="281"/>
        <v>42905</v>
      </c>
      <c r="CN82" s="145">
        <f t="shared" si="282"/>
        <v>44019</v>
      </c>
      <c r="CO82" s="146" t="str">
        <f t="shared" si="283"/>
        <v>Bruno Le Maire</v>
      </c>
      <c r="CP82" s="147" t="str">
        <f t="shared" si="284"/>
        <v>1969</v>
      </c>
      <c r="CQ82" s="148" t="str">
        <f t="shared" si="285"/>
        <v>male</v>
      </c>
      <c r="CR82" s="149" t="str">
        <f t="shared" si="286"/>
        <v>fr_ump01</v>
      </c>
      <c r="CS82" s="150" t="str">
        <f t="shared" si="287"/>
        <v>Maire_Bruno_1969</v>
      </c>
      <c r="CT82" s="89"/>
      <c r="CU82" s="142"/>
      <c r="CV82" s="142" t="s">
        <v>932</v>
      </c>
      <c r="CW82" s="143">
        <f t="shared" si="252"/>
        <v>44196</v>
      </c>
      <c r="CX82" s="144" t="str">
        <f t="shared" si="253"/>
        <v>Castex I</v>
      </c>
      <c r="CY82" s="145">
        <f t="shared" si="254"/>
        <v>44019</v>
      </c>
      <c r="CZ82" s="145">
        <f t="shared" si="255"/>
        <v>44196</v>
      </c>
      <c r="DA82" s="146" t="str">
        <f t="shared" si="256"/>
        <v>Bruno Le Maire</v>
      </c>
      <c r="DB82" s="147" t="str">
        <f t="shared" si="257"/>
        <v>1969</v>
      </c>
      <c r="DC82" s="148" t="str">
        <f t="shared" si="258"/>
        <v>male</v>
      </c>
      <c r="DD82" s="149" t="str">
        <f t="shared" si="259"/>
        <v>fr_lrm01</v>
      </c>
      <c r="DE82" s="150" t="str">
        <f t="shared" si="260"/>
        <v>Maire_Bruno_1969</v>
      </c>
      <c r="DF82" s="89"/>
      <c r="DG82" s="142"/>
      <c r="DH82" s="142" t="s">
        <v>1324</v>
      </c>
      <c r="DI82" s="143" t="str">
        <f t="shared" si="79"/>
        <v/>
      </c>
      <c r="DJ82" s="144" t="str">
        <f t="shared" si="80"/>
        <v/>
      </c>
      <c r="DK82" s="145" t="str">
        <f t="shared" si="81"/>
        <v/>
      </c>
      <c r="DL82" s="145" t="str">
        <f t="shared" si="82"/>
        <v/>
      </c>
      <c r="DM82" s="146" t="str">
        <f t="shared" si="83"/>
        <v/>
      </c>
      <c r="DN82" s="147" t="str">
        <f t="shared" si="84"/>
        <v/>
      </c>
      <c r="DO82" s="148" t="str">
        <f t="shared" si="85"/>
        <v/>
      </c>
      <c r="DP82" s="149" t="str">
        <f t="shared" si="86"/>
        <v/>
      </c>
      <c r="DQ82" s="150" t="str">
        <f t="shared" si="87"/>
        <v/>
      </c>
      <c r="DR82" s="89"/>
      <c r="DS82" s="142"/>
      <c r="DT82" s="142"/>
      <c r="DU82" s="143" t="str">
        <f t="shared" si="88"/>
        <v/>
      </c>
      <c r="DV82" s="144" t="str">
        <f t="shared" si="89"/>
        <v/>
      </c>
      <c r="DW82" s="145" t="str">
        <f t="shared" si="90"/>
        <v/>
      </c>
      <c r="DX82" s="145" t="str">
        <f t="shared" si="91"/>
        <v/>
      </c>
      <c r="DY82" s="146" t="str">
        <f t="shared" si="92"/>
        <v/>
      </c>
      <c r="DZ82" s="147" t="str">
        <f t="shared" si="93"/>
        <v/>
      </c>
      <c r="EA82" s="148" t="str">
        <f t="shared" si="94"/>
        <v/>
      </c>
      <c r="EB82" s="149" t="str">
        <f t="shared" si="95"/>
        <v/>
      </c>
      <c r="EC82" s="150" t="str">
        <f t="shared" si="96"/>
        <v/>
      </c>
      <c r="ED82" s="89"/>
      <c r="EE82" s="142"/>
      <c r="EF82" s="142"/>
      <c r="EG82" s="143" t="str">
        <f t="shared" si="97"/>
        <v/>
      </c>
      <c r="EH82" s="144" t="str">
        <f t="shared" si="98"/>
        <v/>
      </c>
      <c r="EI82" s="145" t="str">
        <f t="shared" si="99"/>
        <v/>
      </c>
      <c r="EJ82" s="145" t="str">
        <f t="shared" si="100"/>
        <v/>
      </c>
      <c r="EK82" s="146" t="str">
        <f t="shared" si="101"/>
        <v/>
      </c>
      <c r="EL82" s="147" t="str">
        <f t="shared" si="102"/>
        <v/>
      </c>
      <c r="EM82" s="148" t="str">
        <f t="shared" si="103"/>
        <v/>
      </c>
      <c r="EN82" s="149" t="str">
        <f t="shared" si="104"/>
        <v/>
      </c>
      <c r="EO82" s="150" t="str">
        <f t="shared" si="105"/>
        <v/>
      </c>
      <c r="EP82" s="89"/>
      <c r="EQ82" s="142"/>
      <c r="ER82" s="142"/>
      <c r="ES82" s="143" t="str">
        <f t="shared" si="106"/>
        <v/>
      </c>
      <c r="ET82" s="144" t="str">
        <f t="shared" si="107"/>
        <v/>
      </c>
      <c r="EU82" s="145" t="str">
        <f t="shared" si="108"/>
        <v/>
      </c>
      <c r="EV82" s="145" t="str">
        <f t="shared" si="109"/>
        <v/>
      </c>
      <c r="EW82" s="146" t="str">
        <f t="shared" si="110"/>
        <v/>
      </c>
      <c r="EX82" s="147" t="str">
        <f t="shared" si="111"/>
        <v/>
      </c>
      <c r="EY82" s="148" t="str">
        <f t="shared" si="112"/>
        <v/>
      </c>
      <c r="EZ82" s="149" t="str">
        <f t="shared" si="113"/>
        <v/>
      </c>
      <c r="FA82" s="150" t="str">
        <f t="shared" si="114"/>
        <v/>
      </c>
      <c r="FB82" s="89"/>
      <c r="FC82" s="142"/>
      <c r="FD82" s="142"/>
      <c r="FE82" s="143" t="str">
        <f t="shared" si="115"/>
        <v/>
      </c>
      <c r="FF82" s="144" t="str">
        <f t="shared" si="116"/>
        <v/>
      </c>
      <c r="FG82" s="145" t="str">
        <f t="shared" si="117"/>
        <v/>
      </c>
      <c r="FH82" s="145" t="str">
        <f t="shared" si="118"/>
        <v/>
      </c>
      <c r="FI82" s="146" t="str">
        <f t="shared" si="119"/>
        <v/>
      </c>
      <c r="FJ82" s="147" t="str">
        <f t="shared" si="120"/>
        <v/>
      </c>
      <c r="FK82" s="148" t="str">
        <f t="shared" si="121"/>
        <v/>
      </c>
      <c r="FL82" s="149" t="str">
        <f t="shared" si="122"/>
        <v/>
      </c>
      <c r="FM82" s="150" t="str">
        <f t="shared" si="123"/>
        <v/>
      </c>
      <c r="FN82" s="89"/>
      <c r="FO82" s="142"/>
      <c r="FP82" s="142"/>
      <c r="FQ82" s="143" t="str">
        <f>IF(FU82="","",#REF!)</f>
        <v/>
      </c>
      <c r="FR82" s="144" t="str">
        <f t="shared" si="124"/>
        <v/>
      </c>
      <c r="FS82" s="145" t="str">
        <f t="shared" si="125"/>
        <v/>
      </c>
      <c r="FT82" s="145" t="str">
        <f t="shared" si="126"/>
        <v/>
      </c>
      <c r="FU82" s="146" t="str">
        <f t="shared" si="127"/>
        <v/>
      </c>
      <c r="FV82" s="147" t="str">
        <f t="shared" si="128"/>
        <v/>
      </c>
      <c r="FW82" s="148" t="str">
        <f t="shared" si="129"/>
        <v/>
      </c>
      <c r="FX82" s="149" t="str">
        <f t="shared" si="130"/>
        <v/>
      </c>
      <c r="FY82" s="150" t="str">
        <f t="shared" si="131"/>
        <v/>
      </c>
      <c r="FZ82" s="89"/>
      <c r="GA82" s="142"/>
      <c r="GB82" s="142"/>
      <c r="GC82" s="143" t="str">
        <f t="shared" si="132"/>
        <v/>
      </c>
      <c r="GD82" s="144" t="str">
        <f t="shared" si="133"/>
        <v/>
      </c>
      <c r="GE82" s="145" t="str">
        <f t="shared" si="134"/>
        <v/>
      </c>
      <c r="GF82" s="145" t="str">
        <f t="shared" si="135"/>
        <v/>
      </c>
      <c r="GG82" s="146" t="str">
        <f t="shared" si="136"/>
        <v/>
      </c>
      <c r="GH82" s="147" t="str">
        <f t="shared" si="137"/>
        <v/>
      </c>
      <c r="GI82" s="148" t="str">
        <f t="shared" si="138"/>
        <v/>
      </c>
      <c r="GJ82" s="149" t="str">
        <f t="shared" si="139"/>
        <v/>
      </c>
      <c r="GK82" s="150" t="str">
        <f t="shared" si="140"/>
        <v/>
      </c>
      <c r="GL82" s="89"/>
      <c r="GM82" s="142"/>
      <c r="GN82" s="142"/>
      <c r="GO82" s="143" t="str">
        <f t="shared" si="141"/>
        <v/>
      </c>
      <c r="GP82" s="144" t="str">
        <f t="shared" si="142"/>
        <v/>
      </c>
      <c r="GQ82" s="145" t="str">
        <f t="shared" si="143"/>
        <v/>
      </c>
      <c r="GR82" s="145" t="str">
        <f t="shared" si="144"/>
        <v/>
      </c>
      <c r="GS82" s="146" t="str">
        <f t="shared" si="145"/>
        <v/>
      </c>
      <c r="GT82" s="147" t="str">
        <f t="shared" si="146"/>
        <v/>
      </c>
      <c r="GU82" s="148" t="str">
        <f t="shared" si="147"/>
        <v/>
      </c>
      <c r="GV82" s="149" t="str">
        <f t="shared" si="148"/>
        <v/>
      </c>
      <c r="GW82" s="150" t="str">
        <f t="shared" si="149"/>
        <v/>
      </c>
      <c r="GX82" s="89"/>
      <c r="GY82" s="142"/>
      <c r="GZ82" s="142"/>
      <c r="HA82" s="143" t="str">
        <f t="shared" si="150"/>
        <v/>
      </c>
      <c r="HB82" s="144" t="str">
        <f t="shared" si="151"/>
        <v/>
      </c>
      <c r="HC82" s="145" t="str">
        <f t="shared" si="152"/>
        <v/>
      </c>
      <c r="HD82" s="145" t="str">
        <f t="shared" si="153"/>
        <v/>
      </c>
      <c r="HE82" s="146" t="str">
        <f t="shared" si="154"/>
        <v/>
      </c>
      <c r="HF82" s="147" t="str">
        <f t="shared" si="155"/>
        <v/>
      </c>
      <c r="HG82" s="148" t="str">
        <f t="shared" si="156"/>
        <v/>
      </c>
      <c r="HH82" s="149" t="str">
        <f t="shared" si="157"/>
        <v/>
      </c>
      <c r="HI82" s="150" t="str">
        <f t="shared" si="158"/>
        <v/>
      </c>
      <c r="HJ82" s="89"/>
      <c r="HK82" s="142"/>
      <c r="HL82" s="142" t="s">
        <v>284</v>
      </c>
      <c r="HM82" s="143" t="str">
        <f t="shared" si="159"/>
        <v/>
      </c>
      <c r="HN82" s="144" t="str">
        <f t="shared" si="160"/>
        <v/>
      </c>
      <c r="HO82" s="145" t="str">
        <f t="shared" si="161"/>
        <v/>
      </c>
      <c r="HP82" s="145" t="str">
        <f t="shared" si="162"/>
        <v/>
      </c>
      <c r="HQ82" s="146" t="str">
        <f t="shared" si="163"/>
        <v/>
      </c>
      <c r="HR82" s="147" t="str">
        <f t="shared" si="164"/>
        <v/>
      </c>
      <c r="HS82" s="148" t="str">
        <f t="shared" si="165"/>
        <v/>
      </c>
      <c r="HT82" s="149" t="str">
        <f t="shared" si="166"/>
        <v/>
      </c>
      <c r="HU82" s="150" t="str">
        <f t="shared" si="167"/>
        <v/>
      </c>
      <c r="HV82" s="89"/>
      <c r="HW82" s="142"/>
      <c r="HX82" s="142"/>
      <c r="HY82" s="143" t="str">
        <f t="shared" si="168"/>
        <v/>
      </c>
      <c r="HZ82" s="144" t="str">
        <f t="shared" si="169"/>
        <v/>
      </c>
      <c r="IA82" s="145" t="str">
        <f t="shared" si="170"/>
        <v/>
      </c>
      <c r="IB82" s="145" t="str">
        <f t="shared" si="171"/>
        <v/>
      </c>
      <c r="IC82" s="146" t="str">
        <f t="shared" si="172"/>
        <v/>
      </c>
      <c r="ID82" s="147" t="str">
        <f t="shared" si="173"/>
        <v/>
      </c>
      <c r="IE82" s="148" t="str">
        <f t="shared" si="174"/>
        <v/>
      </c>
      <c r="IF82" s="149" t="str">
        <f t="shared" si="175"/>
        <v/>
      </c>
      <c r="IG82" s="150" t="str">
        <f t="shared" si="176"/>
        <v/>
      </c>
      <c r="IH82" s="89"/>
      <c r="II82" s="142"/>
      <c r="IJ82" s="142"/>
      <c r="IK82" s="143" t="str">
        <f t="shared" si="177"/>
        <v/>
      </c>
      <c r="IL82" s="144" t="str">
        <f t="shared" si="178"/>
        <v/>
      </c>
      <c r="IM82" s="145" t="str">
        <f t="shared" si="179"/>
        <v/>
      </c>
      <c r="IN82" s="145" t="str">
        <f t="shared" si="180"/>
        <v/>
      </c>
      <c r="IO82" s="146" t="str">
        <f t="shared" si="181"/>
        <v/>
      </c>
      <c r="IP82" s="147" t="str">
        <f t="shared" si="182"/>
        <v/>
      </c>
      <c r="IQ82" s="148" t="str">
        <f t="shared" si="183"/>
        <v/>
      </c>
      <c r="IR82" s="149" t="str">
        <f t="shared" si="184"/>
        <v/>
      </c>
      <c r="IS82" s="150" t="str">
        <f t="shared" si="185"/>
        <v/>
      </c>
      <c r="IT82" s="89"/>
      <c r="IU82" s="142"/>
      <c r="IV82" s="142"/>
      <c r="IW82" s="143" t="str">
        <f t="shared" si="186"/>
        <v/>
      </c>
      <c r="IX82" s="144" t="str">
        <f t="shared" si="187"/>
        <v/>
      </c>
      <c r="IY82" s="145" t="str">
        <f t="shared" si="188"/>
        <v/>
      </c>
      <c r="IZ82" s="145" t="str">
        <f t="shared" si="189"/>
        <v/>
      </c>
      <c r="JA82" s="146" t="str">
        <f t="shared" si="190"/>
        <v/>
      </c>
      <c r="JB82" s="147" t="str">
        <f t="shared" si="191"/>
        <v/>
      </c>
      <c r="JC82" s="148" t="str">
        <f t="shared" si="192"/>
        <v/>
      </c>
      <c r="JD82" s="149" t="str">
        <f t="shared" si="193"/>
        <v/>
      </c>
      <c r="JE82" s="150" t="str">
        <f t="shared" si="194"/>
        <v/>
      </c>
      <c r="JF82" s="89"/>
      <c r="JG82" s="142"/>
      <c r="JH82" s="142"/>
      <c r="JI82" s="143" t="str">
        <f t="shared" si="195"/>
        <v/>
      </c>
      <c r="JJ82" s="144" t="str">
        <f t="shared" si="196"/>
        <v/>
      </c>
      <c r="JK82" s="145" t="str">
        <f t="shared" si="197"/>
        <v/>
      </c>
      <c r="JL82" s="145" t="str">
        <f t="shared" si="198"/>
        <v/>
      </c>
      <c r="JM82" s="146" t="str">
        <f t="shared" si="199"/>
        <v/>
      </c>
      <c r="JN82" s="147" t="str">
        <f t="shared" si="200"/>
        <v/>
      </c>
      <c r="JO82" s="148" t="str">
        <f t="shared" si="201"/>
        <v/>
      </c>
      <c r="JP82" s="149" t="str">
        <f t="shared" si="202"/>
        <v/>
      </c>
      <c r="JQ82" s="150" t="str">
        <f t="shared" si="203"/>
        <v/>
      </c>
      <c r="JR82" s="89"/>
      <c r="JS82" s="142"/>
      <c r="JT82" s="142"/>
      <c r="JU82" s="143" t="str">
        <f t="shared" si="204"/>
        <v/>
      </c>
      <c r="JV82" s="144" t="str">
        <f t="shared" si="205"/>
        <v/>
      </c>
      <c r="JW82" s="145" t="str">
        <f t="shared" si="206"/>
        <v/>
      </c>
      <c r="JX82" s="145" t="str">
        <f t="shared" si="207"/>
        <v/>
      </c>
      <c r="JY82" s="146" t="str">
        <f t="shared" si="208"/>
        <v/>
      </c>
      <c r="JZ82" s="147" t="str">
        <f t="shared" si="209"/>
        <v/>
      </c>
      <c r="KA82" s="148" t="str">
        <f t="shared" si="210"/>
        <v/>
      </c>
      <c r="KB82" s="149" t="str">
        <f t="shared" si="211"/>
        <v/>
      </c>
      <c r="KC82" s="150" t="str">
        <f t="shared" si="212"/>
        <v/>
      </c>
      <c r="KD82" s="89"/>
      <c r="KE82" s="142"/>
      <c r="KF82" s="142"/>
    </row>
    <row r="83" spans="1:292" ht="13.5" customHeight="1" x14ac:dyDescent="0.25">
      <c r="A83" s="100"/>
      <c r="B83" s="142" t="s">
        <v>837</v>
      </c>
      <c r="C83" s="89" t="s">
        <v>838</v>
      </c>
      <c r="D83" s="320"/>
      <c r="E83" s="143"/>
      <c r="F83" s="144"/>
      <c r="G83" s="145"/>
      <c r="H83" s="145"/>
      <c r="I83" s="146"/>
      <c r="J83" s="147"/>
      <c r="K83" s="148"/>
      <c r="L83" s="149"/>
      <c r="M83" s="150"/>
      <c r="O83" s="142"/>
      <c r="P83" s="320"/>
      <c r="Q83" s="143">
        <f>IF(U83="","",Q$3)</f>
        <v>41044</v>
      </c>
      <c r="R83" s="144" t="str">
        <f>IF(U83="","",Q$1)</f>
        <v>Fillon VII</v>
      </c>
      <c r="S83" s="145">
        <v>40723</v>
      </c>
      <c r="T83" s="145">
        <f>IF(U83="","",Q$3)</f>
        <v>41044</v>
      </c>
      <c r="U83" s="146" t="str">
        <f>IF(AB83="","",IF(ISNUMBER(SEARCH(":",AB83)),MID(AB83,FIND(":",AB83)+2,FIND("(",AB83)-FIND(":",AB83)-3),LEFT(AB83,FIND("(",AB83)-2)))</f>
        <v>François Baroin</v>
      </c>
      <c r="V83" s="147" t="str">
        <f>IF(AB83="","",MID(AB83,FIND("(",AB83)+1,4))</f>
        <v>1965</v>
      </c>
      <c r="W83" s="148" t="str">
        <f>IF(ISNUMBER(SEARCH("*female*",AB83)),"female",IF(ISNUMBER(SEARCH("*male*",AB83)),"male",""))</f>
        <v>male</v>
      </c>
      <c r="X83" s="149" t="str">
        <f>IF(AB83="","",IF(ISERROR(MID(AB83,FIND("male,",AB83)+6,(FIND(")",AB83)-(FIND("male,",AB83)+6))))=TRUE,"missing/error",MID(AB83,FIND("male,",AB83)+6,(FIND(")",AB83)-(FIND("male,",AB83)+6)))))</f>
        <v>fr_ump01</v>
      </c>
      <c r="Y83" s="150" t="str">
        <f>IF(U83="","",(MID(U83,(SEARCH("^^",SUBSTITUTE(U83," ","^^",LEN(U83)-LEN(SUBSTITUTE(U83," ","")))))+1,99)&amp;"_"&amp;LEFT(U83,FIND(" ",U83)-1)&amp;"_"&amp;V83))</f>
        <v>Baroin_François_1965</v>
      </c>
      <c r="AA83" s="142"/>
      <c r="AB83" s="142" t="s">
        <v>946</v>
      </c>
      <c r="AC83" s="143"/>
      <c r="AD83" s="144"/>
      <c r="AE83" s="145"/>
      <c r="AF83" s="145"/>
      <c r="AG83" s="146"/>
      <c r="AH83" s="147"/>
      <c r="AI83" s="148"/>
      <c r="AJ83" s="149"/>
      <c r="AK83" s="150"/>
      <c r="AM83" s="142"/>
      <c r="AN83" s="142"/>
      <c r="AO83" s="143" t="str">
        <f t="shared" si="288"/>
        <v/>
      </c>
      <c r="AP83" s="144" t="str">
        <f t="shared" si="289"/>
        <v/>
      </c>
      <c r="AQ83" s="145"/>
      <c r="AR83" s="145"/>
      <c r="AS83" s="146" t="str">
        <f t="shared" si="290"/>
        <v/>
      </c>
      <c r="AT83" s="147" t="str">
        <f t="shared" si="291"/>
        <v/>
      </c>
      <c r="AU83" s="148" t="str">
        <f t="shared" si="292"/>
        <v/>
      </c>
      <c r="AV83" s="149" t="str">
        <f t="shared" si="293"/>
        <v/>
      </c>
      <c r="AW83" s="150" t="str">
        <f t="shared" si="294"/>
        <v/>
      </c>
      <c r="AX83" s="89"/>
      <c r="AY83" s="142"/>
      <c r="AZ83" s="142"/>
      <c r="BA83" s="143" t="str">
        <f t="shared" si="295"/>
        <v/>
      </c>
      <c r="BB83" s="144" t="str">
        <f t="shared" si="296"/>
        <v/>
      </c>
      <c r="BC83" s="145"/>
      <c r="BD83" s="145"/>
      <c r="BE83" s="146" t="str">
        <f t="shared" si="297"/>
        <v/>
      </c>
      <c r="BF83" s="147" t="str">
        <f t="shared" si="298"/>
        <v/>
      </c>
      <c r="BG83" s="148" t="str">
        <f t="shared" si="299"/>
        <v/>
      </c>
      <c r="BH83" s="149" t="str">
        <f t="shared" si="300"/>
        <v/>
      </c>
      <c r="BI83" s="150" t="str">
        <f t="shared" si="301"/>
        <v/>
      </c>
      <c r="BJ83" s="89"/>
      <c r="BK83" s="142"/>
      <c r="BL83" s="142"/>
      <c r="BM83" s="143" t="str">
        <f t="shared" si="261"/>
        <v/>
      </c>
      <c r="BN83" s="144" t="str">
        <f t="shared" si="262"/>
        <v/>
      </c>
      <c r="BO83" s="145" t="str">
        <f t="shared" si="263"/>
        <v/>
      </c>
      <c r="BP83" s="145" t="str">
        <f t="shared" si="264"/>
        <v/>
      </c>
      <c r="BQ83" s="146" t="str">
        <f t="shared" si="265"/>
        <v/>
      </c>
      <c r="BR83" s="147" t="str">
        <f t="shared" si="266"/>
        <v/>
      </c>
      <c r="BS83" s="148" t="str">
        <f t="shared" si="267"/>
        <v/>
      </c>
      <c r="BT83" s="149" t="str">
        <f t="shared" si="268"/>
        <v/>
      </c>
      <c r="BU83" s="150" t="str">
        <f t="shared" si="269"/>
        <v/>
      </c>
      <c r="BV83" s="89"/>
      <c r="BW83" s="142"/>
      <c r="BX83" s="142"/>
      <c r="BY83" s="143" t="str">
        <f t="shared" si="270"/>
        <v/>
      </c>
      <c r="BZ83" s="144" t="str">
        <f t="shared" si="271"/>
        <v/>
      </c>
      <c r="CA83" s="145" t="str">
        <f t="shared" si="272"/>
        <v/>
      </c>
      <c r="CB83" s="145" t="str">
        <f t="shared" si="273"/>
        <v/>
      </c>
      <c r="CC83" s="146" t="str">
        <f t="shared" si="274"/>
        <v/>
      </c>
      <c r="CD83" s="147" t="str">
        <f t="shared" si="275"/>
        <v/>
      </c>
      <c r="CE83" s="148" t="str">
        <f t="shared" si="276"/>
        <v/>
      </c>
      <c r="CF83" s="149" t="str">
        <f t="shared" si="277"/>
        <v/>
      </c>
      <c r="CG83" s="150" t="str">
        <f t="shared" si="278"/>
        <v/>
      </c>
      <c r="CH83" s="89"/>
      <c r="CI83" s="142"/>
      <c r="CJ83" s="142"/>
      <c r="CK83" s="143" t="str">
        <f t="shared" si="279"/>
        <v/>
      </c>
      <c r="CL83" s="144" t="str">
        <f t="shared" si="280"/>
        <v/>
      </c>
      <c r="CM83" s="145" t="str">
        <f t="shared" si="281"/>
        <v/>
      </c>
      <c r="CN83" s="145" t="str">
        <f t="shared" si="282"/>
        <v/>
      </c>
      <c r="CO83" s="146" t="str">
        <f t="shared" si="283"/>
        <v/>
      </c>
      <c r="CP83" s="147" t="str">
        <f t="shared" si="284"/>
        <v/>
      </c>
      <c r="CQ83" s="148" t="str">
        <f t="shared" si="285"/>
        <v/>
      </c>
      <c r="CR83" s="149" t="str">
        <f t="shared" si="286"/>
        <v/>
      </c>
      <c r="CS83" s="150" t="str">
        <f t="shared" si="287"/>
        <v/>
      </c>
      <c r="CT83" s="89"/>
      <c r="CU83" s="142"/>
      <c r="CV83" s="142"/>
      <c r="CW83" s="143" t="str">
        <f t="shared" si="252"/>
        <v/>
      </c>
      <c r="CX83" s="144" t="str">
        <f t="shared" si="253"/>
        <v/>
      </c>
      <c r="CY83" s="145" t="str">
        <f t="shared" si="254"/>
        <v/>
      </c>
      <c r="CZ83" s="145" t="str">
        <f t="shared" si="255"/>
        <v/>
      </c>
      <c r="DA83" s="146" t="str">
        <f t="shared" si="256"/>
        <v/>
      </c>
      <c r="DB83" s="147" t="str">
        <f t="shared" si="257"/>
        <v/>
      </c>
      <c r="DC83" s="148" t="str">
        <f t="shared" si="258"/>
        <v/>
      </c>
      <c r="DD83" s="149" t="str">
        <f t="shared" si="259"/>
        <v/>
      </c>
      <c r="DE83" s="150" t="str">
        <f t="shared" si="260"/>
        <v/>
      </c>
      <c r="DF83" s="89"/>
      <c r="DG83" s="142"/>
      <c r="DH83" s="142"/>
      <c r="DI83" s="143"/>
      <c r="DJ83" s="144"/>
      <c r="DK83" s="145"/>
      <c r="DL83" s="145"/>
      <c r="DM83" s="146"/>
      <c r="DN83" s="147"/>
      <c r="DO83" s="148"/>
      <c r="DP83" s="149"/>
      <c r="DQ83" s="150"/>
      <c r="DR83" s="89"/>
      <c r="DS83" s="142"/>
      <c r="DT83" s="142"/>
      <c r="DU83" s="143"/>
      <c r="DV83" s="144"/>
      <c r="DW83" s="145"/>
      <c r="DX83" s="145"/>
      <c r="DY83" s="146"/>
      <c r="DZ83" s="147"/>
      <c r="EA83" s="148"/>
      <c r="EB83" s="149"/>
      <c r="EC83" s="150"/>
      <c r="ED83" s="89"/>
      <c r="EE83" s="142"/>
      <c r="EF83" s="142"/>
      <c r="EG83" s="143"/>
      <c r="EH83" s="144"/>
      <c r="EI83" s="145"/>
      <c r="EJ83" s="145"/>
      <c r="EK83" s="146"/>
      <c r="EL83" s="147"/>
      <c r="EM83" s="148"/>
      <c r="EN83" s="149"/>
      <c r="EO83" s="150"/>
      <c r="EP83" s="89"/>
      <c r="EQ83" s="142"/>
      <c r="ER83" s="142"/>
      <c r="ES83" s="143"/>
      <c r="ET83" s="144"/>
      <c r="EU83" s="145"/>
      <c r="EV83" s="145"/>
      <c r="EW83" s="146"/>
      <c r="EX83" s="147"/>
      <c r="EY83" s="148"/>
      <c r="EZ83" s="149"/>
      <c r="FA83" s="150"/>
      <c r="FB83" s="89"/>
      <c r="FC83" s="142"/>
      <c r="FD83" s="142"/>
      <c r="FE83" s="143"/>
      <c r="FF83" s="144"/>
      <c r="FG83" s="145"/>
      <c r="FH83" s="145"/>
      <c r="FI83" s="146"/>
      <c r="FJ83" s="147"/>
      <c r="FK83" s="148"/>
      <c r="FL83" s="149"/>
      <c r="FM83" s="150"/>
      <c r="FN83" s="89"/>
      <c r="FO83" s="142"/>
      <c r="FP83" s="142"/>
      <c r="FQ83" s="143"/>
      <c r="FR83" s="144"/>
      <c r="FS83" s="145"/>
      <c r="FT83" s="145"/>
      <c r="FU83" s="146"/>
      <c r="FV83" s="147"/>
      <c r="FW83" s="148"/>
      <c r="FX83" s="149"/>
      <c r="FY83" s="150"/>
      <c r="FZ83" s="89"/>
      <c r="GA83" s="142"/>
      <c r="GB83" s="142"/>
      <c r="GC83" s="143"/>
      <c r="GD83" s="144"/>
      <c r="GE83" s="145"/>
      <c r="GF83" s="145"/>
      <c r="GG83" s="146"/>
      <c r="GH83" s="147"/>
      <c r="GI83" s="148"/>
      <c r="GJ83" s="149"/>
      <c r="GK83" s="150"/>
      <c r="GL83" s="89"/>
      <c r="GM83" s="142"/>
      <c r="GN83" s="142"/>
      <c r="GO83" s="143"/>
      <c r="GP83" s="144"/>
      <c r="GQ83" s="145"/>
      <c r="GR83" s="145"/>
      <c r="GS83" s="146"/>
      <c r="GT83" s="147"/>
      <c r="GU83" s="148"/>
      <c r="GV83" s="149"/>
      <c r="GW83" s="150"/>
      <c r="GX83" s="89"/>
      <c r="GY83" s="142"/>
      <c r="GZ83" s="142"/>
      <c r="HA83" s="143"/>
      <c r="HB83" s="144"/>
      <c r="HC83" s="145"/>
      <c r="HD83" s="145"/>
      <c r="HE83" s="146"/>
      <c r="HF83" s="147"/>
      <c r="HG83" s="148"/>
      <c r="HH83" s="149"/>
      <c r="HI83" s="150"/>
      <c r="HJ83" s="89"/>
      <c r="HK83" s="142"/>
      <c r="HL83" s="142"/>
      <c r="HM83" s="143"/>
      <c r="HN83" s="144"/>
      <c r="HO83" s="145"/>
      <c r="HP83" s="145"/>
      <c r="HQ83" s="146"/>
      <c r="HR83" s="147"/>
      <c r="HS83" s="148"/>
      <c r="HT83" s="149"/>
      <c r="HU83" s="150"/>
      <c r="HV83" s="89"/>
      <c r="HW83" s="142"/>
      <c r="HX83" s="142"/>
      <c r="HY83" s="143"/>
      <c r="HZ83" s="144"/>
      <c r="IA83" s="145"/>
      <c r="IB83" s="145"/>
      <c r="IC83" s="146"/>
      <c r="ID83" s="147"/>
      <c r="IE83" s="148"/>
      <c r="IF83" s="149"/>
      <c r="IG83" s="150"/>
      <c r="IH83" s="89"/>
      <c r="II83" s="142"/>
      <c r="IJ83" s="142"/>
      <c r="IK83" s="143"/>
      <c r="IL83" s="144"/>
      <c r="IM83" s="145"/>
      <c r="IN83" s="145"/>
      <c r="IO83" s="146"/>
      <c r="IP83" s="147"/>
      <c r="IQ83" s="148"/>
      <c r="IR83" s="149"/>
      <c r="IS83" s="150"/>
      <c r="IT83" s="89"/>
      <c r="IU83" s="142"/>
      <c r="IV83" s="142"/>
      <c r="IW83" s="143"/>
      <c r="IX83" s="144"/>
      <c r="IY83" s="145"/>
      <c r="IZ83" s="145"/>
      <c r="JA83" s="146"/>
      <c r="JB83" s="147"/>
      <c r="JC83" s="148"/>
      <c r="JD83" s="149"/>
      <c r="JE83" s="150"/>
      <c r="JF83" s="89"/>
      <c r="JG83" s="142"/>
      <c r="JH83" s="142"/>
      <c r="JI83" s="143"/>
      <c r="JJ83" s="144"/>
      <c r="JK83" s="145"/>
      <c r="JL83" s="145"/>
      <c r="JM83" s="146"/>
      <c r="JN83" s="147"/>
      <c r="JO83" s="148"/>
      <c r="JP83" s="149"/>
      <c r="JQ83" s="150"/>
      <c r="JR83" s="89"/>
      <c r="JS83" s="142"/>
      <c r="JT83" s="142"/>
      <c r="JU83" s="143"/>
      <c r="JV83" s="144"/>
      <c r="JW83" s="145"/>
      <c r="JX83" s="145"/>
      <c r="JY83" s="146"/>
      <c r="JZ83" s="147"/>
      <c r="KA83" s="148"/>
      <c r="KB83" s="149"/>
      <c r="KC83" s="150"/>
      <c r="KD83" s="89"/>
      <c r="KE83" s="142"/>
      <c r="KF83" s="142"/>
    </row>
    <row r="84" spans="1:292" ht="13.5" customHeight="1" x14ac:dyDescent="0.25">
      <c r="A84" s="100"/>
      <c r="B84" s="89" t="s">
        <v>880</v>
      </c>
      <c r="C84" s="89" t="s">
        <v>881</v>
      </c>
      <c r="E84" s="143" t="str">
        <f>IF(I84="","",E$3)</f>
        <v/>
      </c>
      <c r="F84" s="144" t="str">
        <f>IF(I84="","",E$1)</f>
        <v/>
      </c>
      <c r="G84" s="145" t="str">
        <f>IF(I84="","",E$2)</f>
        <v/>
      </c>
      <c r="H84" s="145" t="str">
        <f>IF(I84="","",E$3)</f>
        <v/>
      </c>
      <c r="I84" s="146" t="str">
        <f>IF(P84="","",IF(ISNUMBER(SEARCH(":",P84)),MID(P84,FIND(":",P84)+2,FIND("(",P84)-FIND(":",P84)-3),LEFT(P84,FIND("(",P84)-2)))</f>
        <v/>
      </c>
      <c r="J84" s="147" t="str">
        <f>IF(P84="","",MID(P84,FIND("(",P84)+1,4))</f>
        <v/>
      </c>
      <c r="K84" s="148" t="str">
        <f>IF(ISNUMBER(SEARCH("*female*",P84)),"female",IF(ISNUMBER(SEARCH("*male*",P84)),"male",""))</f>
        <v/>
      </c>
      <c r="L84" s="149" t="str">
        <f>IF(P84="","",IF(ISERROR(MID(P84,FIND("male,",P84)+6,(FIND(")",P84)-(FIND("male,",P84)+6))))=TRUE,"missing/error",MID(P84,FIND("male,",P84)+6,(FIND(")",P84)-(FIND("male,",P84)+6)))))</f>
        <v/>
      </c>
      <c r="M84" s="150" t="str">
        <f>IF(I84="","",(MID(I84,(SEARCH("^^",SUBSTITUTE(I84," ","^^",LEN(I84)-LEN(SUBSTITUTE(I84," ","")))))+1,99)&amp;"_"&amp;LEFT(I84,FIND(" ",I84)-1)&amp;"_"&amp;J84))</f>
        <v/>
      </c>
      <c r="O84" s="142"/>
      <c r="P84" s="142"/>
      <c r="Q84" s="143" t="str">
        <f>IF(U84="","",Q$3)</f>
        <v/>
      </c>
      <c r="R84" s="144" t="str">
        <f>IF(U84="","",Q$1)</f>
        <v/>
      </c>
      <c r="S84" s="145" t="str">
        <f>IF(U84="","",Q$2)</f>
        <v/>
      </c>
      <c r="T84" s="145" t="str">
        <f>IF(U84="","",Q$3)</f>
        <v/>
      </c>
      <c r="U84" s="146" t="str">
        <f>IF(AB84="","",IF(ISNUMBER(SEARCH(":",AB84)),MID(AB84,FIND(":",AB84)+2,FIND("(",AB84)-FIND(":",AB84)-3),LEFT(AB84,FIND("(",AB84)-2)))</f>
        <v/>
      </c>
      <c r="V84" s="147" t="str">
        <f>IF(AB84="","",MID(AB84,FIND("(",AB84)+1,4))</f>
        <v/>
      </c>
      <c r="W84" s="148" t="str">
        <f>IF(ISNUMBER(SEARCH("*female*",AB84)),"female",IF(ISNUMBER(SEARCH("*male*",AB84)),"male",""))</f>
        <v/>
      </c>
      <c r="X84" s="149" t="str">
        <f>IF(AB84="","",IF(ISERROR(MID(AB84,FIND("male,",AB84)+6,(FIND(")",AB84)-(FIND("male,",AB84)+6))))=TRUE,"missing/error",MID(AB84,FIND("male,",AB84)+6,(FIND(")",AB84)-(FIND("male,",AB84)+6)))))</f>
        <v/>
      </c>
      <c r="Y84" s="150" t="str">
        <f>IF(U84="","",(MID(U84,(SEARCH("^^",SUBSTITUTE(U84," ","^^",LEN(U84)-LEN(SUBSTITUTE(U84," ","")))))+1,99)&amp;"_"&amp;LEFT(U84,FIND(" ",U84)-1)&amp;"_"&amp;V84))</f>
        <v/>
      </c>
      <c r="AA84" s="142"/>
      <c r="AB84" s="142"/>
      <c r="AC84" s="143">
        <f>IF(AG84="","",AC$3)</f>
        <v>41729</v>
      </c>
      <c r="AD84" s="144" t="str">
        <f>IF(AG84="","",AC$1)</f>
        <v>Ayrault I</v>
      </c>
      <c r="AE84" s="145">
        <f>IF(AG84="","",AC$2)</f>
        <v>41045</v>
      </c>
      <c r="AF84" s="145">
        <f>IF(AG84="","",AC$3)</f>
        <v>41729</v>
      </c>
      <c r="AG84" s="146" t="str">
        <f>IF(AN84="","",IF(ISNUMBER(SEARCH(":",AN84)),MID(AN84,FIND(":",AN84)+2,FIND("(",AN84)-FIND(":",AN84)-3),LEFT(AN84,FIND("(",AN84)-2)))</f>
        <v>Arnaud Montebourg</v>
      </c>
      <c r="AH84" s="147" t="str">
        <f>IF(AN84="","",MID(AN84,FIND("(",AN84)+1,4))</f>
        <v>1962</v>
      </c>
      <c r="AI84" s="148" t="str">
        <f>IF(ISNUMBER(SEARCH("*female*",AN84)),"female",IF(ISNUMBER(SEARCH("*male*",AN84)),"male",""))</f>
        <v>male</v>
      </c>
      <c r="AJ84" s="149" t="str">
        <f>IF(AN84="","",IF(ISERROR(MID(AN84,FIND("male,",AN84)+6,(FIND(")",AN84)-(FIND("male,",AN84)+6))))=TRUE,"missing/error",MID(AN84,FIND("male,",AN84)+6,(FIND(")",AN84)-(FIND("male,",AN84)+6)))))</f>
        <v>fr_ps01</v>
      </c>
      <c r="AK84" s="150" t="str">
        <f>IF(AG84="","",(MID(AG84,(SEARCH("^^",SUBSTITUTE(AG84," ","^^",LEN(AG84)-LEN(SUBSTITUTE(AG84," ","")))))+1,99)&amp;"_"&amp;LEFT(AG84,FIND(" ",AG84)-1)&amp;"_"&amp;AH84))</f>
        <v>Montebourg_Arnaud_1962</v>
      </c>
      <c r="AM84" s="142"/>
      <c r="AN84" s="142" t="s">
        <v>921</v>
      </c>
      <c r="AO84" s="143" t="str">
        <f t="shared" si="288"/>
        <v/>
      </c>
      <c r="AP84" s="144" t="str">
        <f t="shared" si="289"/>
        <v/>
      </c>
      <c r="AQ84" s="145" t="str">
        <f>IF(AS84="","",AO$2)</f>
        <v/>
      </c>
      <c r="AR84" s="145" t="str">
        <f>IF(AS84="","",AO$3)</f>
        <v/>
      </c>
      <c r="AS84" s="146" t="str">
        <f t="shared" si="290"/>
        <v/>
      </c>
      <c r="AT84" s="147" t="str">
        <f t="shared" si="291"/>
        <v/>
      </c>
      <c r="AU84" s="148" t="str">
        <f t="shared" si="292"/>
        <v/>
      </c>
      <c r="AV84" s="149" t="str">
        <f t="shared" si="293"/>
        <v/>
      </c>
      <c r="AW84" s="150" t="str">
        <f t="shared" si="294"/>
        <v/>
      </c>
      <c r="AX84" s="89"/>
      <c r="AY84" s="142"/>
      <c r="AZ84" s="142"/>
      <c r="BA84" s="143" t="str">
        <f t="shared" si="295"/>
        <v/>
      </c>
      <c r="BB84" s="144" t="str">
        <f t="shared" si="296"/>
        <v/>
      </c>
      <c r="BC84" s="145" t="str">
        <f>IF(BE84="","",BA$2)</f>
        <v/>
      </c>
      <c r="BD84" s="145" t="str">
        <f>IF(BE84="","",BA$3)</f>
        <v/>
      </c>
      <c r="BE84" s="146" t="str">
        <f t="shared" si="297"/>
        <v/>
      </c>
      <c r="BF84" s="147" t="str">
        <f t="shared" si="298"/>
        <v/>
      </c>
      <c r="BG84" s="148" t="str">
        <f t="shared" si="299"/>
        <v/>
      </c>
      <c r="BH84" s="149" t="str">
        <f t="shared" si="300"/>
        <v/>
      </c>
      <c r="BI84" s="150" t="str">
        <f t="shared" si="301"/>
        <v/>
      </c>
      <c r="BJ84" s="89"/>
      <c r="BK84" s="142"/>
      <c r="BL84" s="142"/>
      <c r="BM84" s="143" t="str">
        <f t="shared" si="261"/>
        <v/>
      </c>
      <c r="BN84" s="144" t="str">
        <f t="shared" si="262"/>
        <v/>
      </c>
      <c r="BO84" s="145" t="str">
        <f t="shared" si="263"/>
        <v/>
      </c>
      <c r="BP84" s="145" t="str">
        <f t="shared" si="264"/>
        <v/>
      </c>
      <c r="BQ84" s="146" t="str">
        <f t="shared" si="265"/>
        <v/>
      </c>
      <c r="BR84" s="147" t="str">
        <f t="shared" si="266"/>
        <v/>
      </c>
      <c r="BS84" s="148" t="str">
        <f t="shared" si="267"/>
        <v/>
      </c>
      <c r="BT84" s="149" t="str">
        <f t="shared" si="268"/>
        <v/>
      </c>
      <c r="BU84" s="150" t="str">
        <f t="shared" si="269"/>
        <v/>
      </c>
      <c r="BV84" s="89"/>
      <c r="BW84" s="142"/>
      <c r="BX84" s="142"/>
      <c r="BY84" s="143" t="str">
        <f t="shared" si="270"/>
        <v/>
      </c>
      <c r="BZ84" s="144" t="str">
        <f t="shared" si="271"/>
        <v/>
      </c>
      <c r="CA84" s="145" t="str">
        <f t="shared" si="272"/>
        <v/>
      </c>
      <c r="CB84" s="145" t="str">
        <f t="shared" si="273"/>
        <v/>
      </c>
      <c r="CC84" s="146" t="str">
        <f t="shared" si="274"/>
        <v/>
      </c>
      <c r="CD84" s="147" t="str">
        <f t="shared" si="275"/>
        <v/>
      </c>
      <c r="CE84" s="148" t="str">
        <f t="shared" si="276"/>
        <v/>
      </c>
      <c r="CF84" s="149" t="str">
        <f t="shared" si="277"/>
        <v/>
      </c>
      <c r="CG84" s="150" t="str">
        <f t="shared" si="278"/>
        <v/>
      </c>
      <c r="CH84" s="89"/>
      <c r="CI84" s="142"/>
      <c r="CJ84" s="142"/>
      <c r="CK84" s="143" t="str">
        <f t="shared" si="279"/>
        <v/>
      </c>
      <c r="CL84" s="144" t="str">
        <f t="shared" si="280"/>
        <v/>
      </c>
      <c r="CM84" s="145" t="str">
        <f t="shared" si="281"/>
        <v/>
      </c>
      <c r="CN84" s="145" t="str">
        <f t="shared" si="282"/>
        <v/>
      </c>
      <c r="CO84" s="146" t="str">
        <f t="shared" si="283"/>
        <v/>
      </c>
      <c r="CP84" s="147" t="str">
        <f t="shared" si="284"/>
        <v/>
      </c>
      <c r="CQ84" s="148" t="str">
        <f t="shared" si="285"/>
        <v/>
      </c>
      <c r="CR84" s="149" t="str">
        <f t="shared" si="286"/>
        <v/>
      </c>
      <c r="CS84" s="150" t="str">
        <f t="shared" si="287"/>
        <v/>
      </c>
      <c r="CT84" s="89"/>
      <c r="CU84" s="142"/>
      <c r="CV84" s="142"/>
      <c r="CW84" s="143" t="str">
        <f t="shared" si="252"/>
        <v/>
      </c>
      <c r="CX84" s="144" t="str">
        <f t="shared" si="253"/>
        <v/>
      </c>
      <c r="CY84" s="145" t="str">
        <f t="shared" si="254"/>
        <v/>
      </c>
      <c r="CZ84" s="145" t="str">
        <f t="shared" si="255"/>
        <v/>
      </c>
      <c r="DA84" s="146" t="str">
        <f t="shared" si="256"/>
        <v/>
      </c>
      <c r="DB84" s="147" t="str">
        <f t="shared" si="257"/>
        <v/>
      </c>
      <c r="DC84" s="148" t="str">
        <f t="shared" si="258"/>
        <v/>
      </c>
      <c r="DD84" s="149" t="str">
        <f t="shared" si="259"/>
        <v/>
      </c>
      <c r="DE84" s="150" t="str">
        <f t="shared" si="260"/>
        <v/>
      </c>
      <c r="DF84" s="89"/>
      <c r="DG84" s="142"/>
      <c r="DH84" s="142"/>
      <c r="DI84" s="143" t="str">
        <f>IF(DM84="","",DI$3)</f>
        <v/>
      </c>
      <c r="DJ84" s="144" t="str">
        <f>IF(DM84="","",DI$1)</f>
        <v/>
      </c>
      <c r="DK84" s="145" t="str">
        <f>IF(DM84="","",DI$2)</f>
        <v/>
      </c>
      <c r="DL84" s="145" t="str">
        <f>IF(DM84="","",DI$3)</f>
        <v/>
      </c>
      <c r="DM84" s="146" t="str">
        <f>IF(DT84="","",IF(ISNUMBER(SEARCH(":",DT84)),MID(DT84,FIND(":",DT84)+2,FIND("(",DT84)-FIND(":",DT84)-3),LEFT(DT84,FIND("(",DT84)-2)))</f>
        <v/>
      </c>
      <c r="DN84" s="147" t="str">
        <f>IF(DT84="","",MID(DT84,FIND("(",DT84)+1,4))</f>
        <v/>
      </c>
      <c r="DO84" s="148" t="str">
        <f>IF(ISNUMBER(SEARCH("*female*",DT84)),"female",IF(ISNUMBER(SEARCH("*male*",DT84)),"male",""))</f>
        <v/>
      </c>
      <c r="DP84" s="149" t="str">
        <f>IF(DT84="","",IF(ISERROR(MID(DT84,FIND("male,",DT84)+6,(FIND(")",DT84)-(FIND("male,",DT84)+6))))=TRUE,"missing/error",MID(DT84,FIND("male,",DT84)+6,(FIND(")",DT84)-(FIND("male,",DT84)+6)))))</f>
        <v/>
      </c>
      <c r="DQ84" s="150" t="str">
        <f>IF(DM84="","",(MID(DM84,(SEARCH("^^",SUBSTITUTE(DM84," ","^^",LEN(DM84)-LEN(SUBSTITUTE(DM84," ","")))))+1,99)&amp;"_"&amp;LEFT(DM84,FIND(" ",DM84)-1)&amp;"_"&amp;DN84))</f>
        <v/>
      </c>
      <c r="DR84" s="89"/>
      <c r="DS84" s="142"/>
      <c r="DT84" s="142"/>
      <c r="DU84" s="143" t="str">
        <f>IF(DY84="","",DU$3)</f>
        <v/>
      </c>
      <c r="DV84" s="144" t="str">
        <f>IF(DY84="","",DU$1)</f>
        <v/>
      </c>
      <c r="DW84" s="145" t="str">
        <f>IF(DY84="","",DU$2)</f>
        <v/>
      </c>
      <c r="DX84" s="145" t="str">
        <f>IF(DY84="","",DU$3)</f>
        <v/>
      </c>
      <c r="DY84" s="146" t="str">
        <f>IF(EF84="","",IF(ISNUMBER(SEARCH(":",EF84)),MID(EF84,FIND(":",EF84)+2,FIND("(",EF84)-FIND(":",EF84)-3),LEFT(EF84,FIND("(",EF84)-2)))</f>
        <v/>
      </c>
      <c r="DZ84" s="147" t="str">
        <f>IF(EF84="","",MID(EF84,FIND("(",EF84)+1,4))</f>
        <v/>
      </c>
      <c r="EA84" s="148" t="str">
        <f>IF(ISNUMBER(SEARCH("*female*",EF84)),"female",IF(ISNUMBER(SEARCH("*male*",EF84)),"male",""))</f>
        <v/>
      </c>
      <c r="EB84" s="149" t="str">
        <f>IF(EF84="","",IF(ISERROR(MID(EF84,FIND("male,",EF84)+6,(FIND(")",EF84)-(FIND("male,",EF84)+6))))=TRUE,"missing/error",MID(EF84,FIND("male,",EF84)+6,(FIND(")",EF84)-(FIND("male,",EF84)+6)))))</f>
        <v/>
      </c>
      <c r="EC84" s="150" t="str">
        <f>IF(DY84="","",(MID(DY84,(SEARCH("^^",SUBSTITUTE(DY84," ","^^",LEN(DY84)-LEN(SUBSTITUTE(DY84," ","")))))+1,99)&amp;"_"&amp;LEFT(DY84,FIND(" ",DY84)-1)&amp;"_"&amp;DZ84))</f>
        <v/>
      </c>
      <c r="ED84" s="89"/>
      <c r="EE84" s="142"/>
      <c r="EF84" s="142"/>
      <c r="EG84" s="143" t="str">
        <f>IF(EK84="","",EG$3)</f>
        <v/>
      </c>
      <c r="EH84" s="144" t="str">
        <f>IF(EK84="","",EG$1)</f>
        <v/>
      </c>
      <c r="EI84" s="145" t="str">
        <f>IF(EK84="","",EG$2)</f>
        <v/>
      </c>
      <c r="EJ84" s="145" t="str">
        <f>IF(EK84="","",EG$3)</f>
        <v/>
      </c>
      <c r="EK84" s="146" t="str">
        <f>IF(ER84="","",IF(ISNUMBER(SEARCH(":",ER84)),MID(ER84,FIND(":",ER84)+2,FIND("(",ER84)-FIND(":",ER84)-3),LEFT(ER84,FIND("(",ER84)-2)))</f>
        <v/>
      </c>
      <c r="EL84" s="147" t="str">
        <f>IF(ER84="","",MID(ER84,FIND("(",ER84)+1,4))</f>
        <v/>
      </c>
      <c r="EM84" s="148" t="str">
        <f>IF(ISNUMBER(SEARCH("*female*",ER84)),"female",IF(ISNUMBER(SEARCH("*male*",ER84)),"male",""))</f>
        <v/>
      </c>
      <c r="EN84" s="149" t="str">
        <f>IF(ER84="","",IF(ISERROR(MID(ER84,FIND("male,",ER84)+6,(FIND(")",ER84)-(FIND("male,",ER84)+6))))=TRUE,"missing/error",MID(ER84,FIND("male,",ER84)+6,(FIND(")",ER84)-(FIND("male,",ER84)+6)))))</f>
        <v/>
      </c>
      <c r="EO84" s="150" t="str">
        <f>IF(EK84="","",(MID(EK84,(SEARCH("^^",SUBSTITUTE(EK84," ","^^",LEN(EK84)-LEN(SUBSTITUTE(EK84," ","")))))+1,99)&amp;"_"&amp;LEFT(EK84,FIND(" ",EK84)-1)&amp;"_"&amp;EL84))</f>
        <v/>
      </c>
      <c r="EP84" s="89"/>
      <c r="EQ84" s="142"/>
      <c r="ER84" s="142"/>
      <c r="ES84" s="143" t="str">
        <f>IF(EW84="","",ES$3)</f>
        <v/>
      </c>
      <c r="ET84" s="144" t="str">
        <f>IF(EW84="","",ES$1)</f>
        <v/>
      </c>
      <c r="EU84" s="145" t="str">
        <f>IF(EW84="","",ES$2)</f>
        <v/>
      </c>
      <c r="EV84" s="145" t="str">
        <f>IF(EW84="","",ES$3)</f>
        <v/>
      </c>
      <c r="EW84" s="146" t="str">
        <f>IF(FD84="","",IF(ISNUMBER(SEARCH(":",FD84)),MID(FD84,FIND(":",FD84)+2,FIND("(",FD84)-FIND(":",FD84)-3),LEFT(FD84,FIND("(",FD84)-2)))</f>
        <v/>
      </c>
      <c r="EX84" s="147" t="str">
        <f>IF(FD84="","",MID(FD84,FIND("(",FD84)+1,4))</f>
        <v/>
      </c>
      <c r="EY84" s="148" t="str">
        <f>IF(ISNUMBER(SEARCH("*female*",FD84)),"female",IF(ISNUMBER(SEARCH("*male*",FD84)),"male",""))</f>
        <v/>
      </c>
      <c r="EZ84" s="149" t="str">
        <f>IF(FD84="","",IF(ISERROR(MID(FD84,FIND("male,",FD84)+6,(FIND(")",FD84)-(FIND("male,",FD84)+6))))=TRUE,"missing/error",MID(FD84,FIND("male,",FD84)+6,(FIND(")",FD84)-(FIND("male,",FD84)+6)))))</f>
        <v/>
      </c>
      <c r="FA84" s="150" t="str">
        <f>IF(EW84="","",(MID(EW84,(SEARCH("^^",SUBSTITUTE(EW84," ","^^",LEN(EW84)-LEN(SUBSTITUTE(EW84," ","")))))+1,99)&amp;"_"&amp;LEFT(EW84,FIND(" ",EW84)-1)&amp;"_"&amp;EX84))</f>
        <v/>
      </c>
      <c r="FB84" s="89"/>
      <c r="FC84" s="142"/>
      <c r="FD84" s="142"/>
      <c r="FE84" s="143" t="str">
        <f>IF(FI84="","",FE$3)</f>
        <v/>
      </c>
      <c r="FF84" s="144" t="str">
        <f>IF(FI84="","",FE$1)</f>
        <v/>
      </c>
      <c r="FG84" s="145" t="str">
        <f>IF(FI84="","",FE$2)</f>
        <v/>
      </c>
      <c r="FH84" s="145" t="str">
        <f>IF(FI84="","",FE$3)</f>
        <v/>
      </c>
      <c r="FI84" s="146" t="str">
        <f>IF(FP84="","",IF(ISNUMBER(SEARCH(":",FP84)),MID(FP84,FIND(":",FP84)+2,FIND("(",FP84)-FIND(":",FP84)-3),LEFT(FP84,FIND("(",FP84)-2)))</f>
        <v/>
      </c>
      <c r="FJ84" s="147" t="str">
        <f>IF(FP84="","",MID(FP84,FIND("(",FP84)+1,4))</f>
        <v/>
      </c>
      <c r="FK84" s="148" t="str">
        <f>IF(ISNUMBER(SEARCH("*female*",FP84)),"female",IF(ISNUMBER(SEARCH("*male*",FP84)),"male",""))</f>
        <v/>
      </c>
      <c r="FL84" s="149" t="str">
        <f>IF(FP84="","",IF(ISERROR(MID(FP84,FIND("male,",FP84)+6,(FIND(")",FP84)-(FIND("male,",FP84)+6))))=TRUE,"missing/error",MID(FP84,FIND("male,",FP84)+6,(FIND(")",FP84)-(FIND("male,",FP84)+6)))))</f>
        <v/>
      </c>
      <c r="FM84" s="150" t="str">
        <f>IF(FI84="","",(MID(FI84,(SEARCH("^^",SUBSTITUTE(FI84," ","^^",LEN(FI84)-LEN(SUBSTITUTE(FI84," ","")))))+1,99)&amp;"_"&amp;LEFT(FI84,FIND(" ",FI84)-1)&amp;"_"&amp;FJ84))</f>
        <v/>
      </c>
      <c r="FN84" s="89"/>
      <c r="FO84" s="142"/>
      <c r="FP84" s="142"/>
      <c r="FQ84" s="143" t="str">
        <f>IF(FU84="","",#REF!)</f>
        <v/>
      </c>
      <c r="FR84" s="144" t="str">
        <f>IF(FU84="","",FQ$1)</f>
        <v/>
      </c>
      <c r="FS84" s="145" t="str">
        <f>IF(FU84="","",FQ$2)</f>
        <v/>
      </c>
      <c r="FT84" s="145" t="str">
        <f>IF(FU84="","",FQ$3)</f>
        <v/>
      </c>
      <c r="FU84" s="146" t="str">
        <f>IF(GB84="","",IF(ISNUMBER(SEARCH(":",GB84)),MID(GB84,FIND(":",GB84)+2,FIND("(",GB84)-FIND(":",GB84)-3),LEFT(GB84,FIND("(",GB84)-2)))</f>
        <v/>
      </c>
      <c r="FV84" s="147" t="str">
        <f>IF(GB84="","",MID(GB84,FIND("(",GB84)+1,4))</f>
        <v/>
      </c>
      <c r="FW84" s="148" t="str">
        <f>IF(ISNUMBER(SEARCH("*female*",GB84)),"female",IF(ISNUMBER(SEARCH("*male*",GB84)),"male",""))</f>
        <v/>
      </c>
      <c r="FX84" s="149" t="str">
        <f>IF(GB84="","",IF(ISERROR(MID(GB84,FIND("male,",GB84)+6,(FIND(")",GB84)-(FIND("male,",GB84)+6))))=TRUE,"missing/error",MID(GB84,FIND("male,",GB84)+6,(FIND(")",GB84)-(FIND("male,",GB84)+6)))))</f>
        <v/>
      </c>
      <c r="FY84" s="150" t="str">
        <f>IF(FU84="","",(MID(FU84,(SEARCH("^^",SUBSTITUTE(FU84," ","^^",LEN(FU84)-LEN(SUBSTITUTE(FU84," ","")))))+1,99)&amp;"_"&amp;LEFT(FU84,FIND(" ",FU84)-1)&amp;"_"&amp;FV84))</f>
        <v/>
      </c>
      <c r="FZ84" s="89"/>
      <c r="GA84" s="142"/>
      <c r="GB84" s="142"/>
      <c r="GC84" s="143" t="str">
        <f>IF(GG84="","",GC$3)</f>
        <v/>
      </c>
      <c r="GD84" s="144" t="str">
        <f>IF(GG84="","",GC$1)</f>
        <v/>
      </c>
      <c r="GE84" s="145" t="str">
        <f>IF(GG84="","",GC$2)</f>
        <v/>
      </c>
      <c r="GF84" s="145" t="str">
        <f>IF(GG84="","",GC$3)</f>
        <v/>
      </c>
      <c r="GG84" s="146" t="str">
        <f>IF(GN84="","",IF(ISNUMBER(SEARCH(":",GN84)),MID(GN84,FIND(":",GN84)+2,FIND("(",GN84)-FIND(":",GN84)-3),LEFT(GN84,FIND("(",GN84)-2)))</f>
        <v/>
      </c>
      <c r="GH84" s="147" t="str">
        <f>IF(GN84="","",MID(GN84,FIND("(",GN84)+1,4))</f>
        <v/>
      </c>
      <c r="GI84" s="148" t="str">
        <f>IF(ISNUMBER(SEARCH("*female*",GN84)),"female",IF(ISNUMBER(SEARCH("*male*",GN84)),"male",""))</f>
        <v/>
      </c>
      <c r="GJ84" s="149" t="str">
        <f>IF(GN84="","",IF(ISERROR(MID(GN84,FIND("male,",GN84)+6,(FIND(")",GN84)-(FIND("male,",GN84)+6))))=TRUE,"missing/error",MID(GN84,FIND("male,",GN84)+6,(FIND(")",GN84)-(FIND("male,",GN84)+6)))))</f>
        <v/>
      </c>
      <c r="GK84" s="150" t="str">
        <f>IF(GG84="","",(MID(GG84,(SEARCH("^^",SUBSTITUTE(GG84," ","^^",LEN(GG84)-LEN(SUBSTITUTE(GG84," ","")))))+1,99)&amp;"_"&amp;LEFT(GG84,FIND(" ",GG84)-1)&amp;"_"&amp;GH84))</f>
        <v/>
      </c>
      <c r="GL84" s="89"/>
      <c r="GM84" s="142"/>
      <c r="GN84" s="142"/>
      <c r="GO84" s="143" t="str">
        <f>IF(GS84="","",GO$3)</f>
        <v/>
      </c>
      <c r="GP84" s="144" t="str">
        <f>IF(GS84="","",GO$1)</f>
        <v/>
      </c>
      <c r="GQ84" s="145" t="str">
        <f>IF(GS84="","",GO$2)</f>
        <v/>
      </c>
      <c r="GR84" s="145" t="str">
        <f>IF(GS84="","",GO$3)</f>
        <v/>
      </c>
      <c r="GS84" s="146" t="str">
        <f>IF(GZ84="","",IF(ISNUMBER(SEARCH(":",GZ84)),MID(GZ84,FIND(":",GZ84)+2,FIND("(",GZ84)-FIND(":",GZ84)-3),LEFT(GZ84,FIND("(",GZ84)-2)))</f>
        <v/>
      </c>
      <c r="GT84" s="147" t="str">
        <f>IF(GZ84="","",MID(GZ84,FIND("(",GZ84)+1,4))</f>
        <v/>
      </c>
      <c r="GU84" s="148" t="str">
        <f>IF(ISNUMBER(SEARCH("*female*",GZ84)),"female",IF(ISNUMBER(SEARCH("*male*",GZ84)),"male",""))</f>
        <v/>
      </c>
      <c r="GV84" s="149" t="str">
        <f>IF(GZ84="","",IF(ISERROR(MID(GZ84,FIND("male,",GZ84)+6,(FIND(")",GZ84)-(FIND("male,",GZ84)+6))))=TRUE,"missing/error",MID(GZ84,FIND("male,",GZ84)+6,(FIND(")",GZ84)-(FIND("male,",GZ84)+6)))))</f>
        <v/>
      </c>
      <c r="GW84" s="150" t="str">
        <f>IF(GS84="","",(MID(GS84,(SEARCH("^^",SUBSTITUTE(GS84," ","^^",LEN(GS84)-LEN(SUBSTITUTE(GS84," ","")))))+1,99)&amp;"_"&amp;LEFT(GS84,FIND(" ",GS84)-1)&amp;"_"&amp;GT84))</f>
        <v/>
      </c>
      <c r="GX84" s="89"/>
      <c r="GY84" s="142"/>
      <c r="GZ84" s="142"/>
      <c r="HA84" s="143" t="str">
        <f>IF(HE84="","",HA$3)</f>
        <v/>
      </c>
      <c r="HB84" s="144" t="str">
        <f>IF(HE84="","",HA$1)</f>
        <v/>
      </c>
      <c r="HC84" s="145" t="str">
        <f>IF(HE84="","",HA$2)</f>
        <v/>
      </c>
      <c r="HD84" s="145" t="str">
        <f>IF(HE84="","",HA$3)</f>
        <v/>
      </c>
      <c r="HE84" s="146" t="str">
        <f>IF(HL84="","",IF(ISNUMBER(SEARCH(":",HL84)),MID(HL84,FIND(":",HL84)+2,FIND("(",HL84)-FIND(":",HL84)-3),LEFT(HL84,FIND("(",HL84)-2)))</f>
        <v/>
      </c>
      <c r="HF84" s="147" t="str">
        <f>IF(HL84="","",MID(HL84,FIND("(",HL84)+1,4))</f>
        <v/>
      </c>
      <c r="HG84" s="148" t="str">
        <f>IF(ISNUMBER(SEARCH("*female*",HL84)),"female",IF(ISNUMBER(SEARCH("*male*",HL84)),"male",""))</f>
        <v/>
      </c>
      <c r="HH84" s="149" t="str">
        <f>IF(HL84="","",IF(ISERROR(MID(HL84,FIND("male,",HL84)+6,(FIND(")",HL84)-(FIND("male,",HL84)+6))))=TRUE,"missing/error",MID(HL84,FIND("male,",HL84)+6,(FIND(")",HL84)-(FIND("male,",HL84)+6)))))</f>
        <v/>
      </c>
      <c r="HI84" s="150" t="str">
        <f>IF(HE84="","",(MID(HE84,(SEARCH("^^",SUBSTITUTE(HE84," ","^^",LEN(HE84)-LEN(SUBSTITUTE(HE84," ","")))))+1,99)&amp;"_"&amp;LEFT(HE84,FIND(" ",HE84)-1)&amp;"_"&amp;HF84))</f>
        <v/>
      </c>
      <c r="HJ84" s="89"/>
      <c r="HK84" s="142"/>
      <c r="HL84" s="142"/>
      <c r="HM84" s="143" t="str">
        <f>IF(HQ84="","",HM$3)</f>
        <v/>
      </c>
      <c r="HN84" s="144" t="str">
        <f>IF(HQ84="","",HM$1)</f>
        <v/>
      </c>
      <c r="HO84" s="145" t="str">
        <f>IF(HQ84="","",HM$2)</f>
        <v/>
      </c>
      <c r="HP84" s="145" t="str">
        <f>IF(HQ84="","",HM$3)</f>
        <v/>
      </c>
      <c r="HQ84" s="146" t="str">
        <f>IF(HX84="","",IF(ISNUMBER(SEARCH(":",HX84)),MID(HX84,FIND(":",HX84)+2,FIND("(",HX84)-FIND(":",HX84)-3),LEFT(HX84,FIND("(",HX84)-2)))</f>
        <v/>
      </c>
      <c r="HR84" s="147" t="str">
        <f>IF(HX84="","",MID(HX84,FIND("(",HX84)+1,4))</f>
        <v/>
      </c>
      <c r="HS84" s="148" t="str">
        <f>IF(ISNUMBER(SEARCH("*female*",HX84)),"female",IF(ISNUMBER(SEARCH("*male*",HX84)),"male",""))</f>
        <v/>
      </c>
      <c r="HT84" s="149" t="str">
        <f>IF(HX84="","",IF(ISERROR(MID(HX84,FIND("male,",HX84)+6,(FIND(")",HX84)-(FIND("male,",HX84)+6))))=TRUE,"missing/error",MID(HX84,FIND("male,",HX84)+6,(FIND(")",HX84)-(FIND("male,",HX84)+6)))))</f>
        <v/>
      </c>
      <c r="HU84" s="150" t="str">
        <f>IF(HQ84="","",(MID(HQ84,(SEARCH("^^",SUBSTITUTE(HQ84," ","^^",LEN(HQ84)-LEN(SUBSTITUTE(HQ84," ","")))))+1,99)&amp;"_"&amp;LEFT(HQ84,FIND(" ",HQ84)-1)&amp;"_"&amp;HR84))</f>
        <v/>
      </c>
      <c r="HV84" s="89"/>
      <c r="HW84" s="142"/>
      <c r="HX84" s="142"/>
      <c r="HY84" s="143" t="str">
        <f>IF(IC84="","",HY$3)</f>
        <v/>
      </c>
      <c r="HZ84" s="144" t="str">
        <f>IF(IC84="","",HY$1)</f>
        <v/>
      </c>
      <c r="IA84" s="145" t="str">
        <f>IF(IC84="","",HY$2)</f>
        <v/>
      </c>
      <c r="IB84" s="145" t="str">
        <f>IF(IC84="","",HY$3)</f>
        <v/>
      </c>
      <c r="IC84" s="146" t="str">
        <f>IF(IJ84="","",IF(ISNUMBER(SEARCH(":",IJ84)),MID(IJ84,FIND(":",IJ84)+2,FIND("(",IJ84)-FIND(":",IJ84)-3),LEFT(IJ84,FIND("(",IJ84)-2)))</f>
        <v/>
      </c>
      <c r="ID84" s="147" t="str">
        <f>IF(IJ84="","",MID(IJ84,FIND("(",IJ84)+1,4))</f>
        <v/>
      </c>
      <c r="IE84" s="148" t="str">
        <f>IF(ISNUMBER(SEARCH("*female*",IJ84)),"female",IF(ISNUMBER(SEARCH("*male*",IJ84)),"male",""))</f>
        <v/>
      </c>
      <c r="IF84" s="149" t="str">
        <f>IF(IJ84="","",IF(ISERROR(MID(IJ84,FIND("male,",IJ84)+6,(FIND(")",IJ84)-(FIND("male,",IJ84)+6))))=TRUE,"missing/error",MID(IJ84,FIND("male,",IJ84)+6,(FIND(")",IJ84)-(FIND("male,",IJ84)+6)))))</f>
        <v/>
      </c>
      <c r="IG84" s="150" t="str">
        <f>IF(IC84="","",(MID(IC84,(SEARCH("^^",SUBSTITUTE(IC84," ","^^",LEN(IC84)-LEN(SUBSTITUTE(IC84," ","")))))+1,99)&amp;"_"&amp;LEFT(IC84,FIND(" ",IC84)-1)&amp;"_"&amp;ID84))</f>
        <v/>
      </c>
      <c r="IH84" s="89"/>
      <c r="II84" s="142"/>
      <c r="IJ84" s="142"/>
      <c r="IK84" s="143" t="str">
        <f>IF(IO84="","",IK$3)</f>
        <v/>
      </c>
      <c r="IL84" s="144" t="str">
        <f>IF(IO84="","",IK$1)</f>
        <v/>
      </c>
      <c r="IM84" s="145" t="str">
        <f>IF(IO84="","",IK$2)</f>
        <v/>
      </c>
      <c r="IN84" s="145" t="str">
        <f>IF(IO84="","",IK$3)</f>
        <v/>
      </c>
      <c r="IO84" s="146" t="str">
        <f>IF(IV84="","",IF(ISNUMBER(SEARCH(":",IV84)),MID(IV84,FIND(":",IV84)+2,FIND("(",IV84)-FIND(":",IV84)-3),LEFT(IV84,FIND("(",IV84)-2)))</f>
        <v/>
      </c>
      <c r="IP84" s="147" t="str">
        <f>IF(IV84="","",MID(IV84,FIND("(",IV84)+1,4))</f>
        <v/>
      </c>
      <c r="IQ84" s="148" t="str">
        <f>IF(ISNUMBER(SEARCH("*female*",IV84)),"female",IF(ISNUMBER(SEARCH("*male*",IV84)),"male",""))</f>
        <v/>
      </c>
      <c r="IR84" s="149" t="str">
        <f>IF(IV84="","",IF(ISERROR(MID(IV84,FIND("male,",IV84)+6,(FIND(")",IV84)-(FIND("male,",IV84)+6))))=TRUE,"missing/error",MID(IV84,FIND("male,",IV84)+6,(FIND(")",IV84)-(FIND("male,",IV84)+6)))))</f>
        <v/>
      </c>
      <c r="IS84" s="150" t="str">
        <f>IF(IO84="","",(MID(IO84,(SEARCH("^^",SUBSTITUTE(IO84," ","^^",LEN(IO84)-LEN(SUBSTITUTE(IO84," ","")))))+1,99)&amp;"_"&amp;LEFT(IO84,FIND(" ",IO84)-1)&amp;"_"&amp;IP84))</f>
        <v/>
      </c>
      <c r="IT84" s="89"/>
      <c r="IU84" s="142"/>
      <c r="IV84" s="142"/>
      <c r="IW84" s="143" t="str">
        <f>IF(JA84="","",IW$3)</f>
        <v/>
      </c>
      <c r="IX84" s="144" t="str">
        <f>IF(JA84="","",IW$1)</f>
        <v/>
      </c>
      <c r="IY84" s="145" t="str">
        <f>IF(JA84="","",IW$2)</f>
        <v/>
      </c>
      <c r="IZ84" s="145" t="str">
        <f>IF(JA84="","",IW$3)</f>
        <v/>
      </c>
      <c r="JA84" s="146" t="str">
        <f>IF(JH84="","",IF(ISNUMBER(SEARCH(":",JH84)),MID(JH84,FIND(":",JH84)+2,FIND("(",JH84)-FIND(":",JH84)-3),LEFT(JH84,FIND("(",JH84)-2)))</f>
        <v/>
      </c>
      <c r="JB84" s="147" t="str">
        <f>IF(JH84="","",MID(JH84,FIND("(",JH84)+1,4))</f>
        <v/>
      </c>
      <c r="JC84" s="148" t="str">
        <f>IF(ISNUMBER(SEARCH("*female*",JH84)),"female",IF(ISNUMBER(SEARCH("*male*",JH84)),"male",""))</f>
        <v/>
      </c>
      <c r="JD84" s="149" t="str">
        <f>IF(JH84="","",IF(ISERROR(MID(JH84,FIND("male,",JH84)+6,(FIND(")",JH84)-(FIND("male,",JH84)+6))))=TRUE,"missing/error",MID(JH84,FIND("male,",JH84)+6,(FIND(")",JH84)-(FIND("male,",JH84)+6)))))</f>
        <v/>
      </c>
      <c r="JE84" s="150" t="str">
        <f>IF(JA84="","",(MID(JA84,(SEARCH("^^",SUBSTITUTE(JA84," ","^^",LEN(JA84)-LEN(SUBSTITUTE(JA84," ","")))))+1,99)&amp;"_"&amp;LEFT(JA84,FIND(" ",JA84)-1)&amp;"_"&amp;JB84))</f>
        <v/>
      </c>
      <c r="JF84" s="89"/>
      <c r="JG84" s="142"/>
      <c r="JH84" s="142"/>
      <c r="JI84" s="143" t="str">
        <f>IF(JM84="","",JI$3)</f>
        <v/>
      </c>
      <c r="JJ84" s="144" t="str">
        <f>IF(JM84="","",JI$1)</f>
        <v/>
      </c>
      <c r="JK84" s="145" t="str">
        <f>IF(JM84="","",JI$2)</f>
        <v/>
      </c>
      <c r="JL84" s="145" t="str">
        <f>IF(JM84="","",JI$3)</f>
        <v/>
      </c>
      <c r="JM84" s="146" t="str">
        <f>IF(JT84="","",IF(ISNUMBER(SEARCH(":",JT84)),MID(JT84,FIND(":",JT84)+2,FIND("(",JT84)-FIND(":",JT84)-3),LEFT(JT84,FIND("(",JT84)-2)))</f>
        <v/>
      </c>
      <c r="JN84" s="147" t="str">
        <f>IF(JT84="","",MID(JT84,FIND("(",JT84)+1,4))</f>
        <v/>
      </c>
      <c r="JO84" s="148" t="str">
        <f>IF(ISNUMBER(SEARCH("*female*",JT84)),"female",IF(ISNUMBER(SEARCH("*male*",JT84)),"male",""))</f>
        <v/>
      </c>
      <c r="JP84" s="149" t="str">
        <f>IF(JT84="","",IF(ISERROR(MID(JT84,FIND("male,",JT84)+6,(FIND(")",JT84)-(FIND("male,",JT84)+6))))=TRUE,"missing/error",MID(JT84,FIND("male,",JT84)+6,(FIND(")",JT84)-(FIND("male,",JT84)+6)))))</f>
        <v/>
      </c>
      <c r="JQ84" s="150" t="str">
        <f>IF(JM84="","",(MID(JM84,(SEARCH("^^",SUBSTITUTE(JM84," ","^^",LEN(JM84)-LEN(SUBSTITUTE(JM84," ","")))))+1,99)&amp;"_"&amp;LEFT(JM84,FIND(" ",JM84)-1)&amp;"_"&amp;JN84))</f>
        <v/>
      </c>
      <c r="JR84" s="89"/>
      <c r="JS84" s="142"/>
      <c r="JT84" s="142"/>
      <c r="JU84" s="143" t="str">
        <f>IF(JY84="","",JU$3)</f>
        <v/>
      </c>
      <c r="JV84" s="144" t="str">
        <f>IF(JY84="","",JU$1)</f>
        <v/>
      </c>
      <c r="JW84" s="145" t="str">
        <f>IF(JY84="","",JU$2)</f>
        <v/>
      </c>
      <c r="JX84" s="145" t="str">
        <f>IF(JY84="","",JU$3)</f>
        <v/>
      </c>
      <c r="JY84" s="146" t="str">
        <f>IF(KF84="","",IF(ISNUMBER(SEARCH(":",KF84)),MID(KF84,FIND(":",KF84)+2,FIND("(",KF84)-FIND(":",KF84)-3),LEFT(KF84,FIND("(",KF84)-2)))</f>
        <v/>
      </c>
      <c r="JZ84" s="147" t="str">
        <f>IF(KF84="","",MID(KF84,FIND("(",KF84)+1,4))</f>
        <v/>
      </c>
      <c r="KA84" s="148" t="str">
        <f>IF(ISNUMBER(SEARCH("*female*",KF84)),"female",IF(ISNUMBER(SEARCH("*male*",KF84)),"male",""))</f>
        <v/>
      </c>
      <c r="KB84" s="149" t="str">
        <f>IF(KF84="","",IF(ISERROR(MID(KF84,FIND("male,",KF84)+6,(FIND(")",KF84)-(FIND("male,",KF84)+6))))=TRUE,"missing/error",MID(KF84,FIND("male,",KF84)+6,(FIND(")",KF84)-(FIND("male,",KF84)+6)))))</f>
        <v/>
      </c>
      <c r="KC84" s="150" t="str">
        <f>IF(JY84="","",(MID(JY84,(SEARCH("^^",SUBSTITUTE(JY84," ","^^",LEN(JY84)-LEN(SUBSTITUTE(JY84," ","")))))+1,99)&amp;"_"&amp;LEFT(JY84,FIND(" ",JY84)-1)&amp;"_"&amp;JZ84))</f>
        <v/>
      </c>
      <c r="KD84" s="89"/>
      <c r="KE84" s="142"/>
      <c r="KF84" s="142"/>
    </row>
    <row r="85" spans="1:292" ht="13.5" customHeight="1" x14ac:dyDescent="0.25">
      <c r="A85" s="100"/>
      <c r="B85" s="142" t="s">
        <v>1053</v>
      </c>
      <c r="C85" s="89" t="s">
        <v>1073</v>
      </c>
      <c r="D85" s="320"/>
      <c r="E85" s="143"/>
      <c r="F85" s="144"/>
      <c r="G85" s="145"/>
      <c r="H85" s="145"/>
      <c r="I85" s="146"/>
      <c r="J85" s="147"/>
      <c r="K85" s="148"/>
      <c r="L85" s="149"/>
      <c r="M85" s="150"/>
      <c r="O85" s="142"/>
      <c r="P85" s="320"/>
      <c r="Q85" s="143"/>
      <c r="R85" s="144"/>
      <c r="S85" s="145"/>
      <c r="T85" s="145"/>
      <c r="U85" s="146"/>
      <c r="V85" s="147"/>
      <c r="W85" s="148"/>
      <c r="X85" s="149"/>
      <c r="Y85" s="150"/>
      <c r="AA85" s="142"/>
      <c r="AB85" s="142"/>
      <c r="AC85" s="143"/>
      <c r="AD85" s="144"/>
      <c r="AE85" s="145"/>
      <c r="AF85" s="145"/>
      <c r="AG85" s="146"/>
      <c r="AH85" s="147"/>
      <c r="AI85" s="148"/>
      <c r="AJ85" s="149"/>
      <c r="AK85" s="150"/>
      <c r="AM85" s="142"/>
      <c r="AN85" s="142"/>
      <c r="AO85" s="143">
        <f t="shared" si="288"/>
        <v>41878</v>
      </c>
      <c r="AP85" s="144" t="str">
        <f t="shared" si="289"/>
        <v>Valls I</v>
      </c>
      <c r="AQ85" s="145">
        <f t="shared" ref="AQ85:AQ90" si="302">IF(AS85="","",AO$2)</f>
        <v>41729</v>
      </c>
      <c r="AR85" s="145">
        <f t="shared" ref="AR85:AR90" si="303">IF(AS85="","",AO$3)</f>
        <v>41878</v>
      </c>
      <c r="AS85" s="146" t="str">
        <f t="shared" si="290"/>
        <v>Arnaud Montebourg</v>
      </c>
      <c r="AT85" s="147" t="str">
        <f t="shared" si="291"/>
        <v>1962</v>
      </c>
      <c r="AU85" s="148" t="str">
        <f t="shared" si="292"/>
        <v>male</v>
      </c>
      <c r="AV85" s="149" t="str">
        <f t="shared" si="293"/>
        <v>fr_ps01</v>
      </c>
      <c r="AW85" s="150" t="str">
        <f t="shared" si="294"/>
        <v>Montebourg_Arnaud_1962</v>
      </c>
      <c r="AX85" s="89"/>
      <c r="AY85" s="142"/>
      <c r="AZ85" s="318" t="s">
        <v>1123</v>
      </c>
      <c r="BA85" s="143" t="str">
        <f t="shared" si="295"/>
        <v/>
      </c>
      <c r="BB85" s="144" t="str">
        <f t="shared" si="296"/>
        <v/>
      </c>
      <c r="BC85" s="145" t="str">
        <f t="shared" ref="BC85:BC90" si="304">IF(BE85="","",BA$2)</f>
        <v/>
      </c>
      <c r="BD85" s="145" t="str">
        <f t="shared" ref="BD85:BD90" si="305">IF(BE85="","",BA$3)</f>
        <v/>
      </c>
      <c r="BE85" s="146" t="str">
        <f t="shared" si="297"/>
        <v/>
      </c>
      <c r="BF85" s="147" t="str">
        <f t="shared" si="298"/>
        <v/>
      </c>
      <c r="BG85" s="148" t="str">
        <f t="shared" si="299"/>
        <v/>
      </c>
      <c r="BH85" s="149" t="str">
        <f t="shared" si="300"/>
        <v/>
      </c>
      <c r="BI85" s="150" t="str">
        <f t="shared" si="301"/>
        <v/>
      </c>
      <c r="BJ85" s="89"/>
      <c r="BK85" s="142"/>
      <c r="BL85" s="142"/>
      <c r="BM85" s="143" t="str">
        <f t="shared" si="261"/>
        <v/>
      </c>
      <c r="BN85" s="144" t="str">
        <f t="shared" si="262"/>
        <v/>
      </c>
      <c r="BO85" s="145" t="str">
        <f t="shared" si="263"/>
        <v/>
      </c>
      <c r="BP85" s="145" t="str">
        <f t="shared" si="264"/>
        <v/>
      </c>
      <c r="BQ85" s="146" t="str">
        <f t="shared" si="265"/>
        <v/>
      </c>
      <c r="BR85" s="147" t="str">
        <f t="shared" si="266"/>
        <v/>
      </c>
      <c r="BS85" s="148" t="str">
        <f t="shared" si="267"/>
        <v/>
      </c>
      <c r="BT85" s="149" t="str">
        <f t="shared" si="268"/>
        <v/>
      </c>
      <c r="BU85" s="150" t="str">
        <f t="shared" si="269"/>
        <v/>
      </c>
      <c r="BV85" s="89"/>
      <c r="BW85" s="142"/>
      <c r="BX85" s="142"/>
      <c r="BY85" s="143" t="str">
        <f t="shared" si="270"/>
        <v/>
      </c>
      <c r="BZ85" s="144" t="str">
        <f t="shared" si="271"/>
        <v/>
      </c>
      <c r="CA85" s="145" t="str">
        <f t="shared" si="272"/>
        <v/>
      </c>
      <c r="CB85" s="145" t="str">
        <f t="shared" si="273"/>
        <v/>
      </c>
      <c r="CC85" s="146" t="str">
        <f t="shared" si="274"/>
        <v/>
      </c>
      <c r="CD85" s="147" t="str">
        <f t="shared" si="275"/>
        <v/>
      </c>
      <c r="CE85" s="148" t="str">
        <f t="shared" si="276"/>
        <v/>
      </c>
      <c r="CF85" s="149" t="str">
        <f t="shared" si="277"/>
        <v/>
      </c>
      <c r="CG85" s="150" t="str">
        <f t="shared" si="278"/>
        <v/>
      </c>
      <c r="CH85" s="89"/>
      <c r="CI85" s="142"/>
      <c r="CJ85" s="142"/>
      <c r="CK85" s="143" t="str">
        <f t="shared" si="279"/>
        <v/>
      </c>
      <c r="CL85" s="144" t="str">
        <f t="shared" si="280"/>
        <v/>
      </c>
      <c r="CM85" s="145" t="str">
        <f t="shared" si="281"/>
        <v/>
      </c>
      <c r="CN85" s="145" t="str">
        <f t="shared" si="282"/>
        <v/>
      </c>
      <c r="CO85" s="146" t="str">
        <f t="shared" si="283"/>
        <v/>
      </c>
      <c r="CP85" s="147" t="str">
        <f t="shared" si="284"/>
        <v/>
      </c>
      <c r="CQ85" s="148" t="str">
        <f t="shared" si="285"/>
        <v/>
      </c>
      <c r="CR85" s="149" t="str">
        <f t="shared" si="286"/>
        <v/>
      </c>
      <c r="CS85" s="150" t="str">
        <f t="shared" si="287"/>
        <v/>
      </c>
      <c r="CT85" s="89"/>
      <c r="CU85" s="142"/>
      <c r="CV85" s="142"/>
      <c r="CW85" s="143" t="str">
        <f t="shared" si="252"/>
        <v/>
      </c>
      <c r="CX85" s="144" t="str">
        <f t="shared" si="253"/>
        <v/>
      </c>
      <c r="CY85" s="145" t="str">
        <f t="shared" si="254"/>
        <v/>
      </c>
      <c r="CZ85" s="145" t="str">
        <f t="shared" si="255"/>
        <v/>
      </c>
      <c r="DA85" s="146" t="str">
        <f t="shared" si="256"/>
        <v/>
      </c>
      <c r="DB85" s="147" t="str">
        <f t="shared" si="257"/>
        <v/>
      </c>
      <c r="DC85" s="148" t="str">
        <f t="shared" si="258"/>
        <v/>
      </c>
      <c r="DD85" s="149" t="str">
        <f t="shared" si="259"/>
        <v/>
      </c>
      <c r="DE85" s="150" t="str">
        <f t="shared" si="260"/>
        <v/>
      </c>
      <c r="DF85" s="89"/>
      <c r="DG85" s="142"/>
      <c r="DH85" s="142"/>
      <c r="DI85" s="143"/>
      <c r="DJ85" s="144"/>
      <c r="DK85" s="145"/>
      <c r="DL85" s="145"/>
      <c r="DM85" s="146"/>
      <c r="DN85" s="147"/>
      <c r="DO85" s="148"/>
      <c r="DP85" s="149"/>
      <c r="DQ85" s="150"/>
      <c r="DR85" s="89"/>
      <c r="DS85" s="142"/>
      <c r="DT85" s="142"/>
      <c r="DU85" s="143"/>
      <c r="DV85" s="144"/>
      <c r="DW85" s="145"/>
      <c r="DX85" s="145"/>
      <c r="DY85" s="146"/>
      <c r="DZ85" s="147"/>
      <c r="EA85" s="148"/>
      <c r="EB85" s="149"/>
      <c r="EC85" s="150"/>
      <c r="ED85" s="89"/>
      <c r="EE85" s="142"/>
      <c r="EF85" s="142"/>
      <c r="EG85" s="143"/>
      <c r="EH85" s="144"/>
      <c r="EI85" s="145"/>
      <c r="EJ85" s="145"/>
      <c r="EK85" s="146"/>
      <c r="EL85" s="147"/>
      <c r="EM85" s="148"/>
      <c r="EN85" s="149"/>
      <c r="EO85" s="150"/>
      <c r="EP85" s="89"/>
      <c r="EQ85" s="142"/>
      <c r="ER85" s="142"/>
      <c r="ES85" s="143"/>
      <c r="ET85" s="144"/>
      <c r="EU85" s="145"/>
      <c r="EV85" s="145"/>
      <c r="EW85" s="146"/>
      <c r="EX85" s="147"/>
      <c r="EY85" s="148"/>
      <c r="EZ85" s="149"/>
      <c r="FA85" s="150"/>
      <c r="FB85" s="89"/>
      <c r="FC85" s="142"/>
      <c r="FD85" s="142"/>
      <c r="FE85" s="143"/>
      <c r="FF85" s="144"/>
      <c r="FG85" s="145"/>
      <c r="FH85" s="145"/>
      <c r="FI85" s="146"/>
      <c r="FJ85" s="147"/>
      <c r="FK85" s="148"/>
      <c r="FL85" s="149"/>
      <c r="FM85" s="150"/>
      <c r="FN85" s="89"/>
      <c r="FO85" s="142"/>
      <c r="FP85" s="142"/>
      <c r="FQ85" s="143"/>
      <c r="FR85" s="144"/>
      <c r="FS85" s="145"/>
      <c r="FT85" s="145"/>
      <c r="FU85" s="146"/>
      <c r="FV85" s="147"/>
      <c r="FW85" s="148"/>
      <c r="FX85" s="149"/>
      <c r="FY85" s="150"/>
      <c r="FZ85" s="89"/>
      <c r="GA85" s="142"/>
      <c r="GB85" s="142"/>
      <c r="GC85" s="143"/>
      <c r="GD85" s="144"/>
      <c r="GE85" s="145"/>
      <c r="GF85" s="145"/>
      <c r="GG85" s="146"/>
      <c r="GH85" s="147"/>
      <c r="GI85" s="148"/>
      <c r="GJ85" s="149"/>
      <c r="GK85" s="150"/>
      <c r="GL85" s="89"/>
      <c r="GM85" s="142"/>
      <c r="GN85" s="142"/>
      <c r="GO85" s="143"/>
      <c r="GP85" s="144"/>
      <c r="GQ85" s="145"/>
      <c r="GR85" s="145"/>
      <c r="GS85" s="146"/>
      <c r="GT85" s="147"/>
      <c r="GU85" s="148"/>
      <c r="GV85" s="149"/>
      <c r="GW85" s="150"/>
      <c r="GX85" s="89"/>
      <c r="GY85" s="142"/>
      <c r="GZ85" s="142"/>
      <c r="HA85" s="143"/>
      <c r="HB85" s="144"/>
      <c r="HC85" s="145"/>
      <c r="HD85" s="145"/>
      <c r="HE85" s="146"/>
      <c r="HF85" s="147"/>
      <c r="HG85" s="148"/>
      <c r="HH85" s="149"/>
      <c r="HI85" s="150"/>
      <c r="HJ85" s="89"/>
      <c r="HK85" s="142"/>
      <c r="HL85" s="142"/>
      <c r="HM85" s="143"/>
      <c r="HN85" s="144"/>
      <c r="HO85" s="145"/>
      <c r="HP85" s="145"/>
      <c r="HQ85" s="146"/>
      <c r="HR85" s="147"/>
      <c r="HS85" s="148"/>
      <c r="HT85" s="149"/>
      <c r="HU85" s="150"/>
      <c r="HV85" s="89"/>
      <c r="HW85" s="142"/>
      <c r="HX85" s="142"/>
      <c r="HY85" s="143"/>
      <c r="HZ85" s="144"/>
      <c r="IA85" s="145"/>
      <c r="IB85" s="145"/>
      <c r="IC85" s="146"/>
      <c r="ID85" s="147"/>
      <c r="IE85" s="148"/>
      <c r="IF85" s="149"/>
      <c r="IG85" s="150"/>
      <c r="IH85" s="89"/>
      <c r="II85" s="142"/>
      <c r="IJ85" s="142"/>
      <c r="IK85" s="143"/>
      <c r="IL85" s="144"/>
      <c r="IM85" s="145"/>
      <c r="IN85" s="145"/>
      <c r="IO85" s="146"/>
      <c r="IP85" s="147"/>
      <c r="IQ85" s="148"/>
      <c r="IR85" s="149"/>
      <c r="IS85" s="150"/>
      <c r="IT85" s="89"/>
      <c r="IU85" s="142"/>
      <c r="IV85" s="142"/>
      <c r="IW85" s="143"/>
      <c r="IX85" s="144"/>
      <c r="IY85" s="145"/>
      <c r="IZ85" s="145"/>
      <c r="JA85" s="146"/>
      <c r="JB85" s="147"/>
      <c r="JC85" s="148"/>
      <c r="JD85" s="149"/>
      <c r="JE85" s="150"/>
      <c r="JF85" s="89"/>
      <c r="JG85" s="142"/>
      <c r="JH85" s="142"/>
      <c r="JI85" s="143"/>
      <c r="JJ85" s="144"/>
      <c r="JK85" s="145"/>
      <c r="JL85" s="145"/>
      <c r="JM85" s="146"/>
      <c r="JN85" s="147"/>
      <c r="JO85" s="148"/>
      <c r="JP85" s="149"/>
      <c r="JQ85" s="150"/>
      <c r="JR85" s="89"/>
      <c r="JS85" s="142"/>
      <c r="JT85" s="142"/>
      <c r="JU85" s="143"/>
      <c r="JV85" s="144"/>
      <c r="JW85" s="145"/>
      <c r="JX85" s="145"/>
      <c r="JY85" s="146"/>
      <c r="JZ85" s="147"/>
      <c r="KA85" s="148"/>
      <c r="KB85" s="149"/>
      <c r="KC85" s="150"/>
      <c r="KD85" s="89"/>
      <c r="KE85" s="142"/>
      <c r="KF85" s="142"/>
    </row>
    <row r="86" spans="1:292" ht="13.5" customHeight="1" x14ac:dyDescent="0.25">
      <c r="A86" s="100"/>
      <c r="B86" s="142" t="s">
        <v>1139</v>
      </c>
      <c r="C86" s="89" t="s">
        <v>1067</v>
      </c>
      <c r="D86" s="320"/>
      <c r="E86" s="143"/>
      <c r="F86" s="144"/>
      <c r="G86" s="145"/>
      <c r="H86" s="145"/>
      <c r="I86" s="146"/>
      <c r="J86" s="147"/>
      <c r="K86" s="148"/>
      <c r="L86" s="149"/>
      <c r="M86" s="150"/>
      <c r="O86" s="142"/>
      <c r="P86" s="320"/>
      <c r="Q86" s="143"/>
      <c r="R86" s="144"/>
      <c r="S86" s="145"/>
      <c r="T86" s="145"/>
      <c r="U86" s="146"/>
      <c r="V86" s="147"/>
      <c r="W86" s="148"/>
      <c r="X86" s="149"/>
      <c r="Y86" s="150"/>
      <c r="AA86" s="142"/>
      <c r="AB86" s="142"/>
      <c r="AC86" s="143"/>
      <c r="AD86" s="144"/>
      <c r="AE86" s="145"/>
      <c r="AF86" s="145"/>
      <c r="AG86" s="146"/>
      <c r="AH86" s="147"/>
      <c r="AI86" s="148"/>
      <c r="AJ86" s="149"/>
      <c r="AK86" s="150"/>
      <c r="AM86" s="142"/>
      <c r="AN86" s="142"/>
      <c r="AO86" s="143" t="str">
        <f t="shared" si="288"/>
        <v/>
      </c>
      <c r="AP86" s="144" t="str">
        <f t="shared" si="289"/>
        <v/>
      </c>
      <c r="AQ86" s="145" t="str">
        <f t="shared" si="302"/>
        <v/>
      </c>
      <c r="AR86" s="145" t="str">
        <f t="shared" si="303"/>
        <v/>
      </c>
      <c r="AS86" s="146" t="str">
        <f t="shared" si="290"/>
        <v/>
      </c>
      <c r="AT86" s="147" t="str">
        <f t="shared" si="291"/>
        <v/>
      </c>
      <c r="AU86" s="148" t="str">
        <f t="shared" si="292"/>
        <v/>
      </c>
      <c r="AV86" s="149" t="str">
        <f t="shared" si="293"/>
        <v/>
      </c>
      <c r="AW86" s="150" t="str">
        <f t="shared" si="294"/>
        <v/>
      </c>
      <c r="AX86" s="89"/>
      <c r="AY86" s="142"/>
      <c r="AZ86" s="318"/>
      <c r="BA86" s="143">
        <f t="shared" si="295"/>
        <v>42710</v>
      </c>
      <c r="BB86" s="144" t="str">
        <f t="shared" si="296"/>
        <v>Valls II</v>
      </c>
      <c r="BC86" s="145">
        <f t="shared" si="304"/>
        <v>41878</v>
      </c>
      <c r="BD86" s="145">
        <f t="shared" si="305"/>
        <v>42710</v>
      </c>
      <c r="BE86" s="146" t="str">
        <f t="shared" si="297"/>
        <v>Emmanuel Macron</v>
      </c>
      <c r="BF86" s="147" t="str">
        <f t="shared" si="298"/>
        <v>1977</v>
      </c>
      <c r="BG86" s="148" t="str">
        <f t="shared" si="299"/>
        <v>male</v>
      </c>
      <c r="BH86" s="149" t="str">
        <f t="shared" si="300"/>
        <v>fr_ps01</v>
      </c>
      <c r="BI86" s="150" t="str">
        <f t="shared" si="301"/>
        <v>Macron_Emmanuel_1977</v>
      </c>
      <c r="BJ86" s="89"/>
      <c r="BK86" s="142"/>
      <c r="BL86" s="142" t="s">
        <v>1107</v>
      </c>
      <c r="BM86" s="143" t="str">
        <f t="shared" si="261"/>
        <v/>
      </c>
      <c r="BN86" s="144" t="str">
        <f t="shared" si="262"/>
        <v/>
      </c>
      <c r="BO86" s="145" t="str">
        <f t="shared" si="263"/>
        <v/>
      </c>
      <c r="BP86" s="145" t="str">
        <f t="shared" si="264"/>
        <v/>
      </c>
      <c r="BQ86" s="146" t="str">
        <f t="shared" si="265"/>
        <v/>
      </c>
      <c r="BR86" s="147" t="str">
        <f t="shared" si="266"/>
        <v/>
      </c>
      <c r="BS86" s="148" t="str">
        <f t="shared" si="267"/>
        <v/>
      </c>
      <c r="BT86" s="149" t="str">
        <f t="shared" si="268"/>
        <v/>
      </c>
      <c r="BU86" s="150" t="str">
        <f t="shared" si="269"/>
        <v/>
      </c>
      <c r="BV86" s="89"/>
      <c r="BW86" s="142"/>
      <c r="BX86" s="142"/>
      <c r="BY86" s="143" t="str">
        <f t="shared" si="270"/>
        <v/>
      </c>
      <c r="BZ86" s="144" t="str">
        <f t="shared" si="271"/>
        <v/>
      </c>
      <c r="CA86" s="145" t="str">
        <f t="shared" si="272"/>
        <v/>
      </c>
      <c r="CB86" s="145" t="str">
        <f t="shared" si="273"/>
        <v/>
      </c>
      <c r="CC86" s="146" t="str">
        <f t="shared" si="274"/>
        <v/>
      </c>
      <c r="CD86" s="147" t="str">
        <f t="shared" si="275"/>
        <v/>
      </c>
      <c r="CE86" s="148" t="str">
        <f t="shared" si="276"/>
        <v/>
      </c>
      <c r="CF86" s="149" t="str">
        <f t="shared" si="277"/>
        <v/>
      </c>
      <c r="CG86" s="150" t="str">
        <f t="shared" si="278"/>
        <v/>
      </c>
      <c r="CH86" s="89"/>
      <c r="CI86" s="142"/>
      <c r="CJ86" s="142"/>
      <c r="CK86" s="143" t="str">
        <f t="shared" si="279"/>
        <v/>
      </c>
      <c r="CL86" s="144" t="str">
        <f t="shared" si="280"/>
        <v/>
      </c>
      <c r="CM86" s="145" t="str">
        <f t="shared" si="281"/>
        <v/>
      </c>
      <c r="CN86" s="145" t="str">
        <f t="shared" si="282"/>
        <v/>
      </c>
      <c r="CO86" s="146" t="str">
        <f t="shared" si="283"/>
        <v/>
      </c>
      <c r="CP86" s="147" t="str">
        <f t="shared" si="284"/>
        <v/>
      </c>
      <c r="CQ86" s="148" t="str">
        <f t="shared" si="285"/>
        <v/>
      </c>
      <c r="CR86" s="149" t="str">
        <f t="shared" si="286"/>
        <v/>
      </c>
      <c r="CS86" s="150" t="str">
        <f t="shared" si="287"/>
        <v/>
      </c>
      <c r="CT86" s="89"/>
      <c r="CU86" s="142"/>
      <c r="CV86" s="142"/>
      <c r="CW86" s="143" t="str">
        <f t="shared" si="252"/>
        <v/>
      </c>
      <c r="CX86" s="144" t="str">
        <f t="shared" si="253"/>
        <v/>
      </c>
      <c r="CY86" s="145" t="str">
        <f t="shared" si="254"/>
        <v/>
      </c>
      <c r="CZ86" s="145" t="str">
        <f t="shared" si="255"/>
        <v/>
      </c>
      <c r="DA86" s="146" t="str">
        <f t="shared" si="256"/>
        <v/>
      </c>
      <c r="DB86" s="147" t="str">
        <f t="shared" si="257"/>
        <v/>
      </c>
      <c r="DC86" s="148" t="str">
        <f t="shared" si="258"/>
        <v/>
      </c>
      <c r="DD86" s="149" t="str">
        <f t="shared" si="259"/>
        <v/>
      </c>
      <c r="DE86" s="150" t="str">
        <f t="shared" si="260"/>
        <v/>
      </c>
      <c r="DF86" s="89"/>
      <c r="DG86" s="142"/>
      <c r="DH86" s="142"/>
      <c r="DI86" s="143"/>
      <c r="DJ86" s="144"/>
      <c r="DK86" s="145"/>
      <c r="DL86" s="145"/>
      <c r="DM86" s="146"/>
      <c r="DN86" s="147"/>
      <c r="DO86" s="148"/>
      <c r="DP86" s="149"/>
      <c r="DQ86" s="150"/>
      <c r="DR86" s="89"/>
      <c r="DS86" s="142"/>
      <c r="DT86" s="142"/>
      <c r="DU86" s="143"/>
      <c r="DV86" s="144"/>
      <c r="DW86" s="145"/>
      <c r="DX86" s="145"/>
      <c r="DY86" s="146"/>
      <c r="DZ86" s="147"/>
      <c r="EA86" s="148"/>
      <c r="EB86" s="149"/>
      <c r="EC86" s="150"/>
      <c r="ED86" s="89"/>
      <c r="EE86" s="142"/>
      <c r="EF86" s="142"/>
      <c r="EG86" s="143"/>
      <c r="EH86" s="144"/>
      <c r="EI86" s="145"/>
      <c r="EJ86" s="145"/>
      <c r="EK86" s="146"/>
      <c r="EL86" s="147"/>
      <c r="EM86" s="148"/>
      <c r="EN86" s="149"/>
      <c r="EO86" s="150"/>
      <c r="EP86" s="89"/>
      <c r="EQ86" s="142"/>
      <c r="ER86" s="142"/>
      <c r="ES86" s="143"/>
      <c r="ET86" s="144"/>
      <c r="EU86" s="145"/>
      <c r="EV86" s="145"/>
      <c r="EW86" s="146"/>
      <c r="EX86" s="147"/>
      <c r="EY86" s="148"/>
      <c r="EZ86" s="149"/>
      <c r="FA86" s="150"/>
      <c r="FB86" s="89"/>
      <c r="FC86" s="142"/>
      <c r="FD86" s="142"/>
      <c r="FE86" s="143"/>
      <c r="FF86" s="144"/>
      <c r="FG86" s="145"/>
      <c r="FH86" s="145"/>
      <c r="FI86" s="146"/>
      <c r="FJ86" s="147"/>
      <c r="FK86" s="148"/>
      <c r="FL86" s="149"/>
      <c r="FM86" s="150"/>
      <c r="FN86" s="89"/>
      <c r="FO86" s="142"/>
      <c r="FP86" s="142"/>
      <c r="FQ86" s="143"/>
      <c r="FR86" s="144"/>
      <c r="FS86" s="145"/>
      <c r="FT86" s="145"/>
      <c r="FU86" s="146"/>
      <c r="FV86" s="147"/>
      <c r="FW86" s="148"/>
      <c r="FX86" s="149"/>
      <c r="FY86" s="150"/>
      <c r="FZ86" s="89"/>
      <c r="GA86" s="142"/>
      <c r="GB86" s="142"/>
      <c r="GC86" s="143"/>
      <c r="GD86" s="144"/>
      <c r="GE86" s="145"/>
      <c r="GF86" s="145"/>
      <c r="GG86" s="146"/>
      <c r="GH86" s="147"/>
      <c r="GI86" s="148"/>
      <c r="GJ86" s="149"/>
      <c r="GK86" s="150"/>
      <c r="GL86" s="89"/>
      <c r="GM86" s="142"/>
      <c r="GN86" s="142"/>
      <c r="GO86" s="143"/>
      <c r="GP86" s="144"/>
      <c r="GQ86" s="145"/>
      <c r="GR86" s="145"/>
      <c r="GS86" s="146"/>
      <c r="GT86" s="147"/>
      <c r="GU86" s="148"/>
      <c r="GV86" s="149"/>
      <c r="GW86" s="150"/>
      <c r="GX86" s="89"/>
      <c r="GY86" s="142"/>
      <c r="GZ86" s="142"/>
      <c r="HA86" s="143"/>
      <c r="HB86" s="144"/>
      <c r="HC86" s="145"/>
      <c r="HD86" s="145"/>
      <c r="HE86" s="146"/>
      <c r="HF86" s="147"/>
      <c r="HG86" s="148"/>
      <c r="HH86" s="149"/>
      <c r="HI86" s="150"/>
      <c r="HJ86" s="89"/>
      <c r="HK86" s="142"/>
      <c r="HL86" s="142"/>
      <c r="HM86" s="143"/>
      <c r="HN86" s="144"/>
      <c r="HO86" s="145"/>
      <c r="HP86" s="145"/>
      <c r="HQ86" s="146"/>
      <c r="HR86" s="147"/>
      <c r="HS86" s="148"/>
      <c r="HT86" s="149"/>
      <c r="HU86" s="150"/>
      <c r="HV86" s="89"/>
      <c r="HW86" s="142"/>
      <c r="HX86" s="142"/>
      <c r="HY86" s="143"/>
      <c r="HZ86" s="144"/>
      <c r="IA86" s="145"/>
      <c r="IB86" s="145"/>
      <c r="IC86" s="146"/>
      <c r="ID86" s="147"/>
      <c r="IE86" s="148"/>
      <c r="IF86" s="149"/>
      <c r="IG86" s="150"/>
      <c r="IH86" s="89"/>
      <c r="II86" s="142"/>
      <c r="IJ86" s="142"/>
      <c r="IK86" s="143"/>
      <c r="IL86" s="144"/>
      <c r="IM86" s="145"/>
      <c r="IN86" s="145"/>
      <c r="IO86" s="146"/>
      <c r="IP86" s="147"/>
      <c r="IQ86" s="148"/>
      <c r="IR86" s="149"/>
      <c r="IS86" s="150"/>
      <c r="IT86" s="89"/>
      <c r="IU86" s="142"/>
      <c r="IV86" s="142"/>
      <c r="IW86" s="143"/>
      <c r="IX86" s="144"/>
      <c r="IY86" s="145"/>
      <c r="IZ86" s="145"/>
      <c r="JA86" s="146"/>
      <c r="JB86" s="147"/>
      <c r="JC86" s="148"/>
      <c r="JD86" s="149"/>
      <c r="JE86" s="150"/>
      <c r="JF86" s="89"/>
      <c r="JG86" s="142"/>
      <c r="JH86" s="142"/>
      <c r="JI86" s="143"/>
      <c r="JJ86" s="144"/>
      <c r="JK86" s="145"/>
      <c r="JL86" s="145"/>
      <c r="JM86" s="146"/>
      <c r="JN86" s="147"/>
      <c r="JO86" s="148"/>
      <c r="JP86" s="149"/>
      <c r="JQ86" s="150"/>
      <c r="JR86" s="89"/>
      <c r="JS86" s="142"/>
      <c r="JT86" s="142"/>
      <c r="JU86" s="143"/>
      <c r="JV86" s="144"/>
      <c r="JW86" s="145"/>
      <c r="JX86" s="145"/>
      <c r="JY86" s="146"/>
      <c r="JZ86" s="147"/>
      <c r="KA86" s="148"/>
      <c r="KB86" s="149"/>
      <c r="KC86" s="150"/>
      <c r="KD86" s="89"/>
      <c r="KE86" s="142"/>
      <c r="KF86" s="142"/>
    </row>
    <row r="87" spans="1:292" ht="13.5" customHeight="1" x14ac:dyDescent="0.2">
      <c r="A87" s="100"/>
      <c r="B87" s="142" t="s">
        <v>1140</v>
      </c>
      <c r="C87" s="89" t="s">
        <v>1080</v>
      </c>
      <c r="D87" s="320"/>
      <c r="E87" s="143"/>
      <c r="F87" s="144"/>
      <c r="G87" s="145"/>
      <c r="H87" s="145"/>
      <c r="I87" s="146"/>
      <c r="J87" s="147"/>
      <c r="K87" s="148"/>
      <c r="L87" s="149"/>
      <c r="M87" s="150"/>
      <c r="O87" s="142"/>
      <c r="P87" s="320"/>
      <c r="Q87" s="143"/>
      <c r="R87" s="144"/>
      <c r="S87" s="145"/>
      <c r="T87" s="145"/>
      <c r="U87" s="146"/>
      <c r="V87" s="147"/>
      <c r="W87" s="148"/>
      <c r="X87" s="149"/>
      <c r="Y87" s="150"/>
      <c r="AA87" s="142"/>
      <c r="AB87" s="142"/>
      <c r="AC87" s="143"/>
      <c r="AD87" s="144"/>
      <c r="AE87" s="145"/>
      <c r="AF87" s="145"/>
      <c r="AG87" s="146"/>
      <c r="AH87" s="147"/>
      <c r="AI87" s="148"/>
      <c r="AJ87" s="149"/>
      <c r="AK87" s="150"/>
      <c r="AM87" s="142"/>
      <c r="AN87" s="142"/>
      <c r="AO87" s="143">
        <f t="shared" si="288"/>
        <v>41878</v>
      </c>
      <c r="AP87" s="144" t="str">
        <f t="shared" si="289"/>
        <v>Valls I</v>
      </c>
      <c r="AQ87" s="145">
        <f t="shared" ref="AQ87:AQ88" si="306">IF(AS87="","",AO$2)</f>
        <v>41729</v>
      </c>
      <c r="AR87" s="145">
        <f t="shared" ref="AR87" si="307">IF(AS87="","",AO$3)</f>
        <v>41878</v>
      </c>
      <c r="AS87" s="146" t="str">
        <f t="shared" si="290"/>
        <v>Axelle Lemaire</v>
      </c>
      <c r="AT87" s="147" t="str">
        <f t="shared" si="291"/>
        <v>1974</v>
      </c>
      <c r="AU87" s="148" t="str">
        <f t="shared" si="292"/>
        <v>female</v>
      </c>
      <c r="AV87" s="149" t="str">
        <f t="shared" si="293"/>
        <v>fr_ps01</v>
      </c>
      <c r="AW87" s="150" t="str">
        <f t="shared" si="294"/>
        <v>Lemaire_Axelle_1974</v>
      </c>
      <c r="AX87" s="89"/>
      <c r="AY87" s="142"/>
      <c r="AZ87" s="211" t="s">
        <v>1108</v>
      </c>
      <c r="BA87" s="143">
        <f t="shared" si="295"/>
        <v>42710</v>
      </c>
      <c r="BB87" s="144" t="str">
        <f t="shared" si="296"/>
        <v>Valls II</v>
      </c>
      <c r="BC87" s="145">
        <f t="shared" ref="BC87" si="308">IF(BE87="","",BA$2)</f>
        <v>41878</v>
      </c>
      <c r="BD87" s="145">
        <f t="shared" ref="BD87" si="309">IF(BE87="","",BA$3)</f>
        <v>42710</v>
      </c>
      <c r="BE87" s="146" t="str">
        <f t="shared" si="297"/>
        <v>Axelle Lemaire</v>
      </c>
      <c r="BF87" s="147" t="str">
        <f t="shared" si="298"/>
        <v>1974</v>
      </c>
      <c r="BG87" s="148" t="str">
        <f t="shared" si="299"/>
        <v>female</v>
      </c>
      <c r="BH87" s="149" t="str">
        <f t="shared" si="300"/>
        <v>fr_ps01</v>
      </c>
      <c r="BI87" s="150" t="str">
        <f t="shared" si="301"/>
        <v>Lemaire_Axelle_1974</v>
      </c>
      <c r="BJ87" s="89"/>
      <c r="BK87" s="142"/>
      <c r="BL87" s="211" t="s">
        <v>1108</v>
      </c>
      <c r="BM87" s="143" t="str">
        <f t="shared" si="261"/>
        <v/>
      </c>
      <c r="BN87" s="144" t="str">
        <f t="shared" si="262"/>
        <v/>
      </c>
      <c r="BO87" s="145" t="str">
        <f t="shared" si="263"/>
        <v/>
      </c>
      <c r="BP87" s="145" t="str">
        <f t="shared" si="264"/>
        <v/>
      </c>
      <c r="BQ87" s="146" t="str">
        <f t="shared" si="265"/>
        <v/>
      </c>
      <c r="BR87" s="147" t="str">
        <f t="shared" si="266"/>
        <v/>
      </c>
      <c r="BS87" s="148" t="str">
        <f t="shared" si="267"/>
        <v/>
      </c>
      <c r="BT87" s="149" t="str">
        <f t="shared" si="268"/>
        <v/>
      </c>
      <c r="BU87" s="150" t="str">
        <f t="shared" si="269"/>
        <v/>
      </c>
      <c r="BV87" s="89"/>
      <c r="BW87" s="142"/>
      <c r="BX87" s="142"/>
      <c r="BY87" s="143" t="str">
        <f t="shared" si="270"/>
        <v/>
      </c>
      <c r="BZ87" s="144" t="str">
        <f t="shared" si="271"/>
        <v/>
      </c>
      <c r="CA87" s="145" t="str">
        <f t="shared" si="272"/>
        <v/>
      </c>
      <c r="CB87" s="145" t="str">
        <f t="shared" si="273"/>
        <v/>
      </c>
      <c r="CC87" s="146" t="str">
        <f t="shared" si="274"/>
        <v/>
      </c>
      <c r="CD87" s="147" t="str">
        <f t="shared" si="275"/>
        <v/>
      </c>
      <c r="CE87" s="148" t="str">
        <f t="shared" si="276"/>
        <v/>
      </c>
      <c r="CF87" s="149" t="str">
        <f t="shared" si="277"/>
        <v/>
      </c>
      <c r="CG87" s="150" t="str">
        <f t="shared" si="278"/>
        <v/>
      </c>
      <c r="CH87" s="89"/>
      <c r="CI87" s="142"/>
      <c r="CJ87" s="142"/>
      <c r="CK87" s="143" t="str">
        <f t="shared" si="279"/>
        <v/>
      </c>
      <c r="CL87" s="144" t="str">
        <f t="shared" si="280"/>
        <v/>
      </c>
      <c r="CM87" s="145" t="str">
        <f t="shared" si="281"/>
        <v/>
      </c>
      <c r="CN87" s="145" t="str">
        <f t="shared" si="282"/>
        <v/>
      </c>
      <c r="CO87" s="146" t="str">
        <f t="shared" si="283"/>
        <v/>
      </c>
      <c r="CP87" s="147" t="str">
        <f t="shared" si="284"/>
        <v/>
      </c>
      <c r="CQ87" s="148" t="str">
        <f t="shared" si="285"/>
        <v/>
      </c>
      <c r="CR87" s="149" t="str">
        <f t="shared" si="286"/>
        <v/>
      </c>
      <c r="CS87" s="150" t="str">
        <f t="shared" si="287"/>
        <v/>
      </c>
      <c r="CT87" s="89"/>
      <c r="CU87" s="142"/>
      <c r="CV87" s="142"/>
      <c r="CW87" s="143" t="str">
        <f t="shared" si="252"/>
        <v/>
      </c>
      <c r="CX87" s="144" t="str">
        <f t="shared" si="253"/>
        <v/>
      </c>
      <c r="CY87" s="145" t="str">
        <f t="shared" si="254"/>
        <v/>
      </c>
      <c r="CZ87" s="145" t="str">
        <f t="shared" si="255"/>
        <v/>
      </c>
      <c r="DA87" s="146" t="str">
        <f t="shared" si="256"/>
        <v/>
      </c>
      <c r="DB87" s="147" t="str">
        <f t="shared" si="257"/>
        <v/>
      </c>
      <c r="DC87" s="148" t="str">
        <f t="shared" si="258"/>
        <v/>
      </c>
      <c r="DD87" s="149" t="str">
        <f t="shared" si="259"/>
        <v/>
      </c>
      <c r="DE87" s="150" t="str">
        <f t="shared" si="260"/>
        <v/>
      </c>
      <c r="DF87" s="89"/>
      <c r="DG87" s="142"/>
      <c r="DH87" s="142"/>
      <c r="DI87" s="143"/>
      <c r="DJ87" s="144"/>
      <c r="DK87" s="145"/>
      <c r="DL87" s="145"/>
      <c r="DM87" s="146"/>
      <c r="DN87" s="147"/>
      <c r="DO87" s="148"/>
      <c r="DP87" s="149"/>
      <c r="DQ87" s="150"/>
      <c r="DR87" s="89"/>
      <c r="DS87" s="142"/>
      <c r="DT87" s="142"/>
      <c r="DU87" s="143"/>
      <c r="DV87" s="144"/>
      <c r="DW87" s="145"/>
      <c r="DX87" s="145"/>
      <c r="DY87" s="146"/>
      <c r="DZ87" s="147"/>
      <c r="EA87" s="148"/>
      <c r="EB87" s="149"/>
      <c r="EC87" s="150"/>
      <c r="ED87" s="89"/>
      <c r="EE87" s="142"/>
      <c r="EF87" s="142"/>
      <c r="EG87" s="143"/>
      <c r="EH87" s="144"/>
      <c r="EI87" s="145"/>
      <c r="EJ87" s="145"/>
      <c r="EK87" s="146"/>
      <c r="EL87" s="147"/>
      <c r="EM87" s="148"/>
      <c r="EN87" s="149"/>
      <c r="EO87" s="150"/>
      <c r="EP87" s="89"/>
      <c r="EQ87" s="142"/>
      <c r="ER87" s="142"/>
      <c r="ES87" s="143"/>
      <c r="ET87" s="144"/>
      <c r="EU87" s="145"/>
      <c r="EV87" s="145"/>
      <c r="EW87" s="146"/>
      <c r="EX87" s="147"/>
      <c r="EY87" s="148"/>
      <c r="EZ87" s="149"/>
      <c r="FA87" s="150"/>
      <c r="FB87" s="89"/>
      <c r="FC87" s="142"/>
      <c r="FD87" s="142"/>
      <c r="FE87" s="143"/>
      <c r="FF87" s="144"/>
      <c r="FG87" s="145"/>
      <c r="FH87" s="145"/>
      <c r="FI87" s="146"/>
      <c r="FJ87" s="147"/>
      <c r="FK87" s="148"/>
      <c r="FL87" s="149"/>
      <c r="FM87" s="150"/>
      <c r="FN87" s="89"/>
      <c r="FO87" s="142"/>
      <c r="FP87" s="142"/>
      <c r="FQ87" s="143"/>
      <c r="FR87" s="144"/>
      <c r="FS87" s="145"/>
      <c r="FT87" s="145"/>
      <c r="FU87" s="146"/>
      <c r="FV87" s="147"/>
      <c r="FW87" s="148"/>
      <c r="FX87" s="149"/>
      <c r="FY87" s="150"/>
      <c r="FZ87" s="89"/>
      <c r="GA87" s="142"/>
      <c r="GB87" s="142"/>
      <c r="GC87" s="143"/>
      <c r="GD87" s="144"/>
      <c r="GE87" s="145"/>
      <c r="GF87" s="145"/>
      <c r="GG87" s="146"/>
      <c r="GH87" s="147"/>
      <c r="GI87" s="148"/>
      <c r="GJ87" s="149"/>
      <c r="GK87" s="150"/>
      <c r="GL87" s="89"/>
      <c r="GM87" s="142"/>
      <c r="GN87" s="142"/>
      <c r="GO87" s="143"/>
      <c r="GP87" s="144"/>
      <c r="GQ87" s="145"/>
      <c r="GR87" s="145"/>
      <c r="GS87" s="146"/>
      <c r="GT87" s="147"/>
      <c r="GU87" s="148"/>
      <c r="GV87" s="149"/>
      <c r="GW87" s="150"/>
      <c r="GX87" s="89"/>
      <c r="GY87" s="142"/>
      <c r="GZ87" s="142"/>
      <c r="HA87" s="143"/>
      <c r="HB87" s="144"/>
      <c r="HC87" s="145"/>
      <c r="HD87" s="145"/>
      <c r="HE87" s="146"/>
      <c r="HF87" s="147"/>
      <c r="HG87" s="148"/>
      <c r="HH87" s="149"/>
      <c r="HI87" s="150"/>
      <c r="HJ87" s="89"/>
      <c r="HK87" s="142"/>
      <c r="HL87" s="142"/>
      <c r="HM87" s="143"/>
      <c r="HN87" s="144"/>
      <c r="HO87" s="145"/>
      <c r="HP87" s="145"/>
      <c r="HQ87" s="146"/>
      <c r="HR87" s="147"/>
      <c r="HS87" s="148"/>
      <c r="HT87" s="149"/>
      <c r="HU87" s="150"/>
      <c r="HV87" s="89"/>
      <c r="HW87" s="142"/>
      <c r="HX87" s="142"/>
      <c r="HY87" s="143"/>
      <c r="HZ87" s="144"/>
      <c r="IA87" s="145"/>
      <c r="IB87" s="145"/>
      <c r="IC87" s="146"/>
      <c r="ID87" s="147"/>
      <c r="IE87" s="148"/>
      <c r="IF87" s="149"/>
      <c r="IG87" s="150"/>
      <c r="IH87" s="89"/>
      <c r="II87" s="142"/>
      <c r="IJ87" s="142"/>
      <c r="IK87" s="143"/>
      <c r="IL87" s="144"/>
      <c r="IM87" s="145"/>
      <c r="IN87" s="145"/>
      <c r="IO87" s="146"/>
      <c r="IP87" s="147"/>
      <c r="IQ87" s="148"/>
      <c r="IR87" s="149"/>
      <c r="IS87" s="150"/>
      <c r="IT87" s="89"/>
      <c r="IU87" s="142"/>
      <c r="IV87" s="142"/>
      <c r="IW87" s="143"/>
      <c r="IX87" s="144"/>
      <c r="IY87" s="145"/>
      <c r="IZ87" s="145"/>
      <c r="JA87" s="146"/>
      <c r="JB87" s="147"/>
      <c r="JC87" s="148"/>
      <c r="JD87" s="149"/>
      <c r="JE87" s="150"/>
      <c r="JF87" s="89"/>
      <c r="JG87" s="142"/>
      <c r="JH87" s="142"/>
      <c r="JI87" s="143"/>
      <c r="JJ87" s="144"/>
      <c r="JK87" s="145"/>
      <c r="JL87" s="145"/>
      <c r="JM87" s="146"/>
      <c r="JN87" s="147"/>
      <c r="JO87" s="148"/>
      <c r="JP87" s="149"/>
      <c r="JQ87" s="150"/>
      <c r="JR87" s="89"/>
      <c r="JS87" s="142"/>
      <c r="JT87" s="142"/>
      <c r="JU87" s="143"/>
      <c r="JV87" s="144"/>
      <c r="JW87" s="145"/>
      <c r="JX87" s="145"/>
      <c r="JY87" s="146"/>
      <c r="JZ87" s="147"/>
      <c r="KA87" s="148"/>
      <c r="KB87" s="149"/>
      <c r="KC87" s="150"/>
      <c r="KD87" s="89"/>
      <c r="KE87" s="142"/>
      <c r="KF87" s="142"/>
    </row>
    <row r="88" spans="1:292" ht="13.5" customHeight="1" x14ac:dyDescent="0.2">
      <c r="A88" s="100"/>
      <c r="B88" s="142" t="s">
        <v>1141</v>
      </c>
      <c r="C88" s="89" t="s">
        <v>1091</v>
      </c>
      <c r="D88" s="320"/>
      <c r="E88" s="143"/>
      <c r="F88" s="144"/>
      <c r="G88" s="145"/>
      <c r="H88" s="145"/>
      <c r="I88" s="146"/>
      <c r="J88" s="147"/>
      <c r="K88" s="148"/>
      <c r="L88" s="149"/>
      <c r="M88" s="150"/>
      <c r="O88" s="142"/>
      <c r="P88" s="320"/>
      <c r="Q88" s="143"/>
      <c r="R88" s="144"/>
      <c r="S88" s="145"/>
      <c r="T88" s="145"/>
      <c r="U88" s="146"/>
      <c r="V88" s="147"/>
      <c r="W88" s="148"/>
      <c r="X88" s="149"/>
      <c r="Y88" s="150"/>
      <c r="AA88" s="142"/>
      <c r="AB88" s="142"/>
      <c r="AC88" s="143"/>
      <c r="AD88" s="144"/>
      <c r="AE88" s="145"/>
      <c r="AF88" s="145"/>
      <c r="AG88" s="146"/>
      <c r="AH88" s="147"/>
      <c r="AI88" s="148"/>
      <c r="AJ88" s="149"/>
      <c r="AK88" s="150"/>
      <c r="AM88" s="142"/>
      <c r="AN88" s="142"/>
      <c r="AO88" s="143">
        <f t="shared" si="288"/>
        <v>41878</v>
      </c>
      <c r="AP88" s="144" t="str">
        <f t="shared" si="289"/>
        <v>Valls I</v>
      </c>
      <c r="AQ88" s="145">
        <f t="shared" si="306"/>
        <v>41729</v>
      </c>
      <c r="AR88" s="145">
        <v>41793</v>
      </c>
      <c r="AS88" s="146" t="str">
        <f t="shared" si="290"/>
        <v>Valérie Fourneyron</v>
      </c>
      <c r="AT88" s="147" t="str">
        <f t="shared" si="291"/>
        <v>1959</v>
      </c>
      <c r="AU88" s="148" t="str">
        <f t="shared" si="292"/>
        <v>female</v>
      </c>
      <c r="AV88" s="149" t="str">
        <f t="shared" si="293"/>
        <v>fr_ps01</v>
      </c>
      <c r="AW88" s="150" t="str">
        <f t="shared" si="294"/>
        <v>Fourneyron_Valérie_1959</v>
      </c>
      <c r="AX88" s="89"/>
      <c r="AY88" s="142"/>
      <c r="AZ88" s="318" t="s">
        <v>904</v>
      </c>
      <c r="BA88" s="143">
        <f t="shared" si="295"/>
        <v>42710</v>
      </c>
      <c r="BB88" s="144" t="str">
        <f t="shared" si="296"/>
        <v>Valls II</v>
      </c>
      <c r="BC88" s="145">
        <f t="shared" si="304"/>
        <v>41878</v>
      </c>
      <c r="BD88" s="145">
        <v>42172</v>
      </c>
      <c r="BE88" s="146" t="str">
        <f t="shared" si="297"/>
        <v>Carole Delga</v>
      </c>
      <c r="BF88" s="147" t="str">
        <f t="shared" si="298"/>
        <v>1971</v>
      </c>
      <c r="BG88" s="148" t="str">
        <f t="shared" si="299"/>
        <v>female</v>
      </c>
      <c r="BH88" s="149" t="str">
        <f t="shared" si="300"/>
        <v>fr_ps01</v>
      </c>
      <c r="BI88" s="150" t="str">
        <f t="shared" si="301"/>
        <v>Delga_Carole_1971</v>
      </c>
      <c r="BJ88" s="89"/>
      <c r="BK88" s="142"/>
      <c r="BL88" s="211" t="s">
        <v>1109</v>
      </c>
      <c r="BM88" s="143" t="str">
        <f t="shared" si="261"/>
        <v/>
      </c>
      <c r="BN88" s="144" t="str">
        <f t="shared" si="262"/>
        <v/>
      </c>
      <c r="BO88" s="145" t="str">
        <f t="shared" si="263"/>
        <v/>
      </c>
      <c r="BP88" s="145" t="str">
        <f t="shared" si="264"/>
        <v/>
      </c>
      <c r="BQ88" s="146" t="str">
        <f t="shared" si="265"/>
        <v/>
      </c>
      <c r="BR88" s="147" t="str">
        <f t="shared" si="266"/>
        <v/>
      </c>
      <c r="BS88" s="148" t="str">
        <f t="shared" si="267"/>
        <v/>
      </c>
      <c r="BT88" s="149" t="str">
        <f t="shared" si="268"/>
        <v/>
      </c>
      <c r="BU88" s="150" t="str">
        <f t="shared" si="269"/>
        <v/>
      </c>
      <c r="BV88" s="89"/>
      <c r="BW88" s="142"/>
      <c r="BX88" s="142"/>
      <c r="BY88" s="143" t="str">
        <f t="shared" si="270"/>
        <v/>
      </c>
      <c r="BZ88" s="144" t="str">
        <f t="shared" si="271"/>
        <v/>
      </c>
      <c r="CA88" s="145" t="str">
        <f t="shared" si="272"/>
        <v/>
      </c>
      <c r="CB88" s="145" t="str">
        <f t="shared" si="273"/>
        <v/>
      </c>
      <c r="CC88" s="146" t="str">
        <f t="shared" si="274"/>
        <v/>
      </c>
      <c r="CD88" s="147" t="str">
        <f t="shared" si="275"/>
        <v/>
      </c>
      <c r="CE88" s="148" t="str">
        <f t="shared" si="276"/>
        <v/>
      </c>
      <c r="CF88" s="149" t="str">
        <f t="shared" si="277"/>
        <v/>
      </c>
      <c r="CG88" s="150" t="str">
        <f t="shared" si="278"/>
        <v/>
      </c>
      <c r="CH88" s="89"/>
      <c r="CI88" s="142"/>
      <c r="CJ88" s="142"/>
      <c r="CK88" s="143" t="str">
        <f t="shared" si="279"/>
        <v/>
      </c>
      <c r="CL88" s="144" t="str">
        <f t="shared" si="280"/>
        <v/>
      </c>
      <c r="CM88" s="145" t="str">
        <f t="shared" si="281"/>
        <v/>
      </c>
      <c r="CN88" s="145" t="str">
        <f t="shared" si="282"/>
        <v/>
      </c>
      <c r="CO88" s="146" t="str">
        <f t="shared" si="283"/>
        <v/>
      </c>
      <c r="CP88" s="147" t="str">
        <f t="shared" si="284"/>
        <v/>
      </c>
      <c r="CQ88" s="148" t="str">
        <f t="shared" si="285"/>
        <v/>
      </c>
      <c r="CR88" s="149" t="str">
        <f t="shared" si="286"/>
        <v/>
      </c>
      <c r="CS88" s="150" t="str">
        <f t="shared" si="287"/>
        <v/>
      </c>
      <c r="CT88" s="89"/>
      <c r="CU88" s="142"/>
      <c r="CV88" s="142"/>
      <c r="CW88" s="143" t="str">
        <f t="shared" si="252"/>
        <v/>
      </c>
      <c r="CX88" s="144" t="str">
        <f t="shared" si="253"/>
        <v/>
      </c>
      <c r="CY88" s="145" t="str">
        <f t="shared" si="254"/>
        <v/>
      </c>
      <c r="CZ88" s="145" t="str">
        <f t="shared" si="255"/>
        <v/>
      </c>
      <c r="DA88" s="146" t="str">
        <f t="shared" si="256"/>
        <v/>
      </c>
      <c r="DB88" s="147" t="str">
        <f t="shared" si="257"/>
        <v/>
      </c>
      <c r="DC88" s="148" t="str">
        <f t="shared" si="258"/>
        <v/>
      </c>
      <c r="DD88" s="149" t="str">
        <f t="shared" si="259"/>
        <v/>
      </c>
      <c r="DE88" s="150" t="str">
        <f t="shared" si="260"/>
        <v/>
      </c>
      <c r="DF88" s="89"/>
      <c r="DG88" s="142"/>
      <c r="DH88" s="142"/>
      <c r="DI88" s="143"/>
      <c r="DJ88" s="144"/>
      <c r="DK88" s="145"/>
      <c r="DL88" s="145"/>
      <c r="DM88" s="146"/>
      <c r="DN88" s="147"/>
      <c r="DO88" s="148"/>
      <c r="DP88" s="149"/>
      <c r="DQ88" s="150"/>
      <c r="DR88" s="89"/>
      <c r="DS88" s="142"/>
      <c r="DT88" s="142"/>
      <c r="DU88" s="143"/>
      <c r="DV88" s="144"/>
      <c r="DW88" s="145"/>
      <c r="DX88" s="145"/>
      <c r="DY88" s="146"/>
      <c r="DZ88" s="147"/>
      <c r="EA88" s="148"/>
      <c r="EB88" s="149"/>
      <c r="EC88" s="150"/>
      <c r="ED88" s="89"/>
      <c r="EE88" s="142"/>
      <c r="EF88" s="142"/>
      <c r="EG88" s="143"/>
      <c r="EH88" s="144"/>
      <c r="EI88" s="145"/>
      <c r="EJ88" s="145"/>
      <c r="EK88" s="146"/>
      <c r="EL88" s="147"/>
      <c r="EM88" s="148"/>
      <c r="EN88" s="149"/>
      <c r="EO88" s="150"/>
      <c r="EP88" s="89"/>
      <c r="EQ88" s="142"/>
      <c r="ER88" s="142"/>
      <c r="ES88" s="143"/>
      <c r="ET88" s="144"/>
      <c r="EU88" s="145"/>
      <c r="EV88" s="145"/>
      <c r="EW88" s="146"/>
      <c r="EX88" s="147"/>
      <c r="EY88" s="148"/>
      <c r="EZ88" s="149"/>
      <c r="FA88" s="150"/>
      <c r="FB88" s="89"/>
      <c r="FC88" s="142"/>
      <c r="FD88" s="142"/>
      <c r="FE88" s="143"/>
      <c r="FF88" s="144"/>
      <c r="FG88" s="145"/>
      <c r="FH88" s="145"/>
      <c r="FI88" s="146"/>
      <c r="FJ88" s="147"/>
      <c r="FK88" s="148"/>
      <c r="FL88" s="149"/>
      <c r="FM88" s="150"/>
      <c r="FN88" s="89"/>
      <c r="FO88" s="142"/>
      <c r="FP88" s="142"/>
      <c r="FQ88" s="143"/>
      <c r="FR88" s="144"/>
      <c r="FS88" s="145"/>
      <c r="FT88" s="145"/>
      <c r="FU88" s="146"/>
      <c r="FV88" s="147"/>
      <c r="FW88" s="148"/>
      <c r="FX88" s="149"/>
      <c r="FY88" s="150"/>
      <c r="FZ88" s="89"/>
      <c r="GA88" s="142"/>
      <c r="GB88" s="142"/>
      <c r="GC88" s="143"/>
      <c r="GD88" s="144"/>
      <c r="GE88" s="145"/>
      <c r="GF88" s="145"/>
      <c r="GG88" s="146"/>
      <c r="GH88" s="147"/>
      <c r="GI88" s="148"/>
      <c r="GJ88" s="149"/>
      <c r="GK88" s="150"/>
      <c r="GL88" s="89"/>
      <c r="GM88" s="142"/>
      <c r="GN88" s="142"/>
      <c r="GO88" s="143"/>
      <c r="GP88" s="144"/>
      <c r="GQ88" s="145"/>
      <c r="GR88" s="145"/>
      <c r="GS88" s="146"/>
      <c r="GT88" s="147"/>
      <c r="GU88" s="148"/>
      <c r="GV88" s="149"/>
      <c r="GW88" s="150"/>
      <c r="GX88" s="89"/>
      <c r="GY88" s="142"/>
      <c r="GZ88" s="142"/>
      <c r="HA88" s="143"/>
      <c r="HB88" s="144"/>
      <c r="HC88" s="145"/>
      <c r="HD88" s="145"/>
      <c r="HE88" s="146"/>
      <c r="HF88" s="147"/>
      <c r="HG88" s="148"/>
      <c r="HH88" s="149"/>
      <c r="HI88" s="150"/>
      <c r="HJ88" s="89"/>
      <c r="HK88" s="142"/>
      <c r="HL88" s="142"/>
      <c r="HM88" s="143"/>
      <c r="HN88" s="144"/>
      <c r="HO88" s="145"/>
      <c r="HP88" s="145"/>
      <c r="HQ88" s="146"/>
      <c r="HR88" s="147"/>
      <c r="HS88" s="148"/>
      <c r="HT88" s="149"/>
      <c r="HU88" s="150"/>
      <c r="HV88" s="89"/>
      <c r="HW88" s="142"/>
      <c r="HX88" s="142"/>
      <c r="HY88" s="143"/>
      <c r="HZ88" s="144"/>
      <c r="IA88" s="145"/>
      <c r="IB88" s="145"/>
      <c r="IC88" s="146"/>
      <c r="ID88" s="147"/>
      <c r="IE88" s="148"/>
      <c r="IF88" s="149"/>
      <c r="IG88" s="150"/>
      <c r="IH88" s="89"/>
      <c r="II88" s="142"/>
      <c r="IJ88" s="142"/>
      <c r="IK88" s="143"/>
      <c r="IL88" s="144"/>
      <c r="IM88" s="145"/>
      <c r="IN88" s="145"/>
      <c r="IO88" s="146"/>
      <c r="IP88" s="147"/>
      <c r="IQ88" s="148"/>
      <c r="IR88" s="149"/>
      <c r="IS88" s="150"/>
      <c r="IT88" s="89"/>
      <c r="IU88" s="142"/>
      <c r="IV88" s="142"/>
      <c r="IW88" s="143"/>
      <c r="IX88" s="144"/>
      <c r="IY88" s="145"/>
      <c r="IZ88" s="145"/>
      <c r="JA88" s="146"/>
      <c r="JB88" s="147"/>
      <c r="JC88" s="148"/>
      <c r="JD88" s="149"/>
      <c r="JE88" s="150"/>
      <c r="JF88" s="89"/>
      <c r="JG88" s="142"/>
      <c r="JH88" s="142"/>
      <c r="JI88" s="143"/>
      <c r="JJ88" s="144"/>
      <c r="JK88" s="145"/>
      <c r="JL88" s="145"/>
      <c r="JM88" s="146"/>
      <c r="JN88" s="147"/>
      <c r="JO88" s="148"/>
      <c r="JP88" s="149"/>
      <c r="JQ88" s="150"/>
      <c r="JR88" s="89"/>
      <c r="JS88" s="142"/>
      <c r="JT88" s="142"/>
      <c r="JU88" s="143"/>
      <c r="JV88" s="144"/>
      <c r="JW88" s="145"/>
      <c r="JX88" s="145"/>
      <c r="JY88" s="146"/>
      <c r="JZ88" s="147"/>
      <c r="KA88" s="148"/>
      <c r="KB88" s="149"/>
      <c r="KC88" s="150"/>
      <c r="KD88" s="89"/>
      <c r="KE88" s="142"/>
      <c r="KF88" s="142"/>
    </row>
    <row r="89" spans="1:292" ht="13.5" customHeight="1" x14ac:dyDescent="0.2">
      <c r="A89" s="100"/>
      <c r="B89" s="142" t="s">
        <v>1141</v>
      </c>
      <c r="C89" s="89" t="s">
        <v>1091</v>
      </c>
      <c r="D89" s="320"/>
      <c r="E89" s="143"/>
      <c r="F89" s="144"/>
      <c r="G89" s="145"/>
      <c r="H89" s="145"/>
      <c r="I89" s="146"/>
      <c r="J89" s="147"/>
      <c r="K89" s="148"/>
      <c r="L89" s="149"/>
      <c r="M89" s="150"/>
      <c r="O89" s="142"/>
      <c r="P89" s="320"/>
      <c r="Q89" s="143"/>
      <c r="R89" s="144"/>
      <c r="S89" s="145"/>
      <c r="T89" s="145"/>
      <c r="U89" s="146"/>
      <c r="V89" s="147"/>
      <c r="W89" s="148"/>
      <c r="X89" s="149"/>
      <c r="Y89" s="150"/>
      <c r="AA89" s="142"/>
      <c r="AB89" s="142"/>
      <c r="AC89" s="143"/>
      <c r="AD89" s="144"/>
      <c r="AE89" s="145"/>
      <c r="AF89" s="145"/>
      <c r="AG89" s="146"/>
      <c r="AH89" s="147"/>
      <c r="AI89" s="148"/>
      <c r="AJ89" s="149"/>
      <c r="AK89" s="150"/>
      <c r="AM89" s="142"/>
      <c r="AN89" s="142"/>
      <c r="AO89" s="143">
        <f t="shared" si="288"/>
        <v>41878</v>
      </c>
      <c r="AP89" s="144" t="str">
        <f t="shared" si="289"/>
        <v>Valls I</v>
      </c>
      <c r="AQ89" s="145">
        <v>41793</v>
      </c>
      <c r="AR89" s="145">
        <f t="shared" si="303"/>
        <v>41878</v>
      </c>
      <c r="AS89" s="146" t="str">
        <f t="shared" si="290"/>
        <v>Carole Delga</v>
      </c>
      <c r="AT89" s="147" t="str">
        <f t="shared" si="291"/>
        <v>1971</v>
      </c>
      <c r="AU89" s="148" t="str">
        <f t="shared" si="292"/>
        <v>female</v>
      </c>
      <c r="AV89" s="149" t="str">
        <f t="shared" si="293"/>
        <v>fr_ps01</v>
      </c>
      <c r="AW89" s="150" t="str">
        <f t="shared" si="294"/>
        <v>Delga_Carole_1971</v>
      </c>
      <c r="AX89" s="89"/>
      <c r="AY89" s="142"/>
      <c r="AZ89" s="211" t="s">
        <v>1109</v>
      </c>
      <c r="BA89" s="143">
        <f t="shared" si="295"/>
        <v>42710</v>
      </c>
      <c r="BB89" s="144" t="str">
        <f t="shared" si="296"/>
        <v>Valls II</v>
      </c>
      <c r="BC89" s="145">
        <v>42172</v>
      </c>
      <c r="BD89" s="145">
        <f t="shared" si="305"/>
        <v>42710</v>
      </c>
      <c r="BE89" s="146" t="str">
        <f t="shared" si="297"/>
        <v>Martine Pinville</v>
      </c>
      <c r="BF89" s="147" t="str">
        <f t="shared" si="298"/>
        <v>1958</v>
      </c>
      <c r="BG89" s="148" t="str">
        <f t="shared" si="299"/>
        <v>female</v>
      </c>
      <c r="BH89" s="149" t="str">
        <f t="shared" si="300"/>
        <v>fr_ps01</v>
      </c>
      <c r="BI89" s="150" t="str">
        <f t="shared" si="301"/>
        <v>Pinville_Martine_1958</v>
      </c>
      <c r="BJ89" s="89"/>
      <c r="BK89" s="142"/>
      <c r="BL89" s="211" t="s">
        <v>1110</v>
      </c>
      <c r="BM89" s="143" t="str">
        <f t="shared" si="261"/>
        <v/>
      </c>
      <c r="BN89" s="144" t="str">
        <f t="shared" si="262"/>
        <v/>
      </c>
      <c r="BO89" s="145" t="str">
        <f t="shared" si="263"/>
        <v/>
      </c>
      <c r="BP89" s="145" t="str">
        <f t="shared" si="264"/>
        <v/>
      </c>
      <c r="BQ89" s="146" t="str">
        <f t="shared" si="265"/>
        <v/>
      </c>
      <c r="BR89" s="147" t="str">
        <f t="shared" si="266"/>
        <v/>
      </c>
      <c r="BS89" s="148" t="str">
        <f t="shared" si="267"/>
        <v/>
      </c>
      <c r="BT89" s="149" t="str">
        <f t="shared" si="268"/>
        <v/>
      </c>
      <c r="BU89" s="150" t="str">
        <f t="shared" si="269"/>
        <v/>
      </c>
      <c r="BV89" s="89"/>
      <c r="BW89" s="142"/>
      <c r="BX89" s="142"/>
      <c r="BY89" s="143" t="str">
        <f t="shared" si="270"/>
        <v/>
      </c>
      <c r="BZ89" s="144" t="str">
        <f t="shared" si="271"/>
        <v/>
      </c>
      <c r="CA89" s="145" t="str">
        <f t="shared" si="272"/>
        <v/>
      </c>
      <c r="CB89" s="145" t="str">
        <f t="shared" si="273"/>
        <v/>
      </c>
      <c r="CC89" s="146" t="str">
        <f t="shared" si="274"/>
        <v/>
      </c>
      <c r="CD89" s="147" t="str">
        <f t="shared" si="275"/>
        <v/>
      </c>
      <c r="CE89" s="148" t="str">
        <f t="shared" si="276"/>
        <v/>
      </c>
      <c r="CF89" s="149" t="str">
        <f t="shared" si="277"/>
        <v/>
      </c>
      <c r="CG89" s="150" t="str">
        <f t="shared" si="278"/>
        <v/>
      </c>
      <c r="CH89" s="89"/>
      <c r="CI89" s="142"/>
      <c r="CJ89" s="142"/>
      <c r="CK89" s="143" t="str">
        <f t="shared" si="279"/>
        <v/>
      </c>
      <c r="CL89" s="144" t="str">
        <f t="shared" si="280"/>
        <v/>
      </c>
      <c r="CM89" s="145" t="str">
        <f t="shared" si="281"/>
        <v/>
      </c>
      <c r="CN89" s="145" t="str">
        <f t="shared" si="282"/>
        <v/>
      </c>
      <c r="CO89" s="146" t="str">
        <f t="shared" si="283"/>
        <v/>
      </c>
      <c r="CP89" s="147" t="str">
        <f t="shared" si="284"/>
        <v/>
      </c>
      <c r="CQ89" s="148" t="str">
        <f t="shared" si="285"/>
        <v/>
      </c>
      <c r="CR89" s="149" t="str">
        <f t="shared" si="286"/>
        <v/>
      </c>
      <c r="CS89" s="150" t="str">
        <f t="shared" si="287"/>
        <v/>
      </c>
      <c r="CT89" s="89"/>
      <c r="CU89" s="142"/>
      <c r="CV89" s="142"/>
      <c r="CW89" s="143" t="str">
        <f t="shared" si="252"/>
        <v/>
      </c>
      <c r="CX89" s="144" t="str">
        <f t="shared" si="253"/>
        <v/>
      </c>
      <c r="CY89" s="145" t="str">
        <f t="shared" si="254"/>
        <v/>
      </c>
      <c r="CZ89" s="145" t="str">
        <f t="shared" si="255"/>
        <v/>
      </c>
      <c r="DA89" s="146" t="str">
        <f t="shared" si="256"/>
        <v/>
      </c>
      <c r="DB89" s="147" t="str">
        <f t="shared" si="257"/>
        <v/>
      </c>
      <c r="DC89" s="148" t="str">
        <f t="shared" si="258"/>
        <v/>
      </c>
      <c r="DD89" s="149" t="str">
        <f t="shared" si="259"/>
        <v/>
      </c>
      <c r="DE89" s="150" t="str">
        <f t="shared" si="260"/>
        <v/>
      </c>
      <c r="DF89" s="89"/>
      <c r="DG89" s="142"/>
      <c r="DH89" s="142"/>
      <c r="DI89" s="143"/>
      <c r="DJ89" s="144"/>
      <c r="DK89" s="145"/>
      <c r="DL89" s="145"/>
      <c r="DM89" s="146"/>
      <c r="DN89" s="147"/>
      <c r="DO89" s="148"/>
      <c r="DP89" s="149"/>
      <c r="DQ89" s="150"/>
      <c r="DR89" s="89"/>
      <c r="DS89" s="142"/>
      <c r="DT89" s="142"/>
      <c r="DU89" s="143"/>
      <c r="DV89" s="144"/>
      <c r="DW89" s="145"/>
      <c r="DX89" s="145"/>
      <c r="DY89" s="146"/>
      <c r="DZ89" s="147"/>
      <c r="EA89" s="148"/>
      <c r="EB89" s="149"/>
      <c r="EC89" s="150"/>
      <c r="ED89" s="89"/>
      <c r="EE89" s="142"/>
      <c r="EF89" s="142"/>
      <c r="EG89" s="143"/>
      <c r="EH89" s="144"/>
      <c r="EI89" s="145"/>
      <c r="EJ89" s="145"/>
      <c r="EK89" s="146"/>
      <c r="EL89" s="147"/>
      <c r="EM89" s="148"/>
      <c r="EN89" s="149"/>
      <c r="EO89" s="150"/>
      <c r="EP89" s="89"/>
      <c r="EQ89" s="142"/>
      <c r="ER89" s="142"/>
      <c r="ES89" s="143"/>
      <c r="ET89" s="144"/>
      <c r="EU89" s="145"/>
      <c r="EV89" s="145"/>
      <c r="EW89" s="146"/>
      <c r="EX89" s="147"/>
      <c r="EY89" s="148"/>
      <c r="EZ89" s="149"/>
      <c r="FA89" s="150"/>
      <c r="FB89" s="89"/>
      <c r="FC89" s="142"/>
      <c r="FD89" s="142"/>
      <c r="FE89" s="143"/>
      <c r="FF89" s="144"/>
      <c r="FG89" s="145"/>
      <c r="FH89" s="145"/>
      <c r="FI89" s="146"/>
      <c r="FJ89" s="147"/>
      <c r="FK89" s="148"/>
      <c r="FL89" s="149"/>
      <c r="FM89" s="150"/>
      <c r="FN89" s="89"/>
      <c r="FO89" s="142"/>
      <c r="FP89" s="142"/>
      <c r="FQ89" s="143"/>
      <c r="FR89" s="144"/>
      <c r="FS89" s="145"/>
      <c r="FT89" s="145"/>
      <c r="FU89" s="146"/>
      <c r="FV89" s="147"/>
      <c r="FW89" s="148"/>
      <c r="FX89" s="149"/>
      <c r="FY89" s="150"/>
      <c r="FZ89" s="89"/>
      <c r="GA89" s="142"/>
      <c r="GB89" s="142"/>
      <c r="GC89" s="143"/>
      <c r="GD89" s="144"/>
      <c r="GE89" s="145"/>
      <c r="GF89" s="145"/>
      <c r="GG89" s="146"/>
      <c r="GH89" s="147"/>
      <c r="GI89" s="148"/>
      <c r="GJ89" s="149"/>
      <c r="GK89" s="150"/>
      <c r="GL89" s="89"/>
      <c r="GM89" s="142"/>
      <c r="GN89" s="142"/>
      <c r="GO89" s="143"/>
      <c r="GP89" s="144"/>
      <c r="GQ89" s="145"/>
      <c r="GR89" s="145"/>
      <c r="GS89" s="146"/>
      <c r="GT89" s="147"/>
      <c r="GU89" s="148"/>
      <c r="GV89" s="149"/>
      <c r="GW89" s="150"/>
      <c r="GX89" s="89"/>
      <c r="GY89" s="142"/>
      <c r="GZ89" s="142"/>
      <c r="HA89" s="143"/>
      <c r="HB89" s="144"/>
      <c r="HC89" s="145"/>
      <c r="HD89" s="145"/>
      <c r="HE89" s="146"/>
      <c r="HF89" s="147"/>
      <c r="HG89" s="148"/>
      <c r="HH89" s="149"/>
      <c r="HI89" s="150"/>
      <c r="HJ89" s="89"/>
      <c r="HK89" s="142"/>
      <c r="HL89" s="142"/>
      <c r="HM89" s="143"/>
      <c r="HN89" s="144"/>
      <c r="HO89" s="145"/>
      <c r="HP89" s="145"/>
      <c r="HQ89" s="146"/>
      <c r="HR89" s="147"/>
      <c r="HS89" s="148"/>
      <c r="HT89" s="149"/>
      <c r="HU89" s="150"/>
      <c r="HV89" s="89"/>
      <c r="HW89" s="142"/>
      <c r="HX89" s="142"/>
      <c r="HY89" s="143"/>
      <c r="HZ89" s="144"/>
      <c r="IA89" s="145"/>
      <c r="IB89" s="145"/>
      <c r="IC89" s="146"/>
      <c r="ID89" s="147"/>
      <c r="IE89" s="148"/>
      <c r="IF89" s="149"/>
      <c r="IG89" s="150"/>
      <c r="IH89" s="89"/>
      <c r="II89" s="142"/>
      <c r="IJ89" s="142"/>
      <c r="IK89" s="143"/>
      <c r="IL89" s="144"/>
      <c r="IM89" s="145"/>
      <c r="IN89" s="145"/>
      <c r="IO89" s="146"/>
      <c r="IP89" s="147"/>
      <c r="IQ89" s="148"/>
      <c r="IR89" s="149"/>
      <c r="IS89" s="150"/>
      <c r="IT89" s="89"/>
      <c r="IU89" s="142"/>
      <c r="IV89" s="142"/>
      <c r="IW89" s="143"/>
      <c r="IX89" s="144"/>
      <c r="IY89" s="145"/>
      <c r="IZ89" s="145"/>
      <c r="JA89" s="146"/>
      <c r="JB89" s="147"/>
      <c r="JC89" s="148"/>
      <c r="JD89" s="149"/>
      <c r="JE89" s="150"/>
      <c r="JF89" s="89"/>
      <c r="JG89" s="142"/>
      <c r="JH89" s="142"/>
      <c r="JI89" s="143"/>
      <c r="JJ89" s="144"/>
      <c r="JK89" s="145"/>
      <c r="JL89" s="145"/>
      <c r="JM89" s="146"/>
      <c r="JN89" s="147"/>
      <c r="JO89" s="148"/>
      <c r="JP89" s="149"/>
      <c r="JQ89" s="150"/>
      <c r="JR89" s="89"/>
      <c r="JS89" s="142"/>
      <c r="JT89" s="142"/>
      <c r="JU89" s="143"/>
      <c r="JV89" s="144"/>
      <c r="JW89" s="145"/>
      <c r="JX89" s="145"/>
      <c r="JY89" s="146"/>
      <c r="JZ89" s="147"/>
      <c r="KA89" s="148"/>
      <c r="KB89" s="149"/>
      <c r="KC89" s="150"/>
      <c r="KD89" s="89"/>
      <c r="KE89" s="142"/>
      <c r="KF89" s="142"/>
    </row>
    <row r="90" spans="1:292" ht="13.5" customHeight="1" x14ac:dyDescent="0.25">
      <c r="A90" s="100"/>
      <c r="B90" s="142" t="s">
        <v>1052</v>
      </c>
      <c r="C90" s="89" t="s">
        <v>1063</v>
      </c>
      <c r="D90" s="320"/>
      <c r="E90" s="143"/>
      <c r="F90" s="144"/>
      <c r="G90" s="145"/>
      <c r="H90" s="145"/>
      <c r="I90" s="146"/>
      <c r="J90" s="147"/>
      <c r="K90" s="148"/>
      <c r="L90" s="149"/>
      <c r="M90" s="150"/>
      <c r="O90" s="142"/>
      <c r="P90" s="320"/>
      <c r="Q90" s="143"/>
      <c r="R90" s="144"/>
      <c r="S90" s="145"/>
      <c r="T90" s="145"/>
      <c r="U90" s="146"/>
      <c r="V90" s="147"/>
      <c r="W90" s="148"/>
      <c r="X90" s="149"/>
      <c r="Y90" s="150"/>
      <c r="AA90" s="142"/>
      <c r="AB90" s="142"/>
      <c r="AC90" s="143"/>
      <c r="AD90" s="144"/>
      <c r="AE90" s="145"/>
      <c r="AF90" s="145"/>
      <c r="AG90" s="146"/>
      <c r="AH90" s="147"/>
      <c r="AI90" s="148"/>
      <c r="AJ90" s="149"/>
      <c r="AK90" s="150"/>
      <c r="AM90" s="142"/>
      <c r="AN90" s="142"/>
      <c r="AO90" s="143">
        <f t="shared" si="288"/>
        <v>41878</v>
      </c>
      <c r="AP90" s="144" t="str">
        <f t="shared" si="289"/>
        <v>Valls I</v>
      </c>
      <c r="AQ90" s="145">
        <f t="shared" si="302"/>
        <v>41729</v>
      </c>
      <c r="AR90" s="145">
        <f t="shared" si="303"/>
        <v>41878</v>
      </c>
      <c r="AS90" s="146" t="str">
        <f t="shared" si="290"/>
        <v>Michel Sapin</v>
      </c>
      <c r="AT90" s="147" t="str">
        <f t="shared" si="291"/>
        <v>1952</v>
      </c>
      <c r="AU90" s="148" t="str">
        <f t="shared" si="292"/>
        <v>male</v>
      </c>
      <c r="AV90" s="149" t="str">
        <f t="shared" si="293"/>
        <v>fr_ps01</v>
      </c>
      <c r="AW90" s="150" t="str">
        <f t="shared" si="294"/>
        <v>Sapin_Michel_1952</v>
      </c>
      <c r="AX90" s="89"/>
      <c r="AY90" s="142"/>
      <c r="AZ90" s="318" t="s">
        <v>1111</v>
      </c>
      <c r="BA90" s="143">
        <f t="shared" si="295"/>
        <v>42710</v>
      </c>
      <c r="BB90" s="144" t="str">
        <f t="shared" si="296"/>
        <v>Valls II</v>
      </c>
      <c r="BC90" s="145">
        <f t="shared" si="304"/>
        <v>41878</v>
      </c>
      <c r="BD90" s="145">
        <f t="shared" si="305"/>
        <v>42710</v>
      </c>
      <c r="BE90" s="146" t="str">
        <f t="shared" si="297"/>
        <v>Michel Sapin</v>
      </c>
      <c r="BF90" s="147" t="str">
        <f t="shared" si="298"/>
        <v>1952</v>
      </c>
      <c r="BG90" s="148" t="str">
        <f t="shared" si="299"/>
        <v>male</v>
      </c>
      <c r="BH90" s="149" t="str">
        <f t="shared" si="300"/>
        <v>fr_ps01</v>
      </c>
      <c r="BI90" s="150" t="str">
        <f t="shared" si="301"/>
        <v>Sapin_Michel_1952</v>
      </c>
      <c r="BJ90" s="89"/>
      <c r="BK90" s="142"/>
      <c r="BL90" s="318" t="s">
        <v>1111</v>
      </c>
      <c r="BM90" s="143" t="str">
        <f t="shared" si="261"/>
        <v/>
      </c>
      <c r="BN90" s="144" t="str">
        <f t="shared" si="262"/>
        <v/>
      </c>
      <c r="BO90" s="145" t="str">
        <f t="shared" si="263"/>
        <v/>
      </c>
      <c r="BP90" s="145" t="str">
        <f t="shared" si="264"/>
        <v/>
      </c>
      <c r="BQ90" s="146" t="str">
        <f t="shared" si="265"/>
        <v/>
      </c>
      <c r="BR90" s="147" t="str">
        <f t="shared" si="266"/>
        <v/>
      </c>
      <c r="BS90" s="148" t="str">
        <f t="shared" si="267"/>
        <v/>
      </c>
      <c r="BT90" s="149" t="str">
        <f t="shared" si="268"/>
        <v/>
      </c>
      <c r="BU90" s="150" t="str">
        <f t="shared" si="269"/>
        <v/>
      </c>
      <c r="BV90" s="89"/>
      <c r="BW90" s="142"/>
      <c r="BX90" s="142"/>
      <c r="BY90" s="143" t="str">
        <f t="shared" si="270"/>
        <v/>
      </c>
      <c r="BZ90" s="144" t="str">
        <f t="shared" si="271"/>
        <v/>
      </c>
      <c r="CA90" s="145" t="str">
        <f t="shared" si="272"/>
        <v/>
      </c>
      <c r="CB90" s="145" t="str">
        <f t="shared" si="273"/>
        <v/>
      </c>
      <c r="CC90" s="146" t="str">
        <f t="shared" si="274"/>
        <v/>
      </c>
      <c r="CD90" s="147" t="str">
        <f t="shared" si="275"/>
        <v/>
      </c>
      <c r="CE90" s="148" t="str">
        <f t="shared" si="276"/>
        <v/>
      </c>
      <c r="CF90" s="149" t="str">
        <f t="shared" si="277"/>
        <v/>
      </c>
      <c r="CG90" s="150" t="str">
        <f t="shared" si="278"/>
        <v/>
      </c>
      <c r="CH90" s="89"/>
      <c r="CI90" s="142"/>
      <c r="CJ90" s="142"/>
      <c r="CK90" s="143" t="str">
        <f t="shared" si="279"/>
        <v/>
      </c>
      <c r="CL90" s="144" t="str">
        <f t="shared" si="280"/>
        <v/>
      </c>
      <c r="CM90" s="145" t="str">
        <f t="shared" si="281"/>
        <v/>
      </c>
      <c r="CN90" s="145" t="str">
        <f t="shared" si="282"/>
        <v/>
      </c>
      <c r="CO90" s="146" t="str">
        <f t="shared" si="283"/>
        <v/>
      </c>
      <c r="CP90" s="147" t="str">
        <f t="shared" si="284"/>
        <v/>
      </c>
      <c r="CQ90" s="148" t="str">
        <f t="shared" si="285"/>
        <v/>
      </c>
      <c r="CR90" s="149" t="str">
        <f t="shared" si="286"/>
        <v/>
      </c>
      <c r="CS90" s="150" t="str">
        <f t="shared" si="287"/>
        <v/>
      </c>
      <c r="CT90" s="89"/>
      <c r="CU90" s="142"/>
      <c r="CV90" s="142"/>
      <c r="CW90" s="143" t="str">
        <f t="shared" si="252"/>
        <v/>
      </c>
      <c r="CX90" s="144" t="str">
        <f t="shared" si="253"/>
        <v/>
      </c>
      <c r="CY90" s="145" t="str">
        <f t="shared" si="254"/>
        <v/>
      </c>
      <c r="CZ90" s="145" t="str">
        <f t="shared" si="255"/>
        <v/>
      </c>
      <c r="DA90" s="146" t="str">
        <f t="shared" si="256"/>
        <v/>
      </c>
      <c r="DB90" s="147" t="str">
        <f t="shared" si="257"/>
        <v/>
      </c>
      <c r="DC90" s="148" t="str">
        <f t="shared" si="258"/>
        <v/>
      </c>
      <c r="DD90" s="149" t="str">
        <f t="shared" si="259"/>
        <v/>
      </c>
      <c r="DE90" s="150" t="str">
        <f t="shared" si="260"/>
        <v/>
      </c>
      <c r="DF90" s="89"/>
      <c r="DG90" s="142"/>
      <c r="DH90" s="142"/>
      <c r="DI90" s="143"/>
      <c r="DJ90" s="144"/>
      <c r="DK90" s="145"/>
      <c r="DL90" s="145"/>
      <c r="DM90" s="146"/>
      <c r="DN90" s="147"/>
      <c r="DO90" s="148"/>
      <c r="DP90" s="149"/>
      <c r="DQ90" s="150"/>
      <c r="DR90" s="89"/>
      <c r="DS90" s="142"/>
      <c r="DT90" s="142"/>
      <c r="DU90" s="143"/>
      <c r="DV90" s="144"/>
      <c r="DW90" s="145"/>
      <c r="DX90" s="145"/>
      <c r="DY90" s="146"/>
      <c r="DZ90" s="147"/>
      <c r="EA90" s="148"/>
      <c r="EB90" s="149"/>
      <c r="EC90" s="150"/>
      <c r="ED90" s="89"/>
      <c r="EE90" s="142"/>
      <c r="EF90" s="142"/>
      <c r="EG90" s="143"/>
      <c r="EH90" s="144"/>
      <c r="EI90" s="145"/>
      <c r="EJ90" s="145"/>
      <c r="EK90" s="146"/>
      <c r="EL90" s="147"/>
      <c r="EM90" s="148"/>
      <c r="EN90" s="149"/>
      <c r="EO90" s="150"/>
      <c r="EP90" s="89"/>
      <c r="EQ90" s="142"/>
      <c r="ER90" s="142"/>
      <c r="ES90" s="143"/>
      <c r="ET90" s="144"/>
      <c r="EU90" s="145"/>
      <c r="EV90" s="145"/>
      <c r="EW90" s="146"/>
      <c r="EX90" s="147"/>
      <c r="EY90" s="148"/>
      <c r="EZ90" s="149"/>
      <c r="FA90" s="150"/>
      <c r="FB90" s="89"/>
      <c r="FC90" s="142"/>
      <c r="FD90" s="142"/>
      <c r="FE90" s="143"/>
      <c r="FF90" s="144"/>
      <c r="FG90" s="145"/>
      <c r="FH90" s="145"/>
      <c r="FI90" s="146"/>
      <c r="FJ90" s="147"/>
      <c r="FK90" s="148"/>
      <c r="FL90" s="149"/>
      <c r="FM90" s="150"/>
      <c r="FN90" s="89"/>
      <c r="FO90" s="142"/>
      <c r="FP90" s="142"/>
      <c r="FQ90" s="143"/>
      <c r="FR90" s="144"/>
      <c r="FS90" s="145"/>
      <c r="FT90" s="145"/>
      <c r="FU90" s="146"/>
      <c r="FV90" s="147"/>
      <c r="FW90" s="148"/>
      <c r="FX90" s="149"/>
      <c r="FY90" s="150"/>
      <c r="FZ90" s="89"/>
      <c r="GA90" s="142"/>
      <c r="GB90" s="142"/>
      <c r="GC90" s="143"/>
      <c r="GD90" s="144"/>
      <c r="GE90" s="145"/>
      <c r="GF90" s="145"/>
      <c r="GG90" s="146"/>
      <c r="GH90" s="147"/>
      <c r="GI90" s="148"/>
      <c r="GJ90" s="149"/>
      <c r="GK90" s="150"/>
      <c r="GL90" s="89"/>
      <c r="GM90" s="142"/>
      <c r="GN90" s="142"/>
      <c r="GO90" s="143"/>
      <c r="GP90" s="144"/>
      <c r="GQ90" s="145"/>
      <c r="GR90" s="145"/>
      <c r="GS90" s="146"/>
      <c r="GT90" s="147"/>
      <c r="GU90" s="148"/>
      <c r="GV90" s="149"/>
      <c r="GW90" s="150"/>
      <c r="GX90" s="89"/>
      <c r="GY90" s="142"/>
      <c r="GZ90" s="142"/>
      <c r="HA90" s="143"/>
      <c r="HB90" s="144"/>
      <c r="HC90" s="145"/>
      <c r="HD90" s="145"/>
      <c r="HE90" s="146"/>
      <c r="HF90" s="147"/>
      <c r="HG90" s="148"/>
      <c r="HH90" s="149"/>
      <c r="HI90" s="150"/>
      <c r="HJ90" s="89"/>
      <c r="HK90" s="142"/>
      <c r="HL90" s="142"/>
      <c r="HM90" s="143"/>
      <c r="HN90" s="144"/>
      <c r="HO90" s="145"/>
      <c r="HP90" s="145"/>
      <c r="HQ90" s="146"/>
      <c r="HR90" s="147"/>
      <c r="HS90" s="148"/>
      <c r="HT90" s="149"/>
      <c r="HU90" s="150"/>
      <c r="HV90" s="89"/>
      <c r="HW90" s="142"/>
      <c r="HX90" s="142"/>
      <c r="HY90" s="143"/>
      <c r="HZ90" s="144"/>
      <c r="IA90" s="145"/>
      <c r="IB90" s="145"/>
      <c r="IC90" s="146"/>
      <c r="ID90" s="147"/>
      <c r="IE90" s="148"/>
      <c r="IF90" s="149"/>
      <c r="IG90" s="150"/>
      <c r="IH90" s="89"/>
      <c r="II90" s="142"/>
      <c r="IJ90" s="142"/>
      <c r="IK90" s="143"/>
      <c r="IL90" s="144"/>
      <c r="IM90" s="145"/>
      <c r="IN90" s="145"/>
      <c r="IO90" s="146"/>
      <c r="IP90" s="147"/>
      <c r="IQ90" s="148"/>
      <c r="IR90" s="149"/>
      <c r="IS90" s="150"/>
      <c r="IT90" s="89"/>
      <c r="IU90" s="142"/>
      <c r="IV90" s="142"/>
      <c r="IW90" s="143"/>
      <c r="IX90" s="144"/>
      <c r="IY90" s="145"/>
      <c r="IZ90" s="145"/>
      <c r="JA90" s="146"/>
      <c r="JB90" s="147"/>
      <c r="JC90" s="148"/>
      <c r="JD90" s="149"/>
      <c r="JE90" s="150"/>
      <c r="JF90" s="89"/>
      <c r="JG90" s="142"/>
      <c r="JH90" s="142"/>
      <c r="JI90" s="143"/>
      <c r="JJ90" s="144"/>
      <c r="JK90" s="145"/>
      <c r="JL90" s="145"/>
      <c r="JM90" s="146"/>
      <c r="JN90" s="147"/>
      <c r="JO90" s="148"/>
      <c r="JP90" s="149"/>
      <c r="JQ90" s="150"/>
      <c r="JR90" s="89"/>
      <c r="JS90" s="142"/>
      <c r="JT90" s="142"/>
      <c r="JU90" s="143"/>
      <c r="JV90" s="144"/>
      <c r="JW90" s="145"/>
      <c r="JX90" s="145"/>
      <c r="JY90" s="146"/>
      <c r="JZ90" s="147"/>
      <c r="KA90" s="148"/>
      <c r="KB90" s="149"/>
      <c r="KC90" s="150"/>
      <c r="KD90" s="89"/>
      <c r="KE90" s="142"/>
      <c r="KF90" s="142"/>
    </row>
    <row r="91" spans="1:292" ht="13.5" customHeight="1" x14ac:dyDescent="0.25">
      <c r="A91" s="100"/>
      <c r="B91" s="142" t="s">
        <v>1142</v>
      </c>
      <c r="C91" s="89" t="s">
        <v>1081</v>
      </c>
      <c r="D91" s="320"/>
      <c r="E91" s="143"/>
      <c r="F91" s="144"/>
      <c r="G91" s="145"/>
      <c r="H91" s="145"/>
      <c r="I91" s="146"/>
      <c r="J91" s="147"/>
      <c r="K91" s="148"/>
      <c r="L91" s="149"/>
      <c r="M91" s="150"/>
      <c r="O91" s="142"/>
      <c r="P91" s="320"/>
      <c r="Q91" s="143"/>
      <c r="R91" s="144"/>
      <c r="S91" s="145"/>
      <c r="T91" s="145"/>
      <c r="U91" s="146"/>
      <c r="V91" s="147"/>
      <c r="W91" s="148"/>
      <c r="X91" s="149"/>
      <c r="Y91" s="150"/>
      <c r="AA91" s="142"/>
      <c r="AB91" s="142"/>
      <c r="AC91" s="143"/>
      <c r="AD91" s="144"/>
      <c r="AE91" s="145"/>
      <c r="AF91" s="145"/>
      <c r="AG91" s="146"/>
      <c r="AH91" s="147"/>
      <c r="AI91" s="148"/>
      <c r="AJ91" s="149"/>
      <c r="AK91" s="150"/>
      <c r="AM91" s="142"/>
      <c r="AN91" s="142"/>
      <c r="AO91" s="143">
        <f t="shared" si="288"/>
        <v>41878</v>
      </c>
      <c r="AP91" s="144" t="str">
        <f t="shared" si="289"/>
        <v>Valls I</v>
      </c>
      <c r="AQ91" s="145">
        <f t="shared" ref="AQ91" si="310">IF(AS91="","",AO$2)</f>
        <v>41729</v>
      </c>
      <c r="AR91" s="145">
        <f t="shared" ref="AR91" si="311">IF(AS91="","",AO$3)</f>
        <v>41878</v>
      </c>
      <c r="AS91" s="146" t="str">
        <f t="shared" si="290"/>
        <v>Christian Eckert</v>
      </c>
      <c r="AT91" s="147" t="str">
        <f t="shared" si="291"/>
        <v>1956</v>
      </c>
      <c r="AU91" s="148" t="str">
        <f t="shared" si="292"/>
        <v>male</v>
      </c>
      <c r="AV91" s="149" t="str">
        <f t="shared" si="293"/>
        <v>fr_ps01</v>
      </c>
      <c r="AW91" s="150" t="str">
        <f t="shared" si="294"/>
        <v>Eckert_Christian_1956</v>
      </c>
      <c r="AX91" s="89"/>
      <c r="AY91" s="142"/>
      <c r="AZ91" s="318" t="s">
        <v>1112</v>
      </c>
      <c r="BA91" s="143">
        <f t="shared" si="295"/>
        <v>42710</v>
      </c>
      <c r="BB91" s="144" t="str">
        <f t="shared" si="296"/>
        <v>Valls II</v>
      </c>
      <c r="BC91" s="145">
        <f t="shared" ref="BC91" si="312">IF(BE91="","",BA$2)</f>
        <v>41878</v>
      </c>
      <c r="BD91" s="145">
        <f t="shared" ref="BD91" si="313">IF(BE91="","",BA$3)</f>
        <v>42710</v>
      </c>
      <c r="BE91" s="146" t="str">
        <f t="shared" si="297"/>
        <v>Christian Eckert</v>
      </c>
      <c r="BF91" s="147" t="str">
        <f t="shared" si="298"/>
        <v>1956</v>
      </c>
      <c r="BG91" s="148" t="str">
        <f t="shared" si="299"/>
        <v>male</v>
      </c>
      <c r="BH91" s="149" t="str">
        <f t="shared" si="300"/>
        <v>fr_ps01</v>
      </c>
      <c r="BI91" s="150" t="str">
        <f t="shared" si="301"/>
        <v>Eckert_Christian_1956</v>
      </c>
      <c r="BJ91" s="89"/>
      <c r="BK91" s="142"/>
      <c r="BL91" s="318" t="s">
        <v>1112</v>
      </c>
      <c r="BM91" s="143" t="str">
        <f t="shared" si="261"/>
        <v/>
      </c>
      <c r="BN91" s="144" t="str">
        <f t="shared" si="262"/>
        <v/>
      </c>
      <c r="BO91" s="145" t="str">
        <f t="shared" si="263"/>
        <v/>
      </c>
      <c r="BP91" s="145" t="str">
        <f t="shared" si="264"/>
        <v/>
      </c>
      <c r="BQ91" s="146" t="str">
        <f t="shared" si="265"/>
        <v/>
      </c>
      <c r="BR91" s="147" t="str">
        <f t="shared" si="266"/>
        <v/>
      </c>
      <c r="BS91" s="148" t="str">
        <f t="shared" si="267"/>
        <v/>
      </c>
      <c r="BT91" s="149" t="str">
        <f t="shared" si="268"/>
        <v/>
      </c>
      <c r="BU91" s="150" t="str">
        <f t="shared" si="269"/>
        <v/>
      </c>
      <c r="BV91" s="89"/>
      <c r="BW91" s="142"/>
      <c r="BX91" s="142"/>
      <c r="BY91" s="143" t="str">
        <f t="shared" si="270"/>
        <v/>
      </c>
      <c r="BZ91" s="144" t="str">
        <f t="shared" si="271"/>
        <v/>
      </c>
      <c r="CA91" s="145" t="str">
        <f t="shared" si="272"/>
        <v/>
      </c>
      <c r="CB91" s="145" t="str">
        <f t="shared" si="273"/>
        <v/>
      </c>
      <c r="CC91" s="146" t="str">
        <f t="shared" si="274"/>
        <v/>
      </c>
      <c r="CD91" s="147" t="str">
        <f t="shared" si="275"/>
        <v/>
      </c>
      <c r="CE91" s="148" t="str">
        <f t="shared" si="276"/>
        <v/>
      </c>
      <c r="CF91" s="149" t="str">
        <f t="shared" si="277"/>
        <v/>
      </c>
      <c r="CG91" s="150" t="str">
        <f t="shared" si="278"/>
        <v/>
      </c>
      <c r="CH91" s="89"/>
      <c r="CI91" s="142"/>
      <c r="CJ91" s="142"/>
      <c r="CK91" s="143" t="str">
        <f t="shared" si="279"/>
        <v/>
      </c>
      <c r="CL91" s="144" t="str">
        <f t="shared" si="280"/>
        <v/>
      </c>
      <c r="CM91" s="145" t="str">
        <f t="shared" si="281"/>
        <v/>
      </c>
      <c r="CN91" s="145" t="str">
        <f t="shared" si="282"/>
        <v/>
      </c>
      <c r="CO91" s="146" t="str">
        <f t="shared" si="283"/>
        <v/>
      </c>
      <c r="CP91" s="147" t="str">
        <f t="shared" si="284"/>
        <v/>
      </c>
      <c r="CQ91" s="148" t="str">
        <f t="shared" si="285"/>
        <v/>
      </c>
      <c r="CR91" s="149" t="str">
        <f t="shared" si="286"/>
        <v/>
      </c>
      <c r="CS91" s="150" t="str">
        <f t="shared" si="287"/>
        <v/>
      </c>
      <c r="CT91" s="89"/>
      <c r="CU91" s="142"/>
      <c r="CV91" s="142"/>
      <c r="CW91" s="143" t="str">
        <f t="shared" si="252"/>
        <v/>
      </c>
      <c r="CX91" s="144" t="str">
        <f t="shared" si="253"/>
        <v/>
      </c>
      <c r="CY91" s="145" t="str">
        <f t="shared" si="254"/>
        <v/>
      </c>
      <c r="CZ91" s="145" t="str">
        <f t="shared" si="255"/>
        <v/>
      </c>
      <c r="DA91" s="146" t="str">
        <f t="shared" si="256"/>
        <v/>
      </c>
      <c r="DB91" s="147" t="str">
        <f t="shared" si="257"/>
        <v/>
      </c>
      <c r="DC91" s="148" t="str">
        <f t="shared" si="258"/>
        <v/>
      </c>
      <c r="DD91" s="149" t="str">
        <f t="shared" si="259"/>
        <v/>
      </c>
      <c r="DE91" s="150" t="str">
        <f t="shared" si="260"/>
        <v/>
      </c>
      <c r="DF91" s="89"/>
      <c r="DG91" s="142"/>
      <c r="DH91" s="142"/>
      <c r="DI91" s="143"/>
      <c r="DJ91" s="144"/>
      <c r="DK91" s="145"/>
      <c r="DL91" s="145"/>
      <c r="DM91" s="146"/>
      <c r="DN91" s="147"/>
      <c r="DO91" s="148"/>
      <c r="DP91" s="149"/>
      <c r="DQ91" s="150"/>
      <c r="DR91" s="89"/>
      <c r="DS91" s="142"/>
      <c r="DT91" s="142"/>
      <c r="DU91" s="143"/>
      <c r="DV91" s="144"/>
      <c r="DW91" s="145"/>
      <c r="DX91" s="145"/>
      <c r="DY91" s="146"/>
      <c r="DZ91" s="147"/>
      <c r="EA91" s="148"/>
      <c r="EB91" s="149"/>
      <c r="EC91" s="150"/>
      <c r="ED91" s="89"/>
      <c r="EE91" s="142"/>
      <c r="EF91" s="142"/>
      <c r="EG91" s="143"/>
      <c r="EH91" s="144"/>
      <c r="EI91" s="145"/>
      <c r="EJ91" s="145"/>
      <c r="EK91" s="146"/>
      <c r="EL91" s="147"/>
      <c r="EM91" s="148"/>
      <c r="EN91" s="149"/>
      <c r="EO91" s="150"/>
      <c r="EP91" s="89"/>
      <c r="EQ91" s="142"/>
      <c r="ER91" s="142"/>
      <c r="ES91" s="143"/>
      <c r="ET91" s="144"/>
      <c r="EU91" s="145"/>
      <c r="EV91" s="145"/>
      <c r="EW91" s="146"/>
      <c r="EX91" s="147"/>
      <c r="EY91" s="148"/>
      <c r="EZ91" s="149"/>
      <c r="FA91" s="150"/>
      <c r="FB91" s="89"/>
      <c r="FC91" s="142"/>
      <c r="FD91" s="142"/>
      <c r="FE91" s="143"/>
      <c r="FF91" s="144"/>
      <c r="FG91" s="145"/>
      <c r="FH91" s="145"/>
      <c r="FI91" s="146"/>
      <c r="FJ91" s="147"/>
      <c r="FK91" s="148"/>
      <c r="FL91" s="149"/>
      <c r="FM91" s="150"/>
      <c r="FN91" s="89"/>
      <c r="FO91" s="142"/>
      <c r="FP91" s="142"/>
      <c r="FQ91" s="143"/>
      <c r="FR91" s="144"/>
      <c r="FS91" s="145"/>
      <c r="FT91" s="145"/>
      <c r="FU91" s="146"/>
      <c r="FV91" s="147"/>
      <c r="FW91" s="148"/>
      <c r="FX91" s="149"/>
      <c r="FY91" s="150"/>
      <c r="FZ91" s="89"/>
      <c r="GA91" s="142"/>
      <c r="GB91" s="142"/>
      <c r="GC91" s="143"/>
      <c r="GD91" s="144"/>
      <c r="GE91" s="145"/>
      <c r="GF91" s="145"/>
      <c r="GG91" s="146"/>
      <c r="GH91" s="147"/>
      <c r="GI91" s="148"/>
      <c r="GJ91" s="149"/>
      <c r="GK91" s="150"/>
      <c r="GL91" s="89"/>
      <c r="GM91" s="142"/>
      <c r="GN91" s="142"/>
      <c r="GO91" s="143"/>
      <c r="GP91" s="144"/>
      <c r="GQ91" s="145"/>
      <c r="GR91" s="145"/>
      <c r="GS91" s="146"/>
      <c r="GT91" s="147"/>
      <c r="GU91" s="148"/>
      <c r="GV91" s="149"/>
      <c r="GW91" s="150"/>
      <c r="GX91" s="89"/>
      <c r="GY91" s="142"/>
      <c r="GZ91" s="142"/>
      <c r="HA91" s="143"/>
      <c r="HB91" s="144"/>
      <c r="HC91" s="145"/>
      <c r="HD91" s="145"/>
      <c r="HE91" s="146"/>
      <c r="HF91" s="147"/>
      <c r="HG91" s="148"/>
      <c r="HH91" s="149"/>
      <c r="HI91" s="150"/>
      <c r="HJ91" s="89"/>
      <c r="HK91" s="142"/>
      <c r="HL91" s="142"/>
      <c r="HM91" s="143"/>
      <c r="HN91" s="144"/>
      <c r="HO91" s="145"/>
      <c r="HP91" s="145"/>
      <c r="HQ91" s="146"/>
      <c r="HR91" s="147"/>
      <c r="HS91" s="148"/>
      <c r="HT91" s="149"/>
      <c r="HU91" s="150"/>
      <c r="HV91" s="89"/>
      <c r="HW91" s="142"/>
      <c r="HX91" s="142"/>
      <c r="HY91" s="143"/>
      <c r="HZ91" s="144"/>
      <c r="IA91" s="145"/>
      <c r="IB91" s="145"/>
      <c r="IC91" s="146"/>
      <c r="ID91" s="147"/>
      <c r="IE91" s="148"/>
      <c r="IF91" s="149"/>
      <c r="IG91" s="150"/>
      <c r="IH91" s="89"/>
      <c r="II91" s="142"/>
      <c r="IJ91" s="142"/>
      <c r="IK91" s="143"/>
      <c r="IL91" s="144"/>
      <c r="IM91" s="145"/>
      <c r="IN91" s="145"/>
      <c r="IO91" s="146"/>
      <c r="IP91" s="147"/>
      <c r="IQ91" s="148"/>
      <c r="IR91" s="149"/>
      <c r="IS91" s="150"/>
      <c r="IT91" s="89"/>
      <c r="IU91" s="142"/>
      <c r="IV91" s="142"/>
      <c r="IW91" s="143"/>
      <c r="IX91" s="144"/>
      <c r="IY91" s="145"/>
      <c r="IZ91" s="145"/>
      <c r="JA91" s="146"/>
      <c r="JB91" s="147"/>
      <c r="JC91" s="148"/>
      <c r="JD91" s="149"/>
      <c r="JE91" s="150"/>
      <c r="JF91" s="89"/>
      <c r="JG91" s="142"/>
      <c r="JH91" s="142"/>
      <c r="JI91" s="143"/>
      <c r="JJ91" s="144"/>
      <c r="JK91" s="145"/>
      <c r="JL91" s="145"/>
      <c r="JM91" s="146"/>
      <c r="JN91" s="147"/>
      <c r="JO91" s="148"/>
      <c r="JP91" s="149"/>
      <c r="JQ91" s="150"/>
      <c r="JR91" s="89"/>
      <c r="JS91" s="142"/>
      <c r="JT91" s="142"/>
      <c r="JU91" s="143"/>
      <c r="JV91" s="144"/>
      <c r="JW91" s="145"/>
      <c r="JX91" s="145"/>
      <c r="JY91" s="146"/>
      <c r="JZ91" s="147"/>
      <c r="KA91" s="148"/>
      <c r="KB91" s="149"/>
      <c r="KC91" s="150"/>
      <c r="KD91" s="89"/>
      <c r="KE91" s="142"/>
      <c r="KF91" s="142"/>
    </row>
    <row r="92" spans="1:292" ht="13.5" customHeight="1" x14ac:dyDescent="0.25">
      <c r="A92" s="100"/>
      <c r="B92" s="142" t="s">
        <v>839</v>
      </c>
      <c r="C92" s="89" t="s">
        <v>840</v>
      </c>
      <c r="D92" s="320"/>
      <c r="E92" s="143">
        <f t="shared" si="53"/>
        <v>40601</v>
      </c>
      <c r="F92" s="144" t="str">
        <f t="shared" si="54"/>
        <v>Fillon VI</v>
      </c>
      <c r="G92" s="145">
        <f t="shared" si="55"/>
        <v>40496</v>
      </c>
      <c r="H92" s="145">
        <f t="shared" si="56"/>
        <v>40601</v>
      </c>
      <c r="I92" s="146" t="str">
        <f t="shared" si="57"/>
        <v>Frédéric Lefèbvre</v>
      </c>
      <c r="J92" s="147" t="str">
        <f t="shared" si="58"/>
        <v>1963</v>
      </c>
      <c r="K92" s="148" t="str">
        <f t="shared" si="59"/>
        <v>male</v>
      </c>
      <c r="L92" s="149" t="str">
        <f t="shared" si="60"/>
        <v>fr_ump01</v>
      </c>
      <c r="M92" s="150" t="str">
        <f t="shared" si="61"/>
        <v>Lefèbvre_Frédéric_1963</v>
      </c>
      <c r="O92" s="142"/>
      <c r="P92" s="320" t="s">
        <v>949</v>
      </c>
      <c r="Q92" s="143">
        <f t="shared" si="62"/>
        <v>41044</v>
      </c>
      <c r="R92" s="144" t="str">
        <f t="shared" si="63"/>
        <v>Fillon VII</v>
      </c>
      <c r="S92" s="145">
        <f t="shared" si="64"/>
        <v>40601</v>
      </c>
      <c r="T92" s="145">
        <f t="shared" si="65"/>
        <v>41044</v>
      </c>
      <c r="U92" s="146" t="str">
        <f t="shared" si="66"/>
        <v>Frédéric Lefèbvre</v>
      </c>
      <c r="V92" s="147" t="str">
        <f t="shared" si="67"/>
        <v>1963</v>
      </c>
      <c r="W92" s="148" t="str">
        <f t="shared" si="68"/>
        <v>male</v>
      </c>
      <c r="X92" s="149" t="str">
        <f t="shared" si="69"/>
        <v>fr_ump01</v>
      </c>
      <c r="Y92" s="150" t="str">
        <f t="shared" si="70"/>
        <v>Lefèbvre_Frédéric_1963</v>
      </c>
      <c r="AA92" s="142"/>
      <c r="AB92" s="142" t="s">
        <v>949</v>
      </c>
      <c r="AC92" s="143" t="str">
        <f t="shared" si="71"/>
        <v/>
      </c>
      <c r="AD92" s="144" t="str">
        <f t="shared" si="72"/>
        <v/>
      </c>
      <c r="AE92" s="145" t="str">
        <f t="shared" si="73"/>
        <v/>
      </c>
      <c r="AF92" s="145" t="str">
        <f t="shared" si="74"/>
        <v/>
      </c>
      <c r="AG92" s="146" t="str">
        <f t="shared" si="75"/>
        <v/>
      </c>
      <c r="AH92" s="147" t="str">
        <f t="shared" si="76"/>
        <v/>
      </c>
      <c r="AI92" s="148" t="str">
        <f t="shared" si="77"/>
        <v/>
      </c>
      <c r="AJ92" s="149" t="str">
        <f t="shared" si="215"/>
        <v/>
      </c>
      <c r="AK92" s="150" t="str">
        <f t="shared" si="78"/>
        <v/>
      </c>
      <c r="AM92" s="142"/>
      <c r="AN92" s="142"/>
      <c r="AO92" s="143" t="str">
        <f t="shared" si="288"/>
        <v/>
      </c>
      <c r="AP92" s="144" t="str">
        <f t="shared" si="289"/>
        <v/>
      </c>
      <c r="AQ92" s="145" t="str">
        <f t="shared" si="216"/>
        <v/>
      </c>
      <c r="AR92" s="145" t="str">
        <f t="shared" si="217"/>
        <v/>
      </c>
      <c r="AS92" s="146" t="str">
        <f t="shared" si="290"/>
        <v/>
      </c>
      <c r="AT92" s="147" t="str">
        <f t="shared" si="291"/>
        <v/>
      </c>
      <c r="AU92" s="148" t="str">
        <f t="shared" si="292"/>
        <v/>
      </c>
      <c r="AV92" s="149" t="str">
        <f t="shared" si="293"/>
        <v/>
      </c>
      <c r="AW92" s="150" t="str">
        <f t="shared" si="294"/>
        <v/>
      </c>
      <c r="AX92" s="89"/>
      <c r="AY92" s="142"/>
      <c r="AZ92" s="142"/>
      <c r="BA92" s="143" t="str">
        <f t="shared" si="295"/>
        <v/>
      </c>
      <c r="BB92" s="144" t="str">
        <f t="shared" si="296"/>
        <v/>
      </c>
      <c r="BC92" s="145" t="str">
        <f t="shared" si="218"/>
        <v/>
      </c>
      <c r="BD92" s="145" t="str">
        <f t="shared" si="219"/>
        <v/>
      </c>
      <c r="BE92" s="146" t="str">
        <f t="shared" si="297"/>
        <v/>
      </c>
      <c r="BF92" s="147" t="str">
        <f t="shared" si="298"/>
        <v/>
      </c>
      <c r="BG92" s="148" t="str">
        <f t="shared" si="299"/>
        <v/>
      </c>
      <c r="BH92" s="149" t="str">
        <f t="shared" si="300"/>
        <v/>
      </c>
      <c r="BI92" s="150" t="str">
        <f t="shared" si="301"/>
        <v/>
      </c>
      <c r="BJ92" s="89"/>
      <c r="BK92" s="142"/>
      <c r="BL92" s="142"/>
      <c r="BM92" s="143" t="str">
        <f t="shared" si="261"/>
        <v/>
      </c>
      <c r="BN92" s="144" t="str">
        <f t="shared" si="262"/>
        <v/>
      </c>
      <c r="BO92" s="145" t="str">
        <f t="shared" si="263"/>
        <v/>
      </c>
      <c r="BP92" s="145" t="str">
        <f t="shared" si="264"/>
        <v/>
      </c>
      <c r="BQ92" s="146" t="str">
        <f t="shared" si="265"/>
        <v/>
      </c>
      <c r="BR92" s="147" t="str">
        <f t="shared" si="266"/>
        <v/>
      </c>
      <c r="BS92" s="148" t="str">
        <f t="shared" si="267"/>
        <v/>
      </c>
      <c r="BT92" s="149" t="str">
        <f t="shared" si="268"/>
        <v/>
      </c>
      <c r="BU92" s="150" t="str">
        <f t="shared" si="269"/>
        <v/>
      </c>
      <c r="BV92" s="89"/>
      <c r="BW92" s="142"/>
      <c r="BX92" s="142"/>
      <c r="BY92" s="143" t="str">
        <f t="shared" si="270"/>
        <v/>
      </c>
      <c r="BZ92" s="144" t="str">
        <f t="shared" si="271"/>
        <v/>
      </c>
      <c r="CA92" s="145" t="str">
        <f t="shared" si="272"/>
        <v/>
      </c>
      <c r="CB92" s="145" t="str">
        <f t="shared" si="273"/>
        <v/>
      </c>
      <c r="CC92" s="146" t="str">
        <f t="shared" si="274"/>
        <v/>
      </c>
      <c r="CD92" s="147" t="str">
        <f t="shared" si="275"/>
        <v/>
      </c>
      <c r="CE92" s="148" t="str">
        <f t="shared" si="276"/>
        <v/>
      </c>
      <c r="CF92" s="149" t="str">
        <f t="shared" si="277"/>
        <v/>
      </c>
      <c r="CG92" s="150" t="str">
        <f t="shared" si="278"/>
        <v/>
      </c>
      <c r="CH92" s="89"/>
      <c r="CI92" s="142"/>
      <c r="CJ92" s="142"/>
      <c r="CK92" s="143" t="str">
        <f t="shared" si="279"/>
        <v/>
      </c>
      <c r="CL92" s="144" t="str">
        <f t="shared" si="280"/>
        <v/>
      </c>
      <c r="CM92" s="145" t="str">
        <f t="shared" si="281"/>
        <v/>
      </c>
      <c r="CN92" s="145" t="str">
        <f t="shared" si="282"/>
        <v/>
      </c>
      <c r="CO92" s="146" t="str">
        <f t="shared" si="283"/>
        <v/>
      </c>
      <c r="CP92" s="147" t="str">
        <f t="shared" si="284"/>
        <v/>
      </c>
      <c r="CQ92" s="148" t="str">
        <f t="shared" si="285"/>
        <v/>
      </c>
      <c r="CR92" s="149" t="str">
        <f t="shared" si="286"/>
        <v/>
      </c>
      <c r="CS92" s="150" t="str">
        <f t="shared" si="287"/>
        <v/>
      </c>
      <c r="CT92" s="89"/>
      <c r="CU92" s="142"/>
      <c r="CV92" s="142"/>
      <c r="CW92" s="143" t="str">
        <f t="shared" si="252"/>
        <v/>
      </c>
      <c r="CX92" s="144" t="str">
        <f t="shared" si="253"/>
        <v/>
      </c>
      <c r="CY92" s="145" t="str">
        <f t="shared" si="254"/>
        <v/>
      </c>
      <c r="CZ92" s="145" t="str">
        <f t="shared" si="255"/>
        <v/>
      </c>
      <c r="DA92" s="146" t="str">
        <f t="shared" si="256"/>
        <v/>
      </c>
      <c r="DB92" s="147" t="str">
        <f t="shared" si="257"/>
        <v/>
      </c>
      <c r="DC92" s="148" t="str">
        <f t="shared" si="258"/>
        <v/>
      </c>
      <c r="DD92" s="149" t="str">
        <f t="shared" si="259"/>
        <v/>
      </c>
      <c r="DE92" s="150" t="str">
        <f t="shared" si="260"/>
        <v/>
      </c>
      <c r="DF92" s="89"/>
      <c r="DG92" s="142"/>
      <c r="DH92" s="142"/>
      <c r="DI92" s="143" t="str">
        <f t="shared" si="79"/>
        <v/>
      </c>
      <c r="DJ92" s="144" t="str">
        <f t="shared" si="80"/>
        <v/>
      </c>
      <c r="DK92" s="145" t="str">
        <f t="shared" si="81"/>
        <v/>
      </c>
      <c r="DL92" s="145" t="str">
        <f t="shared" si="82"/>
        <v/>
      </c>
      <c r="DM92" s="146" t="str">
        <f t="shared" si="83"/>
        <v/>
      </c>
      <c r="DN92" s="147" t="str">
        <f t="shared" si="84"/>
        <v/>
      </c>
      <c r="DO92" s="148" t="str">
        <f t="shared" si="85"/>
        <v/>
      </c>
      <c r="DP92" s="149" t="str">
        <f t="shared" si="86"/>
        <v/>
      </c>
      <c r="DQ92" s="150" t="str">
        <f t="shared" si="87"/>
        <v/>
      </c>
      <c r="DR92" s="89"/>
      <c r="DS92" s="142"/>
      <c r="DT92" s="142"/>
      <c r="DU92" s="143" t="str">
        <f t="shared" si="88"/>
        <v/>
      </c>
      <c r="DV92" s="144" t="str">
        <f t="shared" si="89"/>
        <v/>
      </c>
      <c r="DW92" s="145" t="str">
        <f t="shared" si="90"/>
        <v/>
      </c>
      <c r="DX92" s="145" t="str">
        <f t="shared" si="91"/>
        <v/>
      </c>
      <c r="DY92" s="146" t="str">
        <f t="shared" si="92"/>
        <v/>
      </c>
      <c r="DZ92" s="147" t="str">
        <f t="shared" si="93"/>
        <v/>
      </c>
      <c r="EA92" s="148" t="str">
        <f t="shared" si="94"/>
        <v/>
      </c>
      <c r="EB92" s="149" t="str">
        <f t="shared" si="95"/>
        <v/>
      </c>
      <c r="EC92" s="150" t="str">
        <f t="shared" si="96"/>
        <v/>
      </c>
      <c r="ED92" s="89"/>
      <c r="EE92" s="142"/>
      <c r="EF92" s="142"/>
      <c r="EG92" s="143" t="str">
        <f t="shared" si="97"/>
        <v/>
      </c>
      <c r="EH92" s="144" t="str">
        <f t="shared" si="98"/>
        <v/>
      </c>
      <c r="EI92" s="145" t="str">
        <f t="shared" si="99"/>
        <v/>
      </c>
      <c r="EJ92" s="145" t="str">
        <f t="shared" si="100"/>
        <v/>
      </c>
      <c r="EK92" s="146" t="str">
        <f t="shared" si="101"/>
        <v/>
      </c>
      <c r="EL92" s="147" t="str">
        <f t="shared" si="102"/>
        <v/>
      </c>
      <c r="EM92" s="148" t="str">
        <f t="shared" si="103"/>
        <v/>
      </c>
      <c r="EN92" s="149" t="str">
        <f t="shared" si="104"/>
        <v/>
      </c>
      <c r="EO92" s="150" t="str">
        <f t="shared" si="105"/>
        <v/>
      </c>
      <c r="EP92" s="89"/>
      <c r="EQ92" s="142"/>
      <c r="ER92" s="142"/>
      <c r="ES92" s="143" t="str">
        <f t="shared" si="106"/>
        <v/>
      </c>
      <c r="ET92" s="144" t="str">
        <f t="shared" si="107"/>
        <v/>
      </c>
      <c r="EU92" s="145" t="str">
        <f t="shared" si="108"/>
        <v/>
      </c>
      <c r="EV92" s="145" t="str">
        <f t="shared" si="109"/>
        <v/>
      </c>
      <c r="EW92" s="146" t="str">
        <f t="shared" si="110"/>
        <v/>
      </c>
      <c r="EX92" s="147" t="str">
        <f t="shared" si="111"/>
        <v/>
      </c>
      <c r="EY92" s="148" t="str">
        <f t="shared" si="112"/>
        <v/>
      </c>
      <c r="EZ92" s="149" t="str">
        <f t="shared" si="113"/>
        <v/>
      </c>
      <c r="FA92" s="150" t="str">
        <f t="shared" si="114"/>
        <v/>
      </c>
      <c r="FB92" s="89"/>
      <c r="FC92" s="142"/>
      <c r="FD92" s="142"/>
      <c r="FE92" s="143" t="str">
        <f t="shared" si="115"/>
        <v/>
      </c>
      <c r="FF92" s="144" t="str">
        <f t="shared" si="116"/>
        <v/>
      </c>
      <c r="FG92" s="145" t="str">
        <f t="shared" si="117"/>
        <v/>
      </c>
      <c r="FH92" s="145" t="str">
        <f t="shared" si="118"/>
        <v/>
      </c>
      <c r="FI92" s="146" t="str">
        <f t="shared" si="119"/>
        <v/>
      </c>
      <c r="FJ92" s="147" t="str">
        <f t="shared" si="120"/>
        <v/>
      </c>
      <c r="FK92" s="148" t="str">
        <f t="shared" si="121"/>
        <v/>
      </c>
      <c r="FL92" s="149" t="str">
        <f t="shared" si="122"/>
        <v/>
      </c>
      <c r="FM92" s="150" t="str">
        <f t="shared" si="123"/>
        <v/>
      </c>
      <c r="FN92" s="89"/>
      <c r="FO92" s="142"/>
      <c r="FP92" s="142"/>
      <c r="FQ92" s="143" t="str">
        <f>IF(FU92="","",#REF!)</f>
        <v/>
      </c>
      <c r="FR92" s="144" t="str">
        <f t="shared" si="124"/>
        <v/>
      </c>
      <c r="FS92" s="145" t="str">
        <f t="shared" si="125"/>
        <v/>
      </c>
      <c r="FT92" s="145" t="str">
        <f t="shared" si="126"/>
        <v/>
      </c>
      <c r="FU92" s="146" t="str">
        <f t="shared" si="127"/>
        <v/>
      </c>
      <c r="FV92" s="147" t="str">
        <f t="shared" si="128"/>
        <v/>
      </c>
      <c r="FW92" s="148" t="str">
        <f t="shared" si="129"/>
        <v/>
      </c>
      <c r="FX92" s="149" t="str">
        <f t="shared" si="130"/>
        <v/>
      </c>
      <c r="FY92" s="150" t="str">
        <f t="shared" si="131"/>
        <v/>
      </c>
      <c r="FZ92" s="89"/>
      <c r="GA92" s="142"/>
      <c r="GB92" s="142"/>
      <c r="GC92" s="143" t="str">
        <f t="shared" si="132"/>
        <v/>
      </c>
      <c r="GD92" s="144" t="str">
        <f t="shared" si="133"/>
        <v/>
      </c>
      <c r="GE92" s="145" t="str">
        <f t="shared" si="134"/>
        <v/>
      </c>
      <c r="GF92" s="145" t="str">
        <f t="shared" si="135"/>
        <v/>
      </c>
      <c r="GG92" s="146" t="str">
        <f t="shared" si="136"/>
        <v/>
      </c>
      <c r="GH92" s="147" t="str">
        <f t="shared" si="137"/>
        <v/>
      </c>
      <c r="GI92" s="148" t="str">
        <f t="shared" si="138"/>
        <v/>
      </c>
      <c r="GJ92" s="149" t="str">
        <f t="shared" si="139"/>
        <v/>
      </c>
      <c r="GK92" s="150" t="str">
        <f t="shared" si="140"/>
        <v/>
      </c>
      <c r="GL92" s="89"/>
      <c r="GM92" s="142"/>
      <c r="GN92" s="142"/>
      <c r="GO92" s="143" t="str">
        <f t="shared" si="141"/>
        <v/>
      </c>
      <c r="GP92" s="144" t="str">
        <f t="shared" si="142"/>
        <v/>
      </c>
      <c r="GQ92" s="145" t="str">
        <f t="shared" si="143"/>
        <v/>
      </c>
      <c r="GR92" s="145" t="str">
        <f t="shared" si="144"/>
        <v/>
      </c>
      <c r="GS92" s="146" t="str">
        <f t="shared" si="145"/>
        <v/>
      </c>
      <c r="GT92" s="147" t="str">
        <f t="shared" si="146"/>
        <v/>
      </c>
      <c r="GU92" s="148" t="str">
        <f t="shared" si="147"/>
        <v/>
      </c>
      <c r="GV92" s="149" t="str">
        <f t="shared" si="148"/>
        <v/>
      </c>
      <c r="GW92" s="150" t="str">
        <f t="shared" si="149"/>
        <v/>
      </c>
      <c r="GX92" s="89"/>
      <c r="GY92" s="142"/>
      <c r="GZ92" s="142"/>
      <c r="HA92" s="143" t="str">
        <f t="shared" si="150"/>
        <v/>
      </c>
      <c r="HB92" s="144" t="str">
        <f t="shared" si="151"/>
        <v/>
      </c>
      <c r="HC92" s="145" t="str">
        <f t="shared" si="152"/>
        <v/>
      </c>
      <c r="HD92" s="145" t="str">
        <f t="shared" si="153"/>
        <v/>
      </c>
      <c r="HE92" s="146" t="str">
        <f t="shared" si="154"/>
        <v/>
      </c>
      <c r="HF92" s="147" t="str">
        <f t="shared" si="155"/>
        <v/>
      </c>
      <c r="HG92" s="148" t="str">
        <f t="shared" si="156"/>
        <v/>
      </c>
      <c r="HH92" s="149" t="str">
        <f t="shared" si="157"/>
        <v/>
      </c>
      <c r="HI92" s="150" t="str">
        <f t="shared" si="158"/>
        <v/>
      </c>
      <c r="HJ92" s="89"/>
      <c r="HK92" s="142"/>
      <c r="HL92" s="142" t="s">
        <v>284</v>
      </c>
      <c r="HM92" s="143" t="str">
        <f t="shared" si="159"/>
        <v/>
      </c>
      <c r="HN92" s="144" t="str">
        <f t="shared" si="160"/>
        <v/>
      </c>
      <c r="HO92" s="145" t="str">
        <f t="shared" si="161"/>
        <v/>
      </c>
      <c r="HP92" s="145" t="str">
        <f t="shared" si="162"/>
        <v/>
      </c>
      <c r="HQ92" s="146" t="str">
        <f t="shared" si="163"/>
        <v/>
      </c>
      <c r="HR92" s="147" t="str">
        <f t="shared" si="164"/>
        <v/>
      </c>
      <c r="HS92" s="148" t="str">
        <f t="shared" si="165"/>
        <v/>
      </c>
      <c r="HT92" s="149" t="str">
        <f t="shared" si="166"/>
        <v/>
      </c>
      <c r="HU92" s="150" t="str">
        <f t="shared" si="167"/>
        <v/>
      </c>
      <c r="HV92" s="89"/>
      <c r="HW92" s="142"/>
      <c r="HX92" s="142"/>
      <c r="HY92" s="143" t="str">
        <f t="shared" si="168"/>
        <v/>
      </c>
      <c r="HZ92" s="144" t="str">
        <f t="shared" si="169"/>
        <v/>
      </c>
      <c r="IA92" s="145" t="str">
        <f t="shared" si="170"/>
        <v/>
      </c>
      <c r="IB92" s="145" t="str">
        <f t="shared" si="171"/>
        <v/>
      </c>
      <c r="IC92" s="146" t="str">
        <f t="shared" si="172"/>
        <v/>
      </c>
      <c r="ID92" s="147" t="str">
        <f t="shared" si="173"/>
        <v/>
      </c>
      <c r="IE92" s="148" t="str">
        <f t="shared" si="174"/>
        <v/>
      </c>
      <c r="IF92" s="149" t="str">
        <f t="shared" si="175"/>
        <v/>
      </c>
      <c r="IG92" s="150" t="str">
        <f t="shared" si="176"/>
        <v/>
      </c>
      <c r="IH92" s="89"/>
      <c r="II92" s="142"/>
      <c r="IJ92" s="142"/>
      <c r="IK92" s="143" t="str">
        <f t="shared" si="177"/>
        <v/>
      </c>
      <c r="IL92" s="144" t="str">
        <f t="shared" si="178"/>
        <v/>
      </c>
      <c r="IM92" s="145" t="str">
        <f t="shared" si="179"/>
        <v/>
      </c>
      <c r="IN92" s="145" t="str">
        <f t="shared" si="180"/>
        <v/>
      </c>
      <c r="IO92" s="146" t="str">
        <f t="shared" si="181"/>
        <v/>
      </c>
      <c r="IP92" s="147" t="str">
        <f t="shared" si="182"/>
        <v/>
      </c>
      <c r="IQ92" s="148" t="str">
        <f t="shared" si="183"/>
        <v/>
      </c>
      <c r="IR92" s="149" t="str">
        <f t="shared" si="184"/>
        <v/>
      </c>
      <c r="IS92" s="150" t="str">
        <f t="shared" si="185"/>
        <v/>
      </c>
      <c r="IT92" s="89"/>
      <c r="IU92" s="142"/>
      <c r="IV92" s="142"/>
      <c r="IW92" s="143" t="str">
        <f t="shared" si="186"/>
        <v/>
      </c>
      <c r="IX92" s="144" t="str">
        <f t="shared" si="187"/>
        <v/>
      </c>
      <c r="IY92" s="145" t="str">
        <f t="shared" si="188"/>
        <v/>
      </c>
      <c r="IZ92" s="145" t="str">
        <f t="shared" si="189"/>
        <v/>
      </c>
      <c r="JA92" s="146" t="str">
        <f t="shared" si="190"/>
        <v/>
      </c>
      <c r="JB92" s="147" t="str">
        <f t="shared" si="191"/>
        <v/>
      </c>
      <c r="JC92" s="148" t="str">
        <f t="shared" si="192"/>
        <v/>
      </c>
      <c r="JD92" s="149" t="str">
        <f t="shared" si="193"/>
        <v/>
      </c>
      <c r="JE92" s="150" t="str">
        <f t="shared" si="194"/>
        <v/>
      </c>
      <c r="JF92" s="89"/>
      <c r="JG92" s="142"/>
      <c r="JH92" s="142"/>
      <c r="JI92" s="143" t="str">
        <f t="shared" si="195"/>
        <v/>
      </c>
      <c r="JJ92" s="144" t="str">
        <f t="shared" si="196"/>
        <v/>
      </c>
      <c r="JK92" s="145" t="str">
        <f t="shared" si="197"/>
        <v/>
      </c>
      <c r="JL92" s="145" t="str">
        <f t="shared" si="198"/>
        <v/>
      </c>
      <c r="JM92" s="146" t="str">
        <f t="shared" si="199"/>
        <v/>
      </c>
      <c r="JN92" s="147" t="str">
        <f t="shared" si="200"/>
        <v/>
      </c>
      <c r="JO92" s="148" t="str">
        <f t="shared" si="201"/>
        <v/>
      </c>
      <c r="JP92" s="149" t="str">
        <f t="shared" si="202"/>
        <v/>
      </c>
      <c r="JQ92" s="150" t="str">
        <f t="shared" si="203"/>
        <v/>
      </c>
      <c r="JR92" s="89"/>
      <c r="JS92" s="142"/>
      <c r="JT92" s="142"/>
      <c r="JU92" s="143" t="str">
        <f t="shared" si="204"/>
        <v/>
      </c>
      <c r="JV92" s="144" t="str">
        <f t="shared" si="205"/>
        <v/>
      </c>
      <c r="JW92" s="145" t="str">
        <f t="shared" si="206"/>
        <v/>
      </c>
      <c r="JX92" s="145" t="str">
        <f t="shared" si="207"/>
        <v/>
      </c>
      <c r="JY92" s="146" t="str">
        <f t="shared" si="208"/>
        <v/>
      </c>
      <c r="JZ92" s="147" t="str">
        <f t="shared" si="209"/>
        <v/>
      </c>
      <c r="KA92" s="148" t="str">
        <f t="shared" si="210"/>
        <v/>
      </c>
      <c r="KB92" s="149" t="str">
        <f t="shared" si="211"/>
        <v/>
      </c>
      <c r="KC92" s="150" t="str">
        <f t="shared" si="212"/>
        <v/>
      </c>
      <c r="KD92" s="89"/>
      <c r="KE92" s="142"/>
      <c r="KF92" s="142"/>
    </row>
    <row r="93" spans="1:292" ht="13.5" customHeight="1" x14ac:dyDescent="0.25">
      <c r="A93" s="100"/>
      <c r="B93" s="142" t="s">
        <v>886</v>
      </c>
      <c r="C93" s="142" t="s">
        <v>887</v>
      </c>
      <c r="E93" s="143" t="str">
        <f>IF(I93="","",E$3)</f>
        <v/>
      </c>
      <c r="F93" s="144" t="str">
        <f>IF(I93="","",E$1)</f>
        <v/>
      </c>
      <c r="G93" s="145" t="str">
        <f>IF(I93="","",E$2)</f>
        <v/>
      </c>
      <c r="H93" s="145" t="str">
        <f>IF(I93="","",E$3)</f>
        <v/>
      </c>
      <c r="I93" s="146" t="str">
        <f>IF(P93="","",IF(ISNUMBER(SEARCH(":",P93)),MID(P93,FIND(":",P93)+2,FIND("(",P93)-FIND(":",P93)-3),LEFT(P93,FIND("(",P93)-2)))</f>
        <v/>
      </c>
      <c r="J93" s="147" t="str">
        <f>IF(P93="","",MID(P93,FIND("(",P93)+1,4))</f>
        <v/>
      </c>
      <c r="K93" s="148" t="str">
        <f>IF(ISNUMBER(SEARCH("*female*",P93)),"female",IF(ISNUMBER(SEARCH("*male*",P93)),"male",""))</f>
        <v/>
      </c>
      <c r="L93" s="149" t="str">
        <f>IF(P93="","",IF(ISERROR(MID(P93,FIND("male,",P93)+6,(FIND(")",P93)-(FIND("male,",P93)+6))))=TRUE,"missing/error",MID(P93,FIND("male,",P93)+6,(FIND(")",P93)-(FIND("male,",P93)+6)))))</f>
        <v/>
      </c>
      <c r="M93" s="150" t="str">
        <f>IF(I93="","",(MID(I93,(SEARCH("^^",SUBSTITUTE(I93," ","^^",LEN(I93)-LEN(SUBSTITUTE(I93," ","")))))+1,99)&amp;"_"&amp;LEFT(I93,FIND(" ",I93)-1)&amp;"_"&amp;J93))</f>
        <v/>
      </c>
      <c r="O93" s="142"/>
      <c r="P93" s="142"/>
      <c r="Q93" s="143" t="str">
        <f>IF(U93="","",Q$3)</f>
        <v/>
      </c>
      <c r="R93" s="144" t="str">
        <f>IF(U93="","",Q$1)</f>
        <v/>
      </c>
      <c r="S93" s="145" t="str">
        <f>IF(U93="","",Q$2)</f>
        <v/>
      </c>
      <c r="T93" s="145" t="str">
        <f>IF(U93="","",Q$3)</f>
        <v/>
      </c>
      <c r="U93" s="146" t="str">
        <f>IF(AB93="","",IF(ISNUMBER(SEARCH(":",AB93)),MID(AB93,FIND(":",AB93)+2,FIND("(",AB93)-FIND(":",AB93)-3),LEFT(AB93,FIND("(",AB93)-2)))</f>
        <v/>
      </c>
      <c r="V93" s="147" t="str">
        <f>IF(AB93="","",MID(AB93,FIND("(",AB93)+1,4))</f>
        <v/>
      </c>
      <c r="W93" s="148" t="str">
        <f>IF(ISNUMBER(SEARCH("*female*",AB93)),"female",IF(ISNUMBER(SEARCH("*male*",AB93)),"male",""))</f>
        <v/>
      </c>
      <c r="X93" s="149" t="str">
        <f>IF(AB93="","",IF(ISERROR(MID(AB93,FIND("male,",AB93)+6,(FIND(")",AB93)-(FIND("male,",AB93)+6))))=TRUE,"missing/error",MID(AB93,FIND("male,",AB93)+6,(FIND(")",AB93)-(FIND("male,",AB93)+6)))))</f>
        <v/>
      </c>
      <c r="Y93" s="150" t="str">
        <f>IF(U93="","",(MID(U93,(SEARCH("^^",SUBSTITUTE(U93," ","^^",LEN(U93)-LEN(SUBSTITUTE(U93," ","")))))+1,99)&amp;"_"&amp;LEFT(U93,FIND(" ",U93)-1)&amp;"_"&amp;V93))</f>
        <v/>
      </c>
      <c r="AA93" s="142"/>
      <c r="AB93" s="142"/>
      <c r="AC93" s="143">
        <f>IF(AG93="","",AC$3)</f>
        <v>41729</v>
      </c>
      <c r="AD93" s="144" t="str">
        <f>IF(AG93="","",AC$1)</f>
        <v>Ayrault I</v>
      </c>
      <c r="AE93" s="145">
        <f>IF(AG93="","",AC$2)</f>
        <v>41045</v>
      </c>
      <c r="AF93" s="145">
        <f>IF(AG93="","",AC$3)</f>
        <v>41729</v>
      </c>
      <c r="AG93" s="146" t="str">
        <f>IF(AN93="","",IF(ISNUMBER(SEARCH(":",AN93)),MID(AN93,FIND(":",AN93)+2,FIND("(",AN93)-FIND(":",AN93)-3),LEFT(AN93,FIND("(",AN93)-2)))</f>
        <v>Fleur Pellerin</v>
      </c>
      <c r="AH93" s="147" t="str">
        <f>IF(AN93="","",MID(AN93,FIND("(",AN93)+1,4))</f>
        <v>1973</v>
      </c>
      <c r="AI93" s="148" t="str">
        <f>IF(ISNUMBER(SEARCH("*female*",AN93)),"female",IF(ISNUMBER(SEARCH("*male*",AN93)),"male",""))</f>
        <v>female</v>
      </c>
      <c r="AJ93" s="149" t="str">
        <f>IF(AN93="","",IF(ISERROR(MID(AN93,FIND("male,",AN93)+6,(FIND(")",AN93)-(FIND("male,",AN93)+6))))=TRUE,"missing/error",MID(AN93,FIND("male,",AN93)+6,(FIND(")",AN93)-(FIND("male,",AN93)+6)))))</f>
        <v>fr_ps01</v>
      </c>
      <c r="AK93" s="150" t="str">
        <f>IF(AG93="","",(MID(AG93,(SEARCH("^^",SUBSTITUTE(AG93," ","^^",LEN(AG93)-LEN(SUBSTITUTE(AG93," ","")))))+1,99)&amp;"_"&amp;LEFT(AG93,FIND(" ",AG93)-1)&amp;"_"&amp;AH93))</f>
        <v>Pellerin_Fleur_1973</v>
      </c>
      <c r="AM93" s="142"/>
      <c r="AN93" s="142" t="s">
        <v>924</v>
      </c>
      <c r="AO93" s="143" t="str">
        <f t="shared" si="288"/>
        <v/>
      </c>
      <c r="AP93" s="144" t="str">
        <f t="shared" si="289"/>
        <v/>
      </c>
      <c r="AQ93" s="145" t="str">
        <f>IF(AS93="","",AO$2)</f>
        <v/>
      </c>
      <c r="AR93" s="145" t="str">
        <f>IF(AS93="","",AO$3)</f>
        <v/>
      </c>
      <c r="AS93" s="146" t="str">
        <f t="shared" si="290"/>
        <v/>
      </c>
      <c r="AT93" s="147" t="str">
        <f t="shared" si="291"/>
        <v/>
      </c>
      <c r="AU93" s="148" t="str">
        <f t="shared" si="292"/>
        <v/>
      </c>
      <c r="AV93" s="149" t="str">
        <f t="shared" si="293"/>
        <v/>
      </c>
      <c r="AW93" s="150" t="str">
        <f t="shared" si="294"/>
        <v/>
      </c>
      <c r="AX93" s="89"/>
      <c r="AY93" s="142"/>
      <c r="AZ93" s="142"/>
      <c r="BA93" s="143" t="str">
        <f t="shared" si="295"/>
        <v/>
      </c>
      <c r="BB93" s="144" t="str">
        <f t="shared" si="296"/>
        <v/>
      </c>
      <c r="BC93" s="145" t="str">
        <f>IF(BE93="","",BA$2)</f>
        <v/>
      </c>
      <c r="BD93" s="145" t="str">
        <f>IF(BE93="","",BA$3)</f>
        <v/>
      </c>
      <c r="BE93" s="146" t="str">
        <f t="shared" si="297"/>
        <v/>
      </c>
      <c r="BF93" s="147" t="str">
        <f t="shared" si="298"/>
        <v/>
      </c>
      <c r="BG93" s="148" t="str">
        <f t="shared" si="299"/>
        <v/>
      </c>
      <c r="BH93" s="149" t="str">
        <f t="shared" si="300"/>
        <v/>
      </c>
      <c r="BI93" s="150" t="str">
        <f t="shared" si="301"/>
        <v/>
      </c>
      <c r="BJ93" s="89"/>
      <c r="BK93" s="142"/>
      <c r="BL93" s="142"/>
      <c r="BM93" s="143" t="str">
        <f t="shared" si="261"/>
        <v/>
      </c>
      <c r="BN93" s="144" t="str">
        <f t="shared" si="262"/>
        <v/>
      </c>
      <c r="BO93" s="145" t="str">
        <f t="shared" si="263"/>
        <v/>
      </c>
      <c r="BP93" s="145" t="str">
        <f t="shared" si="264"/>
        <v/>
      </c>
      <c r="BQ93" s="146" t="str">
        <f t="shared" si="265"/>
        <v/>
      </c>
      <c r="BR93" s="147" t="str">
        <f t="shared" si="266"/>
        <v/>
      </c>
      <c r="BS93" s="148" t="str">
        <f t="shared" si="267"/>
        <v/>
      </c>
      <c r="BT93" s="149" t="str">
        <f t="shared" si="268"/>
        <v/>
      </c>
      <c r="BU93" s="150" t="str">
        <f t="shared" si="269"/>
        <v/>
      </c>
      <c r="BV93" s="89"/>
      <c r="BW93" s="142"/>
      <c r="BX93" s="142"/>
      <c r="BY93" s="143" t="str">
        <f t="shared" si="270"/>
        <v/>
      </c>
      <c r="BZ93" s="144" t="str">
        <f t="shared" si="271"/>
        <v/>
      </c>
      <c r="CA93" s="145" t="str">
        <f t="shared" si="272"/>
        <v/>
      </c>
      <c r="CB93" s="145" t="str">
        <f t="shared" si="273"/>
        <v/>
      </c>
      <c r="CC93" s="146" t="str">
        <f t="shared" si="274"/>
        <v/>
      </c>
      <c r="CD93" s="147" t="str">
        <f t="shared" si="275"/>
        <v/>
      </c>
      <c r="CE93" s="148" t="str">
        <f t="shared" si="276"/>
        <v/>
      </c>
      <c r="CF93" s="149" t="str">
        <f t="shared" si="277"/>
        <v/>
      </c>
      <c r="CG93" s="150" t="str">
        <f t="shared" si="278"/>
        <v/>
      </c>
      <c r="CH93" s="89"/>
      <c r="CI93" s="142"/>
      <c r="CJ93" s="142"/>
      <c r="CK93" s="143" t="str">
        <f t="shared" si="279"/>
        <v/>
      </c>
      <c r="CL93" s="144" t="str">
        <f t="shared" si="280"/>
        <v/>
      </c>
      <c r="CM93" s="145" t="str">
        <f t="shared" si="281"/>
        <v/>
      </c>
      <c r="CN93" s="145" t="str">
        <f t="shared" si="282"/>
        <v/>
      </c>
      <c r="CO93" s="146" t="str">
        <f t="shared" si="283"/>
        <v/>
      </c>
      <c r="CP93" s="147" t="str">
        <f t="shared" si="284"/>
        <v/>
      </c>
      <c r="CQ93" s="148" t="str">
        <f t="shared" si="285"/>
        <v/>
      </c>
      <c r="CR93" s="149" t="str">
        <f t="shared" si="286"/>
        <v/>
      </c>
      <c r="CS93" s="150" t="str">
        <f t="shared" si="287"/>
        <v/>
      </c>
      <c r="CT93" s="89"/>
      <c r="CU93" s="142"/>
      <c r="CV93" s="142"/>
      <c r="CW93" s="143" t="str">
        <f t="shared" si="252"/>
        <v/>
      </c>
      <c r="CX93" s="144" t="str">
        <f t="shared" si="253"/>
        <v/>
      </c>
      <c r="CY93" s="145" t="str">
        <f t="shared" si="254"/>
        <v/>
      </c>
      <c r="CZ93" s="145" t="str">
        <f t="shared" si="255"/>
        <v/>
      </c>
      <c r="DA93" s="146" t="str">
        <f t="shared" si="256"/>
        <v/>
      </c>
      <c r="DB93" s="147" t="str">
        <f t="shared" si="257"/>
        <v/>
      </c>
      <c r="DC93" s="148" t="str">
        <f t="shared" si="258"/>
        <v/>
      </c>
      <c r="DD93" s="149" t="str">
        <f t="shared" si="259"/>
        <v/>
      </c>
      <c r="DE93" s="150" t="str">
        <f t="shared" si="260"/>
        <v/>
      </c>
      <c r="DF93" s="89"/>
      <c r="DG93" s="142"/>
      <c r="DH93" s="142"/>
      <c r="DI93" s="143" t="str">
        <f>IF(DM93="","",DI$3)</f>
        <v/>
      </c>
      <c r="DJ93" s="144" t="str">
        <f>IF(DM93="","",DI$1)</f>
        <v/>
      </c>
      <c r="DK93" s="145" t="str">
        <f>IF(DM93="","",DI$2)</f>
        <v/>
      </c>
      <c r="DL93" s="145" t="str">
        <f>IF(DM93="","",DI$3)</f>
        <v/>
      </c>
      <c r="DM93" s="146" t="str">
        <f>IF(DT93="","",IF(ISNUMBER(SEARCH(":",DT93)),MID(DT93,FIND(":",DT93)+2,FIND("(",DT93)-FIND(":",DT93)-3),LEFT(DT93,FIND("(",DT93)-2)))</f>
        <v/>
      </c>
      <c r="DN93" s="147" t="str">
        <f>IF(DT93="","",MID(DT93,FIND("(",DT93)+1,4))</f>
        <v/>
      </c>
      <c r="DO93" s="148" t="str">
        <f>IF(ISNUMBER(SEARCH("*female*",DT93)),"female",IF(ISNUMBER(SEARCH("*male*",DT93)),"male",""))</f>
        <v/>
      </c>
      <c r="DP93" s="149" t="str">
        <f>IF(DT93="","",IF(ISERROR(MID(DT93,FIND("male,",DT93)+6,(FIND(")",DT93)-(FIND("male,",DT93)+6))))=TRUE,"missing/error",MID(DT93,FIND("male,",DT93)+6,(FIND(")",DT93)-(FIND("male,",DT93)+6)))))</f>
        <v/>
      </c>
      <c r="DQ93" s="150" t="str">
        <f>IF(DM93="","",(MID(DM93,(SEARCH("^^",SUBSTITUTE(DM93," ","^^",LEN(DM93)-LEN(SUBSTITUTE(DM93," ","")))))+1,99)&amp;"_"&amp;LEFT(DM93,FIND(" ",DM93)-1)&amp;"_"&amp;DN93))</f>
        <v/>
      </c>
      <c r="DR93" s="89"/>
      <c r="DS93" s="142"/>
      <c r="DT93" s="142"/>
      <c r="DU93" s="143" t="str">
        <f>IF(DY93="","",DU$3)</f>
        <v/>
      </c>
      <c r="DV93" s="144" t="str">
        <f>IF(DY93="","",DU$1)</f>
        <v/>
      </c>
      <c r="DW93" s="145" t="str">
        <f>IF(DY93="","",DU$2)</f>
        <v/>
      </c>
      <c r="DX93" s="145" t="str">
        <f>IF(DY93="","",DU$3)</f>
        <v/>
      </c>
      <c r="DY93" s="146" t="str">
        <f>IF(EF93="","",IF(ISNUMBER(SEARCH(":",EF93)),MID(EF93,FIND(":",EF93)+2,FIND("(",EF93)-FIND(":",EF93)-3),LEFT(EF93,FIND("(",EF93)-2)))</f>
        <v/>
      </c>
      <c r="DZ93" s="147" t="str">
        <f>IF(EF93="","",MID(EF93,FIND("(",EF93)+1,4))</f>
        <v/>
      </c>
      <c r="EA93" s="148" t="str">
        <f>IF(ISNUMBER(SEARCH("*female*",EF93)),"female",IF(ISNUMBER(SEARCH("*male*",EF93)),"male",""))</f>
        <v/>
      </c>
      <c r="EB93" s="149" t="str">
        <f>IF(EF93="","",IF(ISERROR(MID(EF93,FIND("male,",EF93)+6,(FIND(")",EF93)-(FIND("male,",EF93)+6))))=TRUE,"missing/error",MID(EF93,FIND("male,",EF93)+6,(FIND(")",EF93)-(FIND("male,",EF93)+6)))))</f>
        <v/>
      </c>
      <c r="EC93" s="150" t="str">
        <f>IF(DY93="","",(MID(DY93,(SEARCH("^^",SUBSTITUTE(DY93," ","^^",LEN(DY93)-LEN(SUBSTITUTE(DY93," ","")))))+1,99)&amp;"_"&amp;LEFT(DY93,FIND(" ",DY93)-1)&amp;"_"&amp;DZ93))</f>
        <v/>
      </c>
      <c r="ED93" s="89"/>
      <c r="EE93" s="142"/>
      <c r="EF93" s="142"/>
      <c r="EG93" s="143" t="str">
        <f>IF(EK93="","",EG$3)</f>
        <v/>
      </c>
      <c r="EH93" s="144" t="str">
        <f>IF(EK93="","",EG$1)</f>
        <v/>
      </c>
      <c r="EI93" s="145" t="str">
        <f>IF(EK93="","",EG$2)</f>
        <v/>
      </c>
      <c r="EJ93" s="145" t="str">
        <f>IF(EK93="","",EG$3)</f>
        <v/>
      </c>
      <c r="EK93" s="146" t="str">
        <f>IF(ER93="","",IF(ISNUMBER(SEARCH(":",ER93)),MID(ER93,FIND(":",ER93)+2,FIND("(",ER93)-FIND(":",ER93)-3),LEFT(ER93,FIND("(",ER93)-2)))</f>
        <v/>
      </c>
      <c r="EL93" s="147" t="str">
        <f>IF(ER93="","",MID(ER93,FIND("(",ER93)+1,4))</f>
        <v/>
      </c>
      <c r="EM93" s="148" t="str">
        <f>IF(ISNUMBER(SEARCH("*female*",ER93)),"female",IF(ISNUMBER(SEARCH("*male*",ER93)),"male",""))</f>
        <v/>
      </c>
      <c r="EN93" s="149" t="str">
        <f>IF(ER93="","",IF(ISERROR(MID(ER93,FIND("male,",ER93)+6,(FIND(")",ER93)-(FIND("male,",ER93)+6))))=TRUE,"missing/error",MID(ER93,FIND("male,",ER93)+6,(FIND(")",ER93)-(FIND("male,",ER93)+6)))))</f>
        <v/>
      </c>
      <c r="EO93" s="150" t="str">
        <f>IF(EK93="","",(MID(EK93,(SEARCH("^^",SUBSTITUTE(EK93," ","^^",LEN(EK93)-LEN(SUBSTITUTE(EK93," ","")))))+1,99)&amp;"_"&amp;LEFT(EK93,FIND(" ",EK93)-1)&amp;"_"&amp;EL93))</f>
        <v/>
      </c>
      <c r="EP93" s="89"/>
      <c r="EQ93" s="142"/>
      <c r="ER93" s="142"/>
      <c r="ES93" s="143" t="str">
        <f>IF(EW93="","",ES$3)</f>
        <v/>
      </c>
      <c r="ET93" s="144" t="str">
        <f>IF(EW93="","",ES$1)</f>
        <v/>
      </c>
      <c r="EU93" s="145" t="str">
        <f>IF(EW93="","",ES$2)</f>
        <v/>
      </c>
      <c r="EV93" s="145" t="str">
        <f>IF(EW93="","",ES$3)</f>
        <v/>
      </c>
      <c r="EW93" s="146" t="str">
        <f>IF(FD93="","",IF(ISNUMBER(SEARCH(":",FD93)),MID(FD93,FIND(":",FD93)+2,FIND("(",FD93)-FIND(":",FD93)-3),LEFT(FD93,FIND("(",FD93)-2)))</f>
        <v/>
      </c>
      <c r="EX93" s="147" t="str">
        <f>IF(FD93="","",MID(FD93,FIND("(",FD93)+1,4))</f>
        <v/>
      </c>
      <c r="EY93" s="148" t="str">
        <f>IF(ISNUMBER(SEARCH("*female*",FD93)),"female",IF(ISNUMBER(SEARCH("*male*",FD93)),"male",""))</f>
        <v/>
      </c>
      <c r="EZ93" s="149" t="str">
        <f>IF(FD93="","",IF(ISERROR(MID(FD93,FIND("male,",FD93)+6,(FIND(")",FD93)-(FIND("male,",FD93)+6))))=TRUE,"missing/error",MID(FD93,FIND("male,",FD93)+6,(FIND(")",FD93)-(FIND("male,",FD93)+6)))))</f>
        <v/>
      </c>
      <c r="FA93" s="150" t="str">
        <f>IF(EW93="","",(MID(EW93,(SEARCH("^^",SUBSTITUTE(EW93," ","^^",LEN(EW93)-LEN(SUBSTITUTE(EW93," ","")))))+1,99)&amp;"_"&amp;LEFT(EW93,FIND(" ",EW93)-1)&amp;"_"&amp;EX93))</f>
        <v/>
      </c>
      <c r="FB93" s="89"/>
      <c r="FC93" s="142"/>
      <c r="FD93" s="142"/>
      <c r="FE93" s="143" t="str">
        <f>IF(FI93="","",FE$3)</f>
        <v/>
      </c>
      <c r="FF93" s="144" t="str">
        <f>IF(FI93="","",FE$1)</f>
        <v/>
      </c>
      <c r="FG93" s="145" t="str">
        <f>IF(FI93="","",FE$2)</f>
        <v/>
      </c>
      <c r="FH93" s="145" t="str">
        <f>IF(FI93="","",FE$3)</f>
        <v/>
      </c>
      <c r="FI93" s="146" t="str">
        <f>IF(FP93="","",IF(ISNUMBER(SEARCH(":",FP93)),MID(FP93,FIND(":",FP93)+2,FIND("(",FP93)-FIND(":",FP93)-3),LEFT(FP93,FIND("(",FP93)-2)))</f>
        <v/>
      </c>
      <c r="FJ93" s="147" t="str">
        <f>IF(FP93="","",MID(FP93,FIND("(",FP93)+1,4))</f>
        <v/>
      </c>
      <c r="FK93" s="148" t="str">
        <f>IF(ISNUMBER(SEARCH("*female*",FP93)),"female",IF(ISNUMBER(SEARCH("*male*",FP93)),"male",""))</f>
        <v/>
      </c>
      <c r="FL93" s="149" t="str">
        <f>IF(FP93="","",IF(ISERROR(MID(FP93,FIND("male,",FP93)+6,(FIND(")",FP93)-(FIND("male,",FP93)+6))))=TRUE,"missing/error",MID(FP93,FIND("male,",FP93)+6,(FIND(")",FP93)-(FIND("male,",FP93)+6)))))</f>
        <v/>
      </c>
      <c r="FM93" s="150" t="str">
        <f>IF(FI93="","",(MID(FI93,(SEARCH("^^",SUBSTITUTE(FI93," ","^^",LEN(FI93)-LEN(SUBSTITUTE(FI93," ","")))))+1,99)&amp;"_"&amp;LEFT(FI93,FIND(" ",FI93)-1)&amp;"_"&amp;FJ93))</f>
        <v/>
      </c>
      <c r="FN93" s="89"/>
      <c r="FO93" s="142"/>
      <c r="FP93" s="142"/>
      <c r="FQ93" s="143" t="str">
        <f>IF(FU93="","",#REF!)</f>
        <v/>
      </c>
      <c r="FR93" s="144" t="str">
        <f>IF(FU93="","",FQ$1)</f>
        <v/>
      </c>
      <c r="FS93" s="145" t="str">
        <f>IF(FU93="","",FQ$2)</f>
        <v/>
      </c>
      <c r="FT93" s="145" t="str">
        <f>IF(FU93="","",FQ$3)</f>
        <v/>
      </c>
      <c r="FU93" s="146" t="str">
        <f>IF(GB93="","",IF(ISNUMBER(SEARCH(":",GB93)),MID(GB93,FIND(":",GB93)+2,FIND("(",GB93)-FIND(":",GB93)-3),LEFT(GB93,FIND("(",GB93)-2)))</f>
        <v/>
      </c>
      <c r="FV93" s="147" t="str">
        <f>IF(GB93="","",MID(GB93,FIND("(",GB93)+1,4))</f>
        <v/>
      </c>
      <c r="FW93" s="148" t="str">
        <f>IF(ISNUMBER(SEARCH("*female*",GB93)),"female",IF(ISNUMBER(SEARCH("*male*",GB93)),"male",""))</f>
        <v/>
      </c>
      <c r="FX93" s="149" t="str">
        <f>IF(GB93="","",IF(ISERROR(MID(GB93,FIND("male,",GB93)+6,(FIND(")",GB93)-(FIND("male,",GB93)+6))))=TRUE,"missing/error",MID(GB93,FIND("male,",GB93)+6,(FIND(")",GB93)-(FIND("male,",GB93)+6)))))</f>
        <v/>
      </c>
      <c r="FY93" s="150" t="str">
        <f>IF(FU93="","",(MID(FU93,(SEARCH("^^",SUBSTITUTE(FU93," ","^^",LEN(FU93)-LEN(SUBSTITUTE(FU93," ","")))))+1,99)&amp;"_"&amp;LEFT(FU93,FIND(" ",FU93)-1)&amp;"_"&amp;FV93))</f>
        <v/>
      </c>
      <c r="FZ93" s="89"/>
      <c r="GA93" s="142"/>
      <c r="GB93" s="142"/>
      <c r="GC93" s="143" t="str">
        <f>IF(GG93="","",GC$3)</f>
        <v/>
      </c>
      <c r="GD93" s="144" t="str">
        <f>IF(GG93="","",GC$1)</f>
        <v/>
      </c>
      <c r="GE93" s="145" t="str">
        <f>IF(GG93="","",GC$2)</f>
        <v/>
      </c>
      <c r="GF93" s="145" t="str">
        <f>IF(GG93="","",GC$3)</f>
        <v/>
      </c>
      <c r="GG93" s="146" t="str">
        <f>IF(GN93="","",IF(ISNUMBER(SEARCH(":",GN93)),MID(GN93,FIND(":",GN93)+2,FIND("(",GN93)-FIND(":",GN93)-3),LEFT(GN93,FIND("(",GN93)-2)))</f>
        <v/>
      </c>
      <c r="GH93" s="147" t="str">
        <f>IF(GN93="","",MID(GN93,FIND("(",GN93)+1,4))</f>
        <v/>
      </c>
      <c r="GI93" s="148" t="str">
        <f>IF(ISNUMBER(SEARCH("*female*",GN93)),"female",IF(ISNUMBER(SEARCH("*male*",GN93)),"male",""))</f>
        <v/>
      </c>
      <c r="GJ93" s="149" t="str">
        <f>IF(GN93="","",IF(ISERROR(MID(GN93,FIND("male,",GN93)+6,(FIND(")",GN93)-(FIND("male,",GN93)+6))))=TRUE,"missing/error",MID(GN93,FIND("male,",GN93)+6,(FIND(")",GN93)-(FIND("male,",GN93)+6)))))</f>
        <v/>
      </c>
      <c r="GK93" s="150" t="str">
        <f>IF(GG93="","",(MID(GG93,(SEARCH("^^",SUBSTITUTE(GG93," ","^^",LEN(GG93)-LEN(SUBSTITUTE(GG93," ","")))))+1,99)&amp;"_"&amp;LEFT(GG93,FIND(" ",GG93)-1)&amp;"_"&amp;GH93))</f>
        <v/>
      </c>
      <c r="GL93" s="89"/>
      <c r="GM93" s="142"/>
      <c r="GN93" s="142"/>
      <c r="GO93" s="143" t="str">
        <f>IF(GS93="","",GO$3)</f>
        <v/>
      </c>
      <c r="GP93" s="144" t="str">
        <f>IF(GS93="","",GO$1)</f>
        <v/>
      </c>
      <c r="GQ93" s="145" t="str">
        <f>IF(GS93="","",GO$2)</f>
        <v/>
      </c>
      <c r="GR93" s="145" t="str">
        <f>IF(GS93="","",GO$3)</f>
        <v/>
      </c>
      <c r="GS93" s="146" t="str">
        <f>IF(GZ93="","",IF(ISNUMBER(SEARCH(":",GZ93)),MID(GZ93,FIND(":",GZ93)+2,FIND("(",GZ93)-FIND(":",GZ93)-3),LEFT(GZ93,FIND("(",GZ93)-2)))</f>
        <v/>
      </c>
      <c r="GT93" s="147" t="str">
        <f>IF(GZ93="","",MID(GZ93,FIND("(",GZ93)+1,4))</f>
        <v/>
      </c>
      <c r="GU93" s="148" t="str">
        <f>IF(ISNUMBER(SEARCH("*female*",GZ93)),"female",IF(ISNUMBER(SEARCH("*male*",GZ93)),"male",""))</f>
        <v/>
      </c>
      <c r="GV93" s="149" t="str">
        <f>IF(GZ93="","",IF(ISERROR(MID(GZ93,FIND("male,",GZ93)+6,(FIND(")",GZ93)-(FIND("male,",GZ93)+6))))=TRUE,"missing/error",MID(GZ93,FIND("male,",GZ93)+6,(FIND(")",GZ93)-(FIND("male,",GZ93)+6)))))</f>
        <v/>
      </c>
      <c r="GW93" s="150" t="str">
        <f>IF(GS93="","",(MID(GS93,(SEARCH("^^",SUBSTITUTE(GS93," ","^^",LEN(GS93)-LEN(SUBSTITUTE(GS93," ","")))))+1,99)&amp;"_"&amp;LEFT(GS93,FIND(" ",GS93)-1)&amp;"_"&amp;GT93))</f>
        <v/>
      </c>
      <c r="GX93" s="89"/>
      <c r="GY93" s="142"/>
      <c r="GZ93" s="142"/>
      <c r="HA93" s="143" t="str">
        <f>IF(HE93="","",HA$3)</f>
        <v/>
      </c>
      <c r="HB93" s="144" t="str">
        <f>IF(HE93="","",HA$1)</f>
        <v/>
      </c>
      <c r="HC93" s="145" t="str">
        <f>IF(HE93="","",HA$2)</f>
        <v/>
      </c>
      <c r="HD93" s="145" t="str">
        <f>IF(HE93="","",HA$3)</f>
        <v/>
      </c>
      <c r="HE93" s="146" t="str">
        <f>IF(HL93="","",IF(ISNUMBER(SEARCH(":",HL93)),MID(HL93,FIND(":",HL93)+2,FIND("(",HL93)-FIND(":",HL93)-3),LEFT(HL93,FIND("(",HL93)-2)))</f>
        <v/>
      </c>
      <c r="HF93" s="147" t="str">
        <f>IF(HL93="","",MID(HL93,FIND("(",HL93)+1,4))</f>
        <v/>
      </c>
      <c r="HG93" s="148" t="str">
        <f>IF(ISNUMBER(SEARCH("*female*",HL93)),"female",IF(ISNUMBER(SEARCH("*male*",HL93)),"male",""))</f>
        <v/>
      </c>
      <c r="HH93" s="149" t="str">
        <f>IF(HL93="","",IF(ISERROR(MID(HL93,FIND("male,",HL93)+6,(FIND(")",HL93)-(FIND("male,",HL93)+6))))=TRUE,"missing/error",MID(HL93,FIND("male,",HL93)+6,(FIND(")",HL93)-(FIND("male,",HL93)+6)))))</f>
        <v/>
      </c>
      <c r="HI93" s="150" t="str">
        <f>IF(HE93="","",(MID(HE93,(SEARCH("^^",SUBSTITUTE(HE93," ","^^",LEN(HE93)-LEN(SUBSTITUTE(HE93," ","")))))+1,99)&amp;"_"&amp;LEFT(HE93,FIND(" ",HE93)-1)&amp;"_"&amp;HF93))</f>
        <v/>
      </c>
      <c r="HJ93" s="89"/>
      <c r="HK93" s="142"/>
      <c r="HL93" s="142"/>
      <c r="HM93" s="143" t="str">
        <f>IF(HQ93="","",HM$3)</f>
        <v/>
      </c>
      <c r="HN93" s="144" t="str">
        <f>IF(HQ93="","",HM$1)</f>
        <v/>
      </c>
      <c r="HO93" s="145" t="str">
        <f>IF(HQ93="","",HM$2)</f>
        <v/>
      </c>
      <c r="HP93" s="145" t="str">
        <f>IF(HQ93="","",HM$3)</f>
        <v/>
      </c>
      <c r="HQ93" s="146" t="str">
        <f>IF(HX93="","",IF(ISNUMBER(SEARCH(":",HX93)),MID(HX93,FIND(":",HX93)+2,FIND("(",HX93)-FIND(":",HX93)-3),LEFT(HX93,FIND("(",HX93)-2)))</f>
        <v/>
      </c>
      <c r="HR93" s="147" t="str">
        <f>IF(HX93="","",MID(HX93,FIND("(",HX93)+1,4))</f>
        <v/>
      </c>
      <c r="HS93" s="148" t="str">
        <f>IF(ISNUMBER(SEARCH("*female*",HX93)),"female",IF(ISNUMBER(SEARCH("*male*",HX93)),"male",""))</f>
        <v/>
      </c>
      <c r="HT93" s="149" t="str">
        <f>IF(HX93="","",IF(ISERROR(MID(HX93,FIND("male,",HX93)+6,(FIND(")",HX93)-(FIND("male,",HX93)+6))))=TRUE,"missing/error",MID(HX93,FIND("male,",HX93)+6,(FIND(")",HX93)-(FIND("male,",HX93)+6)))))</f>
        <v/>
      </c>
      <c r="HU93" s="150" t="str">
        <f>IF(HQ93="","",(MID(HQ93,(SEARCH("^^",SUBSTITUTE(HQ93," ","^^",LEN(HQ93)-LEN(SUBSTITUTE(HQ93," ","")))))+1,99)&amp;"_"&amp;LEFT(HQ93,FIND(" ",HQ93)-1)&amp;"_"&amp;HR93))</f>
        <v/>
      </c>
      <c r="HV93" s="89"/>
      <c r="HW93" s="142"/>
      <c r="HX93" s="142"/>
      <c r="HY93" s="143" t="str">
        <f>IF(IC93="","",HY$3)</f>
        <v/>
      </c>
      <c r="HZ93" s="144" t="str">
        <f>IF(IC93="","",HY$1)</f>
        <v/>
      </c>
      <c r="IA93" s="145" t="str">
        <f>IF(IC93="","",HY$2)</f>
        <v/>
      </c>
      <c r="IB93" s="145" t="str">
        <f>IF(IC93="","",HY$3)</f>
        <v/>
      </c>
      <c r="IC93" s="146" t="str">
        <f>IF(IJ93="","",IF(ISNUMBER(SEARCH(":",IJ93)),MID(IJ93,FIND(":",IJ93)+2,FIND("(",IJ93)-FIND(":",IJ93)-3),LEFT(IJ93,FIND("(",IJ93)-2)))</f>
        <v/>
      </c>
      <c r="ID93" s="147" t="str">
        <f>IF(IJ93="","",MID(IJ93,FIND("(",IJ93)+1,4))</f>
        <v/>
      </c>
      <c r="IE93" s="148" t="str">
        <f>IF(ISNUMBER(SEARCH("*female*",IJ93)),"female",IF(ISNUMBER(SEARCH("*male*",IJ93)),"male",""))</f>
        <v/>
      </c>
      <c r="IF93" s="149" t="str">
        <f>IF(IJ93="","",IF(ISERROR(MID(IJ93,FIND("male,",IJ93)+6,(FIND(")",IJ93)-(FIND("male,",IJ93)+6))))=TRUE,"missing/error",MID(IJ93,FIND("male,",IJ93)+6,(FIND(")",IJ93)-(FIND("male,",IJ93)+6)))))</f>
        <v/>
      </c>
      <c r="IG93" s="150" t="str">
        <f>IF(IC93="","",(MID(IC93,(SEARCH("^^",SUBSTITUTE(IC93," ","^^",LEN(IC93)-LEN(SUBSTITUTE(IC93," ","")))))+1,99)&amp;"_"&amp;LEFT(IC93,FIND(" ",IC93)-1)&amp;"_"&amp;ID93))</f>
        <v/>
      </c>
      <c r="IH93" s="89"/>
      <c r="II93" s="142"/>
      <c r="IJ93" s="142"/>
      <c r="IK93" s="143" t="str">
        <f>IF(IO93="","",IK$3)</f>
        <v/>
      </c>
      <c r="IL93" s="144" t="str">
        <f>IF(IO93="","",IK$1)</f>
        <v/>
      </c>
      <c r="IM93" s="145" t="str">
        <f>IF(IO93="","",IK$2)</f>
        <v/>
      </c>
      <c r="IN93" s="145" t="str">
        <f>IF(IO93="","",IK$3)</f>
        <v/>
      </c>
      <c r="IO93" s="146" t="str">
        <f>IF(IV93="","",IF(ISNUMBER(SEARCH(":",IV93)),MID(IV93,FIND(":",IV93)+2,FIND("(",IV93)-FIND(":",IV93)-3),LEFT(IV93,FIND("(",IV93)-2)))</f>
        <v/>
      </c>
      <c r="IP93" s="147" t="str">
        <f>IF(IV93="","",MID(IV93,FIND("(",IV93)+1,4))</f>
        <v/>
      </c>
      <c r="IQ93" s="148" t="str">
        <f>IF(ISNUMBER(SEARCH("*female*",IV93)),"female",IF(ISNUMBER(SEARCH("*male*",IV93)),"male",""))</f>
        <v/>
      </c>
      <c r="IR93" s="149" t="str">
        <f>IF(IV93="","",IF(ISERROR(MID(IV93,FIND("male,",IV93)+6,(FIND(")",IV93)-(FIND("male,",IV93)+6))))=TRUE,"missing/error",MID(IV93,FIND("male,",IV93)+6,(FIND(")",IV93)-(FIND("male,",IV93)+6)))))</f>
        <v/>
      </c>
      <c r="IS93" s="150" t="str">
        <f>IF(IO93="","",(MID(IO93,(SEARCH("^^",SUBSTITUTE(IO93," ","^^",LEN(IO93)-LEN(SUBSTITUTE(IO93," ","")))))+1,99)&amp;"_"&amp;LEFT(IO93,FIND(" ",IO93)-1)&amp;"_"&amp;IP93))</f>
        <v/>
      </c>
      <c r="IT93" s="89"/>
      <c r="IU93" s="142"/>
      <c r="IV93" s="142"/>
      <c r="IW93" s="143" t="str">
        <f>IF(JA93="","",IW$3)</f>
        <v/>
      </c>
      <c r="IX93" s="144" t="str">
        <f>IF(JA93="","",IW$1)</f>
        <v/>
      </c>
      <c r="IY93" s="145" t="str">
        <f>IF(JA93="","",IW$2)</f>
        <v/>
      </c>
      <c r="IZ93" s="145" t="str">
        <f>IF(JA93="","",IW$3)</f>
        <v/>
      </c>
      <c r="JA93" s="146" t="str">
        <f>IF(JH93="","",IF(ISNUMBER(SEARCH(":",JH93)),MID(JH93,FIND(":",JH93)+2,FIND("(",JH93)-FIND(":",JH93)-3),LEFT(JH93,FIND("(",JH93)-2)))</f>
        <v/>
      </c>
      <c r="JB93" s="147" t="str">
        <f>IF(JH93="","",MID(JH93,FIND("(",JH93)+1,4))</f>
        <v/>
      </c>
      <c r="JC93" s="148" t="str">
        <f>IF(ISNUMBER(SEARCH("*female*",JH93)),"female",IF(ISNUMBER(SEARCH("*male*",JH93)),"male",""))</f>
        <v/>
      </c>
      <c r="JD93" s="149" t="str">
        <f>IF(JH93="","",IF(ISERROR(MID(JH93,FIND("male,",JH93)+6,(FIND(")",JH93)-(FIND("male,",JH93)+6))))=TRUE,"missing/error",MID(JH93,FIND("male,",JH93)+6,(FIND(")",JH93)-(FIND("male,",JH93)+6)))))</f>
        <v/>
      </c>
      <c r="JE93" s="150" t="str">
        <f>IF(JA93="","",(MID(JA93,(SEARCH("^^",SUBSTITUTE(JA93," ","^^",LEN(JA93)-LEN(SUBSTITUTE(JA93," ","")))))+1,99)&amp;"_"&amp;LEFT(JA93,FIND(" ",JA93)-1)&amp;"_"&amp;JB93))</f>
        <v/>
      </c>
      <c r="JF93" s="89"/>
      <c r="JG93" s="142"/>
      <c r="JH93" s="142"/>
      <c r="JI93" s="143" t="str">
        <f>IF(JM93="","",JI$3)</f>
        <v/>
      </c>
      <c r="JJ93" s="144" t="str">
        <f>IF(JM93="","",JI$1)</f>
        <v/>
      </c>
      <c r="JK93" s="145" t="str">
        <f>IF(JM93="","",JI$2)</f>
        <v/>
      </c>
      <c r="JL93" s="145" t="str">
        <f>IF(JM93="","",JI$3)</f>
        <v/>
      </c>
      <c r="JM93" s="146" t="str">
        <f>IF(JT93="","",IF(ISNUMBER(SEARCH(":",JT93)),MID(JT93,FIND(":",JT93)+2,FIND("(",JT93)-FIND(":",JT93)-3),LEFT(JT93,FIND("(",JT93)-2)))</f>
        <v/>
      </c>
      <c r="JN93" s="147" t="str">
        <f>IF(JT93="","",MID(JT93,FIND("(",JT93)+1,4))</f>
        <v/>
      </c>
      <c r="JO93" s="148" t="str">
        <f>IF(ISNUMBER(SEARCH("*female*",JT93)),"female",IF(ISNUMBER(SEARCH("*male*",JT93)),"male",""))</f>
        <v/>
      </c>
      <c r="JP93" s="149" t="str">
        <f>IF(JT93="","",IF(ISERROR(MID(JT93,FIND("male,",JT93)+6,(FIND(")",JT93)-(FIND("male,",JT93)+6))))=TRUE,"missing/error",MID(JT93,FIND("male,",JT93)+6,(FIND(")",JT93)-(FIND("male,",JT93)+6)))))</f>
        <v/>
      </c>
      <c r="JQ93" s="150" t="str">
        <f>IF(JM93="","",(MID(JM93,(SEARCH("^^",SUBSTITUTE(JM93," ","^^",LEN(JM93)-LEN(SUBSTITUTE(JM93," ","")))))+1,99)&amp;"_"&amp;LEFT(JM93,FIND(" ",JM93)-1)&amp;"_"&amp;JN93))</f>
        <v/>
      </c>
      <c r="JR93" s="89"/>
      <c r="JS93" s="142"/>
      <c r="JT93" s="142"/>
      <c r="JU93" s="143" t="str">
        <f>IF(JY93="","",JU$3)</f>
        <v/>
      </c>
      <c r="JV93" s="144" t="str">
        <f>IF(JY93="","",JU$1)</f>
        <v/>
      </c>
      <c r="JW93" s="145" t="str">
        <f>IF(JY93="","",JU$2)</f>
        <v/>
      </c>
      <c r="JX93" s="145" t="str">
        <f>IF(JY93="","",JU$3)</f>
        <v/>
      </c>
      <c r="JY93" s="146" t="str">
        <f>IF(KF93="","",IF(ISNUMBER(SEARCH(":",KF93)),MID(KF93,FIND(":",KF93)+2,FIND("(",KF93)-FIND(":",KF93)-3),LEFT(KF93,FIND("(",KF93)-2)))</f>
        <v/>
      </c>
      <c r="JZ93" s="147" t="str">
        <f>IF(KF93="","",MID(KF93,FIND("(",KF93)+1,4))</f>
        <v/>
      </c>
      <c r="KA93" s="148" t="str">
        <f>IF(ISNUMBER(SEARCH("*female*",KF93)),"female",IF(ISNUMBER(SEARCH("*male*",KF93)),"male",""))</f>
        <v/>
      </c>
      <c r="KB93" s="149" t="str">
        <f>IF(KF93="","",IF(ISERROR(MID(KF93,FIND("male,",KF93)+6,(FIND(")",KF93)-(FIND("male,",KF93)+6))))=TRUE,"missing/error",MID(KF93,FIND("male,",KF93)+6,(FIND(")",KF93)-(FIND("male,",KF93)+6)))))</f>
        <v/>
      </c>
      <c r="KC93" s="150" t="str">
        <f>IF(JY93="","",(MID(JY93,(SEARCH("^^",SUBSTITUTE(JY93," ","^^",LEN(JY93)-LEN(SUBSTITUTE(JY93," ","")))))+1,99)&amp;"_"&amp;LEFT(JY93,FIND(" ",JY93)-1)&amp;"_"&amp;JZ93))</f>
        <v/>
      </c>
      <c r="KD93" s="89"/>
      <c r="KE93" s="142"/>
      <c r="KF93" s="142"/>
    </row>
    <row r="94" spans="1:292" ht="13.5" customHeight="1" x14ac:dyDescent="0.25">
      <c r="A94" s="100"/>
      <c r="B94" s="89" t="s">
        <v>878</v>
      </c>
      <c r="C94" s="89" t="s">
        <v>879</v>
      </c>
      <c r="E94" s="143" t="str">
        <f>IF(I94="","",E$3)</f>
        <v/>
      </c>
      <c r="F94" s="144" t="str">
        <f>IF(I94="","",E$1)</f>
        <v/>
      </c>
      <c r="G94" s="145" t="str">
        <f>IF(I94="","",E$2)</f>
        <v/>
      </c>
      <c r="H94" s="145" t="str">
        <f>IF(I94="","",E$3)</f>
        <v/>
      </c>
      <c r="I94" s="146" t="str">
        <f>IF(P94="","",IF(ISNUMBER(SEARCH(":",P94)),MID(P94,FIND(":",P94)+2,FIND("(",P94)-FIND(":",P94)-3),LEFT(P94,FIND("(",P94)-2)))</f>
        <v/>
      </c>
      <c r="J94" s="147" t="str">
        <f>IF(P94="","",MID(P94,FIND("(",P94)+1,4))</f>
        <v/>
      </c>
      <c r="K94" s="148" t="str">
        <f>IF(ISNUMBER(SEARCH("*female*",P94)),"female",IF(ISNUMBER(SEARCH("*male*",P94)),"male",""))</f>
        <v/>
      </c>
      <c r="L94" s="149" t="str">
        <f>IF(P94="","",IF(ISERROR(MID(P94,FIND("male,",P94)+6,(FIND(")",P94)-(FIND("male,",P94)+6))))=TRUE,"missing/error",MID(P94,FIND("male,",P94)+6,(FIND(")",P94)-(FIND("male,",P94)+6)))))</f>
        <v/>
      </c>
      <c r="M94" s="150" t="str">
        <f>IF(I94="","",(MID(I94,(SEARCH("^^",SUBSTITUTE(I94," ","^^",LEN(I94)-LEN(SUBSTITUTE(I94," ","")))))+1,99)&amp;"_"&amp;LEFT(I94,FIND(" ",I94)-1)&amp;"_"&amp;J94))</f>
        <v/>
      </c>
      <c r="O94" s="142"/>
      <c r="P94" s="142"/>
      <c r="Q94" s="143" t="str">
        <f>IF(U94="","",Q$3)</f>
        <v/>
      </c>
      <c r="R94" s="144" t="str">
        <f>IF(U94="","",Q$1)</f>
        <v/>
      </c>
      <c r="S94" s="145" t="str">
        <f>IF(U94="","",Q$2)</f>
        <v/>
      </c>
      <c r="T94" s="145" t="str">
        <f>IF(U94="","",Q$3)</f>
        <v/>
      </c>
      <c r="U94" s="146" t="str">
        <f>IF(AB94="","",IF(ISNUMBER(SEARCH(":",AB94)),MID(AB94,FIND(":",AB94)+2,FIND("(",AB94)-FIND(":",AB94)-3),LEFT(AB94,FIND("(",AB94)-2)))</f>
        <v/>
      </c>
      <c r="V94" s="147" t="str">
        <f>IF(AB94="","",MID(AB94,FIND("(",AB94)+1,4))</f>
        <v/>
      </c>
      <c r="W94" s="148" t="str">
        <f>IF(ISNUMBER(SEARCH("*female*",AB94)),"female",IF(ISNUMBER(SEARCH("*male*",AB94)),"male",""))</f>
        <v/>
      </c>
      <c r="X94" s="149" t="str">
        <f>IF(AB94="","",IF(ISERROR(MID(AB94,FIND("male,",AB94)+6,(FIND(")",AB94)-(FIND("male,",AB94)+6))))=TRUE,"missing/error",MID(AB94,FIND("male,",AB94)+6,(FIND(")",AB94)-(FIND("male,",AB94)+6)))))</f>
        <v/>
      </c>
      <c r="Y94" s="150" t="str">
        <f>IF(U94="","",(MID(U94,(SEARCH("^^",SUBSTITUTE(U94," ","^^",LEN(U94)-LEN(SUBSTITUTE(U94," ","")))))+1,99)&amp;"_"&amp;LEFT(U94,FIND(" ",U94)-1)&amp;"_"&amp;V94))</f>
        <v/>
      </c>
      <c r="AA94" s="142"/>
      <c r="AB94" s="142"/>
      <c r="AC94" s="143">
        <f>IF(AG94="","",AC$3)</f>
        <v>41729</v>
      </c>
      <c r="AD94" s="144" t="str">
        <f>IF(AG94="","",AC$1)</f>
        <v>Ayrault I</v>
      </c>
      <c r="AE94" s="145">
        <f>IF(AG94="","",AC$2)</f>
        <v>41045</v>
      </c>
      <c r="AF94" s="145">
        <f>IF(AG94="","",AC$3)</f>
        <v>41729</v>
      </c>
      <c r="AG94" s="146" t="str">
        <f>IF(AN94="","",IF(ISNUMBER(SEARCH(":",AN94)),MID(AN94,FIND(":",AN94)+2,FIND("(",AN94)-FIND(":",AN94)-3),LEFT(AN94,FIND("(",AN94)-2)))</f>
        <v>Sylvia Pinel</v>
      </c>
      <c r="AH94" s="147" t="str">
        <f>IF(AN94="","",MID(AN94,FIND("(",AN94)+1,4))</f>
        <v>1977</v>
      </c>
      <c r="AI94" s="148" t="str">
        <f>IF(ISNUMBER(SEARCH("*female*",AN94)),"female",IF(ISNUMBER(SEARCH("*male*",AN94)),"male",""))</f>
        <v>female</v>
      </c>
      <c r="AJ94" s="149" t="str">
        <f>IF(AN94="","",IF(ISERROR(MID(AN94,FIND("male,",AN94)+6,(FIND(")",AN94)-(FIND("male,",AN94)+6))))=TRUE,"missing/error",MID(AN94,FIND("male,",AN94)+6,(FIND(")",AN94)-(FIND("male,",AN94)+6)))))</f>
        <v>fr_rdg01</v>
      </c>
      <c r="AK94" s="150" t="str">
        <f>IF(AG94="","",(MID(AG94,(SEARCH("^^",SUBSTITUTE(AG94," ","^^",LEN(AG94)-LEN(SUBSTITUTE(AG94," ","")))))+1,99)&amp;"_"&amp;LEFT(AG94,FIND(" ",AG94)-1)&amp;"_"&amp;AH94))</f>
        <v>Pinel_Sylvia_1977</v>
      </c>
      <c r="AM94" s="142"/>
      <c r="AN94" s="142" t="s">
        <v>928</v>
      </c>
      <c r="AO94" s="143" t="str">
        <f t="shared" si="288"/>
        <v/>
      </c>
      <c r="AP94" s="144" t="str">
        <f t="shared" si="289"/>
        <v/>
      </c>
      <c r="AQ94" s="145" t="str">
        <f>IF(AS94="","",AO$2)</f>
        <v/>
      </c>
      <c r="AR94" s="145" t="str">
        <f>IF(AS94="","",AO$3)</f>
        <v/>
      </c>
      <c r="AS94" s="146" t="str">
        <f t="shared" si="290"/>
        <v/>
      </c>
      <c r="AT94" s="147" t="str">
        <f t="shared" si="291"/>
        <v/>
      </c>
      <c r="AU94" s="148" t="str">
        <f t="shared" si="292"/>
        <v/>
      </c>
      <c r="AV94" s="149" t="str">
        <f t="shared" si="293"/>
        <v/>
      </c>
      <c r="AW94" s="150" t="str">
        <f t="shared" si="294"/>
        <v/>
      </c>
      <c r="AX94" s="89"/>
      <c r="AY94" s="142"/>
      <c r="AZ94" s="142"/>
      <c r="BA94" s="143" t="str">
        <f t="shared" si="295"/>
        <v/>
      </c>
      <c r="BB94" s="144" t="str">
        <f t="shared" si="296"/>
        <v/>
      </c>
      <c r="BC94" s="145" t="str">
        <f>IF(BE94="","",BA$2)</f>
        <v/>
      </c>
      <c r="BD94" s="145" t="str">
        <f>IF(BE94="","",BA$3)</f>
        <v/>
      </c>
      <c r="BE94" s="146" t="str">
        <f t="shared" si="297"/>
        <v/>
      </c>
      <c r="BF94" s="147" t="str">
        <f t="shared" si="298"/>
        <v/>
      </c>
      <c r="BG94" s="148" t="str">
        <f t="shared" si="299"/>
        <v/>
      </c>
      <c r="BH94" s="149" t="str">
        <f t="shared" si="300"/>
        <v/>
      </c>
      <c r="BI94" s="150" t="str">
        <f t="shared" si="301"/>
        <v/>
      </c>
      <c r="BJ94" s="89"/>
      <c r="BK94" s="142"/>
      <c r="BL94" s="142"/>
      <c r="BM94" s="143" t="str">
        <f t="shared" si="261"/>
        <v/>
      </c>
      <c r="BN94" s="144" t="str">
        <f t="shared" si="262"/>
        <v/>
      </c>
      <c r="BO94" s="145" t="str">
        <f t="shared" si="263"/>
        <v/>
      </c>
      <c r="BP94" s="145" t="str">
        <f t="shared" si="264"/>
        <v/>
      </c>
      <c r="BQ94" s="146" t="str">
        <f t="shared" si="265"/>
        <v/>
      </c>
      <c r="BR94" s="147" t="str">
        <f t="shared" si="266"/>
        <v/>
      </c>
      <c r="BS94" s="148" t="str">
        <f t="shared" si="267"/>
        <v/>
      </c>
      <c r="BT94" s="149" t="str">
        <f t="shared" si="268"/>
        <v/>
      </c>
      <c r="BU94" s="150" t="str">
        <f t="shared" si="269"/>
        <v/>
      </c>
      <c r="BV94" s="89"/>
      <c r="BW94" s="142"/>
      <c r="BX94" s="142"/>
      <c r="BY94" s="143" t="str">
        <f t="shared" si="270"/>
        <v/>
      </c>
      <c r="BZ94" s="144" t="str">
        <f t="shared" si="271"/>
        <v/>
      </c>
      <c r="CA94" s="145" t="str">
        <f t="shared" si="272"/>
        <v/>
      </c>
      <c r="CB94" s="145" t="str">
        <f t="shared" si="273"/>
        <v/>
      </c>
      <c r="CC94" s="146" t="str">
        <f t="shared" si="274"/>
        <v/>
      </c>
      <c r="CD94" s="147" t="str">
        <f t="shared" si="275"/>
        <v/>
      </c>
      <c r="CE94" s="148" t="str">
        <f t="shared" si="276"/>
        <v/>
      </c>
      <c r="CF94" s="149" t="str">
        <f t="shared" si="277"/>
        <v/>
      </c>
      <c r="CG94" s="150" t="str">
        <f t="shared" si="278"/>
        <v/>
      </c>
      <c r="CH94" s="89"/>
      <c r="CI94" s="142"/>
      <c r="CJ94" s="142"/>
      <c r="CK94" s="143" t="str">
        <f t="shared" si="279"/>
        <v/>
      </c>
      <c r="CL94" s="144" t="str">
        <f t="shared" si="280"/>
        <v/>
      </c>
      <c r="CM94" s="145" t="str">
        <f t="shared" si="281"/>
        <v/>
      </c>
      <c r="CN94" s="145" t="str">
        <f t="shared" si="282"/>
        <v/>
      </c>
      <c r="CO94" s="146" t="str">
        <f t="shared" si="283"/>
        <v/>
      </c>
      <c r="CP94" s="147" t="str">
        <f t="shared" si="284"/>
        <v/>
      </c>
      <c r="CQ94" s="148" t="str">
        <f t="shared" si="285"/>
        <v/>
      </c>
      <c r="CR94" s="149" t="str">
        <f t="shared" si="286"/>
        <v/>
      </c>
      <c r="CS94" s="150" t="str">
        <f t="shared" si="287"/>
        <v/>
      </c>
      <c r="CT94" s="89"/>
      <c r="CU94" s="142"/>
      <c r="CV94" s="142"/>
      <c r="CW94" s="143" t="str">
        <f t="shared" si="252"/>
        <v/>
      </c>
      <c r="CX94" s="144" t="str">
        <f t="shared" si="253"/>
        <v/>
      </c>
      <c r="CY94" s="145" t="str">
        <f t="shared" si="254"/>
        <v/>
      </c>
      <c r="CZ94" s="145" t="str">
        <f t="shared" si="255"/>
        <v/>
      </c>
      <c r="DA94" s="146" t="str">
        <f t="shared" si="256"/>
        <v/>
      </c>
      <c r="DB94" s="147" t="str">
        <f t="shared" si="257"/>
        <v/>
      </c>
      <c r="DC94" s="148" t="str">
        <f t="shared" si="258"/>
        <v/>
      </c>
      <c r="DD94" s="149" t="str">
        <f t="shared" si="259"/>
        <v/>
      </c>
      <c r="DE94" s="150" t="str">
        <f t="shared" si="260"/>
        <v/>
      </c>
      <c r="DF94" s="89"/>
      <c r="DG94" s="142"/>
      <c r="DH94" s="142"/>
      <c r="DI94" s="143" t="str">
        <f>IF(DM94="","",DI$3)</f>
        <v/>
      </c>
      <c r="DJ94" s="144" t="str">
        <f>IF(DM94="","",DI$1)</f>
        <v/>
      </c>
      <c r="DK94" s="145" t="str">
        <f>IF(DM94="","",DI$2)</f>
        <v/>
      </c>
      <c r="DL94" s="145" t="str">
        <f>IF(DM94="","",DI$3)</f>
        <v/>
      </c>
      <c r="DM94" s="146" t="str">
        <f>IF(DT94="","",IF(ISNUMBER(SEARCH(":",DT94)),MID(DT94,FIND(":",DT94)+2,FIND("(",DT94)-FIND(":",DT94)-3),LEFT(DT94,FIND("(",DT94)-2)))</f>
        <v/>
      </c>
      <c r="DN94" s="147" t="str">
        <f>IF(DT94="","",MID(DT94,FIND("(",DT94)+1,4))</f>
        <v/>
      </c>
      <c r="DO94" s="148" t="str">
        <f>IF(ISNUMBER(SEARCH("*female*",DT94)),"female",IF(ISNUMBER(SEARCH("*male*",DT94)),"male",""))</f>
        <v/>
      </c>
      <c r="DP94" s="149" t="str">
        <f>IF(DT94="","",IF(ISERROR(MID(DT94,FIND("male,",DT94)+6,(FIND(")",DT94)-(FIND("male,",DT94)+6))))=TRUE,"missing/error",MID(DT94,FIND("male,",DT94)+6,(FIND(")",DT94)-(FIND("male,",DT94)+6)))))</f>
        <v/>
      </c>
      <c r="DQ94" s="150" t="str">
        <f>IF(DM94="","",(MID(DM94,(SEARCH("^^",SUBSTITUTE(DM94," ","^^",LEN(DM94)-LEN(SUBSTITUTE(DM94," ","")))))+1,99)&amp;"_"&amp;LEFT(DM94,FIND(" ",DM94)-1)&amp;"_"&amp;DN94))</f>
        <v/>
      </c>
      <c r="DR94" s="89"/>
      <c r="DS94" s="142"/>
      <c r="DT94" s="142"/>
      <c r="DU94" s="143" t="str">
        <f>IF(DY94="","",DU$3)</f>
        <v/>
      </c>
      <c r="DV94" s="144" t="str">
        <f>IF(DY94="","",DU$1)</f>
        <v/>
      </c>
      <c r="DW94" s="145" t="str">
        <f>IF(DY94="","",DU$2)</f>
        <v/>
      </c>
      <c r="DX94" s="145" t="str">
        <f>IF(DY94="","",DU$3)</f>
        <v/>
      </c>
      <c r="DY94" s="146" t="str">
        <f>IF(EF94="","",IF(ISNUMBER(SEARCH(":",EF94)),MID(EF94,FIND(":",EF94)+2,FIND("(",EF94)-FIND(":",EF94)-3),LEFT(EF94,FIND("(",EF94)-2)))</f>
        <v/>
      </c>
      <c r="DZ94" s="147" t="str">
        <f>IF(EF94="","",MID(EF94,FIND("(",EF94)+1,4))</f>
        <v/>
      </c>
      <c r="EA94" s="148" t="str">
        <f>IF(ISNUMBER(SEARCH("*female*",EF94)),"female",IF(ISNUMBER(SEARCH("*male*",EF94)),"male",""))</f>
        <v/>
      </c>
      <c r="EB94" s="149" t="str">
        <f>IF(EF94="","",IF(ISERROR(MID(EF94,FIND("male,",EF94)+6,(FIND(")",EF94)-(FIND("male,",EF94)+6))))=TRUE,"missing/error",MID(EF94,FIND("male,",EF94)+6,(FIND(")",EF94)-(FIND("male,",EF94)+6)))))</f>
        <v/>
      </c>
      <c r="EC94" s="150" t="str">
        <f>IF(DY94="","",(MID(DY94,(SEARCH("^^",SUBSTITUTE(DY94," ","^^",LEN(DY94)-LEN(SUBSTITUTE(DY94," ","")))))+1,99)&amp;"_"&amp;LEFT(DY94,FIND(" ",DY94)-1)&amp;"_"&amp;DZ94))</f>
        <v/>
      </c>
      <c r="ED94" s="89"/>
      <c r="EE94" s="142"/>
      <c r="EF94" s="142"/>
      <c r="EG94" s="143" t="str">
        <f>IF(EK94="","",EG$3)</f>
        <v/>
      </c>
      <c r="EH94" s="144" t="str">
        <f>IF(EK94="","",EG$1)</f>
        <v/>
      </c>
      <c r="EI94" s="145" t="str">
        <f>IF(EK94="","",EG$2)</f>
        <v/>
      </c>
      <c r="EJ94" s="145" t="str">
        <f>IF(EK94="","",EG$3)</f>
        <v/>
      </c>
      <c r="EK94" s="146" t="str">
        <f>IF(ER94="","",IF(ISNUMBER(SEARCH(":",ER94)),MID(ER94,FIND(":",ER94)+2,FIND("(",ER94)-FIND(":",ER94)-3),LEFT(ER94,FIND("(",ER94)-2)))</f>
        <v/>
      </c>
      <c r="EL94" s="147" t="str">
        <f>IF(ER94="","",MID(ER94,FIND("(",ER94)+1,4))</f>
        <v/>
      </c>
      <c r="EM94" s="148" t="str">
        <f>IF(ISNUMBER(SEARCH("*female*",ER94)),"female",IF(ISNUMBER(SEARCH("*male*",ER94)),"male",""))</f>
        <v/>
      </c>
      <c r="EN94" s="149" t="str">
        <f>IF(ER94="","",IF(ISERROR(MID(ER94,FIND("male,",ER94)+6,(FIND(")",ER94)-(FIND("male,",ER94)+6))))=TRUE,"missing/error",MID(ER94,FIND("male,",ER94)+6,(FIND(")",ER94)-(FIND("male,",ER94)+6)))))</f>
        <v/>
      </c>
      <c r="EO94" s="150" t="str">
        <f>IF(EK94="","",(MID(EK94,(SEARCH("^^",SUBSTITUTE(EK94," ","^^",LEN(EK94)-LEN(SUBSTITUTE(EK94," ","")))))+1,99)&amp;"_"&amp;LEFT(EK94,FIND(" ",EK94)-1)&amp;"_"&amp;EL94))</f>
        <v/>
      </c>
      <c r="EP94" s="89"/>
      <c r="EQ94" s="142"/>
      <c r="ER94" s="142"/>
      <c r="ES94" s="143" t="str">
        <f>IF(EW94="","",ES$3)</f>
        <v/>
      </c>
      <c r="ET94" s="144" t="str">
        <f>IF(EW94="","",ES$1)</f>
        <v/>
      </c>
      <c r="EU94" s="145" t="str">
        <f>IF(EW94="","",ES$2)</f>
        <v/>
      </c>
      <c r="EV94" s="145" t="str">
        <f>IF(EW94="","",ES$3)</f>
        <v/>
      </c>
      <c r="EW94" s="146" t="str">
        <f>IF(FD94="","",IF(ISNUMBER(SEARCH(":",FD94)),MID(FD94,FIND(":",FD94)+2,FIND("(",FD94)-FIND(":",FD94)-3),LEFT(FD94,FIND("(",FD94)-2)))</f>
        <v/>
      </c>
      <c r="EX94" s="147" t="str">
        <f>IF(FD94="","",MID(FD94,FIND("(",FD94)+1,4))</f>
        <v/>
      </c>
      <c r="EY94" s="148" t="str">
        <f>IF(ISNUMBER(SEARCH("*female*",FD94)),"female",IF(ISNUMBER(SEARCH("*male*",FD94)),"male",""))</f>
        <v/>
      </c>
      <c r="EZ94" s="149" t="str">
        <f>IF(FD94="","",IF(ISERROR(MID(FD94,FIND("male,",FD94)+6,(FIND(")",FD94)-(FIND("male,",FD94)+6))))=TRUE,"missing/error",MID(FD94,FIND("male,",FD94)+6,(FIND(")",FD94)-(FIND("male,",FD94)+6)))))</f>
        <v/>
      </c>
      <c r="FA94" s="150" t="str">
        <f>IF(EW94="","",(MID(EW94,(SEARCH("^^",SUBSTITUTE(EW94," ","^^",LEN(EW94)-LEN(SUBSTITUTE(EW94," ","")))))+1,99)&amp;"_"&amp;LEFT(EW94,FIND(" ",EW94)-1)&amp;"_"&amp;EX94))</f>
        <v/>
      </c>
      <c r="FB94" s="89"/>
      <c r="FC94" s="142"/>
      <c r="FD94" s="142"/>
      <c r="FE94" s="143" t="str">
        <f>IF(FI94="","",FE$3)</f>
        <v/>
      </c>
      <c r="FF94" s="144" t="str">
        <f>IF(FI94="","",FE$1)</f>
        <v/>
      </c>
      <c r="FG94" s="145" t="str">
        <f>IF(FI94="","",FE$2)</f>
        <v/>
      </c>
      <c r="FH94" s="145" t="str">
        <f>IF(FI94="","",FE$3)</f>
        <v/>
      </c>
      <c r="FI94" s="146" t="str">
        <f>IF(FP94="","",IF(ISNUMBER(SEARCH(":",FP94)),MID(FP94,FIND(":",FP94)+2,FIND("(",FP94)-FIND(":",FP94)-3),LEFT(FP94,FIND("(",FP94)-2)))</f>
        <v/>
      </c>
      <c r="FJ94" s="147" t="str">
        <f>IF(FP94="","",MID(FP94,FIND("(",FP94)+1,4))</f>
        <v/>
      </c>
      <c r="FK94" s="148" t="str">
        <f>IF(ISNUMBER(SEARCH("*female*",FP94)),"female",IF(ISNUMBER(SEARCH("*male*",FP94)),"male",""))</f>
        <v/>
      </c>
      <c r="FL94" s="149" t="str">
        <f>IF(FP94="","",IF(ISERROR(MID(FP94,FIND("male,",FP94)+6,(FIND(")",FP94)-(FIND("male,",FP94)+6))))=TRUE,"missing/error",MID(FP94,FIND("male,",FP94)+6,(FIND(")",FP94)-(FIND("male,",FP94)+6)))))</f>
        <v/>
      </c>
      <c r="FM94" s="150" t="str">
        <f>IF(FI94="","",(MID(FI94,(SEARCH("^^",SUBSTITUTE(FI94," ","^^",LEN(FI94)-LEN(SUBSTITUTE(FI94," ","")))))+1,99)&amp;"_"&amp;LEFT(FI94,FIND(" ",FI94)-1)&amp;"_"&amp;FJ94))</f>
        <v/>
      </c>
      <c r="FN94" s="89"/>
      <c r="FO94" s="142"/>
      <c r="FP94" s="142"/>
      <c r="FQ94" s="143" t="str">
        <f>IF(FU94="","",#REF!)</f>
        <v/>
      </c>
      <c r="FR94" s="144" t="str">
        <f>IF(FU94="","",FQ$1)</f>
        <v/>
      </c>
      <c r="FS94" s="145" t="str">
        <f>IF(FU94="","",FQ$2)</f>
        <v/>
      </c>
      <c r="FT94" s="145" t="str">
        <f>IF(FU94="","",FQ$3)</f>
        <v/>
      </c>
      <c r="FU94" s="146" t="str">
        <f>IF(GB94="","",IF(ISNUMBER(SEARCH(":",GB94)),MID(GB94,FIND(":",GB94)+2,FIND("(",GB94)-FIND(":",GB94)-3),LEFT(GB94,FIND("(",GB94)-2)))</f>
        <v/>
      </c>
      <c r="FV94" s="147" t="str">
        <f>IF(GB94="","",MID(GB94,FIND("(",GB94)+1,4))</f>
        <v/>
      </c>
      <c r="FW94" s="148" t="str">
        <f>IF(ISNUMBER(SEARCH("*female*",GB94)),"female",IF(ISNUMBER(SEARCH("*male*",GB94)),"male",""))</f>
        <v/>
      </c>
      <c r="FX94" s="149" t="str">
        <f>IF(GB94="","",IF(ISERROR(MID(GB94,FIND("male,",GB94)+6,(FIND(")",GB94)-(FIND("male,",GB94)+6))))=TRUE,"missing/error",MID(GB94,FIND("male,",GB94)+6,(FIND(")",GB94)-(FIND("male,",GB94)+6)))))</f>
        <v/>
      </c>
      <c r="FY94" s="150" t="str">
        <f>IF(FU94="","",(MID(FU94,(SEARCH("^^",SUBSTITUTE(FU94," ","^^",LEN(FU94)-LEN(SUBSTITUTE(FU94," ","")))))+1,99)&amp;"_"&amp;LEFT(FU94,FIND(" ",FU94)-1)&amp;"_"&amp;FV94))</f>
        <v/>
      </c>
      <c r="FZ94" s="89"/>
      <c r="GA94" s="142"/>
      <c r="GB94" s="142"/>
      <c r="GC94" s="143" t="str">
        <f>IF(GG94="","",GC$3)</f>
        <v/>
      </c>
      <c r="GD94" s="144" t="str">
        <f>IF(GG94="","",GC$1)</f>
        <v/>
      </c>
      <c r="GE94" s="145" t="str">
        <f>IF(GG94="","",GC$2)</f>
        <v/>
      </c>
      <c r="GF94" s="145" t="str">
        <f>IF(GG94="","",GC$3)</f>
        <v/>
      </c>
      <c r="GG94" s="146" t="str">
        <f>IF(GN94="","",IF(ISNUMBER(SEARCH(":",GN94)),MID(GN94,FIND(":",GN94)+2,FIND("(",GN94)-FIND(":",GN94)-3),LEFT(GN94,FIND("(",GN94)-2)))</f>
        <v/>
      </c>
      <c r="GH94" s="147" t="str">
        <f>IF(GN94="","",MID(GN94,FIND("(",GN94)+1,4))</f>
        <v/>
      </c>
      <c r="GI94" s="148" t="str">
        <f>IF(ISNUMBER(SEARCH("*female*",GN94)),"female",IF(ISNUMBER(SEARCH("*male*",GN94)),"male",""))</f>
        <v/>
      </c>
      <c r="GJ94" s="149" t="str">
        <f>IF(GN94="","",IF(ISERROR(MID(GN94,FIND("male,",GN94)+6,(FIND(")",GN94)-(FIND("male,",GN94)+6))))=TRUE,"missing/error",MID(GN94,FIND("male,",GN94)+6,(FIND(")",GN94)-(FIND("male,",GN94)+6)))))</f>
        <v/>
      </c>
      <c r="GK94" s="150" t="str">
        <f>IF(GG94="","",(MID(GG94,(SEARCH("^^",SUBSTITUTE(GG94," ","^^",LEN(GG94)-LEN(SUBSTITUTE(GG94," ","")))))+1,99)&amp;"_"&amp;LEFT(GG94,FIND(" ",GG94)-1)&amp;"_"&amp;GH94))</f>
        <v/>
      </c>
      <c r="GL94" s="89"/>
      <c r="GM94" s="142"/>
      <c r="GN94" s="142"/>
      <c r="GO94" s="143" t="str">
        <f>IF(GS94="","",GO$3)</f>
        <v/>
      </c>
      <c r="GP94" s="144" t="str">
        <f>IF(GS94="","",GO$1)</f>
        <v/>
      </c>
      <c r="GQ94" s="145" t="str">
        <f>IF(GS94="","",GO$2)</f>
        <v/>
      </c>
      <c r="GR94" s="145" t="str">
        <f>IF(GS94="","",GO$3)</f>
        <v/>
      </c>
      <c r="GS94" s="146" t="str">
        <f>IF(GZ94="","",IF(ISNUMBER(SEARCH(":",GZ94)),MID(GZ94,FIND(":",GZ94)+2,FIND("(",GZ94)-FIND(":",GZ94)-3),LEFT(GZ94,FIND("(",GZ94)-2)))</f>
        <v/>
      </c>
      <c r="GT94" s="147" t="str">
        <f>IF(GZ94="","",MID(GZ94,FIND("(",GZ94)+1,4))</f>
        <v/>
      </c>
      <c r="GU94" s="148" t="str">
        <f>IF(ISNUMBER(SEARCH("*female*",GZ94)),"female",IF(ISNUMBER(SEARCH("*male*",GZ94)),"male",""))</f>
        <v/>
      </c>
      <c r="GV94" s="149" t="str">
        <f>IF(GZ94="","",IF(ISERROR(MID(GZ94,FIND("male,",GZ94)+6,(FIND(")",GZ94)-(FIND("male,",GZ94)+6))))=TRUE,"missing/error",MID(GZ94,FIND("male,",GZ94)+6,(FIND(")",GZ94)-(FIND("male,",GZ94)+6)))))</f>
        <v/>
      </c>
      <c r="GW94" s="150" t="str">
        <f>IF(GS94="","",(MID(GS94,(SEARCH("^^",SUBSTITUTE(GS94," ","^^",LEN(GS94)-LEN(SUBSTITUTE(GS94," ","")))))+1,99)&amp;"_"&amp;LEFT(GS94,FIND(" ",GS94)-1)&amp;"_"&amp;GT94))</f>
        <v/>
      </c>
      <c r="GX94" s="89"/>
      <c r="GY94" s="142"/>
      <c r="GZ94" s="142"/>
      <c r="HA94" s="143" t="str">
        <f>IF(HE94="","",HA$3)</f>
        <v/>
      </c>
      <c r="HB94" s="144" t="str">
        <f>IF(HE94="","",HA$1)</f>
        <v/>
      </c>
      <c r="HC94" s="145" t="str">
        <f>IF(HE94="","",HA$2)</f>
        <v/>
      </c>
      <c r="HD94" s="145" t="str">
        <f>IF(HE94="","",HA$3)</f>
        <v/>
      </c>
      <c r="HE94" s="146" t="str">
        <f>IF(HL94="","",IF(ISNUMBER(SEARCH(":",HL94)),MID(HL94,FIND(":",HL94)+2,FIND("(",HL94)-FIND(":",HL94)-3),LEFT(HL94,FIND("(",HL94)-2)))</f>
        <v/>
      </c>
      <c r="HF94" s="147" t="str">
        <f>IF(HL94="","",MID(HL94,FIND("(",HL94)+1,4))</f>
        <v/>
      </c>
      <c r="HG94" s="148" t="str">
        <f>IF(ISNUMBER(SEARCH("*female*",HL94)),"female",IF(ISNUMBER(SEARCH("*male*",HL94)),"male",""))</f>
        <v/>
      </c>
      <c r="HH94" s="149" t="str">
        <f>IF(HL94="","",IF(ISERROR(MID(HL94,FIND("male,",HL94)+6,(FIND(")",HL94)-(FIND("male,",HL94)+6))))=TRUE,"missing/error",MID(HL94,FIND("male,",HL94)+6,(FIND(")",HL94)-(FIND("male,",HL94)+6)))))</f>
        <v/>
      </c>
      <c r="HI94" s="150" t="str">
        <f>IF(HE94="","",(MID(HE94,(SEARCH("^^",SUBSTITUTE(HE94," ","^^",LEN(HE94)-LEN(SUBSTITUTE(HE94," ","")))))+1,99)&amp;"_"&amp;LEFT(HE94,FIND(" ",HE94)-1)&amp;"_"&amp;HF94))</f>
        <v/>
      </c>
      <c r="HJ94" s="89"/>
      <c r="HK94" s="142"/>
      <c r="HL94" s="142"/>
      <c r="HM94" s="143" t="str">
        <f>IF(HQ94="","",HM$3)</f>
        <v/>
      </c>
      <c r="HN94" s="144" t="str">
        <f>IF(HQ94="","",HM$1)</f>
        <v/>
      </c>
      <c r="HO94" s="145" t="str">
        <f>IF(HQ94="","",HM$2)</f>
        <v/>
      </c>
      <c r="HP94" s="145" t="str">
        <f>IF(HQ94="","",HM$3)</f>
        <v/>
      </c>
      <c r="HQ94" s="146" t="str">
        <f>IF(HX94="","",IF(ISNUMBER(SEARCH(":",HX94)),MID(HX94,FIND(":",HX94)+2,FIND("(",HX94)-FIND(":",HX94)-3),LEFT(HX94,FIND("(",HX94)-2)))</f>
        <v/>
      </c>
      <c r="HR94" s="147" t="str">
        <f>IF(HX94="","",MID(HX94,FIND("(",HX94)+1,4))</f>
        <v/>
      </c>
      <c r="HS94" s="148" t="str">
        <f>IF(ISNUMBER(SEARCH("*female*",HX94)),"female",IF(ISNUMBER(SEARCH("*male*",HX94)),"male",""))</f>
        <v/>
      </c>
      <c r="HT94" s="149" t="str">
        <f>IF(HX94="","",IF(ISERROR(MID(HX94,FIND("male,",HX94)+6,(FIND(")",HX94)-(FIND("male,",HX94)+6))))=TRUE,"missing/error",MID(HX94,FIND("male,",HX94)+6,(FIND(")",HX94)-(FIND("male,",HX94)+6)))))</f>
        <v/>
      </c>
      <c r="HU94" s="150" t="str">
        <f>IF(HQ94="","",(MID(HQ94,(SEARCH("^^",SUBSTITUTE(HQ94," ","^^",LEN(HQ94)-LEN(SUBSTITUTE(HQ94," ","")))))+1,99)&amp;"_"&amp;LEFT(HQ94,FIND(" ",HQ94)-1)&amp;"_"&amp;HR94))</f>
        <v/>
      </c>
      <c r="HV94" s="89"/>
      <c r="HW94" s="142"/>
      <c r="HX94" s="142"/>
      <c r="HY94" s="143" t="str">
        <f>IF(IC94="","",HY$3)</f>
        <v/>
      </c>
      <c r="HZ94" s="144" t="str">
        <f>IF(IC94="","",HY$1)</f>
        <v/>
      </c>
      <c r="IA94" s="145" t="str">
        <f>IF(IC94="","",HY$2)</f>
        <v/>
      </c>
      <c r="IB94" s="145" t="str">
        <f>IF(IC94="","",HY$3)</f>
        <v/>
      </c>
      <c r="IC94" s="146" t="str">
        <f>IF(IJ94="","",IF(ISNUMBER(SEARCH(":",IJ94)),MID(IJ94,FIND(":",IJ94)+2,FIND("(",IJ94)-FIND(":",IJ94)-3),LEFT(IJ94,FIND("(",IJ94)-2)))</f>
        <v/>
      </c>
      <c r="ID94" s="147" t="str">
        <f>IF(IJ94="","",MID(IJ94,FIND("(",IJ94)+1,4))</f>
        <v/>
      </c>
      <c r="IE94" s="148" t="str">
        <f>IF(ISNUMBER(SEARCH("*female*",IJ94)),"female",IF(ISNUMBER(SEARCH("*male*",IJ94)),"male",""))</f>
        <v/>
      </c>
      <c r="IF94" s="149" t="str">
        <f>IF(IJ94="","",IF(ISERROR(MID(IJ94,FIND("male,",IJ94)+6,(FIND(")",IJ94)-(FIND("male,",IJ94)+6))))=TRUE,"missing/error",MID(IJ94,FIND("male,",IJ94)+6,(FIND(")",IJ94)-(FIND("male,",IJ94)+6)))))</f>
        <v/>
      </c>
      <c r="IG94" s="150" t="str">
        <f>IF(IC94="","",(MID(IC94,(SEARCH("^^",SUBSTITUTE(IC94," ","^^",LEN(IC94)-LEN(SUBSTITUTE(IC94," ","")))))+1,99)&amp;"_"&amp;LEFT(IC94,FIND(" ",IC94)-1)&amp;"_"&amp;ID94))</f>
        <v/>
      </c>
      <c r="IH94" s="89"/>
      <c r="II94" s="142"/>
      <c r="IJ94" s="142"/>
      <c r="IK94" s="143" t="str">
        <f>IF(IO94="","",IK$3)</f>
        <v/>
      </c>
      <c r="IL94" s="144" t="str">
        <f>IF(IO94="","",IK$1)</f>
        <v/>
      </c>
      <c r="IM94" s="145" t="str">
        <f>IF(IO94="","",IK$2)</f>
        <v/>
      </c>
      <c r="IN94" s="145" t="str">
        <f>IF(IO94="","",IK$3)</f>
        <v/>
      </c>
      <c r="IO94" s="146" t="str">
        <f>IF(IV94="","",IF(ISNUMBER(SEARCH(":",IV94)),MID(IV94,FIND(":",IV94)+2,FIND("(",IV94)-FIND(":",IV94)-3),LEFT(IV94,FIND("(",IV94)-2)))</f>
        <v/>
      </c>
      <c r="IP94" s="147" t="str">
        <f>IF(IV94="","",MID(IV94,FIND("(",IV94)+1,4))</f>
        <v/>
      </c>
      <c r="IQ94" s="148" t="str">
        <f>IF(ISNUMBER(SEARCH("*female*",IV94)),"female",IF(ISNUMBER(SEARCH("*male*",IV94)),"male",""))</f>
        <v/>
      </c>
      <c r="IR94" s="149" t="str">
        <f>IF(IV94="","",IF(ISERROR(MID(IV94,FIND("male,",IV94)+6,(FIND(")",IV94)-(FIND("male,",IV94)+6))))=TRUE,"missing/error",MID(IV94,FIND("male,",IV94)+6,(FIND(")",IV94)-(FIND("male,",IV94)+6)))))</f>
        <v/>
      </c>
      <c r="IS94" s="150" t="str">
        <f>IF(IO94="","",(MID(IO94,(SEARCH("^^",SUBSTITUTE(IO94," ","^^",LEN(IO94)-LEN(SUBSTITUTE(IO94," ","")))))+1,99)&amp;"_"&amp;LEFT(IO94,FIND(" ",IO94)-1)&amp;"_"&amp;IP94))</f>
        <v/>
      </c>
      <c r="IT94" s="89"/>
      <c r="IU94" s="142"/>
      <c r="IV94" s="142"/>
      <c r="IW94" s="143" t="str">
        <f>IF(JA94="","",IW$3)</f>
        <v/>
      </c>
      <c r="IX94" s="144" t="str">
        <f>IF(JA94="","",IW$1)</f>
        <v/>
      </c>
      <c r="IY94" s="145" t="str">
        <f>IF(JA94="","",IW$2)</f>
        <v/>
      </c>
      <c r="IZ94" s="145" t="str">
        <f>IF(JA94="","",IW$3)</f>
        <v/>
      </c>
      <c r="JA94" s="146" t="str">
        <f>IF(JH94="","",IF(ISNUMBER(SEARCH(":",JH94)),MID(JH94,FIND(":",JH94)+2,FIND("(",JH94)-FIND(":",JH94)-3),LEFT(JH94,FIND("(",JH94)-2)))</f>
        <v/>
      </c>
      <c r="JB94" s="147" t="str">
        <f>IF(JH94="","",MID(JH94,FIND("(",JH94)+1,4))</f>
        <v/>
      </c>
      <c r="JC94" s="148" t="str">
        <f>IF(ISNUMBER(SEARCH("*female*",JH94)),"female",IF(ISNUMBER(SEARCH("*male*",JH94)),"male",""))</f>
        <v/>
      </c>
      <c r="JD94" s="149" t="str">
        <f>IF(JH94="","",IF(ISERROR(MID(JH94,FIND("male,",JH94)+6,(FIND(")",JH94)-(FIND("male,",JH94)+6))))=TRUE,"missing/error",MID(JH94,FIND("male,",JH94)+6,(FIND(")",JH94)-(FIND("male,",JH94)+6)))))</f>
        <v/>
      </c>
      <c r="JE94" s="150" t="str">
        <f>IF(JA94="","",(MID(JA94,(SEARCH("^^",SUBSTITUTE(JA94," ","^^",LEN(JA94)-LEN(SUBSTITUTE(JA94," ","")))))+1,99)&amp;"_"&amp;LEFT(JA94,FIND(" ",JA94)-1)&amp;"_"&amp;JB94))</f>
        <v/>
      </c>
      <c r="JF94" s="89"/>
      <c r="JG94" s="142"/>
      <c r="JH94" s="142"/>
      <c r="JI94" s="143" t="str">
        <f>IF(JM94="","",JI$3)</f>
        <v/>
      </c>
      <c r="JJ94" s="144" t="str">
        <f>IF(JM94="","",JI$1)</f>
        <v/>
      </c>
      <c r="JK94" s="145" t="str">
        <f>IF(JM94="","",JI$2)</f>
        <v/>
      </c>
      <c r="JL94" s="145" t="str">
        <f>IF(JM94="","",JI$3)</f>
        <v/>
      </c>
      <c r="JM94" s="146" t="str">
        <f>IF(JT94="","",IF(ISNUMBER(SEARCH(":",JT94)),MID(JT94,FIND(":",JT94)+2,FIND("(",JT94)-FIND(":",JT94)-3),LEFT(JT94,FIND("(",JT94)-2)))</f>
        <v/>
      </c>
      <c r="JN94" s="147" t="str">
        <f>IF(JT94="","",MID(JT94,FIND("(",JT94)+1,4))</f>
        <v/>
      </c>
      <c r="JO94" s="148" t="str">
        <f>IF(ISNUMBER(SEARCH("*female*",JT94)),"female",IF(ISNUMBER(SEARCH("*male*",JT94)),"male",""))</f>
        <v/>
      </c>
      <c r="JP94" s="149" t="str">
        <f>IF(JT94="","",IF(ISERROR(MID(JT94,FIND("male,",JT94)+6,(FIND(")",JT94)-(FIND("male,",JT94)+6))))=TRUE,"missing/error",MID(JT94,FIND("male,",JT94)+6,(FIND(")",JT94)-(FIND("male,",JT94)+6)))))</f>
        <v/>
      </c>
      <c r="JQ94" s="150" t="str">
        <f>IF(JM94="","",(MID(JM94,(SEARCH("^^",SUBSTITUTE(JM94," ","^^",LEN(JM94)-LEN(SUBSTITUTE(JM94," ","")))))+1,99)&amp;"_"&amp;LEFT(JM94,FIND(" ",JM94)-1)&amp;"_"&amp;JN94))</f>
        <v/>
      </c>
      <c r="JR94" s="89"/>
      <c r="JS94" s="142"/>
      <c r="JT94" s="142"/>
      <c r="JU94" s="143" t="str">
        <f>IF(JY94="","",JU$3)</f>
        <v/>
      </c>
      <c r="JV94" s="144" t="str">
        <f>IF(JY94="","",JU$1)</f>
        <v/>
      </c>
      <c r="JW94" s="145" t="str">
        <f>IF(JY94="","",JU$2)</f>
        <v/>
      </c>
      <c r="JX94" s="145" t="str">
        <f>IF(JY94="","",JU$3)</f>
        <v/>
      </c>
      <c r="JY94" s="146" t="str">
        <f>IF(KF94="","",IF(ISNUMBER(SEARCH(":",KF94)),MID(KF94,FIND(":",KF94)+2,FIND("(",KF94)-FIND(":",KF94)-3),LEFT(KF94,FIND("(",KF94)-2)))</f>
        <v/>
      </c>
      <c r="JZ94" s="147" t="str">
        <f>IF(KF94="","",MID(KF94,FIND("(",KF94)+1,4))</f>
        <v/>
      </c>
      <c r="KA94" s="148" t="str">
        <f>IF(ISNUMBER(SEARCH("*female*",KF94)),"female",IF(ISNUMBER(SEARCH("*male*",KF94)),"male",""))</f>
        <v/>
      </c>
      <c r="KB94" s="149" t="str">
        <f>IF(KF94="","",IF(ISERROR(MID(KF94,FIND("male,",KF94)+6,(FIND(")",KF94)-(FIND("male,",KF94)+6))))=TRUE,"missing/error",MID(KF94,FIND("male,",KF94)+6,(FIND(")",KF94)-(FIND("male,",KF94)+6)))))</f>
        <v/>
      </c>
      <c r="KC94" s="150" t="str">
        <f>IF(JY94="","",(MID(JY94,(SEARCH("^^",SUBSTITUTE(JY94," ","^^",LEN(JY94)-LEN(SUBSTITUTE(JY94," ","")))))+1,99)&amp;"_"&amp;LEFT(JY94,FIND(" ",JY94)-1)&amp;"_"&amp;JZ94))</f>
        <v/>
      </c>
      <c r="KD94" s="89"/>
      <c r="KE94" s="142"/>
      <c r="KF94" s="142"/>
    </row>
    <row r="95" spans="1:292" ht="13.5" customHeight="1" x14ac:dyDescent="0.25">
      <c r="A95" s="100"/>
      <c r="B95" s="142" t="s">
        <v>841</v>
      </c>
      <c r="C95" s="89" t="s">
        <v>842</v>
      </c>
      <c r="D95" s="320"/>
      <c r="E95" s="143">
        <f t="shared" si="53"/>
        <v>40601</v>
      </c>
      <c r="F95" s="144" t="str">
        <f t="shared" si="54"/>
        <v>Fillon VI</v>
      </c>
      <c r="G95" s="145">
        <f t="shared" si="55"/>
        <v>40496</v>
      </c>
      <c r="H95" s="145">
        <f t="shared" si="56"/>
        <v>40601</v>
      </c>
      <c r="I95" s="146" t="str">
        <f t="shared" si="57"/>
        <v>Maurice Leroy</v>
      </c>
      <c r="J95" s="147" t="str">
        <f t="shared" si="58"/>
        <v>1959</v>
      </c>
      <c r="K95" s="148" t="str">
        <f t="shared" si="59"/>
        <v>male</v>
      </c>
      <c r="L95" s="149" t="str">
        <f t="shared" si="60"/>
        <v>fr_ump01</v>
      </c>
      <c r="M95" s="150" t="str">
        <f t="shared" si="61"/>
        <v>Leroy_Maurice_1959</v>
      </c>
      <c r="O95" s="142"/>
      <c r="P95" s="320" t="s">
        <v>950</v>
      </c>
      <c r="Q95" s="143">
        <f t="shared" si="62"/>
        <v>41044</v>
      </c>
      <c r="R95" s="144" t="str">
        <f t="shared" si="63"/>
        <v>Fillon VII</v>
      </c>
      <c r="S95" s="145">
        <f t="shared" si="64"/>
        <v>40601</v>
      </c>
      <c r="T95" s="145">
        <f t="shared" si="65"/>
        <v>41044</v>
      </c>
      <c r="U95" s="146" t="str">
        <f t="shared" si="66"/>
        <v>Maurice Leroy</v>
      </c>
      <c r="V95" s="147" t="str">
        <f t="shared" si="67"/>
        <v>1959</v>
      </c>
      <c r="W95" s="148" t="str">
        <f t="shared" si="68"/>
        <v>male</v>
      </c>
      <c r="X95" s="149" t="str">
        <f t="shared" si="69"/>
        <v>fr_ump01</v>
      </c>
      <c r="Y95" s="150" t="str">
        <f t="shared" si="70"/>
        <v>Leroy_Maurice_1959</v>
      </c>
      <c r="AA95" s="142"/>
      <c r="AB95" s="142" t="s">
        <v>950</v>
      </c>
      <c r="AC95" s="143" t="str">
        <f t="shared" si="71"/>
        <v/>
      </c>
      <c r="AD95" s="144" t="str">
        <f t="shared" si="72"/>
        <v/>
      </c>
      <c r="AE95" s="145" t="str">
        <f t="shared" si="73"/>
        <v/>
      </c>
      <c r="AF95" s="145" t="str">
        <f t="shared" si="74"/>
        <v/>
      </c>
      <c r="AG95" s="146" t="str">
        <f t="shared" si="75"/>
        <v/>
      </c>
      <c r="AH95" s="147" t="str">
        <f t="shared" si="76"/>
        <v/>
      </c>
      <c r="AI95" s="148" t="str">
        <f t="shared" si="77"/>
        <v/>
      </c>
      <c r="AJ95" s="149" t="str">
        <f t="shared" si="215"/>
        <v/>
      </c>
      <c r="AK95" s="150" t="str">
        <f t="shared" si="78"/>
        <v/>
      </c>
      <c r="AM95" s="142"/>
      <c r="AN95" s="142"/>
      <c r="AO95" s="143" t="str">
        <f t="shared" si="288"/>
        <v/>
      </c>
      <c r="AP95" s="144" t="str">
        <f t="shared" si="289"/>
        <v/>
      </c>
      <c r="AQ95" s="145" t="str">
        <f t="shared" si="216"/>
        <v/>
      </c>
      <c r="AR95" s="145" t="str">
        <f t="shared" si="217"/>
        <v/>
      </c>
      <c r="AS95" s="146" t="str">
        <f t="shared" si="290"/>
        <v/>
      </c>
      <c r="AT95" s="147" t="str">
        <f t="shared" si="291"/>
        <v/>
      </c>
      <c r="AU95" s="148" t="str">
        <f t="shared" si="292"/>
        <v/>
      </c>
      <c r="AV95" s="149" t="str">
        <f t="shared" si="293"/>
        <v/>
      </c>
      <c r="AW95" s="150" t="str">
        <f t="shared" si="294"/>
        <v/>
      </c>
      <c r="AX95" s="89"/>
      <c r="AY95" s="142"/>
      <c r="AZ95" s="142"/>
      <c r="BA95" s="143" t="str">
        <f t="shared" si="295"/>
        <v/>
      </c>
      <c r="BB95" s="144" t="str">
        <f t="shared" si="296"/>
        <v/>
      </c>
      <c r="BC95" s="145" t="str">
        <f t="shared" si="218"/>
        <v/>
      </c>
      <c r="BD95" s="145" t="str">
        <f t="shared" si="219"/>
        <v/>
      </c>
      <c r="BE95" s="146" t="str">
        <f t="shared" si="297"/>
        <v/>
      </c>
      <c r="BF95" s="147" t="str">
        <f t="shared" si="298"/>
        <v/>
      </c>
      <c r="BG95" s="148" t="str">
        <f t="shared" si="299"/>
        <v/>
      </c>
      <c r="BH95" s="149" t="str">
        <f t="shared" si="300"/>
        <v/>
      </c>
      <c r="BI95" s="150" t="str">
        <f t="shared" si="301"/>
        <v/>
      </c>
      <c r="BJ95" s="89"/>
      <c r="BK95" s="142"/>
      <c r="BL95" s="142"/>
      <c r="BM95" s="143" t="str">
        <f t="shared" si="261"/>
        <v/>
      </c>
      <c r="BN95" s="144" t="str">
        <f t="shared" si="262"/>
        <v/>
      </c>
      <c r="BO95" s="145" t="str">
        <f t="shared" si="263"/>
        <v/>
      </c>
      <c r="BP95" s="145" t="str">
        <f t="shared" si="264"/>
        <v/>
      </c>
      <c r="BQ95" s="146" t="str">
        <f t="shared" si="265"/>
        <v/>
      </c>
      <c r="BR95" s="147" t="str">
        <f t="shared" si="266"/>
        <v/>
      </c>
      <c r="BS95" s="148" t="str">
        <f t="shared" si="267"/>
        <v/>
      </c>
      <c r="BT95" s="149" t="str">
        <f t="shared" si="268"/>
        <v/>
      </c>
      <c r="BU95" s="150" t="str">
        <f t="shared" si="269"/>
        <v/>
      </c>
      <c r="BV95" s="89"/>
      <c r="BW95" s="142"/>
      <c r="BX95" s="142"/>
      <c r="BY95" s="143" t="str">
        <f t="shared" si="270"/>
        <v/>
      </c>
      <c r="BZ95" s="144" t="str">
        <f t="shared" si="271"/>
        <v/>
      </c>
      <c r="CA95" s="145" t="str">
        <f t="shared" si="272"/>
        <v/>
      </c>
      <c r="CB95" s="145" t="str">
        <f t="shared" si="273"/>
        <v/>
      </c>
      <c r="CC95" s="146" t="str">
        <f t="shared" si="274"/>
        <v/>
      </c>
      <c r="CD95" s="147" t="str">
        <f t="shared" si="275"/>
        <v/>
      </c>
      <c r="CE95" s="148" t="str">
        <f t="shared" si="276"/>
        <v/>
      </c>
      <c r="CF95" s="149" t="str">
        <f t="shared" si="277"/>
        <v/>
      </c>
      <c r="CG95" s="150" t="str">
        <f t="shared" si="278"/>
        <v/>
      </c>
      <c r="CH95" s="89"/>
      <c r="CI95" s="142"/>
      <c r="CJ95" s="142"/>
      <c r="CK95" s="143" t="str">
        <f t="shared" si="279"/>
        <v/>
      </c>
      <c r="CL95" s="144" t="str">
        <f t="shared" si="280"/>
        <v/>
      </c>
      <c r="CM95" s="145" t="str">
        <f t="shared" si="281"/>
        <v/>
      </c>
      <c r="CN95" s="145" t="str">
        <f t="shared" si="282"/>
        <v/>
      </c>
      <c r="CO95" s="146" t="str">
        <f t="shared" si="283"/>
        <v/>
      </c>
      <c r="CP95" s="147" t="str">
        <f t="shared" si="284"/>
        <v/>
      </c>
      <c r="CQ95" s="148" t="str">
        <f t="shared" si="285"/>
        <v/>
      </c>
      <c r="CR95" s="149" t="str">
        <f t="shared" si="286"/>
        <v/>
      </c>
      <c r="CS95" s="150" t="str">
        <f t="shared" si="287"/>
        <v/>
      </c>
      <c r="CT95" s="89"/>
      <c r="CU95" s="142"/>
      <c r="CV95" s="142"/>
      <c r="CW95" s="143" t="str">
        <f t="shared" si="252"/>
        <v/>
      </c>
      <c r="CX95" s="144" t="str">
        <f t="shared" si="253"/>
        <v/>
      </c>
      <c r="CY95" s="145" t="str">
        <f t="shared" si="254"/>
        <v/>
      </c>
      <c r="CZ95" s="145" t="str">
        <f t="shared" si="255"/>
        <v/>
      </c>
      <c r="DA95" s="146" t="str">
        <f t="shared" si="256"/>
        <v/>
      </c>
      <c r="DB95" s="147" t="str">
        <f t="shared" si="257"/>
        <v/>
      </c>
      <c r="DC95" s="148" t="str">
        <f t="shared" si="258"/>
        <v/>
      </c>
      <c r="DD95" s="149" t="str">
        <f t="shared" si="259"/>
        <v/>
      </c>
      <c r="DE95" s="150" t="str">
        <f t="shared" si="260"/>
        <v/>
      </c>
      <c r="DF95" s="89"/>
      <c r="DG95" s="142"/>
      <c r="DH95" s="142"/>
      <c r="DI95" s="143" t="str">
        <f t="shared" si="79"/>
        <v/>
      </c>
      <c r="DJ95" s="144" t="str">
        <f t="shared" si="80"/>
        <v/>
      </c>
      <c r="DK95" s="145" t="str">
        <f t="shared" si="81"/>
        <v/>
      </c>
      <c r="DL95" s="145" t="str">
        <f t="shared" si="82"/>
        <v/>
      </c>
      <c r="DM95" s="146" t="str">
        <f t="shared" si="83"/>
        <v/>
      </c>
      <c r="DN95" s="147" t="str">
        <f t="shared" si="84"/>
        <v/>
      </c>
      <c r="DO95" s="148" t="str">
        <f t="shared" si="85"/>
        <v/>
      </c>
      <c r="DP95" s="149" t="str">
        <f t="shared" si="86"/>
        <v/>
      </c>
      <c r="DQ95" s="150" t="str">
        <f t="shared" si="87"/>
        <v/>
      </c>
      <c r="DR95" s="89"/>
      <c r="DS95" s="142"/>
      <c r="DT95" s="142"/>
      <c r="DU95" s="143" t="str">
        <f t="shared" si="88"/>
        <v/>
      </c>
      <c r="DV95" s="144" t="str">
        <f t="shared" si="89"/>
        <v/>
      </c>
      <c r="DW95" s="145" t="str">
        <f t="shared" si="90"/>
        <v/>
      </c>
      <c r="DX95" s="145" t="str">
        <f t="shared" si="91"/>
        <v/>
      </c>
      <c r="DY95" s="146" t="str">
        <f t="shared" si="92"/>
        <v/>
      </c>
      <c r="DZ95" s="147" t="str">
        <f t="shared" si="93"/>
        <v/>
      </c>
      <c r="EA95" s="148" t="str">
        <f t="shared" si="94"/>
        <v/>
      </c>
      <c r="EB95" s="149" t="str">
        <f t="shared" si="95"/>
        <v/>
      </c>
      <c r="EC95" s="150" t="str">
        <f t="shared" si="96"/>
        <v/>
      </c>
      <c r="ED95" s="89"/>
      <c r="EE95" s="142"/>
      <c r="EF95" s="142"/>
      <c r="EG95" s="143" t="str">
        <f t="shared" si="97"/>
        <v/>
      </c>
      <c r="EH95" s="144" t="str">
        <f t="shared" si="98"/>
        <v/>
      </c>
      <c r="EI95" s="145" t="str">
        <f t="shared" si="99"/>
        <v/>
      </c>
      <c r="EJ95" s="145" t="str">
        <f t="shared" si="100"/>
        <v/>
      </c>
      <c r="EK95" s="146" t="str">
        <f t="shared" si="101"/>
        <v/>
      </c>
      <c r="EL95" s="147" t="str">
        <f t="shared" si="102"/>
        <v/>
      </c>
      <c r="EM95" s="148" t="str">
        <f t="shared" si="103"/>
        <v/>
      </c>
      <c r="EN95" s="149" t="str">
        <f t="shared" si="104"/>
        <v/>
      </c>
      <c r="EO95" s="150" t="str">
        <f t="shared" si="105"/>
        <v/>
      </c>
      <c r="EP95" s="89"/>
      <c r="EQ95" s="142"/>
      <c r="ER95" s="142"/>
      <c r="ES95" s="143" t="str">
        <f t="shared" si="106"/>
        <v/>
      </c>
      <c r="ET95" s="144" t="str">
        <f t="shared" si="107"/>
        <v/>
      </c>
      <c r="EU95" s="145" t="str">
        <f t="shared" si="108"/>
        <v/>
      </c>
      <c r="EV95" s="145" t="str">
        <f t="shared" si="109"/>
        <v/>
      </c>
      <c r="EW95" s="146" t="str">
        <f t="shared" si="110"/>
        <v/>
      </c>
      <c r="EX95" s="147" t="str">
        <f t="shared" si="111"/>
        <v/>
      </c>
      <c r="EY95" s="148" t="str">
        <f t="shared" si="112"/>
        <v/>
      </c>
      <c r="EZ95" s="149" t="str">
        <f t="shared" si="113"/>
        <v/>
      </c>
      <c r="FA95" s="150" t="str">
        <f t="shared" si="114"/>
        <v/>
      </c>
      <c r="FB95" s="89"/>
      <c r="FC95" s="142"/>
      <c r="FD95" s="142"/>
      <c r="FE95" s="143" t="str">
        <f t="shared" si="115"/>
        <v/>
      </c>
      <c r="FF95" s="144" t="str">
        <f t="shared" si="116"/>
        <v/>
      </c>
      <c r="FG95" s="145" t="str">
        <f t="shared" si="117"/>
        <v/>
      </c>
      <c r="FH95" s="145" t="str">
        <f t="shared" si="118"/>
        <v/>
      </c>
      <c r="FI95" s="146" t="str">
        <f t="shared" si="119"/>
        <v/>
      </c>
      <c r="FJ95" s="147" t="str">
        <f t="shared" si="120"/>
        <v/>
      </c>
      <c r="FK95" s="148" t="str">
        <f t="shared" si="121"/>
        <v/>
      </c>
      <c r="FL95" s="149" t="str">
        <f t="shared" si="122"/>
        <v/>
      </c>
      <c r="FM95" s="150" t="str">
        <f t="shared" si="123"/>
        <v/>
      </c>
      <c r="FN95" s="89"/>
      <c r="FO95" s="142"/>
      <c r="FP95" s="142"/>
      <c r="FQ95" s="143" t="str">
        <f>IF(FU95="","",#REF!)</f>
        <v/>
      </c>
      <c r="FR95" s="144" t="str">
        <f t="shared" si="124"/>
        <v/>
      </c>
      <c r="FS95" s="145" t="str">
        <f t="shared" si="125"/>
        <v/>
      </c>
      <c r="FT95" s="145" t="str">
        <f t="shared" si="126"/>
        <v/>
      </c>
      <c r="FU95" s="146" t="str">
        <f t="shared" si="127"/>
        <v/>
      </c>
      <c r="FV95" s="147" t="str">
        <f t="shared" si="128"/>
        <v/>
      </c>
      <c r="FW95" s="148" t="str">
        <f t="shared" si="129"/>
        <v/>
      </c>
      <c r="FX95" s="149" t="str">
        <f t="shared" si="130"/>
        <v/>
      </c>
      <c r="FY95" s="150" t="str">
        <f t="shared" si="131"/>
        <v/>
      </c>
      <c r="FZ95" s="89"/>
      <c r="GA95" s="142"/>
      <c r="GB95" s="142"/>
      <c r="GC95" s="143" t="str">
        <f t="shared" si="132"/>
        <v/>
      </c>
      <c r="GD95" s="144" t="str">
        <f t="shared" si="133"/>
        <v/>
      </c>
      <c r="GE95" s="145" t="str">
        <f t="shared" si="134"/>
        <v/>
      </c>
      <c r="GF95" s="145" t="str">
        <f t="shared" si="135"/>
        <v/>
      </c>
      <c r="GG95" s="146" t="str">
        <f t="shared" si="136"/>
        <v/>
      </c>
      <c r="GH95" s="147" t="str">
        <f t="shared" si="137"/>
        <v/>
      </c>
      <c r="GI95" s="148" t="str">
        <f t="shared" si="138"/>
        <v/>
      </c>
      <c r="GJ95" s="149" t="str">
        <f t="shared" si="139"/>
        <v/>
      </c>
      <c r="GK95" s="150" t="str">
        <f t="shared" si="140"/>
        <v/>
      </c>
      <c r="GL95" s="89"/>
      <c r="GM95" s="142"/>
      <c r="GN95" s="142"/>
      <c r="GO95" s="143" t="str">
        <f t="shared" si="141"/>
        <v/>
      </c>
      <c r="GP95" s="144" t="str">
        <f t="shared" si="142"/>
        <v/>
      </c>
      <c r="GQ95" s="145" t="str">
        <f t="shared" si="143"/>
        <v/>
      </c>
      <c r="GR95" s="145" t="str">
        <f t="shared" si="144"/>
        <v/>
      </c>
      <c r="GS95" s="146" t="str">
        <f t="shared" si="145"/>
        <v/>
      </c>
      <c r="GT95" s="147" t="str">
        <f t="shared" si="146"/>
        <v/>
      </c>
      <c r="GU95" s="148" t="str">
        <f t="shared" si="147"/>
        <v/>
      </c>
      <c r="GV95" s="149" t="str">
        <f t="shared" si="148"/>
        <v/>
      </c>
      <c r="GW95" s="150" t="str">
        <f t="shared" si="149"/>
        <v/>
      </c>
      <c r="GX95" s="89"/>
      <c r="GY95" s="142"/>
      <c r="GZ95" s="142"/>
      <c r="HA95" s="143" t="str">
        <f t="shared" si="150"/>
        <v/>
      </c>
      <c r="HB95" s="144" t="str">
        <f t="shared" si="151"/>
        <v/>
      </c>
      <c r="HC95" s="145" t="str">
        <f t="shared" si="152"/>
        <v/>
      </c>
      <c r="HD95" s="145" t="str">
        <f t="shared" si="153"/>
        <v/>
      </c>
      <c r="HE95" s="146" t="str">
        <f t="shared" si="154"/>
        <v/>
      </c>
      <c r="HF95" s="147" t="str">
        <f t="shared" si="155"/>
        <v/>
      </c>
      <c r="HG95" s="148" t="str">
        <f t="shared" si="156"/>
        <v/>
      </c>
      <c r="HH95" s="149" t="str">
        <f t="shared" si="157"/>
        <v/>
      </c>
      <c r="HI95" s="150" t="str">
        <f t="shared" si="158"/>
        <v/>
      </c>
      <c r="HJ95" s="89"/>
      <c r="HK95" s="142"/>
      <c r="HL95" s="142" t="s">
        <v>284</v>
      </c>
      <c r="HM95" s="143" t="str">
        <f t="shared" si="159"/>
        <v/>
      </c>
      <c r="HN95" s="144" t="str">
        <f t="shared" si="160"/>
        <v/>
      </c>
      <c r="HO95" s="145" t="str">
        <f t="shared" si="161"/>
        <v/>
      </c>
      <c r="HP95" s="145" t="str">
        <f t="shared" si="162"/>
        <v/>
      </c>
      <c r="HQ95" s="146" t="str">
        <f t="shared" si="163"/>
        <v/>
      </c>
      <c r="HR95" s="147" t="str">
        <f t="shared" si="164"/>
        <v/>
      </c>
      <c r="HS95" s="148" t="str">
        <f t="shared" si="165"/>
        <v/>
      </c>
      <c r="HT95" s="149" t="str">
        <f t="shared" si="166"/>
        <v/>
      </c>
      <c r="HU95" s="150" t="str">
        <f t="shared" si="167"/>
        <v/>
      </c>
      <c r="HV95" s="89"/>
      <c r="HW95" s="142"/>
      <c r="HX95" s="142"/>
      <c r="HY95" s="143" t="str">
        <f t="shared" si="168"/>
        <v/>
      </c>
      <c r="HZ95" s="144" t="str">
        <f t="shared" si="169"/>
        <v/>
      </c>
      <c r="IA95" s="145" t="str">
        <f t="shared" si="170"/>
        <v/>
      </c>
      <c r="IB95" s="145" t="str">
        <f t="shared" si="171"/>
        <v/>
      </c>
      <c r="IC95" s="146" t="str">
        <f t="shared" si="172"/>
        <v/>
      </c>
      <c r="ID95" s="147" t="str">
        <f t="shared" si="173"/>
        <v/>
      </c>
      <c r="IE95" s="148" t="str">
        <f t="shared" si="174"/>
        <v/>
      </c>
      <c r="IF95" s="149" t="str">
        <f t="shared" si="175"/>
        <v/>
      </c>
      <c r="IG95" s="150" t="str">
        <f t="shared" si="176"/>
        <v/>
      </c>
      <c r="IH95" s="89"/>
      <c r="II95" s="142"/>
      <c r="IJ95" s="142"/>
      <c r="IK95" s="143" t="str">
        <f t="shared" si="177"/>
        <v/>
      </c>
      <c r="IL95" s="144" t="str">
        <f t="shared" si="178"/>
        <v/>
      </c>
      <c r="IM95" s="145" t="str">
        <f t="shared" si="179"/>
        <v/>
      </c>
      <c r="IN95" s="145" t="str">
        <f t="shared" si="180"/>
        <v/>
      </c>
      <c r="IO95" s="146" t="str">
        <f t="shared" si="181"/>
        <v/>
      </c>
      <c r="IP95" s="147" t="str">
        <f t="shared" si="182"/>
        <v/>
      </c>
      <c r="IQ95" s="148" t="str">
        <f t="shared" si="183"/>
        <v/>
      </c>
      <c r="IR95" s="149" t="str">
        <f t="shared" si="184"/>
        <v/>
      </c>
      <c r="IS95" s="150" t="str">
        <f t="shared" si="185"/>
        <v/>
      </c>
      <c r="IT95" s="89"/>
      <c r="IU95" s="142"/>
      <c r="IV95" s="142"/>
      <c r="IW95" s="143" t="str">
        <f t="shared" si="186"/>
        <v/>
      </c>
      <c r="IX95" s="144" t="str">
        <f t="shared" si="187"/>
        <v/>
      </c>
      <c r="IY95" s="145" t="str">
        <f t="shared" si="188"/>
        <v/>
      </c>
      <c r="IZ95" s="145" t="str">
        <f t="shared" si="189"/>
        <v/>
      </c>
      <c r="JA95" s="146" t="str">
        <f t="shared" si="190"/>
        <v/>
      </c>
      <c r="JB95" s="147" t="str">
        <f t="shared" si="191"/>
        <v/>
      </c>
      <c r="JC95" s="148" t="str">
        <f t="shared" si="192"/>
        <v/>
      </c>
      <c r="JD95" s="149" t="str">
        <f t="shared" si="193"/>
        <v/>
      </c>
      <c r="JE95" s="150" t="str">
        <f t="shared" si="194"/>
        <v/>
      </c>
      <c r="JF95" s="89"/>
      <c r="JG95" s="142"/>
      <c r="JH95" s="142"/>
      <c r="JI95" s="143" t="str">
        <f t="shared" si="195"/>
        <v/>
      </c>
      <c r="JJ95" s="144" t="str">
        <f t="shared" si="196"/>
        <v/>
      </c>
      <c r="JK95" s="145" t="str">
        <f t="shared" si="197"/>
        <v/>
      </c>
      <c r="JL95" s="145" t="str">
        <f t="shared" si="198"/>
        <v/>
      </c>
      <c r="JM95" s="146" t="str">
        <f t="shared" si="199"/>
        <v/>
      </c>
      <c r="JN95" s="147" t="str">
        <f t="shared" si="200"/>
        <v/>
      </c>
      <c r="JO95" s="148" t="str">
        <f t="shared" si="201"/>
        <v/>
      </c>
      <c r="JP95" s="149" t="str">
        <f t="shared" si="202"/>
        <v/>
      </c>
      <c r="JQ95" s="150" t="str">
        <f t="shared" si="203"/>
        <v/>
      </c>
      <c r="JR95" s="89"/>
      <c r="JS95" s="142"/>
      <c r="JT95" s="142"/>
      <c r="JU95" s="143" t="str">
        <f t="shared" si="204"/>
        <v/>
      </c>
      <c r="JV95" s="144" t="str">
        <f t="shared" si="205"/>
        <v/>
      </c>
      <c r="JW95" s="145" t="str">
        <f t="shared" si="206"/>
        <v/>
      </c>
      <c r="JX95" s="145" t="str">
        <f t="shared" si="207"/>
        <v/>
      </c>
      <c r="JY95" s="146" t="str">
        <f t="shared" si="208"/>
        <v/>
      </c>
      <c r="JZ95" s="147" t="str">
        <f t="shared" si="209"/>
        <v/>
      </c>
      <c r="KA95" s="148" t="str">
        <f t="shared" si="210"/>
        <v/>
      </c>
      <c r="KB95" s="149" t="str">
        <f t="shared" si="211"/>
        <v/>
      </c>
      <c r="KC95" s="150" t="str">
        <f t="shared" si="212"/>
        <v/>
      </c>
      <c r="KD95" s="89"/>
      <c r="KE95" s="142"/>
      <c r="KF95" s="142"/>
    </row>
    <row r="96" spans="1:292" ht="13.5" customHeight="1" x14ac:dyDescent="0.25">
      <c r="A96" s="100"/>
      <c r="B96" s="142" t="s">
        <v>843</v>
      </c>
      <c r="C96" s="89" t="s">
        <v>844</v>
      </c>
      <c r="D96" s="320"/>
      <c r="E96" s="143" t="str">
        <f t="shared" si="53"/>
        <v/>
      </c>
      <c r="F96" s="144" t="str">
        <f t="shared" si="54"/>
        <v/>
      </c>
      <c r="G96" s="145" t="str">
        <f t="shared" si="55"/>
        <v/>
      </c>
      <c r="H96" s="145" t="str">
        <f t="shared" si="56"/>
        <v/>
      </c>
      <c r="I96" s="146" t="str">
        <f t="shared" si="57"/>
        <v/>
      </c>
      <c r="J96" s="147" t="str">
        <f t="shared" si="58"/>
        <v/>
      </c>
      <c r="K96" s="148" t="str">
        <f t="shared" si="59"/>
        <v/>
      </c>
      <c r="L96" s="149" t="str">
        <f t="shared" si="60"/>
        <v/>
      </c>
      <c r="M96" s="150" t="str">
        <f t="shared" si="61"/>
        <v/>
      </c>
      <c r="O96" s="142"/>
      <c r="P96" s="320"/>
      <c r="Q96" s="143" t="str">
        <f t="shared" si="62"/>
        <v/>
      </c>
      <c r="R96" s="144" t="str">
        <f t="shared" si="63"/>
        <v/>
      </c>
      <c r="S96" s="145" t="str">
        <f t="shared" si="64"/>
        <v/>
      </c>
      <c r="T96" s="145" t="str">
        <f t="shared" si="65"/>
        <v/>
      </c>
      <c r="U96" s="146" t="str">
        <f t="shared" si="66"/>
        <v/>
      </c>
      <c r="V96" s="147" t="str">
        <f t="shared" si="67"/>
        <v/>
      </c>
      <c r="W96" s="148" t="str">
        <f t="shared" si="68"/>
        <v/>
      </c>
      <c r="X96" s="149" t="str">
        <f t="shared" si="69"/>
        <v/>
      </c>
      <c r="Y96" s="150" t="str">
        <f t="shared" si="70"/>
        <v/>
      </c>
      <c r="AA96" s="142"/>
      <c r="AB96" s="142"/>
      <c r="AC96" s="143">
        <f t="shared" si="71"/>
        <v>41729</v>
      </c>
      <c r="AD96" s="144" t="str">
        <f t="shared" si="72"/>
        <v>Ayrault I</v>
      </c>
      <c r="AE96" s="145">
        <f t="shared" si="73"/>
        <v>41045</v>
      </c>
      <c r="AF96" s="145">
        <f t="shared" si="74"/>
        <v>41729</v>
      </c>
      <c r="AG96" s="146" t="str">
        <f t="shared" si="75"/>
        <v>François Lamy</v>
      </c>
      <c r="AH96" s="147" t="str">
        <f t="shared" si="76"/>
        <v>1959</v>
      </c>
      <c r="AI96" s="148" t="str">
        <f t="shared" si="77"/>
        <v>male</v>
      </c>
      <c r="AJ96" s="149" t="str">
        <f t="shared" si="215"/>
        <v>fr_ps01</v>
      </c>
      <c r="AK96" s="150" t="str">
        <f t="shared" si="78"/>
        <v>Lamy_François_1959</v>
      </c>
      <c r="AM96" s="142"/>
      <c r="AN96" s="142" t="s">
        <v>909</v>
      </c>
      <c r="AO96" s="143" t="str">
        <f t="shared" si="288"/>
        <v/>
      </c>
      <c r="AP96" s="144" t="str">
        <f t="shared" si="289"/>
        <v/>
      </c>
      <c r="AQ96" s="145" t="str">
        <f t="shared" si="216"/>
        <v/>
      </c>
      <c r="AR96" s="145" t="str">
        <f t="shared" si="217"/>
        <v/>
      </c>
      <c r="AS96" s="146" t="str">
        <f t="shared" si="290"/>
        <v/>
      </c>
      <c r="AT96" s="147" t="str">
        <f t="shared" si="291"/>
        <v/>
      </c>
      <c r="AU96" s="148" t="str">
        <f t="shared" si="292"/>
        <v/>
      </c>
      <c r="AV96" s="149" t="str">
        <f t="shared" si="293"/>
        <v/>
      </c>
      <c r="AW96" s="150" t="str">
        <f t="shared" si="294"/>
        <v/>
      </c>
      <c r="AX96" s="89"/>
      <c r="AY96" s="142"/>
      <c r="AZ96" s="142"/>
      <c r="BA96" s="143" t="str">
        <f t="shared" si="295"/>
        <v/>
      </c>
      <c r="BB96" s="144" t="str">
        <f t="shared" si="296"/>
        <v/>
      </c>
      <c r="BC96" s="145" t="str">
        <f t="shared" si="218"/>
        <v/>
      </c>
      <c r="BD96" s="145" t="str">
        <f t="shared" si="219"/>
        <v/>
      </c>
      <c r="BE96" s="146" t="str">
        <f t="shared" si="297"/>
        <v/>
      </c>
      <c r="BF96" s="147" t="str">
        <f t="shared" si="298"/>
        <v/>
      </c>
      <c r="BG96" s="148" t="str">
        <f t="shared" si="299"/>
        <v/>
      </c>
      <c r="BH96" s="149" t="str">
        <f t="shared" si="300"/>
        <v/>
      </c>
      <c r="BI96" s="150" t="str">
        <f t="shared" si="301"/>
        <v/>
      </c>
      <c r="BJ96" s="89"/>
      <c r="BK96" s="142"/>
      <c r="BL96" s="142"/>
      <c r="BM96" s="143" t="str">
        <f t="shared" si="261"/>
        <v/>
      </c>
      <c r="BN96" s="144" t="str">
        <f t="shared" si="262"/>
        <v/>
      </c>
      <c r="BO96" s="145" t="str">
        <f t="shared" si="263"/>
        <v/>
      </c>
      <c r="BP96" s="145" t="str">
        <f t="shared" si="264"/>
        <v/>
      </c>
      <c r="BQ96" s="146" t="str">
        <f t="shared" si="265"/>
        <v/>
      </c>
      <c r="BR96" s="147" t="str">
        <f t="shared" si="266"/>
        <v/>
      </c>
      <c r="BS96" s="148" t="str">
        <f t="shared" si="267"/>
        <v/>
      </c>
      <c r="BT96" s="149" t="str">
        <f t="shared" si="268"/>
        <v/>
      </c>
      <c r="BU96" s="150" t="str">
        <f t="shared" si="269"/>
        <v/>
      </c>
      <c r="BV96" s="89"/>
      <c r="BW96" s="142"/>
      <c r="BX96" s="142"/>
      <c r="BY96" s="143" t="str">
        <f t="shared" si="270"/>
        <v/>
      </c>
      <c r="BZ96" s="144" t="str">
        <f t="shared" si="271"/>
        <v/>
      </c>
      <c r="CA96" s="145" t="str">
        <f t="shared" si="272"/>
        <v/>
      </c>
      <c r="CB96" s="145" t="str">
        <f t="shared" si="273"/>
        <v/>
      </c>
      <c r="CC96" s="146" t="str">
        <f t="shared" si="274"/>
        <v/>
      </c>
      <c r="CD96" s="147" t="str">
        <f t="shared" si="275"/>
        <v/>
      </c>
      <c r="CE96" s="148" t="str">
        <f t="shared" si="276"/>
        <v/>
      </c>
      <c r="CF96" s="149" t="str">
        <f t="shared" si="277"/>
        <v/>
      </c>
      <c r="CG96" s="150" t="str">
        <f t="shared" si="278"/>
        <v/>
      </c>
      <c r="CH96" s="89"/>
      <c r="CI96" s="142"/>
      <c r="CJ96" s="142"/>
      <c r="CK96" s="143" t="str">
        <f t="shared" si="279"/>
        <v/>
      </c>
      <c r="CL96" s="144" t="str">
        <f t="shared" si="280"/>
        <v/>
      </c>
      <c r="CM96" s="145" t="str">
        <f t="shared" si="281"/>
        <v/>
      </c>
      <c r="CN96" s="145" t="str">
        <f t="shared" si="282"/>
        <v/>
      </c>
      <c r="CO96" s="146" t="str">
        <f t="shared" si="283"/>
        <v/>
      </c>
      <c r="CP96" s="147" t="str">
        <f t="shared" si="284"/>
        <v/>
      </c>
      <c r="CQ96" s="148" t="str">
        <f t="shared" si="285"/>
        <v/>
      </c>
      <c r="CR96" s="149" t="str">
        <f t="shared" si="286"/>
        <v/>
      </c>
      <c r="CS96" s="150" t="str">
        <f t="shared" si="287"/>
        <v/>
      </c>
      <c r="CT96" s="89"/>
      <c r="CU96" s="142"/>
      <c r="CV96" s="142"/>
      <c r="CW96" s="143" t="str">
        <f t="shared" si="252"/>
        <v/>
      </c>
      <c r="CX96" s="144" t="str">
        <f t="shared" si="253"/>
        <v/>
      </c>
      <c r="CY96" s="145" t="str">
        <f t="shared" si="254"/>
        <v/>
      </c>
      <c r="CZ96" s="145" t="str">
        <f t="shared" si="255"/>
        <v/>
      </c>
      <c r="DA96" s="146" t="str">
        <f t="shared" si="256"/>
        <v/>
      </c>
      <c r="DB96" s="147" t="str">
        <f t="shared" si="257"/>
        <v/>
      </c>
      <c r="DC96" s="148" t="str">
        <f t="shared" si="258"/>
        <v/>
      </c>
      <c r="DD96" s="149" t="str">
        <f t="shared" si="259"/>
        <v/>
      </c>
      <c r="DE96" s="150" t="str">
        <f t="shared" si="260"/>
        <v/>
      </c>
      <c r="DF96" s="89"/>
      <c r="DG96" s="142"/>
      <c r="DH96" s="142"/>
      <c r="DI96" s="143" t="str">
        <f t="shared" si="79"/>
        <v/>
      </c>
      <c r="DJ96" s="144" t="str">
        <f t="shared" si="80"/>
        <v/>
      </c>
      <c r="DK96" s="145" t="str">
        <f t="shared" si="81"/>
        <v/>
      </c>
      <c r="DL96" s="145" t="str">
        <f t="shared" si="82"/>
        <v/>
      </c>
      <c r="DM96" s="146" t="str">
        <f t="shared" si="83"/>
        <v/>
      </c>
      <c r="DN96" s="147" t="str">
        <f t="shared" si="84"/>
        <v/>
      </c>
      <c r="DO96" s="148" t="str">
        <f t="shared" si="85"/>
        <v/>
      </c>
      <c r="DP96" s="149" t="str">
        <f t="shared" si="86"/>
        <v/>
      </c>
      <c r="DQ96" s="150" t="str">
        <f t="shared" si="87"/>
        <v/>
      </c>
      <c r="DR96" s="89"/>
      <c r="DS96" s="142"/>
      <c r="DT96" s="142"/>
      <c r="DU96" s="143" t="str">
        <f t="shared" si="88"/>
        <v/>
      </c>
      <c r="DV96" s="144" t="str">
        <f t="shared" si="89"/>
        <v/>
      </c>
      <c r="DW96" s="145" t="str">
        <f t="shared" si="90"/>
        <v/>
      </c>
      <c r="DX96" s="145" t="str">
        <f t="shared" si="91"/>
        <v/>
      </c>
      <c r="DY96" s="146" t="str">
        <f t="shared" si="92"/>
        <v/>
      </c>
      <c r="DZ96" s="147" t="str">
        <f t="shared" si="93"/>
        <v/>
      </c>
      <c r="EA96" s="148" t="str">
        <f t="shared" si="94"/>
        <v/>
      </c>
      <c r="EB96" s="149" t="str">
        <f t="shared" si="95"/>
        <v/>
      </c>
      <c r="EC96" s="150" t="str">
        <f t="shared" si="96"/>
        <v/>
      </c>
      <c r="ED96" s="89"/>
      <c r="EE96" s="142"/>
      <c r="EF96" s="142"/>
      <c r="EG96" s="143" t="str">
        <f t="shared" si="97"/>
        <v/>
      </c>
      <c r="EH96" s="144" t="str">
        <f t="shared" si="98"/>
        <v/>
      </c>
      <c r="EI96" s="145" t="str">
        <f t="shared" si="99"/>
        <v/>
      </c>
      <c r="EJ96" s="145" t="str">
        <f t="shared" si="100"/>
        <v/>
      </c>
      <c r="EK96" s="146" t="str">
        <f t="shared" si="101"/>
        <v/>
      </c>
      <c r="EL96" s="147" t="str">
        <f t="shared" si="102"/>
        <v/>
      </c>
      <c r="EM96" s="148" t="str">
        <f t="shared" si="103"/>
        <v/>
      </c>
      <c r="EN96" s="149" t="str">
        <f t="shared" si="104"/>
        <v/>
      </c>
      <c r="EO96" s="150" t="str">
        <f t="shared" si="105"/>
        <v/>
      </c>
      <c r="EP96" s="89"/>
      <c r="EQ96" s="142"/>
      <c r="ER96" s="142"/>
      <c r="ES96" s="143" t="str">
        <f t="shared" si="106"/>
        <v/>
      </c>
      <c r="ET96" s="144" t="str">
        <f t="shared" si="107"/>
        <v/>
      </c>
      <c r="EU96" s="145" t="str">
        <f t="shared" si="108"/>
        <v/>
      </c>
      <c r="EV96" s="145" t="str">
        <f t="shared" si="109"/>
        <v/>
      </c>
      <c r="EW96" s="146" t="str">
        <f t="shared" si="110"/>
        <v/>
      </c>
      <c r="EX96" s="147" t="str">
        <f t="shared" si="111"/>
        <v/>
      </c>
      <c r="EY96" s="148" t="str">
        <f t="shared" si="112"/>
        <v/>
      </c>
      <c r="EZ96" s="149" t="str">
        <f t="shared" si="113"/>
        <v/>
      </c>
      <c r="FA96" s="150" t="str">
        <f t="shared" si="114"/>
        <v/>
      </c>
      <c r="FB96" s="89"/>
      <c r="FC96" s="142"/>
      <c r="FD96" s="142"/>
      <c r="FE96" s="143" t="str">
        <f t="shared" si="115"/>
        <v/>
      </c>
      <c r="FF96" s="144" t="str">
        <f t="shared" si="116"/>
        <v/>
      </c>
      <c r="FG96" s="145" t="str">
        <f t="shared" si="117"/>
        <v/>
      </c>
      <c r="FH96" s="145" t="str">
        <f t="shared" si="118"/>
        <v/>
      </c>
      <c r="FI96" s="146" t="str">
        <f t="shared" si="119"/>
        <v/>
      </c>
      <c r="FJ96" s="147" t="str">
        <f t="shared" si="120"/>
        <v/>
      </c>
      <c r="FK96" s="148" t="str">
        <f t="shared" si="121"/>
        <v/>
      </c>
      <c r="FL96" s="149" t="str">
        <f t="shared" si="122"/>
        <v/>
      </c>
      <c r="FM96" s="150" t="str">
        <f t="shared" si="123"/>
        <v/>
      </c>
      <c r="FN96" s="89"/>
      <c r="FO96" s="142"/>
      <c r="FP96" s="142"/>
      <c r="FQ96" s="143" t="str">
        <f>IF(FU96="","",#REF!)</f>
        <v/>
      </c>
      <c r="FR96" s="144" t="str">
        <f t="shared" si="124"/>
        <v/>
      </c>
      <c r="FS96" s="145" t="str">
        <f t="shared" si="125"/>
        <v/>
      </c>
      <c r="FT96" s="145" t="str">
        <f t="shared" si="126"/>
        <v/>
      </c>
      <c r="FU96" s="146" t="str">
        <f t="shared" si="127"/>
        <v/>
      </c>
      <c r="FV96" s="147" t="str">
        <f t="shared" si="128"/>
        <v/>
      </c>
      <c r="FW96" s="148" t="str">
        <f t="shared" si="129"/>
        <v/>
      </c>
      <c r="FX96" s="149" t="str">
        <f t="shared" si="130"/>
        <v/>
      </c>
      <c r="FY96" s="150" t="str">
        <f t="shared" si="131"/>
        <v/>
      </c>
      <c r="FZ96" s="89"/>
      <c r="GA96" s="142"/>
      <c r="GB96" s="142"/>
      <c r="GC96" s="143" t="str">
        <f t="shared" si="132"/>
        <v/>
      </c>
      <c r="GD96" s="144" t="str">
        <f t="shared" si="133"/>
        <v/>
      </c>
      <c r="GE96" s="145" t="str">
        <f t="shared" si="134"/>
        <v/>
      </c>
      <c r="GF96" s="145" t="str">
        <f t="shared" si="135"/>
        <v/>
      </c>
      <c r="GG96" s="146" t="str">
        <f t="shared" si="136"/>
        <v/>
      </c>
      <c r="GH96" s="147" t="str">
        <f t="shared" si="137"/>
        <v/>
      </c>
      <c r="GI96" s="148" t="str">
        <f t="shared" si="138"/>
        <v/>
      </c>
      <c r="GJ96" s="149" t="str">
        <f t="shared" si="139"/>
        <v/>
      </c>
      <c r="GK96" s="150" t="str">
        <f t="shared" si="140"/>
        <v/>
      </c>
      <c r="GL96" s="89"/>
      <c r="GM96" s="142"/>
      <c r="GN96" s="142"/>
      <c r="GO96" s="143" t="str">
        <f t="shared" si="141"/>
        <v/>
      </c>
      <c r="GP96" s="144" t="str">
        <f t="shared" si="142"/>
        <v/>
      </c>
      <c r="GQ96" s="145" t="str">
        <f t="shared" si="143"/>
        <v/>
      </c>
      <c r="GR96" s="145" t="str">
        <f t="shared" si="144"/>
        <v/>
      </c>
      <c r="GS96" s="146" t="str">
        <f t="shared" si="145"/>
        <v/>
      </c>
      <c r="GT96" s="147" t="str">
        <f t="shared" si="146"/>
        <v/>
      </c>
      <c r="GU96" s="148" t="str">
        <f t="shared" si="147"/>
        <v/>
      </c>
      <c r="GV96" s="149" t="str">
        <f t="shared" si="148"/>
        <v/>
      </c>
      <c r="GW96" s="150" t="str">
        <f t="shared" si="149"/>
        <v/>
      </c>
      <c r="GX96" s="89"/>
      <c r="GY96" s="142"/>
      <c r="GZ96" s="142"/>
      <c r="HA96" s="143" t="str">
        <f t="shared" si="150"/>
        <v/>
      </c>
      <c r="HB96" s="144" t="str">
        <f t="shared" si="151"/>
        <v/>
      </c>
      <c r="HC96" s="145" t="str">
        <f t="shared" si="152"/>
        <v/>
      </c>
      <c r="HD96" s="145" t="str">
        <f t="shared" si="153"/>
        <v/>
      </c>
      <c r="HE96" s="146" t="str">
        <f t="shared" si="154"/>
        <v/>
      </c>
      <c r="HF96" s="147" t="str">
        <f t="shared" si="155"/>
        <v/>
      </c>
      <c r="HG96" s="148" t="str">
        <f t="shared" si="156"/>
        <v/>
      </c>
      <c r="HH96" s="149" t="str">
        <f t="shared" si="157"/>
        <v/>
      </c>
      <c r="HI96" s="150" t="str">
        <f t="shared" si="158"/>
        <v/>
      </c>
      <c r="HJ96" s="89"/>
      <c r="HK96" s="142"/>
      <c r="HL96" s="142" t="s">
        <v>284</v>
      </c>
      <c r="HM96" s="143" t="str">
        <f t="shared" si="159"/>
        <v/>
      </c>
      <c r="HN96" s="144" t="str">
        <f t="shared" si="160"/>
        <v/>
      </c>
      <c r="HO96" s="145" t="str">
        <f t="shared" si="161"/>
        <v/>
      </c>
      <c r="HP96" s="145" t="str">
        <f t="shared" si="162"/>
        <v/>
      </c>
      <c r="HQ96" s="146" t="str">
        <f t="shared" si="163"/>
        <v/>
      </c>
      <c r="HR96" s="147" t="str">
        <f t="shared" si="164"/>
        <v/>
      </c>
      <c r="HS96" s="148" t="str">
        <f t="shared" si="165"/>
        <v/>
      </c>
      <c r="HT96" s="149" t="str">
        <f t="shared" si="166"/>
        <v/>
      </c>
      <c r="HU96" s="150" t="str">
        <f t="shared" si="167"/>
        <v/>
      </c>
      <c r="HV96" s="89"/>
      <c r="HW96" s="142"/>
      <c r="HX96" s="142"/>
      <c r="HY96" s="143" t="str">
        <f t="shared" si="168"/>
        <v/>
      </c>
      <c r="HZ96" s="144" t="str">
        <f t="shared" si="169"/>
        <v/>
      </c>
      <c r="IA96" s="145" t="str">
        <f t="shared" si="170"/>
        <v/>
      </c>
      <c r="IB96" s="145" t="str">
        <f t="shared" si="171"/>
        <v/>
      </c>
      <c r="IC96" s="146" t="str">
        <f t="shared" si="172"/>
        <v/>
      </c>
      <c r="ID96" s="147" t="str">
        <f t="shared" si="173"/>
        <v/>
      </c>
      <c r="IE96" s="148" t="str">
        <f t="shared" si="174"/>
        <v/>
      </c>
      <c r="IF96" s="149" t="str">
        <f t="shared" si="175"/>
        <v/>
      </c>
      <c r="IG96" s="150" t="str">
        <f t="shared" si="176"/>
        <v/>
      </c>
      <c r="IH96" s="89"/>
      <c r="II96" s="142"/>
      <c r="IJ96" s="142"/>
      <c r="IK96" s="143" t="str">
        <f t="shared" si="177"/>
        <v/>
      </c>
      <c r="IL96" s="144" t="str">
        <f t="shared" si="178"/>
        <v/>
      </c>
      <c r="IM96" s="145" t="str">
        <f t="shared" si="179"/>
        <v/>
      </c>
      <c r="IN96" s="145" t="str">
        <f t="shared" si="180"/>
        <v/>
      </c>
      <c r="IO96" s="146" t="str">
        <f t="shared" si="181"/>
        <v/>
      </c>
      <c r="IP96" s="147" t="str">
        <f t="shared" si="182"/>
        <v/>
      </c>
      <c r="IQ96" s="148" t="str">
        <f t="shared" si="183"/>
        <v/>
      </c>
      <c r="IR96" s="149" t="str">
        <f t="shared" si="184"/>
        <v/>
      </c>
      <c r="IS96" s="150" t="str">
        <f t="shared" si="185"/>
        <v/>
      </c>
      <c r="IT96" s="89"/>
      <c r="IU96" s="142"/>
      <c r="IV96" s="142"/>
      <c r="IW96" s="143" t="str">
        <f t="shared" si="186"/>
        <v/>
      </c>
      <c r="IX96" s="144" t="str">
        <f t="shared" si="187"/>
        <v/>
      </c>
      <c r="IY96" s="145" t="str">
        <f t="shared" si="188"/>
        <v/>
      </c>
      <c r="IZ96" s="145" t="str">
        <f t="shared" si="189"/>
        <v/>
      </c>
      <c r="JA96" s="146" t="str">
        <f t="shared" si="190"/>
        <v/>
      </c>
      <c r="JB96" s="147" t="str">
        <f t="shared" si="191"/>
        <v/>
      </c>
      <c r="JC96" s="148" t="str">
        <f t="shared" si="192"/>
        <v/>
      </c>
      <c r="JD96" s="149" t="str">
        <f t="shared" si="193"/>
        <v/>
      </c>
      <c r="JE96" s="150" t="str">
        <f t="shared" si="194"/>
        <v/>
      </c>
      <c r="JF96" s="89"/>
      <c r="JG96" s="142"/>
      <c r="JH96" s="142"/>
      <c r="JI96" s="143" t="str">
        <f t="shared" si="195"/>
        <v/>
      </c>
      <c r="JJ96" s="144" t="str">
        <f t="shared" si="196"/>
        <v/>
      </c>
      <c r="JK96" s="145" t="str">
        <f t="shared" si="197"/>
        <v/>
      </c>
      <c r="JL96" s="145" t="str">
        <f t="shared" si="198"/>
        <v/>
      </c>
      <c r="JM96" s="146" t="str">
        <f t="shared" si="199"/>
        <v/>
      </c>
      <c r="JN96" s="147" t="str">
        <f t="shared" si="200"/>
        <v/>
      </c>
      <c r="JO96" s="148" t="str">
        <f t="shared" si="201"/>
        <v/>
      </c>
      <c r="JP96" s="149" t="str">
        <f t="shared" si="202"/>
        <v/>
      </c>
      <c r="JQ96" s="150" t="str">
        <f t="shared" si="203"/>
        <v/>
      </c>
      <c r="JR96" s="89"/>
      <c r="JS96" s="142"/>
      <c r="JT96" s="142"/>
      <c r="JU96" s="143" t="str">
        <f t="shared" si="204"/>
        <v/>
      </c>
      <c r="JV96" s="144" t="str">
        <f t="shared" si="205"/>
        <v/>
      </c>
      <c r="JW96" s="145" t="str">
        <f t="shared" si="206"/>
        <v/>
      </c>
      <c r="JX96" s="145" t="str">
        <f t="shared" si="207"/>
        <v/>
      </c>
      <c r="JY96" s="146" t="str">
        <f t="shared" si="208"/>
        <v/>
      </c>
      <c r="JZ96" s="147" t="str">
        <f t="shared" si="209"/>
        <v/>
      </c>
      <c r="KA96" s="148" t="str">
        <f t="shared" si="210"/>
        <v/>
      </c>
      <c r="KB96" s="149" t="str">
        <f t="shared" si="211"/>
        <v/>
      </c>
      <c r="KC96" s="150" t="str">
        <f t="shared" si="212"/>
        <v/>
      </c>
      <c r="KD96" s="89"/>
      <c r="KE96" s="142"/>
      <c r="KF96" s="142"/>
    </row>
    <row r="97" spans="1:292" ht="13.5" customHeight="1" x14ac:dyDescent="0.25">
      <c r="A97" s="100"/>
      <c r="B97" s="142" t="s">
        <v>845</v>
      </c>
      <c r="C97" s="89" t="s">
        <v>846</v>
      </c>
      <c r="D97" s="320"/>
      <c r="E97" s="143">
        <f t="shared" si="53"/>
        <v>40601</v>
      </c>
      <c r="F97" s="144" t="str">
        <f t="shared" si="54"/>
        <v>Fillon VI</v>
      </c>
      <c r="G97" s="145">
        <f t="shared" si="55"/>
        <v>40496</v>
      </c>
      <c r="H97" s="145">
        <f t="shared" si="56"/>
        <v>40601</v>
      </c>
      <c r="I97" s="146" t="str">
        <f t="shared" si="57"/>
        <v>Xavier Bertrand</v>
      </c>
      <c r="J97" s="147" t="str">
        <f t="shared" si="58"/>
        <v>1965</v>
      </c>
      <c r="K97" s="148" t="str">
        <f t="shared" si="59"/>
        <v>male</v>
      </c>
      <c r="L97" s="149" t="str">
        <f t="shared" si="60"/>
        <v>fr_ump01</v>
      </c>
      <c r="M97" s="150" t="str">
        <f t="shared" si="61"/>
        <v>Bertrand_Xavier_1965</v>
      </c>
      <c r="O97" s="142"/>
      <c r="P97" s="320" t="s">
        <v>951</v>
      </c>
      <c r="Q97" s="143">
        <f t="shared" si="62"/>
        <v>41044</v>
      </c>
      <c r="R97" s="144" t="str">
        <f t="shared" si="63"/>
        <v>Fillon VII</v>
      </c>
      <c r="S97" s="145">
        <f t="shared" si="64"/>
        <v>40601</v>
      </c>
      <c r="T97" s="145">
        <f t="shared" si="65"/>
        <v>41044</v>
      </c>
      <c r="U97" s="146" t="str">
        <f t="shared" si="66"/>
        <v>Xavier Bertrand</v>
      </c>
      <c r="V97" s="147" t="str">
        <f t="shared" si="67"/>
        <v>1965</v>
      </c>
      <c r="W97" s="148" t="str">
        <f t="shared" si="68"/>
        <v>male</v>
      </c>
      <c r="X97" s="149" t="str">
        <f t="shared" si="69"/>
        <v>fr_ump01</v>
      </c>
      <c r="Y97" s="150" t="str">
        <f t="shared" si="70"/>
        <v>Bertrand_Xavier_1965</v>
      </c>
      <c r="AA97" s="142"/>
      <c r="AB97" s="142" t="s">
        <v>951</v>
      </c>
      <c r="AC97" s="143" t="str">
        <f t="shared" si="71"/>
        <v/>
      </c>
      <c r="AD97" s="144" t="str">
        <f t="shared" si="72"/>
        <v/>
      </c>
      <c r="AE97" s="145" t="str">
        <f t="shared" si="73"/>
        <v/>
      </c>
      <c r="AF97" s="145" t="str">
        <f t="shared" si="74"/>
        <v/>
      </c>
      <c r="AG97" s="146" t="str">
        <f t="shared" si="75"/>
        <v/>
      </c>
      <c r="AH97" s="147" t="str">
        <f t="shared" si="76"/>
        <v/>
      </c>
      <c r="AI97" s="148" t="str">
        <f t="shared" si="77"/>
        <v/>
      </c>
      <c r="AJ97" s="149" t="str">
        <f t="shared" si="215"/>
        <v/>
      </c>
      <c r="AK97" s="150" t="str">
        <f t="shared" si="78"/>
        <v/>
      </c>
      <c r="AM97" s="142"/>
      <c r="AN97" s="142"/>
      <c r="AO97" s="143" t="str">
        <f t="shared" si="288"/>
        <v/>
      </c>
      <c r="AP97" s="144" t="str">
        <f t="shared" si="289"/>
        <v/>
      </c>
      <c r="AQ97" s="145" t="str">
        <f t="shared" si="216"/>
        <v/>
      </c>
      <c r="AR97" s="145" t="str">
        <f t="shared" si="217"/>
        <v/>
      </c>
      <c r="AS97" s="146" t="str">
        <f t="shared" si="290"/>
        <v/>
      </c>
      <c r="AT97" s="147" t="str">
        <f t="shared" si="291"/>
        <v/>
      </c>
      <c r="AU97" s="148" t="str">
        <f t="shared" si="292"/>
        <v/>
      </c>
      <c r="AV97" s="149" t="str">
        <f t="shared" si="293"/>
        <v/>
      </c>
      <c r="AW97" s="150" t="str">
        <f t="shared" si="294"/>
        <v/>
      </c>
      <c r="AX97" s="89"/>
      <c r="AY97" s="142"/>
      <c r="AZ97" s="142"/>
      <c r="BA97" s="143" t="str">
        <f t="shared" si="295"/>
        <v/>
      </c>
      <c r="BB97" s="144" t="str">
        <f t="shared" si="296"/>
        <v/>
      </c>
      <c r="BC97" s="145" t="str">
        <f t="shared" si="218"/>
        <v/>
      </c>
      <c r="BD97" s="145" t="str">
        <f t="shared" si="219"/>
        <v/>
      </c>
      <c r="BE97" s="146" t="str">
        <f t="shared" si="297"/>
        <v/>
      </c>
      <c r="BF97" s="147" t="str">
        <f t="shared" si="298"/>
        <v/>
      </c>
      <c r="BG97" s="148" t="str">
        <f t="shared" si="299"/>
        <v/>
      </c>
      <c r="BH97" s="149" t="str">
        <f t="shared" si="300"/>
        <v/>
      </c>
      <c r="BI97" s="150" t="str">
        <f t="shared" si="301"/>
        <v/>
      </c>
      <c r="BJ97" s="89"/>
      <c r="BK97" s="142"/>
      <c r="BL97" s="142"/>
      <c r="BM97" s="143" t="str">
        <f t="shared" si="261"/>
        <v/>
      </c>
      <c r="BN97" s="144" t="str">
        <f t="shared" si="262"/>
        <v/>
      </c>
      <c r="BO97" s="145" t="str">
        <f t="shared" si="263"/>
        <v/>
      </c>
      <c r="BP97" s="145" t="str">
        <f t="shared" si="264"/>
        <v/>
      </c>
      <c r="BQ97" s="146" t="str">
        <f t="shared" si="265"/>
        <v/>
      </c>
      <c r="BR97" s="147" t="str">
        <f t="shared" si="266"/>
        <v/>
      </c>
      <c r="BS97" s="148" t="str">
        <f t="shared" si="267"/>
        <v/>
      </c>
      <c r="BT97" s="149" t="str">
        <f t="shared" si="268"/>
        <v/>
      </c>
      <c r="BU97" s="150" t="str">
        <f t="shared" si="269"/>
        <v/>
      </c>
      <c r="BV97" s="89"/>
      <c r="BW97" s="142"/>
      <c r="BX97" s="142"/>
      <c r="BY97" s="143" t="str">
        <f t="shared" si="270"/>
        <v/>
      </c>
      <c r="BZ97" s="144" t="str">
        <f t="shared" si="271"/>
        <v/>
      </c>
      <c r="CA97" s="145" t="str">
        <f t="shared" si="272"/>
        <v/>
      </c>
      <c r="CB97" s="145" t="str">
        <f t="shared" si="273"/>
        <v/>
      </c>
      <c r="CC97" s="146" t="str">
        <f t="shared" si="274"/>
        <v/>
      </c>
      <c r="CD97" s="147" t="str">
        <f t="shared" si="275"/>
        <v/>
      </c>
      <c r="CE97" s="148" t="str">
        <f t="shared" si="276"/>
        <v/>
      </c>
      <c r="CF97" s="149" t="str">
        <f t="shared" si="277"/>
        <v/>
      </c>
      <c r="CG97" s="150" t="str">
        <f t="shared" si="278"/>
        <v/>
      </c>
      <c r="CH97" s="89"/>
      <c r="CI97" s="142"/>
      <c r="CJ97" s="142"/>
      <c r="CK97" s="143" t="str">
        <f t="shared" si="279"/>
        <v/>
      </c>
      <c r="CL97" s="144" t="str">
        <f t="shared" si="280"/>
        <v/>
      </c>
      <c r="CM97" s="145" t="str">
        <f t="shared" si="281"/>
        <v/>
      </c>
      <c r="CN97" s="145" t="str">
        <f t="shared" si="282"/>
        <v/>
      </c>
      <c r="CO97" s="146" t="str">
        <f t="shared" si="283"/>
        <v/>
      </c>
      <c r="CP97" s="147" t="str">
        <f t="shared" si="284"/>
        <v/>
      </c>
      <c r="CQ97" s="148" t="str">
        <f t="shared" si="285"/>
        <v/>
      </c>
      <c r="CR97" s="149" t="str">
        <f t="shared" si="286"/>
        <v/>
      </c>
      <c r="CS97" s="150" t="str">
        <f t="shared" si="287"/>
        <v/>
      </c>
      <c r="CT97" s="89"/>
      <c r="CU97" s="142"/>
      <c r="CV97" s="142"/>
      <c r="CW97" s="143" t="str">
        <f t="shared" si="252"/>
        <v/>
      </c>
      <c r="CX97" s="144" t="str">
        <f t="shared" si="253"/>
        <v/>
      </c>
      <c r="CY97" s="145" t="str">
        <f t="shared" si="254"/>
        <v/>
      </c>
      <c r="CZ97" s="145" t="str">
        <f t="shared" si="255"/>
        <v/>
      </c>
      <c r="DA97" s="146" t="str">
        <f t="shared" si="256"/>
        <v/>
      </c>
      <c r="DB97" s="147" t="str">
        <f t="shared" si="257"/>
        <v/>
      </c>
      <c r="DC97" s="148" t="str">
        <f t="shared" si="258"/>
        <v/>
      </c>
      <c r="DD97" s="149" t="str">
        <f t="shared" si="259"/>
        <v/>
      </c>
      <c r="DE97" s="150" t="str">
        <f t="shared" si="260"/>
        <v/>
      </c>
      <c r="DF97" s="89"/>
      <c r="DG97" s="142"/>
      <c r="DH97" s="142"/>
      <c r="DI97" s="143" t="str">
        <f t="shared" si="79"/>
        <v/>
      </c>
      <c r="DJ97" s="144" t="str">
        <f t="shared" si="80"/>
        <v/>
      </c>
      <c r="DK97" s="145" t="str">
        <f t="shared" si="81"/>
        <v/>
      </c>
      <c r="DL97" s="145" t="str">
        <f t="shared" si="82"/>
        <v/>
      </c>
      <c r="DM97" s="146" t="str">
        <f t="shared" si="83"/>
        <v/>
      </c>
      <c r="DN97" s="147" t="str">
        <f t="shared" si="84"/>
        <v/>
      </c>
      <c r="DO97" s="148" t="str">
        <f t="shared" si="85"/>
        <v/>
      </c>
      <c r="DP97" s="149" t="str">
        <f t="shared" si="86"/>
        <v/>
      </c>
      <c r="DQ97" s="150" t="str">
        <f t="shared" si="87"/>
        <v/>
      </c>
      <c r="DR97" s="89"/>
      <c r="DS97" s="142"/>
      <c r="DT97" s="142"/>
      <c r="DU97" s="143" t="str">
        <f t="shared" si="88"/>
        <v/>
      </c>
      <c r="DV97" s="144" t="str">
        <f t="shared" si="89"/>
        <v/>
      </c>
      <c r="DW97" s="145" t="str">
        <f t="shared" si="90"/>
        <v/>
      </c>
      <c r="DX97" s="145" t="str">
        <f t="shared" si="91"/>
        <v/>
      </c>
      <c r="DY97" s="146" t="str">
        <f t="shared" si="92"/>
        <v/>
      </c>
      <c r="DZ97" s="147" t="str">
        <f t="shared" si="93"/>
        <v/>
      </c>
      <c r="EA97" s="148" t="str">
        <f t="shared" si="94"/>
        <v/>
      </c>
      <c r="EB97" s="149" t="str">
        <f t="shared" si="95"/>
        <v/>
      </c>
      <c r="EC97" s="150" t="str">
        <f t="shared" si="96"/>
        <v/>
      </c>
      <c r="ED97" s="89"/>
      <c r="EE97" s="142"/>
      <c r="EF97" s="142"/>
      <c r="EG97" s="143" t="str">
        <f t="shared" si="97"/>
        <v/>
      </c>
      <c r="EH97" s="144" t="str">
        <f t="shared" si="98"/>
        <v/>
      </c>
      <c r="EI97" s="145" t="str">
        <f t="shared" si="99"/>
        <v/>
      </c>
      <c r="EJ97" s="145" t="str">
        <f t="shared" si="100"/>
        <v/>
      </c>
      <c r="EK97" s="146" t="str">
        <f t="shared" si="101"/>
        <v/>
      </c>
      <c r="EL97" s="147" t="str">
        <f t="shared" si="102"/>
        <v/>
      </c>
      <c r="EM97" s="148" t="str">
        <f t="shared" si="103"/>
        <v/>
      </c>
      <c r="EN97" s="149" t="str">
        <f t="shared" si="104"/>
        <v/>
      </c>
      <c r="EO97" s="150" t="str">
        <f t="shared" si="105"/>
        <v/>
      </c>
      <c r="EP97" s="89"/>
      <c r="EQ97" s="142"/>
      <c r="ER97" s="142"/>
      <c r="ES97" s="143" t="str">
        <f t="shared" si="106"/>
        <v/>
      </c>
      <c r="ET97" s="144" t="str">
        <f t="shared" si="107"/>
        <v/>
      </c>
      <c r="EU97" s="145" t="str">
        <f t="shared" si="108"/>
        <v/>
      </c>
      <c r="EV97" s="145" t="str">
        <f t="shared" si="109"/>
        <v/>
      </c>
      <c r="EW97" s="146" t="str">
        <f t="shared" si="110"/>
        <v/>
      </c>
      <c r="EX97" s="147" t="str">
        <f t="shared" si="111"/>
        <v/>
      </c>
      <c r="EY97" s="148" t="str">
        <f t="shared" si="112"/>
        <v/>
      </c>
      <c r="EZ97" s="149" t="str">
        <f t="shared" si="113"/>
        <v/>
      </c>
      <c r="FA97" s="150" t="str">
        <f t="shared" si="114"/>
        <v/>
      </c>
      <c r="FB97" s="89"/>
      <c r="FC97" s="142"/>
      <c r="FD97" s="142"/>
      <c r="FE97" s="143" t="str">
        <f t="shared" si="115"/>
        <v/>
      </c>
      <c r="FF97" s="144" t="str">
        <f t="shared" si="116"/>
        <v/>
      </c>
      <c r="FG97" s="145" t="str">
        <f t="shared" si="117"/>
        <v/>
      </c>
      <c r="FH97" s="145" t="str">
        <f t="shared" si="118"/>
        <v/>
      </c>
      <c r="FI97" s="146" t="str">
        <f t="shared" si="119"/>
        <v/>
      </c>
      <c r="FJ97" s="147" t="str">
        <f t="shared" si="120"/>
        <v/>
      </c>
      <c r="FK97" s="148" t="str">
        <f t="shared" si="121"/>
        <v/>
      </c>
      <c r="FL97" s="149" t="str">
        <f t="shared" si="122"/>
        <v/>
      </c>
      <c r="FM97" s="150" t="str">
        <f t="shared" si="123"/>
        <v/>
      </c>
      <c r="FN97" s="89"/>
      <c r="FO97" s="142"/>
      <c r="FP97" s="142"/>
      <c r="FQ97" s="143" t="str">
        <f>IF(FU97="","",#REF!)</f>
        <v/>
      </c>
      <c r="FR97" s="144" t="str">
        <f t="shared" si="124"/>
        <v/>
      </c>
      <c r="FS97" s="145" t="str">
        <f t="shared" si="125"/>
        <v/>
      </c>
      <c r="FT97" s="145" t="str">
        <f t="shared" si="126"/>
        <v/>
      </c>
      <c r="FU97" s="146" t="str">
        <f t="shared" si="127"/>
        <v/>
      </c>
      <c r="FV97" s="147" t="str">
        <f t="shared" si="128"/>
        <v/>
      </c>
      <c r="FW97" s="148" t="str">
        <f t="shared" si="129"/>
        <v/>
      </c>
      <c r="FX97" s="149" t="str">
        <f t="shared" si="130"/>
        <v/>
      </c>
      <c r="FY97" s="150" t="str">
        <f t="shared" si="131"/>
        <v/>
      </c>
      <c r="FZ97" s="89"/>
      <c r="GA97" s="142"/>
      <c r="GB97" s="142"/>
      <c r="GC97" s="143" t="str">
        <f t="shared" si="132"/>
        <v/>
      </c>
      <c r="GD97" s="144" t="str">
        <f t="shared" si="133"/>
        <v/>
      </c>
      <c r="GE97" s="145" t="str">
        <f t="shared" si="134"/>
        <v/>
      </c>
      <c r="GF97" s="145" t="str">
        <f t="shared" si="135"/>
        <v/>
      </c>
      <c r="GG97" s="146" t="str">
        <f t="shared" si="136"/>
        <v/>
      </c>
      <c r="GH97" s="147" t="str">
        <f t="shared" si="137"/>
        <v/>
      </c>
      <c r="GI97" s="148" t="str">
        <f t="shared" si="138"/>
        <v/>
      </c>
      <c r="GJ97" s="149" t="str">
        <f t="shared" si="139"/>
        <v/>
      </c>
      <c r="GK97" s="150" t="str">
        <f t="shared" si="140"/>
        <v/>
      </c>
      <c r="GL97" s="89"/>
      <c r="GM97" s="142"/>
      <c r="GN97" s="142"/>
      <c r="GO97" s="143" t="str">
        <f t="shared" si="141"/>
        <v/>
      </c>
      <c r="GP97" s="144" t="str">
        <f t="shared" si="142"/>
        <v/>
      </c>
      <c r="GQ97" s="145" t="str">
        <f t="shared" si="143"/>
        <v/>
      </c>
      <c r="GR97" s="145" t="str">
        <f t="shared" si="144"/>
        <v/>
      </c>
      <c r="GS97" s="146" t="str">
        <f t="shared" si="145"/>
        <v/>
      </c>
      <c r="GT97" s="147" t="str">
        <f t="shared" si="146"/>
        <v/>
      </c>
      <c r="GU97" s="148" t="str">
        <f t="shared" si="147"/>
        <v/>
      </c>
      <c r="GV97" s="149" t="str">
        <f t="shared" si="148"/>
        <v/>
      </c>
      <c r="GW97" s="150" t="str">
        <f t="shared" si="149"/>
        <v/>
      </c>
      <c r="GX97" s="89"/>
      <c r="GY97" s="142"/>
      <c r="GZ97" s="142"/>
      <c r="HA97" s="143" t="str">
        <f t="shared" si="150"/>
        <v/>
      </c>
      <c r="HB97" s="144" t="str">
        <f t="shared" si="151"/>
        <v/>
      </c>
      <c r="HC97" s="145" t="str">
        <f t="shared" si="152"/>
        <v/>
      </c>
      <c r="HD97" s="145" t="str">
        <f t="shared" si="153"/>
        <v/>
      </c>
      <c r="HE97" s="146" t="str">
        <f t="shared" si="154"/>
        <v/>
      </c>
      <c r="HF97" s="147" t="str">
        <f t="shared" si="155"/>
        <v/>
      </c>
      <c r="HG97" s="148" t="str">
        <f t="shared" si="156"/>
        <v/>
      </c>
      <c r="HH97" s="149" t="str">
        <f t="shared" si="157"/>
        <v/>
      </c>
      <c r="HI97" s="150" t="str">
        <f t="shared" si="158"/>
        <v/>
      </c>
      <c r="HJ97" s="89"/>
      <c r="HK97" s="142"/>
      <c r="HL97" s="142" t="s">
        <v>284</v>
      </c>
      <c r="HM97" s="143" t="str">
        <f t="shared" si="159"/>
        <v/>
      </c>
      <c r="HN97" s="144" t="str">
        <f t="shared" si="160"/>
        <v/>
      </c>
      <c r="HO97" s="145" t="str">
        <f t="shared" si="161"/>
        <v/>
      </c>
      <c r="HP97" s="145" t="str">
        <f t="shared" si="162"/>
        <v/>
      </c>
      <c r="HQ97" s="146" t="str">
        <f t="shared" si="163"/>
        <v/>
      </c>
      <c r="HR97" s="147" t="str">
        <f t="shared" si="164"/>
        <v/>
      </c>
      <c r="HS97" s="148" t="str">
        <f t="shared" si="165"/>
        <v/>
      </c>
      <c r="HT97" s="149" t="str">
        <f t="shared" si="166"/>
        <v/>
      </c>
      <c r="HU97" s="150" t="str">
        <f t="shared" si="167"/>
        <v/>
      </c>
      <c r="HV97" s="89"/>
      <c r="HW97" s="142"/>
      <c r="HX97" s="142"/>
      <c r="HY97" s="143" t="str">
        <f t="shared" si="168"/>
        <v/>
      </c>
      <c r="HZ97" s="144" t="str">
        <f t="shared" si="169"/>
        <v/>
      </c>
      <c r="IA97" s="145" t="str">
        <f t="shared" si="170"/>
        <v/>
      </c>
      <c r="IB97" s="145" t="str">
        <f t="shared" si="171"/>
        <v/>
      </c>
      <c r="IC97" s="146" t="str">
        <f t="shared" si="172"/>
        <v/>
      </c>
      <c r="ID97" s="147" t="str">
        <f t="shared" si="173"/>
        <v/>
      </c>
      <c r="IE97" s="148" t="str">
        <f t="shared" si="174"/>
        <v/>
      </c>
      <c r="IF97" s="149" t="str">
        <f t="shared" si="175"/>
        <v/>
      </c>
      <c r="IG97" s="150" t="str">
        <f t="shared" si="176"/>
        <v/>
      </c>
      <c r="IH97" s="89"/>
      <c r="II97" s="142"/>
      <c r="IJ97" s="142"/>
      <c r="IK97" s="143" t="str">
        <f t="shared" si="177"/>
        <v/>
      </c>
      <c r="IL97" s="144" t="str">
        <f t="shared" si="178"/>
        <v/>
      </c>
      <c r="IM97" s="145" t="str">
        <f t="shared" si="179"/>
        <v/>
      </c>
      <c r="IN97" s="145" t="str">
        <f t="shared" si="180"/>
        <v/>
      </c>
      <c r="IO97" s="146" t="str">
        <f t="shared" si="181"/>
        <v/>
      </c>
      <c r="IP97" s="147" t="str">
        <f t="shared" si="182"/>
        <v/>
      </c>
      <c r="IQ97" s="148" t="str">
        <f t="shared" si="183"/>
        <v/>
      </c>
      <c r="IR97" s="149" t="str">
        <f t="shared" si="184"/>
        <v/>
      </c>
      <c r="IS97" s="150" t="str">
        <f t="shared" si="185"/>
        <v/>
      </c>
      <c r="IT97" s="89"/>
      <c r="IU97" s="142"/>
      <c r="IV97" s="142"/>
      <c r="IW97" s="143" t="str">
        <f t="shared" si="186"/>
        <v/>
      </c>
      <c r="IX97" s="144" t="str">
        <f t="shared" si="187"/>
        <v/>
      </c>
      <c r="IY97" s="145" t="str">
        <f t="shared" si="188"/>
        <v/>
      </c>
      <c r="IZ97" s="145" t="str">
        <f t="shared" si="189"/>
        <v/>
      </c>
      <c r="JA97" s="146" t="str">
        <f t="shared" si="190"/>
        <v/>
      </c>
      <c r="JB97" s="147" t="str">
        <f t="shared" si="191"/>
        <v/>
      </c>
      <c r="JC97" s="148" t="str">
        <f t="shared" si="192"/>
        <v/>
      </c>
      <c r="JD97" s="149" t="str">
        <f t="shared" si="193"/>
        <v/>
      </c>
      <c r="JE97" s="150" t="str">
        <f t="shared" si="194"/>
        <v/>
      </c>
      <c r="JF97" s="89"/>
      <c r="JG97" s="142"/>
      <c r="JH97" s="142"/>
      <c r="JI97" s="143" t="str">
        <f t="shared" si="195"/>
        <v/>
      </c>
      <c r="JJ97" s="144" t="str">
        <f t="shared" si="196"/>
        <v/>
      </c>
      <c r="JK97" s="145" t="str">
        <f t="shared" si="197"/>
        <v/>
      </c>
      <c r="JL97" s="145" t="str">
        <f t="shared" si="198"/>
        <v/>
      </c>
      <c r="JM97" s="146" t="str">
        <f t="shared" si="199"/>
        <v/>
      </c>
      <c r="JN97" s="147" t="str">
        <f t="shared" si="200"/>
        <v/>
      </c>
      <c r="JO97" s="148" t="str">
        <f t="shared" si="201"/>
        <v/>
      </c>
      <c r="JP97" s="149" t="str">
        <f t="shared" si="202"/>
        <v/>
      </c>
      <c r="JQ97" s="150" t="str">
        <f t="shared" si="203"/>
        <v/>
      </c>
      <c r="JR97" s="89"/>
      <c r="JS97" s="142"/>
      <c r="JT97" s="142"/>
      <c r="JU97" s="143" t="str">
        <f t="shared" si="204"/>
        <v/>
      </c>
      <c r="JV97" s="144" t="str">
        <f t="shared" si="205"/>
        <v/>
      </c>
      <c r="JW97" s="145" t="str">
        <f t="shared" si="206"/>
        <v/>
      </c>
      <c r="JX97" s="145" t="str">
        <f t="shared" si="207"/>
        <v/>
      </c>
      <c r="JY97" s="146" t="str">
        <f t="shared" si="208"/>
        <v/>
      </c>
      <c r="JZ97" s="147" t="str">
        <f t="shared" si="209"/>
        <v/>
      </c>
      <c r="KA97" s="148" t="str">
        <f t="shared" si="210"/>
        <v/>
      </c>
      <c r="KB97" s="149" t="str">
        <f t="shared" si="211"/>
        <v/>
      </c>
      <c r="KC97" s="150" t="str">
        <f t="shared" si="212"/>
        <v/>
      </c>
      <c r="KD97" s="89"/>
      <c r="KE97" s="142"/>
      <c r="KF97" s="142"/>
    </row>
    <row r="98" spans="1:292" ht="13.5" customHeight="1" x14ac:dyDescent="0.25">
      <c r="A98" s="100"/>
      <c r="B98" s="142" t="s">
        <v>847</v>
      </c>
      <c r="C98" s="89" t="s">
        <v>848</v>
      </c>
      <c r="D98" s="320"/>
      <c r="E98" s="143">
        <f t="shared" si="53"/>
        <v>40601</v>
      </c>
      <c r="F98" s="144" t="str">
        <f t="shared" si="54"/>
        <v>Fillon VI</v>
      </c>
      <c r="G98" s="145">
        <f t="shared" si="55"/>
        <v>40496</v>
      </c>
      <c r="H98" s="145">
        <f t="shared" si="56"/>
        <v>40601</v>
      </c>
      <c r="I98" s="146" t="str">
        <f t="shared" si="57"/>
        <v>Nora Berra</v>
      </c>
      <c r="J98" s="147" t="str">
        <f t="shared" si="58"/>
        <v>1963</v>
      </c>
      <c r="K98" s="148" t="str">
        <f t="shared" si="59"/>
        <v>female</v>
      </c>
      <c r="L98" s="149" t="str">
        <f t="shared" si="60"/>
        <v>fr_ump01</v>
      </c>
      <c r="M98" s="150" t="str">
        <f t="shared" si="61"/>
        <v>Berra_Nora_1963</v>
      </c>
      <c r="O98" s="142"/>
      <c r="P98" s="320" t="s">
        <v>952</v>
      </c>
      <c r="Q98" s="143">
        <f t="shared" si="62"/>
        <v>41044</v>
      </c>
      <c r="R98" s="144" t="str">
        <f t="shared" si="63"/>
        <v>Fillon VII</v>
      </c>
      <c r="S98" s="145">
        <f t="shared" si="64"/>
        <v>40601</v>
      </c>
      <c r="T98" s="145">
        <f t="shared" si="65"/>
        <v>41044</v>
      </c>
      <c r="U98" s="146" t="str">
        <f t="shared" si="66"/>
        <v>Nora Berra</v>
      </c>
      <c r="V98" s="147" t="str">
        <f t="shared" si="67"/>
        <v>1963</v>
      </c>
      <c r="W98" s="148" t="str">
        <f t="shared" si="68"/>
        <v>female</v>
      </c>
      <c r="X98" s="149" t="str">
        <f t="shared" si="69"/>
        <v>fr_ump01</v>
      </c>
      <c r="Y98" s="150" t="str">
        <f t="shared" si="70"/>
        <v>Berra_Nora_1963</v>
      </c>
      <c r="AA98" s="142"/>
      <c r="AB98" s="142" t="s">
        <v>952</v>
      </c>
      <c r="AC98" s="143" t="str">
        <f t="shared" si="71"/>
        <v/>
      </c>
      <c r="AD98" s="144" t="str">
        <f t="shared" si="72"/>
        <v/>
      </c>
      <c r="AE98" s="145" t="str">
        <f t="shared" si="73"/>
        <v/>
      </c>
      <c r="AF98" s="145" t="str">
        <f t="shared" si="74"/>
        <v/>
      </c>
      <c r="AG98" s="146" t="str">
        <f t="shared" si="75"/>
        <v/>
      </c>
      <c r="AH98" s="147" t="str">
        <f t="shared" si="76"/>
        <v/>
      </c>
      <c r="AI98" s="148" t="str">
        <f t="shared" si="77"/>
        <v/>
      </c>
      <c r="AJ98" s="149" t="str">
        <f t="shared" si="215"/>
        <v/>
      </c>
      <c r="AK98" s="150" t="str">
        <f t="shared" si="78"/>
        <v/>
      </c>
      <c r="AM98" s="142"/>
      <c r="AN98" s="142"/>
      <c r="AO98" s="143" t="str">
        <f t="shared" si="288"/>
        <v/>
      </c>
      <c r="AP98" s="144" t="str">
        <f t="shared" si="289"/>
        <v/>
      </c>
      <c r="AQ98" s="145" t="str">
        <f t="shared" si="216"/>
        <v/>
      </c>
      <c r="AR98" s="145" t="str">
        <f t="shared" si="217"/>
        <v/>
      </c>
      <c r="AS98" s="146" t="str">
        <f t="shared" si="290"/>
        <v/>
      </c>
      <c r="AT98" s="147" t="str">
        <f t="shared" si="291"/>
        <v/>
      </c>
      <c r="AU98" s="148" t="str">
        <f t="shared" si="292"/>
        <v/>
      </c>
      <c r="AV98" s="149" t="str">
        <f t="shared" si="293"/>
        <v/>
      </c>
      <c r="AW98" s="150" t="str">
        <f t="shared" si="294"/>
        <v/>
      </c>
      <c r="AX98" s="89"/>
      <c r="AY98" s="142"/>
      <c r="AZ98" s="142"/>
      <c r="BA98" s="143" t="str">
        <f t="shared" si="295"/>
        <v/>
      </c>
      <c r="BB98" s="144" t="str">
        <f t="shared" si="296"/>
        <v/>
      </c>
      <c r="BC98" s="145" t="str">
        <f t="shared" si="218"/>
        <v/>
      </c>
      <c r="BD98" s="145" t="str">
        <f t="shared" si="219"/>
        <v/>
      </c>
      <c r="BE98" s="146" t="str">
        <f t="shared" si="297"/>
        <v/>
      </c>
      <c r="BF98" s="147" t="str">
        <f t="shared" si="298"/>
        <v/>
      </c>
      <c r="BG98" s="148" t="str">
        <f t="shared" si="299"/>
        <v/>
      </c>
      <c r="BH98" s="149" t="str">
        <f t="shared" si="300"/>
        <v/>
      </c>
      <c r="BI98" s="150" t="str">
        <f t="shared" si="301"/>
        <v/>
      </c>
      <c r="BJ98" s="89"/>
      <c r="BK98" s="142"/>
      <c r="BL98" s="142"/>
      <c r="BM98" s="143" t="str">
        <f t="shared" si="261"/>
        <v/>
      </c>
      <c r="BN98" s="144" t="str">
        <f t="shared" si="262"/>
        <v/>
      </c>
      <c r="BO98" s="145" t="str">
        <f t="shared" si="263"/>
        <v/>
      </c>
      <c r="BP98" s="145" t="str">
        <f t="shared" si="264"/>
        <v/>
      </c>
      <c r="BQ98" s="146" t="str">
        <f t="shared" si="265"/>
        <v/>
      </c>
      <c r="BR98" s="147" t="str">
        <f t="shared" si="266"/>
        <v/>
      </c>
      <c r="BS98" s="148" t="str">
        <f t="shared" si="267"/>
        <v/>
      </c>
      <c r="BT98" s="149" t="str">
        <f t="shared" si="268"/>
        <v/>
      </c>
      <c r="BU98" s="150" t="str">
        <f t="shared" si="269"/>
        <v/>
      </c>
      <c r="BV98" s="89"/>
      <c r="BW98" s="142"/>
      <c r="BX98" s="142"/>
      <c r="BY98" s="143" t="str">
        <f t="shared" si="270"/>
        <v/>
      </c>
      <c r="BZ98" s="144" t="str">
        <f t="shared" si="271"/>
        <v/>
      </c>
      <c r="CA98" s="145" t="str">
        <f t="shared" si="272"/>
        <v/>
      </c>
      <c r="CB98" s="145" t="str">
        <f t="shared" si="273"/>
        <v/>
      </c>
      <c r="CC98" s="146" t="str">
        <f t="shared" si="274"/>
        <v/>
      </c>
      <c r="CD98" s="147" t="str">
        <f t="shared" si="275"/>
        <v/>
      </c>
      <c r="CE98" s="148" t="str">
        <f t="shared" si="276"/>
        <v/>
      </c>
      <c r="CF98" s="149" t="str">
        <f t="shared" si="277"/>
        <v/>
      </c>
      <c r="CG98" s="150" t="str">
        <f t="shared" si="278"/>
        <v/>
      </c>
      <c r="CH98" s="89"/>
      <c r="CI98" s="142"/>
      <c r="CJ98" s="142"/>
      <c r="CK98" s="143" t="str">
        <f t="shared" si="279"/>
        <v/>
      </c>
      <c r="CL98" s="144" t="str">
        <f t="shared" si="280"/>
        <v/>
      </c>
      <c r="CM98" s="145" t="str">
        <f t="shared" si="281"/>
        <v/>
      </c>
      <c r="CN98" s="145" t="str">
        <f t="shared" si="282"/>
        <v/>
      </c>
      <c r="CO98" s="146" t="str">
        <f t="shared" si="283"/>
        <v/>
      </c>
      <c r="CP98" s="147" t="str">
        <f t="shared" si="284"/>
        <v/>
      </c>
      <c r="CQ98" s="148" t="str">
        <f t="shared" si="285"/>
        <v/>
      </c>
      <c r="CR98" s="149" t="str">
        <f t="shared" si="286"/>
        <v/>
      </c>
      <c r="CS98" s="150" t="str">
        <f t="shared" si="287"/>
        <v/>
      </c>
      <c r="CT98" s="89"/>
      <c r="CU98" s="142"/>
      <c r="CV98" s="142"/>
      <c r="CW98" s="143" t="str">
        <f t="shared" si="252"/>
        <v/>
      </c>
      <c r="CX98" s="144" t="str">
        <f t="shared" si="253"/>
        <v/>
      </c>
      <c r="CY98" s="145" t="str">
        <f t="shared" si="254"/>
        <v/>
      </c>
      <c r="CZ98" s="145" t="str">
        <f t="shared" si="255"/>
        <v/>
      </c>
      <c r="DA98" s="146" t="str">
        <f t="shared" si="256"/>
        <v/>
      </c>
      <c r="DB98" s="147" t="str">
        <f t="shared" si="257"/>
        <v/>
      </c>
      <c r="DC98" s="148" t="str">
        <f t="shared" si="258"/>
        <v/>
      </c>
      <c r="DD98" s="149" t="str">
        <f t="shared" si="259"/>
        <v/>
      </c>
      <c r="DE98" s="150" t="str">
        <f t="shared" si="260"/>
        <v/>
      </c>
      <c r="DF98" s="89"/>
      <c r="DG98" s="142"/>
      <c r="DH98" s="142"/>
      <c r="DI98" s="143" t="str">
        <f t="shared" si="79"/>
        <v/>
      </c>
      <c r="DJ98" s="144" t="str">
        <f t="shared" si="80"/>
        <v/>
      </c>
      <c r="DK98" s="145" t="str">
        <f t="shared" si="81"/>
        <v/>
      </c>
      <c r="DL98" s="145" t="str">
        <f t="shared" si="82"/>
        <v/>
      </c>
      <c r="DM98" s="146" t="str">
        <f t="shared" si="83"/>
        <v/>
      </c>
      <c r="DN98" s="147" t="str">
        <f t="shared" si="84"/>
        <v/>
      </c>
      <c r="DO98" s="148" t="str">
        <f t="shared" si="85"/>
        <v/>
      </c>
      <c r="DP98" s="149" t="str">
        <f t="shared" si="86"/>
        <v/>
      </c>
      <c r="DQ98" s="150" t="str">
        <f t="shared" si="87"/>
        <v/>
      </c>
      <c r="DR98" s="89"/>
      <c r="DS98" s="142"/>
      <c r="DT98" s="142"/>
      <c r="DU98" s="143" t="str">
        <f t="shared" si="88"/>
        <v/>
      </c>
      <c r="DV98" s="144" t="str">
        <f t="shared" si="89"/>
        <v/>
      </c>
      <c r="DW98" s="145" t="str">
        <f t="shared" si="90"/>
        <v/>
      </c>
      <c r="DX98" s="145" t="str">
        <f t="shared" si="91"/>
        <v/>
      </c>
      <c r="DY98" s="146" t="str">
        <f t="shared" si="92"/>
        <v/>
      </c>
      <c r="DZ98" s="147" t="str">
        <f t="shared" si="93"/>
        <v/>
      </c>
      <c r="EA98" s="148" t="str">
        <f t="shared" si="94"/>
        <v/>
      </c>
      <c r="EB98" s="149" t="str">
        <f t="shared" si="95"/>
        <v/>
      </c>
      <c r="EC98" s="150" t="str">
        <f t="shared" si="96"/>
        <v/>
      </c>
      <c r="ED98" s="89"/>
      <c r="EE98" s="142"/>
      <c r="EF98" s="142"/>
      <c r="EG98" s="143" t="str">
        <f t="shared" si="97"/>
        <v/>
      </c>
      <c r="EH98" s="144" t="str">
        <f t="shared" si="98"/>
        <v/>
      </c>
      <c r="EI98" s="145" t="str">
        <f t="shared" si="99"/>
        <v/>
      </c>
      <c r="EJ98" s="145" t="str">
        <f t="shared" si="100"/>
        <v/>
      </c>
      <c r="EK98" s="146" t="str">
        <f t="shared" si="101"/>
        <v/>
      </c>
      <c r="EL98" s="147" t="str">
        <f t="shared" si="102"/>
        <v/>
      </c>
      <c r="EM98" s="148" t="str">
        <f t="shared" si="103"/>
        <v/>
      </c>
      <c r="EN98" s="149" t="str">
        <f t="shared" si="104"/>
        <v/>
      </c>
      <c r="EO98" s="150" t="str">
        <f t="shared" si="105"/>
        <v/>
      </c>
      <c r="EP98" s="89"/>
      <c r="EQ98" s="142"/>
      <c r="ER98" s="142"/>
      <c r="ES98" s="143" t="str">
        <f t="shared" si="106"/>
        <v/>
      </c>
      <c r="ET98" s="144" t="str">
        <f t="shared" si="107"/>
        <v/>
      </c>
      <c r="EU98" s="145" t="str">
        <f t="shared" si="108"/>
        <v/>
      </c>
      <c r="EV98" s="145" t="str">
        <f t="shared" si="109"/>
        <v/>
      </c>
      <c r="EW98" s="146" t="str">
        <f t="shared" si="110"/>
        <v/>
      </c>
      <c r="EX98" s="147" t="str">
        <f t="shared" si="111"/>
        <v/>
      </c>
      <c r="EY98" s="148" t="str">
        <f t="shared" si="112"/>
        <v/>
      </c>
      <c r="EZ98" s="149" t="str">
        <f t="shared" si="113"/>
        <v/>
      </c>
      <c r="FA98" s="150" t="str">
        <f t="shared" si="114"/>
        <v/>
      </c>
      <c r="FB98" s="89"/>
      <c r="FC98" s="142"/>
      <c r="FD98" s="142"/>
      <c r="FE98" s="143" t="str">
        <f t="shared" si="115"/>
        <v/>
      </c>
      <c r="FF98" s="144" t="str">
        <f t="shared" si="116"/>
        <v/>
      </c>
      <c r="FG98" s="145" t="str">
        <f t="shared" si="117"/>
        <v/>
      </c>
      <c r="FH98" s="145" t="str">
        <f t="shared" si="118"/>
        <v/>
      </c>
      <c r="FI98" s="146" t="str">
        <f t="shared" si="119"/>
        <v/>
      </c>
      <c r="FJ98" s="147" t="str">
        <f t="shared" si="120"/>
        <v/>
      </c>
      <c r="FK98" s="148" t="str">
        <f t="shared" si="121"/>
        <v/>
      </c>
      <c r="FL98" s="149" t="str">
        <f t="shared" si="122"/>
        <v/>
      </c>
      <c r="FM98" s="150" t="str">
        <f t="shared" si="123"/>
        <v/>
      </c>
      <c r="FN98" s="89"/>
      <c r="FO98" s="142"/>
      <c r="FP98" s="142"/>
      <c r="FQ98" s="143" t="str">
        <f>IF(FU98="","",#REF!)</f>
        <v/>
      </c>
      <c r="FR98" s="144" t="str">
        <f t="shared" si="124"/>
        <v/>
      </c>
      <c r="FS98" s="145" t="str">
        <f t="shared" si="125"/>
        <v/>
      </c>
      <c r="FT98" s="145" t="str">
        <f t="shared" si="126"/>
        <v/>
      </c>
      <c r="FU98" s="146" t="str">
        <f t="shared" si="127"/>
        <v/>
      </c>
      <c r="FV98" s="147" t="str">
        <f t="shared" si="128"/>
        <v/>
      </c>
      <c r="FW98" s="148" t="str">
        <f t="shared" si="129"/>
        <v/>
      </c>
      <c r="FX98" s="149" t="str">
        <f t="shared" si="130"/>
        <v/>
      </c>
      <c r="FY98" s="150" t="str">
        <f t="shared" si="131"/>
        <v/>
      </c>
      <c r="FZ98" s="89"/>
      <c r="GA98" s="142"/>
      <c r="GB98" s="142"/>
      <c r="GC98" s="143" t="str">
        <f t="shared" si="132"/>
        <v/>
      </c>
      <c r="GD98" s="144" t="str">
        <f t="shared" si="133"/>
        <v/>
      </c>
      <c r="GE98" s="145" t="str">
        <f t="shared" si="134"/>
        <v/>
      </c>
      <c r="GF98" s="145" t="str">
        <f t="shared" si="135"/>
        <v/>
      </c>
      <c r="GG98" s="146" t="str">
        <f t="shared" si="136"/>
        <v/>
      </c>
      <c r="GH98" s="147" t="str">
        <f t="shared" si="137"/>
        <v/>
      </c>
      <c r="GI98" s="148" t="str">
        <f t="shared" si="138"/>
        <v/>
      </c>
      <c r="GJ98" s="149" t="str">
        <f t="shared" si="139"/>
        <v/>
      </c>
      <c r="GK98" s="150" t="str">
        <f t="shared" si="140"/>
        <v/>
      </c>
      <c r="GL98" s="89"/>
      <c r="GM98" s="142"/>
      <c r="GN98" s="142"/>
      <c r="GO98" s="143" t="str">
        <f t="shared" si="141"/>
        <v/>
      </c>
      <c r="GP98" s="144" t="str">
        <f t="shared" si="142"/>
        <v/>
      </c>
      <c r="GQ98" s="145" t="str">
        <f t="shared" si="143"/>
        <v/>
      </c>
      <c r="GR98" s="145" t="str">
        <f t="shared" si="144"/>
        <v/>
      </c>
      <c r="GS98" s="146" t="str">
        <f t="shared" si="145"/>
        <v/>
      </c>
      <c r="GT98" s="147" t="str">
        <f t="shared" si="146"/>
        <v/>
      </c>
      <c r="GU98" s="148" t="str">
        <f t="shared" si="147"/>
        <v/>
      </c>
      <c r="GV98" s="149" t="str">
        <f t="shared" si="148"/>
        <v/>
      </c>
      <c r="GW98" s="150" t="str">
        <f t="shared" si="149"/>
        <v/>
      </c>
      <c r="GX98" s="89"/>
      <c r="GY98" s="142"/>
      <c r="GZ98" s="142"/>
      <c r="HA98" s="143" t="str">
        <f t="shared" si="150"/>
        <v/>
      </c>
      <c r="HB98" s="144" t="str">
        <f t="shared" si="151"/>
        <v/>
      </c>
      <c r="HC98" s="145" t="str">
        <f t="shared" si="152"/>
        <v/>
      </c>
      <c r="HD98" s="145" t="str">
        <f t="shared" si="153"/>
        <v/>
      </c>
      <c r="HE98" s="146" t="str">
        <f t="shared" si="154"/>
        <v/>
      </c>
      <c r="HF98" s="147" t="str">
        <f t="shared" si="155"/>
        <v/>
      </c>
      <c r="HG98" s="148" t="str">
        <f t="shared" si="156"/>
        <v/>
      </c>
      <c r="HH98" s="149" t="str">
        <f t="shared" si="157"/>
        <v/>
      </c>
      <c r="HI98" s="150" t="str">
        <f t="shared" si="158"/>
        <v/>
      </c>
      <c r="HJ98" s="89"/>
      <c r="HK98" s="142"/>
      <c r="HL98" s="142"/>
      <c r="HM98" s="143" t="str">
        <f t="shared" si="159"/>
        <v/>
      </c>
      <c r="HN98" s="144" t="str">
        <f t="shared" si="160"/>
        <v/>
      </c>
      <c r="HO98" s="145" t="str">
        <f t="shared" si="161"/>
        <v/>
      </c>
      <c r="HP98" s="145" t="str">
        <f t="shared" si="162"/>
        <v/>
      </c>
      <c r="HQ98" s="146" t="str">
        <f t="shared" si="163"/>
        <v/>
      </c>
      <c r="HR98" s="147" t="str">
        <f t="shared" si="164"/>
        <v/>
      </c>
      <c r="HS98" s="148" t="str">
        <f t="shared" si="165"/>
        <v/>
      </c>
      <c r="HT98" s="149" t="str">
        <f t="shared" si="166"/>
        <v/>
      </c>
      <c r="HU98" s="150" t="str">
        <f t="shared" si="167"/>
        <v/>
      </c>
      <c r="HV98" s="89"/>
      <c r="HW98" s="142"/>
      <c r="HX98" s="142"/>
      <c r="HY98" s="143" t="str">
        <f t="shared" si="168"/>
        <v/>
      </c>
      <c r="HZ98" s="144" t="str">
        <f t="shared" si="169"/>
        <v/>
      </c>
      <c r="IA98" s="145" t="str">
        <f t="shared" si="170"/>
        <v/>
      </c>
      <c r="IB98" s="145" t="str">
        <f t="shared" si="171"/>
        <v/>
      </c>
      <c r="IC98" s="146" t="str">
        <f t="shared" si="172"/>
        <v/>
      </c>
      <c r="ID98" s="147" t="str">
        <f t="shared" si="173"/>
        <v/>
      </c>
      <c r="IE98" s="148" t="str">
        <f t="shared" si="174"/>
        <v/>
      </c>
      <c r="IF98" s="149" t="str">
        <f t="shared" si="175"/>
        <v/>
      </c>
      <c r="IG98" s="150" t="str">
        <f t="shared" si="176"/>
        <v/>
      </c>
      <c r="IH98" s="89"/>
      <c r="II98" s="142"/>
      <c r="IJ98" s="142"/>
      <c r="IK98" s="143" t="str">
        <f t="shared" si="177"/>
        <v/>
      </c>
      <c r="IL98" s="144" t="str">
        <f t="shared" si="178"/>
        <v/>
      </c>
      <c r="IM98" s="145" t="str">
        <f t="shared" si="179"/>
        <v/>
      </c>
      <c r="IN98" s="145" t="str">
        <f t="shared" si="180"/>
        <v/>
      </c>
      <c r="IO98" s="146" t="str">
        <f t="shared" si="181"/>
        <v/>
      </c>
      <c r="IP98" s="147" t="str">
        <f t="shared" si="182"/>
        <v/>
      </c>
      <c r="IQ98" s="148" t="str">
        <f t="shared" si="183"/>
        <v/>
      </c>
      <c r="IR98" s="149" t="str">
        <f t="shared" si="184"/>
        <v/>
      </c>
      <c r="IS98" s="150" t="str">
        <f t="shared" si="185"/>
        <v/>
      </c>
      <c r="IT98" s="89"/>
      <c r="IU98" s="142"/>
      <c r="IV98" s="142"/>
      <c r="IW98" s="143" t="str">
        <f t="shared" si="186"/>
        <v/>
      </c>
      <c r="IX98" s="144" t="str">
        <f t="shared" si="187"/>
        <v/>
      </c>
      <c r="IY98" s="145" t="str">
        <f t="shared" si="188"/>
        <v/>
      </c>
      <c r="IZ98" s="145" t="str">
        <f t="shared" si="189"/>
        <v/>
      </c>
      <c r="JA98" s="146" t="str">
        <f t="shared" si="190"/>
        <v/>
      </c>
      <c r="JB98" s="147" t="str">
        <f t="shared" si="191"/>
        <v/>
      </c>
      <c r="JC98" s="148" t="str">
        <f t="shared" si="192"/>
        <v/>
      </c>
      <c r="JD98" s="149" t="str">
        <f t="shared" si="193"/>
        <v/>
      </c>
      <c r="JE98" s="150" t="str">
        <f t="shared" si="194"/>
        <v/>
      </c>
      <c r="JF98" s="89"/>
      <c r="JG98" s="142"/>
      <c r="JH98" s="142"/>
      <c r="JI98" s="143" t="str">
        <f t="shared" si="195"/>
        <v/>
      </c>
      <c r="JJ98" s="144" t="str">
        <f t="shared" si="196"/>
        <v/>
      </c>
      <c r="JK98" s="145" t="str">
        <f t="shared" si="197"/>
        <v/>
      </c>
      <c r="JL98" s="145" t="str">
        <f t="shared" si="198"/>
        <v/>
      </c>
      <c r="JM98" s="146" t="str">
        <f t="shared" si="199"/>
        <v/>
      </c>
      <c r="JN98" s="147" t="str">
        <f t="shared" si="200"/>
        <v/>
      </c>
      <c r="JO98" s="148" t="str">
        <f t="shared" si="201"/>
        <v/>
      </c>
      <c r="JP98" s="149" t="str">
        <f t="shared" si="202"/>
        <v/>
      </c>
      <c r="JQ98" s="150" t="str">
        <f t="shared" si="203"/>
        <v/>
      </c>
      <c r="JR98" s="89"/>
      <c r="JS98" s="142"/>
      <c r="JT98" s="142"/>
      <c r="JU98" s="143" t="str">
        <f t="shared" si="204"/>
        <v/>
      </c>
      <c r="JV98" s="144" t="str">
        <f t="shared" si="205"/>
        <v/>
      </c>
      <c r="JW98" s="145" t="str">
        <f t="shared" si="206"/>
        <v/>
      </c>
      <c r="JX98" s="145" t="str">
        <f t="shared" si="207"/>
        <v/>
      </c>
      <c r="JY98" s="146" t="str">
        <f t="shared" si="208"/>
        <v/>
      </c>
      <c r="JZ98" s="147" t="str">
        <f t="shared" si="209"/>
        <v/>
      </c>
      <c r="KA98" s="148" t="str">
        <f t="shared" si="210"/>
        <v/>
      </c>
      <c r="KB98" s="149" t="str">
        <f t="shared" si="211"/>
        <v/>
      </c>
      <c r="KC98" s="150" t="str">
        <f t="shared" si="212"/>
        <v/>
      </c>
      <c r="KD98" s="89"/>
      <c r="KE98" s="142"/>
      <c r="KF98" s="142"/>
    </row>
    <row r="99" spans="1:292" ht="13.5" customHeight="1" x14ac:dyDescent="0.25">
      <c r="A99" s="100"/>
      <c r="B99" s="142" t="s">
        <v>849</v>
      </c>
      <c r="C99" s="89" t="s">
        <v>850</v>
      </c>
      <c r="D99" s="320"/>
      <c r="E99" s="143">
        <f t="shared" si="53"/>
        <v>40601</v>
      </c>
      <c r="F99" s="144" t="str">
        <f t="shared" si="54"/>
        <v>Fillon VI</v>
      </c>
      <c r="G99" s="145">
        <f t="shared" si="55"/>
        <v>40496</v>
      </c>
      <c r="H99" s="145">
        <f t="shared" si="56"/>
        <v>40601</v>
      </c>
      <c r="I99" s="146" t="str">
        <f t="shared" si="57"/>
        <v>Nadine Morano</v>
      </c>
      <c r="J99" s="147" t="str">
        <f t="shared" si="58"/>
        <v>1963</v>
      </c>
      <c r="K99" s="148" t="str">
        <f t="shared" si="59"/>
        <v>female</v>
      </c>
      <c r="L99" s="149" t="str">
        <f t="shared" si="60"/>
        <v>fr_ump01</v>
      </c>
      <c r="M99" s="150" t="str">
        <f t="shared" si="61"/>
        <v>Morano_Nadine_1963</v>
      </c>
      <c r="O99" s="142"/>
      <c r="P99" s="320" t="s">
        <v>953</v>
      </c>
      <c r="Q99" s="143">
        <f t="shared" si="62"/>
        <v>41044</v>
      </c>
      <c r="R99" s="144" t="str">
        <f t="shared" si="63"/>
        <v>Fillon VII</v>
      </c>
      <c r="S99" s="145">
        <f t="shared" si="64"/>
        <v>40601</v>
      </c>
      <c r="T99" s="145">
        <f t="shared" si="65"/>
        <v>41044</v>
      </c>
      <c r="U99" s="146" t="str">
        <f t="shared" si="66"/>
        <v>Nadine Morano</v>
      </c>
      <c r="V99" s="147" t="str">
        <f t="shared" si="67"/>
        <v>1963</v>
      </c>
      <c r="W99" s="148" t="str">
        <f t="shared" si="68"/>
        <v>female</v>
      </c>
      <c r="X99" s="149" t="str">
        <f t="shared" si="69"/>
        <v>fr_ump01</v>
      </c>
      <c r="Y99" s="150" t="str">
        <f t="shared" si="70"/>
        <v>Morano_Nadine_1963</v>
      </c>
      <c r="AA99" s="142"/>
      <c r="AB99" s="142" t="s">
        <v>953</v>
      </c>
      <c r="AC99" s="143" t="str">
        <f t="shared" si="71"/>
        <v/>
      </c>
      <c r="AD99" s="144" t="str">
        <f t="shared" si="72"/>
        <v/>
      </c>
      <c r="AE99" s="145" t="str">
        <f t="shared" si="73"/>
        <v/>
      </c>
      <c r="AF99" s="145" t="str">
        <f t="shared" si="74"/>
        <v/>
      </c>
      <c r="AG99" s="146" t="str">
        <f t="shared" si="75"/>
        <v/>
      </c>
      <c r="AH99" s="147" t="str">
        <f t="shared" si="76"/>
        <v/>
      </c>
      <c r="AI99" s="148" t="str">
        <f t="shared" si="77"/>
        <v/>
      </c>
      <c r="AJ99" s="149" t="str">
        <f t="shared" si="215"/>
        <v/>
      </c>
      <c r="AK99" s="150" t="str">
        <f t="shared" si="78"/>
        <v/>
      </c>
      <c r="AM99" s="142"/>
      <c r="AN99" s="142"/>
      <c r="AO99" s="143" t="str">
        <f t="shared" si="288"/>
        <v/>
      </c>
      <c r="AP99" s="144" t="str">
        <f t="shared" si="289"/>
        <v/>
      </c>
      <c r="AQ99" s="145" t="str">
        <f t="shared" si="216"/>
        <v/>
      </c>
      <c r="AR99" s="145" t="str">
        <f t="shared" si="217"/>
        <v/>
      </c>
      <c r="AS99" s="146" t="str">
        <f t="shared" si="290"/>
        <v/>
      </c>
      <c r="AT99" s="147" t="str">
        <f t="shared" si="291"/>
        <v/>
      </c>
      <c r="AU99" s="148" t="str">
        <f t="shared" si="292"/>
        <v/>
      </c>
      <c r="AV99" s="149" t="str">
        <f t="shared" si="293"/>
        <v/>
      </c>
      <c r="AW99" s="150" t="str">
        <f t="shared" si="294"/>
        <v/>
      </c>
      <c r="AX99" s="89"/>
      <c r="AY99" s="142"/>
      <c r="AZ99" s="142"/>
      <c r="BA99" s="143" t="str">
        <f t="shared" si="295"/>
        <v/>
      </c>
      <c r="BB99" s="144" t="str">
        <f t="shared" si="296"/>
        <v/>
      </c>
      <c r="BC99" s="145" t="str">
        <f t="shared" si="218"/>
        <v/>
      </c>
      <c r="BD99" s="145" t="str">
        <f t="shared" si="219"/>
        <v/>
      </c>
      <c r="BE99" s="146" t="str">
        <f t="shared" si="297"/>
        <v/>
      </c>
      <c r="BF99" s="147" t="str">
        <f t="shared" si="298"/>
        <v/>
      </c>
      <c r="BG99" s="148" t="str">
        <f t="shared" si="299"/>
        <v/>
      </c>
      <c r="BH99" s="149" t="str">
        <f t="shared" si="300"/>
        <v/>
      </c>
      <c r="BI99" s="150" t="str">
        <f t="shared" si="301"/>
        <v/>
      </c>
      <c r="BJ99" s="89"/>
      <c r="BK99" s="142"/>
      <c r="BL99" s="142"/>
      <c r="BM99" s="143" t="str">
        <f t="shared" si="261"/>
        <v/>
      </c>
      <c r="BN99" s="144" t="str">
        <f t="shared" si="262"/>
        <v/>
      </c>
      <c r="BO99" s="145" t="str">
        <f t="shared" si="263"/>
        <v/>
      </c>
      <c r="BP99" s="145" t="str">
        <f t="shared" si="264"/>
        <v/>
      </c>
      <c r="BQ99" s="146" t="str">
        <f t="shared" si="265"/>
        <v/>
      </c>
      <c r="BR99" s="147" t="str">
        <f t="shared" si="266"/>
        <v/>
      </c>
      <c r="BS99" s="148" t="str">
        <f t="shared" si="267"/>
        <v/>
      </c>
      <c r="BT99" s="149" t="str">
        <f t="shared" si="268"/>
        <v/>
      </c>
      <c r="BU99" s="150" t="str">
        <f t="shared" si="269"/>
        <v/>
      </c>
      <c r="BV99" s="89"/>
      <c r="BW99" s="142"/>
      <c r="BX99" s="142"/>
      <c r="BY99" s="143" t="str">
        <f t="shared" si="270"/>
        <v/>
      </c>
      <c r="BZ99" s="144" t="str">
        <f t="shared" si="271"/>
        <v/>
      </c>
      <c r="CA99" s="145" t="str">
        <f t="shared" si="272"/>
        <v/>
      </c>
      <c r="CB99" s="145" t="str">
        <f t="shared" si="273"/>
        <v/>
      </c>
      <c r="CC99" s="146" t="str">
        <f t="shared" si="274"/>
        <v/>
      </c>
      <c r="CD99" s="147" t="str">
        <f t="shared" si="275"/>
        <v/>
      </c>
      <c r="CE99" s="148" t="str">
        <f t="shared" si="276"/>
        <v/>
      </c>
      <c r="CF99" s="149" t="str">
        <f t="shared" si="277"/>
        <v/>
      </c>
      <c r="CG99" s="150" t="str">
        <f t="shared" si="278"/>
        <v/>
      </c>
      <c r="CH99" s="89"/>
      <c r="CI99" s="142"/>
      <c r="CJ99" s="142"/>
      <c r="CK99" s="143" t="str">
        <f t="shared" si="279"/>
        <v/>
      </c>
      <c r="CL99" s="144" t="str">
        <f t="shared" si="280"/>
        <v/>
      </c>
      <c r="CM99" s="145" t="str">
        <f t="shared" si="281"/>
        <v/>
      </c>
      <c r="CN99" s="145" t="str">
        <f t="shared" si="282"/>
        <v/>
      </c>
      <c r="CO99" s="146" t="str">
        <f t="shared" si="283"/>
        <v/>
      </c>
      <c r="CP99" s="147" t="str">
        <f t="shared" si="284"/>
        <v/>
      </c>
      <c r="CQ99" s="148" t="str">
        <f t="shared" si="285"/>
        <v/>
      </c>
      <c r="CR99" s="149" t="str">
        <f t="shared" si="286"/>
        <v/>
      </c>
      <c r="CS99" s="150" t="str">
        <f t="shared" si="287"/>
        <v/>
      </c>
      <c r="CT99" s="89"/>
      <c r="CU99" s="142"/>
      <c r="CV99" s="142"/>
      <c r="CW99" s="143" t="str">
        <f t="shared" si="252"/>
        <v/>
      </c>
      <c r="CX99" s="144" t="str">
        <f t="shared" si="253"/>
        <v/>
      </c>
      <c r="CY99" s="145" t="str">
        <f t="shared" si="254"/>
        <v/>
      </c>
      <c r="CZ99" s="145" t="str">
        <f t="shared" si="255"/>
        <v/>
      </c>
      <c r="DA99" s="146" t="str">
        <f t="shared" si="256"/>
        <v/>
      </c>
      <c r="DB99" s="147" t="str">
        <f t="shared" si="257"/>
        <v/>
      </c>
      <c r="DC99" s="148" t="str">
        <f t="shared" si="258"/>
        <v/>
      </c>
      <c r="DD99" s="149" t="str">
        <f t="shared" si="259"/>
        <v/>
      </c>
      <c r="DE99" s="150" t="str">
        <f t="shared" si="260"/>
        <v/>
      </c>
      <c r="DF99" s="89"/>
      <c r="DG99" s="142"/>
      <c r="DH99" s="142"/>
      <c r="DI99" s="143" t="str">
        <f t="shared" si="79"/>
        <v/>
      </c>
      <c r="DJ99" s="144" t="str">
        <f t="shared" si="80"/>
        <v/>
      </c>
      <c r="DK99" s="145" t="str">
        <f t="shared" si="81"/>
        <v/>
      </c>
      <c r="DL99" s="145" t="str">
        <f t="shared" si="82"/>
        <v/>
      </c>
      <c r="DM99" s="146" t="str">
        <f t="shared" si="83"/>
        <v/>
      </c>
      <c r="DN99" s="147" t="str">
        <f t="shared" si="84"/>
        <v/>
      </c>
      <c r="DO99" s="148" t="str">
        <f t="shared" si="85"/>
        <v/>
      </c>
      <c r="DP99" s="149" t="str">
        <f t="shared" si="86"/>
        <v/>
      </c>
      <c r="DQ99" s="150" t="str">
        <f t="shared" si="87"/>
        <v/>
      </c>
      <c r="DR99" s="89"/>
      <c r="DS99" s="142"/>
      <c r="DT99" s="142"/>
      <c r="DU99" s="143" t="str">
        <f t="shared" si="88"/>
        <v/>
      </c>
      <c r="DV99" s="144" t="str">
        <f t="shared" si="89"/>
        <v/>
      </c>
      <c r="DW99" s="145" t="str">
        <f t="shared" si="90"/>
        <v/>
      </c>
      <c r="DX99" s="145" t="str">
        <f t="shared" si="91"/>
        <v/>
      </c>
      <c r="DY99" s="146" t="str">
        <f t="shared" si="92"/>
        <v/>
      </c>
      <c r="DZ99" s="147" t="str">
        <f t="shared" si="93"/>
        <v/>
      </c>
      <c r="EA99" s="148" t="str">
        <f t="shared" si="94"/>
        <v/>
      </c>
      <c r="EB99" s="149" t="str">
        <f t="shared" si="95"/>
        <v/>
      </c>
      <c r="EC99" s="150" t="str">
        <f t="shared" si="96"/>
        <v/>
      </c>
      <c r="ED99" s="89"/>
      <c r="EE99" s="142"/>
      <c r="EF99" s="142"/>
      <c r="EG99" s="143" t="str">
        <f t="shared" si="97"/>
        <v/>
      </c>
      <c r="EH99" s="144" t="str">
        <f t="shared" si="98"/>
        <v/>
      </c>
      <c r="EI99" s="145" t="str">
        <f t="shared" si="99"/>
        <v/>
      </c>
      <c r="EJ99" s="145" t="str">
        <f t="shared" si="100"/>
        <v/>
      </c>
      <c r="EK99" s="146" t="str">
        <f t="shared" si="101"/>
        <v/>
      </c>
      <c r="EL99" s="147" t="str">
        <f t="shared" si="102"/>
        <v/>
      </c>
      <c r="EM99" s="148" t="str">
        <f t="shared" si="103"/>
        <v/>
      </c>
      <c r="EN99" s="149" t="str">
        <f t="shared" si="104"/>
        <v/>
      </c>
      <c r="EO99" s="150" t="str">
        <f t="shared" si="105"/>
        <v/>
      </c>
      <c r="EP99" s="89"/>
      <c r="EQ99" s="142"/>
      <c r="ER99" s="142"/>
      <c r="ES99" s="143" t="str">
        <f t="shared" si="106"/>
        <v/>
      </c>
      <c r="ET99" s="144" t="str">
        <f t="shared" si="107"/>
        <v/>
      </c>
      <c r="EU99" s="145" t="str">
        <f t="shared" si="108"/>
        <v/>
      </c>
      <c r="EV99" s="145" t="str">
        <f t="shared" si="109"/>
        <v/>
      </c>
      <c r="EW99" s="146" t="str">
        <f t="shared" si="110"/>
        <v/>
      </c>
      <c r="EX99" s="147" t="str">
        <f t="shared" si="111"/>
        <v/>
      </c>
      <c r="EY99" s="148" t="str">
        <f t="shared" si="112"/>
        <v/>
      </c>
      <c r="EZ99" s="149" t="str">
        <f t="shared" si="113"/>
        <v/>
      </c>
      <c r="FA99" s="150" t="str">
        <f t="shared" si="114"/>
        <v/>
      </c>
      <c r="FB99" s="89"/>
      <c r="FC99" s="142"/>
      <c r="FD99" s="142"/>
      <c r="FE99" s="143" t="str">
        <f t="shared" si="115"/>
        <v/>
      </c>
      <c r="FF99" s="144" t="str">
        <f t="shared" si="116"/>
        <v/>
      </c>
      <c r="FG99" s="145" t="str">
        <f t="shared" si="117"/>
        <v/>
      </c>
      <c r="FH99" s="145" t="str">
        <f t="shared" si="118"/>
        <v/>
      </c>
      <c r="FI99" s="146" t="str">
        <f t="shared" si="119"/>
        <v/>
      </c>
      <c r="FJ99" s="147" t="str">
        <f t="shared" si="120"/>
        <v/>
      </c>
      <c r="FK99" s="148" t="str">
        <f t="shared" si="121"/>
        <v/>
      </c>
      <c r="FL99" s="149" t="str">
        <f t="shared" si="122"/>
        <v/>
      </c>
      <c r="FM99" s="150" t="str">
        <f t="shared" si="123"/>
        <v/>
      </c>
      <c r="FN99" s="89"/>
      <c r="FO99" s="142"/>
      <c r="FP99" s="142"/>
      <c r="FQ99" s="143" t="str">
        <f>IF(FU99="","",#REF!)</f>
        <v/>
      </c>
      <c r="FR99" s="144" t="str">
        <f t="shared" si="124"/>
        <v/>
      </c>
      <c r="FS99" s="145" t="str">
        <f t="shared" si="125"/>
        <v/>
      </c>
      <c r="FT99" s="145" t="str">
        <f t="shared" si="126"/>
        <v/>
      </c>
      <c r="FU99" s="146" t="str">
        <f t="shared" si="127"/>
        <v/>
      </c>
      <c r="FV99" s="147" t="str">
        <f t="shared" si="128"/>
        <v/>
      </c>
      <c r="FW99" s="148" t="str">
        <f t="shared" si="129"/>
        <v/>
      </c>
      <c r="FX99" s="149" t="str">
        <f t="shared" si="130"/>
        <v/>
      </c>
      <c r="FY99" s="150" t="str">
        <f t="shared" si="131"/>
        <v/>
      </c>
      <c r="FZ99" s="89"/>
      <c r="GA99" s="142"/>
      <c r="GB99" s="142"/>
      <c r="GC99" s="143" t="str">
        <f t="shared" si="132"/>
        <v/>
      </c>
      <c r="GD99" s="144" t="str">
        <f t="shared" si="133"/>
        <v/>
      </c>
      <c r="GE99" s="145" t="str">
        <f t="shared" si="134"/>
        <v/>
      </c>
      <c r="GF99" s="145" t="str">
        <f t="shared" si="135"/>
        <v/>
      </c>
      <c r="GG99" s="146" t="str">
        <f t="shared" si="136"/>
        <v/>
      </c>
      <c r="GH99" s="147" t="str">
        <f t="shared" si="137"/>
        <v/>
      </c>
      <c r="GI99" s="148" t="str">
        <f t="shared" si="138"/>
        <v/>
      </c>
      <c r="GJ99" s="149" t="str">
        <f t="shared" si="139"/>
        <v/>
      </c>
      <c r="GK99" s="150" t="str">
        <f t="shared" si="140"/>
        <v/>
      </c>
      <c r="GL99" s="89"/>
      <c r="GM99" s="142"/>
      <c r="GN99" s="142"/>
      <c r="GO99" s="143" t="str">
        <f t="shared" si="141"/>
        <v/>
      </c>
      <c r="GP99" s="144" t="str">
        <f t="shared" si="142"/>
        <v/>
      </c>
      <c r="GQ99" s="145" t="str">
        <f t="shared" si="143"/>
        <v/>
      </c>
      <c r="GR99" s="145" t="str">
        <f t="shared" si="144"/>
        <v/>
      </c>
      <c r="GS99" s="146" t="str">
        <f t="shared" si="145"/>
        <v/>
      </c>
      <c r="GT99" s="147" t="str">
        <f t="shared" si="146"/>
        <v/>
      </c>
      <c r="GU99" s="148" t="str">
        <f t="shared" si="147"/>
        <v/>
      </c>
      <c r="GV99" s="149" t="str">
        <f t="shared" si="148"/>
        <v/>
      </c>
      <c r="GW99" s="150" t="str">
        <f t="shared" si="149"/>
        <v/>
      </c>
      <c r="GX99" s="89"/>
      <c r="GY99" s="142"/>
      <c r="GZ99" s="142"/>
      <c r="HA99" s="143" t="str">
        <f t="shared" si="150"/>
        <v/>
      </c>
      <c r="HB99" s="144" t="str">
        <f t="shared" si="151"/>
        <v/>
      </c>
      <c r="HC99" s="145" t="str">
        <f t="shared" si="152"/>
        <v/>
      </c>
      <c r="HD99" s="145" t="str">
        <f t="shared" si="153"/>
        <v/>
      </c>
      <c r="HE99" s="146" t="str">
        <f t="shared" si="154"/>
        <v/>
      </c>
      <c r="HF99" s="147" t="str">
        <f t="shared" si="155"/>
        <v/>
      </c>
      <c r="HG99" s="148" t="str">
        <f t="shared" si="156"/>
        <v/>
      </c>
      <c r="HH99" s="149" t="str">
        <f t="shared" si="157"/>
        <v/>
      </c>
      <c r="HI99" s="150" t="str">
        <f t="shared" si="158"/>
        <v/>
      </c>
      <c r="HJ99" s="89"/>
      <c r="HK99" s="142"/>
      <c r="HL99" s="142" t="s">
        <v>284</v>
      </c>
      <c r="HM99" s="143" t="str">
        <f t="shared" si="159"/>
        <v/>
      </c>
      <c r="HN99" s="144" t="str">
        <f t="shared" si="160"/>
        <v/>
      </c>
      <c r="HO99" s="145" t="str">
        <f t="shared" si="161"/>
        <v/>
      </c>
      <c r="HP99" s="145" t="str">
        <f t="shared" si="162"/>
        <v/>
      </c>
      <c r="HQ99" s="146" t="str">
        <f t="shared" si="163"/>
        <v/>
      </c>
      <c r="HR99" s="147" t="str">
        <f t="shared" si="164"/>
        <v/>
      </c>
      <c r="HS99" s="148" t="str">
        <f t="shared" si="165"/>
        <v/>
      </c>
      <c r="HT99" s="149" t="str">
        <f t="shared" si="166"/>
        <v/>
      </c>
      <c r="HU99" s="150" t="str">
        <f t="shared" si="167"/>
        <v/>
      </c>
      <c r="HV99" s="89"/>
      <c r="HW99" s="142"/>
      <c r="HX99" s="142"/>
      <c r="HY99" s="143" t="str">
        <f t="shared" si="168"/>
        <v/>
      </c>
      <c r="HZ99" s="144" t="str">
        <f t="shared" si="169"/>
        <v/>
      </c>
      <c r="IA99" s="145" t="str">
        <f t="shared" si="170"/>
        <v/>
      </c>
      <c r="IB99" s="145" t="str">
        <f t="shared" si="171"/>
        <v/>
      </c>
      <c r="IC99" s="146" t="str">
        <f t="shared" si="172"/>
        <v/>
      </c>
      <c r="ID99" s="147" t="str">
        <f t="shared" si="173"/>
        <v/>
      </c>
      <c r="IE99" s="148" t="str">
        <f t="shared" si="174"/>
        <v/>
      </c>
      <c r="IF99" s="149" t="str">
        <f t="shared" si="175"/>
        <v/>
      </c>
      <c r="IG99" s="150" t="str">
        <f t="shared" si="176"/>
        <v/>
      </c>
      <c r="IH99" s="89"/>
      <c r="II99" s="142"/>
      <c r="IJ99" s="142"/>
      <c r="IK99" s="143" t="str">
        <f t="shared" si="177"/>
        <v/>
      </c>
      <c r="IL99" s="144" t="str">
        <f t="shared" si="178"/>
        <v/>
      </c>
      <c r="IM99" s="145" t="str">
        <f t="shared" si="179"/>
        <v/>
      </c>
      <c r="IN99" s="145" t="str">
        <f t="shared" si="180"/>
        <v/>
      </c>
      <c r="IO99" s="146" t="str">
        <f t="shared" si="181"/>
        <v/>
      </c>
      <c r="IP99" s="147" t="str">
        <f t="shared" si="182"/>
        <v/>
      </c>
      <c r="IQ99" s="148" t="str">
        <f t="shared" si="183"/>
        <v/>
      </c>
      <c r="IR99" s="149" t="str">
        <f t="shared" si="184"/>
        <v/>
      </c>
      <c r="IS99" s="150" t="str">
        <f t="shared" si="185"/>
        <v/>
      </c>
      <c r="IT99" s="89"/>
      <c r="IU99" s="142"/>
      <c r="IV99" s="142"/>
      <c r="IW99" s="143" t="str">
        <f t="shared" si="186"/>
        <v/>
      </c>
      <c r="IX99" s="144" t="str">
        <f t="shared" si="187"/>
        <v/>
      </c>
      <c r="IY99" s="145" t="str">
        <f t="shared" si="188"/>
        <v/>
      </c>
      <c r="IZ99" s="145" t="str">
        <f t="shared" si="189"/>
        <v/>
      </c>
      <c r="JA99" s="146" t="str">
        <f t="shared" si="190"/>
        <v/>
      </c>
      <c r="JB99" s="147" t="str">
        <f t="shared" si="191"/>
        <v/>
      </c>
      <c r="JC99" s="148" t="str">
        <f t="shared" si="192"/>
        <v/>
      </c>
      <c r="JD99" s="149" t="str">
        <f t="shared" si="193"/>
        <v/>
      </c>
      <c r="JE99" s="150" t="str">
        <f t="shared" si="194"/>
        <v/>
      </c>
      <c r="JF99" s="89"/>
      <c r="JG99" s="142"/>
      <c r="JH99" s="142"/>
      <c r="JI99" s="143" t="str">
        <f t="shared" si="195"/>
        <v/>
      </c>
      <c r="JJ99" s="144" t="str">
        <f t="shared" si="196"/>
        <v/>
      </c>
      <c r="JK99" s="145" t="str">
        <f t="shared" si="197"/>
        <v/>
      </c>
      <c r="JL99" s="145" t="str">
        <f t="shared" si="198"/>
        <v/>
      </c>
      <c r="JM99" s="146" t="str">
        <f t="shared" si="199"/>
        <v/>
      </c>
      <c r="JN99" s="147" t="str">
        <f t="shared" si="200"/>
        <v/>
      </c>
      <c r="JO99" s="148" t="str">
        <f t="shared" si="201"/>
        <v/>
      </c>
      <c r="JP99" s="149" t="str">
        <f t="shared" si="202"/>
        <v/>
      </c>
      <c r="JQ99" s="150" t="str">
        <f t="shared" si="203"/>
        <v/>
      </c>
      <c r="JR99" s="89"/>
      <c r="JS99" s="142"/>
      <c r="JT99" s="142"/>
      <c r="JU99" s="143" t="str">
        <f t="shared" si="204"/>
        <v/>
      </c>
      <c r="JV99" s="144" t="str">
        <f t="shared" si="205"/>
        <v/>
      </c>
      <c r="JW99" s="145" t="str">
        <f t="shared" si="206"/>
        <v/>
      </c>
      <c r="JX99" s="145" t="str">
        <f t="shared" si="207"/>
        <v/>
      </c>
      <c r="JY99" s="146" t="str">
        <f t="shared" si="208"/>
        <v/>
      </c>
      <c r="JZ99" s="147" t="str">
        <f t="shared" si="209"/>
        <v/>
      </c>
      <c r="KA99" s="148" t="str">
        <f t="shared" si="210"/>
        <v/>
      </c>
      <c r="KB99" s="149" t="str">
        <f t="shared" si="211"/>
        <v/>
      </c>
      <c r="KC99" s="150" t="str">
        <f t="shared" si="212"/>
        <v/>
      </c>
      <c r="KD99" s="89"/>
      <c r="KE99" s="142"/>
      <c r="KF99" s="142"/>
    </row>
    <row r="100" spans="1:292" ht="13.5" customHeight="1" x14ac:dyDescent="0.25">
      <c r="A100" s="100"/>
      <c r="B100" s="142" t="s">
        <v>1144</v>
      </c>
      <c r="C100" s="89" t="s">
        <v>1071</v>
      </c>
      <c r="D100" s="320"/>
      <c r="E100" s="143" t="str">
        <f t="shared" si="53"/>
        <v/>
      </c>
      <c r="F100" s="144" t="str">
        <f t="shared" si="54"/>
        <v/>
      </c>
      <c r="G100" s="145" t="str">
        <f t="shared" si="55"/>
        <v/>
      </c>
      <c r="H100" s="145" t="str">
        <f t="shared" si="56"/>
        <v/>
      </c>
      <c r="I100" s="146" t="str">
        <f t="shared" si="57"/>
        <v/>
      </c>
      <c r="J100" s="147" t="str">
        <f t="shared" si="58"/>
        <v/>
      </c>
      <c r="K100" s="148" t="str">
        <f t="shared" si="59"/>
        <v/>
      </c>
      <c r="L100" s="149" t="str">
        <f t="shared" si="60"/>
        <v/>
      </c>
      <c r="M100" s="150" t="str">
        <f t="shared" si="61"/>
        <v/>
      </c>
      <c r="O100" s="142"/>
      <c r="P100" s="320"/>
      <c r="Q100" s="143" t="str">
        <f t="shared" si="62"/>
        <v/>
      </c>
      <c r="R100" s="144" t="str">
        <f t="shared" si="63"/>
        <v/>
      </c>
      <c r="S100" s="145" t="str">
        <f t="shared" si="64"/>
        <v/>
      </c>
      <c r="T100" s="145" t="str">
        <f t="shared" si="65"/>
        <v/>
      </c>
      <c r="U100" s="146" t="str">
        <f t="shared" si="66"/>
        <v/>
      </c>
      <c r="V100" s="147" t="str">
        <f t="shared" si="67"/>
        <v/>
      </c>
      <c r="W100" s="148" t="str">
        <f t="shared" si="68"/>
        <v/>
      </c>
      <c r="X100" s="149" t="str">
        <f t="shared" si="69"/>
        <v/>
      </c>
      <c r="Y100" s="150" t="str">
        <f t="shared" si="70"/>
        <v/>
      </c>
      <c r="AA100" s="142"/>
      <c r="AB100" s="142"/>
      <c r="AC100" s="143">
        <f t="shared" si="71"/>
        <v>41729</v>
      </c>
      <c r="AD100" s="144" t="str">
        <f t="shared" si="72"/>
        <v>Ayrault I</v>
      </c>
      <c r="AE100" s="145">
        <f t="shared" si="73"/>
        <v>41045</v>
      </c>
      <c r="AF100" s="145">
        <f t="shared" si="74"/>
        <v>41729</v>
      </c>
      <c r="AG100" s="146" t="str">
        <f t="shared" si="75"/>
        <v>Michel Sapin</v>
      </c>
      <c r="AH100" s="147" t="str">
        <f t="shared" si="76"/>
        <v>1952</v>
      </c>
      <c r="AI100" s="148" t="str">
        <f t="shared" si="77"/>
        <v>male</v>
      </c>
      <c r="AJ100" s="149" t="str">
        <f t="shared" si="215"/>
        <v>fr_ps01</v>
      </c>
      <c r="AK100" s="150" t="str">
        <f t="shared" si="78"/>
        <v>Sapin_Michel_1952</v>
      </c>
      <c r="AM100" s="142"/>
      <c r="AN100" s="142" t="s">
        <v>910</v>
      </c>
      <c r="AO100" s="143">
        <f t="shared" si="288"/>
        <v>41878</v>
      </c>
      <c r="AP100" s="144" t="str">
        <f t="shared" si="289"/>
        <v>Valls I</v>
      </c>
      <c r="AQ100" s="145">
        <f t="shared" si="216"/>
        <v>41729</v>
      </c>
      <c r="AR100" s="145">
        <f t="shared" si="217"/>
        <v>41878</v>
      </c>
      <c r="AS100" s="146" t="str">
        <f t="shared" si="290"/>
        <v>François Rebsamen</v>
      </c>
      <c r="AT100" s="147" t="str">
        <f t="shared" si="291"/>
        <v>1951</v>
      </c>
      <c r="AU100" s="148" t="str">
        <f t="shared" si="292"/>
        <v>male</v>
      </c>
      <c r="AV100" s="149" t="str">
        <f t="shared" si="293"/>
        <v>fr_ps01</v>
      </c>
      <c r="AW100" s="150" t="str">
        <f t="shared" si="294"/>
        <v>Rebsamen_François_1951</v>
      </c>
      <c r="AX100" s="89"/>
      <c r="AY100" s="142"/>
      <c r="AZ100" s="318" t="s">
        <v>1113</v>
      </c>
      <c r="BA100" s="143">
        <f t="shared" si="295"/>
        <v>42710</v>
      </c>
      <c r="BB100" s="144" t="str">
        <f t="shared" si="296"/>
        <v>Valls II</v>
      </c>
      <c r="BC100" s="145">
        <f t="shared" si="218"/>
        <v>41878</v>
      </c>
      <c r="BD100" s="145">
        <v>42249</v>
      </c>
      <c r="BE100" s="146" t="str">
        <f t="shared" si="297"/>
        <v>François Rebsamen</v>
      </c>
      <c r="BF100" s="147" t="str">
        <f t="shared" si="298"/>
        <v>1951</v>
      </c>
      <c r="BG100" s="148" t="str">
        <f t="shared" si="299"/>
        <v>male</v>
      </c>
      <c r="BH100" s="149" t="str">
        <f t="shared" si="300"/>
        <v>fr_ps01</v>
      </c>
      <c r="BI100" s="150" t="str">
        <f t="shared" si="301"/>
        <v>Rebsamen_François_1951</v>
      </c>
      <c r="BJ100" s="89"/>
      <c r="BK100" s="142"/>
      <c r="BL100" s="318" t="s">
        <v>1113</v>
      </c>
      <c r="BM100" s="143">
        <f t="shared" si="261"/>
        <v>42870</v>
      </c>
      <c r="BN100" s="144" t="str">
        <f t="shared" si="262"/>
        <v>Cazenueve I</v>
      </c>
      <c r="BO100" s="145">
        <f t="shared" si="263"/>
        <v>42710</v>
      </c>
      <c r="BP100" s="145">
        <f t="shared" si="264"/>
        <v>42870</v>
      </c>
      <c r="BQ100" s="146" t="str">
        <f t="shared" si="265"/>
        <v>Myriam El Khomri</v>
      </c>
      <c r="BR100" s="147" t="str">
        <f t="shared" si="266"/>
        <v>1978</v>
      </c>
      <c r="BS100" s="148" t="str">
        <f t="shared" si="267"/>
        <v>female</v>
      </c>
      <c r="BT100" s="149" t="str">
        <f t="shared" si="268"/>
        <v>fr_ps01</v>
      </c>
      <c r="BU100" s="150" t="str">
        <f t="shared" si="269"/>
        <v>Khomri_Myriam_1978</v>
      </c>
      <c r="BV100" s="89"/>
      <c r="BW100" s="142"/>
      <c r="BX100" s="142" t="s">
        <v>1184</v>
      </c>
      <c r="BY100" s="143">
        <f t="shared" si="270"/>
        <v>42905</v>
      </c>
      <c r="BZ100" s="144" t="str">
        <f t="shared" si="271"/>
        <v>Philippe I</v>
      </c>
      <c r="CA100" s="145">
        <f t="shared" si="272"/>
        <v>42870</v>
      </c>
      <c r="CB100" s="145">
        <f t="shared" si="273"/>
        <v>42905</v>
      </c>
      <c r="CC100" s="146" t="str">
        <f t="shared" si="274"/>
        <v>Muriel Pénicaud</v>
      </c>
      <c r="CD100" s="147" t="str">
        <f t="shared" si="275"/>
        <v>1955</v>
      </c>
      <c r="CE100" s="148" t="str">
        <f t="shared" si="276"/>
        <v>female</v>
      </c>
      <c r="CF100" s="149" t="str">
        <f t="shared" si="277"/>
        <v>fr_independent01</v>
      </c>
      <c r="CG100" s="150" t="str">
        <f t="shared" si="278"/>
        <v>Pénicaud_Muriel_1955</v>
      </c>
      <c r="CH100" s="89"/>
      <c r="CI100" s="142"/>
      <c r="CJ100" s="142" t="s">
        <v>1270</v>
      </c>
      <c r="CK100" s="143">
        <f t="shared" si="279"/>
        <v>44019</v>
      </c>
      <c r="CL100" s="144" t="str">
        <f t="shared" si="280"/>
        <v>Philippe II</v>
      </c>
      <c r="CM100" s="145">
        <f t="shared" si="281"/>
        <v>42905</v>
      </c>
      <c r="CN100" s="145">
        <f t="shared" si="282"/>
        <v>44019</v>
      </c>
      <c r="CO100" s="146" t="str">
        <f t="shared" si="283"/>
        <v>Muriel Pénicaud</v>
      </c>
      <c r="CP100" s="147" t="str">
        <f t="shared" si="284"/>
        <v>1955</v>
      </c>
      <c r="CQ100" s="148" t="str">
        <f t="shared" si="285"/>
        <v>female</v>
      </c>
      <c r="CR100" s="149" t="str">
        <f t="shared" si="286"/>
        <v>fr_independent01</v>
      </c>
      <c r="CS100" s="150" t="str">
        <f t="shared" si="287"/>
        <v>Pénicaud_Muriel_1955</v>
      </c>
      <c r="CT100" s="89"/>
      <c r="CU100" s="142"/>
      <c r="CV100" s="142" t="s">
        <v>1270</v>
      </c>
      <c r="CW100" s="143">
        <f t="shared" si="252"/>
        <v>44196</v>
      </c>
      <c r="CX100" s="144" t="str">
        <f t="shared" si="253"/>
        <v>Castex I</v>
      </c>
      <c r="CY100" s="145">
        <f t="shared" si="254"/>
        <v>44019</v>
      </c>
      <c r="CZ100" s="145">
        <f t="shared" si="255"/>
        <v>44196</v>
      </c>
      <c r="DA100" s="146" t="str">
        <f t="shared" si="256"/>
        <v>Elisabeth Borne</v>
      </c>
      <c r="DB100" s="147" t="str">
        <f t="shared" si="257"/>
        <v>1961</v>
      </c>
      <c r="DC100" s="148" t="str">
        <f t="shared" si="258"/>
        <v>female</v>
      </c>
      <c r="DD100" s="149" t="str">
        <f t="shared" si="259"/>
        <v>fr_tdp01</v>
      </c>
      <c r="DE100" s="150" t="str">
        <f t="shared" si="260"/>
        <v>Borne_Elisabeth_1961</v>
      </c>
      <c r="DF100" s="89"/>
      <c r="DG100" s="142"/>
      <c r="DH100" s="142" t="s">
        <v>1327</v>
      </c>
      <c r="DI100" s="143" t="str">
        <f t="shared" si="79"/>
        <v/>
      </c>
      <c r="DJ100" s="144" t="str">
        <f t="shared" si="80"/>
        <v/>
      </c>
      <c r="DK100" s="145" t="str">
        <f t="shared" si="81"/>
        <v/>
      </c>
      <c r="DL100" s="145" t="str">
        <f t="shared" si="82"/>
        <v/>
      </c>
      <c r="DM100" s="146" t="str">
        <f t="shared" si="83"/>
        <v/>
      </c>
      <c r="DN100" s="147" t="str">
        <f t="shared" si="84"/>
        <v/>
      </c>
      <c r="DO100" s="148" t="str">
        <f t="shared" si="85"/>
        <v/>
      </c>
      <c r="DP100" s="149" t="str">
        <f t="shared" si="86"/>
        <v/>
      </c>
      <c r="DQ100" s="150" t="str">
        <f t="shared" si="87"/>
        <v/>
      </c>
      <c r="DR100" s="89"/>
      <c r="DS100" s="142"/>
      <c r="DT100" s="142"/>
      <c r="DU100" s="143" t="str">
        <f t="shared" si="88"/>
        <v/>
      </c>
      <c r="DV100" s="144" t="str">
        <f t="shared" si="89"/>
        <v/>
      </c>
      <c r="DW100" s="145" t="str">
        <f t="shared" si="90"/>
        <v/>
      </c>
      <c r="DX100" s="145" t="str">
        <f t="shared" si="91"/>
        <v/>
      </c>
      <c r="DY100" s="146" t="str">
        <f t="shared" si="92"/>
        <v/>
      </c>
      <c r="DZ100" s="147" t="str">
        <f t="shared" si="93"/>
        <v/>
      </c>
      <c r="EA100" s="148" t="str">
        <f t="shared" si="94"/>
        <v/>
      </c>
      <c r="EB100" s="149" t="str">
        <f t="shared" si="95"/>
        <v/>
      </c>
      <c r="EC100" s="150" t="str">
        <f t="shared" si="96"/>
        <v/>
      </c>
      <c r="ED100" s="89"/>
      <c r="EE100" s="142"/>
      <c r="EF100" s="142"/>
      <c r="EG100" s="143" t="str">
        <f t="shared" si="97"/>
        <v/>
      </c>
      <c r="EH100" s="144" t="str">
        <f t="shared" si="98"/>
        <v/>
      </c>
      <c r="EI100" s="145" t="str">
        <f t="shared" si="99"/>
        <v/>
      </c>
      <c r="EJ100" s="145" t="str">
        <f t="shared" si="100"/>
        <v/>
      </c>
      <c r="EK100" s="146" t="str">
        <f t="shared" si="101"/>
        <v/>
      </c>
      <c r="EL100" s="147" t="str">
        <f t="shared" si="102"/>
        <v/>
      </c>
      <c r="EM100" s="148" t="str">
        <f t="shared" si="103"/>
        <v/>
      </c>
      <c r="EN100" s="149" t="str">
        <f t="shared" si="104"/>
        <v/>
      </c>
      <c r="EO100" s="150" t="str">
        <f t="shared" si="105"/>
        <v/>
      </c>
      <c r="EP100" s="89"/>
      <c r="EQ100" s="142"/>
      <c r="ER100" s="142"/>
      <c r="ES100" s="143" t="str">
        <f t="shared" si="106"/>
        <v/>
      </c>
      <c r="ET100" s="144" t="str">
        <f t="shared" si="107"/>
        <v/>
      </c>
      <c r="EU100" s="145" t="str">
        <f t="shared" si="108"/>
        <v/>
      </c>
      <c r="EV100" s="145" t="str">
        <f t="shared" si="109"/>
        <v/>
      </c>
      <c r="EW100" s="146" t="str">
        <f t="shared" si="110"/>
        <v/>
      </c>
      <c r="EX100" s="147" t="str">
        <f t="shared" si="111"/>
        <v/>
      </c>
      <c r="EY100" s="148" t="str">
        <f t="shared" si="112"/>
        <v/>
      </c>
      <c r="EZ100" s="149" t="str">
        <f t="shared" si="113"/>
        <v/>
      </c>
      <c r="FA100" s="150" t="str">
        <f t="shared" si="114"/>
        <v/>
      </c>
      <c r="FB100" s="89"/>
      <c r="FC100" s="142"/>
      <c r="FD100" s="142"/>
      <c r="FE100" s="143" t="str">
        <f t="shared" si="115"/>
        <v/>
      </c>
      <c r="FF100" s="144" t="str">
        <f t="shared" si="116"/>
        <v/>
      </c>
      <c r="FG100" s="145" t="str">
        <f t="shared" si="117"/>
        <v/>
      </c>
      <c r="FH100" s="145" t="str">
        <f t="shared" si="118"/>
        <v/>
      </c>
      <c r="FI100" s="146" t="str">
        <f t="shared" si="119"/>
        <v/>
      </c>
      <c r="FJ100" s="147" t="str">
        <f t="shared" si="120"/>
        <v/>
      </c>
      <c r="FK100" s="148" t="str">
        <f t="shared" si="121"/>
        <v/>
      </c>
      <c r="FL100" s="149" t="str">
        <f t="shared" si="122"/>
        <v/>
      </c>
      <c r="FM100" s="150" t="str">
        <f t="shared" si="123"/>
        <v/>
      </c>
      <c r="FN100" s="89"/>
      <c r="FO100" s="142"/>
      <c r="FP100" s="142"/>
      <c r="FQ100" s="143" t="str">
        <f>IF(FU100="","",#REF!)</f>
        <v/>
      </c>
      <c r="FR100" s="144" t="str">
        <f t="shared" si="124"/>
        <v/>
      </c>
      <c r="FS100" s="145" t="str">
        <f t="shared" si="125"/>
        <v/>
      </c>
      <c r="FT100" s="145" t="str">
        <f t="shared" si="126"/>
        <v/>
      </c>
      <c r="FU100" s="146" t="str">
        <f t="shared" si="127"/>
        <v/>
      </c>
      <c r="FV100" s="147" t="str">
        <f t="shared" si="128"/>
        <v/>
      </c>
      <c r="FW100" s="148" t="str">
        <f t="shared" si="129"/>
        <v/>
      </c>
      <c r="FX100" s="149" t="str">
        <f t="shared" si="130"/>
        <v/>
      </c>
      <c r="FY100" s="150" t="str">
        <f t="shared" si="131"/>
        <v/>
      </c>
      <c r="FZ100" s="89"/>
      <c r="GA100" s="142"/>
      <c r="GB100" s="142"/>
      <c r="GC100" s="143" t="str">
        <f t="shared" si="132"/>
        <v/>
      </c>
      <c r="GD100" s="144" t="str">
        <f t="shared" si="133"/>
        <v/>
      </c>
      <c r="GE100" s="145" t="str">
        <f t="shared" si="134"/>
        <v/>
      </c>
      <c r="GF100" s="145" t="str">
        <f t="shared" si="135"/>
        <v/>
      </c>
      <c r="GG100" s="146" t="str">
        <f t="shared" si="136"/>
        <v/>
      </c>
      <c r="GH100" s="147" t="str">
        <f t="shared" si="137"/>
        <v/>
      </c>
      <c r="GI100" s="148" t="str">
        <f t="shared" si="138"/>
        <v/>
      </c>
      <c r="GJ100" s="149" t="str">
        <f t="shared" si="139"/>
        <v/>
      </c>
      <c r="GK100" s="150" t="str">
        <f t="shared" si="140"/>
        <v/>
      </c>
      <c r="GL100" s="89"/>
      <c r="GM100" s="142"/>
      <c r="GN100" s="142"/>
      <c r="GO100" s="143" t="str">
        <f t="shared" si="141"/>
        <v/>
      </c>
      <c r="GP100" s="144" t="str">
        <f t="shared" si="142"/>
        <v/>
      </c>
      <c r="GQ100" s="145" t="str">
        <f t="shared" si="143"/>
        <v/>
      </c>
      <c r="GR100" s="145" t="str">
        <f t="shared" si="144"/>
        <v/>
      </c>
      <c r="GS100" s="146" t="str">
        <f t="shared" si="145"/>
        <v/>
      </c>
      <c r="GT100" s="147" t="str">
        <f t="shared" si="146"/>
        <v/>
      </c>
      <c r="GU100" s="148" t="str">
        <f t="shared" si="147"/>
        <v/>
      </c>
      <c r="GV100" s="149" t="str">
        <f t="shared" si="148"/>
        <v/>
      </c>
      <c r="GW100" s="150" t="str">
        <f t="shared" si="149"/>
        <v/>
      </c>
      <c r="GX100" s="89"/>
      <c r="GY100" s="142"/>
      <c r="GZ100" s="142"/>
      <c r="HA100" s="143" t="str">
        <f t="shared" si="150"/>
        <v/>
      </c>
      <c r="HB100" s="144" t="str">
        <f t="shared" si="151"/>
        <v/>
      </c>
      <c r="HC100" s="145" t="str">
        <f t="shared" si="152"/>
        <v/>
      </c>
      <c r="HD100" s="145" t="str">
        <f t="shared" si="153"/>
        <v/>
      </c>
      <c r="HE100" s="146" t="str">
        <f t="shared" si="154"/>
        <v/>
      </c>
      <c r="HF100" s="147" t="str">
        <f t="shared" si="155"/>
        <v/>
      </c>
      <c r="HG100" s="148" t="str">
        <f t="shared" si="156"/>
        <v/>
      </c>
      <c r="HH100" s="149" t="str">
        <f t="shared" si="157"/>
        <v/>
      </c>
      <c r="HI100" s="150" t="str">
        <f t="shared" si="158"/>
        <v/>
      </c>
      <c r="HJ100" s="89"/>
      <c r="HK100" s="142"/>
      <c r="HL100" s="142" t="s">
        <v>284</v>
      </c>
      <c r="HM100" s="143" t="str">
        <f t="shared" si="159"/>
        <v/>
      </c>
      <c r="HN100" s="144" t="str">
        <f t="shared" si="160"/>
        <v/>
      </c>
      <c r="HO100" s="145" t="str">
        <f t="shared" si="161"/>
        <v/>
      </c>
      <c r="HP100" s="145" t="str">
        <f t="shared" si="162"/>
        <v/>
      </c>
      <c r="HQ100" s="146" t="str">
        <f t="shared" si="163"/>
        <v/>
      </c>
      <c r="HR100" s="147" t="str">
        <f t="shared" si="164"/>
        <v/>
      </c>
      <c r="HS100" s="148" t="str">
        <f t="shared" si="165"/>
        <v/>
      </c>
      <c r="HT100" s="149" t="str">
        <f t="shared" si="166"/>
        <v/>
      </c>
      <c r="HU100" s="150" t="str">
        <f t="shared" si="167"/>
        <v/>
      </c>
      <c r="HV100" s="89"/>
      <c r="HW100" s="142"/>
      <c r="HX100" s="142"/>
      <c r="HY100" s="143" t="str">
        <f t="shared" si="168"/>
        <v/>
      </c>
      <c r="HZ100" s="144" t="str">
        <f t="shared" si="169"/>
        <v/>
      </c>
      <c r="IA100" s="145" t="str">
        <f t="shared" si="170"/>
        <v/>
      </c>
      <c r="IB100" s="145" t="str">
        <f t="shared" si="171"/>
        <v/>
      </c>
      <c r="IC100" s="146" t="str">
        <f t="shared" si="172"/>
        <v/>
      </c>
      <c r="ID100" s="147" t="str">
        <f t="shared" si="173"/>
        <v/>
      </c>
      <c r="IE100" s="148" t="str">
        <f t="shared" si="174"/>
        <v/>
      </c>
      <c r="IF100" s="149" t="str">
        <f t="shared" si="175"/>
        <v/>
      </c>
      <c r="IG100" s="150" t="str">
        <f t="shared" si="176"/>
        <v/>
      </c>
      <c r="IH100" s="89"/>
      <c r="II100" s="142"/>
      <c r="IJ100" s="142"/>
      <c r="IK100" s="143" t="str">
        <f t="shared" si="177"/>
        <v/>
      </c>
      <c r="IL100" s="144" t="str">
        <f t="shared" si="178"/>
        <v/>
      </c>
      <c r="IM100" s="145" t="str">
        <f t="shared" si="179"/>
        <v/>
      </c>
      <c r="IN100" s="145" t="str">
        <f t="shared" si="180"/>
        <v/>
      </c>
      <c r="IO100" s="146" t="str">
        <f t="shared" si="181"/>
        <v/>
      </c>
      <c r="IP100" s="147" t="str">
        <f t="shared" si="182"/>
        <v/>
      </c>
      <c r="IQ100" s="148" t="str">
        <f t="shared" si="183"/>
        <v/>
      </c>
      <c r="IR100" s="149" t="str">
        <f t="shared" si="184"/>
        <v/>
      </c>
      <c r="IS100" s="150" t="str">
        <f t="shared" si="185"/>
        <v/>
      </c>
      <c r="IT100" s="89"/>
      <c r="IU100" s="142"/>
      <c r="IV100" s="142"/>
      <c r="IW100" s="143" t="str">
        <f t="shared" si="186"/>
        <v/>
      </c>
      <c r="IX100" s="144" t="str">
        <f t="shared" si="187"/>
        <v/>
      </c>
      <c r="IY100" s="145" t="str">
        <f t="shared" si="188"/>
        <v/>
      </c>
      <c r="IZ100" s="145" t="str">
        <f t="shared" si="189"/>
        <v/>
      </c>
      <c r="JA100" s="146" t="str">
        <f t="shared" si="190"/>
        <v/>
      </c>
      <c r="JB100" s="147" t="str">
        <f t="shared" si="191"/>
        <v/>
      </c>
      <c r="JC100" s="148" t="str">
        <f t="shared" si="192"/>
        <v/>
      </c>
      <c r="JD100" s="149" t="str">
        <f t="shared" si="193"/>
        <v/>
      </c>
      <c r="JE100" s="150" t="str">
        <f t="shared" si="194"/>
        <v/>
      </c>
      <c r="JF100" s="89"/>
      <c r="JG100" s="142"/>
      <c r="JH100" s="142"/>
      <c r="JI100" s="143" t="str">
        <f t="shared" si="195"/>
        <v/>
      </c>
      <c r="JJ100" s="144" t="str">
        <f t="shared" si="196"/>
        <v/>
      </c>
      <c r="JK100" s="145" t="str">
        <f t="shared" si="197"/>
        <v/>
      </c>
      <c r="JL100" s="145" t="str">
        <f t="shared" si="198"/>
        <v/>
      </c>
      <c r="JM100" s="146" t="str">
        <f t="shared" si="199"/>
        <v/>
      </c>
      <c r="JN100" s="147" t="str">
        <f t="shared" si="200"/>
        <v/>
      </c>
      <c r="JO100" s="148" t="str">
        <f t="shared" si="201"/>
        <v/>
      </c>
      <c r="JP100" s="149" t="str">
        <f t="shared" si="202"/>
        <v/>
      </c>
      <c r="JQ100" s="150" t="str">
        <f t="shared" si="203"/>
        <v/>
      </c>
      <c r="JR100" s="89"/>
      <c r="JS100" s="142"/>
      <c r="JT100" s="142"/>
      <c r="JU100" s="143" t="str">
        <f t="shared" si="204"/>
        <v/>
      </c>
      <c r="JV100" s="144" t="str">
        <f t="shared" si="205"/>
        <v/>
      </c>
      <c r="JW100" s="145" t="str">
        <f t="shared" si="206"/>
        <v/>
      </c>
      <c r="JX100" s="145" t="str">
        <f t="shared" si="207"/>
        <v/>
      </c>
      <c r="JY100" s="146" t="str">
        <f t="shared" si="208"/>
        <v/>
      </c>
      <c r="JZ100" s="147" t="str">
        <f t="shared" si="209"/>
        <v/>
      </c>
      <c r="KA100" s="148" t="str">
        <f t="shared" si="210"/>
        <v/>
      </c>
      <c r="KB100" s="149" t="str">
        <f t="shared" si="211"/>
        <v/>
      </c>
      <c r="KC100" s="150" t="str">
        <f t="shared" si="212"/>
        <v/>
      </c>
      <c r="KD100" s="89"/>
      <c r="KE100" s="142"/>
      <c r="KF100" s="142"/>
    </row>
    <row r="101" spans="1:292" ht="13.5" customHeight="1" x14ac:dyDescent="0.25">
      <c r="A101" s="100"/>
      <c r="B101" s="142" t="s">
        <v>1143</v>
      </c>
      <c r="C101" s="89" t="s">
        <v>1066</v>
      </c>
      <c r="D101" s="320"/>
      <c r="E101" s="143"/>
      <c r="F101" s="144"/>
      <c r="G101" s="145"/>
      <c r="H101" s="145"/>
      <c r="I101" s="146"/>
      <c r="J101" s="147"/>
      <c r="K101" s="148"/>
      <c r="L101" s="149"/>
      <c r="M101" s="150"/>
      <c r="O101" s="142"/>
      <c r="P101" s="320"/>
      <c r="Q101" s="143"/>
      <c r="R101" s="144"/>
      <c r="S101" s="145"/>
      <c r="T101" s="145"/>
      <c r="U101" s="146"/>
      <c r="V101" s="147"/>
      <c r="W101" s="148"/>
      <c r="X101" s="149"/>
      <c r="Y101" s="150"/>
      <c r="AA101" s="142"/>
      <c r="AB101" s="142"/>
      <c r="AC101" s="143"/>
      <c r="AD101" s="144"/>
      <c r="AE101" s="145"/>
      <c r="AF101" s="145"/>
      <c r="AG101" s="146"/>
      <c r="AH101" s="147"/>
      <c r="AI101" s="148"/>
      <c r="AJ101" s="149"/>
      <c r="AK101" s="150"/>
      <c r="AM101" s="142"/>
      <c r="AN101" s="142"/>
      <c r="AO101" s="143" t="str">
        <f t="shared" si="288"/>
        <v/>
      </c>
      <c r="AP101" s="144" t="str">
        <f t="shared" si="289"/>
        <v/>
      </c>
      <c r="AQ101" s="145"/>
      <c r="AR101" s="145"/>
      <c r="AS101" s="146" t="str">
        <f t="shared" si="290"/>
        <v/>
      </c>
      <c r="AT101" s="147" t="str">
        <f t="shared" si="291"/>
        <v/>
      </c>
      <c r="AU101" s="148" t="str">
        <f t="shared" si="292"/>
        <v/>
      </c>
      <c r="AV101" s="149" t="str">
        <f t="shared" si="293"/>
        <v/>
      </c>
      <c r="AW101" s="150" t="str">
        <f t="shared" si="294"/>
        <v/>
      </c>
      <c r="AX101" s="89"/>
      <c r="AY101" s="142"/>
      <c r="AZ101" s="318"/>
      <c r="BA101" s="143">
        <f t="shared" si="295"/>
        <v>42710</v>
      </c>
      <c r="BB101" s="144" t="str">
        <f t="shared" si="296"/>
        <v>Valls II</v>
      </c>
      <c r="BC101" s="145">
        <v>42249</v>
      </c>
      <c r="BD101" s="145">
        <f t="shared" si="219"/>
        <v>42710</v>
      </c>
      <c r="BE101" s="146" t="str">
        <f t="shared" si="297"/>
        <v>Myriam El Khomri</v>
      </c>
      <c r="BF101" s="147" t="str">
        <f t="shared" si="298"/>
        <v>1973</v>
      </c>
      <c r="BG101" s="148" t="str">
        <f t="shared" si="299"/>
        <v>female</v>
      </c>
      <c r="BH101" s="149" t="str">
        <f t="shared" si="300"/>
        <v>fr_ps01</v>
      </c>
      <c r="BI101" s="150" t="str">
        <f t="shared" si="301"/>
        <v>Khomri_Myriam_1973</v>
      </c>
      <c r="BJ101" s="89"/>
      <c r="BK101" s="142"/>
      <c r="BL101" s="142" t="s">
        <v>1114</v>
      </c>
      <c r="BM101" s="143" t="str">
        <f t="shared" si="261"/>
        <v/>
      </c>
      <c r="BN101" s="144" t="str">
        <f t="shared" si="262"/>
        <v/>
      </c>
      <c r="BO101" s="145" t="str">
        <f t="shared" si="263"/>
        <v/>
      </c>
      <c r="BP101" s="145" t="str">
        <f t="shared" si="264"/>
        <v/>
      </c>
      <c r="BQ101" s="146" t="str">
        <f t="shared" si="265"/>
        <v/>
      </c>
      <c r="BR101" s="147" t="str">
        <f t="shared" si="266"/>
        <v/>
      </c>
      <c r="BS101" s="148" t="str">
        <f t="shared" si="267"/>
        <v/>
      </c>
      <c r="BT101" s="149" t="str">
        <f t="shared" si="268"/>
        <v/>
      </c>
      <c r="BU101" s="150" t="str">
        <f t="shared" si="269"/>
        <v/>
      </c>
      <c r="BV101" s="89"/>
      <c r="BW101" s="142"/>
      <c r="BX101" s="142"/>
      <c r="BY101" s="143" t="str">
        <f t="shared" si="270"/>
        <v/>
      </c>
      <c r="BZ101" s="144" t="str">
        <f t="shared" si="271"/>
        <v/>
      </c>
      <c r="CA101" s="145" t="str">
        <f t="shared" si="272"/>
        <v/>
      </c>
      <c r="CB101" s="145" t="str">
        <f t="shared" si="273"/>
        <v/>
      </c>
      <c r="CC101" s="146" t="str">
        <f t="shared" si="274"/>
        <v/>
      </c>
      <c r="CD101" s="147" t="str">
        <f t="shared" si="275"/>
        <v/>
      </c>
      <c r="CE101" s="148" t="str">
        <f t="shared" si="276"/>
        <v/>
      </c>
      <c r="CF101" s="149" t="str">
        <f t="shared" si="277"/>
        <v/>
      </c>
      <c r="CG101" s="150" t="str">
        <f t="shared" si="278"/>
        <v/>
      </c>
      <c r="CH101" s="89"/>
      <c r="CI101" s="142"/>
      <c r="CJ101" s="142"/>
      <c r="CK101" s="143" t="str">
        <f t="shared" si="279"/>
        <v/>
      </c>
      <c r="CL101" s="144" t="str">
        <f t="shared" si="280"/>
        <v/>
      </c>
      <c r="CM101" s="145" t="str">
        <f t="shared" si="281"/>
        <v/>
      </c>
      <c r="CN101" s="145" t="str">
        <f t="shared" si="282"/>
        <v/>
      </c>
      <c r="CO101" s="146" t="str">
        <f t="shared" si="283"/>
        <v/>
      </c>
      <c r="CP101" s="147" t="str">
        <f t="shared" si="284"/>
        <v/>
      </c>
      <c r="CQ101" s="148" t="str">
        <f t="shared" si="285"/>
        <v/>
      </c>
      <c r="CR101" s="149" t="str">
        <f t="shared" si="286"/>
        <v/>
      </c>
      <c r="CS101" s="150" t="str">
        <f t="shared" si="287"/>
        <v/>
      </c>
      <c r="CT101" s="89"/>
      <c r="CU101" s="142"/>
      <c r="CV101" s="142"/>
      <c r="CW101" s="143" t="str">
        <f t="shared" si="252"/>
        <v/>
      </c>
      <c r="CX101" s="144" t="str">
        <f t="shared" si="253"/>
        <v/>
      </c>
      <c r="CY101" s="145" t="str">
        <f t="shared" si="254"/>
        <v/>
      </c>
      <c r="CZ101" s="145" t="str">
        <f t="shared" si="255"/>
        <v/>
      </c>
      <c r="DA101" s="146" t="str">
        <f t="shared" si="256"/>
        <v/>
      </c>
      <c r="DB101" s="147" t="str">
        <f t="shared" si="257"/>
        <v/>
      </c>
      <c r="DC101" s="148" t="str">
        <f t="shared" si="258"/>
        <v/>
      </c>
      <c r="DD101" s="149" t="str">
        <f t="shared" si="259"/>
        <v/>
      </c>
      <c r="DE101" s="150" t="str">
        <f t="shared" si="260"/>
        <v/>
      </c>
      <c r="DF101" s="89"/>
      <c r="DG101" s="142"/>
      <c r="DH101" s="142"/>
      <c r="DI101" s="143"/>
      <c r="DJ101" s="144"/>
      <c r="DK101" s="145"/>
      <c r="DL101" s="145"/>
      <c r="DM101" s="146"/>
      <c r="DN101" s="147"/>
      <c r="DO101" s="148"/>
      <c r="DP101" s="149"/>
      <c r="DQ101" s="150"/>
      <c r="DR101" s="89"/>
      <c r="DS101" s="142"/>
      <c r="DT101" s="142"/>
      <c r="DU101" s="143"/>
      <c r="DV101" s="144"/>
      <c r="DW101" s="145"/>
      <c r="DX101" s="145"/>
      <c r="DY101" s="146"/>
      <c r="DZ101" s="147"/>
      <c r="EA101" s="148"/>
      <c r="EB101" s="149"/>
      <c r="EC101" s="150"/>
      <c r="ED101" s="89"/>
      <c r="EE101" s="142"/>
      <c r="EF101" s="142"/>
      <c r="EG101" s="143"/>
      <c r="EH101" s="144"/>
      <c r="EI101" s="145"/>
      <c r="EJ101" s="145"/>
      <c r="EK101" s="146"/>
      <c r="EL101" s="147"/>
      <c r="EM101" s="148"/>
      <c r="EN101" s="149"/>
      <c r="EO101" s="150"/>
      <c r="EP101" s="89"/>
      <c r="EQ101" s="142"/>
      <c r="ER101" s="142"/>
      <c r="ES101" s="143"/>
      <c r="ET101" s="144"/>
      <c r="EU101" s="145"/>
      <c r="EV101" s="145"/>
      <c r="EW101" s="146"/>
      <c r="EX101" s="147"/>
      <c r="EY101" s="148"/>
      <c r="EZ101" s="149"/>
      <c r="FA101" s="150"/>
      <c r="FB101" s="89"/>
      <c r="FC101" s="142"/>
      <c r="FD101" s="142"/>
      <c r="FE101" s="143"/>
      <c r="FF101" s="144"/>
      <c r="FG101" s="145"/>
      <c r="FH101" s="145"/>
      <c r="FI101" s="146"/>
      <c r="FJ101" s="147"/>
      <c r="FK101" s="148"/>
      <c r="FL101" s="149"/>
      <c r="FM101" s="150"/>
      <c r="FN101" s="89"/>
      <c r="FO101" s="142"/>
      <c r="FP101" s="142"/>
      <c r="FQ101" s="143"/>
      <c r="FR101" s="144"/>
      <c r="FS101" s="145"/>
      <c r="FT101" s="145"/>
      <c r="FU101" s="146"/>
      <c r="FV101" s="147"/>
      <c r="FW101" s="148"/>
      <c r="FX101" s="149"/>
      <c r="FY101" s="150"/>
      <c r="FZ101" s="89"/>
      <c r="GA101" s="142"/>
      <c r="GB101" s="142"/>
      <c r="GC101" s="143"/>
      <c r="GD101" s="144"/>
      <c r="GE101" s="145"/>
      <c r="GF101" s="145"/>
      <c r="GG101" s="146"/>
      <c r="GH101" s="147"/>
      <c r="GI101" s="148"/>
      <c r="GJ101" s="149"/>
      <c r="GK101" s="150"/>
      <c r="GL101" s="89"/>
      <c r="GM101" s="142"/>
      <c r="GN101" s="142"/>
      <c r="GO101" s="143"/>
      <c r="GP101" s="144"/>
      <c r="GQ101" s="145"/>
      <c r="GR101" s="145"/>
      <c r="GS101" s="146"/>
      <c r="GT101" s="147"/>
      <c r="GU101" s="148"/>
      <c r="GV101" s="149"/>
      <c r="GW101" s="150"/>
      <c r="GX101" s="89"/>
      <c r="GY101" s="142"/>
      <c r="GZ101" s="142"/>
      <c r="HA101" s="143"/>
      <c r="HB101" s="144"/>
      <c r="HC101" s="145"/>
      <c r="HD101" s="145"/>
      <c r="HE101" s="146"/>
      <c r="HF101" s="147"/>
      <c r="HG101" s="148"/>
      <c r="HH101" s="149"/>
      <c r="HI101" s="150"/>
      <c r="HJ101" s="89"/>
      <c r="HK101" s="142"/>
      <c r="HL101" s="142"/>
      <c r="HM101" s="143"/>
      <c r="HN101" s="144"/>
      <c r="HO101" s="145"/>
      <c r="HP101" s="145"/>
      <c r="HQ101" s="146"/>
      <c r="HR101" s="147"/>
      <c r="HS101" s="148"/>
      <c r="HT101" s="149"/>
      <c r="HU101" s="150"/>
      <c r="HV101" s="89"/>
      <c r="HW101" s="142"/>
      <c r="HX101" s="142"/>
      <c r="HY101" s="143"/>
      <c r="HZ101" s="144"/>
      <c r="IA101" s="145"/>
      <c r="IB101" s="145"/>
      <c r="IC101" s="146"/>
      <c r="ID101" s="147"/>
      <c r="IE101" s="148"/>
      <c r="IF101" s="149"/>
      <c r="IG101" s="150"/>
      <c r="IH101" s="89"/>
      <c r="II101" s="142"/>
      <c r="IJ101" s="142"/>
      <c r="IK101" s="143"/>
      <c r="IL101" s="144"/>
      <c r="IM101" s="145"/>
      <c r="IN101" s="145"/>
      <c r="IO101" s="146"/>
      <c r="IP101" s="147"/>
      <c r="IQ101" s="148"/>
      <c r="IR101" s="149"/>
      <c r="IS101" s="150"/>
      <c r="IT101" s="89"/>
      <c r="IU101" s="142"/>
      <c r="IV101" s="142"/>
      <c r="IW101" s="143"/>
      <c r="IX101" s="144"/>
      <c r="IY101" s="145"/>
      <c r="IZ101" s="145"/>
      <c r="JA101" s="146"/>
      <c r="JB101" s="147"/>
      <c r="JC101" s="148"/>
      <c r="JD101" s="149"/>
      <c r="JE101" s="150"/>
      <c r="JF101" s="89"/>
      <c r="JG101" s="142"/>
      <c r="JH101" s="142"/>
      <c r="JI101" s="143"/>
      <c r="JJ101" s="144"/>
      <c r="JK101" s="145"/>
      <c r="JL101" s="145"/>
      <c r="JM101" s="146"/>
      <c r="JN101" s="147"/>
      <c r="JO101" s="148"/>
      <c r="JP101" s="149"/>
      <c r="JQ101" s="150"/>
      <c r="JR101" s="89"/>
      <c r="JS101" s="142"/>
      <c r="JT101" s="142"/>
      <c r="JU101" s="143"/>
      <c r="JV101" s="144"/>
      <c r="JW101" s="145"/>
      <c r="JX101" s="145"/>
      <c r="JY101" s="146"/>
      <c r="JZ101" s="147"/>
      <c r="KA101" s="148"/>
      <c r="KB101" s="149"/>
      <c r="KC101" s="150"/>
      <c r="KD101" s="89"/>
      <c r="KE101" s="142"/>
      <c r="KF101" s="142"/>
    </row>
    <row r="102" spans="1:292" ht="13.5" customHeight="1" x14ac:dyDescent="0.25">
      <c r="A102" s="100"/>
      <c r="B102" s="142" t="s">
        <v>851</v>
      </c>
      <c r="C102" s="89" t="s">
        <v>1156</v>
      </c>
      <c r="D102" s="320"/>
      <c r="E102" s="143" t="str">
        <f t="shared" si="53"/>
        <v/>
      </c>
      <c r="F102" s="144" t="str">
        <f t="shared" si="54"/>
        <v/>
      </c>
      <c r="G102" s="145" t="str">
        <f t="shared" si="55"/>
        <v/>
      </c>
      <c r="H102" s="145" t="str">
        <f t="shared" si="56"/>
        <v/>
      </c>
      <c r="I102" s="146" t="str">
        <f t="shared" si="57"/>
        <v/>
      </c>
      <c r="J102" s="147" t="str">
        <f t="shared" si="58"/>
        <v/>
      </c>
      <c r="K102" s="148" t="str">
        <f t="shared" si="59"/>
        <v/>
      </c>
      <c r="L102" s="149" t="str">
        <f t="shared" si="60"/>
        <v/>
      </c>
      <c r="M102" s="150" t="str">
        <f t="shared" si="61"/>
        <v/>
      </c>
      <c r="O102" s="142"/>
      <c r="P102" s="320"/>
      <c r="Q102" s="143" t="str">
        <f t="shared" si="62"/>
        <v/>
      </c>
      <c r="R102" s="144" t="str">
        <f t="shared" si="63"/>
        <v/>
      </c>
      <c r="S102" s="145" t="str">
        <f t="shared" si="64"/>
        <v/>
      </c>
      <c r="T102" s="145" t="str">
        <f t="shared" si="65"/>
        <v/>
      </c>
      <c r="U102" s="146" t="str">
        <f t="shared" si="66"/>
        <v/>
      </c>
      <c r="V102" s="147" t="str">
        <f t="shared" si="67"/>
        <v/>
      </c>
      <c r="W102" s="148" t="str">
        <f t="shared" si="68"/>
        <v/>
      </c>
      <c r="X102" s="149" t="str">
        <f t="shared" si="69"/>
        <v/>
      </c>
      <c r="Y102" s="150" t="str">
        <f t="shared" si="70"/>
        <v/>
      </c>
      <c r="AA102" s="142"/>
      <c r="AB102" s="142"/>
      <c r="AC102" s="143">
        <f t="shared" si="71"/>
        <v>41729</v>
      </c>
      <c r="AD102" s="144" t="str">
        <f t="shared" si="72"/>
        <v>Ayrault I</v>
      </c>
      <c r="AE102" s="145">
        <f t="shared" si="73"/>
        <v>41045</v>
      </c>
      <c r="AF102" s="145">
        <f t="shared" si="74"/>
        <v>41729</v>
      </c>
      <c r="AG102" s="146" t="str">
        <f t="shared" si="75"/>
        <v>Marisol Touraine</v>
      </c>
      <c r="AH102" s="147" t="str">
        <f t="shared" si="76"/>
        <v>1959</v>
      </c>
      <c r="AI102" s="148" t="str">
        <f t="shared" si="77"/>
        <v>female</v>
      </c>
      <c r="AJ102" s="149" t="str">
        <f t="shared" si="215"/>
        <v>fr_ps01</v>
      </c>
      <c r="AK102" s="150" t="str">
        <f t="shared" si="78"/>
        <v>Touraine_Marisol_1959</v>
      </c>
      <c r="AM102" s="142"/>
      <c r="AN102" s="142" t="s">
        <v>911</v>
      </c>
      <c r="AO102" s="143">
        <f t="shared" si="288"/>
        <v>41878</v>
      </c>
      <c r="AP102" s="144" t="str">
        <f t="shared" si="289"/>
        <v>Valls I</v>
      </c>
      <c r="AQ102" s="145">
        <f t="shared" ref="AQ102" si="314">IF(AS102="","",AO$2)</f>
        <v>41729</v>
      </c>
      <c r="AR102" s="145">
        <f t="shared" ref="AR102" si="315">IF(AS102="","",AO$3)</f>
        <v>41878</v>
      </c>
      <c r="AS102" s="146" t="str">
        <f t="shared" si="290"/>
        <v>Marisol Tourraine</v>
      </c>
      <c r="AT102" s="147" t="str">
        <f t="shared" si="291"/>
        <v>1959</v>
      </c>
      <c r="AU102" s="148" t="str">
        <f t="shared" si="292"/>
        <v>female</v>
      </c>
      <c r="AV102" s="149" t="str">
        <f t="shared" si="293"/>
        <v>fr_ps01</v>
      </c>
      <c r="AW102" s="150" t="str">
        <f t="shared" si="294"/>
        <v>Tourraine_Marisol_1959</v>
      </c>
      <c r="AX102" s="89"/>
      <c r="AY102" s="142"/>
      <c r="AZ102" s="318" t="s">
        <v>1115</v>
      </c>
      <c r="BA102" s="143" t="str">
        <f t="shared" si="295"/>
        <v/>
      </c>
      <c r="BB102" s="144" t="str">
        <f t="shared" si="296"/>
        <v/>
      </c>
      <c r="BC102" s="145"/>
      <c r="BD102" s="145"/>
      <c r="BE102" s="146" t="str">
        <f t="shared" si="297"/>
        <v/>
      </c>
      <c r="BF102" s="147" t="str">
        <f t="shared" si="298"/>
        <v/>
      </c>
      <c r="BG102" s="148" t="str">
        <f t="shared" si="299"/>
        <v/>
      </c>
      <c r="BH102" s="149" t="str">
        <f t="shared" si="300"/>
        <v/>
      </c>
      <c r="BI102" s="150" t="str">
        <f t="shared" si="301"/>
        <v/>
      </c>
      <c r="BJ102" s="89"/>
      <c r="BK102" s="142"/>
      <c r="BL102" s="142"/>
      <c r="BM102" s="143">
        <f t="shared" si="261"/>
        <v>42870</v>
      </c>
      <c r="BN102" s="144" t="str">
        <f t="shared" si="262"/>
        <v>Cazenueve I</v>
      </c>
      <c r="BO102" s="145">
        <f t="shared" si="263"/>
        <v>42710</v>
      </c>
      <c r="BP102" s="145">
        <f t="shared" si="264"/>
        <v>42870</v>
      </c>
      <c r="BQ102" s="146" t="str">
        <f t="shared" si="265"/>
        <v>Marisol Touraine</v>
      </c>
      <c r="BR102" s="147" t="str">
        <f t="shared" si="266"/>
        <v>1959</v>
      </c>
      <c r="BS102" s="148" t="str">
        <f t="shared" si="267"/>
        <v>female</v>
      </c>
      <c r="BT102" s="149" t="str">
        <f t="shared" si="268"/>
        <v>fr_ps01</v>
      </c>
      <c r="BU102" s="150" t="str">
        <f t="shared" si="269"/>
        <v>Touraine_Marisol_1959</v>
      </c>
      <c r="BV102" s="89"/>
      <c r="BW102" s="142"/>
      <c r="BX102" s="142" t="s">
        <v>1181</v>
      </c>
      <c r="BY102" s="143">
        <f t="shared" si="270"/>
        <v>42905</v>
      </c>
      <c r="BZ102" s="144" t="str">
        <f t="shared" si="271"/>
        <v>Philippe I</v>
      </c>
      <c r="CA102" s="145">
        <f t="shared" si="272"/>
        <v>42870</v>
      </c>
      <c r="CB102" s="145">
        <f t="shared" si="273"/>
        <v>42905</v>
      </c>
      <c r="CC102" s="146" t="str">
        <f t="shared" si="274"/>
        <v>Agnès Buzyn</v>
      </c>
      <c r="CD102" s="147" t="str">
        <f t="shared" si="275"/>
        <v>1962</v>
      </c>
      <c r="CE102" s="148" t="str">
        <f t="shared" si="276"/>
        <v>female</v>
      </c>
      <c r="CF102" s="149" t="str">
        <f t="shared" si="277"/>
        <v>fr_independent01</v>
      </c>
      <c r="CG102" s="150" t="str">
        <f t="shared" si="278"/>
        <v>Buzyn_Agnès_1962</v>
      </c>
      <c r="CH102" s="89"/>
      <c r="CI102" s="142"/>
      <c r="CJ102" s="142" t="s">
        <v>1268</v>
      </c>
      <c r="CK102" s="143">
        <f t="shared" si="279"/>
        <v>44019</v>
      </c>
      <c r="CL102" s="144" t="str">
        <f t="shared" si="280"/>
        <v>Philippe II</v>
      </c>
      <c r="CM102" s="145">
        <f t="shared" si="281"/>
        <v>42905</v>
      </c>
      <c r="CN102" s="145">
        <v>43877</v>
      </c>
      <c r="CO102" s="146" t="str">
        <f t="shared" si="283"/>
        <v>Agnès Buzyn</v>
      </c>
      <c r="CP102" s="147" t="str">
        <f t="shared" si="284"/>
        <v>1962</v>
      </c>
      <c r="CQ102" s="148" t="str">
        <f t="shared" si="285"/>
        <v>female</v>
      </c>
      <c r="CR102" s="149" t="str">
        <f t="shared" si="286"/>
        <v>fr_independent01</v>
      </c>
      <c r="CS102" s="150" t="str">
        <f t="shared" si="287"/>
        <v>Buzyn_Agnès_1962</v>
      </c>
      <c r="CT102" s="89"/>
      <c r="CU102" s="142"/>
      <c r="CV102" s="142" t="s">
        <v>1268</v>
      </c>
      <c r="CW102" s="143">
        <f t="shared" si="252"/>
        <v>44196</v>
      </c>
      <c r="CX102" s="144" t="str">
        <f t="shared" si="253"/>
        <v>Castex I</v>
      </c>
      <c r="CY102" s="145">
        <f t="shared" si="254"/>
        <v>44019</v>
      </c>
      <c r="CZ102" s="145">
        <f t="shared" si="255"/>
        <v>44196</v>
      </c>
      <c r="DA102" s="146" t="str">
        <f t="shared" si="256"/>
        <v>Olivier Veran</v>
      </c>
      <c r="DB102" s="147" t="str">
        <f t="shared" si="257"/>
        <v>1980</v>
      </c>
      <c r="DC102" s="148" t="str">
        <f t="shared" si="258"/>
        <v>male</v>
      </c>
      <c r="DD102" s="149" t="str">
        <f t="shared" si="259"/>
        <v>fr_tdp01</v>
      </c>
      <c r="DE102" s="150" t="str">
        <f t="shared" si="260"/>
        <v>Veran_Olivier_1980</v>
      </c>
      <c r="DF102" s="89"/>
      <c r="DG102" s="142"/>
      <c r="DH102" s="142" t="s">
        <v>1315</v>
      </c>
      <c r="DI102" s="143" t="str">
        <f t="shared" si="79"/>
        <v/>
      </c>
      <c r="DJ102" s="144" t="str">
        <f t="shared" si="80"/>
        <v/>
      </c>
      <c r="DK102" s="145" t="str">
        <f t="shared" si="81"/>
        <v/>
      </c>
      <c r="DL102" s="145" t="str">
        <f t="shared" si="82"/>
        <v/>
      </c>
      <c r="DM102" s="146" t="str">
        <f t="shared" si="83"/>
        <v/>
      </c>
      <c r="DN102" s="147" t="str">
        <f t="shared" si="84"/>
        <v/>
      </c>
      <c r="DO102" s="148" t="str">
        <f t="shared" si="85"/>
        <v/>
      </c>
      <c r="DP102" s="149" t="str">
        <f t="shared" si="86"/>
        <v/>
      </c>
      <c r="DQ102" s="150" t="str">
        <f t="shared" si="87"/>
        <v/>
      </c>
      <c r="DR102" s="89"/>
      <c r="DS102" s="142"/>
      <c r="DT102" s="142"/>
      <c r="DU102" s="143" t="str">
        <f t="shared" si="88"/>
        <v/>
      </c>
      <c r="DV102" s="144" t="str">
        <f t="shared" si="89"/>
        <v/>
      </c>
      <c r="DW102" s="145" t="str">
        <f t="shared" si="90"/>
        <v/>
      </c>
      <c r="DX102" s="145" t="str">
        <f t="shared" si="91"/>
        <v/>
      </c>
      <c r="DY102" s="146" t="str">
        <f t="shared" si="92"/>
        <v/>
      </c>
      <c r="DZ102" s="147" t="str">
        <f t="shared" si="93"/>
        <v/>
      </c>
      <c r="EA102" s="148" t="str">
        <f t="shared" si="94"/>
        <v/>
      </c>
      <c r="EB102" s="149" t="str">
        <f t="shared" si="95"/>
        <v/>
      </c>
      <c r="EC102" s="150" t="str">
        <f t="shared" si="96"/>
        <v/>
      </c>
      <c r="ED102" s="89"/>
      <c r="EE102" s="142"/>
      <c r="EF102" s="142"/>
      <c r="EG102" s="143" t="str">
        <f t="shared" si="97"/>
        <v/>
      </c>
      <c r="EH102" s="144" t="str">
        <f t="shared" si="98"/>
        <v/>
      </c>
      <c r="EI102" s="145" t="str">
        <f t="shared" si="99"/>
        <v/>
      </c>
      <c r="EJ102" s="145" t="str">
        <f t="shared" si="100"/>
        <v/>
      </c>
      <c r="EK102" s="146" t="str">
        <f t="shared" si="101"/>
        <v/>
      </c>
      <c r="EL102" s="147" t="str">
        <f t="shared" si="102"/>
        <v/>
      </c>
      <c r="EM102" s="148" t="str">
        <f t="shared" si="103"/>
        <v/>
      </c>
      <c r="EN102" s="149" t="str">
        <f t="shared" si="104"/>
        <v/>
      </c>
      <c r="EO102" s="150" t="str">
        <f t="shared" si="105"/>
        <v/>
      </c>
      <c r="EP102" s="89"/>
      <c r="EQ102" s="142"/>
      <c r="ER102" s="142"/>
      <c r="ES102" s="143" t="str">
        <f t="shared" si="106"/>
        <v/>
      </c>
      <c r="ET102" s="144" t="str">
        <f t="shared" si="107"/>
        <v/>
      </c>
      <c r="EU102" s="145" t="str">
        <f t="shared" si="108"/>
        <v/>
      </c>
      <c r="EV102" s="145" t="str">
        <f t="shared" si="109"/>
        <v/>
      </c>
      <c r="EW102" s="146" t="str">
        <f t="shared" si="110"/>
        <v/>
      </c>
      <c r="EX102" s="147" t="str">
        <f t="shared" si="111"/>
        <v/>
      </c>
      <c r="EY102" s="148" t="str">
        <f t="shared" si="112"/>
        <v/>
      </c>
      <c r="EZ102" s="149" t="str">
        <f t="shared" si="113"/>
        <v/>
      </c>
      <c r="FA102" s="150" t="str">
        <f t="shared" si="114"/>
        <v/>
      </c>
      <c r="FB102" s="89"/>
      <c r="FC102" s="142"/>
      <c r="FD102" s="142"/>
      <c r="FE102" s="143" t="str">
        <f t="shared" si="115"/>
        <v/>
      </c>
      <c r="FF102" s="144" t="str">
        <f t="shared" si="116"/>
        <v/>
      </c>
      <c r="FG102" s="145" t="str">
        <f t="shared" si="117"/>
        <v/>
      </c>
      <c r="FH102" s="145" t="str">
        <f t="shared" si="118"/>
        <v/>
      </c>
      <c r="FI102" s="146" t="str">
        <f t="shared" si="119"/>
        <v/>
      </c>
      <c r="FJ102" s="147" t="str">
        <f t="shared" si="120"/>
        <v/>
      </c>
      <c r="FK102" s="148" t="str">
        <f t="shared" si="121"/>
        <v/>
      </c>
      <c r="FL102" s="149" t="str">
        <f t="shared" si="122"/>
        <v/>
      </c>
      <c r="FM102" s="150" t="str">
        <f t="shared" si="123"/>
        <v/>
      </c>
      <c r="FN102" s="89"/>
      <c r="FO102" s="142"/>
      <c r="FP102" s="142"/>
      <c r="FQ102" s="143" t="str">
        <f>IF(FU102="","",#REF!)</f>
        <v/>
      </c>
      <c r="FR102" s="144" t="str">
        <f t="shared" si="124"/>
        <v/>
      </c>
      <c r="FS102" s="145" t="str">
        <f t="shared" si="125"/>
        <v/>
      </c>
      <c r="FT102" s="145" t="str">
        <f t="shared" si="126"/>
        <v/>
      </c>
      <c r="FU102" s="146" t="str">
        <f t="shared" si="127"/>
        <v/>
      </c>
      <c r="FV102" s="147" t="str">
        <f t="shared" si="128"/>
        <v/>
      </c>
      <c r="FW102" s="148" t="str">
        <f t="shared" si="129"/>
        <v/>
      </c>
      <c r="FX102" s="149" t="str">
        <f t="shared" si="130"/>
        <v/>
      </c>
      <c r="FY102" s="150" t="str">
        <f t="shared" si="131"/>
        <v/>
      </c>
      <c r="FZ102" s="89"/>
      <c r="GA102" s="142"/>
      <c r="GB102" s="142"/>
      <c r="GC102" s="143" t="str">
        <f t="shared" si="132"/>
        <v/>
      </c>
      <c r="GD102" s="144" t="str">
        <f t="shared" si="133"/>
        <v/>
      </c>
      <c r="GE102" s="145" t="str">
        <f t="shared" si="134"/>
        <v/>
      </c>
      <c r="GF102" s="145" t="str">
        <f t="shared" si="135"/>
        <v/>
      </c>
      <c r="GG102" s="146" t="str">
        <f t="shared" si="136"/>
        <v/>
      </c>
      <c r="GH102" s="147" t="str">
        <f t="shared" si="137"/>
        <v/>
      </c>
      <c r="GI102" s="148" t="str">
        <f t="shared" si="138"/>
        <v/>
      </c>
      <c r="GJ102" s="149" t="str">
        <f t="shared" si="139"/>
        <v/>
      </c>
      <c r="GK102" s="150" t="str">
        <f t="shared" si="140"/>
        <v/>
      </c>
      <c r="GL102" s="89"/>
      <c r="GM102" s="142"/>
      <c r="GN102" s="142"/>
      <c r="GO102" s="143" t="str">
        <f t="shared" si="141"/>
        <v/>
      </c>
      <c r="GP102" s="144" t="str">
        <f t="shared" si="142"/>
        <v/>
      </c>
      <c r="GQ102" s="145" t="str">
        <f t="shared" si="143"/>
        <v/>
      </c>
      <c r="GR102" s="145" t="str">
        <f t="shared" si="144"/>
        <v/>
      </c>
      <c r="GS102" s="146" t="str">
        <f t="shared" si="145"/>
        <v/>
      </c>
      <c r="GT102" s="147" t="str">
        <f t="shared" si="146"/>
        <v/>
      </c>
      <c r="GU102" s="148" t="str">
        <f t="shared" si="147"/>
        <v/>
      </c>
      <c r="GV102" s="149" t="str">
        <f t="shared" si="148"/>
        <v/>
      </c>
      <c r="GW102" s="150" t="str">
        <f t="shared" si="149"/>
        <v/>
      </c>
      <c r="GX102" s="89"/>
      <c r="GY102" s="142"/>
      <c r="GZ102" s="142"/>
      <c r="HA102" s="143" t="str">
        <f t="shared" si="150"/>
        <v/>
      </c>
      <c r="HB102" s="144" t="str">
        <f t="shared" si="151"/>
        <v/>
      </c>
      <c r="HC102" s="145" t="str">
        <f t="shared" si="152"/>
        <v/>
      </c>
      <c r="HD102" s="145" t="str">
        <f t="shared" si="153"/>
        <v/>
      </c>
      <c r="HE102" s="146" t="str">
        <f t="shared" si="154"/>
        <v/>
      </c>
      <c r="HF102" s="147" t="str">
        <f t="shared" si="155"/>
        <v/>
      </c>
      <c r="HG102" s="148" t="str">
        <f t="shared" si="156"/>
        <v/>
      </c>
      <c r="HH102" s="149" t="str">
        <f t="shared" si="157"/>
        <v/>
      </c>
      <c r="HI102" s="150" t="str">
        <f t="shared" si="158"/>
        <v/>
      </c>
      <c r="HJ102" s="89"/>
      <c r="HK102" s="142"/>
      <c r="HL102" s="142" t="s">
        <v>284</v>
      </c>
      <c r="HM102" s="143" t="str">
        <f t="shared" si="159"/>
        <v/>
      </c>
      <c r="HN102" s="144" t="str">
        <f t="shared" si="160"/>
        <v/>
      </c>
      <c r="HO102" s="145" t="str">
        <f t="shared" si="161"/>
        <v/>
      </c>
      <c r="HP102" s="145" t="str">
        <f t="shared" si="162"/>
        <v/>
      </c>
      <c r="HQ102" s="146" t="str">
        <f t="shared" si="163"/>
        <v/>
      </c>
      <c r="HR102" s="147" t="str">
        <f t="shared" si="164"/>
        <v/>
      </c>
      <c r="HS102" s="148" t="str">
        <f t="shared" si="165"/>
        <v/>
      </c>
      <c r="HT102" s="149" t="str">
        <f t="shared" si="166"/>
        <v/>
      </c>
      <c r="HU102" s="150" t="str">
        <f t="shared" si="167"/>
        <v/>
      </c>
      <c r="HV102" s="89"/>
      <c r="HW102" s="142"/>
      <c r="HX102" s="142"/>
      <c r="HY102" s="143" t="str">
        <f t="shared" si="168"/>
        <v/>
      </c>
      <c r="HZ102" s="144" t="str">
        <f t="shared" si="169"/>
        <v/>
      </c>
      <c r="IA102" s="145" t="str">
        <f t="shared" si="170"/>
        <v/>
      </c>
      <c r="IB102" s="145" t="str">
        <f t="shared" si="171"/>
        <v/>
      </c>
      <c r="IC102" s="146" t="str">
        <f t="shared" si="172"/>
        <v/>
      </c>
      <c r="ID102" s="147" t="str">
        <f t="shared" si="173"/>
        <v/>
      </c>
      <c r="IE102" s="148" t="str">
        <f t="shared" si="174"/>
        <v/>
      </c>
      <c r="IF102" s="149" t="str">
        <f t="shared" si="175"/>
        <v/>
      </c>
      <c r="IG102" s="150" t="str">
        <f t="shared" si="176"/>
        <v/>
      </c>
      <c r="IH102" s="89"/>
      <c r="II102" s="142"/>
      <c r="IJ102" s="142"/>
      <c r="IK102" s="143" t="str">
        <f t="shared" si="177"/>
        <v/>
      </c>
      <c r="IL102" s="144" t="str">
        <f t="shared" si="178"/>
        <v/>
      </c>
      <c r="IM102" s="145" t="str">
        <f t="shared" si="179"/>
        <v/>
      </c>
      <c r="IN102" s="145" t="str">
        <f t="shared" si="180"/>
        <v/>
      </c>
      <c r="IO102" s="146" t="str">
        <f t="shared" si="181"/>
        <v/>
      </c>
      <c r="IP102" s="147" t="str">
        <f t="shared" si="182"/>
        <v/>
      </c>
      <c r="IQ102" s="148" t="str">
        <f t="shared" si="183"/>
        <v/>
      </c>
      <c r="IR102" s="149" t="str">
        <f t="shared" si="184"/>
        <v/>
      </c>
      <c r="IS102" s="150" t="str">
        <f t="shared" si="185"/>
        <v/>
      </c>
      <c r="IT102" s="89"/>
      <c r="IU102" s="142"/>
      <c r="IV102" s="142"/>
      <c r="IW102" s="143" t="str">
        <f t="shared" si="186"/>
        <v/>
      </c>
      <c r="IX102" s="144" t="str">
        <f t="shared" si="187"/>
        <v/>
      </c>
      <c r="IY102" s="145" t="str">
        <f t="shared" si="188"/>
        <v/>
      </c>
      <c r="IZ102" s="145" t="str">
        <f t="shared" si="189"/>
        <v/>
      </c>
      <c r="JA102" s="146" t="str">
        <f t="shared" si="190"/>
        <v/>
      </c>
      <c r="JB102" s="147" t="str">
        <f t="shared" si="191"/>
        <v/>
      </c>
      <c r="JC102" s="148" t="str">
        <f t="shared" si="192"/>
        <v/>
      </c>
      <c r="JD102" s="149" t="str">
        <f t="shared" si="193"/>
        <v/>
      </c>
      <c r="JE102" s="150" t="str">
        <f t="shared" si="194"/>
        <v/>
      </c>
      <c r="JF102" s="89"/>
      <c r="JG102" s="142"/>
      <c r="JH102" s="142"/>
      <c r="JI102" s="143" t="str">
        <f t="shared" si="195"/>
        <v/>
      </c>
      <c r="JJ102" s="144" t="str">
        <f t="shared" si="196"/>
        <v/>
      </c>
      <c r="JK102" s="145" t="str">
        <f t="shared" si="197"/>
        <v/>
      </c>
      <c r="JL102" s="145" t="str">
        <f t="shared" si="198"/>
        <v/>
      </c>
      <c r="JM102" s="146" t="str">
        <f t="shared" si="199"/>
        <v/>
      </c>
      <c r="JN102" s="147" t="str">
        <f t="shared" si="200"/>
        <v/>
      </c>
      <c r="JO102" s="148" t="str">
        <f t="shared" si="201"/>
        <v/>
      </c>
      <c r="JP102" s="149" t="str">
        <f t="shared" si="202"/>
        <v/>
      </c>
      <c r="JQ102" s="150" t="str">
        <f t="shared" si="203"/>
        <v/>
      </c>
      <c r="JR102" s="89"/>
      <c r="JS102" s="142"/>
      <c r="JT102" s="142"/>
      <c r="JU102" s="143" t="str">
        <f t="shared" si="204"/>
        <v/>
      </c>
      <c r="JV102" s="144" t="str">
        <f t="shared" si="205"/>
        <v/>
      </c>
      <c r="JW102" s="145" t="str">
        <f t="shared" si="206"/>
        <v/>
      </c>
      <c r="JX102" s="145" t="str">
        <f t="shared" si="207"/>
        <v/>
      </c>
      <c r="JY102" s="146" t="str">
        <f t="shared" si="208"/>
        <v/>
      </c>
      <c r="JZ102" s="147" t="str">
        <f t="shared" si="209"/>
        <v/>
      </c>
      <c r="KA102" s="148" t="str">
        <f t="shared" si="210"/>
        <v/>
      </c>
      <c r="KB102" s="149" t="str">
        <f t="shared" si="211"/>
        <v/>
      </c>
      <c r="KC102" s="150" t="str">
        <f t="shared" si="212"/>
        <v/>
      </c>
      <c r="KD102" s="89"/>
      <c r="KE102" s="142"/>
      <c r="KF102" s="142"/>
    </row>
    <row r="103" spans="1:292" ht="13.5" customHeight="1" x14ac:dyDescent="0.25">
      <c r="A103" s="100"/>
      <c r="B103" s="142" t="s">
        <v>851</v>
      </c>
      <c r="C103" s="89" t="s">
        <v>1156</v>
      </c>
      <c r="D103" s="320"/>
      <c r="E103" s="143"/>
      <c r="F103" s="144"/>
      <c r="G103" s="145"/>
      <c r="H103" s="145"/>
      <c r="I103" s="146"/>
      <c r="J103" s="147"/>
      <c r="K103" s="148"/>
      <c r="L103" s="149"/>
      <c r="M103" s="150"/>
      <c r="O103" s="142"/>
      <c r="P103" s="320"/>
      <c r="Q103" s="143"/>
      <c r="R103" s="144"/>
      <c r="S103" s="145"/>
      <c r="T103" s="145"/>
      <c r="U103" s="146"/>
      <c r="V103" s="147"/>
      <c r="W103" s="148"/>
      <c r="X103" s="149"/>
      <c r="Y103" s="150"/>
      <c r="AA103" s="142"/>
      <c r="AB103" s="142"/>
      <c r="AC103" s="143"/>
      <c r="AD103" s="144"/>
      <c r="AE103" s="145"/>
      <c r="AF103" s="145"/>
      <c r="AG103" s="146"/>
      <c r="AH103" s="147"/>
      <c r="AI103" s="148"/>
      <c r="AJ103" s="149"/>
      <c r="AK103" s="150"/>
      <c r="AM103" s="142"/>
      <c r="AN103" s="142"/>
      <c r="AO103" s="143"/>
      <c r="AP103" s="144"/>
      <c r="AQ103" s="145"/>
      <c r="AR103" s="145"/>
      <c r="AS103" s="146"/>
      <c r="AT103" s="147"/>
      <c r="AU103" s="148"/>
      <c r="AV103" s="149"/>
      <c r="AW103" s="150"/>
      <c r="AX103" s="89"/>
      <c r="AY103" s="142"/>
      <c r="AZ103" s="318"/>
      <c r="BA103" s="143"/>
      <c r="BB103" s="144"/>
      <c r="BC103" s="145"/>
      <c r="BD103" s="145"/>
      <c r="BE103" s="146"/>
      <c r="BF103" s="147"/>
      <c r="BG103" s="148"/>
      <c r="BH103" s="149"/>
      <c r="BI103" s="150"/>
      <c r="BJ103" s="89"/>
      <c r="BK103" s="142"/>
      <c r="BL103" s="142"/>
      <c r="BM103" s="143"/>
      <c r="BN103" s="144"/>
      <c r="BO103" s="145"/>
      <c r="BP103" s="145"/>
      <c r="BQ103" s="146"/>
      <c r="BR103" s="147"/>
      <c r="BS103" s="148"/>
      <c r="BT103" s="149"/>
      <c r="BU103" s="150"/>
      <c r="BV103" s="89"/>
      <c r="BW103" s="142"/>
      <c r="BX103" s="142"/>
      <c r="BY103" s="143"/>
      <c r="BZ103" s="144"/>
      <c r="CA103" s="145"/>
      <c r="CB103" s="145"/>
      <c r="CC103" s="146"/>
      <c r="CD103" s="147"/>
      <c r="CE103" s="148"/>
      <c r="CF103" s="149"/>
      <c r="CG103" s="150"/>
      <c r="CH103" s="89"/>
      <c r="CI103" s="142"/>
      <c r="CJ103" s="142"/>
      <c r="CK103" s="143">
        <f t="shared" ref="CK103" si="316">IF(CO103="","",CK$3)</f>
        <v>44019</v>
      </c>
      <c r="CL103" s="144" t="str">
        <f t="shared" ref="CL103" si="317">IF(CO103="","",CK$1)</f>
        <v>Philippe II</v>
      </c>
      <c r="CM103" s="145">
        <v>43877</v>
      </c>
      <c r="CN103" s="145">
        <f t="shared" ref="CN103" si="318">IF(CO103="","",CK$3)</f>
        <v>44019</v>
      </c>
      <c r="CO103" s="146" t="str">
        <f t="shared" ref="CO103" si="319">IF(CV103="","",IF(ISNUMBER(SEARCH(":",CV103)),MID(CV103,FIND(":",CV103)+2,FIND("(",CV103)-FIND(":",CV103)-3),LEFT(CV103,FIND("(",CV103)-2)))</f>
        <v>Olivier Veran</v>
      </c>
      <c r="CP103" s="147" t="str">
        <f t="shared" ref="CP103" si="320">IF(CV103="","",MID(CV103,FIND("(",CV103)+1,4))</f>
        <v>1980</v>
      </c>
      <c r="CQ103" s="148" t="str">
        <f t="shared" ref="CQ103" si="321">IF(ISNUMBER(SEARCH("*female*",CV103)),"female",IF(ISNUMBER(SEARCH("*male*",CV103)),"male",""))</f>
        <v>male</v>
      </c>
      <c r="CR103" s="149" t="str">
        <f t="shared" ref="CR103" si="322">IF(CV103="","",IF(ISERROR(MID(CV103,FIND("male,",CV103)+6,(FIND(")",CV103)-(FIND("male,",CV103)+6))))=TRUE,"missing/error",MID(CV103,FIND("male,",CV103)+6,(FIND(")",CV103)-(FIND("male,",CV103)+6)))))</f>
        <v>fr_tdp01</v>
      </c>
      <c r="CS103" s="150" t="str">
        <f t="shared" ref="CS103" si="323">IF(CO103="","",(MID(CO103,(SEARCH("^^",SUBSTITUTE(CO103," ","^^",LEN(CO103)-LEN(SUBSTITUTE(CO103," ","")))))+1,99)&amp;"_"&amp;LEFT(CO103,FIND(" ",CO103)-1)&amp;"_"&amp;CP103))</f>
        <v>Veran_Olivier_1980</v>
      </c>
      <c r="CT103" s="89"/>
      <c r="CU103" s="142"/>
      <c r="CV103" s="142" t="s">
        <v>1315</v>
      </c>
      <c r="CW103" s="143" t="str">
        <f t="shared" si="252"/>
        <v/>
      </c>
      <c r="CX103" s="144" t="str">
        <f t="shared" si="253"/>
        <v/>
      </c>
      <c r="CY103" s="145" t="str">
        <f t="shared" si="254"/>
        <v/>
      </c>
      <c r="CZ103" s="145" t="str">
        <f t="shared" si="255"/>
        <v/>
      </c>
      <c r="DA103" s="146" t="str">
        <f t="shared" si="256"/>
        <v/>
      </c>
      <c r="DB103" s="147" t="str">
        <f t="shared" si="257"/>
        <v/>
      </c>
      <c r="DC103" s="148" t="str">
        <f t="shared" si="258"/>
        <v/>
      </c>
      <c r="DD103" s="149" t="str">
        <f t="shared" si="259"/>
        <v/>
      </c>
      <c r="DE103" s="150" t="str">
        <f t="shared" si="260"/>
        <v/>
      </c>
      <c r="DF103" s="89"/>
      <c r="DG103" s="142"/>
      <c r="DH103" s="142"/>
      <c r="DI103" s="143"/>
      <c r="DJ103" s="144"/>
      <c r="DK103" s="145"/>
      <c r="DL103" s="145"/>
      <c r="DM103" s="146"/>
      <c r="DN103" s="147"/>
      <c r="DO103" s="148"/>
      <c r="DP103" s="149"/>
      <c r="DQ103" s="150"/>
      <c r="DR103" s="89"/>
      <c r="DS103" s="142"/>
      <c r="DT103" s="142"/>
      <c r="DU103" s="143"/>
      <c r="DV103" s="144"/>
      <c r="DW103" s="145"/>
      <c r="DX103" s="145"/>
      <c r="DY103" s="146"/>
      <c r="DZ103" s="147"/>
      <c r="EA103" s="148"/>
      <c r="EB103" s="149"/>
      <c r="EC103" s="150"/>
      <c r="ED103" s="89"/>
      <c r="EE103" s="142"/>
      <c r="EF103" s="142"/>
      <c r="EG103" s="143"/>
      <c r="EH103" s="144"/>
      <c r="EI103" s="145"/>
      <c r="EJ103" s="145"/>
      <c r="EK103" s="146"/>
      <c r="EL103" s="147"/>
      <c r="EM103" s="148"/>
      <c r="EN103" s="149"/>
      <c r="EO103" s="150"/>
      <c r="EP103" s="89"/>
      <c r="EQ103" s="142"/>
      <c r="ER103" s="142"/>
      <c r="ES103" s="143"/>
      <c r="ET103" s="144"/>
      <c r="EU103" s="145"/>
      <c r="EV103" s="145"/>
      <c r="EW103" s="146"/>
      <c r="EX103" s="147"/>
      <c r="EY103" s="148"/>
      <c r="EZ103" s="149"/>
      <c r="FA103" s="150"/>
      <c r="FB103" s="89"/>
      <c r="FC103" s="142"/>
      <c r="FD103" s="142"/>
      <c r="FE103" s="143"/>
      <c r="FF103" s="144"/>
      <c r="FG103" s="145"/>
      <c r="FH103" s="145"/>
      <c r="FI103" s="146"/>
      <c r="FJ103" s="147"/>
      <c r="FK103" s="148"/>
      <c r="FL103" s="149"/>
      <c r="FM103" s="150"/>
      <c r="FN103" s="89"/>
      <c r="FO103" s="142"/>
      <c r="FP103" s="142"/>
      <c r="FQ103" s="143"/>
      <c r="FR103" s="144"/>
      <c r="FS103" s="145"/>
      <c r="FT103" s="145"/>
      <c r="FU103" s="146"/>
      <c r="FV103" s="147"/>
      <c r="FW103" s="148"/>
      <c r="FX103" s="149"/>
      <c r="FY103" s="150"/>
      <c r="FZ103" s="89"/>
      <c r="GA103" s="142"/>
      <c r="GB103" s="142"/>
      <c r="GC103" s="143"/>
      <c r="GD103" s="144"/>
      <c r="GE103" s="145"/>
      <c r="GF103" s="145"/>
      <c r="GG103" s="146"/>
      <c r="GH103" s="147"/>
      <c r="GI103" s="148"/>
      <c r="GJ103" s="149"/>
      <c r="GK103" s="150"/>
      <c r="GL103" s="89"/>
      <c r="GM103" s="142"/>
      <c r="GN103" s="142"/>
      <c r="GO103" s="143"/>
      <c r="GP103" s="144"/>
      <c r="GQ103" s="145"/>
      <c r="GR103" s="145"/>
      <c r="GS103" s="146"/>
      <c r="GT103" s="147"/>
      <c r="GU103" s="148"/>
      <c r="GV103" s="149"/>
      <c r="GW103" s="150"/>
      <c r="GX103" s="89"/>
      <c r="GY103" s="142"/>
      <c r="GZ103" s="142"/>
      <c r="HA103" s="143"/>
      <c r="HB103" s="144"/>
      <c r="HC103" s="145"/>
      <c r="HD103" s="145"/>
      <c r="HE103" s="146"/>
      <c r="HF103" s="147"/>
      <c r="HG103" s="148"/>
      <c r="HH103" s="149"/>
      <c r="HI103" s="150"/>
      <c r="HJ103" s="89"/>
      <c r="HK103" s="142"/>
      <c r="HL103" s="142"/>
      <c r="HM103" s="143"/>
      <c r="HN103" s="144"/>
      <c r="HO103" s="145"/>
      <c r="HP103" s="145"/>
      <c r="HQ103" s="146"/>
      <c r="HR103" s="147"/>
      <c r="HS103" s="148"/>
      <c r="HT103" s="149"/>
      <c r="HU103" s="150"/>
      <c r="HV103" s="89"/>
      <c r="HW103" s="142"/>
      <c r="HX103" s="142"/>
      <c r="HY103" s="143"/>
      <c r="HZ103" s="144"/>
      <c r="IA103" s="145"/>
      <c r="IB103" s="145"/>
      <c r="IC103" s="146"/>
      <c r="ID103" s="147"/>
      <c r="IE103" s="148"/>
      <c r="IF103" s="149"/>
      <c r="IG103" s="150"/>
      <c r="IH103" s="89"/>
      <c r="II103" s="142"/>
      <c r="IJ103" s="142"/>
      <c r="IK103" s="143"/>
      <c r="IL103" s="144"/>
      <c r="IM103" s="145"/>
      <c r="IN103" s="145"/>
      <c r="IO103" s="146"/>
      <c r="IP103" s="147"/>
      <c r="IQ103" s="148"/>
      <c r="IR103" s="149"/>
      <c r="IS103" s="150"/>
      <c r="IT103" s="89"/>
      <c r="IU103" s="142"/>
      <c r="IV103" s="142"/>
      <c r="IW103" s="143"/>
      <c r="IX103" s="144"/>
      <c r="IY103" s="145"/>
      <c r="IZ103" s="145"/>
      <c r="JA103" s="146"/>
      <c r="JB103" s="147"/>
      <c r="JC103" s="148"/>
      <c r="JD103" s="149"/>
      <c r="JE103" s="150"/>
      <c r="JF103" s="89"/>
      <c r="JG103" s="142"/>
      <c r="JH103" s="142"/>
      <c r="JI103" s="143"/>
      <c r="JJ103" s="144"/>
      <c r="JK103" s="145"/>
      <c r="JL103" s="145"/>
      <c r="JM103" s="146"/>
      <c r="JN103" s="147"/>
      <c r="JO103" s="148"/>
      <c r="JP103" s="149"/>
      <c r="JQ103" s="150"/>
      <c r="JR103" s="89"/>
      <c r="JS103" s="142"/>
      <c r="JT103" s="142"/>
      <c r="JU103" s="143"/>
      <c r="JV103" s="144"/>
      <c r="JW103" s="145"/>
      <c r="JX103" s="145"/>
      <c r="JY103" s="146"/>
      <c r="JZ103" s="147"/>
      <c r="KA103" s="148"/>
      <c r="KB103" s="149"/>
      <c r="KC103" s="150"/>
      <c r="KD103" s="89"/>
      <c r="KE103" s="142"/>
      <c r="KF103" s="142"/>
    </row>
    <row r="104" spans="1:292" ht="13.5" customHeight="1" x14ac:dyDescent="0.25">
      <c r="A104" s="100"/>
      <c r="B104" s="142" t="s">
        <v>1145</v>
      </c>
      <c r="C104" s="89" t="s">
        <v>1065</v>
      </c>
      <c r="D104" s="320"/>
      <c r="E104" s="143"/>
      <c r="F104" s="144"/>
      <c r="G104" s="145"/>
      <c r="H104" s="145"/>
      <c r="I104" s="146"/>
      <c r="J104" s="147"/>
      <c r="K104" s="148"/>
      <c r="L104" s="149"/>
      <c r="M104" s="150"/>
      <c r="O104" s="142"/>
      <c r="P104" s="320"/>
      <c r="Q104" s="143"/>
      <c r="R104" s="144"/>
      <c r="S104" s="145"/>
      <c r="T104" s="145"/>
      <c r="U104" s="146"/>
      <c r="V104" s="147"/>
      <c r="W104" s="148"/>
      <c r="X104" s="149"/>
      <c r="Y104" s="150"/>
      <c r="AA104" s="142"/>
      <c r="AB104" s="142"/>
      <c r="AC104" s="143"/>
      <c r="AD104" s="144"/>
      <c r="AE104" s="145"/>
      <c r="AF104" s="145"/>
      <c r="AG104" s="146"/>
      <c r="AH104" s="147"/>
      <c r="AI104" s="148"/>
      <c r="AJ104" s="149"/>
      <c r="AK104" s="150"/>
      <c r="AM104" s="142"/>
      <c r="AN104" s="142"/>
      <c r="AO104" s="143" t="str">
        <f t="shared" si="288"/>
        <v/>
      </c>
      <c r="AP104" s="144" t="str">
        <f t="shared" si="289"/>
        <v/>
      </c>
      <c r="AQ104" s="145"/>
      <c r="AR104" s="145"/>
      <c r="AS104" s="146" t="str">
        <f t="shared" si="290"/>
        <v/>
      </c>
      <c r="AT104" s="147" t="str">
        <f t="shared" si="291"/>
        <v/>
      </c>
      <c r="AU104" s="148" t="str">
        <f t="shared" si="292"/>
        <v/>
      </c>
      <c r="AV104" s="149" t="str">
        <f t="shared" si="293"/>
        <v/>
      </c>
      <c r="AW104" s="150" t="str">
        <f t="shared" si="294"/>
        <v/>
      </c>
      <c r="AX104" s="89"/>
      <c r="AY104" s="142"/>
      <c r="AZ104" s="318"/>
      <c r="BA104" s="143">
        <f t="shared" si="295"/>
        <v>42710</v>
      </c>
      <c r="BB104" s="144" t="str">
        <f t="shared" si="296"/>
        <v>Valls II</v>
      </c>
      <c r="BC104" s="145">
        <f t="shared" ref="BC104" si="324">IF(BE104="","",BA$2)</f>
        <v>41878</v>
      </c>
      <c r="BD104" s="145">
        <f t="shared" ref="BD104" si="325">IF(BE104="","",BA$3)</f>
        <v>42710</v>
      </c>
      <c r="BE104" s="146" t="str">
        <f t="shared" si="297"/>
        <v>Marisol Tourraine</v>
      </c>
      <c r="BF104" s="147" t="str">
        <f t="shared" si="298"/>
        <v>1959</v>
      </c>
      <c r="BG104" s="148" t="str">
        <f t="shared" si="299"/>
        <v>female</v>
      </c>
      <c r="BH104" s="149" t="str">
        <f t="shared" si="300"/>
        <v>fr_ps01</v>
      </c>
      <c r="BI104" s="150" t="str">
        <f t="shared" si="301"/>
        <v>Tourraine_Marisol_1959</v>
      </c>
      <c r="BJ104" s="89"/>
      <c r="BK104" s="142"/>
      <c r="BL104" s="142" t="s">
        <v>1115</v>
      </c>
      <c r="BM104" s="143" t="str">
        <f t="shared" si="261"/>
        <v/>
      </c>
      <c r="BN104" s="144" t="str">
        <f t="shared" si="262"/>
        <v/>
      </c>
      <c r="BO104" s="145" t="str">
        <f t="shared" si="263"/>
        <v/>
      </c>
      <c r="BP104" s="145" t="str">
        <f t="shared" si="264"/>
        <v/>
      </c>
      <c r="BQ104" s="146" t="str">
        <f t="shared" si="265"/>
        <v/>
      </c>
      <c r="BR104" s="147" t="str">
        <f t="shared" si="266"/>
        <v/>
      </c>
      <c r="BS104" s="148" t="str">
        <f t="shared" si="267"/>
        <v/>
      </c>
      <c r="BT104" s="149" t="str">
        <f t="shared" si="268"/>
        <v/>
      </c>
      <c r="BU104" s="150" t="str">
        <f t="shared" si="269"/>
        <v/>
      </c>
      <c r="BV104" s="89"/>
      <c r="BW104" s="142"/>
      <c r="BX104" s="142"/>
      <c r="BY104" s="143" t="str">
        <f t="shared" si="270"/>
        <v/>
      </c>
      <c r="BZ104" s="144" t="str">
        <f t="shared" si="271"/>
        <v/>
      </c>
      <c r="CA104" s="145" t="str">
        <f t="shared" si="272"/>
        <v/>
      </c>
      <c r="CB104" s="145" t="str">
        <f t="shared" si="273"/>
        <v/>
      </c>
      <c r="CC104" s="146" t="str">
        <f t="shared" si="274"/>
        <v/>
      </c>
      <c r="CD104" s="147" t="str">
        <f t="shared" si="275"/>
        <v/>
      </c>
      <c r="CE104" s="148" t="str">
        <f t="shared" si="276"/>
        <v/>
      </c>
      <c r="CF104" s="149" t="str">
        <f t="shared" si="277"/>
        <v/>
      </c>
      <c r="CG104" s="150" t="str">
        <f t="shared" si="278"/>
        <v/>
      </c>
      <c r="CH104" s="89"/>
      <c r="CI104" s="142"/>
      <c r="CJ104" s="142"/>
      <c r="CK104" s="143" t="str">
        <f t="shared" si="279"/>
        <v/>
      </c>
      <c r="CL104" s="144" t="str">
        <f t="shared" si="280"/>
        <v/>
      </c>
      <c r="CM104" s="145" t="str">
        <f t="shared" si="281"/>
        <v/>
      </c>
      <c r="CN104" s="145" t="str">
        <f t="shared" si="282"/>
        <v/>
      </c>
      <c r="CO104" s="146" t="str">
        <f t="shared" si="283"/>
        <v/>
      </c>
      <c r="CP104" s="147" t="str">
        <f t="shared" si="284"/>
        <v/>
      </c>
      <c r="CQ104" s="148" t="str">
        <f t="shared" si="285"/>
        <v/>
      </c>
      <c r="CR104" s="149" t="str">
        <f t="shared" si="286"/>
        <v/>
      </c>
      <c r="CS104" s="150" t="str">
        <f t="shared" si="287"/>
        <v/>
      </c>
      <c r="CT104" s="89"/>
      <c r="CU104" s="142"/>
      <c r="CV104" s="142"/>
      <c r="CW104" s="143" t="str">
        <f t="shared" si="252"/>
        <v/>
      </c>
      <c r="CX104" s="144" t="str">
        <f t="shared" si="253"/>
        <v/>
      </c>
      <c r="CY104" s="145" t="str">
        <f t="shared" si="254"/>
        <v/>
      </c>
      <c r="CZ104" s="145" t="str">
        <f t="shared" si="255"/>
        <v/>
      </c>
      <c r="DA104" s="146" t="str">
        <f t="shared" si="256"/>
        <v/>
      </c>
      <c r="DB104" s="147" t="str">
        <f t="shared" si="257"/>
        <v/>
      </c>
      <c r="DC104" s="148" t="str">
        <f t="shared" si="258"/>
        <v/>
      </c>
      <c r="DD104" s="149" t="str">
        <f t="shared" si="259"/>
        <v/>
      </c>
      <c r="DE104" s="150" t="str">
        <f t="shared" si="260"/>
        <v/>
      </c>
      <c r="DF104" s="89"/>
      <c r="DG104" s="142"/>
      <c r="DH104" s="142"/>
      <c r="DI104" s="143"/>
      <c r="DJ104" s="144"/>
      <c r="DK104" s="145"/>
      <c r="DL104" s="145"/>
      <c r="DM104" s="146"/>
      <c r="DN104" s="147"/>
      <c r="DO104" s="148"/>
      <c r="DP104" s="149"/>
      <c r="DQ104" s="150"/>
      <c r="DR104" s="89"/>
      <c r="DS104" s="142"/>
      <c r="DT104" s="142"/>
      <c r="DU104" s="143"/>
      <c r="DV104" s="144"/>
      <c r="DW104" s="145"/>
      <c r="DX104" s="145"/>
      <c r="DY104" s="146"/>
      <c r="DZ104" s="147"/>
      <c r="EA104" s="148"/>
      <c r="EB104" s="149"/>
      <c r="EC104" s="150"/>
      <c r="ED104" s="89"/>
      <c r="EE104" s="142"/>
      <c r="EF104" s="142"/>
      <c r="EG104" s="143"/>
      <c r="EH104" s="144"/>
      <c r="EI104" s="145"/>
      <c r="EJ104" s="145"/>
      <c r="EK104" s="146"/>
      <c r="EL104" s="147"/>
      <c r="EM104" s="148"/>
      <c r="EN104" s="149"/>
      <c r="EO104" s="150"/>
      <c r="EP104" s="89"/>
      <c r="EQ104" s="142"/>
      <c r="ER104" s="142"/>
      <c r="ES104" s="143"/>
      <c r="ET104" s="144"/>
      <c r="EU104" s="145"/>
      <c r="EV104" s="145"/>
      <c r="EW104" s="146"/>
      <c r="EX104" s="147"/>
      <c r="EY104" s="148"/>
      <c r="EZ104" s="149"/>
      <c r="FA104" s="150"/>
      <c r="FB104" s="89"/>
      <c r="FC104" s="142"/>
      <c r="FD104" s="142"/>
      <c r="FE104" s="143"/>
      <c r="FF104" s="144"/>
      <c r="FG104" s="145"/>
      <c r="FH104" s="145"/>
      <c r="FI104" s="146"/>
      <c r="FJ104" s="147"/>
      <c r="FK104" s="148"/>
      <c r="FL104" s="149"/>
      <c r="FM104" s="150"/>
      <c r="FN104" s="89"/>
      <c r="FO104" s="142"/>
      <c r="FP104" s="142"/>
      <c r="FQ104" s="143"/>
      <c r="FR104" s="144"/>
      <c r="FS104" s="145"/>
      <c r="FT104" s="145"/>
      <c r="FU104" s="146"/>
      <c r="FV104" s="147"/>
      <c r="FW104" s="148"/>
      <c r="FX104" s="149"/>
      <c r="FY104" s="150"/>
      <c r="FZ104" s="89"/>
      <c r="GA104" s="142"/>
      <c r="GB104" s="142"/>
      <c r="GC104" s="143"/>
      <c r="GD104" s="144"/>
      <c r="GE104" s="145"/>
      <c r="GF104" s="145"/>
      <c r="GG104" s="146"/>
      <c r="GH104" s="147"/>
      <c r="GI104" s="148"/>
      <c r="GJ104" s="149"/>
      <c r="GK104" s="150"/>
      <c r="GL104" s="89"/>
      <c r="GM104" s="142"/>
      <c r="GN104" s="142"/>
      <c r="GO104" s="143"/>
      <c r="GP104" s="144"/>
      <c r="GQ104" s="145"/>
      <c r="GR104" s="145"/>
      <c r="GS104" s="146"/>
      <c r="GT104" s="147"/>
      <c r="GU104" s="148"/>
      <c r="GV104" s="149"/>
      <c r="GW104" s="150"/>
      <c r="GX104" s="89"/>
      <c r="GY104" s="142"/>
      <c r="GZ104" s="142"/>
      <c r="HA104" s="143"/>
      <c r="HB104" s="144"/>
      <c r="HC104" s="145"/>
      <c r="HD104" s="145"/>
      <c r="HE104" s="146"/>
      <c r="HF104" s="147"/>
      <c r="HG104" s="148"/>
      <c r="HH104" s="149"/>
      <c r="HI104" s="150"/>
      <c r="HJ104" s="89"/>
      <c r="HK104" s="142"/>
      <c r="HL104" s="142"/>
      <c r="HM104" s="143"/>
      <c r="HN104" s="144"/>
      <c r="HO104" s="145"/>
      <c r="HP104" s="145"/>
      <c r="HQ104" s="146"/>
      <c r="HR104" s="147"/>
      <c r="HS104" s="148"/>
      <c r="HT104" s="149"/>
      <c r="HU104" s="150"/>
      <c r="HV104" s="89"/>
      <c r="HW104" s="142"/>
      <c r="HX104" s="142"/>
      <c r="HY104" s="143"/>
      <c r="HZ104" s="144"/>
      <c r="IA104" s="145"/>
      <c r="IB104" s="145"/>
      <c r="IC104" s="146"/>
      <c r="ID104" s="147"/>
      <c r="IE104" s="148"/>
      <c r="IF104" s="149"/>
      <c r="IG104" s="150"/>
      <c r="IH104" s="89"/>
      <c r="II104" s="142"/>
      <c r="IJ104" s="142"/>
      <c r="IK104" s="143"/>
      <c r="IL104" s="144"/>
      <c r="IM104" s="145"/>
      <c r="IN104" s="145"/>
      <c r="IO104" s="146"/>
      <c r="IP104" s="147"/>
      <c r="IQ104" s="148"/>
      <c r="IR104" s="149"/>
      <c r="IS104" s="150"/>
      <c r="IT104" s="89"/>
      <c r="IU104" s="142"/>
      <c r="IV104" s="142"/>
      <c r="IW104" s="143"/>
      <c r="IX104" s="144"/>
      <c r="IY104" s="145"/>
      <c r="IZ104" s="145"/>
      <c r="JA104" s="146"/>
      <c r="JB104" s="147"/>
      <c r="JC104" s="148"/>
      <c r="JD104" s="149"/>
      <c r="JE104" s="150"/>
      <c r="JF104" s="89"/>
      <c r="JG104" s="142"/>
      <c r="JH104" s="142"/>
      <c r="JI104" s="143"/>
      <c r="JJ104" s="144"/>
      <c r="JK104" s="145"/>
      <c r="JL104" s="145"/>
      <c r="JM104" s="146"/>
      <c r="JN104" s="147"/>
      <c r="JO104" s="148"/>
      <c r="JP104" s="149"/>
      <c r="JQ104" s="150"/>
      <c r="JR104" s="89"/>
      <c r="JS104" s="142"/>
      <c r="JT104" s="142"/>
      <c r="JU104" s="143"/>
      <c r="JV104" s="144"/>
      <c r="JW104" s="145"/>
      <c r="JX104" s="145"/>
      <c r="JY104" s="146"/>
      <c r="JZ104" s="147"/>
      <c r="KA104" s="148"/>
      <c r="KB104" s="149"/>
      <c r="KC104" s="150"/>
      <c r="KD104" s="89"/>
      <c r="KE104" s="142"/>
      <c r="KF104" s="142"/>
    </row>
    <row r="105" spans="1:292" ht="13.5" customHeight="1" x14ac:dyDescent="0.2">
      <c r="A105" s="100"/>
      <c r="B105" s="142" t="s">
        <v>1159</v>
      </c>
      <c r="C105" s="89" t="s">
        <v>1157</v>
      </c>
      <c r="D105" s="320"/>
      <c r="E105" s="143"/>
      <c r="F105" s="144"/>
      <c r="G105" s="145"/>
      <c r="H105" s="145"/>
      <c r="I105" s="146"/>
      <c r="J105" s="147"/>
      <c r="K105" s="148"/>
      <c r="L105" s="149"/>
      <c r="M105" s="150"/>
      <c r="O105" s="142"/>
      <c r="P105" s="320"/>
      <c r="Q105" s="143"/>
      <c r="R105" s="144"/>
      <c r="S105" s="145"/>
      <c r="T105" s="145"/>
      <c r="U105" s="146"/>
      <c r="V105" s="147"/>
      <c r="W105" s="148"/>
      <c r="X105" s="149"/>
      <c r="Y105" s="150"/>
      <c r="AA105" s="142"/>
      <c r="AB105" s="142"/>
      <c r="AC105" s="143"/>
      <c r="AD105" s="144"/>
      <c r="AE105" s="145"/>
      <c r="AF105" s="145"/>
      <c r="AG105" s="146"/>
      <c r="AH105" s="147"/>
      <c r="AI105" s="148"/>
      <c r="AJ105" s="149"/>
      <c r="AK105" s="150"/>
      <c r="AM105" s="142"/>
      <c r="AN105" s="142"/>
      <c r="AO105" s="143">
        <f t="shared" ref="AO105" si="326">IF(AS105="","",AO$3)</f>
        <v>41878</v>
      </c>
      <c r="AP105" s="144" t="str">
        <f t="shared" ref="AP105" si="327">IF(AS105="","",AO$1)</f>
        <v>Valls I</v>
      </c>
      <c r="AQ105" s="145">
        <f t="shared" ref="AQ105" si="328">IF(AS105="","",AO$2)</f>
        <v>41729</v>
      </c>
      <c r="AR105" s="145">
        <f t="shared" ref="AR105" si="329">IF(AS105="","",AO$3)</f>
        <v>41878</v>
      </c>
      <c r="AS105" s="146" t="str">
        <f t="shared" ref="AS105" si="330">IF(AZ105="","",IF(ISNUMBER(SEARCH(":",AZ105)),MID(AZ105,FIND(":",AZ105)+2,FIND("(",AZ105)-FIND(":",AZ105)-3),LEFT(AZ105,FIND("(",AZ105)-2)))</f>
        <v>Laurence Rossignol</v>
      </c>
      <c r="AT105" s="147" t="str">
        <f t="shared" ref="AT105" si="331">IF(AZ105="","",MID(AZ105,FIND("(",AZ105)+1,4))</f>
        <v>1957</v>
      </c>
      <c r="AU105" s="148" t="str">
        <f t="shared" ref="AU105" si="332">IF(ISNUMBER(SEARCH("*female*",AZ105)),"female",IF(ISNUMBER(SEARCH("*male*",AZ105)),"male",""))</f>
        <v>female</v>
      </c>
      <c r="AV105" s="149" t="str">
        <f t="shared" ref="AV105" si="333">IF(AZ105="","",IF(ISERROR(MID(AZ105,FIND("male,",AZ105)+6,(FIND(")",AZ105)-(FIND("male,",AZ105)+6))))=TRUE,"missing/error",MID(AZ105,FIND("male,",AZ105)+6,(FIND(")",AZ105)-(FIND("male,",AZ105)+6)))))</f>
        <v>fr_ps01</v>
      </c>
      <c r="AW105" s="150" t="str">
        <f t="shared" ref="AW105" si="334">IF(AS105="","",(MID(AS105,(SEARCH("^^",SUBSTITUTE(AS105," ","^^",LEN(AS105)-LEN(SUBSTITUTE(AS105," ","")))))+1,99)&amp;"_"&amp;LEFT(AS105,FIND(" ",AS105)-1)&amp;"_"&amp;AT105))</f>
        <v>Rossignol_Laurence_1957</v>
      </c>
      <c r="AX105" s="89"/>
      <c r="AY105" s="142"/>
      <c r="AZ105" s="211" t="s">
        <v>1116</v>
      </c>
      <c r="BA105" s="143"/>
      <c r="BB105" s="144"/>
      <c r="BC105" s="145"/>
      <c r="BD105" s="145"/>
      <c r="BE105" s="146"/>
      <c r="BF105" s="147"/>
      <c r="BG105" s="148"/>
      <c r="BH105" s="149"/>
      <c r="BI105" s="150"/>
      <c r="BJ105" s="89"/>
      <c r="BK105" s="142"/>
      <c r="BL105" s="142"/>
      <c r="BM105" s="143" t="str">
        <f t="shared" si="261"/>
        <v/>
      </c>
      <c r="BN105" s="144" t="str">
        <f t="shared" si="262"/>
        <v/>
      </c>
      <c r="BO105" s="145" t="str">
        <f t="shared" si="263"/>
        <v/>
      </c>
      <c r="BP105" s="145" t="str">
        <f t="shared" si="264"/>
        <v/>
      </c>
      <c r="BQ105" s="146" t="str">
        <f t="shared" si="265"/>
        <v/>
      </c>
      <c r="BR105" s="147" t="str">
        <f t="shared" si="266"/>
        <v/>
      </c>
      <c r="BS105" s="148" t="str">
        <f t="shared" si="267"/>
        <v/>
      </c>
      <c r="BT105" s="149" t="str">
        <f t="shared" si="268"/>
        <v/>
      </c>
      <c r="BU105" s="150" t="str">
        <f t="shared" si="269"/>
        <v/>
      </c>
      <c r="BV105" s="89"/>
      <c r="BW105" s="142"/>
      <c r="BX105" s="142"/>
      <c r="BY105" s="143" t="str">
        <f t="shared" si="270"/>
        <v/>
      </c>
      <c r="BZ105" s="144" t="str">
        <f t="shared" si="271"/>
        <v/>
      </c>
      <c r="CA105" s="145" t="str">
        <f t="shared" si="272"/>
        <v/>
      </c>
      <c r="CB105" s="145" t="str">
        <f t="shared" si="273"/>
        <v/>
      </c>
      <c r="CC105" s="146" t="str">
        <f t="shared" si="274"/>
        <v/>
      </c>
      <c r="CD105" s="147" t="str">
        <f t="shared" si="275"/>
        <v/>
      </c>
      <c r="CE105" s="148" t="str">
        <f t="shared" si="276"/>
        <v/>
      </c>
      <c r="CF105" s="149" t="str">
        <f t="shared" si="277"/>
        <v/>
      </c>
      <c r="CG105" s="150" t="str">
        <f t="shared" si="278"/>
        <v/>
      </c>
      <c r="CH105" s="89"/>
      <c r="CI105" s="142"/>
      <c r="CJ105" s="142"/>
      <c r="CK105" s="143" t="str">
        <f t="shared" si="279"/>
        <v/>
      </c>
      <c r="CL105" s="144" t="str">
        <f t="shared" si="280"/>
        <v/>
      </c>
      <c r="CM105" s="145" t="str">
        <f t="shared" si="281"/>
        <v/>
      </c>
      <c r="CN105" s="145" t="str">
        <f t="shared" si="282"/>
        <v/>
      </c>
      <c r="CO105" s="146" t="str">
        <f t="shared" si="283"/>
        <v/>
      </c>
      <c r="CP105" s="147" t="str">
        <f t="shared" si="284"/>
        <v/>
      </c>
      <c r="CQ105" s="148" t="str">
        <f t="shared" si="285"/>
        <v/>
      </c>
      <c r="CR105" s="149" t="str">
        <f t="shared" si="286"/>
        <v/>
      </c>
      <c r="CS105" s="150" t="str">
        <f t="shared" si="287"/>
        <v/>
      </c>
      <c r="CT105" s="89"/>
      <c r="CU105" s="142"/>
      <c r="CV105" s="142"/>
      <c r="CW105" s="143" t="str">
        <f t="shared" si="252"/>
        <v/>
      </c>
      <c r="CX105" s="144" t="str">
        <f t="shared" si="253"/>
        <v/>
      </c>
      <c r="CY105" s="145" t="str">
        <f t="shared" si="254"/>
        <v/>
      </c>
      <c r="CZ105" s="145" t="str">
        <f t="shared" si="255"/>
        <v/>
      </c>
      <c r="DA105" s="146" t="str">
        <f t="shared" si="256"/>
        <v/>
      </c>
      <c r="DB105" s="147" t="str">
        <f t="shared" si="257"/>
        <v/>
      </c>
      <c r="DC105" s="148" t="str">
        <f t="shared" si="258"/>
        <v/>
      </c>
      <c r="DD105" s="149" t="str">
        <f t="shared" si="259"/>
        <v/>
      </c>
      <c r="DE105" s="150" t="str">
        <f t="shared" si="260"/>
        <v/>
      </c>
      <c r="DF105" s="89"/>
      <c r="DG105" s="142"/>
      <c r="DH105" s="142"/>
      <c r="DI105" s="143"/>
      <c r="DJ105" s="144"/>
      <c r="DK105" s="145"/>
      <c r="DL105" s="145"/>
      <c r="DM105" s="146"/>
      <c r="DN105" s="147"/>
      <c r="DO105" s="148"/>
      <c r="DP105" s="149"/>
      <c r="DQ105" s="150"/>
      <c r="DR105" s="89"/>
      <c r="DS105" s="142"/>
      <c r="DT105" s="142"/>
      <c r="DU105" s="143"/>
      <c r="DV105" s="144"/>
      <c r="DW105" s="145"/>
      <c r="DX105" s="145"/>
      <c r="DY105" s="146"/>
      <c r="DZ105" s="147"/>
      <c r="EA105" s="148"/>
      <c r="EB105" s="149"/>
      <c r="EC105" s="150"/>
      <c r="ED105" s="89"/>
      <c r="EE105" s="142"/>
      <c r="EF105" s="142"/>
      <c r="EG105" s="143"/>
      <c r="EH105" s="144"/>
      <c r="EI105" s="145"/>
      <c r="EJ105" s="145"/>
      <c r="EK105" s="146"/>
      <c r="EL105" s="147"/>
      <c r="EM105" s="148"/>
      <c r="EN105" s="149"/>
      <c r="EO105" s="150"/>
      <c r="EP105" s="89"/>
      <c r="EQ105" s="142"/>
      <c r="ER105" s="142"/>
      <c r="ES105" s="143"/>
      <c r="ET105" s="144"/>
      <c r="EU105" s="145"/>
      <c r="EV105" s="145"/>
      <c r="EW105" s="146"/>
      <c r="EX105" s="147"/>
      <c r="EY105" s="148"/>
      <c r="EZ105" s="149"/>
      <c r="FA105" s="150"/>
      <c r="FB105" s="89"/>
      <c r="FC105" s="142"/>
      <c r="FD105" s="142"/>
      <c r="FE105" s="143"/>
      <c r="FF105" s="144"/>
      <c r="FG105" s="145"/>
      <c r="FH105" s="145"/>
      <c r="FI105" s="146"/>
      <c r="FJ105" s="147"/>
      <c r="FK105" s="148"/>
      <c r="FL105" s="149"/>
      <c r="FM105" s="150"/>
      <c r="FN105" s="89"/>
      <c r="FO105" s="142"/>
      <c r="FP105" s="142"/>
      <c r="FQ105" s="143"/>
      <c r="FR105" s="144"/>
      <c r="FS105" s="145"/>
      <c r="FT105" s="145"/>
      <c r="FU105" s="146"/>
      <c r="FV105" s="147"/>
      <c r="FW105" s="148"/>
      <c r="FX105" s="149"/>
      <c r="FY105" s="150"/>
      <c r="FZ105" s="89"/>
      <c r="GA105" s="142"/>
      <c r="GB105" s="142"/>
      <c r="GC105" s="143"/>
      <c r="GD105" s="144"/>
      <c r="GE105" s="145"/>
      <c r="GF105" s="145"/>
      <c r="GG105" s="146"/>
      <c r="GH105" s="147"/>
      <c r="GI105" s="148"/>
      <c r="GJ105" s="149"/>
      <c r="GK105" s="150"/>
      <c r="GL105" s="89"/>
      <c r="GM105" s="142"/>
      <c r="GN105" s="142"/>
      <c r="GO105" s="143"/>
      <c r="GP105" s="144"/>
      <c r="GQ105" s="145"/>
      <c r="GR105" s="145"/>
      <c r="GS105" s="146"/>
      <c r="GT105" s="147"/>
      <c r="GU105" s="148"/>
      <c r="GV105" s="149"/>
      <c r="GW105" s="150"/>
      <c r="GX105" s="89"/>
      <c r="GY105" s="142"/>
      <c r="GZ105" s="142"/>
      <c r="HA105" s="143"/>
      <c r="HB105" s="144"/>
      <c r="HC105" s="145"/>
      <c r="HD105" s="145"/>
      <c r="HE105" s="146"/>
      <c r="HF105" s="147"/>
      <c r="HG105" s="148"/>
      <c r="HH105" s="149"/>
      <c r="HI105" s="150"/>
      <c r="HJ105" s="89"/>
      <c r="HK105" s="142"/>
      <c r="HL105" s="142"/>
      <c r="HM105" s="143"/>
      <c r="HN105" s="144"/>
      <c r="HO105" s="145"/>
      <c r="HP105" s="145"/>
      <c r="HQ105" s="146"/>
      <c r="HR105" s="147"/>
      <c r="HS105" s="148"/>
      <c r="HT105" s="149"/>
      <c r="HU105" s="150"/>
      <c r="HV105" s="89"/>
      <c r="HW105" s="142"/>
      <c r="HX105" s="142"/>
      <c r="HY105" s="143"/>
      <c r="HZ105" s="144"/>
      <c r="IA105" s="145"/>
      <c r="IB105" s="145"/>
      <c r="IC105" s="146"/>
      <c r="ID105" s="147"/>
      <c r="IE105" s="148"/>
      <c r="IF105" s="149"/>
      <c r="IG105" s="150"/>
      <c r="IH105" s="89"/>
      <c r="II105" s="142"/>
      <c r="IJ105" s="142"/>
      <c r="IK105" s="143"/>
      <c r="IL105" s="144"/>
      <c r="IM105" s="145"/>
      <c r="IN105" s="145"/>
      <c r="IO105" s="146"/>
      <c r="IP105" s="147"/>
      <c r="IQ105" s="148"/>
      <c r="IR105" s="149"/>
      <c r="IS105" s="150"/>
      <c r="IT105" s="89"/>
      <c r="IU105" s="142"/>
      <c r="IV105" s="142"/>
      <c r="IW105" s="143"/>
      <c r="IX105" s="144"/>
      <c r="IY105" s="145"/>
      <c r="IZ105" s="145"/>
      <c r="JA105" s="146"/>
      <c r="JB105" s="147"/>
      <c r="JC105" s="148"/>
      <c r="JD105" s="149"/>
      <c r="JE105" s="150"/>
      <c r="JF105" s="89"/>
      <c r="JG105" s="142"/>
      <c r="JH105" s="142"/>
      <c r="JI105" s="143"/>
      <c r="JJ105" s="144"/>
      <c r="JK105" s="145"/>
      <c r="JL105" s="145"/>
      <c r="JM105" s="146"/>
      <c r="JN105" s="147"/>
      <c r="JO105" s="148"/>
      <c r="JP105" s="149"/>
      <c r="JQ105" s="150"/>
      <c r="JR105" s="89"/>
      <c r="JS105" s="142"/>
      <c r="JT105" s="142"/>
      <c r="JU105" s="143"/>
      <c r="JV105" s="144"/>
      <c r="JW105" s="145"/>
      <c r="JX105" s="145"/>
      <c r="JY105" s="146"/>
      <c r="JZ105" s="147"/>
      <c r="KA105" s="148"/>
      <c r="KB105" s="149"/>
      <c r="KC105" s="150"/>
      <c r="KD105" s="89"/>
      <c r="KE105" s="142"/>
      <c r="KF105" s="142"/>
    </row>
    <row r="106" spans="1:292" ht="13.5" customHeight="1" x14ac:dyDescent="0.2">
      <c r="A106" s="100"/>
      <c r="B106" s="142" t="s">
        <v>1146</v>
      </c>
      <c r="C106" s="89" t="s">
        <v>1086</v>
      </c>
      <c r="D106" s="320"/>
      <c r="E106" s="143"/>
      <c r="F106" s="144"/>
      <c r="G106" s="145"/>
      <c r="H106" s="145"/>
      <c r="I106" s="146"/>
      <c r="J106" s="147"/>
      <c r="K106" s="148"/>
      <c r="L106" s="149"/>
      <c r="M106" s="150"/>
      <c r="O106" s="142"/>
      <c r="P106" s="320"/>
      <c r="Q106" s="143"/>
      <c r="R106" s="144"/>
      <c r="S106" s="145"/>
      <c r="T106" s="145"/>
      <c r="U106" s="146"/>
      <c r="V106" s="147"/>
      <c r="W106" s="148"/>
      <c r="X106" s="149"/>
      <c r="Y106" s="150"/>
      <c r="AA106" s="142"/>
      <c r="AB106" s="142"/>
      <c r="AC106" s="143"/>
      <c r="AD106" s="144"/>
      <c r="AE106" s="145"/>
      <c r="AF106" s="145"/>
      <c r="AG106" s="146"/>
      <c r="AH106" s="147"/>
      <c r="AI106" s="148"/>
      <c r="AJ106" s="149"/>
      <c r="AK106" s="150"/>
      <c r="AM106" s="142"/>
      <c r="AN106" s="142"/>
      <c r="AO106" s="143"/>
      <c r="AP106" s="144"/>
      <c r="AQ106" s="145"/>
      <c r="AR106" s="145"/>
      <c r="AS106" s="146"/>
      <c r="AT106" s="147"/>
      <c r="AU106" s="148"/>
      <c r="AV106" s="149"/>
      <c r="AW106" s="150"/>
      <c r="AX106" s="89"/>
      <c r="AY106" s="142"/>
      <c r="AZ106" s="211"/>
      <c r="BA106" s="143">
        <f t="shared" si="295"/>
        <v>42710</v>
      </c>
      <c r="BB106" s="144" t="str">
        <f t="shared" si="296"/>
        <v>Valls II</v>
      </c>
      <c r="BC106" s="145">
        <f t="shared" ref="BC106" si="335">IF(BE106="","",BA$2)</f>
        <v>41878</v>
      </c>
      <c r="BD106" s="145">
        <f t="shared" ref="BD106" si="336">IF(BE106="","",BA$3)</f>
        <v>42710</v>
      </c>
      <c r="BE106" s="146" t="str">
        <f t="shared" si="297"/>
        <v>Laurence Rossignol</v>
      </c>
      <c r="BF106" s="147" t="str">
        <f t="shared" si="298"/>
        <v>1957</v>
      </c>
      <c r="BG106" s="148" t="str">
        <f t="shared" si="299"/>
        <v>female</v>
      </c>
      <c r="BH106" s="149" t="str">
        <f t="shared" si="300"/>
        <v>fr_ps01</v>
      </c>
      <c r="BI106" s="150" t="str">
        <f t="shared" si="301"/>
        <v>Rossignol_Laurence_1957</v>
      </c>
      <c r="BJ106" s="89"/>
      <c r="BK106" s="142"/>
      <c r="BL106" s="211" t="s">
        <v>1116</v>
      </c>
      <c r="BM106" s="143" t="str">
        <f t="shared" si="261"/>
        <v/>
      </c>
      <c r="BN106" s="144" t="str">
        <f t="shared" si="262"/>
        <v/>
      </c>
      <c r="BO106" s="145" t="str">
        <f t="shared" si="263"/>
        <v/>
      </c>
      <c r="BP106" s="145" t="str">
        <f t="shared" si="264"/>
        <v/>
      </c>
      <c r="BQ106" s="146" t="str">
        <f t="shared" si="265"/>
        <v/>
      </c>
      <c r="BR106" s="147" t="str">
        <f t="shared" si="266"/>
        <v/>
      </c>
      <c r="BS106" s="148" t="str">
        <f t="shared" si="267"/>
        <v/>
      </c>
      <c r="BT106" s="149" t="str">
        <f t="shared" si="268"/>
        <v/>
      </c>
      <c r="BU106" s="150" t="str">
        <f t="shared" si="269"/>
        <v/>
      </c>
      <c r="BV106" s="89"/>
      <c r="BW106" s="142"/>
      <c r="BX106" s="142"/>
      <c r="BY106" s="143" t="str">
        <f t="shared" si="270"/>
        <v/>
      </c>
      <c r="BZ106" s="144" t="str">
        <f t="shared" si="271"/>
        <v/>
      </c>
      <c r="CA106" s="145" t="str">
        <f t="shared" si="272"/>
        <v/>
      </c>
      <c r="CB106" s="145" t="str">
        <f t="shared" si="273"/>
        <v/>
      </c>
      <c r="CC106" s="146" t="str">
        <f t="shared" si="274"/>
        <v/>
      </c>
      <c r="CD106" s="147" t="str">
        <f t="shared" si="275"/>
        <v/>
      </c>
      <c r="CE106" s="148" t="str">
        <f t="shared" si="276"/>
        <v/>
      </c>
      <c r="CF106" s="149" t="str">
        <f t="shared" si="277"/>
        <v/>
      </c>
      <c r="CG106" s="150" t="str">
        <f t="shared" si="278"/>
        <v/>
      </c>
      <c r="CH106" s="89"/>
      <c r="CI106" s="142"/>
      <c r="CJ106" s="142"/>
      <c r="CK106" s="143" t="str">
        <f t="shared" si="279"/>
        <v/>
      </c>
      <c r="CL106" s="144" t="str">
        <f t="shared" si="280"/>
        <v/>
      </c>
      <c r="CM106" s="145" t="str">
        <f t="shared" si="281"/>
        <v/>
      </c>
      <c r="CN106" s="145" t="str">
        <f t="shared" si="282"/>
        <v/>
      </c>
      <c r="CO106" s="146" t="str">
        <f t="shared" si="283"/>
        <v/>
      </c>
      <c r="CP106" s="147" t="str">
        <f t="shared" si="284"/>
        <v/>
      </c>
      <c r="CQ106" s="148" t="str">
        <f t="shared" si="285"/>
        <v/>
      </c>
      <c r="CR106" s="149" t="str">
        <f t="shared" si="286"/>
        <v/>
      </c>
      <c r="CS106" s="150" t="str">
        <f t="shared" si="287"/>
        <v/>
      </c>
      <c r="CT106" s="89"/>
      <c r="CU106" s="142"/>
      <c r="CV106" s="142"/>
      <c r="CW106" s="143" t="str">
        <f t="shared" si="252"/>
        <v/>
      </c>
      <c r="CX106" s="144" t="str">
        <f t="shared" si="253"/>
        <v/>
      </c>
      <c r="CY106" s="145" t="str">
        <f t="shared" si="254"/>
        <v/>
      </c>
      <c r="CZ106" s="145" t="str">
        <f t="shared" si="255"/>
        <v/>
      </c>
      <c r="DA106" s="146" t="str">
        <f t="shared" si="256"/>
        <v/>
      </c>
      <c r="DB106" s="147" t="str">
        <f t="shared" si="257"/>
        <v/>
      </c>
      <c r="DC106" s="148" t="str">
        <f t="shared" si="258"/>
        <v/>
      </c>
      <c r="DD106" s="149" t="str">
        <f t="shared" si="259"/>
        <v/>
      </c>
      <c r="DE106" s="150" t="str">
        <f t="shared" si="260"/>
        <v/>
      </c>
      <c r="DF106" s="89"/>
      <c r="DG106" s="142"/>
      <c r="DH106" s="142"/>
      <c r="DI106" s="143"/>
      <c r="DJ106" s="144"/>
      <c r="DK106" s="145"/>
      <c r="DL106" s="145"/>
      <c r="DM106" s="146"/>
      <c r="DN106" s="147"/>
      <c r="DO106" s="148"/>
      <c r="DP106" s="149"/>
      <c r="DQ106" s="150"/>
      <c r="DR106" s="89"/>
      <c r="DS106" s="142"/>
      <c r="DT106" s="142"/>
      <c r="DU106" s="143"/>
      <c r="DV106" s="144"/>
      <c r="DW106" s="145"/>
      <c r="DX106" s="145"/>
      <c r="DY106" s="146"/>
      <c r="DZ106" s="147"/>
      <c r="EA106" s="148"/>
      <c r="EB106" s="149"/>
      <c r="EC106" s="150"/>
      <c r="ED106" s="89"/>
      <c r="EE106" s="142"/>
      <c r="EF106" s="142"/>
      <c r="EG106" s="143"/>
      <c r="EH106" s="144"/>
      <c r="EI106" s="145"/>
      <c r="EJ106" s="145"/>
      <c r="EK106" s="146"/>
      <c r="EL106" s="147"/>
      <c r="EM106" s="148"/>
      <c r="EN106" s="149"/>
      <c r="EO106" s="150"/>
      <c r="EP106" s="89"/>
      <c r="EQ106" s="142"/>
      <c r="ER106" s="142"/>
      <c r="ES106" s="143"/>
      <c r="ET106" s="144"/>
      <c r="EU106" s="145"/>
      <c r="EV106" s="145"/>
      <c r="EW106" s="146"/>
      <c r="EX106" s="147"/>
      <c r="EY106" s="148"/>
      <c r="EZ106" s="149"/>
      <c r="FA106" s="150"/>
      <c r="FB106" s="89"/>
      <c r="FC106" s="142"/>
      <c r="FD106" s="142"/>
      <c r="FE106" s="143"/>
      <c r="FF106" s="144"/>
      <c r="FG106" s="145"/>
      <c r="FH106" s="145"/>
      <c r="FI106" s="146"/>
      <c r="FJ106" s="147"/>
      <c r="FK106" s="148"/>
      <c r="FL106" s="149"/>
      <c r="FM106" s="150"/>
      <c r="FN106" s="89"/>
      <c r="FO106" s="142"/>
      <c r="FP106" s="142"/>
      <c r="FQ106" s="143"/>
      <c r="FR106" s="144"/>
      <c r="FS106" s="145"/>
      <c r="FT106" s="145"/>
      <c r="FU106" s="146"/>
      <c r="FV106" s="147"/>
      <c r="FW106" s="148"/>
      <c r="FX106" s="149"/>
      <c r="FY106" s="150"/>
      <c r="FZ106" s="89"/>
      <c r="GA106" s="142"/>
      <c r="GB106" s="142"/>
      <c r="GC106" s="143"/>
      <c r="GD106" s="144"/>
      <c r="GE106" s="145"/>
      <c r="GF106" s="145"/>
      <c r="GG106" s="146"/>
      <c r="GH106" s="147"/>
      <c r="GI106" s="148"/>
      <c r="GJ106" s="149"/>
      <c r="GK106" s="150"/>
      <c r="GL106" s="89"/>
      <c r="GM106" s="142"/>
      <c r="GN106" s="142"/>
      <c r="GO106" s="143"/>
      <c r="GP106" s="144"/>
      <c r="GQ106" s="145"/>
      <c r="GR106" s="145"/>
      <c r="GS106" s="146"/>
      <c r="GT106" s="147"/>
      <c r="GU106" s="148"/>
      <c r="GV106" s="149"/>
      <c r="GW106" s="150"/>
      <c r="GX106" s="89"/>
      <c r="GY106" s="142"/>
      <c r="GZ106" s="142"/>
      <c r="HA106" s="143"/>
      <c r="HB106" s="144"/>
      <c r="HC106" s="145"/>
      <c r="HD106" s="145"/>
      <c r="HE106" s="146"/>
      <c r="HF106" s="147"/>
      <c r="HG106" s="148"/>
      <c r="HH106" s="149"/>
      <c r="HI106" s="150"/>
      <c r="HJ106" s="89"/>
      <c r="HK106" s="142"/>
      <c r="HL106" s="142"/>
      <c r="HM106" s="143"/>
      <c r="HN106" s="144"/>
      <c r="HO106" s="145"/>
      <c r="HP106" s="145"/>
      <c r="HQ106" s="146"/>
      <c r="HR106" s="147"/>
      <c r="HS106" s="148"/>
      <c r="HT106" s="149"/>
      <c r="HU106" s="150"/>
      <c r="HV106" s="89"/>
      <c r="HW106" s="142"/>
      <c r="HX106" s="142"/>
      <c r="HY106" s="143"/>
      <c r="HZ106" s="144"/>
      <c r="IA106" s="145"/>
      <c r="IB106" s="145"/>
      <c r="IC106" s="146"/>
      <c r="ID106" s="147"/>
      <c r="IE106" s="148"/>
      <c r="IF106" s="149"/>
      <c r="IG106" s="150"/>
      <c r="IH106" s="89"/>
      <c r="II106" s="142"/>
      <c r="IJ106" s="142"/>
      <c r="IK106" s="143"/>
      <c r="IL106" s="144"/>
      <c r="IM106" s="145"/>
      <c r="IN106" s="145"/>
      <c r="IO106" s="146"/>
      <c r="IP106" s="147"/>
      <c r="IQ106" s="148"/>
      <c r="IR106" s="149"/>
      <c r="IS106" s="150"/>
      <c r="IT106" s="89"/>
      <c r="IU106" s="142"/>
      <c r="IV106" s="142"/>
      <c r="IW106" s="143"/>
      <c r="IX106" s="144"/>
      <c r="IY106" s="145"/>
      <c r="IZ106" s="145"/>
      <c r="JA106" s="146"/>
      <c r="JB106" s="147"/>
      <c r="JC106" s="148"/>
      <c r="JD106" s="149"/>
      <c r="JE106" s="150"/>
      <c r="JF106" s="89"/>
      <c r="JG106" s="142"/>
      <c r="JH106" s="142"/>
      <c r="JI106" s="143"/>
      <c r="JJ106" s="144"/>
      <c r="JK106" s="145"/>
      <c r="JL106" s="145"/>
      <c r="JM106" s="146"/>
      <c r="JN106" s="147"/>
      <c r="JO106" s="148"/>
      <c r="JP106" s="149"/>
      <c r="JQ106" s="150"/>
      <c r="JR106" s="89"/>
      <c r="JS106" s="142"/>
      <c r="JT106" s="142"/>
      <c r="JU106" s="143"/>
      <c r="JV106" s="144"/>
      <c r="JW106" s="145"/>
      <c r="JX106" s="145"/>
      <c r="JY106" s="146"/>
      <c r="JZ106" s="147"/>
      <c r="KA106" s="148"/>
      <c r="KB106" s="149"/>
      <c r="KC106" s="150"/>
      <c r="KD106" s="89"/>
      <c r="KE106" s="142"/>
      <c r="KF106" s="142"/>
    </row>
    <row r="107" spans="1:292" ht="13.5" customHeight="1" x14ac:dyDescent="0.2">
      <c r="A107" s="100"/>
      <c r="B107" s="142" t="s">
        <v>1148</v>
      </c>
      <c r="C107" s="89" t="s">
        <v>1088</v>
      </c>
      <c r="D107" s="320"/>
      <c r="E107" s="143"/>
      <c r="F107" s="144"/>
      <c r="G107" s="145"/>
      <c r="H107" s="145"/>
      <c r="I107" s="146"/>
      <c r="J107" s="147"/>
      <c r="K107" s="148"/>
      <c r="L107" s="149"/>
      <c r="M107" s="150"/>
      <c r="O107" s="142"/>
      <c r="P107" s="320"/>
      <c r="Q107" s="143"/>
      <c r="R107" s="144"/>
      <c r="S107" s="145"/>
      <c r="T107" s="145"/>
      <c r="U107" s="146"/>
      <c r="V107" s="147"/>
      <c r="W107" s="148"/>
      <c r="X107" s="149"/>
      <c r="Y107" s="150"/>
      <c r="AA107" s="142"/>
      <c r="AB107" s="142"/>
      <c r="AC107" s="143"/>
      <c r="AD107" s="144"/>
      <c r="AE107" s="145"/>
      <c r="AF107" s="145"/>
      <c r="AG107" s="146"/>
      <c r="AH107" s="147"/>
      <c r="AI107" s="148"/>
      <c r="AJ107" s="149"/>
      <c r="AK107" s="150"/>
      <c r="AM107" s="142"/>
      <c r="AN107" s="142"/>
      <c r="AO107" s="143" t="str">
        <f t="shared" si="288"/>
        <v/>
      </c>
      <c r="AP107" s="144" t="str">
        <f t="shared" si="289"/>
        <v/>
      </c>
      <c r="AQ107" s="145"/>
      <c r="AR107" s="145"/>
      <c r="AS107" s="146" t="str">
        <f t="shared" si="290"/>
        <v/>
      </c>
      <c r="AT107" s="147" t="str">
        <f t="shared" si="291"/>
        <v/>
      </c>
      <c r="AU107" s="148" t="str">
        <f t="shared" si="292"/>
        <v/>
      </c>
      <c r="AV107" s="149" t="str">
        <f t="shared" si="293"/>
        <v/>
      </c>
      <c r="AW107" s="150" t="str">
        <f t="shared" si="294"/>
        <v/>
      </c>
      <c r="AX107" s="89"/>
      <c r="AY107" s="142"/>
      <c r="AZ107" s="211"/>
      <c r="BA107" s="143">
        <f t="shared" si="295"/>
        <v>42710</v>
      </c>
      <c r="BB107" s="144" t="str">
        <f t="shared" si="296"/>
        <v>Valls II</v>
      </c>
      <c r="BC107" s="145">
        <f t="shared" ref="BC107" si="337">IF(BE107="","",BA$2)</f>
        <v>41878</v>
      </c>
      <c r="BD107" s="145">
        <f t="shared" ref="BD107" si="338">IF(BE107="","",BA$3)</f>
        <v>42710</v>
      </c>
      <c r="BE107" s="146" t="str">
        <f t="shared" si="297"/>
        <v>Pascale Boistard</v>
      </c>
      <c r="BF107" s="147" t="str">
        <f t="shared" si="298"/>
        <v>1971</v>
      </c>
      <c r="BG107" s="148" t="str">
        <f t="shared" si="299"/>
        <v>female</v>
      </c>
      <c r="BH107" s="149" t="str">
        <f t="shared" si="300"/>
        <v>fr_ps01</v>
      </c>
      <c r="BI107" s="150" t="str">
        <f t="shared" si="301"/>
        <v>Boistard_Pascale_1971</v>
      </c>
      <c r="BJ107" s="89"/>
      <c r="BK107" s="142"/>
      <c r="BL107" s="211" t="s">
        <v>1117</v>
      </c>
      <c r="BM107" s="143" t="str">
        <f t="shared" si="261"/>
        <v/>
      </c>
      <c r="BN107" s="144" t="str">
        <f t="shared" si="262"/>
        <v/>
      </c>
      <c r="BO107" s="145" t="str">
        <f t="shared" si="263"/>
        <v/>
      </c>
      <c r="BP107" s="145" t="str">
        <f t="shared" si="264"/>
        <v/>
      </c>
      <c r="BQ107" s="146" t="str">
        <f t="shared" si="265"/>
        <v/>
      </c>
      <c r="BR107" s="147" t="str">
        <f t="shared" si="266"/>
        <v/>
      </c>
      <c r="BS107" s="148" t="str">
        <f t="shared" si="267"/>
        <v/>
      </c>
      <c r="BT107" s="149" t="str">
        <f t="shared" si="268"/>
        <v/>
      </c>
      <c r="BU107" s="150" t="str">
        <f t="shared" si="269"/>
        <v/>
      </c>
      <c r="BV107" s="89"/>
      <c r="BW107" s="142"/>
      <c r="BX107" s="142"/>
      <c r="BY107" s="143" t="str">
        <f t="shared" si="270"/>
        <v/>
      </c>
      <c r="BZ107" s="144" t="str">
        <f t="shared" si="271"/>
        <v/>
      </c>
      <c r="CA107" s="145" t="str">
        <f t="shared" si="272"/>
        <v/>
      </c>
      <c r="CB107" s="145" t="str">
        <f t="shared" si="273"/>
        <v/>
      </c>
      <c r="CC107" s="146" t="str">
        <f t="shared" si="274"/>
        <v/>
      </c>
      <c r="CD107" s="147" t="str">
        <f t="shared" si="275"/>
        <v/>
      </c>
      <c r="CE107" s="148" t="str">
        <f t="shared" si="276"/>
        <v/>
      </c>
      <c r="CF107" s="149" t="str">
        <f t="shared" si="277"/>
        <v/>
      </c>
      <c r="CG107" s="150" t="str">
        <f t="shared" si="278"/>
        <v/>
      </c>
      <c r="CH107" s="89"/>
      <c r="CI107" s="142"/>
      <c r="CJ107" s="142"/>
      <c r="CK107" s="143" t="str">
        <f t="shared" si="279"/>
        <v/>
      </c>
      <c r="CL107" s="144" t="str">
        <f t="shared" si="280"/>
        <v/>
      </c>
      <c r="CM107" s="145" t="str">
        <f t="shared" si="281"/>
        <v/>
      </c>
      <c r="CN107" s="145" t="str">
        <f t="shared" si="282"/>
        <v/>
      </c>
      <c r="CO107" s="146" t="str">
        <f t="shared" si="283"/>
        <v/>
      </c>
      <c r="CP107" s="147" t="str">
        <f t="shared" si="284"/>
        <v/>
      </c>
      <c r="CQ107" s="148" t="str">
        <f t="shared" si="285"/>
        <v/>
      </c>
      <c r="CR107" s="149" t="str">
        <f t="shared" si="286"/>
        <v/>
      </c>
      <c r="CS107" s="150" t="str">
        <f t="shared" si="287"/>
        <v/>
      </c>
      <c r="CT107" s="89"/>
      <c r="CU107" s="142"/>
      <c r="CV107" s="142"/>
      <c r="CW107" s="143" t="str">
        <f t="shared" si="252"/>
        <v/>
      </c>
      <c r="CX107" s="144" t="str">
        <f t="shared" si="253"/>
        <v/>
      </c>
      <c r="CY107" s="145" t="str">
        <f t="shared" si="254"/>
        <v/>
      </c>
      <c r="CZ107" s="145" t="str">
        <f t="shared" si="255"/>
        <v/>
      </c>
      <c r="DA107" s="146" t="str">
        <f t="shared" si="256"/>
        <v/>
      </c>
      <c r="DB107" s="147" t="str">
        <f t="shared" si="257"/>
        <v/>
      </c>
      <c r="DC107" s="148" t="str">
        <f t="shared" si="258"/>
        <v/>
      </c>
      <c r="DD107" s="149" t="str">
        <f t="shared" si="259"/>
        <v/>
      </c>
      <c r="DE107" s="150" t="str">
        <f t="shared" si="260"/>
        <v/>
      </c>
      <c r="DF107" s="89"/>
      <c r="DG107" s="142"/>
      <c r="DH107" s="142"/>
      <c r="DI107" s="143"/>
      <c r="DJ107" s="144"/>
      <c r="DK107" s="145"/>
      <c r="DL107" s="145"/>
      <c r="DM107" s="146"/>
      <c r="DN107" s="147"/>
      <c r="DO107" s="148"/>
      <c r="DP107" s="149"/>
      <c r="DQ107" s="150"/>
      <c r="DR107" s="89"/>
      <c r="DS107" s="142"/>
      <c r="DT107" s="142"/>
      <c r="DU107" s="143"/>
      <c r="DV107" s="144"/>
      <c r="DW107" s="145"/>
      <c r="DX107" s="145"/>
      <c r="DY107" s="146"/>
      <c r="DZ107" s="147"/>
      <c r="EA107" s="148"/>
      <c r="EB107" s="149"/>
      <c r="EC107" s="150"/>
      <c r="ED107" s="89"/>
      <c r="EE107" s="142"/>
      <c r="EF107" s="142"/>
      <c r="EG107" s="143"/>
      <c r="EH107" s="144"/>
      <c r="EI107" s="145"/>
      <c r="EJ107" s="145"/>
      <c r="EK107" s="146"/>
      <c r="EL107" s="147"/>
      <c r="EM107" s="148"/>
      <c r="EN107" s="149"/>
      <c r="EO107" s="150"/>
      <c r="EP107" s="89"/>
      <c r="EQ107" s="142"/>
      <c r="ER107" s="142"/>
      <c r="ES107" s="143"/>
      <c r="ET107" s="144"/>
      <c r="EU107" s="145"/>
      <c r="EV107" s="145"/>
      <c r="EW107" s="146"/>
      <c r="EX107" s="147"/>
      <c r="EY107" s="148"/>
      <c r="EZ107" s="149"/>
      <c r="FA107" s="150"/>
      <c r="FB107" s="89"/>
      <c r="FC107" s="142"/>
      <c r="FD107" s="142"/>
      <c r="FE107" s="143"/>
      <c r="FF107" s="144"/>
      <c r="FG107" s="145"/>
      <c r="FH107" s="145"/>
      <c r="FI107" s="146"/>
      <c r="FJ107" s="147"/>
      <c r="FK107" s="148"/>
      <c r="FL107" s="149"/>
      <c r="FM107" s="150"/>
      <c r="FN107" s="89"/>
      <c r="FO107" s="142"/>
      <c r="FP107" s="142"/>
      <c r="FQ107" s="143"/>
      <c r="FR107" s="144"/>
      <c r="FS107" s="145"/>
      <c r="FT107" s="145"/>
      <c r="FU107" s="146"/>
      <c r="FV107" s="147"/>
      <c r="FW107" s="148"/>
      <c r="FX107" s="149"/>
      <c r="FY107" s="150"/>
      <c r="FZ107" s="89"/>
      <c r="GA107" s="142"/>
      <c r="GB107" s="142"/>
      <c r="GC107" s="143"/>
      <c r="GD107" s="144"/>
      <c r="GE107" s="145"/>
      <c r="GF107" s="145"/>
      <c r="GG107" s="146"/>
      <c r="GH107" s="147"/>
      <c r="GI107" s="148"/>
      <c r="GJ107" s="149"/>
      <c r="GK107" s="150"/>
      <c r="GL107" s="89"/>
      <c r="GM107" s="142"/>
      <c r="GN107" s="142"/>
      <c r="GO107" s="143"/>
      <c r="GP107" s="144"/>
      <c r="GQ107" s="145"/>
      <c r="GR107" s="145"/>
      <c r="GS107" s="146"/>
      <c r="GT107" s="147"/>
      <c r="GU107" s="148"/>
      <c r="GV107" s="149"/>
      <c r="GW107" s="150"/>
      <c r="GX107" s="89"/>
      <c r="GY107" s="142"/>
      <c r="GZ107" s="142"/>
      <c r="HA107" s="143"/>
      <c r="HB107" s="144"/>
      <c r="HC107" s="145"/>
      <c r="HD107" s="145"/>
      <c r="HE107" s="146"/>
      <c r="HF107" s="147"/>
      <c r="HG107" s="148"/>
      <c r="HH107" s="149"/>
      <c r="HI107" s="150"/>
      <c r="HJ107" s="89"/>
      <c r="HK107" s="142"/>
      <c r="HL107" s="142"/>
      <c r="HM107" s="143"/>
      <c r="HN107" s="144"/>
      <c r="HO107" s="145"/>
      <c r="HP107" s="145"/>
      <c r="HQ107" s="146"/>
      <c r="HR107" s="147"/>
      <c r="HS107" s="148"/>
      <c r="HT107" s="149"/>
      <c r="HU107" s="150"/>
      <c r="HV107" s="89"/>
      <c r="HW107" s="142"/>
      <c r="HX107" s="142"/>
      <c r="HY107" s="143"/>
      <c r="HZ107" s="144"/>
      <c r="IA107" s="145"/>
      <c r="IB107" s="145"/>
      <c r="IC107" s="146"/>
      <c r="ID107" s="147"/>
      <c r="IE107" s="148"/>
      <c r="IF107" s="149"/>
      <c r="IG107" s="150"/>
      <c r="IH107" s="89"/>
      <c r="II107" s="142"/>
      <c r="IJ107" s="142"/>
      <c r="IK107" s="143"/>
      <c r="IL107" s="144"/>
      <c r="IM107" s="145"/>
      <c r="IN107" s="145"/>
      <c r="IO107" s="146"/>
      <c r="IP107" s="147"/>
      <c r="IQ107" s="148"/>
      <c r="IR107" s="149"/>
      <c r="IS107" s="150"/>
      <c r="IT107" s="89"/>
      <c r="IU107" s="142"/>
      <c r="IV107" s="142"/>
      <c r="IW107" s="143"/>
      <c r="IX107" s="144"/>
      <c r="IY107" s="145"/>
      <c r="IZ107" s="145"/>
      <c r="JA107" s="146"/>
      <c r="JB107" s="147"/>
      <c r="JC107" s="148"/>
      <c r="JD107" s="149"/>
      <c r="JE107" s="150"/>
      <c r="JF107" s="89"/>
      <c r="JG107" s="142"/>
      <c r="JH107" s="142"/>
      <c r="JI107" s="143"/>
      <c r="JJ107" s="144"/>
      <c r="JK107" s="145"/>
      <c r="JL107" s="145"/>
      <c r="JM107" s="146"/>
      <c r="JN107" s="147"/>
      <c r="JO107" s="148"/>
      <c r="JP107" s="149"/>
      <c r="JQ107" s="150"/>
      <c r="JR107" s="89"/>
      <c r="JS107" s="142"/>
      <c r="JT107" s="142"/>
      <c r="JU107" s="143"/>
      <c r="JV107" s="144"/>
      <c r="JW107" s="145"/>
      <c r="JX107" s="145"/>
      <c r="JY107" s="146"/>
      <c r="JZ107" s="147"/>
      <c r="KA107" s="148"/>
      <c r="KB107" s="149"/>
      <c r="KC107" s="150"/>
      <c r="KD107" s="89"/>
      <c r="KE107" s="142"/>
      <c r="KF107" s="142"/>
    </row>
    <row r="108" spans="1:292" ht="13.5" customHeight="1" x14ac:dyDescent="0.2">
      <c r="A108" s="100"/>
      <c r="B108" s="142" t="s">
        <v>1160</v>
      </c>
      <c r="C108" s="89" t="s">
        <v>1158</v>
      </c>
      <c r="D108" s="320"/>
      <c r="E108" s="143"/>
      <c r="F108" s="144"/>
      <c r="G108" s="145"/>
      <c r="H108" s="145"/>
      <c r="I108" s="146"/>
      <c r="J108" s="147"/>
      <c r="K108" s="148"/>
      <c r="L108" s="149"/>
      <c r="M108" s="150"/>
      <c r="O108" s="142"/>
      <c r="P108" s="320"/>
      <c r="Q108" s="143"/>
      <c r="R108" s="144"/>
      <c r="S108" s="145"/>
      <c r="T108" s="145"/>
      <c r="U108" s="146"/>
      <c r="V108" s="147"/>
      <c r="W108" s="148"/>
      <c r="X108" s="149"/>
      <c r="Y108" s="150"/>
      <c r="AA108" s="142"/>
      <c r="AB108" s="142"/>
      <c r="AC108" s="143"/>
      <c r="AD108" s="144"/>
      <c r="AE108" s="145"/>
      <c r="AF108" s="145"/>
      <c r="AG108" s="146"/>
      <c r="AH108" s="147"/>
      <c r="AI108" s="148"/>
      <c r="AJ108" s="149"/>
      <c r="AK108" s="150"/>
      <c r="AM108" s="142"/>
      <c r="AN108" s="142"/>
      <c r="AO108" s="143">
        <f t="shared" ref="AO108" si="339">IF(AS108="","",AO$3)</f>
        <v>41878</v>
      </c>
      <c r="AP108" s="144" t="str">
        <f t="shared" ref="AP108" si="340">IF(AS108="","",AO$1)</f>
        <v>Valls I</v>
      </c>
      <c r="AQ108" s="145">
        <f t="shared" ref="AQ108" si="341">IF(AS108="","",AO$2)</f>
        <v>41729</v>
      </c>
      <c r="AR108" s="145">
        <f t="shared" ref="AR108" si="342">IF(AS108="","",AO$3)</f>
        <v>41878</v>
      </c>
      <c r="AS108" s="146" t="str">
        <f t="shared" ref="AS108" si="343">IF(AZ108="","",IF(ISNUMBER(SEARCH(":",AZ108)),MID(AZ108,FIND(":",AZ108)+2,FIND("(",AZ108)-FIND(":",AZ108)-3),LEFT(AZ108,FIND("(",AZ108)-2)))</f>
        <v>Ségolène Neuville</v>
      </c>
      <c r="AT108" s="147" t="str">
        <f t="shared" ref="AT108" si="344">IF(AZ108="","",MID(AZ108,FIND("(",AZ108)+1,4))</f>
        <v>1971</v>
      </c>
      <c r="AU108" s="148" t="str">
        <f t="shared" ref="AU108" si="345">IF(ISNUMBER(SEARCH("*female*",AZ108)),"female",IF(ISNUMBER(SEARCH("*male*",AZ108)),"male",""))</f>
        <v>female</v>
      </c>
      <c r="AV108" s="149" t="str">
        <f t="shared" ref="AV108" si="346">IF(AZ108="","",IF(ISERROR(MID(AZ108,FIND("male,",AZ108)+6,(FIND(")",AZ108)-(FIND("male,",AZ108)+6))))=TRUE,"missing/error",MID(AZ108,FIND("male,",AZ108)+6,(FIND(")",AZ108)-(FIND("male,",AZ108)+6)))))</f>
        <v>fr_ps01</v>
      </c>
      <c r="AW108" s="150" t="str">
        <f t="shared" ref="AW108" si="347">IF(AS108="","",(MID(AS108,(SEARCH("^^",SUBSTITUTE(AS108," ","^^",LEN(AS108)-LEN(SUBSTITUTE(AS108," ","")))))+1,99)&amp;"_"&amp;LEFT(AS108,FIND(" ",AS108)-1)&amp;"_"&amp;AT108))</f>
        <v>Neuville_Ségolène_1971</v>
      </c>
      <c r="AX108" s="89"/>
      <c r="AY108" s="142"/>
      <c r="AZ108" s="211" t="s">
        <v>1118</v>
      </c>
      <c r="BA108" s="143"/>
      <c r="BB108" s="144"/>
      <c r="BC108" s="145"/>
      <c r="BD108" s="145"/>
      <c r="BE108" s="146"/>
      <c r="BF108" s="147"/>
      <c r="BG108" s="148"/>
      <c r="BH108" s="149"/>
      <c r="BI108" s="150"/>
      <c r="BJ108" s="89"/>
      <c r="BK108" s="142"/>
      <c r="BL108" s="211"/>
      <c r="BM108" s="143" t="str">
        <f t="shared" si="261"/>
        <v/>
      </c>
      <c r="BN108" s="144" t="str">
        <f t="shared" si="262"/>
        <v/>
      </c>
      <c r="BO108" s="145" t="str">
        <f t="shared" si="263"/>
        <v/>
      </c>
      <c r="BP108" s="145" t="str">
        <f t="shared" si="264"/>
        <v/>
      </c>
      <c r="BQ108" s="146" t="str">
        <f t="shared" si="265"/>
        <v/>
      </c>
      <c r="BR108" s="147" t="str">
        <f t="shared" si="266"/>
        <v/>
      </c>
      <c r="BS108" s="148" t="str">
        <f t="shared" si="267"/>
        <v/>
      </c>
      <c r="BT108" s="149" t="str">
        <f t="shared" si="268"/>
        <v/>
      </c>
      <c r="BU108" s="150" t="str">
        <f t="shared" si="269"/>
        <v/>
      </c>
      <c r="BV108" s="89"/>
      <c r="BW108" s="142"/>
      <c r="BX108" s="142"/>
      <c r="BY108" s="143" t="str">
        <f t="shared" si="270"/>
        <v/>
      </c>
      <c r="BZ108" s="144" t="str">
        <f t="shared" si="271"/>
        <v/>
      </c>
      <c r="CA108" s="145" t="str">
        <f t="shared" si="272"/>
        <v/>
      </c>
      <c r="CB108" s="145" t="str">
        <f t="shared" si="273"/>
        <v/>
      </c>
      <c r="CC108" s="146" t="str">
        <f t="shared" si="274"/>
        <v/>
      </c>
      <c r="CD108" s="147" t="str">
        <f t="shared" si="275"/>
        <v/>
      </c>
      <c r="CE108" s="148" t="str">
        <f t="shared" si="276"/>
        <v/>
      </c>
      <c r="CF108" s="149" t="str">
        <f t="shared" si="277"/>
        <v/>
      </c>
      <c r="CG108" s="150" t="str">
        <f t="shared" si="278"/>
        <v/>
      </c>
      <c r="CH108" s="89"/>
      <c r="CI108" s="142"/>
      <c r="CJ108" s="142"/>
      <c r="CK108" s="143" t="str">
        <f t="shared" si="279"/>
        <v/>
      </c>
      <c r="CL108" s="144" t="str">
        <f t="shared" si="280"/>
        <v/>
      </c>
      <c r="CM108" s="145" t="str">
        <f t="shared" si="281"/>
        <v/>
      </c>
      <c r="CN108" s="145" t="str">
        <f t="shared" si="282"/>
        <v/>
      </c>
      <c r="CO108" s="146" t="str">
        <f t="shared" si="283"/>
        <v/>
      </c>
      <c r="CP108" s="147" t="str">
        <f t="shared" si="284"/>
        <v/>
      </c>
      <c r="CQ108" s="148" t="str">
        <f t="shared" si="285"/>
        <v/>
      </c>
      <c r="CR108" s="149" t="str">
        <f t="shared" si="286"/>
        <v/>
      </c>
      <c r="CS108" s="150" t="str">
        <f t="shared" si="287"/>
        <v/>
      </c>
      <c r="CT108" s="89"/>
      <c r="CU108" s="142"/>
      <c r="CV108" s="142"/>
      <c r="CW108" s="143" t="str">
        <f t="shared" si="252"/>
        <v/>
      </c>
      <c r="CX108" s="144" t="str">
        <f t="shared" si="253"/>
        <v/>
      </c>
      <c r="CY108" s="145" t="str">
        <f t="shared" si="254"/>
        <v/>
      </c>
      <c r="CZ108" s="145" t="str">
        <f t="shared" si="255"/>
        <v/>
      </c>
      <c r="DA108" s="146" t="str">
        <f t="shared" si="256"/>
        <v/>
      </c>
      <c r="DB108" s="147" t="str">
        <f t="shared" si="257"/>
        <v/>
      </c>
      <c r="DC108" s="148" t="str">
        <f t="shared" si="258"/>
        <v/>
      </c>
      <c r="DD108" s="149" t="str">
        <f t="shared" si="259"/>
        <v/>
      </c>
      <c r="DE108" s="150" t="str">
        <f t="shared" si="260"/>
        <v/>
      </c>
      <c r="DF108" s="89"/>
      <c r="DG108" s="142"/>
      <c r="DH108" s="142"/>
      <c r="DI108" s="143"/>
      <c r="DJ108" s="144"/>
      <c r="DK108" s="145"/>
      <c r="DL108" s="145"/>
      <c r="DM108" s="146"/>
      <c r="DN108" s="147"/>
      <c r="DO108" s="148"/>
      <c r="DP108" s="149"/>
      <c r="DQ108" s="150"/>
      <c r="DR108" s="89"/>
      <c r="DS108" s="142"/>
      <c r="DT108" s="142"/>
      <c r="DU108" s="143"/>
      <c r="DV108" s="144"/>
      <c r="DW108" s="145"/>
      <c r="DX108" s="145"/>
      <c r="DY108" s="146"/>
      <c r="DZ108" s="147"/>
      <c r="EA108" s="148"/>
      <c r="EB108" s="149"/>
      <c r="EC108" s="150"/>
      <c r="ED108" s="89"/>
      <c r="EE108" s="142"/>
      <c r="EF108" s="142"/>
      <c r="EG108" s="143"/>
      <c r="EH108" s="144"/>
      <c r="EI108" s="145"/>
      <c r="EJ108" s="145"/>
      <c r="EK108" s="146"/>
      <c r="EL108" s="147"/>
      <c r="EM108" s="148"/>
      <c r="EN108" s="149"/>
      <c r="EO108" s="150"/>
      <c r="EP108" s="89"/>
      <c r="EQ108" s="142"/>
      <c r="ER108" s="142"/>
      <c r="ES108" s="143"/>
      <c r="ET108" s="144"/>
      <c r="EU108" s="145"/>
      <c r="EV108" s="145"/>
      <c r="EW108" s="146"/>
      <c r="EX108" s="147"/>
      <c r="EY108" s="148"/>
      <c r="EZ108" s="149"/>
      <c r="FA108" s="150"/>
      <c r="FB108" s="89"/>
      <c r="FC108" s="142"/>
      <c r="FD108" s="142"/>
      <c r="FE108" s="143"/>
      <c r="FF108" s="144"/>
      <c r="FG108" s="145"/>
      <c r="FH108" s="145"/>
      <c r="FI108" s="146"/>
      <c r="FJ108" s="147"/>
      <c r="FK108" s="148"/>
      <c r="FL108" s="149"/>
      <c r="FM108" s="150"/>
      <c r="FN108" s="89"/>
      <c r="FO108" s="142"/>
      <c r="FP108" s="142"/>
      <c r="FQ108" s="143"/>
      <c r="FR108" s="144"/>
      <c r="FS108" s="145"/>
      <c r="FT108" s="145"/>
      <c r="FU108" s="146"/>
      <c r="FV108" s="147"/>
      <c r="FW108" s="148"/>
      <c r="FX108" s="149"/>
      <c r="FY108" s="150"/>
      <c r="FZ108" s="89"/>
      <c r="GA108" s="142"/>
      <c r="GB108" s="142"/>
      <c r="GC108" s="143"/>
      <c r="GD108" s="144"/>
      <c r="GE108" s="145"/>
      <c r="GF108" s="145"/>
      <c r="GG108" s="146"/>
      <c r="GH108" s="147"/>
      <c r="GI108" s="148"/>
      <c r="GJ108" s="149"/>
      <c r="GK108" s="150"/>
      <c r="GL108" s="89"/>
      <c r="GM108" s="142"/>
      <c r="GN108" s="142"/>
      <c r="GO108" s="143"/>
      <c r="GP108" s="144"/>
      <c r="GQ108" s="145"/>
      <c r="GR108" s="145"/>
      <c r="GS108" s="146"/>
      <c r="GT108" s="147"/>
      <c r="GU108" s="148"/>
      <c r="GV108" s="149"/>
      <c r="GW108" s="150"/>
      <c r="GX108" s="89"/>
      <c r="GY108" s="142"/>
      <c r="GZ108" s="142"/>
      <c r="HA108" s="143"/>
      <c r="HB108" s="144"/>
      <c r="HC108" s="145"/>
      <c r="HD108" s="145"/>
      <c r="HE108" s="146"/>
      <c r="HF108" s="147"/>
      <c r="HG108" s="148"/>
      <c r="HH108" s="149"/>
      <c r="HI108" s="150"/>
      <c r="HJ108" s="89"/>
      <c r="HK108" s="142"/>
      <c r="HL108" s="142"/>
      <c r="HM108" s="143"/>
      <c r="HN108" s="144"/>
      <c r="HO108" s="145"/>
      <c r="HP108" s="145"/>
      <c r="HQ108" s="146"/>
      <c r="HR108" s="147"/>
      <c r="HS108" s="148"/>
      <c r="HT108" s="149"/>
      <c r="HU108" s="150"/>
      <c r="HV108" s="89"/>
      <c r="HW108" s="142"/>
      <c r="HX108" s="142"/>
      <c r="HY108" s="143"/>
      <c r="HZ108" s="144"/>
      <c r="IA108" s="145"/>
      <c r="IB108" s="145"/>
      <c r="IC108" s="146"/>
      <c r="ID108" s="147"/>
      <c r="IE108" s="148"/>
      <c r="IF108" s="149"/>
      <c r="IG108" s="150"/>
      <c r="IH108" s="89"/>
      <c r="II108" s="142"/>
      <c r="IJ108" s="142"/>
      <c r="IK108" s="143"/>
      <c r="IL108" s="144"/>
      <c r="IM108" s="145"/>
      <c r="IN108" s="145"/>
      <c r="IO108" s="146"/>
      <c r="IP108" s="147"/>
      <c r="IQ108" s="148"/>
      <c r="IR108" s="149"/>
      <c r="IS108" s="150"/>
      <c r="IT108" s="89"/>
      <c r="IU108" s="142"/>
      <c r="IV108" s="142"/>
      <c r="IW108" s="143"/>
      <c r="IX108" s="144"/>
      <c r="IY108" s="145"/>
      <c r="IZ108" s="145"/>
      <c r="JA108" s="146"/>
      <c r="JB108" s="147"/>
      <c r="JC108" s="148"/>
      <c r="JD108" s="149"/>
      <c r="JE108" s="150"/>
      <c r="JF108" s="89"/>
      <c r="JG108" s="142"/>
      <c r="JH108" s="142"/>
      <c r="JI108" s="143"/>
      <c r="JJ108" s="144"/>
      <c r="JK108" s="145"/>
      <c r="JL108" s="145"/>
      <c r="JM108" s="146"/>
      <c r="JN108" s="147"/>
      <c r="JO108" s="148"/>
      <c r="JP108" s="149"/>
      <c r="JQ108" s="150"/>
      <c r="JR108" s="89"/>
      <c r="JS108" s="142"/>
      <c r="JT108" s="142"/>
      <c r="JU108" s="143"/>
      <c r="JV108" s="144"/>
      <c r="JW108" s="145"/>
      <c r="JX108" s="145"/>
      <c r="JY108" s="146"/>
      <c r="JZ108" s="147"/>
      <c r="KA108" s="148"/>
      <c r="KB108" s="149"/>
      <c r="KC108" s="150"/>
      <c r="KD108" s="89"/>
      <c r="KE108" s="142"/>
      <c r="KF108" s="142"/>
    </row>
    <row r="109" spans="1:292" ht="13.5" customHeight="1" x14ac:dyDescent="0.2">
      <c r="A109" s="100"/>
      <c r="B109" s="142" t="s">
        <v>1147</v>
      </c>
      <c r="C109" s="89" t="s">
        <v>1089</v>
      </c>
      <c r="D109" s="320"/>
      <c r="E109" s="143"/>
      <c r="F109" s="144"/>
      <c r="G109" s="145"/>
      <c r="H109" s="145"/>
      <c r="I109" s="146"/>
      <c r="J109" s="147"/>
      <c r="K109" s="148"/>
      <c r="L109" s="149"/>
      <c r="M109" s="150"/>
      <c r="O109" s="142"/>
      <c r="P109" s="320"/>
      <c r="Q109" s="143"/>
      <c r="R109" s="144"/>
      <c r="S109" s="145"/>
      <c r="T109" s="145"/>
      <c r="U109" s="146"/>
      <c r="V109" s="147"/>
      <c r="W109" s="148"/>
      <c r="X109" s="149"/>
      <c r="Y109" s="150"/>
      <c r="AA109" s="142"/>
      <c r="AB109" s="142"/>
      <c r="AC109" s="143"/>
      <c r="AD109" s="144"/>
      <c r="AE109" s="145"/>
      <c r="AF109" s="145"/>
      <c r="AG109" s="146"/>
      <c r="AH109" s="147"/>
      <c r="AI109" s="148"/>
      <c r="AJ109" s="149"/>
      <c r="AK109" s="150"/>
      <c r="AM109" s="142"/>
      <c r="AN109" s="142"/>
      <c r="AO109" s="143"/>
      <c r="AP109" s="144"/>
      <c r="AQ109" s="145"/>
      <c r="AR109" s="145"/>
      <c r="AS109" s="146"/>
      <c r="AT109" s="147"/>
      <c r="AU109" s="148"/>
      <c r="AV109" s="149"/>
      <c r="AW109" s="150"/>
      <c r="AX109" s="89"/>
      <c r="AY109" s="142"/>
      <c r="AZ109" s="211"/>
      <c r="BA109" s="143">
        <f t="shared" si="295"/>
        <v>42710</v>
      </c>
      <c r="BB109" s="144" t="str">
        <f t="shared" si="296"/>
        <v>Valls II</v>
      </c>
      <c r="BC109" s="145">
        <f t="shared" ref="BC109" si="348">IF(BE109="","",BA$2)</f>
        <v>41878</v>
      </c>
      <c r="BD109" s="145">
        <f t="shared" ref="BD109" si="349">IF(BE109="","",BA$3)</f>
        <v>42710</v>
      </c>
      <c r="BE109" s="146" t="str">
        <f t="shared" si="297"/>
        <v>Ségolène Neuville</v>
      </c>
      <c r="BF109" s="147" t="str">
        <f t="shared" si="298"/>
        <v>1971</v>
      </c>
      <c r="BG109" s="148" t="str">
        <f t="shared" si="299"/>
        <v>female</v>
      </c>
      <c r="BH109" s="149" t="str">
        <f t="shared" si="300"/>
        <v>fr_ps01</v>
      </c>
      <c r="BI109" s="150" t="str">
        <f t="shared" si="301"/>
        <v>Neuville_Ségolène_1971</v>
      </c>
      <c r="BJ109" s="89"/>
      <c r="BK109" s="142"/>
      <c r="BL109" s="211" t="s">
        <v>1118</v>
      </c>
      <c r="BM109" s="143" t="str">
        <f t="shared" si="261"/>
        <v/>
      </c>
      <c r="BN109" s="144" t="str">
        <f t="shared" si="262"/>
        <v/>
      </c>
      <c r="BO109" s="145" t="str">
        <f t="shared" si="263"/>
        <v/>
      </c>
      <c r="BP109" s="145" t="str">
        <f t="shared" si="264"/>
        <v/>
      </c>
      <c r="BQ109" s="146" t="str">
        <f t="shared" si="265"/>
        <v/>
      </c>
      <c r="BR109" s="147" t="str">
        <f t="shared" si="266"/>
        <v/>
      </c>
      <c r="BS109" s="148" t="str">
        <f t="shared" si="267"/>
        <v/>
      </c>
      <c r="BT109" s="149" t="str">
        <f t="shared" si="268"/>
        <v/>
      </c>
      <c r="BU109" s="150" t="str">
        <f t="shared" si="269"/>
        <v/>
      </c>
      <c r="BV109" s="89"/>
      <c r="BW109" s="142"/>
      <c r="BX109" s="142"/>
      <c r="BY109" s="143" t="str">
        <f t="shared" si="270"/>
        <v/>
      </c>
      <c r="BZ109" s="144" t="str">
        <f t="shared" si="271"/>
        <v/>
      </c>
      <c r="CA109" s="145" t="str">
        <f t="shared" si="272"/>
        <v/>
      </c>
      <c r="CB109" s="145" t="str">
        <f t="shared" si="273"/>
        <v/>
      </c>
      <c r="CC109" s="146" t="str">
        <f t="shared" si="274"/>
        <v/>
      </c>
      <c r="CD109" s="147" t="str">
        <f t="shared" si="275"/>
        <v/>
      </c>
      <c r="CE109" s="148" t="str">
        <f t="shared" si="276"/>
        <v/>
      </c>
      <c r="CF109" s="149" t="str">
        <f t="shared" si="277"/>
        <v/>
      </c>
      <c r="CG109" s="150" t="str">
        <f t="shared" si="278"/>
        <v/>
      </c>
      <c r="CH109" s="89"/>
      <c r="CI109" s="142"/>
      <c r="CJ109" s="142"/>
      <c r="CK109" s="143" t="str">
        <f t="shared" si="279"/>
        <v/>
      </c>
      <c r="CL109" s="144" t="str">
        <f t="shared" si="280"/>
        <v/>
      </c>
      <c r="CM109" s="145" t="str">
        <f t="shared" si="281"/>
        <v/>
      </c>
      <c r="CN109" s="145" t="str">
        <f t="shared" si="282"/>
        <v/>
      </c>
      <c r="CO109" s="146" t="str">
        <f t="shared" si="283"/>
        <v/>
      </c>
      <c r="CP109" s="147" t="str">
        <f t="shared" si="284"/>
        <v/>
      </c>
      <c r="CQ109" s="148" t="str">
        <f t="shared" si="285"/>
        <v/>
      </c>
      <c r="CR109" s="149" t="str">
        <f t="shared" si="286"/>
        <v/>
      </c>
      <c r="CS109" s="150" t="str">
        <f t="shared" si="287"/>
        <v/>
      </c>
      <c r="CT109" s="89"/>
      <c r="CU109" s="142"/>
      <c r="CV109" s="142"/>
      <c r="CW109" s="143" t="str">
        <f t="shared" si="252"/>
        <v/>
      </c>
      <c r="CX109" s="144" t="str">
        <f t="shared" si="253"/>
        <v/>
      </c>
      <c r="CY109" s="145" t="str">
        <f t="shared" si="254"/>
        <v/>
      </c>
      <c r="CZ109" s="145" t="str">
        <f t="shared" si="255"/>
        <v/>
      </c>
      <c r="DA109" s="146" t="str">
        <f t="shared" si="256"/>
        <v/>
      </c>
      <c r="DB109" s="147" t="str">
        <f t="shared" si="257"/>
        <v/>
      </c>
      <c r="DC109" s="148" t="str">
        <f t="shared" si="258"/>
        <v/>
      </c>
      <c r="DD109" s="149" t="str">
        <f t="shared" si="259"/>
        <v/>
      </c>
      <c r="DE109" s="150" t="str">
        <f t="shared" si="260"/>
        <v/>
      </c>
      <c r="DF109" s="89"/>
      <c r="DG109" s="142"/>
      <c r="DH109" s="142"/>
      <c r="DI109" s="143"/>
      <c r="DJ109" s="144"/>
      <c r="DK109" s="145"/>
      <c r="DL109" s="145"/>
      <c r="DM109" s="146"/>
      <c r="DN109" s="147"/>
      <c r="DO109" s="148"/>
      <c r="DP109" s="149"/>
      <c r="DQ109" s="150"/>
      <c r="DR109" s="89"/>
      <c r="DS109" s="142"/>
      <c r="DT109" s="142"/>
      <c r="DU109" s="143"/>
      <c r="DV109" s="144"/>
      <c r="DW109" s="145"/>
      <c r="DX109" s="145"/>
      <c r="DY109" s="146"/>
      <c r="DZ109" s="147"/>
      <c r="EA109" s="148"/>
      <c r="EB109" s="149"/>
      <c r="EC109" s="150"/>
      <c r="ED109" s="89"/>
      <c r="EE109" s="142"/>
      <c r="EF109" s="142"/>
      <c r="EG109" s="143"/>
      <c r="EH109" s="144"/>
      <c r="EI109" s="145"/>
      <c r="EJ109" s="145"/>
      <c r="EK109" s="146"/>
      <c r="EL109" s="147"/>
      <c r="EM109" s="148"/>
      <c r="EN109" s="149"/>
      <c r="EO109" s="150"/>
      <c r="EP109" s="89"/>
      <c r="EQ109" s="142"/>
      <c r="ER109" s="142"/>
      <c r="ES109" s="143"/>
      <c r="ET109" s="144"/>
      <c r="EU109" s="145"/>
      <c r="EV109" s="145"/>
      <c r="EW109" s="146"/>
      <c r="EX109" s="147"/>
      <c r="EY109" s="148"/>
      <c r="EZ109" s="149"/>
      <c r="FA109" s="150"/>
      <c r="FB109" s="89"/>
      <c r="FC109" s="142"/>
      <c r="FD109" s="142"/>
      <c r="FE109" s="143"/>
      <c r="FF109" s="144"/>
      <c r="FG109" s="145"/>
      <c r="FH109" s="145"/>
      <c r="FI109" s="146"/>
      <c r="FJ109" s="147"/>
      <c r="FK109" s="148"/>
      <c r="FL109" s="149"/>
      <c r="FM109" s="150"/>
      <c r="FN109" s="89"/>
      <c r="FO109" s="142"/>
      <c r="FP109" s="142"/>
      <c r="FQ109" s="143"/>
      <c r="FR109" s="144"/>
      <c r="FS109" s="145"/>
      <c r="FT109" s="145"/>
      <c r="FU109" s="146"/>
      <c r="FV109" s="147"/>
      <c r="FW109" s="148"/>
      <c r="FX109" s="149"/>
      <c r="FY109" s="150"/>
      <c r="FZ109" s="89"/>
      <c r="GA109" s="142"/>
      <c r="GB109" s="142"/>
      <c r="GC109" s="143"/>
      <c r="GD109" s="144"/>
      <c r="GE109" s="145"/>
      <c r="GF109" s="145"/>
      <c r="GG109" s="146"/>
      <c r="GH109" s="147"/>
      <c r="GI109" s="148"/>
      <c r="GJ109" s="149"/>
      <c r="GK109" s="150"/>
      <c r="GL109" s="89"/>
      <c r="GM109" s="142"/>
      <c r="GN109" s="142"/>
      <c r="GO109" s="143"/>
      <c r="GP109" s="144"/>
      <c r="GQ109" s="145"/>
      <c r="GR109" s="145"/>
      <c r="GS109" s="146"/>
      <c r="GT109" s="147"/>
      <c r="GU109" s="148"/>
      <c r="GV109" s="149"/>
      <c r="GW109" s="150"/>
      <c r="GX109" s="89"/>
      <c r="GY109" s="142"/>
      <c r="GZ109" s="142"/>
      <c r="HA109" s="143"/>
      <c r="HB109" s="144"/>
      <c r="HC109" s="145"/>
      <c r="HD109" s="145"/>
      <c r="HE109" s="146"/>
      <c r="HF109" s="147"/>
      <c r="HG109" s="148"/>
      <c r="HH109" s="149"/>
      <c r="HI109" s="150"/>
      <c r="HJ109" s="89"/>
      <c r="HK109" s="142"/>
      <c r="HL109" s="142"/>
      <c r="HM109" s="143"/>
      <c r="HN109" s="144"/>
      <c r="HO109" s="145"/>
      <c r="HP109" s="145"/>
      <c r="HQ109" s="146"/>
      <c r="HR109" s="147"/>
      <c r="HS109" s="148"/>
      <c r="HT109" s="149"/>
      <c r="HU109" s="150"/>
      <c r="HV109" s="89"/>
      <c r="HW109" s="142"/>
      <c r="HX109" s="142"/>
      <c r="HY109" s="143"/>
      <c r="HZ109" s="144"/>
      <c r="IA109" s="145"/>
      <c r="IB109" s="145"/>
      <c r="IC109" s="146"/>
      <c r="ID109" s="147"/>
      <c r="IE109" s="148"/>
      <c r="IF109" s="149"/>
      <c r="IG109" s="150"/>
      <c r="IH109" s="89"/>
      <c r="II109" s="142"/>
      <c r="IJ109" s="142"/>
      <c r="IK109" s="143"/>
      <c r="IL109" s="144"/>
      <c r="IM109" s="145"/>
      <c r="IN109" s="145"/>
      <c r="IO109" s="146"/>
      <c r="IP109" s="147"/>
      <c r="IQ109" s="148"/>
      <c r="IR109" s="149"/>
      <c r="IS109" s="150"/>
      <c r="IT109" s="89"/>
      <c r="IU109" s="142"/>
      <c r="IV109" s="142"/>
      <c r="IW109" s="143"/>
      <c r="IX109" s="144"/>
      <c r="IY109" s="145"/>
      <c r="IZ109" s="145"/>
      <c r="JA109" s="146"/>
      <c r="JB109" s="147"/>
      <c r="JC109" s="148"/>
      <c r="JD109" s="149"/>
      <c r="JE109" s="150"/>
      <c r="JF109" s="89"/>
      <c r="JG109" s="142"/>
      <c r="JH109" s="142"/>
      <c r="JI109" s="143"/>
      <c r="JJ109" s="144"/>
      <c r="JK109" s="145"/>
      <c r="JL109" s="145"/>
      <c r="JM109" s="146"/>
      <c r="JN109" s="147"/>
      <c r="JO109" s="148"/>
      <c r="JP109" s="149"/>
      <c r="JQ109" s="150"/>
      <c r="JR109" s="89"/>
      <c r="JS109" s="142"/>
      <c r="JT109" s="142"/>
      <c r="JU109" s="143"/>
      <c r="JV109" s="144"/>
      <c r="JW109" s="145"/>
      <c r="JX109" s="145"/>
      <c r="JY109" s="146"/>
      <c r="JZ109" s="147"/>
      <c r="KA109" s="148"/>
      <c r="KB109" s="149"/>
      <c r="KC109" s="150"/>
      <c r="KD109" s="89"/>
      <c r="KE109" s="142"/>
      <c r="KF109" s="142"/>
    </row>
    <row r="110" spans="1:292" ht="13.5" customHeight="1" x14ac:dyDescent="0.25">
      <c r="A110" s="100"/>
      <c r="B110" s="142" t="s">
        <v>977</v>
      </c>
      <c r="C110" s="89" t="s">
        <v>978</v>
      </c>
      <c r="D110" s="320"/>
      <c r="E110" s="143"/>
      <c r="F110" s="144"/>
      <c r="G110" s="145"/>
      <c r="H110" s="145"/>
      <c r="I110" s="146"/>
      <c r="J110" s="147"/>
      <c r="K110" s="148"/>
      <c r="L110" s="149"/>
      <c r="M110" s="150"/>
      <c r="O110" s="142"/>
      <c r="P110" s="320"/>
      <c r="Q110" s="143">
        <f>IF(U110="","",Q$3)</f>
        <v>41044</v>
      </c>
      <c r="R110" s="144" t="str">
        <f>IF(U110="","",Q$1)</f>
        <v>Fillon VII</v>
      </c>
      <c r="S110" s="145">
        <v>40723</v>
      </c>
      <c r="T110" s="145">
        <v>40812</v>
      </c>
      <c r="U110" s="146" t="str">
        <f>IF(AB110="","",IF(ISNUMBER(SEARCH(":",AB110)),MID(AB110,FIND(":",AB110)+2,FIND("(",AB110)-FIND(":",AB110)-3),LEFT(AB110,FIND("(",AB110)-2)))</f>
        <v>David Douillet</v>
      </c>
      <c r="V110" s="147" t="str">
        <f>IF(AB110="","",MID(AB110,FIND("(",AB110)+1,4))</f>
        <v>1969</v>
      </c>
      <c r="W110" s="148" t="str">
        <f>IF(ISNUMBER(SEARCH("*female*",AB110)),"female",IF(ISNUMBER(SEARCH("*male*",AB110)),"male",""))</f>
        <v>male</v>
      </c>
      <c r="X110" s="149" t="str">
        <f>IF(AB110="","",IF(ISERROR(MID(AB110,FIND("male,",AB110)+6,(FIND(")",AB110)-(FIND("male,",AB110)+6))))=TRUE,"missing/error",MID(AB110,FIND("male,",AB110)+6,(FIND(")",AB110)-(FIND("male,",AB110)+6)))))</f>
        <v>fr_ump01</v>
      </c>
      <c r="Y110" s="150" t="str">
        <f>IF(U110="","",(MID(U110,(SEARCH("^^",SUBSTITUTE(U110," ","^^",LEN(U110)-LEN(SUBSTITUTE(U110," ","")))))+1,99)&amp;"_"&amp;LEFT(U110,FIND(" ",U110)-1)&amp;"_"&amp;V110))</f>
        <v>Douillet_David_1969</v>
      </c>
      <c r="AA110" s="142"/>
      <c r="AB110" s="142" t="s">
        <v>979</v>
      </c>
      <c r="AC110" s="143"/>
      <c r="AD110" s="144"/>
      <c r="AE110" s="145"/>
      <c r="AF110" s="145"/>
      <c r="AG110" s="146"/>
      <c r="AH110" s="147"/>
      <c r="AI110" s="148"/>
      <c r="AJ110" s="149"/>
      <c r="AK110" s="150"/>
      <c r="AM110" s="142"/>
      <c r="AN110" s="142"/>
      <c r="AO110" s="143" t="str">
        <f t="shared" si="288"/>
        <v/>
      </c>
      <c r="AP110" s="144" t="str">
        <f t="shared" si="289"/>
        <v/>
      </c>
      <c r="AQ110" s="145"/>
      <c r="AR110" s="145"/>
      <c r="AS110" s="146" t="str">
        <f t="shared" si="290"/>
        <v/>
      </c>
      <c r="AT110" s="147" t="str">
        <f t="shared" si="291"/>
        <v/>
      </c>
      <c r="AU110" s="148" t="str">
        <f t="shared" si="292"/>
        <v/>
      </c>
      <c r="AV110" s="149" t="str">
        <f t="shared" si="293"/>
        <v/>
      </c>
      <c r="AW110" s="150" t="str">
        <f t="shared" si="294"/>
        <v/>
      </c>
      <c r="AX110" s="89"/>
      <c r="AY110" s="142"/>
      <c r="AZ110" s="142"/>
      <c r="BA110" s="143" t="str">
        <f t="shared" si="295"/>
        <v/>
      </c>
      <c r="BB110" s="144" t="str">
        <f t="shared" si="296"/>
        <v/>
      </c>
      <c r="BC110" s="145"/>
      <c r="BD110" s="145"/>
      <c r="BE110" s="146" t="str">
        <f t="shared" si="297"/>
        <v/>
      </c>
      <c r="BF110" s="147" t="str">
        <f t="shared" si="298"/>
        <v/>
      </c>
      <c r="BG110" s="148" t="str">
        <f t="shared" si="299"/>
        <v/>
      </c>
      <c r="BH110" s="149" t="str">
        <f t="shared" si="300"/>
        <v/>
      </c>
      <c r="BI110" s="150" t="str">
        <f t="shared" si="301"/>
        <v/>
      </c>
      <c r="BJ110" s="89"/>
      <c r="BK110" s="142"/>
      <c r="BL110" s="142"/>
      <c r="BM110" s="143" t="str">
        <f t="shared" si="261"/>
        <v/>
      </c>
      <c r="BN110" s="144" t="str">
        <f t="shared" si="262"/>
        <v/>
      </c>
      <c r="BO110" s="145" t="str">
        <f t="shared" si="263"/>
        <v/>
      </c>
      <c r="BP110" s="145" t="str">
        <f t="shared" si="264"/>
        <v/>
      </c>
      <c r="BQ110" s="146" t="str">
        <f t="shared" si="265"/>
        <v/>
      </c>
      <c r="BR110" s="147" t="str">
        <f t="shared" si="266"/>
        <v/>
      </c>
      <c r="BS110" s="148" t="str">
        <f t="shared" si="267"/>
        <v/>
      </c>
      <c r="BT110" s="149" t="str">
        <f t="shared" si="268"/>
        <v/>
      </c>
      <c r="BU110" s="150" t="str">
        <f t="shared" si="269"/>
        <v/>
      </c>
      <c r="BV110" s="89"/>
      <c r="BW110" s="142"/>
      <c r="BX110" s="142"/>
      <c r="BY110" s="143" t="str">
        <f t="shared" si="270"/>
        <v/>
      </c>
      <c r="BZ110" s="144" t="str">
        <f t="shared" si="271"/>
        <v/>
      </c>
      <c r="CA110" s="145" t="str">
        <f t="shared" si="272"/>
        <v/>
      </c>
      <c r="CB110" s="145" t="str">
        <f t="shared" si="273"/>
        <v/>
      </c>
      <c r="CC110" s="146" t="str">
        <f t="shared" si="274"/>
        <v/>
      </c>
      <c r="CD110" s="147" t="str">
        <f t="shared" si="275"/>
        <v/>
      </c>
      <c r="CE110" s="148" t="str">
        <f t="shared" si="276"/>
        <v/>
      </c>
      <c r="CF110" s="149" t="str">
        <f t="shared" si="277"/>
        <v/>
      </c>
      <c r="CG110" s="150" t="str">
        <f t="shared" si="278"/>
        <v/>
      </c>
      <c r="CH110" s="89"/>
      <c r="CI110" s="142"/>
      <c r="CJ110" s="142"/>
      <c r="CK110" s="143" t="str">
        <f t="shared" si="279"/>
        <v/>
      </c>
      <c r="CL110" s="144" t="str">
        <f t="shared" si="280"/>
        <v/>
      </c>
      <c r="CM110" s="145" t="str">
        <f t="shared" si="281"/>
        <v/>
      </c>
      <c r="CN110" s="145" t="str">
        <f t="shared" si="282"/>
        <v/>
      </c>
      <c r="CO110" s="146" t="str">
        <f t="shared" si="283"/>
        <v/>
      </c>
      <c r="CP110" s="147" t="str">
        <f t="shared" si="284"/>
        <v/>
      </c>
      <c r="CQ110" s="148" t="str">
        <f t="shared" si="285"/>
        <v/>
      </c>
      <c r="CR110" s="149" t="str">
        <f t="shared" si="286"/>
        <v/>
      </c>
      <c r="CS110" s="150" t="str">
        <f t="shared" si="287"/>
        <v/>
      </c>
      <c r="CT110" s="89"/>
      <c r="CU110" s="142"/>
      <c r="CV110" s="142"/>
      <c r="CW110" s="143" t="str">
        <f t="shared" si="252"/>
        <v/>
      </c>
      <c r="CX110" s="144" t="str">
        <f t="shared" si="253"/>
        <v/>
      </c>
      <c r="CY110" s="145" t="str">
        <f t="shared" si="254"/>
        <v/>
      </c>
      <c r="CZ110" s="145" t="str">
        <f t="shared" si="255"/>
        <v/>
      </c>
      <c r="DA110" s="146" t="str">
        <f t="shared" si="256"/>
        <v/>
      </c>
      <c r="DB110" s="147" t="str">
        <f t="shared" si="257"/>
        <v/>
      </c>
      <c r="DC110" s="148" t="str">
        <f t="shared" si="258"/>
        <v/>
      </c>
      <c r="DD110" s="149" t="str">
        <f t="shared" si="259"/>
        <v/>
      </c>
      <c r="DE110" s="150" t="str">
        <f t="shared" si="260"/>
        <v/>
      </c>
      <c r="DF110" s="89"/>
      <c r="DG110" s="142"/>
      <c r="DH110" s="142"/>
      <c r="DI110" s="143"/>
      <c r="DJ110" s="144"/>
      <c r="DK110" s="145"/>
      <c r="DL110" s="145"/>
      <c r="DM110" s="146"/>
      <c r="DN110" s="147"/>
      <c r="DO110" s="148"/>
      <c r="DP110" s="149"/>
      <c r="DQ110" s="150"/>
      <c r="DR110" s="89"/>
      <c r="DS110" s="142"/>
      <c r="DT110" s="142"/>
      <c r="DU110" s="143"/>
      <c r="DV110" s="144"/>
      <c r="DW110" s="145"/>
      <c r="DX110" s="145"/>
      <c r="DY110" s="146"/>
      <c r="DZ110" s="147"/>
      <c r="EA110" s="148"/>
      <c r="EB110" s="149"/>
      <c r="EC110" s="150"/>
      <c r="ED110" s="89"/>
      <c r="EE110" s="142"/>
      <c r="EF110" s="142"/>
      <c r="EG110" s="143"/>
      <c r="EH110" s="144"/>
      <c r="EI110" s="145"/>
      <c r="EJ110" s="145"/>
      <c r="EK110" s="146"/>
      <c r="EL110" s="147"/>
      <c r="EM110" s="148"/>
      <c r="EN110" s="149"/>
      <c r="EO110" s="150"/>
      <c r="EP110" s="89"/>
      <c r="EQ110" s="142"/>
      <c r="ER110" s="142"/>
      <c r="ES110" s="143"/>
      <c r="ET110" s="144"/>
      <c r="EU110" s="145"/>
      <c r="EV110" s="145"/>
      <c r="EW110" s="146"/>
      <c r="EX110" s="147"/>
      <c r="EY110" s="148"/>
      <c r="EZ110" s="149"/>
      <c r="FA110" s="150"/>
      <c r="FB110" s="89"/>
      <c r="FC110" s="142"/>
      <c r="FD110" s="142"/>
      <c r="FE110" s="143"/>
      <c r="FF110" s="144"/>
      <c r="FG110" s="145"/>
      <c r="FH110" s="145"/>
      <c r="FI110" s="146"/>
      <c r="FJ110" s="147"/>
      <c r="FK110" s="148"/>
      <c r="FL110" s="149"/>
      <c r="FM110" s="150"/>
      <c r="FN110" s="89"/>
      <c r="FO110" s="142"/>
      <c r="FP110" s="142"/>
      <c r="FQ110" s="143"/>
      <c r="FR110" s="144"/>
      <c r="FS110" s="145"/>
      <c r="FT110" s="145"/>
      <c r="FU110" s="146"/>
      <c r="FV110" s="147"/>
      <c r="FW110" s="148"/>
      <c r="FX110" s="149"/>
      <c r="FY110" s="150"/>
      <c r="FZ110" s="89"/>
      <c r="GA110" s="142"/>
      <c r="GB110" s="142"/>
      <c r="GC110" s="143"/>
      <c r="GD110" s="144"/>
      <c r="GE110" s="145"/>
      <c r="GF110" s="145"/>
      <c r="GG110" s="146"/>
      <c r="GH110" s="147"/>
      <c r="GI110" s="148"/>
      <c r="GJ110" s="149"/>
      <c r="GK110" s="150"/>
      <c r="GL110" s="89"/>
      <c r="GM110" s="142"/>
      <c r="GN110" s="142"/>
      <c r="GO110" s="143"/>
      <c r="GP110" s="144"/>
      <c r="GQ110" s="145"/>
      <c r="GR110" s="145"/>
      <c r="GS110" s="146"/>
      <c r="GT110" s="147"/>
      <c r="GU110" s="148"/>
      <c r="GV110" s="149"/>
      <c r="GW110" s="150"/>
      <c r="GX110" s="89"/>
      <c r="GY110" s="142"/>
      <c r="GZ110" s="142"/>
      <c r="HA110" s="143"/>
      <c r="HB110" s="144"/>
      <c r="HC110" s="145"/>
      <c r="HD110" s="145"/>
      <c r="HE110" s="146"/>
      <c r="HF110" s="147"/>
      <c r="HG110" s="148"/>
      <c r="HH110" s="149"/>
      <c r="HI110" s="150"/>
      <c r="HJ110" s="89"/>
      <c r="HK110" s="142"/>
      <c r="HL110" s="142"/>
      <c r="HM110" s="143"/>
      <c r="HN110" s="144"/>
      <c r="HO110" s="145"/>
      <c r="HP110" s="145"/>
      <c r="HQ110" s="146"/>
      <c r="HR110" s="147"/>
      <c r="HS110" s="148"/>
      <c r="HT110" s="149"/>
      <c r="HU110" s="150"/>
      <c r="HV110" s="89"/>
      <c r="HW110" s="142"/>
      <c r="HX110" s="142"/>
      <c r="HY110" s="143"/>
      <c r="HZ110" s="144"/>
      <c r="IA110" s="145"/>
      <c r="IB110" s="145"/>
      <c r="IC110" s="146"/>
      <c r="ID110" s="147"/>
      <c r="IE110" s="148"/>
      <c r="IF110" s="149"/>
      <c r="IG110" s="150"/>
      <c r="IH110" s="89"/>
      <c r="II110" s="142"/>
      <c r="IJ110" s="142"/>
      <c r="IK110" s="143"/>
      <c r="IL110" s="144"/>
      <c r="IM110" s="145"/>
      <c r="IN110" s="145"/>
      <c r="IO110" s="146"/>
      <c r="IP110" s="147"/>
      <c r="IQ110" s="148"/>
      <c r="IR110" s="149"/>
      <c r="IS110" s="150"/>
      <c r="IT110" s="89"/>
      <c r="IU110" s="142"/>
      <c r="IV110" s="142"/>
      <c r="IW110" s="143"/>
      <c r="IX110" s="144"/>
      <c r="IY110" s="145"/>
      <c r="IZ110" s="145"/>
      <c r="JA110" s="146"/>
      <c r="JB110" s="147"/>
      <c r="JC110" s="148"/>
      <c r="JD110" s="149"/>
      <c r="JE110" s="150"/>
      <c r="JF110" s="89"/>
      <c r="JG110" s="142"/>
      <c r="JH110" s="142"/>
      <c r="JI110" s="143"/>
      <c r="JJ110" s="144"/>
      <c r="JK110" s="145"/>
      <c r="JL110" s="145"/>
      <c r="JM110" s="146"/>
      <c r="JN110" s="147"/>
      <c r="JO110" s="148"/>
      <c r="JP110" s="149"/>
      <c r="JQ110" s="150"/>
      <c r="JR110" s="89"/>
      <c r="JS110" s="142"/>
      <c r="JT110" s="142"/>
      <c r="JU110" s="143"/>
      <c r="JV110" s="144"/>
      <c r="JW110" s="145"/>
      <c r="JX110" s="145"/>
      <c r="JY110" s="146"/>
      <c r="JZ110" s="147"/>
      <c r="KA110" s="148"/>
      <c r="KB110" s="149"/>
      <c r="KC110" s="150"/>
      <c r="KD110" s="89"/>
      <c r="KE110" s="142"/>
      <c r="KF110" s="142"/>
    </row>
    <row r="111" spans="1:292" ht="13.5" customHeight="1" x14ac:dyDescent="0.25">
      <c r="A111" s="100"/>
      <c r="B111" s="142" t="s">
        <v>977</v>
      </c>
      <c r="C111" s="89" t="s">
        <v>978</v>
      </c>
      <c r="D111" s="320"/>
      <c r="E111" s="143"/>
      <c r="F111" s="144"/>
      <c r="G111" s="145"/>
      <c r="H111" s="145"/>
      <c r="I111" s="146"/>
      <c r="J111" s="147"/>
      <c r="K111" s="148"/>
      <c r="L111" s="149"/>
      <c r="M111" s="150"/>
      <c r="O111" s="142"/>
      <c r="P111" s="320"/>
      <c r="Q111" s="143">
        <f>IF(U111="","",Q$3)</f>
        <v>41044</v>
      </c>
      <c r="R111" s="144" t="str">
        <f>IF(U111="","",Q$1)</f>
        <v>Fillon VII</v>
      </c>
      <c r="S111" s="145">
        <v>40812</v>
      </c>
      <c r="T111" s="145">
        <f>IF(U111="","",Q$3)</f>
        <v>41044</v>
      </c>
      <c r="U111" s="146" t="str">
        <f>IF(AB111="","",IF(ISNUMBER(SEARCH(":",AB111)),MID(AB111,FIND(":",AB111)+2,FIND("(",AB111)-FIND(":",AB111)-3),LEFT(AB111,FIND("(",AB111)-2)))</f>
        <v>Édouard Courtial</v>
      </c>
      <c r="V111" s="147" t="str">
        <f>IF(AB111="","",MID(AB111,FIND("(",AB111)+1,4))</f>
        <v>1973</v>
      </c>
      <c r="W111" s="148" t="str">
        <f>IF(ISNUMBER(SEARCH("*female*",AB111)),"female",IF(ISNUMBER(SEARCH("*male*",AB111)),"male",""))</f>
        <v>male</v>
      </c>
      <c r="X111" s="149" t="str">
        <f>IF(AB111="","",IF(ISERROR(MID(AB111,FIND("male,",AB111)+6,(FIND(")",AB111)-(FIND("male,",AB111)+6))))=TRUE,"missing/error",MID(AB111,FIND("male,",AB111)+6,(FIND(")",AB111)-(FIND("male,",AB111)+6)))))</f>
        <v>fr_ump01</v>
      </c>
      <c r="Y111" s="150" t="str">
        <f>IF(U111="","",(MID(U111,(SEARCH("^^",SUBSTITUTE(U111," ","^^",LEN(U111)-LEN(SUBSTITUTE(U111," ","")))))+1,99)&amp;"_"&amp;LEFT(U111,FIND(" ",U111)-1)&amp;"_"&amp;V111))</f>
        <v>Courtial_Édouard_1973</v>
      </c>
      <c r="AA111" s="142"/>
      <c r="AB111" s="142" t="s">
        <v>986</v>
      </c>
      <c r="AC111" s="143"/>
      <c r="AD111" s="144"/>
      <c r="AE111" s="145"/>
      <c r="AF111" s="145"/>
      <c r="AG111" s="146"/>
      <c r="AH111" s="147"/>
      <c r="AI111" s="148"/>
      <c r="AJ111" s="149"/>
      <c r="AK111" s="150"/>
      <c r="AM111" s="142"/>
      <c r="AN111" s="142"/>
      <c r="AO111" s="143" t="str">
        <f t="shared" si="288"/>
        <v/>
      </c>
      <c r="AP111" s="144" t="str">
        <f t="shared" si="289"/>
        <v/>
      </c>
      <c r="AQ111" s="145"/>
      <c r="AR111" s="145"/>
      <c r="AS111" s="146" t="str">
        <f t="shared" si="290"/>
        <v/>
      </c>
      <c r="AT111" s="147" t="str">
        <f t="shared" si="291"/>
        <v/>
      </c>
      <c r="AU111" s="148" t="str">
        <f t="shared" si="292"/>
        <v/>
      </c>
      <c r="AV111" s="149" t="str">
        <f t="shared" si="293"/>
        <v/>
      </c>
      <c r="AW111" s="150" t="str">
        <f t="shared" si="294"/>
        <v/>
      </c>
      <c r="AX111" s="89"/>
      <c r="AY111" s="142"/>
      <c r="AZ111" s="142"/>
      <c r="BA111" s="143" t="str">
        <f t="shared" si="295"/>
        <v/>
      </c>
      <c r="BB111" s="144" t="str">
        <f t="shared" si="296"/>
        <v/>
      </c>
      <c r="BC111" s="145"/>
      <c r="BD111" s="145"/>
      <c r="BE111" s="146" t="str">
        <f t="shared" si="297"/>
        <v/>
      </c>
      <c r="BF111" s="147" t="str">
        <f t="shared" si="298"/>
        <v/>
      </c>
      <c r="BG111" s="148" t="str">
        <f t="shared" si="299"/>
        <v/>
      </c>
      <c r="BH111" s="149" t="str">
        <f t="shared" si="300"/>
        <v/>
      </c>
      <c r="BI111" s="150" t="str">
        <f t="shared" si="301"/>
        <v/>
      </c>
      <c r="BJ111" s="89"/>
      <c r="BK111" s="142"/>
      <c r="BL111" s="142"/>
      <c r="BM111" s="143" t="str">
        <f t="shared" si="261"/>
        <v/>
      </c>
      <c r="BN111" s="144" t="str">
        <f t="shared" si="262"/>
        <v/>
      </c>
      <c r="BO111" s="145" t="str">
        <f t="shared" si="263"/>
        <v/>
      </c>
      <c r="BP111" s="145" t="str">
        <f t="shared" si="264"/>
        <v/>
      </c>
      <c r="BQ111" s="146" t="str">
        <f t="shared" si="265"/>
        <v/>
      </c>
      <c r="BR111" s="147" t="str">
        <f t="shared" si="266"/>
        <v/>
      </c>
      <c r="BS111" s="148" t="str">
        <f t="shared" si="267"/>
        <v/>
      </c>
      <c r="BT111" s="149" t="str">
        <f t="shared" si="268"/>
        <v/>
      </c>
      <c r="BU111" s="150" t="str">
        <f t="shared" si="269"/>
        <v/>
      </c>
      <c r="BV111" s="89"/>
      <c r="BW111" s="142"/>
      <c r="BX111" s="142"/>
      <c r="BY111" s="143" t="str">
        <f t="shared" si="270"/>
        <v/>
      </c>
      <c r="BZ111" s="144" t="str">
        <f t="shared" si="271"/>
        <v/>
      </c>
      <c r="CA111" s="145" t="str">
        <f t="shared" si="272"/>
        <v/>
      </c>
      <c r="CB111" s="145" t="str">
        <f t="shared" si="273"/>
        <v/>
      </c>
      <c r="CC111" s="146" t="str">
        <f t="shared" si="274"/>
        <v/>
      </c>
      <c r="CD111" s="147" t="str">
        <f t="shared" si="275"/>
        <v/>
      </c>
      <c r="CE111" s="148" t="str">
        <f t="shared" si="276"/>
        <v/>
      </c>
      <c r="CF111" s="149" t="str">
        <f t="shared" si="277"/>
        <v/>
      </c>
      <c r="CG111" s="150" t="str">
        <f t="shared" si="278"/>
        <v/>
      </c>
      <c r="CH111" s="89"/>
      <c r="CI111" s="142"/>
      <c r="CJ111" s="142"/>
      <c r="CK111" s="143" t="str">
        <f t="shared" si="279"/>
        <v/>
      </c>
      <c r="CL111" s="144" t="str">
        <f t="shared" si="280"/>
        <v/>
      </c>
      <c r="CM111" s="145" t="str">
        <f t="shared" si="281"/>
        <v/>
      </c>
      <c r="CN111" s="145" t="str">
        <f t="shared" si="282"/>
        <v/>
      </c>
      <c r="CO111" s="146" t="str">
        <f t="shared" si="283"/>
        <v/>
      </c>
      <c r="CP111" s="147" t="str">
        <f t="shared" si="284"/>
        <v/>
      </c>
      <c r="CQ111" s="148" t="str">
        <f t="shared" si="285"/>
        <v/>
      </c>
      <c r="CR111" s="149" t="str">
        <f t="shared" si="286"/>
        <v/>
      </c>
      <c r="CS111" s="150" t="str">
        <f t="shared" si="287"/>
        <v/>
      </c>
      <c r="CT111" s="89"/>
      <c r="CU111" s="142"/>
      <c r="CV111" s="142"/>
      <c r="CW111" s="143" t="str">
        <f t="shared" si="252"/>
        <v/>
      </c>
      <c r="CX111" s="144" t="str">
        <f t="shared" si="253"/>
        <v/>
      </c>
      <c r="CY111" s="145" t="str">
        <f t="shared" si="254"/>
        <v/>
      </c>
      <c r="CZ111" s="145" t="str">
        <f t="shared" si="255"/>
        <v/>
      </c>
      <c r="DA111" s="146" t="str">
        <f t="shared" si="256"/>
        <v/>
      </c>
      <c r="DB111" s="147" t="str">
        <f t="shared" si="257"/>
        <v/>
      </c>
      <c r="DC111" s="148" t="str">
        <f t="shared" si="258"/>
        <v/>
      </c>
      <c r="DD111" s="149" t="str">
        <f t="shared" si="259"/>
        <v/>
      </c>
      <c r="DE111" s="150" t="str">
        <f t="shared" si="260"/>
        <v/>
      </c>
      <c r="DF111" s="89"/>
      <c r="DG111" s="142"/>
      <c r="DH111" s="142"/>
      <c r="DI111" s="143"/>
      <c r="DJ111" s="144"/>
      <c r="DK111" s="145"/>
      <c r="DL111" s="145"/>
      <c r="DM111" s="146"/>
      <c r="DN111" s="147"/>
      <c r="DO111" s="148"/>
      <c r="DP111" s="149"/>
      <c r="DQ111" s="150"/>
      <c r="DR111" s="89"/>
      <c r="DS111" s="142"/>
      <c r="DT111" s="142"/>
      <c r="DU111" s="143"/>
      <c r="DV111" s="144"/>
      <c r="DW111" s="145"/>
      <c r="DX111" s="145"/>
      <c r="DY111" s="146"/>
      <c r="DZ111" s="147"/>
      <c r="EA111" s="148"/>
      <c r="EB111" s="149"/>
      <c r="EC111" s="150"/>
      <c r="ED111" s="89"/>
      <c r="EE111" s="142"/>
      <c r="EF111" s="142"/>
      <c r="EG111" s="143"/>
      <c r="EH111" s="144"/>
      <c r="EI111" s="145"/>
      <c r="EJ111" s="145"/>
      <c r="EK111" s="146"/>
      <c r="EL111" s="147"/>
      <c r="EM111" s="148"/>
      <c r="EN111" s="149"/>
      <c r="EO111" s="150"/>
      <c r="EP111" s="89"/>
      <c r="EQ111" s="142"/>
      <c r="ER111" s="142"/>
      <c r="ES111" s="143"/>
      <c r="ET111" s="144"/>
      <c r="EU111" s="145"/>
      <c r="EV111" s="145"/>
      <c r="EW111" s="146"/>
      <c r="EX111" s="147"/>
      <c r="EY111" s="148"/>
      <c r="EZ111" s="149"/>
      <c r="FA111" s="150"/>
      <c r="FB111" s="89"/>
      <c r="FC111" s="142"/>
      <c r="FD111" s="142"/>
      <c r="FE111" s="143"/>
      <c r="FF111" s="144"/>
      <c r="FG111" s="145"/>
      <c r="FH111" s="145"/>
      <c r="FI111" s="146"/>
      <c r="FJ111" s="147"/>
      <c r="FK111" s="148"/>
      <c r="FL111" s="149"/>
      <c r="FM111" s="150"/>
      <c r="FN111" s="89"/>
      <c r="FO111" s="142"/>
      <c r="FP111" s="142"/>
      <c r="FQ111" s="143"/>
      <c r="FR111" s="144"/>
      <c r="FS111" s="145"/>
      <c r="FT111" s="145"/>
      <c r="FU111" s="146"/>
      <c r="FV111" s="147"/>
      <c r="FW111" s="148"/>
      <c r="FX111" s="149"/>
      <c r="FY111" s="150"/>
      <c r="FZ111" s="89"/>
      <c r="GA111" s="142"/>
      <c r="GB111" s="142"/>
      <c r="GC111" s="143"/>
      <c r="GD111" s="144"/>
      <c r="GE111" s="145"/>
      <c r="GF111" s="145"/>
      <c r="GG111" s="146"/>
      <c r="GH111" s="147"/>
      <c r="GI111" s="148"/>
      <c r="GJ111" s="149"/>
      <c r="GK111" s="150"/>
      <c r="GL111" s="89"/>
      <c r="GM111" s="142"/>
      <c r="GN111" s="142"/>
      <c r="GO111" s="143"/>
      <c r="GP111" s="144"/>
      <c r="GQ111" s="145"/>
      <c r="GR111" s="145"/>
      <c r="GS111" s="146"/>
      <c r="GT111" s="147"/>
      <c r="GU111" s="148"/>
      <c r="GV111" s="149"/>
      <c r="GW111" s="150"/>
      <c r="GX111" s="89"/>
      <c r="GY111" s="142"/>
      <c r="GZ111" s="142"/>
      <c r="HA111" s="143"/>
      <c r="HB111" s="144"/>
      <c r="HC111" s="145"/>
      <c r="HD111" s="145"/>
      <c r="HE111" s="146"/>
      <c r="HF111" s="147"/>
      <c r="HG111" s="148"/>
      <c r="HH111" s="149"/>
      <c r="HI111" s="150"/>
      <c r="HJ111" s="89"/>
      <c r="HK111" s="142"/>
      <c r="HL111" s="142"/>
      <c r="HM111" s="143"/>
      <c r="HN111" s="144"/>
      <c r="HO111" s="145"/>
      <c r="HP111" s="145"/>
      <c r="HQ111" s="146"/>
      <c r="HR111" s="147"/>
      <c r="HS111" s="148"/>
      <c r="HT111" s="149"/>
      <c r="HU111" s="150"/>
      <c r="HV111" s="89"/>
      <c r="HW111" s="142"/>
      <c r="HX111" s="142"/>
      <c r="HY111" s="143"/>
      <c r="HZ111" s="144"/>
      <c r="IA111" s="145"/>
      <c r="IB111" s="145"/>
      <c r="IC111" s="146"/>
      <c r="ID111" s="147"/>
      <c r="IE111" s="148"/>
      <c r="IF111" s="149"/>
      <c r="IG111" s="150"/>
      <c r="IH111" s="89"/>
      <c r="II111" s="142"/>
      <c r="IJ111" s="142"/>
      <c r="IK111" s="143"/>
      <c r="IL111" s="144"/>
      <c r="IM111" s="145"/>
      <c r="IN111" s="145"/>
      <c r="IO111" s="146"/>
      <c r="IP111" s="147"/>
      <c r="IQ111" s="148"/>
      <c r="IR111" s="149"/>
      <c r="IS111" s="150"/>
      <c r="IT111" s="89"/>
      <c r="IU111" s="142"/>
      <c r="IV111" s="142"/>
      <c r="IW111" s="143"/>
      <c r="IX111" s="144"/>
      <c r="IY111" s="145"/>
      <c r="IZ111" s="145"/>
      <c r="JA111" s="146"/>
      <c r="JB111" s="147"/>
      <c r="JC111" s="148"/>
      <c r="JD111" s="149"/>
      <c r="JE111" s="150"/>
      <c r="JF111" s="89"/>
      <c r="JG111" s="142"/>
      <c r="JH111" s="142"/>
      <c r="JI111" s="143"/>
      <c r="JJ111" s="144"/>
      <c r="JK111" s="145"/>
      <c r="JL111" s="145"/>
      <c r="JM111" s="146"/>
      <c r="JN111" s="147"/>
      <c r="JO111" s="148"/>
      <c r="JP111" s="149"/>
      <c r="JQ111" s="150"/>
      <c r="JR111" s="89"/>
      <c r="JS111" s="142"/>
      <c r="JT111" s="142"/>
      <c r="JU111" s="143"/>
      <c r="JV111" s="144"/>
      <c r="JW111" s="145"/>
      <c r="JX111" s="145"/>
      <c r="JY111" s="146"/>
      <c r="JZ111" s="147"/>
      <c r="KA111" s="148"/>
      <c r="KB111" s="149"/>
      <c r="KC111" s="150"/>
      <c r="KD111" s="89"/>
      <c r="KE111" s="142"/>
      <c r="KF111" s="142"/>
    </row>
    <row r="112" spans="1:292" ht="13.5" customHeight="1" x14ac:dyDescent="0.25">
      <c r="A112" s="100"/>
      <c r="B112" s="142" t="s">
        <v>860</v>
      </c>
      <c r="C112" s="89" t="s">
        <v>861</v>
      </c>
      <c r="D112" s="320"/>
      <c r="E112" s="143">
        <f t="shared" si="53"/>
        <v>40601</v>
      </c>
      <c r="F112" s="144" t="str">
        <f t="shared" si="54"/>
        <v>Fillon VI</v>
      </c>
      <c r="G112" s="145">
        <f t="shared" si="55"/>
        <v>40496</v>
      </c>
      <c r="H112" s="145">
        <f t="shared" si="56"/>
        <v>40601</v>
      </c>
      <c r="I112" s="146" t="str">
        <f t="shared" si="57"/>
        <v>Brice Hortefeux</v>
      </c>
      <c r="J112" s="147" t="str">
        <f t="shared" si="58"/>
        <v>1958</v>
      </c>
      <c r="K112" s="148" t="str">
        <f t="shared" si="59"/>
        <v>male</v>
      </c>
      <c r="L112" s="149" t="str">
        <f t="shared" si="60"/>
        <v>fr_ump01</v>
      </c>
      <c r="M112" s="150" t="str">
        <f t="shared" si="61"/>
        <v>Hortefeux_Brice_1958</v>
      </c>
      <c r="O112" s="142"/>
      <c r="P112" s="320" t="s">
        <v>957</v>
      </c>
      <c r="Q112" s="143">
        <f t="shared" si="62"/>
        <v>41044</v>
      </c>
      <c r="R112" s="144" t="str">
        <f t="shared" si="63"/>
        <v>Fillon VII</v>
      </c>
      <c r="S112" s="145">
        <f t="shared" si="64"/>
        <v>40601</v>
      </c>
      <c r="T112" s="145">
        <f t="shared" si="65"/>
        <v>41044</v>
      </c>
      <c r="U112" s="146" t="str">
        <f t="shared" si="66"/>
        <v>Claude Guéant</v>
      </c>
      <c r="V112" s="147" t="str">
        <f t="shared" si="67"/>
        <v>1945</v>
      </c>
      <c r="W112" s="148" t="str">
        <f t="shared" si="68"/>
        <v>male</v>
      </c>
      <c r="X112" s="149" t="str">
        <f t="shared" si="69"/>
        <v>fr_ump01</v>
      </c>
      <c r="Y112" s="150" t="str">
        <f t="shared" si="70"/>
        <v>Guéant_Claude_1945</v>
      </c>
      <c r="AA112" s="142"/>
      <c r="AB112" s="142" t="s">
        <v>961</v>
      </c>
      <c r="AC112" s="143">
        <f t="shared" si="71"/>
        <v>41729</v>
      </c>
      <c r="AD112" s="144" t="str">
        <f t="shared" si="72"/>
        <v>Ayrault I</v>
      </c>
      <c r="AE112" s="145">
        <f t="shared" si="73"/>
        <v>41045</v>
      </c>
      <c r="AF112" s="145">
        <f t="shared" si="74"/>
        <v>41729</v>
      </c>
      <c r="AG112" s="146" t="str">
        <f t="shared" si="75"/>
        <v>Manuel Valls</v>
      </c>
      <c r="AH112" s="147" t="str">
        <f t="shared" si="76"/>
        <v>1962</v>
      </c>
      <c r="AI112" s="148" t="str">
        <f t="shared" si="77"/>
        <v>male</v>
      </c>
      <c r="AJ112" s="149" t="str">
        <f t="shared" si="215"/>
        <v>fr_ps01</v>
      </c>
      <c r="AK112" s="150" t="str">
        <f t="shared" si="78"/>
        <v>Valls_Manuel_1962</v>
      </c>
      <c r="AM112" s="142"/>
      <c r="AN112" s="142" t="s">
        <v>914</v>
      </c>
      <c r="AO112" s="143" t="str">
        <f t="shared" si="288"/>
        <v/>
      </c>
      <c r="AP112" s="144" t="str">
        <f t="shared" si="289"/>
        <v/>
      </c>
      <c r="AQ112" s="145" t="str">
        <f t="shared" si="216"/>
        <v/>
      </c>
      <c r="AR112" s="145" t="str">
        <f t="shared" si="217"/>
        <v/>
      </c>
      <c r="AS112" s="146" t="str">
        <f t="shared" si="290"/>
        <v/>
      </c>
      <c r="AT112" s="147" t="str">
        <f t="shared" si="291"/>
        <v/>
      </c>
      <c r="AU112" s="148" t="str">
        <f t="shared" si="292"/>
        <v/>
      </c>
      <c r="AV112" s="149" t="str">
        <f t="shared" si="293"/>
        <v/>
      </c>
      <c r="AW112" s="150" t="str">
        <f t="shared" si="294"/>
        <v/>
      </c>
      <c r="AX112" s="89"/>
      <c r="AY112" s="142"/>
      <c r="AZ112" s="142"/>
      <c r="BA112" s="143" t="str">
        <f t="shared" si="295"/>
        <v/>
      </c>
      <c r="BB112" s="144" t="str">
        <f t="shared" si="296"/>
        <v/>
      </c>
      <c r="BC112" s="145" t="str">
        <f t="shared" si="218"/>
        <v/>
      </c>
      <c r="BD112" s="145" t="str">
        <f t="shared" si="219"/>
        <v/>
      </c>
      <c r="BE112" s="146" t="str">
        <f t="shared" si="297"/>
        <v/>
      </c>
      <c r="BF112" s="147" t="str">
        <f t="shared" si="298"/>
        <v/>
      </c>
      <c r="BG112" s="148" t="str">
        <f t="shared" si="299"/>
        <v/>
      </c>
      <c r="BH112" s="149" t="str">
        <f t="shared" si="300"/>
        <v/>
      </c>
      <c r="BI112" s="150" t="str">
        <f t="shared" si="301"/>
        <v/>
      </c>
      <c r="BJ112" s="89"/>
      <c r="BK112" s="142"/>
      <c r="BL112" s="142"/>
      <c r="BM112" s="143" t="str">
        <f t="shared" si="261"/>
        <v/>
      </c>
      <c r="BN112" s="144" t="str">
        <f t="shared" si="262"/>
        <v/>
      </c>
      <c r="BO112" s="145" t="str">
        <f t="shared" si="263"/>
        <v/>
      </c>
      <c r="BP112" s="145" t="str">
        <f t="shared" si="264"/>
        <v/>
      </c>
      <c r="BQ112" s="146" t="str">
        <f t="shared" si="265"/>
        <v/>
      </c>
      <c r="BR112" s="147" t="str">
        <f t="shared" si="266"/>
        <v/>
      </c>
      <c r="BS112" s="148" t="str">
        <f t="shared" si="267"/>
        <v/>
      </c>
      <c r="BT112" s="149" t="str">
        <f t="shared" si="268"/>
        <v/>
      </c>
      <c r="BU112" s="150" t="str">
        <f t="shared" si="269"/>
        <v/>
      </c>
      <c r="BV112" s="89"/>
      <c r="BW112" s="142"/>
      <c r="BX112" s="142"/>
      <c r="BY112" s="143" t="str">
        <f t="shared" si="270"/>
        <v/>
      </c>
      <c r="BZ112" s="144" t="str">
        <f t="shared" si="271"/>
        <v/>
      </c>
      <c r="CA112" s="145" t="str">
        <f t="shared" si="272"/>
        <v/>
      </c>
      <c r="CB112" s="145" t="str">
        <f t="shared" si="273"/>
        <v/>
      </c>
      <c r="CC112" s="146" t="str">
        <f t="shared" si="274"/>
        <v/>
      </c>
      <c r="CD112" s="147" t="str">
        <f t="shared" si="275"/>
        <v/>
      </c>
      <c r="CE112" s="148" t="str">
        <f t="shared" si="276"/>
        <v/>
      </c>
      <c r="CF112" s="149" t="str">
        <f t="shared" si="277"/>
        <v/>
      </c>
      <c r="CG112" s="150" t="str">
        <f t="shared" si="278"/>
        <v/>
      </c>
      <c r="CH112" s="89"/>
      <c r="CI112" s="142"/>
      <c r="CJ112" s="142"/>
      <c r="CK112" s="143" t="str">
        <f t="shared" si="279"/>
        <v/>
      </c>
      <c r="CL112" s="144" t="str">
        <f t="shared" si="280"/>
        <v/>
      </c>
      <c r="CM112" s="145" t="str">
        <f t="shared" si="281"/>
        <v/>
      </c>
      <c r="CN112" s="145" t="str">
        <f t="shared" si="282"/>
        <v/>
      </c>
      <c r="CO112" s="146" t="str">
        <f t="shared" si="283"/>
        <v/>
      </c>
      <c r="CP112" s="147" t="str">
        <f t="shared" si="284"/>
        <v/>
      </c>
      <c r="CQ112" s="148" t="str">
        <f t="shared" si="285"/>
        <v/>
      </c>
      <c r="CR112" s="149" t="str">
        <f t="shared" si="286"/>
        <v/>
      </c>
      <c r="CS112" s="150" t="str">
        <f t="shared" si="287"/>
        <v/>
      </c>
      <c r="CT112" s="89"/>
      <c r="CU112" s="142"/>
      <c r="CV112" s="142"/>
      <c r="CW112" s="143" t="str">
        <f t="shared" si="252"/>
        <v/>
      </c>
      <c r="CX112" s="144" t="str">
        <f t="shared" si="253"/>
        <v/>
      </c>
      <c r="CY112" s="145" t="str">
        <f t="shared" si="254"/>
        <v/>
      </c>
      <c r="CZ112" s="145" t="str">
        <f t="shared" si="255"/>
        <v/>
      </c>
      <c r="DA112" s="146" t="str">
        <f t="shared" si="256"/>
        <v/>
      </c>
      <c r="DB112" s="147" t="str">
        <f t="shared" si="257"/>
        <v/>
      </c>
      <c r="DC112" s="148" t="str">
        <f t="shared" si="258"/>
        <v/>
      </c>
      <c r="DD112" s="149" t="str">
        <f t="shared" si="259"/>
        <v/>
      </c>
      <c r="DE112" s="150" t="str">
        <f t="shared" si="260"/>
        <v/>
      </c>
      <c r="DF112" s="89"/>
      <c r="DG112" s="142"/>
      <c r="DH112" s="142"/>
      <c r="DI112" s="143" t="str">
        <f t="shared" si="79"/>
        <v/>
      </c>
      <c r="DJ112" s="144" t="str">
        <f t="shared" si="80"/>
        <v/>
      </c>
      <c r="DK112" s="145" t="str">
        <f t="shared" si="81"/>
        <v/>
      </c>
      <c r="DL112" s="145" t="str">
        <f t="shared" si="82"/>
        <v/>
      </c>
      <c r="DM112" s="146" t="str">
        <f t="shared" si="83"/>
        <v/>
      </c>
      <c r="DN112" s="147" t="str">
        <f t="shared" si="84"/>
        <v/>
      </c>
      <c r="DO112" s="148" t="str">
        <f t="shared" si="85"/>
        <v/>
      </c>
      <c r="DP112" s="149" t="str">
        <f t="shared" si="86"/>
        <v/>
      </c>
      <c r="DQ112" s="150" t="str">
        <f t="shared" si="87"/>
        <v/>
      </c>
      <c r="DR112" s="89"/>
      <c r="DS112" s="142"/>
      <c r="DT112" s="142"/>
      <c r="DU112" s="143" t="str">
        <f t="shared" si="88"/>
        <v/>
      </c>
      <c r="DV112" s="144" t="str">
        <f t="shared" si="89"/>
        <v/>
      </c>
      <c r="DW112" s="145" t="str">
        <f t="shared" si="90"/>
        <v/>
      </c>
      <c r="DX112" s="145" t="str">
        <f t="shared" si="91"/>
        <v/>
      </c>
      <c r="DY112" s="146" t="str">
        <f t="shared" si="92"/>
        <v/>
      </c>
      <c r="DZ112" s="147" t="str">
        <f t="shared" si="93"/>
        <v/>
      </c>
      <c r="EA112" s="148" t="str">
        <f t="shared" si="94"/>
        <v/>
      </c>
      <c r="EB112" s="149" t="str">
        <f t="shared" si="95"/>
        <v/>
      </c>
      <c r="EC112" s="150" t="str">
        <f t="shared" si="96"/>
        <v/>
      </c>
      <c r="ED112" s="89"/>
      <c r="EE112" s="142"/>
      <c r="EF112" s="142"/>
      <c r="EG112" s="143" t="str">
        <f t="shared" si="97"/>
        <v/>
      </c>
      <c r="EH112" s="144" t="str">
        <f t="shared" si="98"/>
        <v/>
      </c>
      <c r="EI112" s="145" t="str">
        <f t="shared" si="99"/>
        <v/>
      </c>
      <c r="EJ112" s="145" t="str">
        <f t="shared" si="100"/>
        <v/>
      </c>
      <c r="EK112" s="146" t="str">
        <f t="shared" si="101"/>
        <v/>
      </c>
      <c r="EL112" s="147" t="str">
        <f t="shared" si="102"/>
        <v/>
      </c>
      <c r="EM112" s="148" t="str">
        <f t="shared" si="103"/>
        <v/>
      </c>
      <c r="EN112" s="149" t="str">
        <f t="shared" si="104"/>
        <v/>
      </c>
      <c r="EO112" s="150" t="str">
        <f t="shared" si="105"/>
        <v/>
      </c>
      <c r="EP112" s="89"/>
      <c r="EQ112" s="142"/>
      <c r="ER112" s="142"/>
      <c r="ES112" s="143" t="str">
        <f t="shared" si="106"/>
        <v/>
      </c>
      <c r="ET112" s="144" t="str">
        <f t="shared" si="107"/>
        <v/>
      </c>
      <c r="EU112" s="145" t="str">
        <f t="shared" si="108"/>
        <v/>
      </c>
      <c r="EV112" s="145" t="str">
        <f t="shared" si="109"/>
        <v/>
      </c>
      <c r="EW112" s="146" t="str">
        <f t="shared" si="110"/>
        <v/>
      </c>
      <c r="EX112" s="147" t="str">
        <f t="shared" si="111"/>
        <v/>
      </c>
      <c r="EY112" s="148" t="str">
        <f t="shared" si="112"/>
        <v/>
      </c>
      <c r="EZ112" s="149" t="str">
        <f t="shared" si="113"/>
        <v/>
      </c>
      <c r="FA112" s="150" t="str">
        <f t="shared" si="114"/>
        <v/>
      </c>
      <c r="FB112" s="89"/>
      <c r="FC112" s="142"/>
      <c r="FD112" s="142"/>
      <c r="FE112" s="143" t="str">
        <f t="shared" si="115"/>
        <v/>
      </c>
      <c r="FF112" s="144" t="str">
        <f t="shared" si="116"/>
        <v/>
      </c>
      <c r="FG112" s="145" t="str">
        <f t="shared" si="117"/>
        <v/>
      </c>
      <c r="FH112" s="145" t="str">
        <f t="shared" si="118"/>
        <v/>
      </c>
      <c r="FI112" s="146" t="str">
        <f t="shared" si="119"/>
        <v/>
      </c>
      <c r="FJ112" s="147" t="str">
        <f t="shared" si="120"/>
        <v/>
      </c>
      <c r="FK112" s="148" t="str">
        <f t="shared" si="121"/>
        <v/>
      </c>
      <c r="FL112" s="149" t="str">
        <f t="shared" si="122"/>
        <v/>
      </c>
      <c r="FM112" s="150" t="str">
        <f t="shared" si="123"/>
        <v/>
      </c>
      <c r="FN112" s="89"/>
      <c r="FO112" s="142"/>
      <c r="FP112" s="142"/>
      <c r="FQ112" s="143" t="str">
        <f>IF(FU112="","",#REF!)</f>
        <v/>
      </c>
      <c r="FR112" s="144" t="str">
        <f t="shared" si="124"/>
        <v/>
      </c>
      <c r="FS112" s="145" t="str">
        <f t="shared" si="125"/>
        <v/>
      </c>
      <c r="FT112" s="145" t="str">
        <f t="shared" si="126"/>
        <v/>
      </c>
      <c r="FU112" s="146" t="str">
        <f t="shared" si="127"/>
        <v/>
      </c>
      <c r="FV112" s="147" t="str">
        <f t="shared" si="128"/>
        <v/>
      </c>
      <c r="FW112" s="148" t="str">
        <f t="shared" si="129"/>
        <v/>
      </c>
      <c r="FX112" s="149" t="str">
        <f t="shared" si="130"/>
        <v/>
      </c>
      <c r="FY112" s="150" t="str">
        <f t="shared" si="131"/>
        <v/>
      </c>
      <c r="FZ112" s="89"/>
      <c r="GA112" s="142"/>
      <c r="GB112" s="142"/>
      <c r="GC112" s="143" t="str">
        <f t="shared" si="132"/>
        <v/>
      </c>
      <c r="GD112" s="144" t="str">
        <f t="shared" si="133"/>
        <v/>
      </c>
      <c r="GE112" s="145" t="str">
        <f t="shared" si="134"/>
        <v/>
      </c>
      <c r="GF112" s="145" t="str">
        <f t="shared" si="135"/>
        <v/>
      </c>
      <c r="GG112" s="146" t="str">
        <f t="shared" si="136"/>
        <v/>
      </c>
      <c r="GH112" s="147" t="str">
        <f t="shared" si="137"/>
        <v/>
      </c>
      <c r="GI112" s="148" t="str">
        <f t="shared" si="138"/>
        <v/>
      </c>
      <c r="GJ112" s="149" t="str">
        <f t="shared" si="139"/>
        <v/>
      </c>
      <c r="GK112" s="150" t="str">
        <f t="shared" si="140"/>
        <v/>
      </c>
      <c r="GL112" s="89"/>
      <c r="GM112" s="142"/>
      <c r="GN112" s="142"/>
      <c r="GO112" s="143" t="str">
        <f t="shared" si="141"/>
        <v/>
      </c>
      <c r="GP112" s="144" t="str">
        <f t="shared" si="142"/>
        <v/>
      </c>
      <c r="GQ112" s="145" t="str">
        <f t="shared" si="143"/>
        <v/>
      </c>
      <c r="GR112" s="145" t="str">
        <f t="shared" si="144"/>
        <v/>
      </c>
      <c r="GS112" s="146" t="str">
        <f t="shared" si="145"/>
        <v/>
      </c>
      <c r="GT112" s="147" t="str">
        <f t="shared" si="146"/>
        <v/>
      </c>
      <c r="GU112" s="148" t="str">
        <f t="shared" si="147"/>
        <v/>
      </c>
      <c r="GV112" s="149" t="str">
        <f t="shared" si="148"/>
        <v/>
      </c>
      <c r="GW112" s="150" t="str">
        <f t="shared" si="149"/>
        <v/>
      </c>
      <c r="GX112" s="89"/>
      <c r="GY112" s="142"/>
      <c r="GZ112" s="142"/>
      <c r="HA112" s="143" t="str">
        <f t="shared" si="150"/>
        <v/>
      </c>
      <c r="HB112" s="144" t="str">
        <f t="shared" si="151"/>
        <v/>
      </c>
      <c r="HC112" s="145" t="str">
        <f t="shared" si="152"/>
        <v/>
      </c>
      <c r="HD112" s="145" t="str">
        <f t="shared" si="153"/>
        <v/>
      </c>
      <c r="HE112" s="146" t="str">
        <f t="shared" si="154"/>
        <v/>
      </c>
      <c r="HF112" s="147" t="str">
        <f t="shared" si="155"/>
        <v/>
      </c>
      <c r="HG112" s="148" t="str">
        <f t="shared" si="156"/>
        <v/>
      </c>
      <c r="HH112" s="149" t="str">
        <f t="shared" si="157"/>
        <v/>
      </c>
      <c r="HI112" s="150" t="str">
        <f t="shared" si="158"/>
        <v/>
      </c>
      <c r="HJ112" s="89"/>
      <c r="HK112" s="142"/>
      <c r="HL112" s="142" t="s">
        <v>284</v>
      </c>
      <c r="HM112" s="143" t="str">
        <f t="shared" si="159"/>
        <v/>
      </c>
      <c r="HN112" s="144" t="str">
        <f t="shared" si="160"/>
        <v/>
      </c>
      <c r="HO112" s="145" t="str">
        <f t="shared" si="161"/>
        <v/>
      </c>
      <c r="HP112" s="145" t="str">
        <f t="shared" si="162"/>
        <v/>
      </c>
      <c r="HQ112" s="146" t="str">
        <f t="shared" si="163"/>
        <v/>
      </c>
      <c r="HR112" s="147" t="str">
        <f t="shared" si="164"/>
        <v/>
      </c>
      <c r="HS112" s="148" t="str">
        <f t="shared" si="165"/>
        <v/>
      </c>
      <c r="HT112" s="149" t="str">
        <f t="shared" si="166"/>
        <v/>
      </c>
      <c r="HU112" s="150" t="str">
        <f t="shared" si="167"/>
        <v/>
      </c>
      <c r="HV112" s="89"/>
      <c r="HW112" s="142"/>
      <c r="HX112" s="142"/>
      <c r="HY112" s="143" t="str">
        <f t="shared" si="168"/>
        <v/>
      </c>
      <c r="HZ112" s="144" t="str">
        <f t="shared" si="169"/>
        <v/>
      </c>
      <c r="IA112" s="145" t="str">
        <f t="shared" si="170"/>
        <v/>
      </c>
      <c r="IB112" s="145" t="str">
        <f t="shared" si="171"/>
        <v/>
      </c>
      <c r="IC112" s="146" t="str">
        <f t="shared" si="172"/>
        <v/>
      </c>
      <c r="ID112" s="147" t="str">
        <f t="shared" si="173"/>
        <v/>
      </c>
      <c r="IE112" s="148" t="str">
        <f t="shared" si="174"/>
        <v/>
      </c>
      <c r="IF112" s="149" t="str">
        <f t="shared" si="175"/>
        <v/>
      </c>
      <c r="IG112" s="150" t="str">
        <f t="shared" si="176"/>
        <v/>
      </c>
      <c r="IH112" s="89"/>
      <c r="II112" s="142"/>
      <c r="IJ112" s="142"/>
      <c r="IK112" s="143" t="str">
        <f t="shared" si="177"/>
        <v/>
      </c>
      <c r="IL112" s="144" t="str">
        <f t="shared" si="178"/>
        <v/>
      </c>
      <c r="IM112" s="145" t="str">
        <f t="shared" si="179"/>
        <v/>
      </c>
      <c r="IN112" s="145" t="str">
        <f t="shared" si="180"/>
        <v/>
      </c>
      <c r="IO112" s="146" t="str">
        <f t="shared" si="181"/>
        <v/>
      </c>
      <c r="IP112" s="147" t="str">
        <f t="shared" si="182"/>
        <v/>
      </c>
      <c r="IQ112" s="148" t="str">
        <f t="shared" si="183"/>
        <v/>
      </c>
      <c r="IR112" s="149" t="str">
        <f t="shared" si="184"/>
        <v/>
      </c>
      <c r="IS112" s="150" t="str">
        <f t="shared" si="185"/>
        <v/>
      </c>
      <c r="IT112" s="89"/>
      <c r="IU112" s="142"/>
      <c r="IV112" s="142"/>
      <c r="IW112" s="143" t="str">
        <f t="shared" si="186"/>
        <v/>
      </c>
      <c r="IX112" s="144" t="str">
        <f t="shared" si="187"/>
        <v/>
      </c>
      <c r="IY112" s="145" t="str">
        <f t="shared" si="188"/>
        <v/>
      </c>
      <c r="IZ112" s="145" t="str">
        <f t="shared" si="189"/>
        <v/>
      </c>
      <c r="JA112" s="146" t="str">
        <f t="shared" si="190"/>
        <v/>
      </c>
      <c r="JB112" s="147" t="str">
        <f t="shared" si="191"/>
        <v/>
      </c>
      <c r="JC112" s="148" t="str">
        <f t="shared" si="192"/>
        <v/>
      </c>
      <c r="JD112" s="149" t="str">
        <f t="shared" si="193"/>
        <v/>
      </c>
      <c r="JE112" s="150" t="str">
        <f t="shared" si="194"/>
        <v/>
      </c>
      <c r="JF112" s="89"/>
      <c r="JG112" s="142"/>
      <c r="JH112" s="142"/>
      <c r="JI112" s="143" t="str">
        <f t="shared" si="195"/>
        <v/>
      </c>
      <c r="JJ112" s="144" t="str">
        <f t="shared" si="196"/>
        <v/>
      </c>
      <c r="JK112" s="145" t="str">
        <f t="shared" si="197"/>
        <v/>
      </c>
      <c r="JL112" s="145" t="str">
        <f t="shared" si="198"/>
        <v/>
      </c>
      <c r="JM112" s="146" t="str">
        <f t="shared" si="199"/>
        <v/>
      </c>
      <c r="JN112" s="147" t="str">
        <f t="shared" si="200"/>
        <v/>
      </c>
      <c r="JO112" s="148" t="str">
        <f t="shared" si="201"/>
        <v/>
      </c>
      <c r="JP112" s="149" t="str">
        <f t="shared" si="202"/>
        <v/>
      </c>
      <c r="JQ112" s="150" t="str">
        <f t="shared" si="203"/>
        <v/>
      </c>
      <c r="JR112" s="89"/>
      <c r="JS112" s="142"/>
      <c r="JT112" s="142"/>
      <c r="JU112" s="143" t="str">
        <f t="shared" si="204"/>
        <v/>
      </c>
      <c r="JV112" s="144" t="str">
        <f t="shared" si="205"/>
        <v/>
      </c>
      <c r="JW112" s="145" t="str">
        <f t="shared" si="206"/>
        <v/>
      </c>
      <c r="JX112" s="145" t="str">
        <f t="shared" si="207"/>
        <v/>
      </c>
      <c r="JY112" s="146" t="str">
        <f t="shared" si="208"/>
        <v/>
      </c>
      <c r="JZ112" s="147" t="str">
        <f t="shared" si="209"/>
        <v/>
      </c>
      <c r="KA112" s="148" t="str">
        <f t="shared" si="210"/>
        <v/>
      </c>
      <c r="KB112" s="149" t="str">
        <f t="shared" si="211"/>
        <v/>
      </c>
      <c r="KC112" s="150" t="str">
        <f t="shared" si="212"/>
        <v/>
      </c>
      <c r="KD112" s="89"/>
      <c r="KE112" s="142"/>
      <c r="KF112" s="142"/>
    </row>
    <row r="113" spans="1:292" ht="13.5" customHeight="1" x14ac:dyDescent="0.25">
      <c r="A113" s="100"/>
      <c r="B113" s="142" t="s">
        <v>862</v>
      </c>
      <c r="C113" s="89" t="s">
        <v>863</v>
      </c>
      <c r="D113" s="320"/>
      <c r="E113" s="143">
        <f t="shared" si="53"/>
        <v>40601</v>
      </c>
      <c r="F113" s="144" t="str">
        <f t="shared" si="54"/>
        <v>Fillon VI</v>
      </c>
      <c r="G113" s="145">
        <f t="shared" si="55"/>
        <v>40496</v>
      </c>
      <c r="H113" s="145">
        <f t="shared" si="56"/>
        <v>40601</v>
      </c>
      <c r="I113" s="146" t="str">
        <f t="shared" si="57"/>
        <v>Marie-Luce Penchard</v>
      </c>
      <c r="J113" s="147" t="str">
        <f t="shared" si="58"/>
        <v>1959</v>
      </c>
      <c r="K113" s="148" t="str">
        <f t="shared" si="59"/>
        <v>female</v>
      </c>
      <c r="L113" s="149" t="str">
        <f t="shared" si="60"/>
        <v>fr_ump01</v>
      </c>
      <c r="M113" s="150" t="str">
        <f t="shared" si="61"/>
        <v>Penchard_Marie-Luce_1959</v>
      </c>
      <c r="O113" s="142"/>
      <c r="P113" s="320" t="s">
        <v>958</v>
      </c>
      <c r="Q113" s="143">
        <f t="shared" si="62"/>
        <v>41044</v>
      </c>
      <c r="R113" s="144" t="str">
        <f t="shared" si="63"/>
        <v>Fillon VII</v>
      </c>
      <c r="S113" s="145">
        <f t="shared" si="64"/>
        <v>40601</v>
      </c>
      <c r="T113" s="145">
        <f t="shared" si="65"/>
        <v>41044</v>
      </c>
      <c r="U113" s="146" t="str">
        <f t="shared" si="66"/>
        <v>Marie-Luce Penchard</v>
      </c>
      <c r="V113" s="147" t="str">
        <f t="shared" si="67"/>
        <v>1959</v>
      </c>
      <c r="W113" s="148" t="str">
        <f t="shared" si="68"/>
        <v>female</v>
      </c>
      <c r="X113" s="149" t="str">
        <f t="shared" si="69"/>
        <v>fr_ump01</v>
      </c>
      <c r="Y113" s="150" t="str">
        <f t="shared" si="70"/>
        <v>Penchard_Marie-Luce_1959</v>
      </c>
      <c r="AA113" s="142"/>
      <c r="AB113" s="142" t="s">
        <v>958</v>
      </c>
      <c r="AC113" s="143" t="str">
        <f t="shared" si="71"/>
        <v/>
      </c>
      <c r="AD113" s="144" t="str">
        <f t="shared" si="72"/>
        <v/>
      </c>
      <c r="AE113" s="145" t="str">
        <f t="shared" si="73"/>
        <v/>
      </c>
      <c r="AF113" s="145" t="str">
        <f t="shared" si="74"/>
        <v/>
      </c>
      <c r="AG113" s="146" t="str">
        <f t="shared" si="75"/>
        <v/>
      </c>
      <c r="AH113" s="147" t="str">
        <f t="shared" si="76"/>
        <v/>
      </c>
      <c r="AI113" s="148" t="str">
        <f t="shared" si="77"/>
        <v/>
      </c>
      <c r="AJ113" s="149" t="str">
        <f t="shared" si="215"/>
        <v/>
      </c>
      <c r="AK113" s="150" t="str">
        <f t="shared" si="78"/>
        <v/>
      </c>
      <c r="AM113" s="142"/>
      <c r="AN113" s="142"/>
      <c r="AO113" s="143" t="str">
        <f t="shared" si="288"/>
        <v/>
      </c>
      <c r="AP113" s="144" t="str">
        <f t="shared" si="289"/>
        <v/>
      </c>
      <c r="AQ113" s="145" t="str">
        <f t="shared" si="216"/>
        <v/>
      </c>
      <c r="AR113" s="145" t="str">
        <f t="shared" si="217"/>
        <v/>
      </c>
      <c r="AS113" s="146" t="str">
        <f t="shared" si="290"/>
        <v/>
      </c>
      <c r="AT113" s="147" t="str">
        <f t="shared" si="291"/>
        <v/>
      </c>
      <c r="AU113" s="148" t="str">
        <f t="shared" si="292"/>
        <v/>
      </c>
      <c r="AV113" s="149" t="str">
        <f t="shared" si="293"/>
        <v/>
      </c>
      <c r="AW113" s="150" t="str">
        <f t="shared" si="294"/>
        <v/>
      </c>
      <c r="AX113" s="89"/>
      <c r="AY113" s="142"/>
      <c r="AZ113" s="142"/>
      <c r="BA113" s="143" t="str">
        <f t="shared" si="295"/>
        <v/>
      </c>
      <c r="BB113" s="144" t="str">
        <f t="shared" si="296"/>
        <v/>
      </c>
      <c r="BC113" s="145" t="str">
        <f t="shared" si="218"/>
        <v/>
      </c>
      <c r="BD113" s="145" t="str">
        <f t="shared" si="219"/>
        <v/>
      </c>
      <c r="BE113" s="146" t="str">
        <f t="shared" si="297"/>
        <v/>
      </c>
      <c r="BF113" s="147" t="str">
        <f t="shared" si="298"/>
        <v/>
      </c>
      <c r="BG113" s="148" t="str">
        <f t="shared" si="299"/>
        <v/>
      </c>
      <c r="BH113" s="149" t="str">
        <f t="shared" si="300"/>
        <v/>
      </c>
      <c r="BI113" s="150" t="str">
        <f t="shared" si="301"/>
        <v/>
      </c>
      <c r="BJ113" s="89"/>
      <c r="BK113" s="142"/>
      <c r="BL113" s="142"/>
      <c r="BM113" s="143" t="str">
        <f t="shared" si="261"/>
        <v/>
      </c>
      <c r="BN113" s="144" t="str">
        <f t="shared" si="262"/>
        <v/>
      </c>
      <c r="BO113" s="145" t="str">
        <f t="shared" si="263"/>
        <v/>
      </c>
      <c r="BP113" s="145" t="str">
        <f t="shared" si="264"/>
        <v/>
      </c>
      <c r="BQ113" s="146" t="str">
        <f t="shared" si="265"/>
        <v/>
      </c>
      <c r="BR113" s="147" t="str">
        <f t="shared" si="266"/>
        <v/>
      </c>
      <c r="BS113" s="148" t="str">
        <f t="shared" si="267"/>
        <v/>
      </c>
      <c r="BT113" s="149" t="str">
        <f t="shared" si="268"/>
        <v/>
      </c>
      <c r="BU113" s="150" t="str">
        <f t="shared" si="269"/>
        <v/>
      </c>
      <c r="BV113" s="89"/>
      <c r="BW113" s="142"/>
      <c r="BX113" s="142"/>
      <c r="BY113" s="143" t="str">
        <f t="shared" si="270"/>
        <v/>
      </c>
      <c r="BZ113" s="144" t="str">
        <f t="shared" si="271"/>
        <v/>
      </c>
      <c r="CA113" s="145" t="str">
        <f t="shared" si="272"/>
        <v/>
      </c>
      <c r="CB113" s="145" t="str">
        <f t="shared" si="273"/>
        <v/>
      </c>
      <c r="CC113" s="146" t="str">
        <f t="shared" si="274"/>
        <v/>
      </c>
      <c r="CD113" s="147" t="str">
        <f t="shared" si="275"/>
        <v/>
      </c>
      <c r="CE113" s="148" t="str">
        <f t="shared" si="276"/>
        <v/>
      </c>
      <c r="CF113" s="149" t="str">
        <f t="shared" si="277"/>
        <v/>
      </c>
      <c r="CG113" s="150" t="str">
        <f t="shared" si="278"/>
        <v/>
      </c>
      <c r="CH113" s="89"/>
      <c r="CI113" s="142"/>
      <c r="CJ113" s="142"/>
      <c r="CK113" s="143" t="str">
        <f t="shared" si="279"/>
        <v/>
      </c>
      <c r="CL113" s="144" t="str">
        <f t="shared" si="280"/>
        <v/>
      </c>
      <c r="CM113" s="145" t="str">
        <f t="shared" si="281"/>
        <v/>
      </c>
      <c r="CN113" s="145" t="str">
        <f t="shared" si="282"/>
        <v/>
      </c>
      <c r="CO113" s="146" t="str">
        <f t="shared" si="283"/>
        <v/>
      </c>
      <c r="CP113" s="147" t="str">
        <f t="shared" si="284"/>
        <v/>
      </c>
      <c r="CQ113" s="148" t="str">
        <f t="shared" si="285"/>
        <v/>
      </c>
      <c r="CR113" s="149" t="str">
        <f t="shared" si="286"/>
        <v/>
      </c>
      <c r="CS113" s="150" t="str">
        <f t="shared" si="287"/>
        <v/>
      </c>
      <c r="CT113" s="89"/>
      <c r="CU113" s="142"/>
      <c r="CV113" s="142"/>
      <c r="CW113" s="143" t="str">
        <f t="shared" si="252"/>
        <v/>
      </c>
      <c r="CX113" s="144" t="str">
        <f t="shared" si="253"/>
        <v/>
      </c>
      <c r="CY113" s="145" t="str">
        <f t="shared" si="254"/>
        <v/>
      </c>
      <c r="CZ113" s="145" t="str">
        <f t="shared" si="255"/>
        <v/>
      </c>
      <c r="DA113" s="146" t="str">
        <f t="shared" si="256"/>
        <v/>
      </c>
      <c r="DB113" s="147" t="str">
        <f t="shared" si="257"/>
        <v/>
      </c>
      <c r="DC113" s="148" t="str">
        <f t="shared" si="258"/>
        <v/>
      </c>
      <c r="DD113" s="149" t="str">
        <f t="shared" si="259"/>
        <v/>
      </c>
      <c r="DE113" s="150" t="str">
        <f t="shared" si="260"/>
        <v/>
      </c>
      <c r="DF113" s="89"/>
      <c r="DG113" s="142"/>
      <c r="DH113" s="142"/>
      <c r="DI113" s="143" t="str">
        <f t="shared" si="79"/>
        <v/>
      </c>
      <c r="DJ113" s="144" t="str">
        <f t="shared" si="80"/>
        <v/>
      </c>
      <c r="DK113" s="145" t="str">
        <f t="shared" si="81"/>
        <v/>
      </c>
      <c r="DL113" s="145" t="str">
        <f t="shared" si="82"/>
        <v/>
      </c>
      <c r="DM113" s="146" t="str">
        <f t="shared" si="83"/>
        <v/>
      </c>
      <c r="DN113" s="147" t="str">
        <f t="shared" si="84"/>
        <v/>
      </c>
      <c r="DO113" s="148" t="str">
        <f t="shared" si="85"/>
        <v/>
      </c>
      <c r="DP113" s="149" t="str">
        <f t="shared" si="86"/>
        <v/>
      </c>
      <c r="DQ113" s="150" t="str">
        <f t="shared" si="87"/>
        <v/>
      </c>
      <c r="DR113" s="89"/>
      <c r="DS113" s="142"/>
      <c r="DT113" s="142"/>
      <c r="DU113" s="143" t="str">
        <f t="shared" si="88"/>
        <v/>
      </c>
      <c r="DV113" s="144" t="str">
        <f t="shared" si="89"/>
        <v/>
      </c>
      <c r="DW113" s="145" t="str">
        <f t="shared" si="90"/>
        <v/>
      </c>
      <c r="DX113" s="145" t="str">
        <f t="shared" si="91"/>
        <v/>
      </c>
      <c r="DY113" s="146" t="str">
        <f t="shared" si="92"/>
        <v/>
      </c>
      <c r="DZ113" s="147" t="str">
        <f t="shared" si="93"/>
        <v/>
      </c>
      <c r="EA113" s="148" t="str">
        <f t="shared" si="94"/>
        <v/>
      </c>
      <c r="EB113" s="149" t="str">
        <f t="shared" si="95"/>
        <v/>
      </c>
      <c r="EC113" s="150" t="str">
        <f t="shared" si="96"/>
        <v/>
      </c>
      <c r="ED113" s="89"/>
      <c r="EE113" s="142"/>
      <c r="EF113" s="142"/>
      <c r="EG113" s="143" t="str">
        <f t="shared" si="97"/>
        <v/>
      </c>
      <c r="EH113" s="144" t="str">
        <f t="shared" si="98"/>
        <v/>
      </c>
      <c r="EI113" s="145" t="str">
        <f t="shared" si="99"/>
        <v/>
      </c>
      <c r="EJ113" s="145" t="str">
        <f t="shared" si="100"/>
        <v/>
      </c>
      <c r="EK113" s="146" t="str">
        <f t="shared" si="101"/>
        <v/>
      </c>
      <c r="EL113" s="147" t="str">
        <f t="shared" si="102"/>
        <v/>
      </c>
      <c r="EM113" s="148" t="str">
        <f t="shared" si="103"/>
        <v/>
      </c>
      <c r="EN113" s="149" t="str">
        <f t="shared" si="104"/>
        <v/>
      </c>
      <c r="EO113" s="150" t="str">
        <f t="shared" si="105"/>
        <v/>
      </c>
      <c r="EP113" s="89"/>
      <c r="EQ113" s="142"/>
      <c r="ER113" s="142"/>
      <c r="ES113" s="143" t="str">
        <f t="shared" si="106"/>
        <v/>
      </c>
      <c r="ET113" s="144" t="str">
        <f t="shared" si="107"/>
        <v/>
      </c>
      <c r="EU113" s="145" t="str">
        <f t="shared" si="108"/>
        <v/>
      </c>
      <c r="EV113" s="145" t="str">
        <f t="shared" si="109"/>
        <v/>
      </c>
      <c r="EW113" s="146" t="str">
        <f t="shared" si="110"/>
        <v/>
      </c>
      <c r="EX113" s="147" t="str">
        <f t="shared" si="111"/>
        <v/>
      </c>
      <c r="EY113" s="148" t="str">
        <f t="shared" si="112"/>
        <v/>
      </c>
      <c r="EZ113" s="149" t="str">
        <f t="shared" si="113"/>
        <v/>
      </c>
      <c r="FA113" s="150" t="str">
        <f t="shared" si="114"/>
        <v/>
      </c>
      <c r="FB113" s="89"/>
      <c r="FC113" s="142"/>
      <c r="FD113" s="142"/>
      <c r="FE113" s="143" t="str">
        <f t="shared" si="115"/>
        <v/>
      </c>
      <c r="FF113" s="144" t="str">
        <f t="shared" si="116"/>
        <v/>
      </c>
      <c r="FG113" s="145" t="str">
        <f t="shared" si="117"/>
        <v/>
      </c>
      <c r="FH113" s="145" t="str">
        <f t="shared" si="118"/>
        <v/>
      </c>
      <c r="FI113" s="146" t="str">
        <f t="shared" si="119"/>
        <v/>
      </c>
      <c r="FJ113" s="147" t="str">
        <f t="shared" si="120"/>
        <v/>
      </c>
      <c r="FK113" s="148" t="str">
        <f t="shared" si="121"/>
        <v/>
      </c>
      <c r="FL113" s="149" t="str">
        <f t="shared" si="122"/>
        <v/>
      </c>
      <c r="FM113" s="150" t="str">
        <f t="shared" si="123"/>
        <v/>
      </c>
      <c r="FN113" s="89"/>
      <c r="FO113" s="142"/>
      <c r="FP113" s="142"/>
      <c r="FQ113" s="143" t="str">
        <f>IF(FU113="","",#REF!)</f>
        <v/>
      </c>
      <c r="FR113" s="144" t="str">
        <f t="shared" si="124"/>
        <v/>
      </c>
      <c r="FS113" s="145" t="str">
        <f t="shared" si="125"/>
        <v/>
      </c>
      <c r="FT113" s="145" t="str">
        <f t="shared" si="126"/>
        <v/>
      </c>
      <c r="FU113" s="146" t="str">
        <f t="shared" si="127"/>
        <v/>
      </c>
      <c r="FV113" s="147" t="str">
        <f t="shared" si="128"/>
        <v/>
      </c>
      <c r="FW113" s="148" t="str">
        <f t="shared" si="129"/>
        <v/>
      </c>
      <c r="FX113" s="149" t="str">
        <f t="shared" si="130"/>
        <v/>
      </c>
      <c r="FY113" s="150" t="str">
        <f t="shared" si="131"/>
        <v/>
      </c>
      <c r="FZ113" s="89"/>
      <c r="GA113" s="142"/>
      <c r="GB113" s="142"/>
      <c r="GC113" s="143" t="str">
        <f t="shared" si="132"/>
        <v/>
      </c>
      <c r="GD113" s="144" t="str">
        <f t="shared" si="133"/>
        <v/>
      </c>
      <c r="GE113" s="145" t="str">
        <f t="shared" si="134"/>
        <v/>
      </c>
      <c r="GF113" s="145" t="str">
        <f t="shared" si="135"/>
        <v/>
      </c>
      <c r="GG113" s="146" t="str">
        <f t="shared" si="136"/>
        <v/>
      </c>
      <c r="GH113" s="147" t="str">
        <f t="shared" si="137"/>
        <v/>
      </c>
      <c r="GI113" s="148" t="str">
        <f t="shared" si="138"/>
        <v/>
      </c>
      <c r="GJ113" s="149" t="str">
        <f t="shared" si="139"/>
        <v/>
      </c>
      <c r="GK113" s="150" t="str">
        <f t="shared" si="140"/>
        <v/>
      </c>
      <c r="GL113" s="89"/>
      <c r="GM113" s="142"/>
      <c r="GN113" s="142"/>
      <c r="GO113" s="143" t="str">
        <f t="shared" si="141"/>
        <v/>
      </c>
      <c r="GP113" s="144" t="str">
        <f t="shared" si="142"/>
        <v/>
      </c>
      <c r="GQ113" s="145" t="str">
        <f t="shared" si="143"/>
        <v/>
      </c>
      <c r="GR113" s="145" t="str">
        <f t="shared" si="144"/>
        <v/>
      </c>
      <c r="GS113" s="146" t="str">
        <f t="shared" si="145"/>
        <v/>
      </c>
      <c r="GT113" s="147" t="str">
        <f t="shared" si="146"/>
        <v/>
      </c>
      <c r="GU113" s="148" t="str">
        <f t="shared" si="147"/>
        <v/>
      </c>
      <c r="GV113" s="149" t="str">
        <f t="shared" si="148"/>
        <v/>
      </c>
      <c r="GW113" s="150" t="str">
        <f t="shared" si="149"/>
        <v/>
      </c>
      <c r="GX113" s="89"/>
      <c r="GY113" s="142"/>
      <c r="GZ113" s="142"/>
      <c r="HA113" s="143" t="str">
        <f t="shared" si="150"/>
        <v/>
      </c>
      <c r="HB113" s="144" t="str">
        <f t="shared" si="151"/>
        <v/>
      </c>
      <c r="HC113" s="145" t="str">
        <f t="shared" si="152"/>
        <v/>
      </c>
      <c r="HD113" s="145" t="str">
        <f t="shared" si="153"/>
        <v/>
      </c>
      <c r="HE113" s="146" t="str">
        <f t="shared" si="154"/>
        <v/>
      </c>
      <c r="HF113" s="147" t="str">
        <f t="shared" si="155"/>
        <v/>
      </c>
      <c r="HG113" s="148" t="str">
        <f t="shared" si="156"/>
        <v/>
      </c>
      <c r="HH113" s="149" t="str">
        <f t="shared" si="157"/>
        <v/>
      </c>
      <c r="HI113" s="150" t="str">
        <f t="shared" si="158"/>
        <v/>
      </c>
      <c r="HJ113" s="89"/>
      <c r="HK113" s="142"/>
      <c r="HL113" s="142" t="s">
        <v>284</v>
      </c>
      <c r="HM113" s="143" t="str">
        <f t="shared" si="159"/>
        <v/>
      </c>
      <c r="HN113" s="144" t="str">
        <f t="shared" si="160"/>
        <v/>
      </c>
      <c r="HO113" s="145" t="str">
        <f t="shared" si="161"/>
        <v/>
      </c>
      <c r="HP113" s="145" t="str">
        <f t="shared" si="162"/>
        <v/>
      </c>
      <c r="HQ113" s="146" t="str">
        <f t="shared" si="163"/>
        <v/>
      </c>
      <c r="HR113" s="147" t="str">
        <f t="shared" si="164"/>
        <v/>
      </c>
      <c r="HS113" s="148" t="str">
        <f t="shared" si="165"/>
        <v/>
      </c>
      <c r="HT113" s="149" t="str">
        <f t="shared" si="166"/>
        <v/>
      </c>
      <c r="HU113" s="150" t="str">
        <f t="shared" si="167"/>
        <v/>
      </c>
      <c r="HV113" s="89"/>
      <c r="HW113" s="142"/>
      <c r="HX113" s="142"/>
      <c r="HY113" s="143" t="str">
        <f t="shared" si="168"/>
        <v/>
      </c>
      <c r="HZ113" s="144" t="str">
        <f t="shared" si="169"/>
        <v/>
      </c>
      <c r="IA113" s="145" t="str">
        <f t="shared" si="170"/>
        <v/>
      </c>
      <c r="IB113" s="145" t="str">
        <f t="shared" si="171"/>
        <v/>
      </c>
      <c r="IC113" s="146" t="str">
        <f t="shared" si="172"/>
        <v/>
      </c>
      <c r="ID113" s="147" t="str">
        <f t="shared" si="173"/>
        <v/>
      </c>
      <c r="IE113" s="148" t="str">
        <f t="shared" si="174"/>
        <v/>
      </c>
      <c r="IF113" s="149" t="str">
        <f t="shared" si="175"/>
        <v/>
      </c>
      <c r="IG113" s="150" t="str">
        <f t="shared" si="176"/>
        <v/>
      </c>
      <c r="IH113" s="89"/>
      <c r="II113" s="142"/>
      <c r="IJ113" s="142"/>
      <c r="IK113" s="143" t="str">
        <f t="shared" si="177"/>
        <v/>
      </c>
      <c r="IL113" s="144" t="str">
        <f t="shared" si="178"/>
        <v/>
      </c>
      <c r="IM113" s="145" t="str">
        <f t="shared" si="179"/>
        <v/>
      </c>
      <c r="IN113" s="145" t="str">
        <f t="shared" si="180"/>
        <v/>
      </c>
      <c r="IO113" s="146" t="str">
        <f t="shared" si="181"/>
        <v/>
      </c>
      <c r="IP113" s="147" t="str">
        <f t="shared" si="182"/>
        <v/>
      </c>
      <c r="IQ113" s="148" t="str">
        <f t="shared" si="183"/>
        <v/>
      </c>
      <c r="IR113" s="149" t="str">
        <f t="shared" si="184"/>
        <v/>
      </c>
      <c r="IS113" s="150" t="str">
        <f t="shared" si="185"/>
        <v/>
      </c>
      <c r="IT113" s="89"/>
      <c r="IU113" s="142"/>
      <c r="IV113" s="142"/>
      <c r="IW113" s="143" t="str">
        <f t="shared" si="186"/>
        <v/>
      </c>
      <c r="IX113" s="144" t="str">
        <f t="shared" si="187"/>
        <v/>
      </c>
      <c r="IY113" s="145" t="str">
        <f t="shared" si="188"/>
        <v/>
      </c>
      <c r="IZ113" s="145" t="str">
        <f t="shared" si="189"/>
        <v/>
      </c>
      <c r="JA113" s="146" t="str">
        <f t="shared" si="190"/>
        <v/>
      </c>
      <c r="JB113" s="147" t="str">
        <f t="shared" si="191"/>
        <v/>
      </c>
      <c r="JC113" s="148" t="str">
        <f t="shared" si="192"/>
        <v/>
      </c>
      <c r="JD113" s="149" t="str">
        <f t="shared" si="193"/>
        <v/>
      </c>
      <c r="JE113" s="150" t="str">
        <f t="shared" si="194"/>
        <v/>
      </c>
      <c r="JF113" s="89"/>
      <c r="JG113" s="142"/>
      <c r="JH113" s="142"/>
      <c r="JI113" s="143" t="str">
        <f t="shared" si="195"/>
        <v/>
      </c>
      <c r="JJ113" s="144" t="str">
        <f t="shared" si="196"/>
        <v/>
      </c>
      <c r="JK113" s="145" t="str">
        <f t="shared" si="197"/>
        <v/>
      </c>
      <c r="JL113" s="145" t="str">
        <f t="shared" si="198"/>
        <v/>
      </c>
      <c r="JM113" s="146" t="str">
        <f t="shared" si="199"/>
        <v/>
      </c>
      <c r="JN113" s="147" t="str">
        <f t="shared" si="200"/>
        <v/>
      </c>
      <c r="JO113" s="148" t="str">
        <f t="shared" si="201"/>
        <v/>
      </c>
      <c r="JP113" s="149" t="str">
        <f t="shared" si="202"/>
        <v/>
      </c>
      <c r="JQ113" s="150" t="str">
        <f t="shared" si="203"/>
        <v/>
      </c>
      <c r="JR113" s="89"/>
      <c r="JS113" s="142"/>
      <c r="JT113" s="142"/>
      <c r="JU113" s="143" t="str">
        <f t="shared" si="204"/>
        <v/>
      </c>
      <c r="JV113" s="144" t="str">
        <f t="shared" si="205"/>
        <v/>
      </c>
      <c r="JW113" s="145" t="str">
        <f t="shared" si="206"/>
        <v/>
      </c>
      <c r="JX113" s="145" t="str">
        <f t="shared" si="207"/>
        <v/>
      </c>
      <c r="JY113" s="146" t="str">
        <f t="shared" si="208"/>
        <v/>
      </c>
      <c r="JZ113" s="147" t="str">
        <f t="shared" si="209"/>
        <v/>
      </c>
      <c r="KA113" s="148" t="str">
        <f t="shared" si="210"/>
        <v/>
      </c>
      <c r="KB113" s="149" t="str">
        <f t="shared" si="211"/>
        <v/>
      </c>
      <c r="KC113" s="150" t="str">
        <f t="shared" si="212"/>
        <v/>
      </c>
      <c r="KD113" s="89"/>
      <c r="KE113" s="142"/>
      <c r="KF113" s="142"/>
    </row>
    <row r="114" spans="1:292" ht="13.5" customHeight="1" x14ac:dyDescent="0.25">
      <c r="A114" s="100"/>
      <c r="B114" s="142" t="s">
        <v>1149</v>
      </c>
      <c r="C114" s="89" t="s">
        <v>1072</v>
      </c>
      <c r="D114" s="320"/>
      <c r="E114" s="143"/>
      <c r="F114" s="144"/>
      <c r="G114" s="145"/>
      <c r="H114" s="145"/>
      <c r="I114" s="146"/>
      <c r="J114" s="147"/>
      <c r="K114" s="148"/>
      <c r="L114" s="149"/>
      <c r="M114" s="150"/>
      <c r="O114" s="142"/>
      <c r="P114" s="320"/>
      <c r="Q114" s="143"/>
      <c r="R114" s="144"/>
      <c r="S114" s="145"/>
      <c r="T114" s="145"/>
      <c r="U114" s="146"/>
      <c r="V114" s="147"/>
      <c r="W114" s="148"/>
      <c r="X114" s="149"/>
      <c r="Y114" s="150"/>
      <c r="AA114" s="142"/>
      <c r="AB114" s="142"/>
      <c r="AC114" s="143"/>
      <c r="AD114" s="144"/>
      <c r="AE114" s="145"/>
      <c r="AF114" s="145"/>
      <c r="AG114" s="146"/>
      <c r="AH114" s="147"/>
      <c r="AI114" s="148"/>
      <c r="AJ114" s="149"/>
      <c r="AK114" s="150"/>
      <c r="AM114" s="142"/>
      <c r="AN114" s="142"/>
      <c r="AO114" s="143">
        <f t="shared" si="288"/>
        <v>41878</v>
      </c>
      <c r="AP114" s="144" t="str">
        <f t="shared" si="289"/>
        <v>Valls I</v>
      </c>
      <c r="AQ114" s="145">
        <f t="shared" ref="AQ114" si="350">IF(AS114="","",AO$2)</f>
        <v>41729</v>
      </c>
      <c r="AR114" s="145">
        <f t="shared" ref="AR114" si="351">IF(AS114="","",AO$3)</f>
        <v>41878</v>
      </c>
      <c r="AS114" s="146" t="str">
        <f t="shared" si="290"/>
        <v>Bernard Cazeneuve</v>
      </c>
      <c r="AT114" s="147" t="str">
        <f t="shared" si="291"/>
        <v>1963</v>
      </c>
      <c r="AU114" s="148" t="str">
        <f t="shared" si="292"/>
        <v>male</v>
      </c>
      <c r="AV114" s="149" t="str">
        <f t="shared" si="293"/>
        <v>fr_ps01</v>
      </c>
      <c r="AW114" s="150" t="str">
        <f t="shared" si="294"/>
        <v>Cazeneuve_Bernard_1963</v>
      </c>
      <c r="AX114" s="89"/>
      <c r="AY114" s="142"/>
      <c r="AZ114" s="318" t="s">
        <v>913</v>
      </c>
      <c r="BA114" s="143">
        <f t="shared" si="295"/>
        <v>42710</v>
      </c>
      <c r="BB114" s="144" t="str">
        <f t="shared" si="296"/>
        <v>Valls II</v>
      </c>
      <c r="BC114" s="145">
        <f t="shared" si="218"/>
        <v>41878</v>
      </c>
      <c r="BD114" s="145">
        <f t="shared" si="219"/>
        <v>42710</v>
      </c>
      <c r="BE114" s="146" t="str">
        <f t="shared" si="297"/>
        <v>Bernard Cazeneuve</v>
      </c>
      <c r="BF114" s="147" t="str">
        <f t="shared" si="298"/>
        <v>1963</v>
      </c>
      <c r="BG114" s="148" t="str">
        <f t="shared" si="299"/>
        <v>male</v>
      </c>
      <c r="BH114" s="149" t="str">
        <f t="shared" si="300"/>
        <v>fr_ps01</v>
      </c>
      <c r="BI114" s="150" t="str">
        <f t="shared" si="301"/>
        <v>Cazeneuve_Bernard_1963</v>
      </c>
      <c r="BJ114" s="89"/>
      <c r="BK114" s="142"/>
      <c r="BL114" s="318" t="s">
        <v>913</v>
      </c>
      <c r="BM114" s="143">
        <f t="shared" si="261"/>
        <v>42870</v>
      </c>
      <c r="BN114" s="144" t="str">
        <f t="shared" si="262"/>
        <v>Cazenueve I</v>
      </c>
      <c r="BO114" s="145">
        <f t="shared" si="263"/>
        <v>42710</v>
      </c>
      <c r="BP114" s="145">
        <v>42815</v>
      </c>
      <c r="BQ114" s="146" t="str">
        <f t="shared" si="265"/>
        <v>Bruno Le Roux</v>
      </c>
      <c r="BR114" s="147" t="str">
        <f t="shared" si="266"/>
        <v>1965</v>
      </c>
      <c r="BS114" s="148" t="str">
        <f t="shared" si="267"/>
        <v>male</v>
      </c>
      <c r="BT114" s="149" t="str">
        <f t="shared" si="268"/>
        <v>fr_ps01</v>
      </c>
      <c r="BU114" s="150" t="str">
        <f t="shared" si="269"/>
        <v>Roux_Bruno_1965</v>
      </c>
      <c r="BV114" s="89"/>
      <c r="BW114" s="142"/>
      <c r="BX114" s="142" t="s">
        <v>1186</v>
      </c>
      <c r="BY114" s="143">
        <f t="shared" si="270"/>
        <v>42905</v>
      </c>
      <c r="BZ114" s="144" t="str">
        <f t="shared" si="271"/>
        <v>Philippe I</v>
      </c>
      <c r="CA114" s="145">
        <f t="shared" si="272"/>
        <v>42870</v>
      </c>
      <c r="CB114" s="145">
        <f t="shared" si="273"/>
        <v>42905</v>
      </c>
      <c r="CC114" s="146" t="str">
        <f t="shared" si="274"/>
        <v>Gérard Collomb</v>
      </c>
      <c r="CD114" s="147" t="str">
        <f t="shared" si="275"/>
        <v>1947</v>
      </c>
      <c r="CE114" s="148" t="str">
        <f t="shared" si="276"/>
        <v>male</v>
      </c>
      <c r="CF114" s="149" t="str">
        <f t="shared" si="277"/>
        <v>fr_ps01</v>
      </c>
      <c r="CG114" s="150" t="str">
        <f t="shared" si="278"/>
        <v>Collomb_Gérard_1947</v>
      </c>
      <c r="CH114" s="89"/>
      <c r="CI114" s="142"/>
      <c r="CJ114" s="142" t="s">
        <v>1262</v>
      </c>
      <c r="CK114" s="143">
        <f t="shared" si="279"/>
        <v>44019</v>
      </c>
      <c r="CL114" s="144" t="str">
        <f t="shared" si="280"/>
        <v>Philippe II</v>
      </c>
      <c r="CM114" s="145">
        <f t="shared" si="281"/>
        <v>42905</v>
      </c>
      <c r="CN114" s="145">
        <v>43389</v>
      </c>
      <c r="CO114" s="146" t="str">
        <f t="shared" si="283"/>
        <v>Gérard Collomb</v>
      </c>
      <c r="CP114" s="147" t="str">
        <f t="shared" si="284"/>
        <v>1947</v>
      </c>
      <c r="CQ114" s="148" t="str">
        <f t="shared" si="285"/>
        <v>male</v>
      </c>
      <c r="CR114" s="149" t="str">
        <f t="shared" si="286"/>
        <v>fr_ps01</v>
      </c>
      <c r="CS114" s="150" t="str">
        <f t="shared" si="287"/>
        <v>Collomb_Gérard_1947</v>
      </c>
      <c r="CT114" s="89"/>
      <c r="CU114" s="142"/>
      <c r="CV114" s="142" t="s">
        <v>1262</v>
      </c>
      <c r="CW114" s="143">
        <f t="shared" si="252"/>
        <v>44196</v>
      </c>
      <c r="CX114" s="144" t="str">
        <f t="shared" si="253"/>
        <v>Castex I</v>
      </c>
      <c r="CY114" s="145">
        <f t="shared" si="254"/>
        <v>44019</v>
      </c>
      <c r="CZ114" s="145">
        <f t="shared" si="255"/>
        <v>44196</v>
      </c>
      <c r="DA114" s="146" t="str">
        <f t="shared" si="256"/>
        <v>Gérald Darmanin</v>
      </c>
      <c r="DB114" s="147" t="str">
        <f t="shared" si="257"/>
        <v>1982</v>
      </c>
      <c r="DC114" s="148" t="str">
        <f t="shared" si="258"/>
        <v>male</v>
      </c>
      <c r="DD114" s="149" t="str">
        <f t="shared" si="259"/>
        <v>fr_lrm01</v>
      </c>
      <c r="DE114" s="150" t="str">
        <f t="shared" si="260"/>
        <v>Darmanin_Gérald_1982</v>
      </c>
      <c r="DF114" s="89"/>
      <c r="DG114" s="142"/>
      <c r="DH114" s="142" t="s">
        <v>1326</v>
      </c>
      <c r="DI114" s="143"/>
      <c r="DJ114" s="144"/>
      <c r="DK114" s="145"/>
      <c r="DL114" s="145"/>
      <c r="DM114" s="146"/>
      <c r="DN114" s="147"/>
      <c r="DO114" s="148"/>
      <c r="DP114" s="149"/>
      <c r="DQ114" s="150"/>
      <c r="DR114" s="89"/>
      <c r="DS114" s="142"/>
      <c r="DT114" s="142"/>
      <c r="DU114" s="143"/>
      <c r="DV114" s="144"/>
      <c r="DW114" s="145"/>
      <c r="DX114" s="145"/>
      <c r="DY114" s="146"/>
      <c r="DZ114" s="147"/>
      <c r="EA114" s="148"/>
      <c r="EB114" s="149"/>
      <c r="EC114" s="150"/>
      <c r="ED114" s="89"/>
      <c r="EE114" s="142"/>
      <c r="EF114" s="142"/>
      <c r="EG114" s="143"/>
      <c r="EH114" s="144"/>
      <c r="EI114" s="145"/>
      <c r="EJ114" s="145"/>
      <c r="EK114" s="146"/>
      <c r="EL114" s="147"/>
      <c r="EM114" s="148"/>
      <c r="EN114" s="149"/>
      <c r="EO114" s="150"/>
      <c r="EP114" s="89"/>
      <c r="EQ114" s="142"/>
      <c r="ER114" s="142"/>
      <c r="ES114" s="143"/>
      <c r="ET114" s="144"/>
      <c r="EU114" s="145"/>
      <c r="EV114" s="145"/>
      <c r="EW114" s="146"/>
      <c r="EX114" s="147"/>
      <c r="EY114" s="148"/>
      <c r="EZ114" s="149"/>
      <c r="FA114" s="150"/>
      <c r="FB114" s="89"/>
      <c r="FC114" s="142"/>
      <c r="FD114" s="142"/>
      <c r="FE114" s="143"/>
      <c r="FF114" s="144"/>
      <c r="FG114" s="145"/>
      <c r="FH114" s="145"/>
      <c r="FI114" s="146"/>
      <c r="FJ114" s="147"/>
      <c r="FK114" s="148"/>
      <c r="FL114" s="149"/>
      <c r="FM114" s="150"/>
      <c r="FN114" s="89"/>
      <c r="FO114" s="142"/>
      <c r="FP114" s="142"/>
      <c r="FQ114" s="143"/>
      <c r="FR114" s="144"/>
      <c r="FS114" s="145"/>
      <c r="FT114" s="145"/>
      <c r="FU114" s="146"/>
      <c r="FV114" s="147"/>
      <c r="FW114" s="148"/>
      <c r="FX114" s="149"/>
      <c r="FY114" s="150"/>
      <c r="FZ114" s="89"/>
      <c r="GA114" s="142"/>
      <c r="GB114" s="142"/>
      <c r="GC114" s="143"/>
      <c r="GD114" s="144"/>
      <c r="GE114" s="145"/>
      <c r="GF114" s="145"/>
      <c r="GG114" s="146"/>
      <c r="GH114" s="147"/>
      <c r="GI114" s="148"/>
      <c r="GJ114" s="149"/>
      <c r="GK114" s="150"/>
      <c r="GL114" s="89"/>
      <c r="GM114" s="142"/>
      <c r="GN114" s="142"/>
      <c r="GO114" s="143"/>
      <c r="GP114" s="144"/>
      <c r="GQ114" s="145"/>
      <c r="GR114" s="145"/>
      <c r="GS114" s="146"/>
      <c r="GT114" s="147"/>
      <c r="GU114" s="148"/>
      <c r="GV114" s="149"/>
      <c r="GW114" s="150"/>
      <c r="GX114" s="89"/>
      <c r="GY114" s="142"/>
      <c r="GZ114" s="142"/>
      <c r="HA114" s="143"/>
      <c r="HB114" s="144"/>
      <c r="HC114" s="145"/>
      <c r="HD114" s="145"/>
      <c r="HE114" s="146"/>
      <c r="HF114" s="147"/>
      <c r="HG114" s="148"/>
      <c r="HH114" s="149"/>
      <c r="HI114" s="150"/>
      <c r="HJ114" s="89"/>
      <c r="HK114" s="142"/>
      <c r="HL114" s="142"/>
      <c r="HM114" s="143"/>
      <c r="HN114" s="144"/>
      <c r="HO114" s="145"/>
      <c r="HP114" s="145"/>
      <c r="HQ114" s="146"/>
      <c r="HR114" s="147"/>
      <c r="HS114" s="148"/>
      <c r="HT114" s="149"/>
      <c r="HU114" s="150"/>
      <c r="HV114" s="89"/>
      <c r="HW114" s="142"/>
      <c r="HX114" s="142"/>
      <c r="HY114" s="143"/>
      <c r="HZ114" s="144"/>
      <c r="IA114" s="145"/>
      <c r="IB114" s="145"/>
      <c r="IC114" s="146"/>
      <c r="ID114" s="147"/>
      <c r="IE114" s="148"/>
      <c r="IF114" s="149"/>
      <c r="IG114" s="150"/>
      <c r="IH114" s="89"/>
      <c r="II114" s="142"/>
      <c r="IJ114" s="142"/>
      <c r="IK114" s="143"/>
      <c r="IL114" s="144"/>
      <c r="IM114" s="145"/>
      <c r="IN114" s="145"/>
      <c r="IO114" s="146"/>
      <c r="IP114" s="147"/>
      <c r="IQ114" s="148"/>
      <c r="IR114" s="149"/>
      <c r="IS114" s="150"/>
      <c r="IT114" s="89"/>
      <c r="IU114" s="142"/>
      <c r="IV114" s="142"/>
      <c r="IW114" s="143"/>
      <c r="IX114" s="144"/>
      <c r="IY114" s="145"/>
      <c r="IZ114" s="145"/>
      <c r="JA114" s="146"/>
      <c r="JB114" s="147"/>
      <c r="JC114" s="148"/>
      <c r="JD114" s="149"/>
      <c r="JE114" s="150"/>
      <c r="JF114" s="89"/>
      <c r="JG114" s="142"/>
      <c r="JH114" s="142"/>
      <c r="JI114" s="143"/>
      <c r="JJ114" s="144"/>
      <c r="JK114" s="145"/>
      <c r="JL114" s="145"/>
      <c r="JM114" s="146"/>
      <c r="JN114" s="147"/>
      <c r="JO114" s="148"/>
      <c r="JP114" s="149"/>
      <c r="JQ114" s="150"/>
      <c r="JR114" s="89"/>
      <c r="JS114" s="142"/>
      <c r="JT114" s="142"/>
      <c r="JU114" s="143"/>
      <c r="JV114" s="144"/>
      <c r="JW114" s="145"/>
      <c r="JX114" s="145"/>
      <c r="JY114" s="146"/>
      <c r="JZ114" s="147"/>
      <c r="KA114" s="148"/>
      <c r="KB114" s="149"/>
      <c r="KC114" s="150"/>
      <c r="KD114" s="89"/>
      <c r="KE114" s="142"/>
      <c r="KF114" s="142"/>
    </row>
    <row r="115" spans="1:292" ht="13.5" customHeight="1" x14ac:dyDescent="0.25">
      <c r="A115" s="100"/>
      <c r="B115" s="142" t="s">
        <v>1149</v>
      </c>
      <c r="C115" s="89" t="s">
        <v>1072</v>
      </c>
      <c r="D115" s="320"/>
      <c r="E115" s="143"/>
      <c r="F115" s="144"/>
      <c r="G115" s="145"/>
      <c r="H115" s="145"/>
      <c r="I115" s="146"/>
      <c r="J115" s="147"/>
      <c r="K115" s="148"/>
      <c r="L115" s="149"/>
      <c r="M115" s="150"/>
      <c r="O115" s="142"/>
      <c r="P115" s="320"/>
      <c r="Q115" s="143"/>
      <c r="R115" s="144"/>
      <c r="S115" s="145"/>
      <c r="T115" s="145"/>
      <c r="U115" s="146"/>
      <c r="V115" s="147"/>
      <c r="W115" s="148"/>
      <c r="X115" s="149"/>
      <c r="Y115" s="150"/>
      <c r="AA115" s="142"/>
      <c r="AB115" s="142"/>
      <c r="AC115" s="143"/>
      <c r="AD115" s="144"/>
      <c r="AE115" s="145"/>
      <c r="AF115" s="145"/>
      <c r="AG115" s="146"/>
      <c r="AH115" s="147"/>
      <c r="AI115" s="148"/>
      <c r="AJ115" s="149"/>
      <c r="AK115" s="150"/>
      <c r="AM115" s="142"/>
      <c r="AN115" s="142"/>
      <c r="AO115" s="143"/>
      <c r="AP115" s="144"/>
      <c r="AQ115" s="145"/>
      <c r="AR115" s="145"/>
      <c r="AS115" s="146"/>
      <c r="AT115" s="147"/>
      <c r="AU115" s="148"/>
      <c r="AV115" s="149"/>
      <c r="AW115" s="150"/>
      <c r="AX115" s="89"/>
      <c r="AY115" s="142"/>
      <c r="AZ115" s="318"/>
      <c r="BA115" s="143"/>
      <c r="BB115" s="144"/>
      <c r="BC115" s="145"/>
      <c r="BD115" s="145"/>
      <c r="BE115" s="146"/>
      <c r="BF115" s="147"/>
      <c r="BG115" s="148"/>
      <c r="BH115" s="149"/>
      <c r="BI115" s="150"/>
      <c r="BJ115" s="89"/>
      <c r="BK115" s="142"/>
      <c r="BL115" s="318"/>
      <c r="BM115" s="143">
        <f t="shared" ref="BM115" si="352">IF(BQ115="","",BM$3)</f>
        <v>42870</v>
      </c>
      <c r="BN115" s="144" t="str">
        <f t="shared" ref="BN115" si="353">IF(BQ115="","",BM$1)</f>
        <v>Cazenueve I</v>
      </c>
      <c r="BO115" s="145">
        <v>42815</v>
      </c>
      <c r="BP115" s="145">
        <f t="shared" ref="BP115" si="354">IF(BQ115="","",BM$3)</f>
        <v>42870</v>
      </c>
      <c r="BQ115" s="146" t="str">
        <f t="shared" ref="BQ115" si="355">IF(BX115="","",IF(ISNUMBER(SEARCH(":",BX115)),MID(BX115,FIND(":",BX115)+2,FIND("(",BX115)-FIND(":",BX115)-3),LEFT(BX115,FIND("(",BX115)-2)))</f>
        <v>Matthias Felk</v>
      </c>
      <c r="BR115" s="147" t="str">
        <f t="shared" ref="BR115" si="356">IF(BX115="","",MID(BX115,FIND("(",BX115)+1,4))</f>
        <v>1977</v>
      </c>
      <c r="BS115" s="148" t="str">
        <f t="shared" ref="BS115" si="357">IF(ISNUMBER(SEARCH("*female*",BX115)),"female",IF(ISNUMBER(SEARCH("*male*",BX115)),"male",""))</f>
        <v>male</v>
      </c>
      <c r="BT115" s="149" t="str">
        <f t="shared" ref="BT115" si="358">IF(BX115="","",IF(ISERROR(MID(BX115,FIND("male,",BX115)+6,(FIND(")",BX115)-(FIND("male,",BX115)+6))))=TRUE,"missing/error",MID(BX115,FIND("male,",BX115)+6,(FIND(")",BX115)-(FIND("male,",BX115)+6)))))</f>
        <v>fr_ps01</v>
      </c>
      <c r="BU115" s="150" t="str">
        <f t="shared" ref="BU115" si="359">IF(BQ115="","",(MID(BQ115,(SEARCH("^^",SUBSTITUTE(BQ115," ","^^",LEN(BQ115)-LEN(SUBSTITUTE(BQ115," ","")))))+1,99)&amp;"_"&amp;LEFT(BQ115,FIND(" ",BQ115)-1)&amp;"_"&amp;BR115))</f>
        <v>Felk_Matthias_1977</v>
      </c>
      <c r="BV115" s="89"/>
      <c r="BW115" s="142"/>
      <c r="BX115" s="142" t="s">
        <v>1336</v>
      </c>
      <c r="BY115" s="143"/>
      <c r="BZ115" s="144"/>
      <c r="CA115" s="145"/>
      <c r="CB115" s="145"/>
      <c r="CC115" s="146"/>
      <c r="CD115" s="147"/>
      <c r="CE115" s="148"/>
      <c r="CF115" s="149"/>
      <c r="CG115" s="150"/>
      <c r="CH115" s="89"/>
      <c r="CI115" s="142"/>
      <c r="CJ115" s="142"/>
      <c r="CK115" s="143">
        <f t="shared" ref="CK115" si="360">IF(CO115="","",CK$3)</f>
        <v>44019</v>
      </c>
      <c r="CL115" s="144" t="str">
        <f t="shared" ref="CL115" si="361">IF(CO115="","",CK$1)</f>
        <v>Philippe II</v>
      </c>
      <c r="CM115" s="145">
        <v>43389</v>
      </c>
      <c r="CN115" s="145">
        <f t="shared" ref="CN115" si="362">IF(CO115="","",CK$3)</f>
        <v>44019</v>
      </c>
      <c r="CO115" s="146" t="str">
        <f t="shared" ref="CO115" si="363">IF(CV115="","",IF(ISNUMBER(SEARCH(":",CV115)),MID(CV115,FIND(":",CV115)+2,FIND("(",CV115)-FIND(":",CV115)-3),LEFT(CV115,FIND("(",CV115)-2)))</f>
        <v>Christophe Castaner</v>
      </c>
      <c r="CP115" s="147" t="str">
        <f t="shared" ref="CP115" si="364">IF(CV115="","",MID(CV115,FIND("(",CV115)+1,4))</f>
        <v>1966</v>
      </c>
      <c r="CQ115" s="148" t="str">
        <f t="shared" ref="CQ115" si="365">IF(ISNUMBER(SEARCH("*female*",CV115)),"female",IF(ISNUMBER(SEARCH("*male*",CV115)),"male",""))</f>
        <v>male</v>
      </c>
      <c r="CR115" s="149" t="str">
        <f t="shared" ref="CR115" si="366">IF(CV115="","",IF(ISERROR(MID(CV115,FIND("male,",CV115)+6,(FIND(")",CV115)-(FIND("male,",CV115)+6))))=TRUE,"missing/error",MID(CV115,FIND("male,",CV115)+6,(FIND(")",CV115)-(FIND("male,",CV115)+6)))))</f>
        <v>fr_lrm01</v>
      </c>
      <c r="CS115" s="150" t="str">
        <f t="shared" ref="CS115" si="367">IF(CO115="","",(MID(CO115,(SEARCH("^^",SUBSTITUTE(CO115," ","^^",LEN(CO115)-LEN(SUBSTITUTE(CO115," ","")))))+1,99)&amp;"_"&amp;LEFT(CO115,FIND(" ",CO115)-1)&amp;"_"&amp;CP115))</f>
        <v>Castaner_Christophe_1966</v>
      </c>
      <c r="CT115" s="89"/>
      <c r="CU115" s="142"/>
      <c r="CV115" s="142" t="s">
        <v>1294</v>
      </c>
      <c r="CW115" s="143" t="str">
        <f t="shared" si="252"/>
        <v/>
      </c>
      <c r="CX115" s="144" t="str">
        <f t="shared" si="253"/>
        <v/>
      </c>
      <c r="CY115" s="145" t="str">
        <f t="shared" si="254"/>
        <v/>
      </c>
      <c r="CZ115" s="145" t="str">
        <f t="shared" si="255"/>
        <v/>
      </c>
      <c r="DA115" s="146" t="str">
        <f t="shared" si="256"/>
        <v/>
      </c>
      <c r="DB115" s="147" t="str">
        <f t="shared" si="257"/>
        <v/>
      </c>
      <c r="DC115" s="148" t="str">
        <f t="shared" si="258"/>
        <v/>
      </c>
      <c r="DD115" s="149" t="str">
        <f t="shared" si="259"/>
        <v/>
      </c>
      <c r="DE115" s="150" t="str">
        <f t="shared" si="260"/>
        <v/>
      </c>
      <c r="DF115" s="89"/>
      <c r="DG115" s="142"/>
      <c r="DH115" s="142"/>
      <c r="DI115" s="143"/>
      <c r="DJ115" s="144"/>
      <c r="DK115" s="145"/>
      <c r="DL115" s="145"/>
      <c r="DM115" s="146"/>
      <c r="DN115" s="147"/>
      <c r="DO115" s="148"/>
      <c r="DP115" s="149"/>
      <c r="DQ115" s="150"/>
      <c r="DR115" s="89"/>
      <c r="DS115" s="142"/>
      <c r="DT115" s="142"/>
      <c r="DU115" s="143"/>
      <c r="DV115" s="144"/>
      <c r="DW115" s="145"/>
      <c r="DX115" s="145"/>
      <c r="DY115" s="146"/>
      <c r="DZ115" s="147"/>
      <c r="EA115" s="148"/>
      <c r="EB115" s="149"/>
      <c r="EC115" s="150"/>
      <c r="ED115" s="89"/>
      <c r="EE115" s="142"/>
      <c r="EF115" s="142"/>
      <c r="EG115" s="143"/>
      <c r="EH115" s="144"/>
      <c r="EI115" s="145"/>
      <c r="EJ115" s="145"/>
      <c r="EK115" s="146"/>
      <c r="EL115" s="147"/>
      <c r="EM115" s="148"/>
      <c r="EN115" s="149"/>
      <c r="EO115" s="150"/>
      <c r="EP115" s="89"/>
      <c r="EQ115" s="142"/>
      <c r="ER115" s="142"/>
      <c r="ES115" s="143"/>
      <c r="ET115" s="144"/>
      <c r="EU115" s="145"/>
      <c r="EV115" s="145"/>
      <c r="EW115" s="146"/>
      <c r="EX115" s="147"/>
      <c r="EY115" s="148"/>
      <c r="EZ115" s="149"/>
      <c r="FA115" s="150"/>
      <c r="FB115" s="89"/>
      <c r="FC115" s="142"/>
      <c r="FD115" s="142"/>
      <c r="FE115" s="143"/>
      <c r="FF115" s="144"/>
      <c r="FG115" s="145"/>
      <c r="FH115" s="145"/>
      <c r="FI115" s="146"/>
      <c r="FJ115" s="147"/>
      <c r="FK115" s="148"/>
      <c r="FL115" s="149"/>
      <c r="FM115" s="150"/>
      <c r="FN115" s="89"/>
      <c r="FO115" s="142"/>
      <c r="FP115" s="142"/>
      <c r="FQ115" s="143"/>
      <c r="FR115" s="144"/>
      <c r="FS115" s="145"/>
      <c r="FT115" s="145"/>
      <c r="FU115" s="146"/>
      <c r="FV115" s="147"/>
      <c r="FW115" s="148"/>
      <c r="FX115" s="149"/>
      <c r="FY115" s="150"/>
      <c r="FZ115" s="89"/>
      <c r="GA115" s="142"/>
      <c r="GB115" s="142"/>
      <c r="GC115" s="143"/>
      <c r="GD115" s="144"/>
      <c r="GE115" s="145"/>
      <c r="GF115" s="145"/>
      <c r="GG115" s="146"/>
      <c r="GH115" s="147"/>
      <c r="GI115" s="148"/>
      <c r="GJ115" s="149"/>
      <c r="GK115" s="150"/>
      <c r="GL115" s="89"/>
      <c r="GM115" s="142"/>
      <c r="GN115" s="142"/>
      <c r="GO115" s="143"/>
      <c r="GP115" s="144"/>
      <c r="GQ115" s="145"/>
      <c r="GR115" s="145"/>
      <c r="GS115" s="146"/>
      <c r="GT115" s="147"/>
      <c r="GU115" s="148"/>
      <c r="GV115" s="149"/>
      <c r="GW115" s="150"/>
      <c r="GX115" s="89"/>
      <c r="GY115" s="142"/>
      <c r="GZ115" s="142"/>
      <c r="HA115" s="143"/>
      <c r="HB115" s="144"/>
      <c r="HC115" s="145"/>
      <c r="HD115" s="145"/>
      <c r="HE115" s="146"/>
      <c r="HF115" s="147"/>
      <c r="HG115" s="148"/>
      <c r="HH115" s="149"/>
      <c r="HI115" s="150"/>
      <c r="HJ115" s="89"/>
      <c r="HK115" s="142"/>
      <c r="HL115" s="142"/>
      <c r="HM115" s="143"/>
      <c r="HN115" s="144"/>
      <c r="HO115" s="145"/>
      <c r="HP115" s="145"/>
      <c r="HQ115" s="146"/>
      <c r="HR115" s="147"/>
      <c r="HS115" s="148"/>
      <c r="HT115" s="149"/>
      <c r="HU115" s="150"/>
      <c r="HV115" s="89"/>
      <c r="HW115" s="142"/>
      <c r="HX115" s="142"/>
      <c r="HY115" s="143"/>
      <c r="HZ115" s="144"/>
      <c r="IA115" s="145"/>
      <c r="IB115" s="145"/>
      <c r="IC115" s="146"/>
      <c r="ID115" s="147"/>
      <c r="IE115" s="148"/>
      <c r="IF115" s="149"/>
      <c r="IG115" s="150"/>
      <c r="IH115" s="89"/>
      <c r="II115" s="142"/>
      <c r="IJ115" s="142"/>
      <c r="IK115" s="143"/>
      <c r="IL115" s="144"/>
      <c r="IM115" s="145"/>
      <c r="IN115" s="145"/>
      <c r="IO115" s="146"/>
      <c r="IP115" s="147"/>
      <c r="IQ115" s="148"/>
      <c r="IR115" s="149"/>
      <c r="IS115" s="150"/>
      <c r="IT115" s="89"/>
      <c r="IU115" s="142"/>
      <c r="IV115" s="142"/>
      <c r="IW115" s="143"/>
      <c r="IX115" s="144"/>
      <c r="IY115" s="145"/>
      <c r="IZ115" s="145"/>
      <c r="JA115" s="146"/>
      <c r="JB115" s="147"/>
      <c r="JC115" s="148"/>
      <c r="JD115" s="149"/>
      <c r="JE115" s="150"/>
      <c r="JF115" s="89"/>
      <c r="JG115" s="142"/>
      <c r="JH115" s="142"/>
      <c r="JI115" s="143"/>
      <c r="JJ115" s="144"/>
      <c r="JK115" s="145"/>
      <c r="JL115" s="145"/>
      <c r="JM115" s="146"/>
      <c r="JN115" s="147"/>
      <c r="JO115" s="148"/>
      <c r="JP115" s="149"/>
      <c r="JQ115" s="150"/>
      <c r="JR115" s="89"/>
      <c r="JS115" s="142"/>
      <c r="JT115" s="142"/>
      <c r="JU115" s="143"/>
      <c r="JV115" s="144"/>
      <c r="JW115" s="145"/>
      <c r="JX115" s="145"/>
      <c r="JY115" s="146"/>
      <c r="JZ115" s="147"/>
      <c r="KA115" s="148"/>
      <c r="KB115" s="149"/>
      <c r="KC115" s="150"/>
      <c r="KD115" s="89"/>
      <c r="KE115" s="142"/>
      <c r="KF115" s="142"/>
    </row>
    <row r="116" spans="1:292" ht="13.5" customHeight="1" x14ac:dyDescent="0.25">
      <c r="A116" s="100"/>
      <c r="B116" s="142" t="s">
        <v>1150</v>
      </c>
      <c r="C116" s="142" t="s">
        <v>864</v>
      </c>
      <c r="E116" s="143" t="str">
        <f t="shared" si="53"/>
        <v/>
      </c>
      <c r="F116" s="144" t="str">
        <f t="shared" si="54"/>
        <v/>
      </c>
      <c r="G116" s="145" t="str">
        <f t="shared" si="55"/>
        <v/>
      </c>
      <c r="H116" s="145" t="str">
        <f t="shared" si="56"/>
        <v/>
      </c>
      <c r="I116" s="146" t="str">
        <f t="shared" si="57"/>
        <v/>
      </c>
      <c r="J116" s="147" t="str">
        <f t="shared" si="58"/>
        <v/>
      </c>
      <c r="K116" s="148" t="str">
        <f t="shared" si="59"/>
        <v/>
      </c>
      <c r="L116" s="149" t="str">
        <f t="shared" si="60"/>
        <v/>
      </c>
      <c r="M116" s="150" t="str">
        <f t="shared" si="61"/>
        <v/>
      </c>
      <c r="O116" s="142"/>
      <c r="P116" s="142"/>
      <c r="Q116" s="143" t="str">
        <f t="shared" si="62"/>
        <v/>
      </c>
      <c r="R116" s="144" t="str">
        <f t="shared" si="63"/>
        <v/>
      </c>
      <c r="S116" s="145" t="str">
        <f t="shared" si="64"/>
        <v/>
      </c>
      <c r="T116" s="145" t="str">
        <f t="shared" si="65"/>
        <v/>
      </c>
      <c r="U116" s="146" t="str">
        <f t="shared" si="66"/>
        <v/>
      </c>
      <c r="V116" s="147" t="str">
        <f t="shared" si="67"/>
        <v/>
      </c>
      <c r="W116" s="148" t="str">
        <f t="shared" si="68"/>
        <v/>
      </c>
      <c r="X116" s="149" t="str">
        <f t="shared" si="69"/>
        <v/>
      </c>
      <c r="Y116" s="150" t="str">
        <f t="shared" si="70"/>
        <v/>
      </c>
      <c r="AA116" s="142"/>
      <c r="AB116" s="142"/>
      <c r="AC116" s="143">
        <f t="shared" si="71"/>
        <v>41729</v>
      </c>
      <c r="AD116" s="144" t="str">
        <f t="shared" si="72"/>
        <v>Ayrault I</v>
      </c>
      <c r="AE116" s="145">
        <f t="shared" si="73"/>
        <v>41045</v>
      </c>
      <c r="AF116" s="145">
        <f t="shared" si="74"/>
        <v>41729</v>
      </c>
      <c r="AG116" s="146" t="str">
        <f t="shared" si="75"/>
        <v>Victorin Lurel</v>
      </c>
      <c r="AH116" s="147" t="str">
        <f t="shared" si="76"/>
        <v>1951</v>
      </c>
      <c r="AI116" s="148" t="str">
        <f t="shared" si="77"/>
        <v>male</v>
      </c>
      <c r="AJ116" s="149" t="str">
        <f t="shared" si="215"/>
        <v>fr_ps01</v>
      </c>
      <c r="AK116" s="150" t="str">
        <f t="shared" si="78"/>
        <v>Lurel_Victorin_1951</v>
      </c>
      <c r="AM116" s="142"/>
      <c r="AN116" s="142" t="s">
        <v>915</v>
      </c>
      <c r="AO116" s="143">
        <f t="shared" si="288"/>
        <v>41878</v>
      </c>
      <c r="AP116" s="144" t="str">
        <f t="shared" si="289"/>
        <v>Valls I</v>
      </c>
      <c r="AQ116" s="145">
        <f t="shared" si="216"/>
        <v>41729</v>
      </c>
      <c r="AR116" s="145">
        <f t="shared" si="217"/>
        <v>41878</v>
      </c>
      <c r="AS116" s="146" t="str">
        <f t="shared" si="290"/>
        <v>George Pau-Langevin</v>
      </c>
      <c r="AT116" s="147" t="str">
        <f t="shared" si="291"/>
        <v>1948</v>
      </c>
      <c r="AU116" s="148" t="str">
        <f t="shared" si="292"/>
        <v>female</v>
      </c>
      <c r="AV116" s="149" t="str">
        <f t="shared" si="293"/>
        <v>fr_ps01</v>
      </c>
      <c r="AW116" s="150" t="str">
        <f t="shared" si="294"/>
        <v>Pau-Langevin_George_1948</v>
      </c>
      <c r="AX116" s="89"/>
      <c r="AY116" s="142"/>
      <c r="AZ116" s="318" t="s">
        <v>903</v>
      </c>
      <c r="BA116" s="143">
        <f t="shared" si="295"/>
        <v>42710</v>
      </c>
      <c r="BB116" s="144" t="str">
        <f t="shared" si="296"/>
        <v>Valls II</v>
      </c>
      <c r="BC116" s="145">
        <f t="shared" si="218"/>
        <v>41878</v>
      </c>
      <c r="BD116" s="145">
        <v>42612</v>
      </c>
      <c r="BE116" s="146" t="str">
        <f t="shared" si="297"/>
        <v>George Pau-Langevin</v>
      </c>
      <c r="BF116" s="147" t="str">
        <f t="shared" si="298"/>
        <v>1948</v>
      </c>
      <c r="BG116" s="148" t="str">
        <f t="shared" si="299"/>
        <v>female</v>
      </c>
      <c r="BH116" s="149" t="str">
        <f t="shared" si="300"/>
        <v>fr_ps01</v>
      </c>
      <c r="BI116" s="150" t="str">
        <f t="shared" si="301"/>
        <v>Pau-Langevin_George_1948</v>
      </c>
      <c r="BJ116" s="89"/>
      <c r="BK116" s="142"/>
      <c r="BL116" s="318" t="s">
        <v>903</v>
      </c>
      <c r="BM116" s="143">
        <f t="shared" si="261"/>
        <v>42870</v>
      </c>
      <c r="BN116" s="144" t="str">
        <f t="shared" si="262"/>
        <v>Cazenueve I</v>
      </c>
      <c r="BO116" s="145">
        <f t="shared" si="263"/>
        <v>42710</v>
      </c>
      <c r="BP116" s="145">
        <f t="shared" si="264"/>
        <v>42870</v>
      </c>
      <c r="BQ116" s="146" t="str">
        <f t="shared" si="265"/>
        <v>Ericka Bareigts</v>
      </c>
      <c r="BR116" s="147" t="str">
        <f t="shared" si="266"/>
        <v>1967</v>
      </c>
      <c r="BS116" s="148" t="str">
        <f t="shared" si="267"/>
        <v>female</v>
      </c>
      <c r="BT116" s="149" t="str">
        <f t="shared" si="268"/>
        <v>fr_ps01</v>
      </c>
      <c r="BU116" s="150" t="str">
        <f t="shared" si="269"/>
        <v>Bareigts_Ericka_1967</v>
      </c>
      <c r="BV116" s="89"/>
      <c r="BW116" s="142"/>
      <c r="BX116" s="142" t="s">
        <v>1164</v>
      </c>
      <c r="BY116" s="143">
        <f t="shared" si="270"/>
        <v>42905</v>
      </c>
      <c r="BZ116" s="144" t="str">
        <f t="shared" si="271"/>
        <v>Philippe I</v>
      </c>
      <c r="CA116" s="145">
        <f t="shared" si="272"/>
        <v>42870</v>
      </c>
      <c r="CB116" s="145">
        <f t="shared" si="273"/>
        <v>42905</v>
      </c>
      <c r="CC116" s="146" t="str">
        <f t="shared" si="274"/>
        <v>Annick Girardin</v>
      </c>
      <c r="CD116" s="147" t="str">
        <f t="shared" si="275"/>
        <v>1964</v>
      </c>
      <c r="CE116" s="148" t="str">
        <f t="shared" si="276"/>
        <v>female</v>
      </c>
      <c r="CF116" s="149" t="str">
        <f t="shared" si="277"/>
        <v>fr_rdg01</v>
      </c>
      <c r="CG116" s="150" t="str">
        <f t="shared" si="278"/>
        <v>Girardin_Annick_1964</v>
      </c>
      <c r="CH116" s="89"/>
      <c r="CI116" s="142"/>
      <c r="CJ116" s="142" t="s">
        <v>1162</v>
      </c>
      <c r="CK116" s="143">
        <f t="shared" si="279"/>
        <v>44019</v>
      </c>
      <c r="CL116" s="144" t="str">
        <f t="shared" si="280"/>
        <v>Philippe II</v>
      </c>
      <c r="CM116" s="145">
        <f t="shared" si="281"/>
        <v>42905</v>
      </c>
      <c r="CN116" s="145">
        <f t="shared" si="282"/>
        <v>44019</v>
      </c>
      <c r="CO116" s="146" t="str">
        <f t="shared" si="283"/>
        <v>Annick Girardin</v>
      </c>
      <c r="CP116" s="147" t="str">
        <f t="shared" si="284"/>
        <v>1964</v>
      </c>
      <c r="CQ116" s="148" t="str">
        <f t="shared" si="285"/>
        <v>female</v>
      </c>
      <c r="CR116" s="149" t="str">
        <f t="shared" si="286"/>
        <v>fr_rdg01</v>
      </c>
      <c r="CS116" s="150" t="str">
        <f t="shared" si="287"/>
        <v>Girardin_Annick_1964</v>
      </c>
      <c r="CT116" s="89"/>
      <c r="CU116" s="142"/>
      <c r="CV116" s="142" t="s">
        <v>1162</v>
      </c>
      <c r="CW116" s="143">
        <f t="shared" si="252"/>
        <v>44196</v>
      </c>
      <c r="CX116" s="144" t="str">
        <f t="shared" si="253"/>
        <v>Castex I</v>
      </c>
      <c r="CY116" s="145">
        <f t="shared" si="254"/>
        <v>44019</v>
      </c>
      <c r="CZ116" s="145">
        <f t="shared" si="255"/>
        <v>44196</v>
      </c>
      <c r="DA116" s="146" t="str">
        <f t="shared" si="256"/>
        <v>Sebastien Lecornu</v>
      </c>
      <c r="DB116" s="147" t="str">
        <f t="shared" si="257"/>
        <v>1986</v>
      </c>
      <c r="DC116" s="148" t="str">
        <f t="shared" si="258"/>
        <v>male</v>
      </c>
      <c r="DD116" s="149" t="str">
        <f t="shared" si="259"/>
        <v>fr_lrm01</v>
      </c>
      <c r="DE116" s="150" t="str">
        <f t="shared" si="260"/>
        <v>Lecornu_Sebastien_1986</v>
      </c>
      <c r="DF116" s="89"/>
      <c r="DG116" s="142"/>
      <c r="DH116" s="142" t="s">
        <v>1328</v>
      </c>
      <c r="DI116" s="143" t="str">
        <f t="shared" si="79"/>
        <v/>
      </c>
      <c r="DJ116" s="144" t="str">
        <f t="shared" si="80"/>
        <v/>
      </c>
      <c r="DK116" s="145" t="str">
        <f t="shared" si="81"/>
        <v/>
      </c>
      <c r="DL116" s="145" t="str">
        <f t="shared" si="82"/>
        <v/>
      </c>
      <c r="DM116" s="146" t="str">
        <f t="shared" si="83"/>
        <v/>
      </c>
      <c r="DN116" s="147" t="str">
        <f t="shared" si="84"/>
        <v/>
      </c>
      <c r="DO116" s="148" t="str">
        <f t="shared" si="85"/>
        <v/>
      </c>
      <c r="DP116" s="149" t="str">
        <f t="shared" si="86"/>
        <v/>
      </c>
      <c r="DQ116" s="150" t="str">
        <f t="shared" si="87"/>
        <v/>
      </c>
      <c r="DR116" s="89"/>
      <c r="DS116" s="142"/>
      <c r="DT116" s="142"/>
      <c r="DU116" s="143" t="str">
        <f t="shared" si="88"/>
        <v/>
      </c>
      <c r="DV116" s="144" t="str">
        <f t="shared" si="89"/>
        <v/>
      </c>
      <c r="DW116" s="145" t="str">
        <f t="shared" si="90"/>
        <v/>
      </c>
      <c r="DX116" s="145" t="str">
        <f t="shared" si="91"/>
        <v/>
      </c>
      <c r="DY116" s="146" t="str">
        <f t="shared" si="92"/>
        <v/>
      </c>
      <c r="DZ116" s="147" t="str">
        <f t="shared" si="93"/>
        <v/>
      </c>
      <c r="EA116" s="148" t="str">
        <f t="shared" si="94"/>
        <v/>
      </c>
      <c r="EB116" s="149" t="str">
        <f t="shared" si="95"/>
        <v/>
      </c>
      <c r="EC116" s="150" t="str">
        <f t="shared" si="96"/>
        <v/>
      </c>
      <c r="ED116" s="89"/>
      <c r="EE116" s="142"/>
      <c r="EF116" s="142"/>
      <c r="EG116" s="143" t="str">
        <f t="shared" si="97"/>
        <v/>
      </c>
      <c r="EH116" s="144" t="str">
        <f t="shared" si="98"/>
        <v/>
      </c>
      <c r="EI116" s="145" t="str">
        <f t="shared" si="99"/>
        <v/>
      </c>
      <c r="EJ116" s="145" t="str">
        <f t="shared" si="100"/>
        <v/>
      </c>
      <c r="EK116" s="146" t="str">
        <f t="shared" si="101"/>
        <v/>
      </c>
      <c r="EL116" s="147" t="str">
        <f t="shared" si="102"/>
        <v/>
      </c>
      <c r="EM116" s="148" t="str">
        <f t="shared" si="103"/>
        <v/>
      </c>
      <c r="EN116" s="149" t="str">
        <f t="shared" si="104"/>
        <v/>
      </c>
      <c r="EO116" s="150" t="str">
        <f t="shared" si="105"/>
        <v/>
      </c>
      <c r="EP116" s="89"/>
      <c r="EQ116" s="142"/>
      <c r="ER116" s="142"/>
      <c r="ES116" s="143" t="str">
        <f t="shared" si="106"/>
        <v/>
      </c>
      <c r="ET116" s="144" t="str">
        <f t="shared" si="107"/>
        <v/>
      </c>
      <c r="EU116" s="145" t="str">
        <f t="shared" si="108"/>
        <v/>
      </c>
      <c r="EV116" s="145" t="str">
        <f t="shared" si="109"/>
        <v/>
      </c>
      <c r="EW116" s="146" t="str">
        <f t="shared" si="110"/>
        <v/>
      </c>
      <c r="EX116" s="147" t="str">
        <f t="shared" si="111"/>
        <v/>
      </c>
      <c r="EY116" s="148" t="str">
        <f t="shared" si="112"/>
        <v/>
      </c>
      <c r="EZ116" s="149" t="str">
        <f t="shared" si="113"/>
        <v/>
      </c>
      <c r="FA116" s="150" t="str">
        <f t="shared" si="114"/>
        <v/>
      </c>
      <c r="FB116" s="89"/>
      <c r="FC116" s="142"/>
      <c r="FD116" s="142"/>
      <c r="FE116" s="143" t="str">
        <f t="shared" si="115"/>
        <v/>
      </c>
      <c r="FF116" s="144" t="str">
        <f t="shared" si="116"/>
        <v/>
      </c>
      <c r="FG116" s="145" t="str">
        <f t="shared" si="117"/>
        <v/>
      </c>
      <c r="FH116" s="145" t="str">
        <f t="shared" si="118"/>
        <v/>
      </c>
      <c r="FI116" s="146" t="str">
        <f t="shared" si="119"/>
        <v/>
      </c>
      <c r="FJ116" s="147" t="str">
        <f t="shared" si="120"/>
        <v/>
      </c>
      <c r="FK116" s="148" t="str">
        <f t="shared" si="121"/>
        <v/>
      </c>
      <c r="FL116" s="149" t="str">
        <f t="shared" si="122"/>
        <v/>
      </c>
      <c r="FM116" s="150" t="str">
        <f t="shared" si="123"/>
        <v/>
      </c>
      <c r="FN116" s="89"/>
      <c r="FO116" s="142"/>
      <c r="FP116" s="142"/>
      <c r="FQ116" s="143" t="str">
        <f>IF(FU116="","",#REF!)</f>
        <v/>
      </c>
      <c r="FR116" s="144" t="str">
        <f t="shared" si="124"/>
        <v/>
      </c>
      <c r="FS116" s="145" t="str">
        <f t="shared" si="125"/>
        <v/>
      </c>
      <c r="FT116" s="145" t="str">
        <f t="shared" si="126"/>
        <v/>
      </c>
      <c r="FU116" s="146" t="str">
        <f t="shared" si="127"/>
        <v/>
      </c>
      <c r="FV116" s="147" t="str">
        <f t="shared" si="128"/>
        <v/>
      </c>
      <c r="FW116" s="148" t="str">
        <f t="shared" si="129"/>
        <v/>
      </c>
      <c r="FX116" s="149" t="str">
        <f t="shared" si="130"/>
        <v/>
      </c>
      <c r="FY116" s="150" t="str">
        <f t="shared" si="131"/>
        <v/>
      </c>
      <c r="FZ116" s="89"/>
      <c r="GA116" s="142"/>
      <c r="GB116" s="142"/>
      <c r="GC116" s="143" t="str">
        <f t="shared" si="132"/>
        <v/>
      </c>
      <c r="GD116" s="144" t="str">
        <f t="shared" si="133"/>
        <v/>
      </c>
      <c r="GE116" s="145" t="str">
        <f t="shared" si="134"/>
        <v/>
      </c>
      <c r="GF116" s="145" t="str">
        <f t="shared" si="135"/>
        <v/>
      </c>
      <c r="GG116" s="146" t="str">
        <f t="shared" si="136"/>
        <v/>
      </c>
      <c r="GH116" s="147" t="str">
        <f t="shared" si="137"/>
        <v/>
      </c>
      <c r="GI116" s="148" t="str">
        <f t="shared" si="138"/>
        <v/>
      </c>
      <c r="GJ116" s="149" t="str">
        <f t="shared" si="139"/>
        <v/>
      </c>
      <c r="GK116" s="150" t="str">
        <f t="shared" si="140"/>
        <v/>
      </c>
      <c r="GL116" s="89"/>
      <c r="GM116" s="142"/>
      <c r="GN116" s="142"/>
      <c r="GO116" s="143" t="str">
        <f t="shared" si="141"/>
        <v/>
      </c>
      <c r="GP116" s="144" t="str">
        <f t="shared" si="142"/>
        <v/>
      </c>
      <c r="GQ116" s="145" t="str">
        <f t="shared" si="143"/>
        <v/>
      </c>
      <c r="GR116" s="145" t="str">
        <f t="shared" si="144"/>
        <v/>
      </c>
      <c r="GS116" s="146" t="str">
        <f t="shared" si="145"/>
        <v/>
      </c>
      <c r="GT116" s="147" t="str">
        <f t="shared" si="146"/>
        <v/>
      </c>
      <c r="GU116" s="148" t="str">
        <f t="shared" si="147"/>
        <v/>
      </c>
      <c r="GV116" s="149" t="str">
        <f t="shared" si="148"/>
        <v/>
      </c>
      <c r="GW116" s="150" t="str">
        <f t="shared" si="149"/>
        <v/>
      </c>
      <c r="GX116" s="89"/>
      <c r="GY116" s="142"/>
      <c r="GZ116" s="142"/>
      <c r="HA116" s="143" t="str">
        <f t="shared" si="150"/>
        <v/>
      </c>
      <c r="HB116" s="144" t="str">
        <f t="shared" si="151"/>
        <v/>
      </c>
      <c r="HC116" s="145" t="str">
        <f t="shared" si="152"/>
        <v/>
      </c>
      <c r="HD116" s="145" t="str">
        <f t="shared" si="153"/>
        <v/>
      </c>
      <c r="HE116" s="146" t="str">
        <f t="shared" si="154"/>
        <v/>
      </c>
      <c r="HF116" s="147" t="str">
        <f t="shared" si="155"/>
        <v/>
      </c>
      <c r="HG116" s="148" t="str">
        <f t="shared" si="156"/>
        <v/>
      </c>
      <c r="HH116" s="149" t="str">
        <f t="shared" si="157"/>
        <v/>
      </c>
      <c r="HI116" s="150" t="str">
        <f t="shared" si="158"/>
        <v/>
      </c>
      <c r="HJ116" s="89"/>
      <c r="HK116" s="142"/>
      <c r="HL116" s="142" t="s">
        <v>284</v>
      </c>
      <c r="HM116" s="143" t="str">
        <f t="shared" si="159"/>
        <v/>
      </c>
      <c r="HN116" s="144" t="str">
        <f t="shared" si="160"/>
        <v/>
      </c>
      <c r="HO116" s="145" t="str">
        <f t="shared" si="161"/>
        <v/>
      </c>
      <c r="HP116" s="145" t="str">
        <f t="shared" si="162"/>
        <v/>
      </c>
      <c r="HQ116" s="146" t="str">
        <f t="shared" si="163"/>
        <v/>
      </c>
      <c r="HR116" s="147" t="str">
        <f t="shared" si="164"/>
        <v/>
      </c>
      <c r="HS116" s="148" t="str">
        <f t="shared" si="165"/>
        <v/>
      </c>
      <c r="HT116" s="149" t="str">
        <f t="shared" si="166"/>
        <v/>
      </c>
      <c r="HU116" s="150" t="str">
        <f t="shared" si="167"/>
        <v/>
      </c>
      <c r="HV116" s="89"/>
      <c r="HW116" s="142"/>
      <c r="HX116" s="142"/>
      <c r="HY116" s="143" t="str">
        <f t="shared" si="168"/>
        <v/>
      </c>
      <c r="HZ116" s="144" t="str">
        <f t="shared" si="169"/>
        <v/>
      </c>
      <c r="IA116" s="145" t="str">
        <f t="shared" si="170"/>
        <v/>
      </c>
      <c r="IB116" s="145" t="str">
        <f t="shared" si="171"/>
        <v/>
      </c>
      <c r="IC116" s="146" t="str">
        <f t="shared" si="172"/>
        <v/>
      </c>
      <c r="ID116" s="147" t="str">
        <f t="shared" si="173"/>
        <v/>
      </c>
      <c r="IE116" s="148" t="str">
        <f t="shared" si="174"/>
        <v/>
      </c>
      <c r="IF116" s="149" t="str">
        <f t="shared" si="175"/>
        <v/>
      </c>
      <c r="IG116" s="150" t="str">
        <f t="shared" si="176"/>
        <v/>
      </c>
      <c r="IH116" s="89"/>
      <c r="II116" s="142"/>
      <c r="IJ116" s="142"/>
      <c r="IK116" s="143" t="str">
        <f t="shared" si="177"/>
        <v/>
      </c>
      <c r="IL116" s="144" t="str">
        <f t="shared" si="178"/>
        <v/>
      </c>
      <c r="IM116" s="145" t="str">
        <f t="shared" si="179"/>
        <v/>
      </c>
      <c r="IN116" s="145" t="str">
        <f t="shared" si="180"/>
        <v/>
      </c>
      <c r="IO116" s="146" t="str">
        <f t="shared" si="181"/>
        <v/>
      </c>
      <c r="IP116" s="147" t="str">
        <f t="shared" si="182"/>
        <v/>
      </c>
      <c r="IQ116" s="148" t="str">
        <f t="shared" si="183"/>
        <v/>
      </c>
      <c r="IR116" s="149" t="str">
        <f t="shared" si="184"/>
        <v/>
      </c>
      <c r="IS116" s="150" t="str">
        <f t="shared" si="185"/>
        <v/>
      </c>
      <c r="IT116" s="89"/>
      <c r="IU116" s="142"/>
      <c r="IV116" s="142"/>
      <c r="IW116" s="143" t="str">
        <f t="shared" si="186"/>
        <v/>
      </c>
      <c r="IX116" s="144" t="str">
        <f t="shared" si="187"/>
        <v/>
      </c>
      <c r="IY116" s="145" t="str">
        <f t="shared" si="188"/>
        <v/>
      </c>
      <c r="IZ116" s="145" t="str">
        <f t="shared" si="189"/>
        <v/>
      </c>
      <c r="JA116" s="146" t="str">
        <f t="shared" si="190"/>
        <v/>
      </c>
      <c r="JB116" s="147" t="str">
        <f t="shared" si="191"/>
        <v/>
      </c>
      <c r="JC116" s="148" t="str">
        <f t="shared" si="192"/>
        <v/>
      </c>
      <c r="JD116" s="149" t="str">
        <f t="shared" si="193"/>
        <v/>
      </c>
      <c r="JE116" s="150" t="str">
        <f t="shared" si="194"/>
        <v/>
      </c>
      <c r="JF116" s="89"/>
      <c r="JG116" s="142"/>
      <c r="JH116" s="142"/>
      <c r="JI116" s="143" t="str">
        <f t="shared" si="195"/>
        <v/>
      </c>
      <c r="JJ116" s="144" t="str">
        <f t="shared" si="196"/>
        <v/>
      </c>
      <c r="JK116" s="145" t="str">
        <f t="shared" si="197"/>
        <v/>
      </c>
      <c r="JL116" s="145" t="str">
        <f t="shared" si="198"/>
        <v/>
      </c>
      <c r="JM116" s="146" t="str">
        <f t="shared" si="199"/>
        <v/>
      </c>
      <c r="JN116" s="147" t="str">
        <f t="shared" si="200"/>
        <v/>
      </c>
      <c r="JO116" s="148" t="str">
        <f t="shared" si="201"/>
        <v/>
      </c>
      <c r="JP116" s="149" t="str">
        <f t="shared" si="202"/>
        <v/>
      </c>
      <c r="JQ116" s="150" t="str">
        <f t="shared" si="203"/>
        <v/>
      </c>
      <c r="JR116" s="89"/>
      <c r="JS116" s="142"/>
      <c r="JT116" s="142"/>
      <c r="JU116" s="143" t="str">
        <f t="shared" si="204"/>
        <v/>
      </c>
      <c r="JV116" s="144" t="str">
        <f t="shared" si="205"/>
        <v/>
      </c>
      <c r="JW116" s="145" t="str">
        <f t="shared" si="206"/>
        <v/>
      </c>
      <c r="JX116" s="145" t="str">
        <f t="shared" si="207"/>
        <v/>
      </c>
      <c r="JY116" s="146" t="str">
        <f t="shared" si="208"/>
        <v/>
      </c>
      <c r="JZ116" s="147" t="str">
        <f t="shared" si="209"/>
        <v/>
      </c>
      <c r="KA116" s="148" t="str">
        <f t="shared" si="210"/>
        <v/>
      </c>
      <c r="KB116" s="149" t="str">
        <f t="shared" si="211"/>
        <v/>
      </c>
      <c r="KC116" s="150" t="str">
        <f t="shared" si="212"/>
        <v/>
      </c>
      <c r="KD116" s="89"/>
      <c r="KE116" s="142"/>
      <c r="KF116" s="142"/>
    </row>
    <row r="117" spans="1:292" ht="13.5" customHeight="1" x14ac:dyDescent="0.25">
      <c r="A117" s="100"/>
      <c r="B117" s="142" t="s">
        <v>1150</v>
      </c>
      <c r="C117" s="142" t="s">
        <v>864</v>
      </c>
      <c r="E117" s="143"/>
      <c r="F117" s="144"/>
      <c r="G117" s="145"/>
      <c r="H117" s="145"/>
      <c r="I117" s="146"/>
      <c r="J117" s="147"/>
      <c r="K117" s="148"/>
      <c r="L117" s="149"/>
      <c r="M117" s="150"/>
      <c r="O117" s="142"/>
      <c r="P117" s="142"/>
      <c r="Q117" s="143"/>
      <c r="R117" s="144"/>
      <c r="S117" s="145"/>
      <c r="T117" s="145"/>
      <c r="U117" s="146"/>
      <c r="V117" s="147"/>
      <c r="W117" s="148"/>
      <c r="X117" s="149"/>
      <c r="Y117" s="150"/>
      <c r="AA117" s="142"/>
      <c r="AB117" s="142"/>
      <c r="AC117" s="143"/>
      <c r="AD117" s="144"/>
      <c r="AE117" s="145"/>
      <c r="AF117" s="145"/>
      <c r="AG117" s="146"/>
      <c r="AH117" s="147"/>
      <c r="AI117" s="148"/>
      <c r="AJ117" s="149"/>
      <c r="AK117" s="150"/>
      <c r="AM117" s="142"/>
      <c r="AN117" s="142"/>
      <c r="AO117" s="143"/>
      <c r="AP117" s="144"/>
      <c r="AQ117" s="145"/>
      <c r="AR117" s="145"/>
      <c r="AS117" s="146"/>
      <c r="AT117" s="147"/>
      <c r="AU117" s="148"/>
      <c r="AV117" s="149"/>
      <c r="AW117" s="150"/>
      <c r="AX117" s="89"/>
      <c r="AY117" s="142"/>
      <c r="AZ117" s="318"/>
      <c r="BA117" s="143">
        <f t="shared" ref="BA117" si="368">IF(BE117="","",BA$3)</f>
        <v>42710</v>
      </c>
      <c r="BB117" s="144" t="str">
        <f t="shared" ref="BB117" si="369">IF(BE117="","",BA$1)</f>
        <v>Valls II</v>
      </c>
      <c r="BC117" s="145">
        <v>42612</v>
      </c>
      <c r="BD117" s="145">
        <f t="shared" ref="BD117" si="370">IF(BE117="","",BA$3)</f>
        <v>42710</v>
      </c>
      <c r="BE117" s="146" t="str">
        <f t="shared" ref="BE117" si="371">IF(BL117="","",IF(ISNUMBER(SEARCH(":",BL117)),MID(BL117,FIND(":",BL117)+2,FIND("(",BL117)-FIND(":",BL117)-3),LEFT(BL117,FIND("(",BL117)-2)))</f>
        <v>Ericka Bareigts</v>
      </c>
      <c r="BF117" s="147" t="str">
        <f t="shared" ref="BF117" si="372">IF(BL117="","",MID(BL117,FIND("(",BL117)+1,4))</f>
        <v>1967</v>
      </c>
      <c r="BG117" s="148" t="str">
        <f t="shared" ref="BG117" si="373">IF(ISNUMBER(SEARCH("*female*",BL117)),"female",IF(ISNUMBER(SEARCH("*male*",BL117)),"male",""))</f>
        <v>female</v>
      </c>
      <c r="BH117" s="149" t="str">
        <f t="shared" ref="BH117" si="374">IF(BL117="","",IF(ISERROR(MID(BL117,FIND("male,",BL117)+6,(FIND(")",BL117)-(FIND("male,",BL117)+6))))=TRUE,"missing/error",MID(BL117,FIND("male,",BL117)+6,(FIND(")",BL117)-(FIND("male,",BL117)+6)))))</f>
        <v>fr_ps01</v>
      </c>
      <c r="BI117" s="150" t="str">
        <f t="shared" ref="BI117" si="375">IF(BE117="","",(MID(BE117,(SEARCH("^^",SUBSTITUTE(BE117," ","^^",LEN(BE117)-LEN(SUBSTITUTE(BE117," ","")))))+1,99)&amp;"_"&amp;LEFT(BE117,FIND(" ",BE117)-1)&amp;"_"&amp;BF117))</f>
        <v>Bareigts_Ericka_1967</v>
      </c>
      <c r="BJ117" s="89"/>
      <c r="BK117" s="142"/>
      <c r="BL117" s="318" t="s">
        <v>1164</v>
      </c>
      <c r="BM117" s="143" t="str">
        <f t="shared" si="261"/>
        <v/>
      </c>
      <c r="BN117" s="144" t="str">
        <f t="shared" si="262"/>
        <v/>
      </c>
      <c r="BO117" s="145" t="str">
        <f t="shared" si="263"/>
        <v/>
      </c>
      <c r="BP117" s="145" t="str">
        <f t="shared" si="264"/>
        <v/>
      </c>
      <c r="BQ117" s="146" t="str">
        <f t="shared" si="265"/>
        <v/>
      </c>
      <c r="BR117" s="147" t="str">
        <f t="shared" si="266"/>
        <v/>
      </c>
      <c r="BS117" s="148" t="str">
        <f t="shared" si="267"/>
        <v/>
      </c>
      <c r="BT117" s="149" t="str">
        <f t="shared" si="268"/>
        <v/>
      </c>
      <c r="BU117" s="150" t="str">
        <f t="shared" si="269"/>
        <v/>
      </c>
      <c r="BV117" s="89"/>
      <c r="BW117" s="142"/>
      <c r="BX117" s="142"/>
      <c r="BY117" s="143" t="str">
        <f t="shared" si="270"/>
        <v/>
      </c>
      <c r="BZ117" s="144" t="str">
        <f t="shared" si="271"/>
        <v/>
      </c>
      <c r="CA117" s="145" t="str">
        <f t="shared" si="272"/>
        <v/>
      </c>
      <c r="CB117" s="145" t="str">
        <f t="shared" si="273"/>
        <v/>
      </c>
      <c r="CC117" s="146" t="str">
        <f t="shared" si="274"/>
        <v/>
      </c>
      <c r="CD117" s="147" t="str">
        <f t="shared" si="275"/>
        <v/>
      </c>
      <c r="CE117" s="148" t="str">
        <f t="shared" si="276"/>
        <v/>
      </c>
      <c r="CF117" s="149" t="str">
        <f t="shared" si="277"/>
        <v/>
      </c>
      <c r="CG117" s="150" t="str">
        <f t="shared" si="278"/>
        <v/>
      </c>
      <c r="CH117" s="89"/>
      <c r="CI117" s="142"/>
      <c r="CJ117" s="142"/>
      <c r="CK117" s="143" t="str">
        <f t="shared" si="279"/>
        <v/>
      </c>
      <c r="CL117" s="144" t="str">
        <f t="shared" si="280"/>
        <v/>
      </c>
      <c r="CM117" s="145" t="str">
        <f t="shared" si="281"/>
        <v/>
      </c>
      <c r="CN117" s="145" t="str">
        <f t="shared" si="282"/>
        <v/>
      </c>
      <c r="CO117" s="146" t="str">
        <f t="shared" si="283"/>
        <v/>
      </c>
      <c r="CP117" s="147" t="str">
        <f t="shared" si="284"/>
        <v/>
      </c>
      <c r="CQ117" s="148" t="str">
        <f t="shared" si="285"/>
        <v/>
      </c>
      <c r="CR117" s="149" t="str">
        <f t="shared" si="286"/>
        <v/>
      </c>
      <c r="CS117" s="150" t="str">
        <f t="shared" si="287"/>
        <v/>
      </c>
      <c r="CT117" s="89"/>
      <c r="CU117" s="142"/>
      <c r="CV117" s="142"/>
      <c r="CW117" s="143" t="str">
        <f t="shared" si="252"/>
        <v/>
      </c>
      <c r="CX117" s="144" t="str">
        <f t="shared" si="253"/>
        <v/>
      </c>
      <c r="CY117" s="145" t="str">
        <f t="shared" si="254"/>
        <v/>
      </c>
      <c r="CZ117" s="145" t="str">
        <f t="shared" si="255"/>
        <v/>
      </c>
      <c r="DA117" s="146" t="str">
        <f t="shared" si="256"/>
        <v/>
      </c>
      <c r="DB117" s="147" t="str">
        <f t="shared" si="257"/>
        <v/>
      </c>
      <c r="DC117" s="148" t="str">
        <f t="shared" si="258"/>
        <v/>
      </c>
      <c r="DD117" s="149" t="str">
        <f t="shared" si="259"/>
        <v/>
      </c>
      <c r="DE117" s="150" t="str">
        <f t="shared" si="260"/>
        <v/>
      </c>
      <c r="DF117" s="89"/>
      <c r="DG117" s="142"/>
      <c r="DH117" s="142"/>
      <c r="DI117" s="143"/>
      <c r="DJ117" s="144"/>
      <c r="DK117" s="145"/>
      <c r="DL117" s="145"/>
      <c r="DM117" s="146"/>
      <c r="DN117" s="147"/>
      <c r="DO117" s="148"/>
      <c r="DP117" s="149"/>
      <c r="DQ117" s="150"/>
      <c r="DR117" s="89"/>
      <c r="DS117" s="142"/>
      <c r="DT117" s="142"/>
      <c r="DU117" s="143"/>
      <c r="DV117" s="144"/>
      <c r="DW117" s="145"/>
      <c r="DX117" s="145"/>
      <c r="DY117" s="146"/>
      <c r="DZ117" s="147"/>
      <c r="EA117" s="148"/>
      <c r="EB117" s="149"/>
      <c r="EC117" s="150"/>
      <c r="ED117" s="89"/>
      <c r="EE117" s="142"/>
      <c r="EF117" s="142"/>
      <c r="EG117" s="143"/>
      <c r="EH117" s="144"/>
      <c r="EI117" s="145"/>
      <c r="EJ117" s="145"/>
      <c r="EK117" s="146"/>
      <c r="EL117" s="147"/>
      <c r="EM117" s="148"/>
      <c r="EN117" s="149"/>
      <c r="EO117" s="150"/>
      <c r="EP117" s="89"/>
      <c r="EQ117" s="142"/>
      <c r="ER117" s="142"/>
      <c r="ES117" s="143"/>
      <c r="ET117" s="144"/>
      <c r="EU117" s="145"/>
      <c r="EV117" s="145"/>
      <c r="EW117" s="146"/>
      <c r="EX117" s="147"/>
      <c r="EY117" s="148"/>
      <c r="EZ117" s="149"/>
      <c r="FA117" s="150"/>
      <c r="FB117" s="89"/>
      <c r="FC117" s="142"/>
      <c r="FD117" s="142"/>
      <c r="FE117" s="143"/>
      <c r="FF117" s="144"/>
      <c r="FG117" s="145"/>
      <c r="FH117" s="145"/>
      <c r="FI117" s="146"/>
      <c r="FJ117" s="147"/>
      <c r="FK117" s="148"/>
      <c r="FL117" s="149"/>
      <c r="FM117" s="150"/>
      <c r="FN117" s="89"/>
      <c r="FO117" s="142"/>
      <c r="FP117" s="142"/>
      <c r="FQ117" s="143"/>
      <c r="FR117" s="144"/>
      <c r="FS117" s="145"/>
      <c r="FT117" s="145"/>
      <c r="FU117" s="146"/>
      <c r="FV117" s="147"/>
      <c r="FW117" s="148"/>
      <c r="FX117" s="149"/>
      <c r="FY117" s="150"/>
      <c r="FZ117" s="89"/>
      <c r="GA117" s="142"/>
      <c r="GB117" s="142"/>
      <c r="GC117" s="143"/>
      <c r="GD117" s="144"/>
      <c r="GE117" s="145"/>
      <c r="GF117" s="145"/>
      <c r="GG117" s="146"/>
      <c r="GH117" s="147"/>
      <c r="GI117" s="148"/>
      <c r="GJ117" s="149"/>
      <c r="GK117" s="150"/>
      <c r="GL117" s="89"/>
      <c r="GM117" s="142"/>
      <c r="GN117" s="142"/>
      <c r="GO117" s="143"/>
      <c r="GP117" s="144"/>
      <c r="GQ117" s="145"/>
      <c r="GR117" s="145"/>
      <c r="GS117" s="146"/>
      <c r="GT117" s="147"/>
      <c r="GU117" s="148"/>
      <c r="GV117" s="149"/>
      <c r="GW117" s="150"/>
      <c r="GX117" s="89"/>
      <c r="GY117" s="142"/>
      <c r="GZ117" s="142"/>
      <c r="HA117" s="143"/>
      <c r="HB117" s="144"/>
      <c r="HC117" s="145"/>
      <c r="HD117" s="145"/>
      <c r="HE117" s="146"/>
      <c r="HF117" s="147"/>
      <c r="HG117" s="148"/>
      <c r="HH117" s="149"/>
      <c r="HI117" s="150"/>
      <c r="HJ117" s="89"/>
      <c r="HK117" s="142"/>
      <c r="HL117" s="142"/>
      <c r="HM117" s="143"/>
      <c r="HN117" s="144"/>
      <c r="HO117" s="145"/>
      <c r="HP117" s="145"/>
      <c r="HQ117" s="146"/>
      <c r="HR117" s="147"/>
      <c r="HS117" s="148"/>
      <c r="HT117" s="149"/>
      <c r="HU117" s="150"/>
      <c r="HV117" s="89"/>
      <c r="HW117" s="142"/>
      <c r="HX117" s="142"/>
      <c r="HY117" s="143"/>
      <c r="HZ117" s="144"/>
      <c r="IA117" s="145"/>
      <c r="IB117" s="145"/>
      <c r="IC117" s="146"/>
      <c r="ID117" s="147"/>
      <c r="IE117" s="148"/>
      <c r="IF117" s="149"/>
      <c r="IG117" s="150"/>
      <c r="IH117" s="89"/>
      <c r="II117" s="142"/>
      <c r="IJ117" s="142"/>
      <c r="IK117" s="143"/>
      <c r="IL117" s="144"/>
      <c r="IM117" s="145"/>
      <c r="IN117" s="145"/>
      <c r="IO117" s="146"/>
      <c r="IP117" s="147"/>
      <c r="IQ117" s="148"/>
      <c r="IR117" s="149"/>
      <c r="IS117" s="150"/>
      <c r="IT117" s="89"/>
      <c r="IU117" s="142"/>
      <c r="IV117" s="142"/>
      <c r="IW117" s="143"/>
      <c r="IX117" s="144"/>
      <c r="IY117" s="145"/>
      <c r="IZ117" s="145"/>
      <c r="JA117" s="146"/>
      <c r="JB117" s="147"/>
      <c r="JC117" s="148"/>
      <c r="JD117" s="149"/>
      <c r="JE117" s="150"/>
      <c r="JF117" s="89"/>
      <c r="JG117" s="142"/>
      <c r="JH117" s="142"/>
      <c r="JI117" s="143"/>
      <c r="JJ117" s="144"/>
      <c r="JK117" s="145"/>
      <c r="JL117" s="145"/>
      <c r="JM117" s="146"/>
      <c r="JN117" s="147"/>
      <c r="JO117" s="148"/>
      <c r="JP117" s="149"/>
      <c r="JQ117" s="150"/>
      <c r="JR117" s="89"/>
      <c r="JS117" s="142"/>
      <c r="JT117" s="142"/>
      <c r="JU117" s="143"/>
      <c r="JV117" s="144"/>
      <c r="JW117" s="145"/>
      <c r="JX117" s="145"/>
      <c r="JY117" s="146"/>
      <c r="JZ117" s="147"/>
      <c r="KA117" s="148"/>
      <c r="KB117" s="149"/>
      <c r="KC117" s="150"/>
      <c r="KD117" s="89"/>
      <c r="KE117" s="142"/>
      <c r="KF117" s="142"/>
    </row>
    <row r="118" spans="1:292" ht="13.5" customHeight="1" x14ac:dyDescent="0.25">
      <c r="A118" s="100"/>
      <c r="B118" s="142" t="s">
        <v>865</v>
      </c>
      <c r="C118" s="142" t="s">
        <v>866</v>
      </c>
      <c r="E118" s="143">
        <f t="shared" si="53"/>
        <v>40601</v>
      </c>
      <c r="F118" s="144" t="str">
        <f t="shared" si="54"/>
        <v>Fillon VI</v>
      </c>
      <c r="G118" s="145">
        <f t="shared" si="55"/>
        <v>40496</v>
      </c>
      <c r="H118" s="145">
        <f t="shared" si="56"/>
        <v>40601</v>
      </c>
      <c r="I118" s="146" t="str">
        <f t="shared" si="57"/>
        <v>Philippe Richert</v>
      </c>
      <c r="J118" s="147" t="str">
        <f t="shared" si="58"/>
        <v>1953</v>
      </c>
      <c r="K118" s="148" t="str">
        <f t="shared" si="59"/>
        <v>male</v>
      </c>
      <c r="L118" s="149" t="str">
        <f t="shared" si="60"/>
        <v>fr_ump01</v>
      </c>
      <c r="M118" s="150" t="str">
        <f t="shared" si="61"/>
        <v>Richert_Philippe_1953</v>
      </c>
      <c r="O118" s="142"/>
      <c r="P118" s="142" t="s">
        <v>959</v>
      </c>
      <c r="Q118" s="143">
        <f t="shared" si="62"/>
        <v>41044</v>
      </c>
      <c r="R118" s="144" t="str">
        <f t="shared" si="63"/>
        <v>Fillon VII</v>
      </c>
      <c r="S118" s="145">
        <f t="shared" si="64"/>
        <v>40601</v>
      </c>
      <c r="T118" s="145">
        <f t="shared" si="65"/>
        <v>41044</v>
      </c>
      <c r="U118" s="146" t="str">
        <f t="shared" si="66"/>
        <v>Philippe Richert</v>
      </c>
      <c r="V118" s="147" t="str">
        <f t="shared" si="67"/>
        <v>1953</v>
      </c>
      <c r="W118" s="148" t="str">
        <f t="shared" si="68"/>
        <v>male</v>
      </c>
      <c r="X118" s="149" t="str">
        <f t="shared" si="69"/>
        <v>fr_ump01</v>
      </c>
      <c r="Y118" s="150" t="str">
        <f t="shared" si="70"/>
        <v>Richert_Philippe_1953</v>
      </c>
      <c r="AA118" s="142"/>
      <c r="AB118" s="142" t="s">
        <v>959</v>
      </c>
      <c r="AC118" s="143" t="str">
        <f t="shared" si="71"/>
        <v/>
      </c>
      <c r="AD118" s="144" t="str">
        <f t="shared" si="72"/>
        <v/>
      </c>
      <c r="AE118" s="145" t="str">
        <f t="shared" si="73"/>
        <v/>
      </c>
      <c r="AF118" s="145" t="str">
        <f t="shared" si="74"/>
        <v/>
      </c>
      <c r="AG118" s="146" t="str">
        <f t="shared" si="75"/>
        <v/>
      </c>
      <c r="AH118" s="147" t="str">
        <f t="shared" si="76"/>
        <v/>
      </c>
      <c r="AI118" s="148" t="str">
        <f t="shared" si="77"/>
        <v/>
      </c>
      <c r="AJ118" s="149" t="str">
        <f t="shared" si="215"/>
        <v/>
      </c>
      <c r="AK118" s="150" t="str">
        <f t="shared" si="78"/>
        <v/>
      </c>
      <c r="AM118" s="142"/>
      <c r="AN118" s="142"/>
      <c r="AO118" s="143" t="str">
        <f t="shared" si="288"/>
        <v/>
      </c>
      <c r="AP118" s="144" t="str">
        <f t="shared" si="289"/>
        <v/>
      </c>
      <c r="AQ118" s="145" t="str">
        <f t="shared" si="216"/>
        <v/>
      </c>
      <c r="AR118" s="145" t="str">
        <f t="shared" si="217"/>
        <v/>
      </c>
      <c r="AS118" s="146" t="str">
        <f t="shared" si="290"/>
        <v/>
      </c>
      <c r="AT118" s="147" t="str">
        <f t="shared" si="291"/>
        <v/>
      </c>
      <c r="AU118" s="148" t="str">
        <f t="shared" si="292"/>
        <v/>
      </c>
      <c r="AV118" s="149" t="str">
        <f t="shared" si="293"/>
        <v/>
      </c>
      <c r="AW118" s="150" t="str">
        <f t="shared" si="294"/>
        <v/>
      </c>
      <c r="AX118" s="89"/>
      <c r="AY118" s="142"/>
      <c r="AZ118" s="142"/>
      <c r="BA118" s="143" t="str">
        <f t="shared" si="295"/>
        <v/>
      </c>
      <c r="BB118" s="144" t="str">
        <f t="shared" si="296"/>
        <v/>
      </c>
      <c r="BC118" s="145" t="str">
        <f t="shared" si="218"/>
        <v/>
      </c>
      <c r="BD118" s="145" t="str">
        <f t="shared" si="219"/>
        <v/>
      </c>
      <c r="BE118" s="146" t="str">
        <f t="shared" si="297"/>
        <v/>
      </c>
      <c r="BF118" s="147" t="str">
        <f t="shared" si="298"/>
        <v/>
      </c>
      <c r="BG118" s="148" t="str">
        <f t="shared" si="299"/>
        <v/>
      </c>
      <c r="BH118" s="149" t="str">
        <f t="shared" si="300"/>
        <v/>
      </c>
      <c r="BI118" s="150" t="str">
        <f t="shared" si="301"/>
        <v/>
      </c>
      <c r="BJ118" s="89"/>
      <c r="BK118" s="142"/>
      <c r="BL118" s="142"/>
      <c r="BM118" s="143" t="str">
        <f t="shared" si="261"/>
        <v/>
      </c>
      <c r="BN118" s="144" t="str">
        <f t="shared" si="262"/>
        <v/>
      </c>
      <c r="BO118" s="145" t="str">
        <f t="shared" si="263"/>
        <v/>
      </c>
      <c r="BP118" s="145" t="str">
        <f t="shared" si="264"/>
        <v/>
      </c>
      <c r="BQ118" s="146" t="str">
        <f t="shared" si="265"/>
        <v/>
      </c>
      <c r="BR118" s="147" t="str">
        <f t="shared" si="266"/>
        <v/>
      </c>
      <c r="BS118" s="148" t="str">
        <f t="shared" si="267"/>
        <v/>
      </c>
      <c r="BT118" s="149" t="str">
        <f t="shared" si="268"/>
        <v/>
      </c>
      <c r="BU118" s="150" t="str">
        <f t="shared" si="269"/>
        <v/>
      </c>
      <c r="BV118" s="89"/>
      <c r="BW118" s="142"/>
      <c r="BX118" s="142"/>
      <c r="BY118" s="143" t="str">
        <f t="shared" si="270"/>
        <v/>
      </c>
      <c r="BZ118" s="144" t="str">
        <f t="shared" si="271"/>
        <v/>
      </c>
      <c r="CA118" s="145" t="str">
        <f t="shared" si="272"/>
        <v/>
      </c>
      <c r="CB118" s="145" t="str">
        <f t="shared" si="273"/>
        <v/>
      </c>
      <c r="CC118" s="146" t="str">
        <f t="shared" si="274"/>
        <v/>
      </c>
      <c r="CD118" s="147" t="str">
        <f t="shared" si="275"/>
        <v/>
      </c>
      <c r="CE118" s="148" t="str">
        <f t="shared" si="276"/>
        <v/>
      </c>
      <c r="CF118" s="149" t="str">
        <f t="shared" si="277"/>
        <v/>
      </c>
      <c r="CG118" s="150" t="str">
        <f t="shared" si="278"/>
        <v/>
      </c>
      <c r="CH118" s="89"/>
      <c r="CI118" s="142"/>
      <c r="CJ118" s="142"/>
      <c r="CK118" s="143" t="str">
        <f t="shared" si="279"/>
        <v/>
      </c>
      <c r="CL118" s="144" t="str">
        <f t="shared" si="280"/>
        <v/>
      </c>
      <c r="CM118" s="145" t="str">
        <f t="shared" si="281"/>
        <v/>
      </c>
      <c r="CN118" s="145" t="str">
        <f t="shared" si="282"/>
        <v/>
      </c>
      <c r="CO118" s="146" t="str">
        <f t="shared" si="283"/>
        <v/>
      </c>
      <c r="CP118" s="147" t="str">
        <f t="shared" si="284"/>
        <v/>
      </c>
      <c r="CQ118" s="148" t="str">
        <f t="shared" si="285"/>
        <v/>
      </c>
      <c r="CR118" s="149" t="str">
        <f t="shared" si="286"/>
        <v/>
      </c>
      <c r="CS118" s="150" t="str">
        <f t="shared" si="287"/>
        <v/>
      </c>
      <c r="CT118" s="89"/>
      <c r="CU118" s="142"/>
      <c r="CV118" s="142"/>
      <c r="CW118" s="143" t="str">
        <f t="shared" si="252"/>
        <v/>
      </c>
      <c r="CX118" s="144" t="str">
        <f t="shared" si="253"/>
        <v/>
      </c>
      <c r="CY118" s="145" t="str">
        <f t="shared" si="254"/>
        <v/>
      </c>
      <c r="CZ118" s="145" t="str">
        <f t="shared" si="255"/>
        <v/>
      </c>
      <c r="DA118" s="146" t="str">
        <f t="shared" si="256"/>
        <v/>
      </c>
      <c r="DB118" s="147" t="str">
        <f t="shared" si="257"/>
        <v/>
      </c>
      <c r="DC118" s="148" t="str">
        <f t="shared" si="258"/>
        <v/>
      </c>
      <c r="DD118" s="149" t="str">
        <f t="shared" si="259"/>
        <v/>
      </c>
      <c r="DE118" s="150" t="str">
        <f t="shared" si="260"/>
        <v/>
      </c>
      <c r="DF118" s="89"/>
      <c r="DG118" s="142"/>
      <c r="DH118" s="142"/>
      <c r="DI118" s="143" t="str">
        <f t="shared" si="79"/>
        <v/>
      </c>
      <c r="DJ118" s="144" t="str">
        <f t="shared" si="80"/>
        <v/>
      </c>
      <c r="DK118" s="145" t="str">
        <f t="shared" si="81"/>
        <v/>
      </c>
      <c r="DL118" s="145" t="str">
        <f t="shared" si="82"/>
        <v/>
      </c>
      <c r="DM118" s="146" t="str">
        <f t="shared" si="83"/>
        <v/>
      </c>
      <c r="DN118" s="147" t="str">
        <f t="shared" si="84"/>
        <v/>
      </c>
      <c r="DO118" s="148" t="str">
        <f t="shared" si="85"/>
        <v/>
      </c>
      <c r="DP118" s="149" t="str">
        <f t="shared" si="86"/>
        <v/>
      </c>
      <c r="DQ118" s="150" t="str">
        <f t="shared" si="87"/>
        <v/>
      </c>
      <c r="DR118" s="89"/>
      <c r="DS118" s="142"/>
      <c r="DT118" s="142"/>
      <c r="DU118" s="143" t="str">
        <f t="shared" si="88"/>
        <v/>
      </c>
      <c r="DV118" s="144" t="str">
        <f t="shared" si="89"/>
        <v/>
      </c>
      <c r="DW118" s="145" t="str">
        <f t="shared" si="90"/>
        <v/>
      </c>
      <c r="DX118" s="145" t="str">
        <f t="shared" si="91"/>
        <v/>
      </c>
      <c r="DY118" s="146" t="str">
        <f t="shared" si="92"/>
        <v/>
      </c>
      <c r="DZ118" s="147" t="str">
        <f t="shared" si="93"/>
        <v/>
      </c>
      <c r="EA118" s="148" t="str">
        <f t="shared" si="94"/>
        <v/>
      </c>
      <c r="EB118" s="149" t="str">
        <f t="shared" si="95"/>
        <v/>
      </c>
      <c r="EC118" s="150" t="str">
        <f t="shared" si="96"/>
        <v/>
      </c>
      <c r="ED118" s="89"/>
      <c r="EE118" s="142"/>
      <c r="EF118" s="142"/>
      <c r="EG118" s="143" t="str">
        <f t="shared" si="97"/>
        <v/>
      </c>
      <c r="EH118" s="144" t="str">
        <f t="shared" si="98"/>
        <v/>
      </c>
      <c r="EI118" s="145" t="str">
        <f t="shared" si="99"/>
        <v/>
      </c>
      <c r="EJ118" s="145" t="str">
        <f t="shared" si="100"/>
        <v/>
      </c>
      <c r="EK118" s="146" t="str">
        <f t="shared" si="101"/>
        <v/>
      </c>
      <c r="EL118" s="147" t="str">
        <f t="shared" si="102"/>
        <v/>
      </c>
      <c r="EM118" s="148" t="str">
        <f t="shared" si="103"/>
        <v/>
      </c>
      <c r="EN118" s="149" t="str">
        <f t="shared" si="104"/>
        <v/>
      </c>
      <c r="EO118" s="150" t="str">
        <f t="shared" si="105"/>
        <v/>
      </c>
      <c r="EP118" s="89"/>
      <c r="EQ118" s="142"/>
      <c r="ER118" s="142"/>
      <c r="ES118" s="143" t="str">
        <f t="shared" si="106"/>
        <v/>
      </c>
      <c r="ET118" s="144" t="str">
        <f t="shared" si="107"/>
        <v/>
      </c>
      <c r="EU118" s="145" t="str">
        <f t="shared" si="108"/>
        <v/>
      </c>
      <c r="EV118" s="145" t="str">
        <f t="shared" si="109"/>
        <v/>
      </c>
      <c r="EW118" s="146" t="str">
        <f t="shared" si="110"/>
        <v/>
      </c>
      <c r="EX118" s="147" t="str">
        <f t="shared" si="111"/>
        <v/>
      </c>
      <c r="EY118" s="148" t="str">
        <f t="shared" si="112"/>
        <v/>
      </c>
      <c r="EZ118" s="149" t="str">
        <f t="shared" si="113"/>
        <v/>
      </c>
      <c r="FA118" s="150" t="str">
        <f t="shared" si="114"/>
        <v/>
      </c>
      <c r="FB118" s="89"/>
      <c r="FC118" s="142"/>
      <c r="FD118" s="142"/>
      <c r="FE118" s="143" t="str">
        <f t="shared" si="115"/>
        <v/>
      </c>
      <c r="FF118" s="144" t="str">
        <f t="shared" si="116"/>
        <v/>
      </c>
      <c r="FG118" s="145" t="str">
        <f t="shared" si="117"/>
        <v/>
      </c>
      <c r="FH118" s="145" t="str">
        <f t="shared" si="118"/>
        <v/>
      </c>
      <c r="FI118" s="146" t="str">
        <f t="shared" si="119"/>
        <v/>
      </c>
      <c r="FJ118" s="147" t="str">
        <f t="shared" si="120"/>
        <v/>
      </c>
      <c r="FK118" s="148" t="str">
        <f t="shared" si="121"/>
        <v/>
      </c>
      <c r="FL118" s="149" t="str">
        <f t="shared" si="122"/>
        <v/>
      </c>
      <c r="FM118" s="150" t="str">
        <f t="shared" si="123"/>
        <v/>
      </c>
      <c r="FN118" s="89"/>
      <c r="FO118" s="142"/>
      <c r="FP118" s="142"/>
      <c r="FQ118" s="143" t="str">
        <f>IF(FU118="","",#REF!)</f>
        <v/>
      </c>
      <c r="FR118" s="144" t="str">
        <f t="shared" si="124"/>
        <v/>
      </c>
      <c r="FS118" s="145" t="str">
        <f t="shared" si="125"/>
        <v/>
      </c>
      <c r="FT118" s="145" t="str">
        <f t="shared" si="126"/>
        <v/>
      </c>
      <c r="FU118" s="146" t="str">
        <f t="shared" si="127"/>
        <v/>
      </c>
      <c r="FV118" s="147" t="str">
        <f t="shared" si="128"/>
        <v/>
      </c>
      <c r="FW118" s="148" t="str">
        <f t="shared" si="129"/>
        <v/>
      </c>
      <c r="FX118" s="149" t="str">
        <f t="shared" si="130"/>
        <v/>
      </c>
      <c r="FY118" s="150" t="str">
        <f t="shared" si="131"/>
        <v/>
      </c>
      <c r="FZ118" s="89"/>
      <c r="GA118" s="142"/>
      <c r="GB118" s="142"/>
      <c r="GC118" s="143" t="str">
        <f t="shared" si="132"/>
        <v/>
      </c>
      <c r="GD118" s="144" t="str">
        <f t="shared" si="133"/>
        <v/>
      </c>
      <c r="GE118" s="145" t="str">
        <f t="shared" si="134"/>
        <v/>
      </c>
      <c r="GF118" s="145" t="str">
        <f t="shared" si="135"/>
        <v/>
      </c>
      <c r="GG118" s="146" t="str">
        <f t="shared" si="136"/>
        <v/>
      </c>
      <c r="GH118" s="147" t="str">
        <f t="shared" si="137"/>
        <v/>
      </c>
      <c r="GI118" s="148" t="str">
        <f t="shared" si="138"/>
        <v/>
      </c>
      <c r="GJ118" s="149" t="str">
        <f t="shared" si="139"/>
        <v/>
      </c>
      <c r="GK118" s="150" t="str">
        <f t="shared" si="140"/>
        <v/>
      </c>
      <c r="GL118" s="89"/>
      <c r="GM118" s="142"/>
      <c r="GN118" s="142"/>
      <c r="GO118" s="143" t="str">
        <f t="shared" si="141"/>
        <v/>
      </c>
      <c r="GP118" s="144" t="str">
        <f t="shared" si="142"/>
        <v/>
      </c>
      <c r="GQ118" s="145" t="str">
        <f t="shared" si="143"/>
        <v/>
      </c>
      <c r="GR118" s="145" t="str">
        <f t="shared" si="144"/>
        <v/>
      </c>
      <c r="GS118" s="146" t="str">
        <f t="shared" si="145"/>
        <v/>
      </c>
      <c r="GT118" s="147" t="str">
        <f t="shared" si="146"/>
        <v/>
      </c>
      <c r="GU118" s="148" t="str">
        <f t="shared" si="147"/>
        <v/>
      </c>
      <c r="GV118" s="149" t="str">
        <f t="shared" si="148"/>
        <v/>
      </c>
      <c r="GW118" s="150" t="str">
        <f t="shared" si="149"/>
        <v/>
      </c>
      <c r="GX118" s="89"/>
      <c r="GY118" s="142"/>
      <c r="GZ118" s="142"/>
      <c r="HA118" s="143" t="str">
        <f t="shared" si="150"/>
        <v/>
      </c>
      <c r="HB118" s="144" t="str">
        <f t="shared" si="151"/>
        <v/>
      </c>
      <c r="HC118" s="145" t="str">
        <f t="shared" si="152"/>
        <v/>
      </c>
      <c r="HD118" s="145" t="str">
        <f t="shared" si="153"/>
        <v/>
      </c>
      <c r="HE118" s="146" t="str">
        <f t="shared" si="154"/>
        <v/>
      </c>
      <c r="HF118" s="147" t="str">
        <f t="shared" si="155"/>
        <v/>
      </c>
      <c r="HG118" s="148" t="str">
        <f t="shared" si="156"/>
        <v/>
      </c>
      <c r="HH118" s="149" t="str">
        <f t="shared" si="157"/>
        <v/>
      </c>
      <c r="HI118" s="150" t="str">
        <f t="shared" si="158"/>
        <v/>
      </c>
      <c r="HJ118" s="89"/>
      <c r="HK118" s="142"/>
      <c r="HL118" s="142"/>
      <c r="HM118" s="143" t="str">
        <f t="shared" si="159"/>
        <v/>
      </c>
      <c r="HN118" s="144" t="str">
        <f t="shared" si="160"/>
        <v/>
      </c>
      <c r="HO118" s="145" t="str">
        <f t="shared" si="161"/>
        <v/>
      </c>
      <c r="HP118" s="145" t="str">
        <f t="shared" si="162"/>
        <v/>
      </c>
      <c r="HQ118" s="146" t="str">
        <f t="shared" si="163"/>
        <v/>
      </c>
      <c r="HR118" s="147" t="str">
        <f t="shared" si="164"/>
        <v/>
      </c>
      <c r="HS118" s="148" t="str">
        <f t="shared" si="165"/>
        <v/>
      </c>
      <c r="HT118" s="149" t="str">
        <f t="shared" si="166"/>
        <v/>
      </c>
      <c r="HU118" s="150" t="str">
        <f t="shared" si="167"/>
        <v/>
      </c>
      <c r="HV118" s="89"/>
      <c r="HW118" s="142"/>
      <c r="HX118" s="142"/>
      <c r="HY118" s="143" t="str">
        <f t="shared" si="168"/>
        <v/>
      </c>
      <c r="HZ118" s="144" t="str">
        <f t="shared" si="169"/>
        <v/>
      </c>
      <c r="IA118" s="145" t="str">
        <f t="shared" si="170"/>
        <v/>
      </c>
      <c r="IB118" s="145" t="str">
        <f t="shared" si="171"/>
        <v/>
      </c>
      <c r="IC118" s="146" t="str">
        <f t="shared" si="172"/>
        <v/>
      </c>
      <c r="ID118" s="147" t="str">
        <f t="shared" si="173"/>
        <v/>
      </c>
      <c r="IE118" s="148" t="str">
        <f t="shared" si="174"/>
        <v/>
      </c>
      <c r="IF118" s="149" t="str">
        <f t="shared" si="175"/>
        <v/>
      </c>
      <c r="IG118" s="150" t="str">
        <f t="shared" si="176"/>
        <v/>
      </c>
      <c r="IH118" s="89"/>
      <c r="II118" s="142"/>
      <c r="IJ118" s="142"/>
      <c r="IK118" s="143" t="str">
        <f t="shared" si="177"/>
        <v/>
      </c>
      <c r="IL118" s="144" t="str">
        <f t="shared" si="178"/>
        <v/>
      </c>
      <c r="IM118" s="145" t="str">
        <f t="shared" si="179"/>
        <v/>
      </c>
      <c r="IN118" s="145" t="str">
        <f t="shared" si="180"/>
        <v/>
      </c>
      <c r="IO118" s="146" t="str">
        <f t="shared" si="181"/>
        <v/>
      </c>
      <c r="IP118" s="147" t="str">
        <f t="shared" si="182"/>
        <v/>
      </c>
      <c r="IQ118" s="148" t="str">
        <f t="shared" si="183"/>
        <v/>
      </c>
      <c r="IR118" s="149" t="str">
        <f t="shared" si="184"/>
        <v/>
      </c>
      <c r="IS118" s="150" t="str">
        <f t="shared" si="185"/>
        <v/>
      </c>
      <c r="IT118" s="89"/>
      <c r="IU118" s="142"/>
      <c r="IV118" s="142"/>
      <c r="IW118" s="143" t="str">
        <f t="shared" si="186"/>
        <v/>
      </c>
      <c r="IX118" s="144" t="str">
        <f t="shared" si="187"/>
        <v/>
      </c>
      <c r="IY118" s="145" t="str">
        <f t="shared" si="188"/>
        <v/>
      </c>
      <c r="IZ118" s="145" t="str">
        <f t="shared" si="189"/>
        <v/>
      </c>
      <c r="JA118" s="146" t="str">
        <f t="shared" si="190"/>
        <v/>
      </c>
      <c r="JB118" s="147" t="str">
        <f t="shared" si="191"/>
        <v/>
      </c>
      <c r="JC118" s="148" t="str">
        <f t="shared" si="192"/>
        <v/>
      </c>
      <c r="JD118" s="149" t="str">
        <f t="shared" si="193"/>
        <v/>
      </c>
      <c r="JE118" s="150" t="str">
        <f t="shared" si="194"/>
        <v/>
      </c>
      <c r="JF118" s="89"/>
      <c r="JG118" s="142"/>
      <c r="JH118" s="142"/>
      <c r="JI118" s="143" t="str">
        <f t="shared" si="195"/>
        <v/>
      </c>
      <c r="JJ118" s="144" t="str">
        <f t="shared" si="196"/>
        <v/>
      </c>
      <c r="JK118" s="145" t="str">
        <f t="shared" si="197"/>
        <v/>
      </c>
      <c r="JL118" s="145" t="str">
        <f t="shared" si="198"/>
        <v/>
      </c>
      <c r="JM118" s="146" t="str">
        <f t="shared" si="199"/>
        <v/>
      </c>
      <c r="JN118" s="147" t="str">
        <f t="shared" si="200"/>
        <v/>
      </c>
      <c r="JO118" s="148" t="str">
        <f t="shared" si="201"/>
        <v/>
      </c>
      <c r="JP118" s="149" t="str">
        <f t="shared" si="202"/>
        <v/>
      </c>
      <c r="JQ118" s="150" t="str">
        <f t="shared" si="203"/>
        <v/>
      </c>
      <c r="JR118" s="89"/>
      <c r="JS118" s="142"/>
      <c r="JT118" s="142"/>
      <c r="JU118" s="143" t="str">
        <f t="shared" si="204"/>
        <v/>
      </c>
      <c r="JV118" s="144" t="str">
        <f t="shared" si="205"/>
        <v/>
      </c>
      <c r="JW118" s="145" t="str">
        <f t="shared" si="206"/>
        <v/>
      </c>
      <c r="JX118" s="145" t="str">
        <f t="shared" si="207"/>
        <v/>
      </c>
      <c r="JY118" s="146" t="str">
        <f t="shared" si="208"/>
        <v/>
      </c>
      <c r="JZ118" s="147" t="str">
        <f t="shared" si="209"/>
        <v/>
      </c>
      <c r="KA118" s="148" t="str">
        <f t="shared" si="210"/>
        <v/>
      </c>
      <c r="KB118" s="149" t="str">
        <f t="shared" si="211"/>
        <v/>
      </c>
      <c r="KC118" s="150" t="str">
        <f t="shared" si="212"/>
        <v/>
      </c>
      <c r="KD118" s="89"/>
      <c r="KE118" s="142"/>
      <c r="KF118" s="142"/>
    </row>
    <row r="119" spans="1:292" ht="13.5" customHeight="1" x14ac:dyDescent="0.25">
      <c r="A119" s="100"/>
      <c r="B119" s="142" t="s">
        <v>867</v>
      </c>
      <c r="C119" s="142" t="s">
        <v>868</v>
      </c>
      <c r="E119" s="143">
        <f t="shared" si="53"/>
        <v>40601</v>
      </c>
      <c r="F119" s="144" t="str">
        <f t="shared" si="54"/>
        <v>Fillon VI</v>
      </c>
      <c r="G119" s="145">
        <f t="shared" si="55"/>
        <v>40496</v>
      </c>
      <c r="H119" s="145">
        <f t="shared" si="56"/>
        <v>40601</v>
      </c>
      <c r="I119" s="146" t="str">
        <f t="shared" si="57"/>
        <v>Pierre Lellouche</v>
      </c>
      <c r="J119" s="147" t="str">
        <f t="shared" si="58"/>
        <v>1951</v>
      </c>
      <c r="K119" s="148" t="str">
        <f t="shared" si="59"/>
        <v>male</v>
      </c>
      <c r="L119" s="149" t="str">
        <f t="shared" si="60"/>
        <v>fr_ump01</v>
      </c>
      <c r="M119" s="150" t="str">
        <f t="shared" si="61"/>
        <v>Lellouche_Pierre_1951</v>
      </c>
      <c r="O119" s="142"/>
      <c r="P119" s="142" t="s">
        <v>960</v>
      </c>
      <c r="Q119" s="143">
        <f t="shared" si="62"/>
        <v>41044</v>
      </c>
      <c r="R119" s="144" t="str">
        <f t="shared" si="63"/>
        <v>Fillon VII</v>
      </c>
      <c r="S119" s="145">
        <f t="shared" si="64"/>
        <v>40601</v>
      </c>
      <c r="T119" s="145">
        <f t="shared" si="65"/>
        <v>41044</v>
      </c>
      <c r="U119" s="146" t="str">
        <f t="shared" si="66"/>
        <v>Pierre Lellouche</v>
      </c>
      <c r="V119" s="147" t="str">
        <f t="shared" si="67"/>
        <v>1951</v>
      </c>
      <c r="W119" s="148" t="str">
        <f t="shared" si="68"/>
        <v>male</v>
      </c>
      <c r="X119" s="149" t="str">
        <f t="shared" si="69"/>
        <v>fr_ump01</v>
      </c>
      <c r="Y119" s="150" t="str">
        <f t="shared" si="70"/>
        <v>Lellouche_Pierre_1951</v>
      </c>
      <c r="AA119" s="142"/>
      <c r="AB119" s="142" t="s">
        <v>960</v>
      </c>
      <c r="AC119" s="143" t="str">
        <f t="shared" si="71"/>
        <v/>
      </c>
      <c r="AD119" s="144" t="str">
        <f t="shared" si="72"/>
        <v/>
      </c>
      <c r="AE119" s="145" t="str">
        <f t="shared" si="73"/>
        <v/>
      </c>
      <c r="AF119" s="145" t="str">
        <f t="shared" si="74"/>
        <v/>
      </c>
      <c r="AG119" s="146" t="str">
        <f t="shared" si="75"/>
        <v/>
      </c>
      <c r="AH119" s="147" t="str">
        <f t="shared" si="76"/>
        <v/>
      </c>
      <c r="AI119" s="148" t="str">
        <f t="shared" si="77"/>
        <v/>
      </c>
      <c r="AJ119" s="149" t="str">
        <f t="shared" si="215"/>
        <v/>
      </c>
      <c r="AK119" s="150" t="str">
        <f t="shared" si="78"/>
        <v/>
      </c>
      <c r="AM119" s="142"/>
      <c r="AN119" s="142"/>
      <c r="AO119" s="143" t="str">
        <f t="shared" si="288"/>
        <v/>
      </c>
      <c r="AP119" s="144" t="str">
        <f t="shared" si="289"/>
        <v/>
      </c>
      <c r="AQ119" s="145" t="str">
        <f t="shared" si="216"/>
        <v/>
      </c>
      <c r="AR119" s="145" t="str">
        <f t="shared" si="217"/>
        <v/>
      </c>
      <c r="AS119" s="146" t="str">
        <f t="shared" si="290"/>
        <v/>
      </c>
      <c r="AT119" s="147" t="str">
        <f t="shared" si="291"/>
        <v/>
      </c>
      <c r="AU119" s="148" t="str">
        <f t="shared" si="292"/>
        <v/>
      </c>
      <c r="AV119" s="149" t="str">
        <f t="shared" si="293"/>
        <v/>
      </c>
      <c r="AW119" s="150" t="str">
        <f t="shared" si="294"/>
        <v/>
      </c>
      <c r="AX119" s="89"/>
      <c r="AY119" s="142"/>
      <c r="AZ119" s="142"/>
      <c r="BA119" s="143" t="str">
        <f t="shared" si="295"/>
        <v/>
      </c>
      <c r="BB119" s="144" t="str">
        <f t="shared" si="296"/>
        <v/>
      </c>
      <c r="BC119" s="145" t="str">
        <f t="shared" si="218"/>
        <v/>
      </c>
      <c r="BD119" s="145" t="str">
        <f t="shared" si="219"/>
        <v/>
      </c>
      <c r="BE119" s="146" t="str">
        <f t="shared" si="297"/>
        <v/>
      </c>
      <c r="BF119" s="147" t="str">
        <f t="shared" si="298"/>
        <v/>
      </c>
      <c r="BG119" s="148" t="str">
        <f t="shared" si="299"/>
        <v/>
      </c>
      <c r="BH119" s="149" t="str">
        <f t="shared" si="300"/>
        <v/>
      </c>
      <c r="BI119" s="150" t="str">
        <f t="shared" si="301"/>
        <v/>
      </c>
      <c r="BJ119" s="89"/>
      <c r="BK119" s="142"/>
      <c r="BL119" s="142"/>
      <c r="BM119" s="143" t="str">
        <f t="shared" si="261"/>
        <v/>
      </c>
      <c r="BN119" s="144" t="str">
        <f t="shared" si="262"/>
        <v/>
      </c>
      <c r="BO119" s="145" t="str">
        <f t="shared" si="263"/>
        <v/>
      </c>
      <c r="BP119" s="145" t="str">
        <f t="shared" si="264"/>
        <v/>
      </c>
      <c r="BQ119" s="146" t="str">
        <f t="shared" si="265"/>
        <v/>
      </c>
      <c r="BR119" s="147" t="str">
        <f t="shared" si="266"/>
        <v/>
      </c>
      <c r="BS119" s="148" t="str">
        <f t="shared" si="267"/>
        <v/>
      </c>
      <c r="BT119" s="149" t="str">
        <f t="shared" si="268"/>
        <v/>
      </c>
      <c r="BU119" s="150" t="str">
        <f t="shared" si="269"/>
        <v/>
      </c>
      <c r="BV119" s="89"/>
      <c r="BW119" s="142"/>
      <c r="BX119" s="142"/>
      <c r="BY119" s="143" t="str">
        <f t="shared" si="270"/>
        <v/>
      </c>
      <c r="BZ119" s="144" t="str">
        <f t="shared" si="271"/>
        <v/>
      </c>
      <c r="CA119" s="145" t="str">
        <f t="shared" si="272"/>
        <v/>
      </c>
      <c r="CB119" s="145" t="str">
        <f t="shared" si="273"/>
        <v/>
      </c>
      <c r="CC119" s="146" t="str">
        <f t="shared" si="274"/>
        <v/>
      </c>
      <c r="CD119" s="147" t="str">
        <f t="shared" si="275"/>
        <v/>
      </c>
      <c r="CE119" s="148" t="str">
        <f t="shared" si="276"/>
        <v/>
      </c>
      <c r="CF119" s="149" t="str">
        <f t="shared" si="277"/>
        <v/>
      </c>
      <c r="CG119" s="150" t="str">
        <f t="shared" si="278"/>
        <v/>
      </c>
      <c r="CH119" s="89"/>
      <c r="CI119" s="142"/>
      <c r="CJ119" s="142"/>
      <c r="CK119" s="143" t="str">
        <f t="shared" si="279"/>
        <v/>
      </c>
      <c r="CL119" s="144" t="str">
        <f t="shared" si="280"/>
        <v/>
      </c>
      <c r="CM119" s="145" t="str">
        <f t="shared" si="281"/>
        <v/>
      </c>
      <c r="CN119" s="145" t="str">
        <f t="shared" si="282"/>
        <v/>
      </c>
      <c r="CO119" s="146" t="str">
        <f t="shared" si="283"/>
        <v/>
      </c>
      <c r="CP119" s="147" t="str">
        <f t="shared" si="284"/>
        <v/>
      </c>
      <c r="CQ119" s="148" t="str">
        <f t="shared" si="285"/>
        <v/>
      </c>
      <c r="CR119" s="149" t="str">
        <f t="shared" si="286"/>
        <v/>
      </c>
      <c r="CS119" s="150" t="str">
        <f t="shared" si="287"/>
        <v/>
      </c>
      <c r="CT119" s="89"/>
      <c r="CU119" s="142"/>
      <c r="CV119" s="142"/>
      <c r="CW119" s="143" t="str">
        <f t="shared" si="252"/>
        <v/>
      </c>
      <c r="CX119" s="144" t="str">
        <f t="shared" si="253"/>
        <v/>
      </c>
      <c r="CY119" s="145" t="str">
        <f t="shared" si="254"/>
        <v/>
      </c>
      <c r="CZ119" s="145" t="str">
        <f t="shared" si="255"/>
        <v/>
      </c>
      <c r="DA119" s="146" t="str">
        <f t="shared" si="256"/>
        <v/>
      </c>
      <c r="DB119" s="147" t="str">
        <f t="shared" si="257"/>
        <v/>
      </c>
      <c r="DC119" s="148" t="str">
        <f t="shared" si="258"/>
        <v/>
      </c>
      <c r="DD119" s="149" t="str">
        <f t="shared" si="259"/>
        <v/>
      </c>
      <c r="DE119" s="150" t="str">
        <f t="shared" si="260"/>
        <v/>
      </c>
      <c r="DF119" s="89"/>
      <c r="DG119" s="142"/>
      <c r="DH119" s="142"/>
      <c r="DI119" s="143" t="str">
        <f t="shared" si="79"/>
        <v/>
      </c>
      <c r="DJ119" s="144" t="str">
        <f t="shared" si="80"/>
        <v/>
      </c>
      <c r="DK119" s="145" t="str">
        <f t="shared" si="81"/>
        <v/>
      </c>
      <c r="DL119" s="145" t="str">
        <f t="shared" si="82"/>
        <v/>
      </c>
      <c r="DM119" s="146" t="str">
        <f t="shared" si="83"/>
        <v/>
      </c>
      <c r="DN119" s="147" t="str">
        <f t="shared" si="84"/>
        <v/>
      </c>
      <c r="DO119" s="148" t="str">
        <f t="shared" si="85"/>
        <v/>
      </c>
      <c r="DP119" s="149" t="str">
        <f t="shared" si="86"/>
        <v/>
      </c>
      <c r="DQ119" s="150" t="str">
        <f t="shared" si="87"/>
        <v/>
      </c>
      <c r="DR119" s="89"/>
      <c r="DS119" s="142"/>
      <c r="DT119" s="142"/>
      <c r="DU119" s="143" t="str">
        <f t="shared" si="88"/>
        <v/>
      </c>
      <c r="DV119" s="144" t="str">
        <f t="shared" si="89"/>
        <v/>
      </c>
      <c r="DW119" s="145" t="str">
        <f t="shared" si="90"/>
        <v/>
      </c>
      <c r="DX119" s="145" t="str">
        <f t="shared" si="91"/>
        <v/>
      </c>
      <c r="DY119" s="146" t="str">
        <f t="shared" si="92"/>
        <v/>
      </c>
      <c r="DZ119" s="147" t="str">
        <f t="shared" si="93"/>
        <v/>
      </c>
      <c r="EA119" s="148" t="str">
        <f t="shared" si="94"/>
        <v/>
      </c>
      <c r="EB119" s="149" t="str">
        <f t="shared" si="95"/>
        <v/>
      </c>
      <c r="EC119" s="150" t="str">
        <f t="shared" si="96"/>
        <v/>
      </c>
      <c r="ED119" s="89"/>
      <c r="EE119" s="142"/>
      <c r="EF119" s="142"/>
      <c r="EG119" s="143" t="str">
        <f t="shared" si="97"/>
        <v/>
      </c>
      <c r="EH119" s="144" t="str">
        <f t="shared" si="98"/>
        <v/>
      </c>
      <c r="EI119" s="145" t="str">
        <f t="shared" si="99"/>
        <v/>
      </c>
      <c r="EJ119" s="145" t="str">
        <f t="shared" si="100"/>
        <v/>
      </c>
      <c r="EK119" s="146" t="str">
        <f t="shared" si="101"/>
        <v/>
      </c>
      <c r="EL119" s="147" t="str">
        <f t="shared" si="102"/>
        <v/>
      </c>
      <c r="EM119" s="148" t="str">
        <f t="shared" si="103"/>
        <v/>
      </c>
      <c r="EN119" s="149" t="str">
        <f t="shared" si="104"/>
        <v/>
      </c>
      <c r="EO119" s="150" t="str">
        <f t="shared" si="105"/>
        <v/>
      </c>
      <c r="EP119" s="89"/>
      <c r="EQ119" s="142"/>
      <c r="ER119" s="142"/>
      <c r="ES119" s="143" t="str">
        <f t="shared" si="106"/>
        <v/>
      </c>
      <c r="ET119" s="144" t="str">
        <f t="shared" si="107"/>
        <v/>
      </c>
      <c r="EU119" s="145" t="str">
        <f t="shared" si="108"/>
        <v/>
      </c>
      <c r="EV119" s="145" t="str">
        <f t="shared" si="109"/>
        <v/>
      </c>
      <c r="EW119" s="146" t="str">
        <f t="shared" si="110"/>
        <v/>
      </c>
      <c r="EX119" s="147" t="str">
        <f t="shared" si="111"/>
        <v/>
      </c>
      <c r="EY119" s="148" t="str">
        <f t="shared" si="112"/>
        <v/>
      </c>
      <c r="EZ119" s="149" t="str">
        <f t="shared" si="113"/>
        <v/>
      </c>
      <c r="FA119" s="150" t="str">
        <f t="shared" si="114"/>
        <v/>
      </c>
      <c r="FB119" s="89"/>
      <c r="FC119" s="142"/>
      <c r="FD119" s="142"/>
      <c r="FE119" s="143" t="str">
        <f t="shared" si="115"/>
        <v/>
      </c>
      <c r="FF119" s="144" t="str">
        <f t="shared" si="116"/>
        <v/>
      </c>
      <c r="FG119" s="145" t="str">
        <f t="shared" si="117"/>
        <v/>
      </c>
      <c r="FH119" s="145" t="str">
        <f t="shared" si="118"/>
        <v/>
      </c>
      <c r="FI119" s="146" t="str">
        <f t="shared" si="119"/>
        <v/>
      </c>
      <c r="FJ119" s="147" t="str">
        <f t="shared" si="120"/>
        <v/>
      </c>
      <c r="FK119" s="148" t="str">
        <f t="shared" si="121"/>
        <v/>
      </c>
      <c r="FL119" s="149" t="str">
        <f t="shared" si="122"/>
        <v/>
      </c>
      <c r="FM119" s="150" t="str">
        <f t="shared" si="123"/>
        <v/>
      </c>
      <c r="FN119" s="89"/>
      <c r="FO119" s="142"/>
      <c r="FP119" s="142"/>
      <c r="FQ119" s="143" t="str">
        <f>IF(FU119="","",#REF!)</f>
        <v/>
      </c>
      <c r="FR119" s="144" t="str">
        <f t="shared" si="124"/>
        <v/>
      </c>
      <c r="FS119" s="145" t="str">
        <f t="shared" si="125"/>
        <v/>
      </c>
      <c r="FT119" s="145" t="str">
        <f t="shared" si="126"/>
        <v/>
      </c>
      <c r="FU119" s="146" t="str">
        <f t="shared" si="127"/>
        <v/>
      </c>
      <c r="FV119" s="147" t="str">
        <f t="shared" si="128"/>
        <v/>
      </c>
      <c r="FW119" s="148" t="str">
        <f t="shared" si="129"/>
        <v/>
      </c>
      <c r="FX119" s="149" t="str">
        <f t="shared" si="130"/>
        <v/>
      </c>
      <c r="FY119" s="150" t="str">
        <f t="shared" si="131"/>
        <v/>
      </c>
      <c r="FZ119" s="89"/>
      <c r="GA119" s="142"/>
      <c r="GB119" s="142"/>
      <c r="GC119" s="143" t="str">
        <f t="shared" si="132"/>
        <v/>
      </c>
      <c r="GD119" s="144" t="str">
        <f t="shared" si="133"/>
        <v/>
      </c>
      <c r="GE119" s="145" t="str">
        <f t="shared" si="134"/>
        <v/>
      </c>
      <c r="GF119" s="145" t="str">
        <f t="shared" si="135"/>
        <v/>
      </c>
      <c r="GG119" s="146" t="str">
        <f t="shared" si="136"/>
        <v/>
      </c>
      <c r="GH119" s="147" t="str">
        <f t="shared" si="137"/>
        <v/>
      </c>
      <c r="GI119" s="148" t="str">
        <f t="shared" si="138"/>
        <v/>
      </c>
      <c r="GJ119" s="149" t="str">
        <f t="shared" si="139"/>
        <v/>
      </c>
      <c r="GK119" s="150" t="str">
        <f t="shared" si="140"/>
        <v/>
      </c>
      <c r="GL119" s="89"/>
      <c r="GM119" s="142"/>
      <c r="GN119" s="142"/>
      <c r="GO119" s="143" t="str">
        <f t="shared" si="141"/>
        <v/>
      </c>
      <c r="GP119" s="144" t="str">
        <f t="shared" si="142"/>
        <v/>
      </c>
      <c r="GQ119" s="145" t="str">
        <f t="shared" si="143"/>
        <v/>
      </c>
      <c r="GR119" s="145" t="str">
        <f t="shared" si="144"/>
        <v/>
      </c>
      <c r="GS119" s="146" t="str">
        <f t="shared" si="145"/>
        <v/>
      </c>
      <c r="GT119" s="147" t="str">
        <f t="shared" si="146"/>
        <v/>
      </c>
      <c r="GU119" s="148" t="str">
        <f t="shared" si="147"/>
        <v/>
      </c>
      <c r="GV119" s="149" t="str">
        <f t="shared" si="148"/>
        <v/>
      </c>
      <c r="GW119" s="150" t="str">
        <f t="shared" si="149"/>
        <v/>
      </c>
      <c r="GX119" s="89"/>
      <c r="GY119" s="142"/>
      <c r="GZ119" s="142"/>
      <c r="HA119" s="143" t="str">
        <f t="shared" si="150"/>
        <v/>
      </c>
      <c r="HB119" s="144" t="str">
        <f t="shared" si="151"/>
        <v/>
      </c>
      <c r="HC119" s="145" t="str">
        <f t="shared" si="152"/>
        <v/>
      </c>
      <c r="HD119" s="145" t="str">
        <f t="shared" si="153"/>
        <v/>
      </c>
      <c r="HE119" s="146" t="str">
        <f t="shared" si="154"/>
        <v/>
      </c>
      <c r="HF119" s="147" t="str">
        <f t="shared" si="155"/>
        <v/>
      </c>
      <c r="HG119" s="148" t="str">
        <f t="shared" si="156"/>
        <v/>
      </c>
      <c r="HH119" s="149" t="str">
        <f t="shared" si="157"/>
        <v/>
      </c>
      <c r="HI119" s="150" t="str">
        <f t="shared" si="158"/>
        <v/>
      </c>
      <c r="HJ119" s="89"/>
      <c r="HK119" s="142"/>
      <c r="HL119" s="142"/>
      <c r="HM119" s="143" t="str">
        <f t="shared" si="159"/>
        <v/>
      </c>
      <c r="HN119" s="144" t="str">
        <f t="shared" si="160"/>
        <v/>
      </c>
      <c r="HO119" s="145" t="str">
        <f t="shared" si="161"/>
        <v/>
      </c>
      <c r="HP119" s="145" t="str">
        <f t="shared" si="162"/>
        <v/>
      </c>
      <c r="HQ119" s="146" t="str">
        <f t="shared" si="163"/>
        <v/>
      </c>
      <c r="HR119" s="147" t="str">
        <f t="shared" si="164"/>
        <v/>
      </c>
      <c r="HS119" s="148" t="str">
        <f t="shared" si="165"/>
        <v/>
      </c>
      <c r="HT119" s="149" t="str">
        <f t="shared" si="166"/>
        <v/>
      </c>
      <c r="HU119" s="150" t="str">
        <f t="shared" si="167"/>
        <v/>
      </c>
      <c r="HV119" s="89"/>
      <c r="HW119" s="142"/>
      <c r="HX119" s="142"/>
      <c r="HY119" s="143" t="str">
        <f t="shared" si="168"/>
        <v/>
      </c>
      <c r="HZ119" s="144" t="str">
        <f t="shared" si="169"/>
        <v/>
      </c>
      <c r="IA119" s="145" t="str">
        <f t="shared" si="170"/>
        <v/>
      </c>
      <c r="IB119" s="145" t="str">
        <f t="shared" si="171"/>
        <v/>
      </c>
      <c r="IC119" s="146" t="str">
        <f t="shared" si="172"/>
        <v/>
      </c>
      <c r="ID119" s="147" t="str">
        <f t="shared" si="173"/>
        <v/>
      </c>
      <c r="IE119" s="148" t="str">
        <f t="shared" si="174"/>
        <v/>
      </c>
      <c r="IF119" s="149" t="str">
        <f t="shared" si="175"/>
        <v/>
      </c>
      <c r="IG119" s="150" t="str">
        <f t="shared" si="176"/>
        <v/>
      </c>
      <c r="IH119" s="89"/>
      <c r="II119" s="142"/>
      <c r="IJ119" s="142"/>
      <c r="IK119" s="143" t="str">
        <f t="shared" si="177"/>
        <v/>
      </c>
      <c r="IL119" s="144" t="str">
        <f t="shared" si="178"/>
        <v/>
      </c>
      <c r="IM119" s="145" t="str">
        <f t="shared" si="179"/>
        <v/>
      </c>
      <c r="IN119" s="145" t="str">
        <f t="shared" si="180"/>
        <v/>
      </c>
      <c r="IO119" s="146" t="str">
        <f t="shared" si="181"/>
        <v/>
      </c>
      <c r="IP119" s="147" t="str">
        <f t="shared" si="182"/>
        <v/>
      </c>
      <c r="IQ119" s="148" t="str">
        <f t="shared" si="183"/>
        <v/>
      </c>
      <c r="IR119" s="149" t="str">
        <f t="shared" si="184"/>
        <v/>
      </c>
      <c r="IS119" s="150" t="str">
        <f t="shared" si="185"/>
        <v/>
      </c>
      <c r="IT119" s="89"/>
      <c r="IU119" s="142"/>
      <c r="IV119" s="142"/>
      <c r="IW119" s="143" t="str">
        <f t="shared" si="186"/>
        <v/>
      </c>
      <c r="IX119" s="144" t="str">
        <f t="shared" si="187"/>
        <v/>
      </c>
      <c r="IY119" s="145" t="str">
        <f t="shared" si="188"/>
        <v/>
      </c>
      <c r="IZ119" s="145" t="str">
        <f t="shared" si="189"/>
        <v/>
      </c>
      <c r="JA119" s="146" t="str">
        <f t="shared" si="190"/>
        <v/>
      </c>
      <c r="JB119" s="147" t="str">
        <f t="shared" si="191"/>
        <v/>
      </c>
      <c r="JC119" s="148" t="str">
        <f t="shared" si="192"/>
        <v/>
      </c>
      <c r="JD119" s="149" t="str">
        <f t="shared" si="193"/>
        <v/>
      </c>
      <c r="JE119" s="150" t="str">
        <f t="shared" si="194"/>
        <v/>
      </c>
      <c r="JF119" s="89"/>
      <c r="JG119" s="142"/>
      <c r="JH119" s="142"/>
      <c r="JI119" s="143" t="str">
        <f t="shared" si="195"/>
        <v/>
      </c>
      <c r="JJ119" s="144" t="str">
        <f t="shared" si="196"/>
        <v/>
      </c>
      <c r="JK119" s="145" t="str">
        <f t="shared" si="197"/>
        <v/>
      </c>
      <c r="JL119" s="145" t="str">
        <f t="shared" si="198"/>
        <v/>
      </c>
      <c r="JM119" s="146" t="str">
        <f t="shared" si="199"/>
        <v/>
      </c>
      <c r="JN119" s="147" t="str">
        <f t="shared" si="200"/>
        <v/>
      </c>
      <c r="JO119" s="148" t="str">
        <f t="shared" si="201"/>
        <v/>
      </c>
      <c r="JP119" s="149" t="str">
        <f t="shared" si="202"/>
        <v/>
      </c>
      <c r="JQ119" s="150" t="str">
        <f t="shared" si="203"/>
        <v/>
      </c>
      <c r="JR119" s="89"/>
      <c r="JS119" s="142"/>
      <c r="JT119" s="142"/>
      <c r="JU119" s="143" t="str">
        <f t="shared" si="204"/>
        <v/>
      </c>
      <c r="JV119" s="144" t="str">
        <f t="shared" si="205"/>
        <v/>
      </c>
      <c r="JW119" s="145" t="str">
        <f t="shared" si="206"/>
        <v/>
      </c>
      <c r="JX119" s="145" t="str">
        <f t="shared" si="207"/>
        <v/>
      </c>
      <c r="JY119" s="146" t="str">
        <f t="shared" si="208"/>
        <v/>
      </c>
      <c r="JZ119" s="147" t="str">
        <f t="shared" si="209"/>
        <v/>
      </c>
      <c r="KA119" s="148" t="str">
        <f t="shared" si="210"/>
        <v/>
      </c>
      <c r="KB119" s="149" t="str">
        <f t="shared" si="211"/>
        <v/>
      </c>
      <c r="KC119" s="150" t="str">
        <f t="shared" si="212"/>
        <v/>
      </c>
      <c r="KD119" s="89"/>
      <c r="KE119" s="142"/>
      <c r="KF119" s="142"/>
    </row>
    <row r="120" spans="1:292" ht="13.5" customHeight="1" x14ac:dyDescent="0.25">
      <c r="A120" s="100"/>
      <c r="B120" s="142" t="s">
        <v>869</v>
      </c>
      <c r="C120" s="142" t="s">
        <v>870</v>
      </c>
      <c r="E120" s="143" t="str">
        <f t="shared" si="53"/>
        <v/>
      </c>
      <c r="F120" s="144" t="str">
        <f t="shared" si="54"/>
        <v/>
      </c>
      <c r="G120" s="145" t="str">
        <f t="shared" si="55"/>
        <v/>
      </c>
      <c r="H120" s="145" t="str">
        <f t="shared" si="56"/>
        <v/>
      </c>
      <c r="I120" s="146" t="str">
        <f t="shared" si="57"/>
        <v/>
      </c>
      <c r="J120" s="147" t="str">
        <f t="shared" si="58"/>
        <v/>
      </c>
      <c r="K120" s="148" t="str">
        <f t="shared" si="59"/>
        <v/>
      </c>
      <c r="L120" s="149" t="str">
        <f t="shared" si="60"/>
        <v/>
      </c>
      <c r="M120" s="150" t="str">
        <f t="shared" si="61"/>
        <v/>
      </c>
      <c r="O120" s="142"/>
      <c r="P120" s="142"/>
      <c r="Q120" s="143" t="str">
        <f t="shared" si="62"/>
        <v/>
      </c>
      <c r="R120" s="144" t="str">
        <f t="shared" si="63"/>
        <v/>
      </c>
      <c r="S120" s="145" t="str">
        <f t="shared" si="64"/>
        <v/>
      </c>
      <c r="T120" s="145" t="str">
        <f t="shared" si="65"/>
        <v/>
      </c>
      <c r="U120" s="146" t="str">
        <f t="shared" si="66"/>
        <v/>
      </c>
      <c r="V120" s="147" t="str">
        <f t="shared" si="67"/>
        <v/>
      </c>
      <c r="W120" s="148" t="str">
        <f t="shared" si="68"/>
        <v/>
      </c>
      <c r="X120" s="149" t="str">
        <f t="shared" si="69"/>
        <v/>
      </c>
      <c r="Y120" s="150" t="str">
        <f t="shared" si="70"/>
        <v/>
      </c>
      <c r="AA120" s="142"/>
      <c r="AB120" s="142"/>
      <c r="AC120" s="143">
        <f t="shared" si="71"/>
        <v>41729</v>
      </c>
      <c r="AD120" s="144" t="str">
        <f t="shared" si="72"/>
        <v>Ayrault I</v>
      </c>
      <c r="AE120" s="145">
        <f t="shared" si="73"/>
        <v>41045</v>
      </c>
      <c r="AF120" s="145">
        <f t="shared" si="74"/>
        <v>41729</v>
      </c>
      <c r="AG120" s="146" t="str">
        <f t="shared" si="75"/>
        <v>Nicole Bricq</v>
      </c>
      <c r="AH120" s="147" t="str">
        <f t="shared" si="76"/>
        <v>1947</v>
      </c>
      <c r="AI120" s="148" t="str">
        <f t="shared" si="77"/>
        <v>female</v>
      </c>
      <c r="AJ120" s="149" t="str">
        <f t="shared" si="215"/>
        <v>fr_ps01</v>
      </c>
      <c r="AK120" s="150" t="str">
        <f t="shared" si="78"/>
        <v>Bricq_Nicole_1947</v>
      </c>
      <c r="AM120" s="142"/>
      <c r="AN120" s="142" t="s">
        <v>916</v>
      </c>
      <c r="AO120" s="143" t="str">
        <f t="shared" si="288"/>
        <v/>
      </c>
      <c r="AP120" s="144" t="str">
        <f t="shared" si="289"/>
        <v/>
      </c>
      <c r="AQ120" s="145" t="str">
        <f t="shared" si="216"/>
        <v/>
      </c>
      <c r="AR120" s="145" t="str">
        <f t="shared" si="217"/>
        <v/>
      </c>
      <c r="AS120" s="146" t="str">
        <f t="shared" si="290"/>
        <v/>
      </c>
      <c r="AT120" s="147" t="str">
        <f t="shared" si="291"/>
        <v/>
      </c>
      <c r="AU120" s="148" t="str">
        <f t="shared" si="292"/>
        <v/>
      </c>
      <c r="AV120" s="149" t="str">
        <f t="shared" si="293"/>
        <v/>
      </c>
      <c r="AW120" s="150" t="str">
        <f t="shared" si="294"/>
        <v/>
      </c>
      <c r="AX120" s="89"/>
      <c r="AY120" s="142"/>
      <c r="AZ120" s="142"/>
      <c r="BA120" s="143" t="str">
        <f t="shared" si="295"/>
        <v/>
      </c>
      <c r="BB120" s="144" t="str">
        <f t="shared" si="296"/>
        <v/>
      </c>
      <c r="BC120" s="145" t="str">
        <f t="shared" si="218"/>
        <v/>
      </c>
      <c r="BD120" s="145" t="str">
        <f t="shared" si="219"/>
        <v/>
      </c>
      <c r="BE120" s="146" t="str">
        <f t="shared" si="297"/>
        <v/>
      </c>
      <c r="BF120" s="147" t="str">
        <f t="shared" si="298"/>
        <v/>
      </c>
      <c r="BG120" s="148" t="str">
        <f t="shared" si="299"/>
        <v/>
      </c>
      <c r="BH120" s="149" t="str">
        <f t="shared" si="300"/>
        <v/>
      </c>
      <c r="BI120" s="150" t="str">
        <f t="shared" si="301"/>
        <v/>
      </c>
      <c r="BJ120" s="89"/>
      <c r="BK120" s="142"/>
      <c r="BL120" s="142"/>
      <c r="BM120" s="143" t="str">
        <f t="shared" si="261"/>
        <v/>
      </c>
      <c r="BN120" s="144" t="str">
        <f t="shared" si="262"/>
        <v/>
      </c>
      <c r="BO120" s="145" t="str">
        <f t="shared" si="263"/>
        <v/>
      </c>
      <c r="BP120" s="145" t="str">
        <f t="shared" si="264"/>
        <v/>
      </c>
      <c r="BQ120" s="146" t="str">
        <f t="shared" si="265"/>
        <v/>
      </c>
      <c r="BR120" s="147" t="str">
        <f t="shared" si="266"/>
        <v/>
      </c>
      <c r="BS120" s="148" t="str">
        <f t="shared" si="267"/>
        <v/>
      </c>
      <c r="BT120" s="149" t="str">
        <f t="shared" si="268"/>
        <v/>
      </c>
      <c r="BU120" s="150" t="str">
        <f t="shared" si="269"/>
        <v/>
      </c>
      <c r="BV120" s="89"/>
      <c r="BW120" s="142"/>
      <c r="BX120" s="142"/>
      <c r="BY120" s="143" t="str">
        <f t="shared" si="270"/>
        <v/>
      </c>
      <c r="BZ120" s="144" t="str">
        <f t="shared" si="271"/>
        <v/>
      </c>
      <c r="CA120" s="145" t="str">
        <f t="shared" si="272"/>
        <v/>
      </c>
      <c r="CB120" s="145" t="str">
        <f t="shared" si="273"/>
        <v/>
      </c>
      <c r="CC120" s="146" t="str">
        <f t="shared" si="274"/>
        <v/>
      </c>
      <c r="CD120" s="147" t="str">
        <f t="shared" si="275"/>
        <v/>
      </c>
      <c r="CE120" s="148" t="str">
        <f t="shared" si="276"/>
        <v/>
      </c>
      <c r="CF120" s="149" t="str">
        <f t="shared" si="277"/>
        <v/>
      </c>
      <c r="CG120" s="150" t="str">
        <f t="shared" si="278"/>
        <v/>
      </c>
      <c r="CH120" s="89"/>
      <c r="CI120" s="142"/>
      <c r="CJ120" s="142"/>
      <c r="CK120" s="143" t="str">
        <f t="shared" si="279"/>
        <v/>
      </c>
      <c r="CL120" s="144" t="str">
        <f t="shared" si="280"/>
        <v/>
      </c>
      <c r="CM120" s="145" t="str">
        <f t="shared" si="281"/>
        <v/>
      </c>
      <c r="CN120" s="145" t="str">
        <f t="shared" si="282"/>
        <v/>
      </c>
      <c r="CO120" s="146" t="str">
        <f t="shared" si="283"/>
        <v/>
      </c>
      <c r="CP120" s="147" t="str">
        <f t="shared" si="284"/>
        <v/>
      </c>
      <c r="CQ120" s="148" t="str">
        <f t="shared" si="285"/>
        <v/>
      </c>
      <c r="CR120" s="149" t="str">
        <f t="shared" si="286"/>
        <v/>
      </c>
      <c r="CS120" s="150" t="str">
        <f t="shared" si="287"/>
        <v/>
      </c>
      <c r="CT120" s="89"/>
      <c r="CU120" s="142"/>
      <c r="CV120" s="142"/>
      <c r="CW120" s="143" t="str">
        <f t="shared" si="252"/>
        <v/>
      </c>
      <c r="CX120" s="144" t="str">
        <f t="shared" si="253"/>
        <v/>
      </c>
      <c r="CY120" s="145" t="str">
        <f t="shared" si="254"/>
        <v/>
      </c>
      <c r="CZ120" s="145" t="str">
        <f t="shared" si="255"/>
        <v/>
      </c>
      <c r="DA120" s="146" t="str">
        <f t="shared" si="256"/>
        <v/>
      </c>
      <c r="DB120" s="147" t="str">
        <f t="shared" si="257"/>
        <v/>
      </c>
      <c r="DC120" s="148" t="str">
        <f t="shared" si="258"/>
        <v/>
      </c>
      <c r="DD120" s="149" t="str">
        <f t="shared" si="259"/>
        <v/>
      </c>
      <c r="DE120" s="150" t="str">
        <f t="shared" si="260"/>
        <v/>
      </c>
      <c r="DF120" s="89"/>
      <c r="DG120" s="142"/>
      <c r="DH120" s="142"/>
      <c r="DI120" s="143" t="str">
        <f t="shared" si="79"/>
        <v/>
      </c>
      <c r="DJ120" s="144" t="str">
        <f t="shared" si="80"/>
        <v/>
      </c>
      <c r="DK120" s="145" t="str">
        <f t="shared" si="81"/>
        <v/>
      </c>
      <c r="DL120" s="145" t="str">
        <f t="shared" si="82"/>
        <v/>
      </c>
      <c r="DM120" s="146" t="str">
        <f t="shared" si="83"/>
        <v/>
      </c>
      <c r="DN120" s="147" t="str">
        <f t="shared" si="84"/>
        <v/>
      </c>
      <c r="DO120" s="148" t="str">
        <f t="shared" si="85"/>
        <v/>
      </c>
      <c r="DP120" s="149" t="str">
        <f t="shared" si="86"/>
        <v/>
      </c>
      <c r="DQ120" s="150" t="str">
        <f t="shared" si="87"/>
        <v/>
      </c>
      <c r="DR120" s="89"/>
      <c r="DS120" s="142"/>
      <c r="DT120" s="142"/>
      <c r="DU120" s="143" t="str">
        <f t="shared" si="88"/>
        <v/>
      </c>
      <c r="DV120" s="144" t="str">
        <f t="shared" si="89"/>
        <v/>
      </c>
      <c r="DW120" s="145" t="str">
        <f t="shared" si="90"/>
        <v/>
      </c>
      <c r="DX120" s="145" t="str">
        <f t="shared" si="91"/>
        <v/>
      </c>
      <c r="DY120" s="146" t="str">
        <f t="shared" si="92"/>
        <v/>
      </c>
      <c r="DZ120" s="147" t="str">
        <f t="shared" si="93"/>
        <v/>
      </c>
      <c r="EA120" s="148" t="str">
        <f t="shared" si="94"/>
        <v/>
      </c>
      <c r="EB120" s="149" t="str">
        <f t="shared" si="95"/>
        <v/>
      </c>
      <c r="EC120" s="150" t="str">
        <f t="shared" si="96"/>
        <v/>
      </c>
      <c r="ED120" s="89"/>
      <c r="EE120" s="142"/>
      <c r="EF120" s="142"/>
      <c r="EG120" s="143" t="str">
        <f t="shared" si="97"/>
        <v/>
      </c>
      <c r="EH120" s="144" t="str">
        <f t="shared" si="98"/>
        <v/>
      </c>
      <c r="EI120" s="145" t="str">
        <f t="shared" si="99"/>
        <v/>
      </c>
      <c r="EJ120" s="145" t="str">
        <f t="shared" si="100"/>
        <v/>
      </c>
      <c r="EK120" s="146" t="str">
        <f t="shared" si="101"/>
        <v/>
      </c>
      <c r="EL120" s="147" t="str">
        <f t="shared" si="102"/>
        <v/>
      </c>
      <c r="EM120" s="148" t="str">
        <f t="shared" si="103"/>
        <v/>
      </c>
      <c r="EN120" s="149" t="str">
        <f t="shared" si="104"/>
        <v/>
      </c>
      <c r="EO120" s="150" t="str">
        <f t="shared" si="105"/>
        <v/>
      </c>
      <c r="EP120" s="89"/>
      <c r="EQ120" s="142"/>
      <c r="ER120" s="142"/>
      <c r="ES120" s="143" t="str">
        <f t="shared" si="106"/>
        <v/>
      </c>
      <c r="ET120" s="144" t="str">
        <f t="shared" si="107"/>
        <v/>
      </c>
      <c r="EU120" s="145" t="str">
        <f t="shared" si="108"/>
        <v/>
      </c>
      <c r="EV120" s="145" t="str">
        <f t="shared" si="109"/>
        <v/>
      </c>
      <c r="EW120" s="146" t="str">
        <f t="shared" si="110"/>
        <v/>
      </c>
      <c r="EX120" s="147" t="str">
        <f t="shared" si="111"/>
        <v/>
      </c>
      <c r="EY120" s="148" t="str">
        <f t="shared" si="112"/>
        <v/>
      </c>
      <c r="EZ120" s="149" t="str">
        <f t="shared" si="113"/>
        <v/>
      </c>
      <c r="FA120" s="150" t="str">
        <f t="shared" si="114"/>
        <v/>
      </c>
      <c r="FB120" s="89"/>
      <c r="FC120" s="142"/>
      <c r="FD120" s="142"/>
      <c r="FE120" s="143" t="str">
        <f t="shared" si="115"/>
        <v/>
      </c>
      <c r="FF120" s="144" t="str">
        <f t="shared" si="116"/>
        <v/>
      </c>
      <c r="FG120" s="145" t="str">
        <f t="shared" si="117"/>
        <v/>
      </c>
      <c r="FH120" s="145" t="str">
        <f t="shared" si="118"/>
        <v/>
      </c>
      <c r="FI120" s="146" t="str">
        <f t="shared" si="119"/>
        <v/>
      </c>
      <c r="FJ120" s="147" t="str">
        <f t="shared" si="120"/>
        <v/>
      </c>
      <c r="FK120" s="148" t="str">
        <f t="shared" si="121"/>
        <v/>
      </c>
      <c r="FL120" s="149" t="str">
        <f t="shared" si="122"/>
        <v/>
      </c>
      <c r="FM120" s="150" t="str">
        <f t="shared" si="123"/>
        <v/>
      </c>
      <c r="FN120" s="89"/>
      <c r="FO120" s="142"/>
      <c r="FP120" s="142"/>
      <c r="FQ120" s="143" t="str">
        <f>IF(FU120="","",#REF!)</f>
        <v/>
      </c>
      <c r="FR120" s="144" t="str">
        <f t="shared" si="124"/>
        <v/>
      </c>
      <c r="FS120" s="145" t="str">
        <f t="shared" si="125"/>
        <v/>
      </c>
      <c r="FT120" s="145" t="str">
        <f t="shared" si="126"/>
        <v/>
      </c>
      <c r="FU120" s="146" t="str">
        <f t="shared" si="127"/>
        <v/>
      </c>
      <c r="FV120" s="147" t="str">
        <f t="shared" si="128"/>
        <v/>
      </c>
      <c r="FW120" s="148" t="str">
        <f t="shared" si="129"/>
        <v/>
      </c>
      <c r="FX120" s="149" t="str">
        <f t="shared" si="130"/>
        <v/>
      </c>
      <c r="FY120" s="150" t="str">
        <f t="shared" si="131"/>
        <v/>
      </c>
      <c r="FZ120" s="89"/>
      <c r="GA120" s="142"/>
      <c r="GB120" s="142"/>
      <c r="GC120" s="143" t="str">
        <f t="shared" si="132"/>
        <v/>
      </c>
      <c r="GD120" s="144" t="str">
        <f t="shared" si="133"/>
        <v/>
      </c>
      <c r="GE120" s="145" t="str">
        <f t="shared" si="134"/>
        <v/>
      </c>
      <c r="GF120" s="145" t="str">
        <f t="shared" si="135"/>
        <v/>
      </c>
      <c r="GG120" s="146" t="str">
        <f t="shared" si="136"/>
        <v/>
      </c>
      <c r="GH120" s="147" t="str">
        <f t="shared" si="137"/>
        <v/>
      </c>
      <c r="GI120" s="148" t="str">
        <f t="shared" si="138"/>
        <v/>
      </c>
      <c r="GJ120" s="149" t="str">
        <f t="shared" si="139"/>
        <v/>
      </c>
      <c r="GK120" s="150" t="str">
        <f t="shared" si="140"/>
        <v/>
      </c>
      <c r="GL120" s="89"/>
      <c r="GM120" s="142"/>
      <c r="GN120" s="142"/>
      <c r="GO120" s="143" t="str">
        <f t="shared" si="141"/>
        <v/>
      </c>
      <c r="GP120" s="144" t="str">
        <f t="shared" si="142"/>
        <v/>
      </c>
      <c r="GQ120" s="145" t="str">
        <f t="shared" si="143"/>
        <v/>
      </c>
      <c r="GR120" s="145" t="str">
        <f t="shared" si="144"/>
        <v/>
      </c>
      <c r="GS120" s="146" t="str">
        <f t="shared" si="145"/>
        <v/>
      </c>
      <c r="GT120" s="147" t="str">
        <f t="shared" si="146"/>
        <v/>
      </c>
      <c r="GU120" s="148" t="str">
        <f t="shared" si="147"/>
        <v/>
      </c>
      <c r="GV120" s="149" t="str">
        <f t="shared" si="148"/>
        <v/>
      </c>
      <c r="GW120" s="150" t="str">
        <f t="shared" si="149"/>
        <v/>
      </c>
      <c r="GX120" s="89"/>
      <c r="GY120" s="142"/>
      <c r="GZ120" s="142"/>
      <c r="HA120" s="143" t="str">
        <f t="shared" si="150"/>
        <v/>
      </c>
      <c r="HB120" s="144" t="str">
        <f t="shared" si="151"/>
        <v/>
      </c>
      <c r="HC120" s="145" t="str">
        <f t="shared" si="152"/>
        <v/>
      </c>
      <c r="HD120" s="145" t="str">
        <f t="shared" si="153"/>
        <v/>
      </c>
      <c r="HE120" s="146" t="str">
        <f t="shared" si="154"/>
        <v/>
      </c>
      <c r="HF120" s="147" t="str">
        <f t="shared" si="155"/>
        <v/>
      </c>
      <c r="HG120" s="148" t="str">
        <f t="shared" si="156"/>
        <v/>
      </c>
      <c r="HH120" s="149" t="str">
        <f t="shared" si="157"/>
        <v/>
      </c>
      <c r="HI120" s="150" t="str">
        <f t="shared" si="158"/>
        <v/>
      </c>
      <c r="HJ120" s="89"/>
      <c r="HK120" s="142"/>
      <c r="HL120" s="142"/>
      <c r="HM120" s="143" t="str">
        <f t="shared" si="159"/>
        <v/>
      </c>
      <c r="HN120" s="144" t="str">
        <f t="shared" si="160"/>
        <v/>
      </c>
      <c r="HO120" s="145" t="str">
        <f t="shared" si="161"/>
        <v/>
      </c>
      <c r="HP120" s="145" t="str">
        <f t="shared" si="162"/>
        <v/>
      </c>
      <c r="HQ120" s="146" t="str">
        <f t="shared" si="163"/>
        <v/>
      </c>
      <c r="HR120" s="147" t="str">
        <f t="shared" si="164"/>
        <v/>
      </c>
      <c r="HS120" s="148" t="str">
        <f t="shared" si="165"/>
        <v/>
      </c>
      <c r="HT120" s="149" t="str">
        <f t="shared" si="166"/>
        <v/>
      </c>
      <c r="HU120" s="150" t="str">
        <f t="shared" si="167"/>
        <v/>
      </c>
      <c r="HV120" s="89"/>
      <c r="HW120" s="142"/>
      <c r="HX120" s="142"/>
      <c r="HY120" s="143" t="str">
        <f t="shared" si="168"/>
        <v/>
      </c>
      <c r="HZ120" s="144" t="str">
        <f t="shared" si="169"/>
        <v/>
      </c>
      <c r="IA120" s="145" t="str">
        <f t="shared" si="170"/>
        <v/>
      </c>
      <c r="IB120" s="145" t="str">
        <f t="shared" si="171"/>
        <v/>
      </c>
      <c r="IC120" s="146" t="str">
        <f t="shared" si="172"/>
        <v/>
      </c>
      <c r="ID120" s="147" t="str">
        <f t="shared" si="173"/>
        <v/>
      </c>
      <c r="IE120" s="148" t="str">
        <f t="shared" si="174"/>
        <v/>
      </c>
      <c r="IF120" s="149" t="str">
        <f t="shared" si="175"/>
        <v/>
      </c>
      <c r="IG120" s="150" t="str">
        <f t="shared" si="176"/>
        <v/>
      </c>
      <c r="IH120" s="89"/>
      <c r="II120" s="142"/>
      <c r="IJ120" s="142"/>
      <c r="IK120" s="143" t="str">
        <f t="shared" si="177"/>
        <v/>
      </c>
      <c r="IL120" s="144" t="str">
        <f t="shared" si="178"/>
        <v/>
      </c>
      <c r="IM120" s="145" t="str">
        <f t="shared" si="179"/>
        <v/>
      </c>
      <c r="IN120" s="145" t="str">
        <f t="shared" si="180"/>
        <v/>
      </c>
      <c r="IO120" s="146" t="str">
        <f t="shared" si="181"/>
        <v/>
      </c>
      <c r="IP120" s="147" t="str">
        <f t="shared" si="182"/>
        <v/>
      </c>
      <c r="IQ120" s="148" t="str">
        <f t="shared" si="183"/>
        <v/>
      </c>
      <c r="IR120" s="149" t="str">
        <f t="shared" si="184"/>
        <v/>
      </c>
      <c r="IS120" s="150" t="str">
        <f t="shared" si="185"/>
        <v/>
      </c>
      <c r="IT120" s="89"/>
      <c r="IU120" s="142"/>
      <c r="IV120" s="142"/>
      <c r="IW120" s="143" t="str">
        <f t="shared" si="186"/>
        <v/>
      </c>
      <c r="IX120" s="144" t="str">
        <f t="shared" si="187"/>
        <v/>
      </c>
      <c r="IY120" s="145" t="str">
        <f t="shared" si="188"/>
        <v/>
      </c>
      <c r="IZ120" s="145" t="str">
        <f t="shared" si="189"/>
        <v/>
      </c>
      <c r="JA120" s="146" t="str">
        <f t="shared" si="190"/>
        <v/>
      </c>
      <c r="JB120" s="147" t="str">
        <f t="shared" si="191"/>
        <v/>
      </c>
      <c r="JC120" s="148" t="str">
        <f t="shared" si="192"/>
        <v/>
      </c>
      <c r="JD120" s="149" t="str">
        <f t="shared" si="193"/>
        <v/>
      </c>
      <c r="JE120" s="150" t="str">
        <f t="shared" si="194"/>
        <v/>
      </c>
      <c r="JF120" s="89"/>
      <c r="JG120" s="142"/>
      <c r="JH120" s="142"/>
      <c r="JI120" s="143" t="str">
        <f t="shared" si="195"/>
        <v/>
      </c>
      <c r="JJ120" s="144" t="str">
        <f t="shared" si="196"/>
        <v/>
      </c>
      <c r="JK120" s="145" t="str">
        <f t="shared" si="197"/>
        <v/>
      </c>
      <c r="JL120" s="145" t="str">
        <f t="shared" si="198"/>
        <v/>
      </c>
      <c r="JM120" s="146" t="str">
        <f t="shared" si="199"/>
        <v/>
      </c>
      <c r="JN120" s="147" t="str">
        <f t="shared" si="200"/>
        <v/>
      </c>
      <c r="JO120" s="148" t="str">
        <f t="shared" si="201"/>
        <v/>
      </c>
      <c r="JP120" s="149" t="str">
        <f t="shared" si="202"/>
        <v/>
      </c>
      <c r="JQ120" s="150" t="str">
        <f t="shared" si="203"/>
        <v/>
      </c>
      <c r="JR120" s="89"/>
      <c r="JS120" s="142"/>
      <c r="JT120" s="142"/>
      <c r="JU120" s="143" t="str">
        <f t="shared" si="204"/>
        <v/>
      </c>
      <c r="JV120" s="144" t="str">
        <f t="shared" si="205"/>
        <v/>
      </c>
      <c r="JW120" s="145" t="str">
        <f t="shared" si="206"/>
        <v/>
      </c>
      <c r="JX120" s="145" t="str">
        <f t="shared" si="207"/>
        <v/>
      </c>
      <c r="JY120" s="146" t="str">
        <f t="shared" si="208"/>
        <v/>
      </c>
      <c r="JZ120" s="147" t="str">
        <f t="shared" si="209"/>
        <v/>
      </c>
      <c r="KA120" s="148" t="str">
        <f t="shared" si="210"/>
        <v/>
      </c>
      <c r="KB120" s="149" t="str">
        <f t="shared" si="211"/>
        <v/>
      </c>
      <c r="KC120" s="150" t="str">
        <f t="shared" si="212"/>
        <v/>
      </c>
      <c r="KD120" s="89"/>
      <c r="KE120" s="142"/>
      <c r="KF120" s="142"/>
    </row>
    <row r="121" spans="1:292" ht="13.5" customHeight="1" x14ac:dyDescent="0.25">
      <c r="A121" s="100"/>
      <c r="B121" s="142" t="s">
        <v>871</v>
      </c>
      <c r="C121" s="142" t="s">
        <v>872</v>
      </c>
      <c r="E121" s="143" t="str">
        <f t="shared" si="53"/>
        <v/>
      </c>
      <c r="F121" s="144" t="str">
        <f t="shared" si="54"/>
        <v/>
      </c>
      <c r="G121" s="145" t="str">
        <f t="shared" si="55"/>
        <v/>
      </c>
      <c r="H121" s="145" t="str">
        <f t="shared" si="56"/>
        <v/>
      </c>
      <c r="I121" s="146" t="str">
        <f t="shared" si="57"/>
        <v/>
      </c>
      <c r="J121" s="147" t="str">
        <f t="shared" si="58"/>
        <v/>
      </c>
      <c r="K121" s="148" t="str">
        <f t="shared" si="59"/>
        <v/>
      </c>
      <c r="L121" s="149" t="str">
        <f t="shared" si="60"/>
        <v/>
      </c>
      <c r="M121" s="150" t="str">
        <f t="shared" si="61"/>
        <v/>
      </c>
      <c r="O121" s="142"/>
      <c r="P121" s="142"/>
      <c r="Q121" s="143" t="str">
        <f t="shared" si="62"/>
        <v/>
      </c>
      <c r="R121" s="144" t="str">
        <f t="shared" si="63"/>
        <v/>
      </c>
      <c r="S121" s="145" t="str">
        <f t="shared" si="64"/>
        <v/>
      </c>
      <c r="T121" s="145" t="str">
        <f t="shared" si="65"/>
        <v/>
      </c>
      <c r="U121" s="146" t="str">
        <f t="shared" si="66"/>
        <v/>
      </c>
      <c r="V121" s="147" t="str">
        <f t="shared" si="67"/>
        <v/>
      </c>
      <c r="W121" s="148" t="str">
        <f t="shared" si="68"/>
        <v/>
      </c>
      <c r="X121" s="149" t="str">
        <f t="shared" si="69"/>
        <v/>
      </c>
      <c r="Y121" s="150" t="str">
        <f t="shared" si="70"/>
        <v/>
      </c>
      <c r="AA121" s="142"/>
      <c r="AB121" s="142"/>
      <c r="AC121" s="143">
        <f t="shared" si="71"/>
        <v>41729</v>
      </c>
      <c r="AD121" s="144" t="str">
        <f t="shared" si="72"/>
        <v>Ayrault I</v>
      </c>
      <c r="AE121" s="145">
        <f t="shared" si="73"/>
        <v>41045</v>
      </c>
      <c r="AF121" s="145">
        <f t="shared" si="74"/>
        <v>41729</v>
      </c>
      <c r="AG121" s="146" t="str">
        <f t="shared" si="75"/>
        <v>Yamina Benguigui</v>
      </c>
      <c r="AH121" s="147" t="str">
        <f t="shared" si="76"/>
        <v>1957</v>
      </c>
      <c r="AI121" s="148" t="str">
        <f t="shared" si="77"/>
        <v>female</v>
      </c>
      <c r="AJ121" s="149" t="str">
        <f t="shared" si="215"/>
        <v>fr_ps01</v>
      </c>
      <c r="AK121" s="150" t="str">
        <f t="shared" si="78"/>
        <v>Benguigui_Yamina_1957</v>
      </c>
      <c r="AM121" s="142"/>
      <c r="AN121" s="142" t="s">
        <v>917</v>
      </c>
      <c r="AO121" s="143" t="str">
        <f t="shared" si="288"/>
        <v/>
      </c>
      <c r="AP121" s="144" t="str">
        <f t="shared" si="289"/>
        <v/>
      </c>
      <c r="AQ121" s="145" t="str">
        <f t="shared" si="216"/>
        <v/>
      </c>
      <c r="AR121" s="145" t="str">
        <f t="shared" si="217"/>
        <v/>
      </c>
      <c r="AS121" s="146" t="str">
        <f t="shared" si="290"/>
        <v/>
      </c>
      <c r="AT121" s="147" t="str">
        <f t="shared" si="291"/>
        <v/>
      </c>
      <c r="AU121" s="148" t="str">
        <f t="shared" si="292"/>
        <v/>
      </c>
      <c r="AV121" s="149" t="str">
        <f t="shared" si="293"/>
        <v/>
      </c>
      <c r="AW121" s="150" t="str">
        <f t="shared" si="294"/>
        <v/>
      </c>
      <c r="AX121" s="89"/>
      <c r="AY121" s="142"/>
      <c r="AZ121" s="142"/>
      <c r="BA121" s="143" t="str">
        <f t="shared" si="295"/>
        <v/>
      </c>
      <c r="BB121" s="144" t="str">
        <f t="shared" si="296"/>
        <v/>
      </c>
      <c r="BC121" s="145" t="str">
        <f t="shared" si="218"/>
        <v/>
      </c>
      <c r="BD121" s="145" t="str">
        <f t="shared" si="219"/>
        <v/>
      </c>
      <c r="BE121" s="146" t="str">
        <f t="shared" si="297"/>
        <v/>
      </c>
      <c r="BF121" s="147" t="str">
        <f t="shared" si="298"/>
        <v/>
      </c>
      <c r="BG121" s="148" t="str">
        <f t="shared" si="299"/>
        <v/>
      </c>
      <c r="BH121" s="149" t="str">
        <f t="shared" si="300"/>
        <v/>
      </c>
      <c r="BI121" s="150" t="str">
        <f t="shared" si="301"/>
        <v/>
      </c>
      <c r="BJ121" s="89"/>
      <c r="BK121" s="142"/>
      <c r="BL121" s="142"/>
      <c r="BM121" s="143" t="str">
        <f t="shared" si="261"/>
        <v/>
      </c>
      <c r="BN121" s="144" t="str">
        <f t="shared" si="262"/>
        <v/>
      </c>
      <c r="BO121" s="145" t="str">
        <f t="shared" si="263"/>
        <v/>
      </c>
      <c r="BP121" s="145" t="str">
        <f t="shared" si="264"/>
        <v/>
      </c>
      <c r="BQ121" s="146" t="str">
        <f t="shared" si="265"/>
        <v/>
      </c>
      <c r="BR121" s="147" t="str">
        <f t="shared" si="266"/>
        <v/>
      </c>
      <c r="BS121" s="148" t="str">
        <f t="shared" si="267"/>
        <v/>
      </c>
      <c r="BT121" s="149" t="str">
        <f t="shared" si="268"/>
        <v/>
      </c>
      <c r="BU121" s="150" t="str">
        <f t="shared" si="269"/>
        <v/>
      </c>
      <c r="BV121" s="89"/>
      <c r="BW121" s="142"/>
      <c r="BX121" s="142"/>
      <c r="BY121" s="143" t="str">
        <f t="shared" si="270"/>
        <v/>
      </c>
      <c r="BZ121" s="144" t="str">
        <f t="shared" si="271"/>
        <v/>
      </c>
      <c r="CA121" s="145" t="str">
        <f t="shared" si="272"/>
        <v/>
      </c>
      <c r="CB121" s="145" t="str">
        <f t="shared" si="273"/>
        <v/>
      </c>
      <c r="CC121" s="146" t="str">
        <f t="shared" si="274"/>
        <v/>
      </c>
      <c r="CD121" s="147" t="str">
        <f t="shared" si="275"/>
        <v/>
      </c>
      <c r="CE121" s="148" t="str">
        <f t="shared" si="276"/>
        <v/>
      </c>
      <c r="CF121" s="149" t="str">
        <f t="shared" si="277"/>
        <v/>
      </c>
      <c r="CG121" s="150" t="str">
        <f t="shared" si="278"/>
        <v/>
      </c>
      <c r="CH121" s="89"/>
      <c r="CI121" s="142"/>
      <c r="CJ121" s="142"/>
      <c r="CK121" s="143" t="str">
        <f t="shared" si="279"/>
        <v/>
      </c>
      <c r="CL121" s="144" t="str">
        <f t="shared" si="280"/>
        <v/>
      </c>
      <c r="CM121" s="145" t="str">
        <f t="shared" si="281"/>
        <v/>
      </c>
      <c r="CN121" s="145" t="str">
        <f t="shared" si="282"/>
        <v/>
      </c>
      <c r="CO121" s="146" t="str">
        <f t="shared" si="283"/>
        <v/>
      </c>
      <c r="CP121" s="147" t="str">
        <f t="shared" si="284"/>
        <v/>
      </c>
      <c r="CQ121" s="148" t="str">
        <f t="shared" si="285"/>
        <v/>
      </c>
      <c r="CR121" s="149" t="str">
        <f t="shared" si="286"/>
        <v/>
      </c>
      <c r="CS121" s="150" t="str">
        <f t="shared" si="287"/>
        <v/>
      </c>
      <c r="CT121" s="89"/>
      <c r="CU121" s="142"/>
      <c r="CV121" s="142"/>
      <c r="CW121" s="143" t="str">
        <f t="shared" si="252"/>
        <v/>
      </c>
      <c r="CX121" s="144" t="str">
        <f t="shared" si="253"/>
        <v/>
      </c>
      <c r="CY121" s="145" t="str">
        <f t="shared" si="254"/>
        <v/>
      </c>
      <c r="CZ121" s="145" t="str">
        <f t="shared" si="255"/>
        <v/>
      </c>
      <c r="DA121" s="146" t="str">
        <f t="shared" si="256"/>
        <v/>
      </c>
      <c r="DB121" s="147" t="str">
        <f t="shared" si="257"/>
        <v/>
      </c>
      <c r="DC121" s="148" t="str">
        <f t="shared" si="258"/>
        <v/>
      </c>
      <c r="DD121" s="149" t="str">
        <f t="shared" si="259"/>
        <v/>
      </c>
      <c r="DE121" s="150" t="str">
        <f t="shared" si="260"/>
        <v/>
      </c>
      <c r="DF121" s="89"/>
      <c r="DG121" s="142"/>
      <c r="DH121" s="142"/>
      <c r="DI121" s="143" t="str">
        <f t="shared" si="79"/>
        <v/>
      </c>
      <c r="DJ121" s="144" t="str">
        <f t="shared" si="80"/>
        <v/>
      </c>
      <c r="DK121" s="145" t="str">
        <f t="shared" si="81"/>
        <v/>
      </c>
      <c r="DL121" s="145" t="str">
        <f t="shared" si="82"/>
        <v/>
      </c>
      <c r="DM121" s="146" t="str">
        <f t="shared" si="83"/>
        <v/>
      </c>
      <c r="DN121" s="147" t="str">
        <f t="shared" si="84"/>
        <v/>
      </c>
      <c r="DO121" s="148" t="str">
        <f t="shared" si="85"/>
        <v/>
      </c>
      <c r="DP121" s="149" t="str">
        <f t="shared" si="86"/>
        <v/>
      </c>
      <c r="DQ121" s="150" t="str">
        <f t="shared" si="87"/>
        <v/>
      </c>
      <c r="DR121" s="89"/>
      <c r="DS121" s="142"/>
      <c r="DT121" s="142"/>
      <c r="DU121" s="143" t="str">
        <f t="shared" si="88"/>
        <v/>
      </c>
      <c r="DV121" s="144" t="str">
        <f t="shared" si="89"/>
        <v/>
      </c>
      <c r="DW121" s="145" t="str">
        <f t="shared" si="90"/>
        <v/>
      </c>
      <c r="DX121" s="145" t="str">
        <f t="shared" si="91"/>
        <v/>
      </c>
      <c r="DY121" s="146" t="str">
        <f t="shared" si="92"/>
        <v/>
      </c>
      <c r="DZ121" s="147" t="str">
        <f t="shared" si="93"/>
        <v/>
      </c>
      <c r="EA121" s="148" t="str">
        <f t="shared" si="94"/>
        <v/>
      </c>
      <c r="EB121" s="149" t="str">
        <f t="shared" si="95"/>
        <v/>
      </c>
      <c r="EC121" s="150" t="str">
        <f t="shared" si="96"/>
        <v/>
      </c>
      <c r="ED121" s="89"/>
      <c r="EE121" s="142"/>
      <c r="EF121" s="142"/>
      <c r="EG121" s="143" t="str">
        <f t="shared" si="97"/>
        <v/>
      </c>
      <c r="EH121" s="144" t="str">
        <f t="shared" si="98"/>
        <v/>
      </c>
      <c r="EI121" s="145" t="str">
        <f t="shared" si="99"/>
        <v/>
      </c>
      <c r="EJ121" s="145" t="str">
        <f t="shared" si="100"/>
        <v/>
      </c>
      <c r="EK121" s="146" t="str">
        <f t="shared" si="101"/>
        <v/>
      </c>
      <c r="EL121" s="147" t="str">
        <f t="shared" si="102"/>
        <v/>
      </c>
      <c r="EM121" s="148" t="str">
        <f t="shared" si="103"/>
        <v/>
      </c>
      <c r="EN121" s="149" t="str">
        <f t="shared" si="104"/>
        <v/>
      </c>
      <c r="EO121" s="150" t="str">
        <f t="shared" si="105"/>
        <v/>
      </c>
      <c r="EP121" s="89"/>
      <c r="EQ121" s="142"/>
      <c r="ER121" s="142"/>
      <c r="ES121" s="143" t="str">
        <f t="shared" si="106"/>
        <v/>
      </c>
      <c r="ET121" s="144" t="str">
        <f t="shared" si="107"/>
        <v/>
      </c>
      <c r="EU121" s="145" t="str">
        <f t="shared" si="108"/>
        <v/>
      </c>
      <c r="EV121" s="145" t="str">
        <f t="shared" si="109"/>
        <v/>
      </c>
      <c r="EW121" s="146" t="str">
        <f t="shared" si="110"/>
        <v/>
      </c>
      <c r="EX121" s="147" t="str">
        <f t="shared" si="111"/>
        <v/>
      </c>
      <c r="EY121" s="148" t="str">
        <f t="shared" si="112"/>
        <v/>
      </c>
      <c r="EZ121" s="149" t="str">
        <f t="shared" si="113"/>
        <v/>
      </c>
      <c r="FA121" s="150" t="str">
        <f t="shared" si="114"/>
        <v/>
      </c>
      <c r="FB121" s="89"/>
      <c r="FC121" s="142"/>
      <c r="FD121" s="142"/>
      <c r="FE121" s="143" t="str">
        <f t="shared" si="115"/>
        <v/>
      </c>
      <c r="FF121" s="144" t="str">
        <f t="shared" si="116"/>
        <v/>
      </c>
      <c r="FG121" s="145" t="str">
        <f t="shared" si="117"/>
        <v/>
      </c>
      <c r="FH121" s="145" t="str">
        <f t="shared" si="118"/>
        <v/>
      </c>
      <c r="FI121" s="146" t="str">
        <f t="shared" si="119"/>
        <v/>
      </c>
      <c r="FJ121" s="147" t="str">
        <f t="shared" si="120"/>
        <v/>
      </c>
      <c r="FK121" s="148" t="str">
        <f t="shared" si="121"/>
        <v/>
      </c>
      <c r="FL121" s="149" t="str">
        <f t="shared" si="122"/>
        <v/>
      </c>
      <c r="FM121" s="150" t="str">
        <f t="shared" si="123"/>
        <v/>
      </c>
      <c r="FN121" s="89"/>
      <c r="FO121" s="142"/>
      <c r="FP121" s="142"/>
      <c r="FQ121" s="143" t="str">
        <f>IF(FU121="","",#REF!)</f>
        <v/>
      </c>
      <c r="FR121" s="144" t="str">
        <f t="shared" si="124"/>
        <v/>
      </c>
      <c r="FS121" s="145" t="str">
        <f t="shared" si="125"/>
        <v/>
      </c>
      <c r="FT121" s="145" t="str">
        <f t="shared" si="126"/>
        <v/>
      </c>
      <c r="FU121" s="146" t="str">
        <f t="shared" si="127"/>
        <v/>
      </c>
      <c r="FV121" s="147" t="str">
        <f t="shared" si="128"/>
        <v/>
      </c>
      <c r="FW121" s="148" t="str">
        <f t="shared" si="129"/>
        <v/>
      </c>
      <c r="FX121" s="149" t="str">
        <f t="shared" si="130"/>
        <v/>
      </c>
      <c r="FY121" s="150" t="str">
        <f t="shared" si="131"/>
        <v/>
      </c>
      <c r="FZ121" s="89"/>
      <c r="GA121" s="142"/>
      <c r="GB121" s="142"/>
      <c r="GC121" s="143" t="str">
        <f t="shared" si="132"/>
        <v/>
      </c>
      <c r="GD121" s="144" t="str">
        <f t="shared" si="133"/>
        <v/>
      </c>
      <c r="GE121" s="145" t="str">
        <f t="shared" si="134"/>
        <v/>
      </c>
      <c r="GF121" s="145" t="str">
        <f t="shared" si="135"/>
        <v/>
      </c>
      <c r="GG121" s="146" t="str">
        <f t="shared" si="136"/>
        <v/>
      </c>
      <c r="GH121" s="147" t="str">
        <f t="shared" si="137"/>
        <v/>
      </c>
      <c r="GI121" s="148" t="str">
        <f t="shared" si="138"/>
        <v/>
      </c>
      <c r="GJ121" s="149" t="str">
        <f t="shared" si="139"/>
        <v/>
      </c>
      <c r="GK121" s="150" t="str">
        <f t="shared" si="140"/>
        <v/>
      </c>
      <c r="GL121" s="89"/>
      <c r="GM121" s="142"/>
      <c r="GN121" s="142"/>
      <c r="GO121" s="143" t="str">
        <f t="shared" si="141"/>
        <v/>
      </c>
      <c r="GP121" s="144" t="str">
        <f t="shared" si="142"/>
        <v/>
      </c>
      <c r="GQ121" s="145" t="str">
        <f t="shared" si="143"/>
        <v/>
      </c>
      <c r="GR121" s="145" t="str">
        <f t="shared" si="144"/>
        <v/>
      </c>
      <c r="GS121" s="146" t="str">
        <f t="shared" si="145"/>
        <v/>
      </c>
      <c r="GT121" s="147" t="str">
        <f t="shared" si="146"/>
        <v/>
      </c>
      <c r="GU121" s="148" t="str">
        <f t="shared" si="147"/>
        <v/>
      </c>
      <c r="GV121" s="149" t="str">
        <f t="shared" si="148"/>
        <v/>
      </c>
      <c r="GW121" s="150" t="str">
        <f t="shared" si="149"/>
        <v/>
      </c>
      <c r="GX121" s="89"/>
      <c r="GY121" s="142"/>
      <c r="GZ121" s="142"/>
      <c r="HA121" s="143" t="str">
        <f t="shared" si="150"/>
        <v/>
      </c>
      <c r="HB121" s="144" t="str">
        <f t="shared" si="151"/>
        <v/>
      </c>
      <c r="HC121" s="145" t="str">
        <f t="shared" si="152"/>
        <v/>
      </c>
      <c r="HD121" s="145" t="str">
        <f t="shared" si="153"/>
        <v/>
      </c>
      <c r="HE121" s="146" t="str">
        <f t="shared" si="154"/>
        <v/>
      </c>
      <c r="HF121" s="147" t="str">
        <f t="shared" si="155"/>
        <v/>
      </c>
      <c r="HG121" s="148" t="str">
        <f t="shared" si="156"/>
        <v/>
      </c>
      <c r="HH121" s="149" t="str">
        <f t="shared" si="157"/>
        <v/>
      </c>
      <c r="HI121" s="150" t="str">
        <f t="shared" si="158"/>
        <v/>
      </c>
      <c r="HJ121" s="89"/>
      <c r="HK121" s="142"/>
      <c r="HL121" s="142"/>
      <c r="HM121" s="143" t="str">
        <f t="shared" si="159"/>
        <v/>
      </c>
      <c r="HN121" s="144" t="str">
        <f t="shared" si="160"/>
        <v/>
      </c>
      <c r="HO121" s="145" t="str">
        <f t="shared" si="161"/>
        <v/>
      </c>
      <c r="HP121" s="145" t="str">
        <f t="shared" si="162"/>
        <v/>
      </c>
      <c r="HQ121" s="146" t="str">
        <f t="shared" si="163"/>
        <v/>
      </c>
      <c r="HR121" s="147" t="str">
        <f t="shared" si="164"/>
        <v/>
      </c>
      <c r="HS121" s="148" t="str">
        <f t="shared" si="165"/>
        <v/>
      </c>
      <c r="HT121" s="149" t="str">
        <f t="shared" si="166"/>
        <v/>
      </c>
      <c r="HU121" s="150" t="str">
        <f t="shared" si="167"/>
        <v/>
      </c>
      <c r="HV121" s="89"/>
      <c r="HW121" s="142"/>
      <c r="HX121" s="142"/>
      <c r="HY121" s="143" t="str">
        <f t="shared" si="168"/>
        <v/>
      </c>
      <c r="HZ121" s="144" t="str">
        <f t="shared" si="169"/>
        <v/>
      </c>
      <c r="IA121" s="145" t="str">
        <f t="shared" si="170"/>
        <v/>
      </c>
      <c r="IB121" s="145" t="str">
        <f t="shared" si="171"/>
        <v/>
      </c>
      <c r="IC121" s="146" t="str">
        <f t="shared" si="172"/>
        <v/>
      </c>
      <c r="ID121" s="147" t="str">
        <f t="shared" si="173"/>
        <v/>
      </c>
      <c r="IE121" s="148" t="str">
        <f t="shared" si="174"/>
        <v/>
      </c>
      <c r="IF121" s="149" t="str">
        <f t="shared" si="175"/>
        <v/>
      </c>
      <c r="IG121" s="150" t="str">
        <f t="shared" si="176"/>
        <v/>
      </c>
      <c r="IH121" s="89"/>
      <c r="II121" s="142"/>
      <c r="IJ121" s="142"/>
      <c r="IK121" s="143" t="str">
        <f t="shared" si="177"/>
        <v/>
      </c>
      <c r="IL121" s="144" t="str">
        <f t="shared" si="178"/>
        <v/>
      </c>
      <c r="IM121" s="145" t="str">
        <f t="shared" si="179"/>
        <v/>
      </c>
      <c r="IN121" s="145" t="str">
        <f t="shared" si="180"/>
        <v/>
      </c>
      <c r="IO121" s="146" t="str">
        <f t="shared" si="181"/>
        <v/>
      </c>
      <c r="IP121" s="147" t="str">
        <f t="shared" si="182"/>
        <v/>
      </c>
      <c r="IQ121" s="148" t="str">
        <f t="shared" si="183"/>
        <v/>
      </c>
      <c r="IR121" s="149" t="str">
        <f t="shared" si="184"/>
        <v/>
      </c>
      <c r="IS121" s="150" t="str">
        <f t="shared" si="185"/>
        <v/>
      </c>
      <c r="IT121" s="89"/>
      <c r="IU121" s="142"/>
      <c r="IV121" s="142"/>
      <c r="IW121" s="143" t="str">
        <f t="shared" si="186"/>
        <v/>
      </c>
      <c r="IX121" s="144" t="str">
        <f t="shared" si="187"/>
        <v/>
      </c>
      <c r="IY121" s="145" t="str">
        <f t="shared" si="188"/>
        <v/>
      </c>
      <c r="IZ121" s="145" t="str">
        <f t="shared" si="189"/>
        <v/>
      </c>
      <c r="JA121" s="146" t="str">
        <f t="shared" si="190"/>
        <v/>
      </c>
      <c r="JB121" s="147" t="str">
        <f t="shared" si="191"/>
        <v/>
      </c>
      <c r="JC121" s="148" t="str">
        <f t="shared" si="192"/>
        <v/>
      </c>
      <c r="JD121" s="149" t="str">
        <f t="shared" si="193"/>
        <v/>
      </c>
      <c r="JE121" s="150" t="str">
        <f t="shared" si="194"/>
        <v/>
      </c>
      <c r="JF121" s="89"/>
      <c r="JG121" s="142"/>
      <c r="JH121" s="142"/>
      <c r="JI121" s="143" t="str">
        <f t="shared" si="195"/>
        <v/>
      </c>
      <c r="JJ121" s="144" t="str">
        <f t="shared" si="196"/>
        <v/>
      </c>
      <c r="JK121" s="145" t="str">
        <f t="shared" si="197"/>
        <v/>
      </c>
      <c r="JL121" s="145" t="str">
        <f t="shared" si="198"/>
        <v/>
      </c>
      <c r="JM121" s="146" t="str">
        <f t="shared" si="199"/>
        <v/>
      </c>
      <c r="JN121" s="147" t="str">
        <f t="shared" si="200"/>
        <v/>
      </c>
      <c r="JO121" s="148" t="str">
        <f t="shared" si="201"/>
        <v/>
      </c>
      <c r="JP121" s="149" t="str">
        <f t="shared" si="202"/>
        <v/>
      </c>
      <c r="JQ121" s="150" t="str">
        <f t="shared" si="203"/>
        <v/>
      </c>
      <c r="JR121" s="89"/>
      <c r="JS121" s="142"/>
      <c r="JT121" s="142"/>
      <c r="JU121" s="143" t="str">
        <f t="shared" si="204"/>
        <v/>
      </c>
      <c r="JV121" s="144" t="str">
        <f t="shared" si="205"/>
        <v/>
      </c>
      <c r="JW121" s="145" t="str">
        <f t="shared" si="206"/>
        <v/>
      </c>
      <c r="JX121" s="145" t="str">
        <f t="shared" si="207"/>
        <v/>
      </c>
      <c r="JY121" s="146" t="str">
        <f t="shared" si="208"/>
        <v/>
      </c>
      <c r="JZ121" s="147" t="str">
        <f t="shared" si="209"/>
        <v/>
      </c>
      <c r="KA121" s="148" t="str">
        <f t="shared" si="210"/>
        <v/>
      </c>
      <c r="KB121" s="149" t="str">
        <f t="shared" si="211"/>
        <v/>
      </c>
      <c r="KC121" s="150" t="str">
        <f t="shared" si="212"/>
        <v/>
      </c>
      <c r="KD121" s="89"/>
      <c r="KE121" s="142"/>
      <c r="KF121" s="142"/>
    </row>
    <row r="122" spans="1:292" ht="13.5" customHeight="1" x14ac:dyDescent="0.25">
      <c r="A122" s="100"/>
      <c r="B122" s="142" t="s">
        <v>873</v>
      </c>
      <c r="C122" s="142" t="s">
        <v>874</v>
      </c>
      <c r="E122" s="143" t="str">
        <f t="shared" si="53"/>
        <v/>
      </c>
      <c r="F122" s="144" t="str">
        <f t="shared" si="54"/>
        <v/>
      </c>
      <c r="G122" s="145" t="str">
        <f t="shared" si="55"/>
        <v/>
      </c>
      <c r="H122" s="145" t="str">
        <f t="shared" si="56"/>
        <v/>
      </c>
      <c r="I122" s="146" t="str">
        <f t="shared" si="57"/>
        <v/>
      </c>
      <c r="J122" s="147" t="str">
        <f t="shared" si="58"/>
        <v/>
      </c>
      <c r="K122" s="148" t="str">
        <f t="shared" si="59"/>
        <v/>
      </c>
      <c r="L122" s="149" t="str">
        <f t="shared" si="60"/>
        <v/>
      </c>
      <c r="M122" s="150" t="str">
        <f t="shared" si="61"/>
        <v/>
      </c>
      <c r="O122" s="142"/>
      <c r="P122" s="142"/>
      <c r="Q122" s="143" t="str">
        <f t="shared" si="62"/>
        <v/>
      </c>
      <c r="R122" s="144" t="str">
        <f t="shared" si="63"/>
        <v/>
      </c>
      <c r="S122" s="145" t="str">
        <f t="shared" si="64"/>
        <v/>
      </c>
      <c r="T122" s="145" t="str">
        <f t="shared" si="65"/>
        <v/>
      </c>
      <c r="U122" s="146" t="str">
        <f t="shared" si="66"/>
        <v/>
      </c>
      <c r="V122" s="147" t="str">
        <f t="shared" si="67"/>
        <v/>
      </c>
      <c r="W122" s="148" t="str">
        <f t="shared" si="68"/>
        <v/>
      </c>
      <c r="X122" s="149" t="str">
        <f t="shared" si="69"/>
        <v/>
      </c>
      <c r="Y122" s="150" t="str">
        <f t="shared" si="70"/>
        <v/>
      </c>
      <c r="AA122" s="142"/>
      <c r="AB122" s="142"/>
      <c r="AC122" s="143">
        <f t="shared" si="71"/>
        <v>41729</v>
      </c>
      <c r="AD122" s="144" t="str">
        <f t="shared" si="72"/>
        <v>Ayrault I</v>
      </c>
      <c r="AE122" s="145">
        <f t="shared" si="73"/>
        <v>41045</v>
      </c>
      <c r="AF122" s="145">
        <f t="shared" si="74"/>
        <v>41729</v>
      </c>
      <c r="AG122" s="146" t="str">
        <f t="shared" si="75"/>
        <v>Hélène Conway-Mouret</v>
      </c>
      <c r="AH122" s="147" t="str">
        <f t="shared" si="76"/>
        <v>1960</v>
      </c>
      <c r="AI122" s="148" t="str">
        <f t="shared" si="77"/>
        <v>female</v>
      </c>
      <c r="AJ122" s="149" t="str">
        <f t="shared" si="215"/>
        <v>fr_ps01</v>
      </c>
      <c r="AK122" s="150" t="str">
        <f t="shared" si="78"/>
        <v>Conway-Mouret_Hélène_1960</v>
      </c>
      <c r="AM122" s="142"/>
      <c r="AN122" s="142" t="s">
        <v>918</v>
      </c>
      <c r="AO122" s="143" t="str">
        <f t="shared" si="288"/>
        <v/>
      </c>
      <c r="AP122" s="144" t="str">
        <f t="shared" si="289"/>
        <v/>
      </c>
      <c r="AQ122" s="145" t="str">
        <f t="shared" si="216"/>
        <v/>
      </c>
      <c r="AR122" s="145" t="str">
        <f t="shared" si="217"/>
        <v/>
      </c>
      <c r="AS122" s="146" t="str">
        <f t="shared" si="290"/>
        <v/>
      </c>
      <c r="AT122" s="147" t="str">
        <f t="shared" si="291"/>
        <v/>
      </c>
      <c r="AU122" s="148" t="str">
        <f t="shared" si="292"/>
        <v/>
      </c>
      <c r="AV122" s="149" t="str">
        <f t="shared" si="293"/>
        <v/>
      </c>
      <c r="AW122" s="150" t="str">
        <f t="shared" si="294"/>
        <v/>
      </c>
      <c r="AX122" s="89"/>
      <c r="AY122" s="142"/>
      <c r="AZ122" s="142"/>
      <c r="BA122" s="143" t="str">
        <f t="shared" si="295"/>
        <v/>
      </c>
      <c r="BB122" s="144" t="str">
        <f t="shared" si="296"/>
        <v/>
      </c>
      <c r="BC122" s="145" t="str">
        <f t="shared" si="218"/>
        <v/>
      </c>
      <c r="BD122" s="145" t="str">
        <f t="shared" si="219"/>
        <v/>
      </c>
      <c r="BE122" s="146" t="str">
        <f t="shared" si="297"/>
        <v/>
      </c>
      <c r="BF122" s="147" t="str">
        <f t="shared" si="298"/>
        <v/>
      </c>
      <c r="BG122" s="148" t="str">
        <f t="shared" si="299"/>
        <v/>
      </c>
      <c r="BH122" s="149" t="str">
        <f t="shared" si="300"/>
        <v/>
      </c>
      <c r="BI122" s="150" t="str">
        <f t="shared" si="301"/>
        <v/>
      </c>
      <c r="BJ122" s="89"/>
      <c r="BK122" s="142"/>
      <c r="BL122" s="142"/>
      <c r="BM122" s="143" t="str">
        <f t="shared" si="261"/>
        <v/>
      </c>
      <c r="BN122" s="144" t="str">
        <f t="shared" si="262"/>
        <v/>
      </c>
      <c r="BO122" s="145" t="str">
        <f t="shared" si="263"/>
        <v/>
      </c>
      <c r="BP122" s="145" t="str">
        <f t="shared" si="264"/>
        <v/>
      </c>
      <c r="BQ122" s="146" t="str">
        <f t="shared" si="265"/>
        <v/>
      </c>
      <c r="BR122" s="147" t="str">
        <f t="shared" si="266"/>
        <v/>
      </c>
      <c r="BS122" s="148" t="str">
        <f t="shared" si="267"/>
        <v/>
      </c>
      <c r="BT122" s="149" t="str">
        <f t="shared" si="268"/>
        <v/>
      </c>
      <c r="BU122" s="150" t="str">
        <f t="shared" si="269"/>
        <v/>
      </c>
      <c r="BV122" s="89"/>
      <c r="BW122" s="142"/>
      <c r="BX122" s="142"/>
      <c r="BY122" s="143" t="str">
        <f t="shared" si="270"/>
        <v/>
      </c>
      <c r="BZ122" s="144" t="str">
        <f t="shared" si="271"/>
        <v/>
      </c>
      <c r="CA122" s="145" t="str">
        <f t="shared" si="272"/>
        <v/>
      </c>
      <c r="CB122" s="145" t="str">
        <f t="shared" si="273"/>
        <v/>
      </c>
      <c r="CC122" s="146" t="str">
        <f t="shared" si="274"/>
        <v/>
      </c>
      <c r="CD122" s="147" t="str">
        <f t="shared" si="275"/>
        <v/>
      </c>
      <c r="CE122" s="148" t="str">
        <f t="shared" si="276"/>
        <v/>
      </c>
      <c r="CF122" s="149" t="str">
        <f t="shared" si="277"/>
        <v/>
      </c>
      <c r="CG122" s="150" t="str">
        <f t="shared" si="278"/>
        <v/>
      </c>
      <c r="CH122" s="89"/>
      <c r="CI122" s="142"/>
      <c r="CJ122" s="142"/>
      <c r="CK122" s="143" t="str">
        <f t="shared" si="279"/>
        <v/>
      </c>
      <c r="CL122" s="144" t="str">
        <f t="shared" si="280"/>
        <v/>
      </c>
      <c r="CM122" s="145" t="str">
        <f t="shared" si="281"/>
        <v/>
      </c>
      <c r="CN122" s="145" t="str">
        <f t="shared" si="282"/>
        <v/>
      </c>
      <c r="CO122" s="146" t="str">
        <f t="shared" si="283"/>
        <v/>
      </c>
      <c r="CP122" s="147" t="str">
        <f t="shared" si="284"/>
        <v/>
      </c>
      <c r="CQ122" s="148" t="str">
        <f t="shared" si="285"/>
        <v/>
      </c>
      <c r="CR122" s="149" t="str">
        <f t="shared" si="286"/>
        <v/>
      </c>
      <c r="CS122" s="150" t="str">
        <f t="shared" si="287"/>
        <v/>
      </c>
      <c r="CT122" s="89"/>
      <c r="CU122" s="142"/>
      <c r="CV122" s="142"/>
      <c r="CW122" s="143" t="str">
        <f t="shared" si="252"/>
        <v/>
      </c>
      <c r="CX122" s="144" t="str">
        <f t="shared" si="253"/>
        <v/>
      </c>
      <c r="CY122" s="145" t="str">
        <f t="shared" si="254"/>
        <v/>
      </c>
      <c r="CZ122" s="145" t="str">
        <f t="shared" si="255"/>
        <v/>
      </c>
      <c r="DA122" s="146" t="str">
        <f t="shared" si="256"/>
        <v/>
      </c>
      <c r="DB122" s="147" t="str">
        <f t="shared" si="257"/>
        <v/>
      </c>
      <c r="DC122" s="148" t="str">
        <f t="shared" si="258"/>
        <v/>
      </c>
      <c r="DD122" s="149" t="str">
        <f t="shared" si="259"/>
        <v/>
      </c>
      <c r="DE122" s="150" t="str">
        <f t="shared" si="260"/>
        <v/>
      </c>
      <c r="DF122" s="89"/>
      <c r="DG122" s="142"/>
      <c r="DH122" s="142"/>
      <c r="DI122" s="143" t="str">
        <f t="shared" si="79"/>
        <v/>
      </c>
      <c r="DJ122" s="144" t="str">
        <f t="shared" si="80"/>
        <v/>
      </c>
      <c r="DK122" s="145" t="str">
        <f t="shared" si="81"/>
        <v/>
      </c>
      <c r="DL122" s="145" t="str">
        <f t="shared" si="82"/>
        <v/>
      </c>
      <c r="DM122" s="146" t="str">
        <f t="shared" si="83"/>
        <v/>
      </c>
      <c r="DN122" s="147" t="str">
        <f t="shared" si="84"/>
        <v/>
      </c>
      <c r="DO122" s="148" t="str">
        <f t="shared" si="85"/>
        <v/>
      </c>
      <c r="DP122" s="149" t="str">
        <f t="shared" si="86"/>
        <v/>
      </c>
      <c r="DQ122" s="150" t="str">
        <f t="shared" si="87"/>
        <v/>
      </c>
      <c r="DR122" s="89"/>
      <c r="DS122" s="142"/>
      <c r="DT122" s="142"/>
      <c r="DU122" s="143" t="str">
        <f t="shared" si="88"/>
        <v/>
      </c>
      <c r="DV122" s="144" t="str">
        <f t="shared" si="89"/>
        <v/>
      </c>
      <c r="DW122" s="145" t="str">
        <f t="shared" si="90"/>
        <v/>
      </c>
      <c r="DX122" s="145" t="str">
        <f t="shared" si="91"/>
        <v/>
      </c>
      <c r="DY122" s="146" t="str">
        <f t="shared" si="92"/>
        <v/>
      </c>
      <c r="DZ122" s="147" t="str">
        <f t="shared" si="93"/>
        <v/>
      </c>
      <c r="EA122" s="148" t="str">
        <f t="shared" si="94"/>
        <v/>
      </c>
      <c r="EB122" s="149" t="str">
        <f t="shared" si="95"/>
        <v/>
      </c>
      <c r="EC122" s="150" t="str">
        <f t="shared" si="96"/>
        <v/>
      </c>
      <c r="ED122" s="89"/>
      <c r="EE122" s="142"/>
      <c r="EF122" s="142"/>
      <c r="EG122" s="143" t="str">
        <f t="shared" si="97"/>
        <v/>
      </c>
      <c r="EH122" s="144" t="str">
        <f t="shared" si="98"/>
        <v/>
      </c>
      <c r="EI122" s="145" t="str">
        <f t="shared" si="99"/>
        <v/>
      </c>
      <c r="EJ122" s="145" t="str">
        <f t="shared" si="100"/>
        <v/>
      </c>
      <c r="EK122" s="146" t="str">
        <f t="shared" si="101"/>
        <v/>
      </c>
      <c r="EL122" s="147" t="str">
        <f t="shared" si="102"/>
        <v/>
      </c>
      <c r="EM122" s="148" t="str">
        <f t="shared" si="103"/>
        <v/>
      </c>
      <c r="EN122" s="149" t="str">
        <f t="shared" si="104"/>
        <v/>
      </c>
      <c r="EO122" s="150" t="str">
        <f t="shared" si="105"/>
        <v/>
      </c>
      <c r="EP122" s="89"/>
      <c r="EQ122" s="142"/>
      <c r="ER122" s="142"/>
      <c r="ES122" s="143" t="str">
        <f t="shared" si="106"/>
        <v/>
      </c>
      <c r="ET122" s="144" t="str">
        <f t="shared" si="107"/>
        <v/>
      </c>
      <c r="EU122" s="145" t="str">
        <f t="shared" si="108"/>
        <v/>
      </c>
      <c r="EV122" s="145" t="str">
        <f t="shared" si="109"/>
        <v/>
      </c>
      <c r="EW122" s="146" t="str">
        <f t="shared" si="110"/>
        <v/>
      </c>
      <c r="EX122" s="147" t="str">
        <f t="shared" si="111"/>
        <v/>
      </c>
      <c r="EY122" s="148" t="str">
        <f t="shared" si="112"/>
        <v/>
      </c>
      <c r="EZ122" s="149" t="str">
        <f t="shared" si="113"/>
        <v/>
      </c>
      <c r="FA122" s="150" t="str">
        <f t="shared" si="114"/>
        <v/>
      </c>
      <c r="FB122" s="89"/>
      <c r="FC122" s="142"/>
      <c r="FD122" s="142"/>
      <c r="FE122" s="143" t="str">
        <f t="shared" si="115"/>
        <v/>
      </c>
      <c r="FF122" s="144" t="str">
        <f t="shared" si="116"/>
        <v/>
      </c>
      <c r="FG122" s="145" t="str">
        <f t="shared" si="117"/>
        <v/>
      </c>
      <c r="FH122" s="145" t="str">
        <f t="shared" si="118"/>
        <v/>
      </c>
      <c r="FI122" s="146" t="str">
        <f t="shared" si="119"/>
        <v/>
      </c>
      <c r="FJ122" s="147" t="str">
        <f t="shared" si="120"/>
        <v/>
      </c>
      <c r="FK122" s="148" t="str">
        <f t="shared" si="121"/>
        <v/>
      </c>
      <c r="FL122" s="149" t="str">
        <f t="shared" si="122"/>
        <v/>
      </c>
      <c r="FM122" s="150" t="str">
        <f t="shared" si="123"/>
        <v/>
      </c>
      <c r="FN122" s="89"/>
      <c r="FO122" s="142"/>
      <c r="FP122" s="142"/>
      <c r="FQ122" s="143" t="str">
        <f>IF(FU122="","",#REF!)</f>
        <v/>
      </c>
      <c r="FR122" s="144" t="str">
        <f t="shared" si="124"/>
        <v/>
      </c>
      <c r="FS122" s="145" t="str">
        <f t="shared" si="125"/>
        <v/>
      </c>
      <c r="FT122" s="145" t="str">
        <f t="shared" si="126"/>
        <v/>
      </c>
      <c r="FU122" s="146" t="str">
        <f t="shared" si="127"/>
        <v/>
      </c>
      <c r="FV122" s="147" t="str">
        <f t="shared" si="128"/>
        <v/>
      </c>
      <c r="FW122" s="148" t="str">
        <f t="shared" si="129"/>
        <v/>
      </c>
      <c r="FX122" s="149" t="str">
        <f t="shared" si="130"/>
        <v/>
      </c>
      <c r="FY122" s="150" t="str">
        <f t="shared" si="131"/>
        <v/>
      </c>
      <c r="FZ122" s="89"/>
      <c r="GA122" s="142"/>
      <c r="GB122" s="142"/>
      <c r="GC122" s="143" t="str">
        <f t="shared" si="132"/>
        <v/>
      </c>
      <c r="GD122" s="144" t="str">
        <f t="shared" si="133"/>
        <v/>
      </c>
      <c r="GE122" s="145" t="str">
        <f t="shared" si="134"/>
        <v/>
      </c>
      <c r="GF122" s="145" t="str">
        <f t="shared" si="135"/>
        <v/>
      </c>
      <c r="GG122" s="146" t="str">
        <f t="shared" si="136"/>
        <v/>
      </c>
      <c r="GH122" s="147" t="str">
        <f t="shared" si="137"/>
        <v/>
      </c>
      <c r="GI122" s="148" t="str">
        <f t="shared" si="138"/>
        <v/>
      </c>
      <c r="GJ122" s="149" t="str">
        <f t="shared" si="139"/>
        <v/>
      </c>
      <c r="GK122" s="150" t="str">
        <f t="shared" si="140"/>
        <v/>
      </c>
      <c r="GL122" s="89"/>
      <c r="GM122" s="142"/>
      <c r="GN122" s="142"/>
      <c r="GO122" s="143" t="str">
        <f t="shared" si="141"/>
        <v/>
      </c>
      <c r="GP122" s="144" t="str">
        <f t="shared" si="142"/>
        <v/>
      </c>
      <c r="GQ122" s="145" t="str">
        <f t="shared" si="143"/>
        <v/>
      </c>
      <c r="GR122" s="145" t="str">
        <f t="shared" si="144"/>
        <v/>
      </c>
      <c r="GS122" s="146" t="str">
        <f t="shared" si="145"/>
        <v/>
      </c>
      <c r="GT122" s="147" t="str">
        <f t="shared" si="146"/>
        <v/>
      </c>
      <c r="GU122" s="148" t="str">
        <f t="shared" si="147"/>
        <v/>
      </c>
      <c r="GV122" s="149" t="str">
        <f t="shared" si="148"/>
        <v/>
      </c>
      <c r="GW122" s="150" t="str">
        <f t="shared" si="149"/>
        <v/>
      </c>
      <c r="GX122" s="89"/>
      <c r="GY122" s="142"/>
      <c r="GZ122" s="142"/>
      <c r="HA122" s="143" t="str">
        <f t="shared" si="150"/>
        <v/>
      </c>
      <c r="HB122" s="144" t="str">
        <f t="shared" si="151"/>
        <v/>
      </c>
      <c r="HC122" s="145" t="str">
        <f t="shared" si="152"/>
        <v/>
      </c>
      <c r="HD122" s="145" t="str">
        <f t="shared" si="153"/>
        <v/>
      </c>
      <c r="HE122" s="146" t="str">
        <f t="shared" si="154"/>
        <v/>
      </c>
      <c r="HF122" s="147" t="str">
        <f t="shared" si="155"/>
        <v/>
      </c>
      <c r="HG122" s="148" t="str">
        <f t="shared" si="156"/>
        <v/>
      </c>
      <c r="HH122" s="149" t="str">
        <f t="shared" si="157"/>
        <v/>
      </c>
      <c r="HI122" s="150" t="str">
        <f t="shared" si="158"/>
        <v/>
      </c>
      <c r="HJ122" s="89"/>
      <c r="HK122" s="142"/>
      <c r="HL122" s="142"/>
      <c r="HM122" s="143" t="str">
        <f t="shared" si="159"/>
        <v/>
      </c>
      <c r="HN122" s="144" t="str">
        <f t="shared" si="160"/>
        <v/>
      </c>
      <c r="HO122" s="145" t="str">
        <f t="shared" si="161"/>
        <v/>
      </c>
      <c r="HP122" s="145" t="str">
        <f t="shared" si="162"/>
        <v/>
      </c>
      <c r="HQ122" s="146" t="str">
        <f t="shared" si="163"/>
        <v/>
      </c>
      <c r="HR122" s="147" t="str">
        <f t="shared" si="164"/>
        <v/>
      </c>
      <c r="HS122" s="148" t="str">
        <f t="shared" si="165"/>
        <v/>
      </c>
      <c r="HT122" s="149" t="str">
        <f t="shared" si="166"/>
        <v/>
      </c>
      <c r="HU122" s="150" t="str">
        <f t="shared" si="167"/>
        <v/>
      </c>
      <c r="HV122" s="89"/>
      <c r="HW122" s="142"/>
      <c r="HX122" s="142"/>
      <c r="HY122" s="143" t="str">
        <f t="shared" si="168"/>
        <v/>
      </c>
      <c r="HZ122" s="144" t="str">
        <f t="shared" si="169"/>
        <v/>
      </c>
      <c r="IA122" s="145" t="str">
        <f t="shared" si="170"/>
        <v/>
      </c>
      <c r="IB122" s="145" t="str">
        <f t="shared" si="171"/>
        <v/>
      </c>
      <c r="IC122" s="146" t="str">
        <f t="shared" si="172"/>
        <v/>
      </c>
      <c r="ID122" s="147" t="str">
        <f t="shared" si="173"/>
        <v/>
      </c>
      <c r="IE122" s="148" t="str">
        <f t="shared" si="174"/>
        <v/>
      </c>
      <c r="IF122" s="149" t="str">
        <f t="shared" si="175"/>
        <v/>
      </c>
      <c r="IG122" s="150" t="str">
        <f t="shared" si="176"/>
        <v/>
      </c>
      <c r="IH122" s="89"/>
      <c r="II122" s="142"/>
      <c r="IJ122" s="142"/>
      <c r="IK122" s="143" t="str">
        <f t="shared" si="177"/>
        <v/>
      </c>
      <c r="IL122" s="144" t="str">
        <f t="shared" si="178"/>
        <v/>
      </c>
      <c r="IM122" s="145" t="str">
        <f t="shared" si="179"/>
        <v/>
      </c>
      <c r="IN122" s="145" t="str">
        <f t="shared" si="180"/>
        <v/>
      </c>
      <c r="IO122" s="146" t="str">
        <f t="shared" si="181"/>
        <v/>
      </c>
      <c r="IP122" s="147" t="str">
        <f t="shared" si="182"/>
        <v/>
      </c>
      <c r="IQ122" s="148" t="str">
        <f t="shared" si="183"/>
        <v/>
      </c>
      <c r="IR122" s="149" t="str">
        <f t="shared" si="184"/>
        <v/>
      </c>
      <c r="IS122" s="150" t="str">
        <f t="shared" si="185"/>
        <v/>
      </c>
      <c r="IT122" s="89"/>
      <c r="IU122" s="142"/>
      <c r="IV122" s="142"/>
      <c r="IW122" s="143" t="str">
        <f t="shared" si="186"/>
        <v/>
      </c>
      <c r="IX122" s="144" t="str">
        <f t="shared" si="187"/>
        <v/>
      </c>
      <c r="IY122" s="145" t="str">
        <f t="shared" si="188"/>
        <v/>
      </c>
      <c r="IZ122" s="145" t="str">
        <f t="shared" si="189"/>
        <v/>
      </c>
      <c r="JA122" s="146" t="str">
        <f t="shared" si="190"/>
        <v/>
      </c>
      <c r="JB122" s="147" t="str">
        <f t="shared" si="191"/>
        <v/>
      </c>
      <c r="JC122" s="148" t="str">
        <f t="shared" si="192"/>
        <v/>
      </c>
      <c r="JD122" s="149" t="str">
        <f t="shared" si="193"/>
        <v/>
      </c>
      <c r="JE122" s="150" t="str">
        <f t="shared" si="194"/>
        <v/>
      </c>
      <c r="JF122" s="89"/>
      <c r="JG122" s="142"/>
      <c r="JH122" s="142"/>
      <c r="JI122" s="143" t="str">
        <f t="shared" si="195"/>
        <v/>
      </c>
      <c r="JJ122" s="144" t="str">
        <f t="shared" si="196"/>
        <v/>
      </c>
      <c r="JK122" s="145" t="str">
        <f t="shared" si="197"/>
        <v/>
      </c>
      <c r="JL122" s="145" t="str">
        <f t="shared" si="198"/>
        <v/>
      </c>
      <c r="JM122" s="146" t="str">
        <f t="shared" si="199"/>
        <v/>
      </c>
      <c r="JN122" s="147" t="str">
        <f t="shared" si="200"/>
        <v/>
      </c>
      <c r="JO122" s="148" t="str">
        <f t="shared" si="201"/>
        <v/>
      </c>
      <c r="JP122" s="149" t="str">
        <f t="shared" si="202"/>
        <v/>
      </c>
      <c r="JQ122" s="150" t="str">
        <f t="shared" si="203"/>
        <v/>
      </c>
      <c r="JR122" s="89"/>
      <c r="JS122" s="142"/>
      <c r="JT122" s="142"/>
      <c r="JU122" s="143" t="str">
        <f t="shared" si="204"/>
        <v/>
      </c>
      <c r="JV122" s="144" t="str">
        <f t="shared" si="205"/>
        <v/>
      </c>
      <c r="JW122" s="145" t="str">
        <f t="shared" si="206"/>
        <v/>
      </c>
      <c r="JX122" s="145" t="str">
        <f t="shared" si="207"/>
        <v/>
      </c>
      <c r="JY122" s="146" t="str">
        <f t="shared" si="208"/>
        <v/>
      </c>
      <c r="JZ122" s="147" t="str">
        <f t="shared" si="209"/>
        <v/>
      </c>
      <c r="KA122" s="148" t="str">
        <f t="shared" si="210"/>
        <v/>
      </c>
      <c r="KB122" s="149" t="str">
        <f t="shared" si="211"/>
        <v/>
      </c>
      <c r="KC122" s="150" t="str">
        <f t="shared" si="212"/>
        <v/>
      </c>
      <c r="KD122" s="89"/>
      <c r="KE122" s="142"/>
      <c r="KF122" s="142"/>
    </row>
    <row r="123" spans="1:292" ht="13.5" customHeight="1" x14ac:dyDescent="0.25">
      <c r="A123" s="100"/>
      <c r="B123" s="142" t="s">
        <v>1154</v>
      </c>
      <c r="C123" s="142" t="s">
        <v>875</v>
      </c>
      <c r="E123" s="143" t="str">
        <f t="shared" si="53"/>
        <v/>
      </c>
      <c r="F123" s="144" t="str">
        <f t="shared" si="54"/>
        <v/>
      </c>
      <c r="G123" s="145" t="str">
        <f t="shared" si="55"/>
        <v/>
      </c>
      <c r="H123" s="145" t="str">
        <f t="shared" si="56"/>
        <v/>
      </c>
      <c r="I123" s="146" t="str">
        <f t="shared" si="57"/>
        <v/>
      </c>
      <c r="J123" s="147" t="str">
        <f t="shared" si="58"/>
        <v/>
      </c>
      <c r="K123" s="148" t="str">
        <f t="shared" si="59"/>
        <v/>
      </c>
      <c r="L123" s="149" t="str">
        <f t="shared" si="60"/>
        <v/>
      </c>
      <c r="M123" s="150" t="str">
        <f t="shared" si="61"/>
        <v/>
      </c>
      <c r="O123" s="142"/>
      <c r="P123" s="142"/>
      <c r="Q123" s="143" t="str">
        <f t="shared" si="62"/>
        <v/>
      </c>
      <c r="R123" s="144" t="str">
        <f t="shared" si="63"/>
        <v/>
      </c>
      <c r="S123" s="145" t="str">
        <f t="shared" si="64"/>
        <v/>
      </c>
      <c r="T123" s="145" t="str">
        <f t="shared" si="65"/>
        <v/>
      </c>
      <c r="U123" s="146" t="str">
        <f t="shared" si="66"/>
        <v/>
      </c>
      <c r="V123" s="147" t="str">
        <f t="shared" si="67"/>
        <v/>
      </c>
      <c r="W123" s="148" t="str">
        <f t="shared" si="68"/>
        <v/>
      </c>
      <c r="X123" s="149" t="str">
        <f t="shared" si="69"/>
        <v/>
      </c>
      <c r="Y123" s="150" t="str">
        <f t="shared" si="70"/>
        <v/>
      </c>
      <c r="AA123" s="142"/>
      <c r="AB123" s="142"/>
      <c r="AC123" s="143">
        <f t="shared" si="71"/>
        <v>41729</v>
      </c>
      <c r="AD123" s="144" t="str">
        <f t="shared" si="72"/>
        <v>Ayrault I</v>
      </c>
      <c r="AE123" s="145">
        <f t="shared" si="73"/>
        <v>41045</v>
      </c>
      <c r="AF123" s="145">
        <f t="shared" si="74"/>
        <v>41729</v>
      </c>
      <c r="AG123" s="146" t="str">
        <f t="shared" si="75"/>
        <v>Marylise Lebranchu</v>
      </c>
      <c r="AH123" s="147" t="str">
        <f t="shared" si="76"/>
        <v>1947</v>
      </c>
      <c r="AI123" s="148" t="str">
        <f t="shared" si="77"/>
        <v>female</v>
      </c>
      <c r="AJ123" s="149" t="str">
        <f t="shared" si="215"/>
        <v>fr_ps01</v>
      </c>
      <c r="AK123" s="150" t="str">
        <f t="shared" si="78"/>
        <v>Lebranchu_Marylise_1947</v>
      </c>
      <c r="AM123" s="142"/>
      <c r="AN123" s="142" t="s">
        <v>919</v>
      </c>
      <c r="AO123" s="143">
        <f t="shared" si="288"/>
        <v>41878</v>
      </c>
      <c r="AP123" s="144" t="str">
        <f t="shared" si="289"/>
        <v>Valls I</v>
      </c>
      <c r="AQ123" s="145">
        <f t="shared" si="216"/>
        <v>41729</v>
      </c>
      <c r="AR123" s="145">
        <f t="shared" si="217"/>
        <v>41878</v>
      </c>
      <c r="AS123" s="146" t="str">
        <f t="shared" si="290"/>
        <v>Marylise Lebranchu</v>
      </c>
      <c r="AT123" s="147" t="str">
        <f t="shared" si="291"/>
        <v>1947</v>
      </c>
      <c r="AU123" s="148" t="str">
        <f t="shared" si="292"/>
        <v>female</v>
      </c>
      <c r="AV123" s="149" t="str">
        <f t="shared" si="293"/>
        <v>fr_ps01</v>
      </c>
      <c r="AW123" s="150" t="str">
        <f t="shared" si="294"/>
        <v>Lebranchu_Marylise_1947</v>
      </c>
      <c r="AX123" s="89"/>
      <c r="AY123" s="142"/>
      <c r="AZ123" s="318" t="s">
        <v>1119</v>
      </c>
      <c r="BA123" s="143"/>
      <c r="BB123" s="144"/>
      <c r="BC123" s="145"/>
      <c r="BD123" s="145"/>
      <c r="BE123" s="146"/>
      <c r="BF123" s="147"/>
      <c r="BG123" s="148"/>
      <c r="BH123" s="149"/>
      <c r="BI123" s="150"/>
      <c r="BJ123" s="89"/>
      <c r="BK123" s="142"/>
      <c r="BL123" s="318"/>
      <c r="BM123" s="143" t="str">
        <f t="shared" si="261"/>
        <v/>
      </c>
      <c r="BN123" s="144" t="str">
        <f t="shared" si="262"/>
        <v/>
      </c>
      <c r="BO123" s="145" t="str">
        <f t="shared" si="263"/>
        <v/>
      </c>
      <c r="BP123" s="145" t="str">
        <f t="shared" si="264"/>
        <v/>
      </c>
      <c r="BQ123" s="146" t="str">
        <f t="shared" si="265"/>
        <v/>
      </c>
      <c r="BR123" s="147" t="str">
        <f t="shared" si="266"/>
        <v/>
      </c>
      <c r="BS123" s="148" t="str">
        <f t="shared" si="267"/>
        <v/>
      </c>
      <c r="BT123" s="149" t="str">
        <f t="shared" si="268"/>
        <v/>
      </c>
      <c r="BU123" s="150" t="str">
        <f t="shared" si="269"/>
        <v/>
      </c>
      <c r="BV123" s="89"/>
      <c r="BW123" s="142"/>
      <c r="BX123" s="142"/>
      <c r="BY123" s="143" t="str">
        <f t="shared" si="270"/>
        <v/>
      </c>
      <c r="BZ123" s="144" t="str">
        <f t="shared" si="271"/>
        <v/>
      </c>
      <c r="CA123" s="145" t="str">
        <f t="shared" si="272"/>
        <v/>
      </c>
      <c r="CB123" s="145" t="str">
        <f t="shared" si="273"/>
        <v/>
      </c>
      <c r="CC123" s="146" t="str">
        <f t="shared" si="274"/>
        <v/>
      </c>
      <c r="CD123" s="147" t="str">
        <f t="shared" si="275"/>
        <v/>
      </c>
      <c r="CE123" s="148" t="str">
        <f t="shared" si="276"/>
        <v/>
      </c>
      <c r="CF123" s="149" t="str">
        <f t="shared" si="277"/>
        <v/>
      </c>
      <c r="CG123" s="150" t="str">
        <f t="shared" si="278"/>
        <v/>
      </c>
      <c r="CH123" s="89"/>
      <c r="CI123" s="142"/>
      <c r="CJ123" s="142"/>
      <c r="CK123" s="143" t="str">
        <f t="shared" si="279"/>
        <v/>
      </c>
      <c r="CL123" s="144" t="str">
        <f t="shared" si="280"/>
        <v/>
      </c>
      <c r="CM123" s="145" t="str">
        <f t="shared" si="281"/>
        <v/>
      </c>
      <c r="CN123" s="145" t="str">
        <f t="shared" si="282"/>
        <v/>
      </c>
      <c r="CO123" s="146" t="str">
        <f t="shared" si="283"/>
        <v/>
      </c>
      <c r="CP123" s="147" t="str">
        <f t="shared" si="284"/>
        <v/>
      </c>
      <c r="CQ123" s="148" t="str">
        <f t="shared" si="285"/>
        <v/>
      </c>
      <c r="CR123" s="149" t="str">
        <f t="shared" si="286"/>
        <v/>
      </c>
      <c r="CS123" s="150" t="str">
        <f t="shared" si="287"/>
        <v/>
      </c>
      <c r="CT123" s="89"/>
      <c r="CU123" s="142"/>
      <c r="CV123" s="142"/>
      <c r="CW123" s="143" t="str">
        <f t="shared" si="252"/>
        <v/>
      </c>
      <c r="CX123" s="144" t="str">
        <f t="shared" si="253"/>
        <v/>
      </c>
      <c r="CY123" s="145" t="str">
        <f t="shared" si="254"/>
        <v/>
      </c>
      <c r="CZ123" s="145" t="str">
        <f t="shared" si="255"/>
        <v/>
      </c>
      <c r="DA123" s="146" t="str">
        <f t="shared" si="256"/>
        <v/>
      </c>
      <c r="DB123" s="147" t="str">
        <f t="shared" si="257"/>
        <v/>
      </c>
      <c r="DC123" s="148" t="str">
        <f t="shared" si="258"/>
        <v/>
      </c>
      <c r="DD123" s="149" t="str">
        <f t="shared" si="259"/>
        <v/>
      </c>
      <c r="DE123" s="150" t="str">
        <f t="shared" si="260"/>
        <v/>
      </c>
      <c r="DF123" s="89"/>
      <c r="DG123" s="142"/>
      <c r="DH123" s="142"/>
      <c r="DI123" s="143" t="str">
        <f t="shared" si="79"/>
        <v/>
      </c>
      <c r="DJ123" s="144" t="str">
        <f t="shared" si="80"/>
        <v/>
      </c>
      <c r="DK123" s="145" t="str">
        <f t="shared" si="81"/>
        <v/>
      </c>
      <c r="DL123" s="145" t="str">
        <f t="shared" si="82"/>
        <v/>
      </c>
      <c r="DM123" s="146" t="str">
        <f t="shared" si="83"/>
        <v/>
      </c>
      <c r="DN123" s="147" t="str">
        <f t="shared" si="84"/>
        <v/>
      </c>
      <c r="DO123" s="148" t="str">
        <f t="shared" si="85"/>
        <v/>
      </c>
      <c r="DP123" s="149" t="str">
        <f t="shared" si="86"/>
        <v/>
      </c>
      <c r="DQ123" s="150" t="str">
        <f t="shared" si="87"/>
        <v/>
      </c>
      <c r="DR123" s="89"/>
      <c r="DS123" s="142"/>
      <c r="DT123" s="142"/>
      <c r="DU123" s="143" t="str">
        <f t="shared" si="88"/>
        <v/>
      </c>
      <c r="DV123" s="144" t="str">
        <f t="shared" si="89"/>
        <v/>
      </c>
      <c r="DW123" s="145" t="str">
        <f t="shared" si="90"/>
        <v/>
      </c>
      <c r="DX123" s="145" t="str">
        <f t="shared" si="91"/>
        <v/>
      </c>
      <c r="DY123" s="146" t="str">
        <f t="shared" si="92"/>
        <v/>
      </c>
      <c r="DZ123" s="147" t="str">
        <f t="shared" si="93"/>
        <v/>
      </c>
      <c r="EA123" s="148" t="str">
        <f t="shared" si="94"/>
        <v/>
      </c>
      <c r="EB123" s="149" t="str">
        <f t="shared" si="95"/>
        <v/>
      </c>
      <c r="EC123" s="150" t="str">
        <f t="shared" si="96"/>
        <v/>
      </c>
      <c r="ED123" s="89"/>
      <c r="EE123" s="142"/>
      <c r="EF123" s="142"/>
      <c r="EG123" s="143" t="str">
        <f t="shared" si="97"/>
        <v/>
      </c>
      <c r="EH123" s="144" t="str">
        <f t="shared" si="98"/>
        <v/>
      </c>
      <c r="EI123" s="145" t="str">
        <f t="shared" si="99"/>
        <v/>
      </c>
      <c r="EJ123" s="145" t="str">
        <f t="shared" si="100"/>
        <v/>
      </c>
      <c r="EK123" s="146" t="str">
        <f t="shared" si="101"/>
        <v/>
      </c>
      <c r="EL123" s="147" t="str">
        <f t="shared" si="102"/>
        <v/>
      </c>
      <c r="EM123" s="148" t="str">
        <f t="shared" si="103"/>
        <v/>
      </c>
      <c r="EN123" s="149" t="str">
        <f t="shared" si="104"/>
        <v/>
      </c>
      <c r="EO123" s="150" t="str">
        <f t="shared" si="105"/>
        <v/>
      </c>
      <c r="EP123" s="89"/>
      <c r="EQ123" s="142"/>
      <c r="ER123" s="142"/>
      <c r="ES123" s="143" t="str">
        <f t="shared" si="106"/>
        <v/>
      </c>
      <c r="ET123" s="144" t="str">
        <f t="shared" si="107"/>
        <v/>
      </c>
      <c r="EU123" s="145" t="str">
        <f t="shared" si="108"/>
        <v/>
      </c>
      <c r="EV123" s="145" t="str">
        <f t="shared" si="109"/>
        <v/>
      </c>
      <c r="EW123" s="146" t="str">
        <f t="shared" si="110"/>
        <v/>
      </c>
      <c r="EX123" s="147" t="str">
        <f t="shared" si="111"/>
        <v/>
      </c>
      <c r="EY123" s="148" t="str">
        <f t="shared" si="112"/>
        <v/>
      </c>
      <c r="EZ123" s="149" t="str">
        <f t="shared" si="113"/>
        <v/>
      </c>
      <c r="FA123" s="150" t="str">
        <f t="shared" si="114"/>
        <v/>
      </c>
      <c r="FB123" s="89"/>
      <c r="FC123" s="142"/>
      <c r="FD123" s="142"/>
      <c r="FE123" s="143" t="str">
        <f t="shared" si="115"/>
        <v/>
      </c>
      <c r="FF123" s="144" t="str">
        <f t="shared" si="116"/>
        <v/>
      </c>
      <c r="FG123" s="145" t="str">
        <f t="shared" si="117"/>
        <v/>
      </c>
      <c r="FH123" s="145" t="str">
        <f t="shared" si="118"/>
        <v/>
      </c>
      <c r="FI123" s="146" t="str">
        <f t="shared" si="119"/>
        <v/>
      </c>
      <c r="FJ123" s="147" t="str">
        <f t="shared" si="120"/>
        <v/>
      </c>
      <c r="FK123" s="148" t="str">
        <f t="shared" si="121"/>
        <v/>
      </c>
      <c r="FL123" s="149" t="str">
        <f t="shared" si="122"/>
        <v/>
      </c>
      <c r="FM123" s="150" t="str">
        <f t="shared" si="123"/>
        <v/>
      </c>
      <c r="FN123" s="89"/>
      <c r="FO123" s="142"/>
      <c r="FP123" s="142"/>
      <c r="FQ123" s="143" t="str">
        <f>IF(FU123="","",#REF!)</f>
        <v/>
      </c>
      <c r="FR123" s="144" t="str">
        <f t="shared" si="124"/>
        <v/>
      </c>
      <c r="FS123" s="145" t="str">
        <f t="shared" si="125"/>
        <v/>
      </c>
      <c r="FT123" s="145" t="str">
        <f t="shared" si="126"/>
        <v/>
      </c>
      <c r="FU123" s="146" t="str">
        <f t="shared" si="127"/>
        <v/>
      </c>
      <c r="FV123" s="147" t="str">
        <f t="shared" si="128"/>
        <v/>
      </c>
      <c r="FW123" s="148" t="str">
        <f t="shared" si="129"/>
        <v/>
      </c>
      <c r="FX123" s="149" t="str">
        <f t="shared" si="130"/>
        <v/>
      </c>
      <c r="FY123" s="150" t="str">
        <f t="shared" si="131"/>
        <v/>
      </c>
      <c r="FZ123" s="89"/>
      <c r="GA123" s="142"/>
      <c r="GB123" s="142"/>
      <c r="GC123" s="143" t="str">
        <f t="shared" si="132"/>
        <v/>
      </c>
      <c r="GD123" s="144" t="str">
        <f t="shared" si="133"/>
        <v/>
      </c>
      <c r="GE123" s="145" t="str">
        <f t="shared" si="134"/>
        <v/>
      </c>
      <c r="GF123" s="145" t="str">
        <f t="shared" si="135"/>
        <v/>
      </c>
      <c r="GG123" s="146" t="str">
        <f t="shared" si="136"/>
        <v/>
      </c>
      <c r="GH123" s="147" t="str">
        <f t="shared" si="137"/>
        <v/>
      </c>
      <c r="GI123" s="148" t="str">
        <f t="shared" si="138"/>
        <v/>
      </c>
      <c r="GJ123" s="149" t="str">
        <f t="shared" si="139"/>
        <v/>
      </c>
      <c r="GK123" s="150" t="str">
        <f t="shared" si="140"/>
        <v/>
      </c>
      <c r="GL123" s="89"/>
      <c r="GM123" s="142"/>
      <c r="GN123" s="142"/>
      <c r="GO123" s="143" t="str">
        <f t="shared" si="141"/>
        <v/>
      </c>
      <c r="GP123" s="144" t="str">
        <f t="shared" si="142"/>
        <v/>
      </c>
      <c r="GQ123" s="145" t="str">
        <f t="shared" si="143"/>
        <v/>
      </c>
      <c r="GR123" s="145" t="str">
        <f t="shared" si="144"/>
        <v/>
      </c>
      <c r="GS123" s="146" t="str">
        <f t="shared" si="145"/>
        <v/>
      </c>
      <c r="GT123" s="147" t="str">
        <f t="shared" si="146"/>
        <v/>
      </c>
      <c r="GU123" s="148" t="str">
        <f t="shared" si="147"/>
        <v/>
      </c>
      <c r="GV123" s="149" t="str">
        <f t="shared" si="148"/>
        <v/>
      </c>
      <c r="GW123" s="150" t="str">
        <f t="shared" si="149"/>
        <v/>
      </c>
      <c r="GX123" s="89"/>
      <c r="GY123" s="142"/>
      <c r="GZ123" s="142"/>
      <c r="HA123" s="143" t="str">
        <f t="shared" si="150"/>
        <v/>
      </c>
      <c r="HB123" s="144" t="str">
        <f t="shared" si="151"/>
        <v/>
      </c>
      <c r="HC123" s="145" t="str">
        <f t="shared" si="152"/>
        <v/>
      </c>
      <c r="HD123" s="145" t="str">
        <f t="shared" si="153"/>
        <v/>
      </c>
      <c r="HE123" s="146" t="str">
        <f t="shared" si="154"/>
        <v/>
      </c>
      <c r="HF123" s="147" t="str">
        <f t="shared" si="155"/>
        <v/>
      </c>
      <c r="HG123" s="148" t="str">
        <f t="shared" si="156"/>
        <v/>
      </c>
      <c r="HH123" s="149" t="str">
        <f t="shared" si="157"/>
        <v/>
      </c>
      <c r="HI123" s="150" t="str">
        <f t="shared" si="158"/>
        <v/>
      </c>
      <c r="HJ123" s="89"/>
      <c r="HK123" s="142"/>
      <c r="HL123" s="142"/>
      <c r="HM123" s="143" t="str">
        <f t="shared" si="159"/>
        <v/>
      </c>
      <c r="HN123" s="144" t="str">
        <f t="shared" si="160"/>
        <v/>
      </c>
      <c r="HO123" s="145" t="str">
        <f t="shared" si="161"/>
        <v/>
      </c>
      <c r="HP123" s="145" t="str">
        <f t="shared" si="162"/>
        <v/>
      </c>
      <c r="HQ123" s="146" t="str">
        <f t="shared" si="163"/>
        <v/>
      </c>
      <c r="HR123" s="147" t="str">
        <f t="shared" si="164"/>
        <v/>
      </c>
      <c r="HS123" s="148" t="str">
        <f t="shared" si="165"/>
        <v/>
      </c>
      <c r="HT123" s="149" t="str">
        <f t="shared" si="166"/>
        <v/>
      </c>
      <c r="HU123" s="150" t="str">
        <f t="shared" si="167"/>
        <v/>
      </c>
      <c r="HV123" s="89"/>
      <c r="HW123" s="142"/>
      <c r="HX123" s="142"/>
      <c r="HY123" s="143" t="str">
        <f t="shared" si="168"/>
        <v/>
      </c>
      <c r="HZ123" s="144" t="str">
        <f t="shared" si="169"/>
        <v/>
      </c>
      <c r="IA123" s="145" t="str">
        <f t="shared" si="170"/>
        <v/>
      </c>
      <c r="IB123" s="145" t="str">
        <f t="shared" si="171"/>
        <v/>
      </c>
      <c r="IC123" s="146" t="str">
        <f t="shared" si="172"/>
        <v/>
      </c>
      <c r="ID123" s="147" t="str">
        <f t="shared" si="173"/>
        <v/>
      </c>
      <c r="IE123" s="148" t="str">
        <f t="shared" si="174"/>
        <v/>
      </c>
      <c r="IF123" s="149" t="str">
        <f t="shared" si="175"/>
        <v/>
      </c>
      <c r="IG123" s="150" t="str">
        <f t="shared" si="176"/>
        <v/>
      </c>
      <c r="IH123" s="89"/>
      <c r="II123" s="142"/>
      <c r="IJ123" s="142"/>
      <c r="IK123" s="143" t="str">
        <f t="shared" si="177"/>
        <v/>
      </c>
      <c r="IL123" s="144" t="str">
        <f t="shared" si="178"/>
        <v/>
      </c>
      <c r="IM123" s="145" t="str">
        <f t="shared" si="179"/>
        <v/>
      </c>
      <c r="IN123" s="145" t="str">
        <f t="shared" si="180"/>
        <v/>
      </c>
      <c r="IO123" s="146" t="str">
        <f t="shared" si="181"/>
        <v/>
      </c>
      <c r="IP123" s="147" t="str">
        <f t="shared" si="182"/>
        <v/>
      </c>
      <c r="IQ123" s="148" t="str">
        <f t="shared" si="183"/>
        <v/>
      </c>
      <c r="IR123" s="149" t="str">
        <f t="shared" si="184"/>
        <v/>
      </c>
      <c r="IS123" s="150" t="str">
        <f t="shared" si="185"/>
        <v/>
      </c>
      <c r="IT123" s="89"/>
      <c r="IU123" s="142"/>
      <c r="IV123" s="142"/>
      <c r="IW123" s="143" t="str">
        <f t="shared" si="186"/>
        <v/>
      </c>
      <c r="IX123" s="144" t="str">
        <f t="shared" si="187"/>
        <v/>
      </c>
      <c r="IY123" s="145" t="str">
        <f t="shared" si="188"/>
        <v/>
      </c>
      <c r="IZ123" s="145" t="str">
        <f t="shared" si="189"/>
        <v/>
      </c>
      <c r="JA123" s="146" t="str">
        <f t="shared" si="190"/>
        <v/>
      </c>
      <c r="JB123" s="147" t="str">
        <f t="shared" si="191"/>
        <v/>
      </c>
      <c r="JC123" s="148" t="str">
        <f t="shared" si="192"/>
        <v/>
      </c>
      <c r="JD123" s="149" t="str">
        <f t="shared" si="193"/>
        <v/>
      </c>
      <c r="JE123" s="150" t="str">
        <f t="shared" si="194"/>
        <v/>
      </c>
      <c r="JF123" s="89"/>
      <c r="JG123" s="142"/>
      <c r="JH123" s="142"/>
      <c r="JI123" s="143" t="str">
        <f t="shared" si="195"/>
        <v/>
      </c>
      <c r="JJ123" s="144" t="str">
        <f t="shared" si="196"/>
        <v/>
      </c>
      <c r="JK123" s="145" t="str">
        <f t="shared" si="197"/>
        <v/>
      </c>
      <c r="JL123" s="145" t="str">
        <f t="shared" si="198"/>
        <v/>
      </c>
      <c r="JM123" s="146" t="str">
        <f t="shared" si="199"/>
        <v/>
      </c>
      <c r="JN123" s="147" t="str">
        <f t="shared" si="200"/>
        <v/>
      </c>
      <c r="JO123" s="148" t="str">
        <f t="shared" si="201"/>
        <v/>
      </c>
      <c r="JP123" s="149" t="str">
        <f t="shared" si="202"/>
        <v/>
      </c>
      <c r="JQ123" s="150" t="str">
        <f t="shared" si="203"/>
        <v/>
      </c>
      <c r="JR123" s="89"/>
      <c r="JS123" s="142"/>
      <c r="JT123" s="142"/>
      <c r="JU123" s="143" t="str">
        <f t="shared" si="204"/>
        <v/>
      </c>
      <c r="JV123" s="144" t="str">
        <f t="shared" si="205"/>
        <v/>
      </c>
      <c r="JW123" s="145" t="str">
        <f t="shared" si="206"/>
        <v/>
      </c>
      <c r="JX123" s="145" t="str">
        <f t="shared" si="207"/>
        <v/>
      </c>
      <c r="JY123" s="146" t="str">
        <f t="shared" si="208"/>
        <v/>
      </c>
      <c r="JZ123" s="147" t="str">
        <f t="shared" si="209"/>
        <v/>
      </c>
      <c r="KA123" s="148" t="str">
        <f t="shared" si="210"/>
        <v/>
      </c>
      <c r="KB123" s="149" t="str">
        <f t="shared" si="211"/>
        <v/>
      </c>
      <c r="KC123" s="150" t="str">
        <f t="shared" si="212"/>
        <v/>
      </c>
      <c r="KD123" s="89"/>
      <c r="KE123" s="142"/>
      <c r="KF123" s="142"/>
    </row>
    <row r="124" spans="1:292" ht="13.5" customHeight="1" x14ac:dyDescent="0.25">
      <c r="A124" s="100"/>
      <c r="B124" s="142" t="s">
        <v>1153</v>
      </c>
      <c r="C124" s="142" t="s">
        <v>1155</v>
      </c>
      <c r="E124" s="143"/>
      <c r="F124" s="144"/>
      <c r="G124" s="145"/>
      <c r="H124" s="145"/>
      <c r="I124" s="146"/>
      <c r="J124" s="147"/>
      <c r="K124" s="148"/>
      <c r="L124" s="149"/>
      <c r="M124" s="150"/>
      <c r="O124" s="142"/>
      <c r="P124" s="142"/>
      <c r="Q124" s="143"/>
      <c r="R124" s="144"/>
      <c r="S124" s="145"/>
      <c r="T124" s="145"/>
      <c r="U124" s="146"/>
      <c r="V124" s="147"/>
      <c r="W124" s="148"/>
      <c r="X124" s="149"/>
      <c r="Y124" s="150"/>
      <c r="AA124" s="142"/>
      <c r="AB124" s="142"/>
      <c r="AC124" s="143"/>
      <c r="AD124" s="144"/>
      <c r="AE124" s="145"/>
      <c r="AF124" s="145"/>
      <c r="AG124" s="146"/>
      <c r="AH124" s="147"/>
      <c r="AI124" s="148"/>
      <c r="AJ124" s="149"/>
      <c r="AK124" s="150"/>
      <c r="AM124" s="142"/>
      <c r="AN124" s="142"/>
      <c r="AO124" s="143"/>
      <c r="AP124" s="144"/>
      <c r="AQ124" s="145"/>
      <c r="AR124" s="145"/>
      <c r="AS124" s="146"/>
      <c r="AT124" s="147"/>
      <c r="AU124" s="148"/>
      <c r="AV124" s="149"/>
      <c r="AW124" s="150"/>
      <c r="AX124" s="89"/>
      <c r="AY124" s="142"/>
      <c r="AZ124" s="318"/>
      <c r="BA124" s="143">
        <f t="shared" ref="BA124" si="376">IF(BE124="","",BA$3)</f>
        <v>42710</v>
      </c>
      <c r="BB124" s="144" t="str">
        <f t="shared" ref="BB124" si="377">IF(BE124="","",BA$1)</f>
        <v>Valls II</v>
      </c>
      <c r="BC124" s="145">
        <f t="shared" ref="BC124" si="378">IF(BE124="","",BA$2)</f>
        <v>41878</v>
      </c>
      <c r="BD124" s="145">
        <f t="shared" ref="BD124" si="379">IF(BE124="","",BA$3)</f>
        <v>42710</v>
      </c>
      <c r="BE124" s="146" t="str">
        <f t="shared" ref="BE124" si="380">IF(BL124="","",IF(ISNUMBER(SEARCH(":",BL124)),MID(BL124,FIND(":",BL124)+2,FIND("(",BL124)-FIND(":",BL124)-3),LEFT(BL124,FIND("(",BL124)-2)))</f>
        <v>Marylise Lebranchu</v>
      </c>
      <c r="BF124" s="147" t="str">
        <f t="shared" ref="BF124" si="381">IF(BL124="","",MID(BL124,FIND("(",BL124)+1,4))</f>
        <v>1947</v>
      </c>
      <c r="BG124" s="148" t="str">
        <f t="shared" ref="BG124" si="382">IF(ISNUMBER(SEARCH("*female*",BL124)),"female",IF(ISNUMBER(SEARCH("*male*",BL124)),"male",""))</f>
        <v>female</v>
      </c>
      <c r="BH124" s="149" t="str">
        <f t="shared" ref="BH124" si="383">IF(BL124="","",IF(ISERROR(MID(BL124,FIND("male,",BL124)+6,(FIND(")",BL124)-(FIND("male,",BL124)+6))))=TRUE,"missing/error",MID(BL124,FIND("male,",BL124)+6,(FIND(")",BL124)-(FIND("male,",BL124)+6)))))</f>
        <v>fr_ps01</v>
      </c>
      <c r="BI124" s="150" t="str">
        <f t="shared" ref="BI124" si="384">IF(BE124="","",(MID(BE124,(SEARCH("^^",SUBSTITUTE(BE124," ","^^",LEN(BE124)-LEN(SUBSTITUTE(BE124," ","")))))+1,99)&amp;"_"&amp;LEFT(BE124,FIND(" ",BE124)-1)&amp;"_"&amp;BF124))</f>
        <v>Lebranchu_Marylise_1947</v>
      </c>
      <c r="BJ124" s="89"/>
      <c r="BK124" s="142"/>
      <c r="BL124" s="318" t="s">
        <v>1119</v>
      </c>
      <c r="BM124" s="143" t="str">
        <f t="shared" si="261"/>
        <v/>
      </c>
      <c r="BN124" s="144" t="str">
        <f t="shared" si="262"/>
        <v/>
      </c>
      <c r="BO124" s="145" t="str">
        <f t="shared" si="263"/>
        <v/>
      </c>
      <c r="BP124" s="145" t="str">
        <f t="shared" si="264"/>
        <v/>
      </c>
      <c r="BQ124" s="146" t="str">
        <f t="shared" si="265"/>
        <v/>
      </c>
      <c r="BR124" s="147" t="str">
        <f t="shared" si="266"/>
        <v/>
      </c>
      <c r="BS124" s="148" t="str">
        <f t="shared" si="267"/>
        <v/>
      </c>
      <c r="BT124" s="149" t="str">
        <f t="shared" si="268"/>
        <v/>
      </c>
      <c r="BU124" s="150" t="str">
        <f t="shared" si="269"/>
        <v/>
      </c>
      <c r="BV124" s="89"/>
      <c r="BW124" s="142"/>
      <c r="BX124" s="142"/>
      <c r="BY124" s="143" t="str">
        <f t="shared" si="270"/>
        <v/>
      </c>
      <c r="BZ124" s="144" t="str">
        <f t="shared" si="271"/>
        <v/>
      </c>
      <c r="CA124" s="145" t="str">
        <f t="shared" si="272"/>
        <v/>
      </c>
      <c r="CB124" s="145" t="str">
        <f t="shared" si="273"/>
        <v/>
      </c>
      <c r="CC124" s="146" t="str">
        <f t="shared" si="274"/>
        <v/>
      </c>
      <c r="CD124" s="147" t="str">
        <f t="shared" si="275"/>
        <v/>
      </c>
      <c r="CE124" s="148" t="str">
        <f t="shared" si="276"/>
        <v/>
      </c>
      <c r="CF124" s="149" t="str">
        <f t="shared" si="277"/>
        <v/>
      </c>
      <c r="CG124" s="150" t="str">
        <f t="shared" si="278"/>
        <v/>
      </c>
      <c r="CH124" s="89"/>
      <c r="CI124" s="142"/>
      <c r="CJ124" s="142"/>
      <c r="CK124" s="143" t="str">
        <f t="shared" si="279"/>
        <v/>
      </c>
      <c r="CL124" s="144" t="str">
        <f t="shared" si="280"/>
        <v/>
      </c>
      <c r="CM124" s="145" t="str">
        <f t="shared" si="281"/>
        <v/>
      </c>
      <c r="CN124" s="145" t="str">
        <f t="shared" si="282"/>
        <v/>
      </c>
      <c r="CO124" s="146" t="str">
        <f t="shared" si="283"/>
        <v/>
      </c>
      <c r="CP124" s="147" t="str">
        <f t="shared" si="284"/>
        <v/>
      </c>
      <c r="CQ124" s="148" t="str">
        <f t="shared" si="285"/>
        <v/>
      </c>
      <c r="CR124" s="149" t="str">
        <f t="shared" si="286"/>
        <v/>
      </c>
      <c r="CS124" s="150" t="str">
        <f t="shared" si="287"/>
        <v/>
      </c>
      <c r="CT124" s="89"/>
      <c r="CU124" s="142"/>
      <c r="CV124" s="142"/>
      <c r="CW124" s="143" t="str">
        <f t="shared" si="252"/>
        <v/>
      </c>
      <c r="CX124" s="144" t="str">
        <f t="shared" si="253"/>
        <v/>
      </c>
      <c r="CY124" s="145" t="str">
        <f t="shared" si="254"/>
        <v/>
      </c>
      <c r="CZ124" s="145" t="str">
        <f t="shared" si="255"/>
        <v/>
      </c>
      <c r="DA124" s="146" t="str">
        <f t="shared" si="256"/>
        <v/>
      </c>
      <c r="DB124" s="147" t="str">
        <f t="shared" si="257"/>
        <v/>
      </c>
      <c r="DC124" s="148" t="str">
        <f t="shared" si="258"/>
        <v/>
      </c>
      <c r="DD124" s="149" t="str">
        <f t="shared" si="259"/>
        <v/>
      </c>
      <c r="DE124" s="150" t="str">
        <f t="shared" si="260"/>
        <v/>
      </c>
      <c r="DF124" s="89"/>
      <c r="DG124" s="142"/>
      <c r="DH124" s="142"/>
      <c r="DI124" s="143"/>
      <c r="DJ124" s="144"/>
      <c r="DK124" s="145"/>
      <c r="DL124" s="145"/>
      <c r="DM124" s="146"/>
      <c r="DN124" s="147"/>
      <c r="DO124" s="148"/>
      <c r="DP124" s="149"/>
      <c r="DQ124" s="150"/>
      <c r="DR124" s="89"/>
      <c r="DS124" s="142"/>
      <c r="DT124" s="142"/>
      <c r="DU124" s="143"/>
      <c r="DV124" s="144"/>
      <c r="DW124" s="145"/>
      <c r="DX124" s="145"/>
      <c r="DY124" s="146"/>
      <c r="DZ124" s="147"/>
      <c r="EA124" s="148"/>
      <c r="EB124" s="149"/>
      <c r="EC124" s="150"/>
      <c r="ED124" s="89"/>
      <c r="EE124" s="142"/>
      <c r="EF124" s="142"/>
      <c r="EG124" s="143"/>
      <c r="EH124" s="144"/>
      <c r="EI124" s="145"/>
      <c r="EJ124" s="145"/>
      <c r="EK124" s="146"/>
      <c r="EL124" s="147"/>
      <c r="EM124" s="148"/>
      <c r="EN124" s="149"/>
      <c r="EO124" s="150"/>
      <c r="EP124" s="89"/>
      <c r="EQ124" s="142"/>
      <c r="ER124" s="142"/>
      <c r="ES124" s="143"/>
      <c r="ET124" s="144"/>
      <c r="EU124" s="145"/>
      <c r="EV124" s="145"/>
      <c r="EW124" s="146"/>
      <c r="EX124" s="147"/>
      <c r="EY124" s="148"/>
      <c r="EZ124" s="149"/>
      <c r="FA124" s="150"/>
      <c r="FB124" s="89"/>
      <c r="FC124" s="142"/>
      <c r="FD124" s="142"/>
      <c r="FE124" s="143"/>
      <c r="FF124" s="144"/>
      <c r="FG124" s="145"/>
      <c r="FH124" s="145"/>
      <c r="FI124" s="146"/>
      <c r="FJ124" s="147"/>
      <c r="FK124" s="148"/>
      <c r="FL124" s="149"/>
      <c r="FM124" s="150"/>
      <c r="FN124" s="89"/>
      <c r="FO124" s="142"/>
      <c r="FP124" s="142"/>
      <c r="FQ124" s="143"/>
      <c r="FR124" s="144"/>
      <c r="FS124" s="145"/>
      <c r="FT124" s="145"/>
      <c r="FU124" s="146"/>
      <c r="FV124" s="147"/>
      <c r="FW124" s="148"/>
      <c r="FX124" s="149"/>
      <c r="FY124" s="150"/>
      <c r="FZ124" s="89"/>
      <c r="GA124" s="142"/>
      <c r="GB124" s="142"/>
      <c r="GC124" s="143"/>
      <c r="GD124" s="144"/>
      <c r="GE124" s="145"/>
      <c r="GF124" s="145"/>
      <c r="GG124" s="146"/>
      <c r="GH124" s="147"/>
      <c r="GI124" s="148"/>
      <c r="GJ124" s="149"/>
      <c r="GK124" s="150"/>
      <c r="GL124" s="89"/>
      <c r="GM124" s="142"/>
      <c r="GN124" s="142"/>
      <c r="GO124" s="143"/>
      <c r="GP124" s="144"/>
      <c r="GQ124" s="145"/>
      <c r="GR124" s="145"/>
      <c r="GS124" s="146"/>
      <c r="GT124" s="147"/>
      <c r="GU124" s="148"/>
      <c r="GV124" s="149"/>
      <c r="GW124" s="150"/>
      <c r="GX124" s="89"/>
      <c r="GY124" s="142"/>
      <c r="GZ124" s="142"/>
      <c r="HA124" s="143"/>
      <c r="HB124" s="144"/>
      <c r="HC124" s="145"/>
      <c r="HD124" s="145"/>
      <c r="HE124" s="146"/>
      <c r="HF124" s="147"/>
      <c r="HG124" s="148"/>
      <c r="HH124" s="149"/>
      <c r="HI124" s="150"/>
      <c r="HJ124" s="89"/>
      <c r="HK124" s="142"/>
      <c r="HL124" s="142"/>
      <c r="HM124" s="143"/>
      <c r="HN124" s="144"/>
      <c r="HO124" s="145"/>
      <c r="HP124" s="145"/>
      <c r="HQ124" s="146"/>
      <c r="HR124" s="147"/>
      <c r="HS124" s="148"/>
      <c r="HT124" s="149"/>
      <c r="HU124" s="150"/>
      <c r="HV124" s="89"/>
      <c r="HW124" s="142"/>
      <c r="HX124" s="142"/>
      <c r="HY124" s="143"/>
      <c r="HZ124" s="144"/>
      <c r="IA124" s="145"/>
      <c r="IB124" s="145"/>
      <c r="IC124" s="146"/>
      <c r="ID124" s="147"/>
      <c r="IE124" s="148"/>
      <c r="IF124" s="149"/>
      <c r="IG124" s="150"/>
      <c r="IH124" s="89"/>
      <c r="II124" s="142"/>
      <c r="IJ124" s="142"/>
      <c r="IK124" s="143"/>
      <c r="IL124" s="144"/>
      <c r="IM124" s="145"/>
      <c r="IN124" s="145"/>
      <c r="IO124" s="146"/>
      <c r="IP124" s="147"/>
      <c r="IQ124" s="148"/>
      <c r="IR124" s="149"/>
      <c r="IS124" s="150"/>
      <c r="IT124" s="89"/>
      <c r="IU124" s="142"/>
      <c r="IV124" s="142"/>
      <c r="IW124" s="143"/>
      <c r="IX124" s="144"/>
      <c r="IY124" s="145"/>
      <c r="IZ124" s="145"/>
      <c r="JA124" s="146"/>
      <c r="JB124" s="147"/>
      <c r="JC124" s="148"/>
      <c r="JD124" s="149"/>
      <c r="JE124" s="150"/>
      <c r="JF124" s="89"/>
      <c r="JG124" s="142"/>
      <c r="JH124" s="142"/>
      <c r="JI124" s="143"/>
      <c r="JJ124" s="144"/>
      <c r="JK124" s="145"/>
      <c r="JL124" s="145"/>
      <c r="JM124" s="146"/>
      <c r="JN124" s="147"/>
      <c r="JO124" s="148"/>
      <c r="JP124" s="149"/>
      <c r="JQ124" s="150"/>
      <c r="JR124" s="89"/>
      <c r="JS124" s="142"/>
      <c r="JT124" s="142"/>
      <c r="JU124" s="143"/>
      <c r="JV124" s="144"/>
      <c r="JW124" s="145"/>
      <c r="JX124" s="145"/>
      <c r="JY124" s="146"/>
      <c r="JZ124" s="147"/>
      <c r="KA124" s="148"/>
      <c r="KB124" s="149"/>
      <c r="KC124" s="150"/>
      <c r="KD124" s="89"/>
      <c r="KE124" s="142"/>
      <c r="KF124" s="142"/>
    </row>
    <row r="125" spans="1:292" ht="13.5" customHeight="1" x14ac:dyDescent="0.2">
      <c r="A125" s="100"/>
      <c r="B125" s="142" t="s">
        <v>1152</v>
      </c>
      <c r="C125" s="142" t="s">
        <v>1078</v>
      </c>
      <c r="E125" s="143"/>
      <c r="F125" s="144"/>
      <c r="G125" s="145"/>
      <c r="H125" s="145"/>
      <c r="I125" s="146"/>
      <c r="J125" s="147"/>
      <c r="K125" s="148"/>
      <c r="L125" s="149"/>
      <c r="M125" s="150"/>
      <c r="O125" s="142"/>
      <c r="P125" s="142"/>
      <c r="Q125" s="143"/>
      <c r="R125" s="144"/>
      <c r="S125" s="145"/>
      <c r="T125" s="145"/>
      <c r="U125" s="146"/>
      <c r="V125" s="147"/>
      <c r="W125" s="148"/>
      <c r="X125" s="149"/>
      <c r="Y125" s="150"/>
      <c r="AA125" s="142"/>
      <c r="AB125" s="142"/>
      <c r="AC125" s="143"/>
      <c r="AD125" s="144"/>
      <c r="AE125" s="145"/>
      <c r="AF125" s="145"/>
      <c r="AG125" s="146"/>
      <c r="AH125" s="147"/>
      <c r="AI125" s="148"/>
      <c r="AJ125" s="149"/>
      <c r="AK125" s="150"/>
      <c r="AM125" s="142"/>
      <c r="AN125" s="142"/>
      <c r="AO125" s="143">
        <f t="shared" si="288"/>
        <v>41878</v>
      </c>
      <c r="AP125" s="144" t="str">
        <f t="shared" si="289"/>
        <v>Valls I</v>
      </c>
      <c r="AQ125" s="145">
        <f t="shared" ref="AQ125" si="385">IF(AS125="","",AO$2)</f>
        <v>41729</v>
      </c>
      <c r="AR125" s="145">
        <f t="shared" ref="AR125" si="386">IF(AS125="","",AO$3)</f>
        <v>41878</v>
      </c>
      <c r="AS125" s="146" t="str">
        <f t="shared" si="290"/>
        <v>André Vallini</v>
      </c>
      <c r="AT125" s="147" t="str">
        <f t="shared" si="291"/>
        <v>1956</v>
      </c>
      <c r="AU125" s="148" t="str">
        <f t="shared" si="292"/>
        <v>male</v>
      </c>
      <c r="AV125" s="149" t="str">
        <f t="shared" si="293"/>
        <v>fr_ps01</v>
      </c>
      <c r="AW125" s="150" t="str">
        <f t="shared" si="294"/>
        <v>Vallini_André_1956</v>
      </c>
      <c r="AX125" s="89"/>
      <c r="AY125" s="142"/>
      <c r="AZ125" s="211" t="s">
        <v>1120</v>
      </c>
      <c r="BA125" s="143">
        <f t="shared" si="295"/>
        <v>42710</v>
      </c>
      <c r="BB125" s="144" t="str">
        <f t="shared" si="296"/>
        <v>Valls II</v>
      </c>
      <c r="BC125" s="145">
        <f t="shared" ref="BC125" si="387">IF(BE125="","",BA$2)</f>
        <v>41878</v>
      </c>
      <c r="BD125" s="145">
        <f t="shared" ref="BD125" si="388">IF(BE125="","",BA$3)</f>
        <v>42710</v>
      </c>
      <c r="BE125" s="146" t="str">
        <f t="shared" si="297"/>
        <v>André Vallini</v>
      </c>
      <c r="BF125" s="147" t="str">
        <f t="shared" si="298"/>
        <v>1956</v>
      </c>
      <c r="BG125" s="148" t="str">
        <f t="shared" si="299"/>
        <v>male</v>
      </c>
      <c r="BH125" s="149" t="str">
        <f t="shared" si="300"/>
        <v>fr_ps01</v>
      </c>
      <c r="BI125" s="150" t="str">
        <f t="shared" si="301"/>
        <v>Vallini_André_1956</v>
      </c>
      <c r="BJ125" s="89"/>
      <c r="BK125" s="142"/>
      <c r="BL125" s="211" t="s">
        <v>1120</v>
      </c>
      <c r="BM125" s="143" t="str">
        <f t="shared" si="261"/>
        <v/>
      </c>
      <c r="BN125" s="144" t="str">
        <f t="shared" si="262"/>
        <v/>
      </c>
      <c r="BO125" s="145" t="str">
        <f t="shared" si="263"/>
        <v/>
      </c>
      <c r="BP125" s="145" t="str">
        <f t="shared" si="264"/>
        <v/>
      </c>
      <c r="BQ125" s="146" t="str">
        <f t="shared" si="265"/>
        <v/>
      </c>
      <c r="BR125" s="147" t="str">
        <f t="shared" si="266"/>
        <v/>
      </c>
      <c r="BS125" s="148" t="str">
        <f t="shared" si="267"/>
        <v/>
      </c>
      <c r="BT125" s="149" t="str">
        <f t="shared" si="268"/>
        <v/>
      </c>
      <c r="BU125" s="150" t="str">
        <f t="shared" si="269"/>
        <v/>
      </c>
      <c r="BV125" s="89"/>
      <c r="BW125" s="142"/>
      <c r="BX125" s="142"/>
      <c r="BY125" s="143" t="str">
        <f t="shared" si="270"/>
        <v/>
      </c>
      <c r="BZ125" s="144" t="str">
        <f t="shared" si="271"/>
        <v/>
      </c>
      <c r="CA125" s="145" t="str">
        <f t="shared" si="272"/>
        <v/>
      </c>
      <c r="CB125" s="145" t="str">
        <f t="shared" si="273"/>
        <v/>
      </c>
      <c r="CC125" s="146" t="str">
        <f t="shared" si="274"/>
        <v/>
      </c>
      <c r="CD125" s="147" t="str">
        <f t="shared" si="275"/>
        <v/>
      </c>
      <c r="CE125" s="148" t="str">
        <f t="shared" si="276"/>
        <v/>
      </c>
      <c r="CF125" s="149" t="str">
        <f t="shared" si="277"/>
        <v/>
      </c>
      <c r="CG125" s="150" t="str">
        <f t="shared" si="278"/>
        <v/>
      </c>
      <c r="CH125" s="89"/>
      <c r="CI125" s="142"/>
      <c r="CJ125" s="142"/>
      <c r="CK125" s="143" t="str">
        <f t="shared" si="279"/>
        <v/>
      </c>
      <c r="CL125" s="144" t="str">
        <f t="shared" si="280"/>
        <v/>
      </c>
      <c r="CM125" s="145" t="str">
        <f t="shared" si="281"/>
        <v/>
      </c>
      <c r="CN125" s="145" t="str">
        <f t="shared" si="282"/>
        <v/>
      </c>
      <c r="CO125" s="146" t="str">
        <f t="shared" si="283"/>
        <v/>
      </c>
      <c r="CP125" s="147" t="str">
        <f t="shared" si="284"/>
        <v/>
      </c>
      <c r="CQ125" s="148" t="str">
        <f t="shared" si="285"/>
        <v/>
      </c>
      <c r="CR125" s="149" t="str">
        <f t="shared" si="286"/>
        <v/>
      </c>
      <c r="CS125" s="150" t="str">
        <f t="shared" si="287"/>
        <v/>
      </c>
      <c r="CT125" s="89"/>
      <c r="CU125" s="142"/>
      <c r="CV125" s="142"/>
      <c r="CW125" s="143" t="str">
        <f t="shared" si="252"/>
        <v/>
      </c>
      <c r="CX125" s="144" t="str">
        <f t="shared" si="253"/>
        <v/>
      </c>
      <c r="CY125" s="145" t="str">
        <f t="shared" si="254"/>
        <v/>
      </c>
      <c r="CZ125" s="145" t="str">
        <f t="shared" si="255"/>
        <v/>
      </c>
      <c r="DA125" s="146" t="str">
        <f t="shared" si="256"/>
        <v/>
      </c>
      <c r="DB125" s="147" t="str">
        <f t="shared" si="257"/>
        <v/>
      </c>
      <c r="DC125" s="148" t="str">
        <f t="shared" si="258"/>
        <v/>
      </c>
      <c r="DD125" s="149" t="str">
        <f t="shared" si="259"/>
        <v/>
      </c>
      <c r="DE125" s="150" t="str">
        <f t="shared" si="260"/>
        <v/>
      </c>
      <c r="DF125" s="89"/>
      <c r="DG125" s="142"/>
      <c r="DH125" s="142"/>
      <c r="DI125" s="143"/>
      <c r="DJ125" s="144"/>
      <c r="DK125" s="145"/>
      <c r="DL125" s="145"/>
      <c r="DM125" s="146"/>
      <c r="DN125" s="147"/>
      <c r="DO125" s="148"/>
      <c r="DP125" s="149"/>
      <c r="DQ125" s="150"/>
      <c r="DR125" s="89"/>
      <c r="DS125" s="142"/>
      <c r="DT125" s="142"/>
      <c r="DU125" s="143"/>
      <c r="DV125" s="144"/>
      <c r="DW125" s="145"/>
      <c r="DX125" s="145"/>
      <c r="DY125" s="146"/>
      <c r="DZ125" s="147"/>
      <c r="EA125" s="148"/>
      <c r="EB125" s="149"/>
      <c r="EC125" s="150"/>
      <c r="ED125" s="89"/>
      <c r="EE125" s="142"/>
      <c r="EF125" s="142"/>
      <c r="EG125" s="143"/>
      <c r="EH125" s="144"/>
      <c r="EI125" s="145"/>
      <c r="EJ125" s="145"/>
      <c r="EK125" s="146"/>
      <c r="EL125" s="147"/>
      <c r="EM125" s="148"/>
      <c r="EN125" s="149"/>
      <c r="EO125" s="150"/>
      <c r="EP125" s="89"/>
      <c r="EQ125" s="142"/>
      <c r="ER125" s="142"/>
      <c r="ES125" s="143"/>
      <c r="ET125" s="144"/>
      <c r="EU125" s="145"/>
      <c r="EV125" s="145"/>
      <c r="EW125" s="146"/>
      <c r="EX125" s="147"/>
      <c r="EY125" s="148"/>
      <c r="EZ125" s="149"/>
      <c r="FA125" s="150"/>
      <c r="FB125" s="89"/>
      <c r="FC125" s="142"/>
      <c r="FD125" s="142"/>
      <c r="FE125" s="143"/>
      <c r="FF125" s="144"/>
      <c r="FG125" s="145"/>
      <c r="FH125" s="145"/>
      <c r="FI125" s="146"/>
      <c r="FJ125" s="147"/>
      <c r="FK125" s="148"/>
      <c r="FL125" s="149"/>
      <c r="FM125" s="150"/>
      <c r="FN125" s="89"/>
      <c r="FO125" s="142"/>
      <c r="FP125" s="142"/>
      <c r="FQ125" s="143"/>
      <c r="FR125" s="144"/>
      <c r="FS125" s="145"/>
      <c r="FT125" s="145"/>
      <c r="FU125" s="146"/>
      <c r="FV125" s="147"/>
      <c r="FW125" s="148"/>
      <c r="FX125" s="149"/>
      <c r="FY125" s="150"/>
      <c r="FZ125" s="89"/>
      <c r="GA125" s="142"/>
      <c r="GB125" s="142"/>
      <c r="GC125" s="143"/>
      <c r="GD125" s="144"/>
      <c r="GE125" s="145"/>
      <c r="GF125" s="145"/>
      <c r="GG125" s="146"/>
      <c r="GH125" s="147"/>
      <c r="GI125" s="148"/>
      <c r="GJ125" s="149"/>
      <c r="GK125" s="150"/>
      <c r="GL125" s="89"/>
      <c r="GM125" s="142"/>
      <c r="GN125" s="142"/>
      <c r="GO125" s="143"/>
      <c r="GP125" s="144"/>
      <c r="GQ125" s="145"/>
      <c r="GR125" s="145"/>
      <c r="GS125" s="146"/>
      <c r="GT125" s="147"/>
      <c r="GU125" s="148"/>
      <c r="GV125" s="149"/>
      <c r="GW125" s="150"/>
      <c r="GX125" s="89"/>
      <c r="GY125" s="142"/>
      <c r="GZ125" s="142"/>
      <c r="HA125" s="143"/>
      <c r="HB125" s="144"/>
      <c r="HC125" s="145"/>
      <c r="HD125" s="145"/>
      <c r="HE125" s="146"/>
      <c r="HF125" s="147"/>
      <c r="HG125" s="148"/>
      <c r="HH125" s="149"/>
      <c r="HI125" s="150"/>
      <c r="HJ125" s="89"/>
      <c r="HK125" s="142"/>
      <c r="HL125" s="142"/>
      <c r="HM125" s="143"/>
      <c r="HN125" s="144"/>
      <c r="HO125" s="145"/>
      <c r="HP125" s="145"/>
      <c r="HQ125" s="146"/>
      <c r="HR125" s="147"/>
      <c r="HS125" s="148"/>
      <c r="HT125" s="149"/>
      <c r="HU125" s="150"/>
      <c r="HV125" s="89"/>
      <c r="HW125" s="142"/>
      <c r="HX125" s="142"/>
      <c r="HY125" s="143"/>
      <c r="HZ125" s="144"/>
      <c r="IA125" s="145"/>
      <c r="IB125" s="145"/>
      <c r="IC125" s="146"/>
      <c r="ID125" s="147"/>
      <c r="IE125" s="148"/>
      <c r="IF125" s="149"/>
      <c r="IG125" s="150"/>
      <c r="IH125" s="89"/>
      <c r="II125" s="142"/>
      <c r="IJ125" s="142"/>
      <c r="IK125" s="143"/>
      <c r="IL125" s="144"/>
      <c r="IM125" s="145"/>
      <c r="IN125" s="145"/>
      <c r="IO125" s="146"/>
      <c r="IP125" s="147"/>
      <c r="IQ125" s="148"/>
      <c r="IR125" s="149"/>
      <c r="IS125" s="150"/>
      <c r="IT125" s="89"/>
      <c r="IU125" s="142"/>
      <c r="IV125" s="142"/>
      <c r="IW125" s="143"/>
      <c r="IX125" s="144"/>
      <c r="IY125" s="145"/>
      <c r="IZ125" s="145"/>
      <c r="JA125" s="146"/>
      <c r="JB125" s="147"/>
      <c r="JC125" s="148"/>
      <c r="JD125" s="149"/>
      <c r="JE125" s="150"/>
      <c r="JF125" s="89"/>
      <c r="JG125" s="142"/>
      <c r="JH125" s="142"/>
      <c r="JI125" s="143"/>
      <c r="JJ125" s="144"/>
      <c r="JK125" s="145"/>
      <c r="JL125" s="145"/>
      <c r="JM125" s="146"/>
      <c r="JN125" s="147"/>
      <c r="JO125" s="148"/>
      <c r="JP125" s="149"/>
      <c r="JQ125" s="150"/>
      <c r="JR125" s="89"/>
      <c r="JS125" s="142"/>
      <c r="JT125" s="142"/>
      <c r="JU125" s="143"/>
      <c r="JV125" s="144"/>
      <c r="JW125" s="145"/>
      <c r="JX125" s="145"/>
      <c r="JY125" s="146"/>
      <c r="JZ125" s="147"/>
      <c r="KA125" s="148"/>
      <c r="KB125" s="149"/>
      <c r="KC125" s="150"/>
      <c r="KD125" s="89"/>
      <c r="KE125" s="142"/>
      <c r="KF125" s="142"/>
    </row>
    <row r="126" spans="1:292" ht="13.5" customHeight="1" x14ac:dyDescent="0.25">
      <c r="A126" s="100"/>
      <c r="B126" s="142" t="s">
        <v>888</v>
      </c>
      <c r="C126" s="89" t="s">
        <v>889</v>
      </c>
      <c r="E126" s="143" t="str">
        <f>IF(I126="","",E$3)</f>
        <v/>
      </c>
      <c r="F126" s="144" t="str">
        <f>IF(I126="","",E$1)</f>
        <v/>
      </c>
      <c r="G126" s="145" t="str">
        <f>IF(I126="","",E$2)</f>
        <v/>
      </c>
      <c r="H126" s="145" t="str">
        <f>IF(I126="","",E$3)</f>
        <v/>
      </c>
      <c r="I126" s="146" t="str">
        <f>IF(P126="","",IF(ISNUMBER(SEARCH(":",P126)),MID(P126,FIND(":",P126)+2,FIND("(",P126)-FIND(":",P126)-3),LEFT(P126,FIND("(",P126)-2)))</f>
        <v/>
      </c>
      <c r="J126" s="147" t="str">
        <f>IF(P126="","",MID(P126,FIND("(",P126)+1,4))</f>
        <v/>
      </c>
      <c r="K126" s="148" t="str">
        <f>IF(ISNUMBER(SEARCH("*female*",P126)),"female",IF(ISNUMBER(SEARCH("*male*",P126)),"male",""))</f>
        <v/>
      </c>
      <c r="L126" s="149" t="str">
        <f>IF(P126="","",IF(ISERROR(MID(P126,FIND("male,",P126)+6,(FIND(")",P126)-(FIND("male,",P126)+6))))=TRUE,"missing/error",MID(P126,FIND("male,",P126)+6,(FIND(")",P126)-(FIND("male,",P126)+6)))))</f>
        <v/>
      </c>
      <c r="M126" s="150" t="str">
        <f>IF(I126="","",(MID(I126,(SEARCH("^^",SUBSTITUTE(I126," ","^^",LEN(I126)-LEN(SUBSTITUTE(I126," ","")))))+1,99)&amp;"_"&amp;LEFT(I126,FIND(" ",I126)-1)&amp;"_"&amp;J126))</f>
        <v/>
      </c>
      <c r="O126" s="142"/>
      <c r="P126" s="142"/>
      <c r="Q126" s="143" t="str">
        <f>IF(U126="","",Q$3)</f>
        <v/>
      </c>
      <c r="R126" s="144" t="str">
        <f>IF(U126="","",Q$1)</f>
        <v/>
      </c>
      <c r="S126" s="145" t="str">
        <f>IF(U126="","",Q$2)</f>
        <v/>
      </c>
      <c r="T126" s="145" t="str">
        <f>IF(U126="","",Q$3)</f>
        <v/>
      </c>
      <c r="U126" s="146" t="str">
        <f>IF(AB126="","",IF(ISNUMBER(SEARCH(":",AB126)),MID(AB126,FIND(":",AB126)+2,FIND("(",AB126)-FIND(":",AB126)-3),LEFT(AB126,FIND("(",AB126)-2)))</f>
        <v/>
      </c>
      <c r="V126" s="147" t="str">
        <f>IF(AB126="","",MID(AB126,FIND("(",AB126)+1,4))</f>
        <v/>
      </c>
      <c r="W126" s="148" t="str">
        <f>IF(ISNUMBER(SEARCH("*female*",AB126)),"female",IF(ISNUMBER(SEARCH("*male*",AB126)),"male",""))</f>
        <v/>
      </c>
      <c r="X126" s="149" t="str">
        <f>IF(AB126="","",IF(ISERROR(MID(AB126,FIND("male,",AB126)+6,(FIND(")",AB126)-(FIND("male,",AB126)+6))))=TRUE,"missing/error",MID(AB126,FIND("male,",AB126)+6,(FIND(")",AB126)-(FIND("male,",AB126)+6)))))</f>
        <v/>
      </c>
      <c r="Y126" s="150" t="str">
        <f>IF(U126="","",(MID(U126,(SEARCH("^^",SUBSTITUTE(U126," ","^^",LEN(U126)-LEN(SUBSTITUTE(U126," ","")))))+1,99)&amp;"_"&amp;LEFT(U126,FIND(" ",U126)-1)&amp;"_"&amp;V126))</f>
        <v/>
      </c>
      <c r="AA126" s="142"/>
      <c r="AB126" s="142"/>
      <c r="AC126" s="143">
        <f>IF(AG126="","",AC$3)</f>
        <v>41729</v>
      </c>
      <c r="AD126" s="144" t="str">
        <f>IF(AG126="","",AC$1)</f>
        <v>Ayrault I</v>
      </c>
      <c r="AE126" s="145">
        <f>IF(AG126="","",AC$2)</f>
        <v>41045</v>
      </c>
      <c r="AF126" s="145">
        <f>IF(AG126="","",AC$3)</f>
        <v>41729</v>
      </c>
      <c r="AG126" s="146" t="str">
        <f>IF(AN126="","",IF(ISNUMBER(SEARCH(":",AN126)),MID(AN126,FIND(":",AN126)+2,FIND("(",AN126)-FIND(":",AN126)-3),LEFT(AN126,FIND("(",AN126)-2)))</f>
        <v>Anne-Marie Escoffier</v>
      </c>
      <c r="AH126" s="147" t="str">
        <f>IF(AN126="","",MID(AN126,FIND("(",AN126)+1,4))</f>
        <v>1942</v>
      </c>
      <c r="AI126" s="148" t="str">
        <f>IF(ISNUMBER(SEARCH("*female*",AN126)),"female",IF(ISNUMBER(SEARCH("*male*",AN126)),"male",""))</f>
        <v>female</v>
      </c>
      <c r="AJ126" s="149" t="str">
        <f>IF(AN126="","",IF(ISERROR(MID(AN126,FIND("male,",AN126)+6,(FIND(")",AN126)-(FIND("male,",AN126)+6))))=TRUE,"missing/error",MID(AN126,FIND("male,",AN126)+6,(FIND(")",AN126)-(FIND("male,",AN126)+6)))))</f>
        <v>fr_rdg01</v>
      </c>
      <c r="AK126" s="150" t="str">
        <f>IF(AG126="","",(MID(AG126,(SEARCH("^^",SUBSTITUTE(AG126," ","^^",LEN(AG126)-LEN(SUBSTITUTE(AG126," ","")))))+1,99)&amp;"_"&amp;LEFT(AG126,FIND(" ",AG126)-1)&amp;"_"&amp;AH126))</f>
        <v>Escoffier_Anne-Marie_1942</v>
      </c>
      <c r="AM126" s="142"/>
      <c r="AN126" s="142" t="s">
        <v>929</v>
      </c>
      <c r="AO126" s="143" t="str">
        <f t="shared" si="288"/>
        <v/>
      </c>
      <c r="AP126" s="144" t="str">
        <f t="shared" si="289"/>
        <v/>
      </c>
      <c r="AQ126" s="145" t="str">
        <f>IF(AS126="","",AO$2)</f>
        <v/>
      </c>
      <c r="AR126" s="145" t="str">
        <f>IF(AS126="","",AO$3)</f>
        <v/>
      </c>
      <c r="AS126" s="146" t="str">
        <f t="shared" si="290"/>
        <v/>
      </c>
      <c r="AT126" s="147" t="str">
        <f t="shared" si="291"/>
        <v/>
      </c>
      <c r="AU126" s="148" t="str">
        <f t="shared" si="292"/>
        <v/>
      </c>
      <c r="AV126" s="149" t="str">
        <f t="shared" si="293"/>
        <v/>
      </c>
      <c r="AW126" s="150" t="str">
        <f t="shared" si="294"/>
        <v/>
      </c>
      <c r="AX126" s="89"/>
      <c r="AY126" s="142"/>
      <c r="AZ126" s="142"/>
      <c r="BA126" s="143" t="str">
        <f t="shared" si="295"/>
        <v/>
      </c>
      <c r="BB126" s="144" t="str">
        <f t="shared" si="296"/>
        <v/>
      </c>
      <c r="BC126" s="145" t="str">
        <f>IF(BE126="","",BA$2)</f>
        <v/>
      </c>
      <c r="BD126" s="145" t="str">
        <f>IF(BE126="","",BA$3)</f>
        <v/>
      </c>
      <c r="BE126" s="146" t="str">
        <f t="shared" si="297"/>
        <v/>
      </c>
      <c r="BF126" s="147" t="str">
        <f t="shared" si="298"/>
        <v/>
      </c>
      <c r="BG126" s="148" t="str">
        <f t="shared" si="299"/>
        <v/>
      </c>
      <c r="BH126" s="149" t="str">
        <f t="shared" si="300"/>
        <v/>
      </c>
      <c r="BI126" s="150" t="str">
        <f t="shared" si="301"/>
        <v/>
      </c>
      <c r="BJ126" s="89"/>
      <c r="BK126" s="142"/>
      <c r="BL126" s="142"/>
      <c r="BM126" s="143" t="str">
        <f t="shared" si="261"/>
        <v/>
      </c>
      <c r="BN126" s="144" t="str">
        <f t="shared" si="262"/>
        <v/>
      </c>
      <c r="BO126" s="145" t="str">
        <f t="shared" si="263"/>
        <v/>
      </c>
      <c r="BP126" s="145" t="str">
        <f t="shared" si="264"/>
        <v/>
      </c>
      <c r="BQ126" s="146" t="str">
        <f t="shared" si="265"/>
        <v/>
      </c>
      <c r="BR126" s="147" t="str">
        <f t="shared" si="266"/>
        <v/>
      </c>
      <c r="BS126" s="148" t="str">
        <f t="shared" si="267"/>
        <v/>
      </c>
      <c r="BT126" s="149" t="str">
        <f t="shared" si="268"/>
        <v/>
      </c>
      <c r="BU126" s="150" t="str">
        <f t="shared" si="269"/>
        <v/>
      </c>
      <c r="BV126" s="89"/>
      <c r="BW126" s="142"/>
      <c r="BX126" s="142"/>
      <c r="BY126" s="143" t="str">
        <f t="shared" si="270"/>
        <v/>
      </c>
      <c r="BZ126" s="144" t="str">
        <f t="shared" si="271"/>
        <v/>
      </c>
      <c r="CA126" s="145" t="str">
        <f t="shared" si="272"/>
        <v/>
      </c>
      <c r="CB126" s="145" t="str">
        <f t="shared" si="273"/>
        <v/>
      </c>
      <c r="CC126" s="146" t="str">
        <f t="shared" si="274"/>
        <v/>
      </c>
      <c r="CD126" s="147" t="str">
        <f t="shared" si="275"/>
        <v/>
      </c>
      <c r="CE126" s="148" t="str">
        <f t="shared" si="276"/>
        <v/>
      </c>
      <c r="CF126" s="149" t="str">
        <f t="shared" si="277"/>
        <v/>
      </c>
      <c r="CG126" s="150" t="str">
        <f t="shared" si="278"/>
        <v/>
      </c>
      <c r="CH126" s="89"/>
      <c r="CI126" s="142"/>
      <c r="CJ126" s="142"/>
      <c r="CK126" s="143" t="str">
        <f t="shared" si="279"/>
        <v/>
      </c>
      <c r="CL126" s="144" t="str">
        <f t="shared" si="280"/>
        <v/>
      </c>
      <c r="CM126" s="145" t="str">
        <f t="shared" si="281"/>
        <v/>
      </c>
      <c r="CN126" s="145" t="str">
        <f t="shared" si="282"/>
        <v/>
      </c>
      <c r="CO126" s="146" t="str">
        <f t="shared" si="283"/>
        <v/>
      </c>
      <c r="CP126" s="147" t="str">
        <f t="shared" si="284"/>
        <v/>
      </c>
      <c r="CQ126" s="148" t="str">
        <f t="shared" si="285"/>
        <v/>
      </c>
      <c r="CR126" s="149" t="str">
        <f t="shared" si="286"/>
        <v/>
      </c>
      <c r="CS126" s="150" t="str">
        <f t="shared" si="287"/>
        <v/>
      </c>
      <c r="CT126" s="89"/>
      <c r="CU126" s="142"/>
      <c r="CV126" s="142"/>
      <c r="CW126" s="143" t="str">
        <f t="shared" si="252"/>
        <v/>
      </c>
      <c r="CX126" s="144" t="str">
        <f t="shared" si="253"/>
        <v/>
      </c>
      <c r="CY126" s="145" t="str">
        <f t="shared" si="254"/>
        <v/>
      </c>
      <c r="CZ126" s="145" t="str">
        <f t="shared" si="255"/>
        <v/>
      </c>
      <c r="DA126" s="146" t="str">
        <f t="shared" si="256"/>
        <v/>
      </c>
      <c r="DB126" s="147" t="str">
        <f t="shared" si="257"/>
        <v/>
      </c>
      <c r="DC126" s="148" t="str">
        <f t="shared" si="258"/>
        <v/>
      </c>
      <c r="DD126" s="149" t="str">
        <f t="shared" si="259"/>
        <v/>
      </c>
      <c r="DE126" s="150" t="str">
        <f t="shared" si="260"/>
        <v/>
      </c>
      <c r="DF126" s="89"/>
      <c r="DG126" s="142"/>
      <c r="DH126" s="142"/>
      <c r="DI126" s="143" t="str">
        <f>IF(DM126="","",DI$3)</f>
        <v/>
      </c>
      <c r="DJ126" s="144" t="str">
        <f>IF(DM126="","",DI$1)</f>
        <v/>
      </c>
      <c r="DK126" s="145" t="str">
        <f>IF(DM126="","",DI$2)</f>
        <v/>
      </c>
      <c r="DL126" s="145" t="str">
        <f>IF(DM126="","",DI$3)</f>
        <v/>
      </c>
      <c r="DM126" s="146" t="str">
        <f>IF(DT126="","",IF(ISNUMBER(SEARCH(":",DT126)),MID(DT126,FIND(":",DT126)+2,FIND("(",DT126)-FIND(":",DT126)-3),LEFT(DT126,FIND("(",DT126)-2)))</f>
        <v/>
      </c>
      <c r="DN126" s="147" t="str">
        <f>IF(DT126="","",MID(DT126,FIND("(",DT126)+1,4))</f>
        <v/>
      </c>
      <c r="DO126" s="148" t="str">
        <f>IF(ISNUMBER(SEARCH("*female*",DT126)),"female",IF(ISNUMBER(SEARCH("*male*",DT126)),"male",""))</f>
        <v/>
      </c>
      <c r="DP126" s="149" t="str">
        <f>IF(DT126="","",IF(ISERROR(MID(DT126,FIND("male,",DT126)+6,(FIND(")",DT126)-(FIND("male,",DT126)+6))))=TRUE,"missing/error",MID(DT126,FIND("male,",DT126)+6,(FIND(")",DT126)-(FIND("male,",DT126)+6)))))</f>
        <v/>
      </c>
      <c r="DQ126" s="150" t="str">
        <f>IF(DM126="","",(MID(DM126,(SEARCH("^^",SUBSTITUTE(DM126," ","^^",LEN(DM126)-LEN(SUBSTITUTE(DM126," ","")))))+1,99)&amp;"_"&amp;LEFT(DM126,FIND(" ",DM126)-1)&amp;"_"&amp;DN126))</f>
        <v/>
      </c>
      <c r="DR126" s="89"/>
      <c r="DS126" s="142"/>
      <c r="DT126" s="142"/>
      <c r="DU126" s="143" t="str">
        <f>IF(DY126="","",DU$3)</f>
        <v/>
      </c>
      <c r="DV126" s="144" t="str">
        <f>IF(DY126="","",DU$1)</f>
        <v/>
      </c>
      <c r="DW126" s="145" t="str">
        <f>IF(DY126="","",DU$2)</f>
        <v/>
      </c>
      <c r="DX126" s="145" t="str">
        <f>IF(DY126="","",DU$3)</f>
        <v/>
      </c>
      <c r="DY126" s="146" t="str">
        <f>IF(EF126="","",IF(ISNUMBER(SEARCH(":",EF126)),MID(EF126,FIND(":",EF126)+2,FIND("(",EF126)-FIND(":",EF126)-3),LEFT(EF126,FIND("(",EF126)-2)))</f>
        <v/>
      </c>
      <c r="DZ126" s="147" t="str">
        <f>IF(EF126="","",MID(EF126,FIND("(",EF126)+1,4))</f>
        <v/>
      </c>
      <c r="EA126" s="148" t="str">
        <f>IF(ISNUMBER(SEARCH("*female*",EF126)),"female",IF(ISNUMBER(SEARCH("*male*",EF126)),"male",""))</f>
        <v/>
      </c>
      <c r="EB126" s="149" t="str">
        <f>IF(EF126="","",IF(ISERROR(MID(EF126,FIND("male,",EF126)+6,(FIND(")",EF126)-(FIND("male,",EF126)+6))))=TRUE,"missing/error",MID(EF126,FIND("male,",EF126)+6,(FIND(")",EF126)-(FIND("male,",EF126)+6)))))</f>
        <v/>
      </c>
      <c r="EC126" s="150" t="str">
        <f>IF(DY126="","",(MID(DY126,(SEARCH("^^",SUBSTITUTE(DY126," ","^^",LEN(DY126)-LEN(SUBSTITUTE(DY126," ","")))))+1,99)&amp;"_"&amp;LEFT(DY126,FIND(" ",DY126)-1)&amp;"_"&amp;DZ126))</f>
        <v/>
      </c>
      <c r="ED126" s="89"/>
      <c r="EE126" s="142"/>
      <c r="EF126" s="142"/>
      <c r="EG126" s="143" t="str">
        <f>IF(EK126="","",EG$3)</f>
        <v/>
      </c>
      <c r="EH126" s="144" t="str">
        <f>IF(EK126="","",EG$1)</f>
        <v/>
      </c>
      <c r="EI126" s="145" t="str">
        <f>IF(EK126="","",EG$2)</f>
        <v/>
      </c>
      <c r="EJ126" s="145" t="str">
        <f>IF(EK126="","",EG$3)</f>
        <v/>
      </c>
      <c r="EK126" s="146" t="str">
        <f>IF(ER126="","",IF(ISNUMBER(SEARCH(":",ER126)),MID(ER126,FIND(":",ER126)+2,FIND("(",ER126)-FIND(":",ER126)-3),LEFT(ER126,FIND("(",ER126)-2)))</f>
        <v/>
      </c>
      <c r="EL126" s="147" t="str">
        <f>IF(ER126="","",MID(ER126,FIND("(",ER126)+1,4))</f>
        <v/>
      </c>
      <c r="EM126" s="148" t="str">
        <f>IF(ISNUMBER(SEARCH("*female*",ER126)),"female",IF(ISNUMBER(SEARCH("*male*",ER126)),"male",""))</f>
        <v/>
      </c>
      <c r="EN126" s="149" t="str">
        <f>IF(ER126="","",IF(ISERROR(MID(ER126,FIND("male,",ER126)+6,(FIND(")",ER126)-(FIND("male,",ER126)+6))))=TRUE,"missing/error",MID(ER126,FIND("male,",ER126)+6,(FIND(")",ER126)-(FIND("male,",ER126)+6)))))</f>
        <v/>
      </c>
      <c r="EO126" s="150" t="str">
        <f>IF(EK126="","",(MID(EK126,(SEARCH("^^",SUBSTITUTE(EK126," ","^^",LEN(EK126)-LEN(SUBSTITUTE(EK126," ","")))))+1,99)&amp;"_"&amp;LEFT(EK126,FIND(" ",EK126)-1)&amp;"_"&amp;EL126))</f>
        <v/>
      </c>
      <c r="EP126" s="89"/>
      <c r="EQ126" s="142"/>
      <c r="ER126" s="142"/>
      <c r="ES126" s="143" t="str">
        <f>IF(EW126="","",ES$3)</f>
        <v/>
      </c>
      <c r="ET126" s="144" t="str">
        <f>IF(EW126="","",ES$1)</f>
        <v/>
      </c>
      <c r="EU126" s="145" t="str">
        <f>IF(EW126="","",ES$2)</f>
        <v/>
      </c>
      <c r="EV126" s="145" t="str">
        <f>IF(EW126="","",ES$3)</f>
        <v/>
      </c>
      <c r="EW126" s="146" t="str">
        <f>IF(FD126="","",IF(ISNUMBER(SEARCH(":",FD126)),MID(FD126,FIND(":",FD126)+2,FIND("(",FD126)-FIND(":",FD126)-3),LEFT(FD126,FIND("(",FD126)-2)))</f>
        <v/>
      </c>
      <c r="EX126" s="147" t="str">
        <f>IF(FD126="","",MID(FD126,FIND("(",FD126)+1,4))</f>
        <v/>
      </c>
      <c r="EY126" s="148" t="str">
        <f>IF(ISNUMBER(SEARCH("*female*",FD126)),"female",IF(ISNUMBER(SEARCH("*male*",FD126)),"male",""))</f>
        <v/>
      </c>
      <c r="EZ126" s="149" t="str">
        <f>IF(FD126="","",IF(ISERROR(MID(FD126,FIND("male,",FD126)+6,(FIND(")",FD126)-(FIND("male,",FD126)+6))))=TRUE,"missing/error",MID(FD126,FIND("male,",FD126)+6,(FIND(")",FD126)-(FIND("male,",FD126)+6)))))</f>
        <v/>
      </c>
      <c r="FA126" s="150" t="str">
        <f>IF(EW126="","",(MID(EW126,(SEARCH("^^",SUBSTITUTE(EW126," ","^^",LEN(EW126)-LEN(SUBSTITUTE(EW126," ","")))))+1,99)&amp;"_"&amp;LEFT(EW126,FIND(" ",EW126)-1)&amp;"_"&amp;EX126))</f>
        <v/>
      </c>
      <c r="FB126" s="89"/>
      <c r="FC126" s="142"/>
      <c r="FD126" s="142"/>
      <c r="FE126" s="143" t="str">
        <f>IF(FI126="","",FE$3)</f>
        <v/>
      </c>
      <c r="FF126" s="144" t="str">
        <f>IF(FI126="","",FE$1)</f>
        <v/>
      </c>
      <c r="FG126" s="145" t="str">
        <f>IF(FI126="","",FE$2)</f>
        <v/>
      </c>
      <c r="FH126" s="145" t="str">
        <f>IF(FI126="","",FE$3)</f>
        <v/>
      </c>
      <c r="FI126" s="146" t="str">
        <f>IF(FP126="","",IF(ISNUMBER(SEARCH(":",FP126)),MID(FP126,FIND(":",FP126)+2,FIND("(",FP126)-FIND(":",FP126)-3),LEFT(FP126,FIND("(",FP126)-2)))</f>
        <v/>
      </c>
      <c r="FJ126" s="147" t="str">
        <f>IF(FP126="","",MID(FP126,FIND("(",FP126)+1,4))</f>
        <v/>
      </c>
      <c r="FK126" s="148" t="str">
        <f>IF(ISNUMBER(SEARCH("*female*",FP126)),"female",IF(ISNUMBER(SEARCH("*male*",FP126)),"male",""))</f>
        <v/>
      </c>
      <c r="FL126" s="149" t="str">
        <f>IF(FP126="","",IF(ISERROR(MID(FP126,FIND("male,",FP126)+6,(FIND(")",FP126)-(FIND("male,",FP126)+6))))=TRUE,"missing/error",MID(FP126,FIND("male,",FP126)+6,(FIND(")",FP126)-(FIND("male,",FP126)+6)))))</f>
        <v/>
      </c>
      <c r="FM126" s="150" t="str">
        <f>IF(FI126="","",(MID(FI126,(SEARCH("^^",SUBSTITUTE(FI126," ","^^",LEN(FI126)-LEN(SUBSTITUTE(FI126," ","")))))+1,99)&amp;"_"&amp;LEFT(FI126,FIND(" ",FI126)-1)&amp;"_"&amp;FJ126))</f>
        <v/>
      </c>
      <c r="FN126" s="89"/>
      <c r="FO126" s="142"/>
      <c r="FP126" s="142"/>
      <c r="FQ126" s="143" t="str">
        <f>IF(FU126="","",#REF!)</f>
        <v/>
      </c>
      <c r="FR126" s="144" t="str">
        <f>IF(FU126="","",FQ$1)</f>
        <v/>
      </c>
      <c r="FS126" s="145" t="str">
        <f>IF(FU126="","",FQ$2)</f>
        <v/>
      </c>
      <c r="FT126" s="145" t="str">
        <f>IF(FU126="","",FQ$3)</f>
        <v/>
      </c>
      <c r="FU126" s="146" t="str">
        <f>IF(GB126="","",IF(ISNUMBER(SEARCH(":",GB126)),MID(GB126,FIND(":",GB126)+2,FIND("(",GB126)-FIND(":",GB126)-3),LEFT(GB126,FIND("(",GB126)-2)))</f>
        <v/>
      </c>
      <c r="FV126" s="147" t="str">
        <f>IF(GB126="","",MID(GB126,FIND("(",GB126)+1,4))</f>
        <v/>
      </c>
      <c r="FW126" s="148" t="str">
        <f>IF(ISNUMBER(SEARCH("*female*",GB126)),"female",IF(ISNUMBER(SEARCH("*male*",GB126)),"male",""))</f>
        <v/>
      </c>
      <c r="FX126" s="149" t="str">
        <f>IF(GB126="","",IF(ISERROR(MID(GB126,FIND("male,",GB126)+6,(FIND(")",GB126)-(FIND("male,",GB126)+6))))=TRUE,"missing/error",MID(GB126,FIND("male,",GB126)+6,(FIND(")",GB126)-(FIND("male,",GB126)+6)))))</f>
        <v/>
      </c>
      <c r="FY126" s="150" t="str">
        <f>IF(FU126="","",(MID(FU126,(SEARCH("^^",SUBSTITUTE(FU126," ","^^",LEN(FU126)-LEN(SUBSTITUTE(FU126," ","")))))+1,99)&amp;"_"&amp;LEFT(FU126,FIND(" ",FU126)-1)&amp;"_"&amp;FV126))</f>
        <v/>
      </c>
      <c r="FZ126" s="89"/>
      <c r="GA126" s="142"/>
      <c r="GB126" s="142"/>
      <c r="GC126" s="143" t="str">
        <f>IF(GG126="","",GC$3)</f>
        <v/>
      </c>
      <c r="GD126" s="144" t="str">
        <f>IF(GG126="","",GC$1)</f>
        <v/>
      </c>
      <c r="GE126" s="145" t="str">
        <f>IF(GG126="","",GC$2)</f>
        <v/>
      </c>
      <c r="GF126" s="145" t="str">
        <f>IF(GG126="","",GC$3)</f>
        <v/>
      </c>
      <c r="GG126" s="146" t="str">
        <f>IF(GN126="","",IF(ISNUMBER(SEARCH(":",GN126)),MID(GN126,FIND(":",GN126)+2,FIND("(",GN126)-FIND(":",GN126)-3),LEFT(GN126,FIND("(",GN126)-2)))</f>
        <v/>
      </c>
      <c r="GH126" s="147" t="str">
        <f>IF(GN126="","",MID(GN126,FIND("(",GN126)+1,4))</f>
        <v/>
      </c>
      <c r="GI126" s="148" t="str">
        <f>IF(ISNUMBER(SEARCH("*female*",GN126)),"female",IF(ISNUMBER(SEARCH("*male*",GN126)),"male",""))</f>
        <v/>
      </c>
      <c r="GJ126" s="149" t="str">
        <f>IF(GN126="","",IF(ISERROR(MID(GN126,FIND("male,",GN126)+6,(FIND(")",GN126)-(FIND("male,",GN126)+6))))=TRUE,"missing/error",MID(GN126,FIND("male,",GN126)+6,(FIND(")",GN126)-(FIND("male,",GN126)+6)))))</f>
        <v/>
      </c>
      <c r="GK126" s="150" t="str">
        <f>IF(GG126="","",(MID(GG126,(SEARCH("^^",SUBSTITUTE(GG126," ","^^",LEN(GG126)-LEN(SUBSTITUTE(GG126," ","")))))+1,99)&amp;"_"&amp;LEFT(GG126,FIND(" ",GG126)-1)&amp;"_"&amp;GH126))</f>
        <v/>
      </c>
      <c r="GL126" s="89"/>
      <c r="GM126" s="142"/>
      <c r="GN126" s="142"/>
      <c r="GO126" s="143" t="str">
        <f>IF(GS126="","",GO$3)</f>
        <v/>
      </c>
      <c r="GP126" s="144" t="str">
        <f>IF(GS126="","",GO$1)</f>
        <v/>
      </c>
      <c r="GQ126" s="145" t="str">
        <f>IF(GS126="","",GO$2)</f>
        <v/>
      </c>
      <c r="GR126" s="145" t="str">
        <f>IF(GS126="","",GO$3)</f>
        <v/>
      </c>
      <c r="GS126" s="146" t="str">
        <f>IF(GZ126="","",IF(ISNUMBER(SEARCH(":",GZ126)),MID(GZ126,FIND(":",GZ126)+2,FIND("(",GZ126)-FIND(":",GZ126)-3),LEFT(GZ126,FIND("(",GZ126)-2)))</f>
        <v/>
      </c>
      <c r="GT126" s="147" t="str">
        <f>IF(GZ126="","",MID(GZ126,FIND("(",GZ126)+1,4))</f>
        <v/>
      </c>
      <c r="GU126" s="148" t="str">
        <f>IF(ISNUMBER(SEARCH("*female*",GZ126)),"female",IF(ISNUMBER(SEARCH("*male*",GZ126)),"male",""))</f>
        <v/>
      </c>
      <c r="GV126" s="149" t="str">
        <f>IF(GZ126="","",IF(ISERROR(MID(GZ126,FIND("male,",GZ126)+6,(FIND(")",GZ126)-(FIND("male,",GZ126)+6))))=TRUE,"missing/error",MID(GZ126,FIND("male,",GZ126)+6,(FIND(")",GZ126)-(FIND("male,",GZ126)+6)))))</f>
        <v/>
      </c>
      <c r="GW126" s="150" t="str">
        <f>IF(GS126="","",(MID(GS126,(SEARCH("^^",SUBSTITUTE(GS126," ","^^",LEN(GS126)-LEN(SUBSTITUTE(GS126," ","")))))+1,99)&amp;"_"&amp;LEFT(GS126,FIND(" ",GS126)-1)&amp;"_"&amp;GT126))</f>
        <v/>
      </c>
      <c r="GX126" s="89"/>
      <c r="GY126" s="142"/>
      <c r="GZ126" s="142"/>
      <c r="HA126" s="143" t="str">
        <f>IF(HE126="","",HA$3)</f>
        <v/>
      </c>
      <c r="HB126" s="144" t="str">
        <f>IF(HE126="","",HA$1)</f>
        <v/>
      </c>
      <c r="HC126" s="145" t="str">
        <f>IF(HE126="","",HA$2)</f>
        <v/>
      </c>
      <c r="HD126" s="145" t="str">
        <f>IF(HE126="","",HA$3)</f>
        <v/>
      </c>
      <c r="HE126" s="146" t="str">
        <f>IF(HL126="","",IF(ISNUMBER(SEARCH(":",HL126)),MID(HL126,FIND(":",HL126)+2,FIND("(",HL126)-FIND(":",HL126)-3),LEFT(HL126,FIND("(",HL126)-2)))</f>
        <v/>
      </c>
      <c r="HF126" s="147" t="str">
        <f>IF(HL126="","",MID(HL126,FIND("(",HL126)+1,4))</f>
        <v/>
      </c>
      <c r="HG126" s="148" t="str">
        <f>IF(ISNUMBER(SEARCH("*female*",HL126)),"female",IF(ISNUMBER(SEARCH("*male*",HL126)),"male",""))</f>
        <v/>
      </c>
      <c r="HH126" s="149" t="str">
        <f>IF(HL126="","",IF(ISERROR(MID(HL126,FIND("male,",HL126)+6,(FIND(")",HL126)-(FIND("male,",HL126)+6))))=TRUE,"missing/error",MID(HL126,FIND("male,",HL126)+6,(FIND(")",HL126)-(FIND("male,",HL126)+6)))))</f>
        <v/>
      </c>
      <c r="HI126" s="150" t="str">
        <f>IF(HE126="","",(MID(HE126,(SEARCH("^^",SUBSTITUTE(HE126," ","^^",LEN(HE126)-LEN(SUBSTITUTE(HE126," ","")))))+1,99)&amp;"_"&amp;LEFT(HE126,FIND(" ",HE126)-1)&amp;"_"&amp;HF126))</f>
        <v/>
      </c>
      <c r="HJ126" s="89"/>
      <c r="HK126" s="142"/>
      <c r="HL126" s="142"/>
      <c r="HM126" s="143" t="str">
        <f>IF(HQ126="","",HM$3)</f>
        <v/>
      </c>
      <c r="HN126" s="144" t="str">
        <f>IF(HQ126="","",HM$1)</f>
        <v/>
      </c>
      <c r="HO126" s="145" t="str">
        <f>IF(HQ126="","",HM$2)</f>
        <v/>
      </c>
      <c r="HP126" s="145" t="str">
        <f>IF(HQ126="","",HM$3)</f>
        <v/>
      </c>
      <c r="HQ126" s="146" t="str">
        <f>IF(HX126="","",IF(ISNUMBER(SEARCH(":",HX126)),MID(HX126,FIND(":",HX126)+2,FIND("(",HX126)-FIND(":",HX126)-3),LEFT(HX126,FIND("(",HX126)-2)))</f>
        <v/>
      </c>
      <c r="HR126" s="147" t="str">
        <f>IF(HX126="","",MID(HX126,FIND("(",HX126)+1,4))</f>
        <v/>
      </c>
      <c r="HS126" s="148" t="str">
        <f>IF(ISNUMBER(SEARCH("*female*",HX126)),"female",IF(ISNUMBER(SEARCH("*male*",HX126)),"male",""))</f>
        <v/>
      </c>
      <c r="HT126" s="149" t="str">
        <f>IF(HX126="","",IF(ISERROR(MID(HX126,FIND("male,",HX126)+6,(FIND(")",HX126)-(FIND("male,",HX126)+6))))=TRUE,"missing/error",MID(HX126,FIND("male,",HX126)+6,(FIND(")",HX126)-(FIND("male,",HX126)+6)))))</f>
        <v/>
      </c>
      <c r="HU126" s="150" t="str">
        <f>IF(HQ126="","",(MID(HQ126,(SEARCH("^^",SUBSTITUTE(HQ126," ","^^",LEN(HQ126)-LEN(SUBSTITUTE(HQ126," ","")))))+1,99)&amp;"_"&amp;LEFT(HQ126,FIND(" ",HQ126)-1)&amp;"_"&amp;HR126))</f>
        <v/>
      </c>
      <c r="HV126" s="89"/>
      <c r="HW126" s="142"/>
      <c r="HX126" s="142"/>
      <c r="HY126" s="143" t="str">
        <f>IF(IC126="","",HY$3)</f>
        <v/>
      </c>
      <c r="HZ126" s="144" t="str">
        <f>IF(IC126="","",HY$1)</f>
        <v/>
      </c>
      <c r="IA126" s="145" t="str">
        <f>IF(IC126="","",HY$2)</f>
        <v/>
      </c>
      <c r="IB126" s="145" t="str">
        <f>IF(IC126="","",HY$3)</f>
        <v/>
      </c>
      <c r="IC126" s="146" t="str">
        <f>IF(IJ126="","",IF(ISNUMBER(SEARCH(":",IJ126)),MID(IJ126,FIND(":",IJ126)+2,FIND("(",IJ126)-FIND(":",IJ126)-3),LEFT(IJ126,FIND("(",IJ126)-2)))</f>
        <v/>
      </c>
      <c r="ID126" s="147" t="str">
        <f>IF(IJ126="","",MID(IJ126,FIND("(",IJ126)+1,4))</f>
        <v/>
      </c>
      <c r="IE126" s="148" t="str">
        <f>IF(ISNUMBER(SEARCH("*female*",IJ126)),"female",IF(ISNUMBER(SEARCH("*male*",IJ126)),"male",""))</f>
        <v/>
      </c>
      <c r="IF126" s="149" t="str">
        <f>IF(IJ126="","",IF(ISERROR(MID(IJ126,FIND("male,",IJ126)+6,(FIND(")",IJ126)-(FIND("male,",IJ126)+6))))=TRUE,"missing/error",MID(IJ126,FIND("male,",IJ126)+6,(FIND(")",IJ126)-(FIND("male,",IJ126)+6)))))</f>
        <v/>
      </c>
      <c r="IG126" s="150" t="str">
        <f>IF(IC126="","",(MID(IC126,(SEARCH("^^",SUBSTITUTE(IC126," ","^^",LEN(IC126)-LEN(SUBSTITUTE(IC126," ","")))))+1,99)&amp;"_"&amp;LEFT(IC126,FIND(" ",IC126)-1)&amp;"_"&amp;ID126))</f>
        <v/>
      </c>
      <c r="IH126" s="89"/>
      <c r="II126" s="142"/>
      <c r="IJ126" s="142"/>
      <c r="IK126" s="143" t="str">
        <f>IF(IO126="","",IK$3)</f>
        <v/>
      </c>
      <c r="IL126" s="144" t="str">
        <f>IF(IO126="","",IK$1)</f>
        <v/>
      </c>
      <c r="IM126" s="145" t="str">
        <f>IF(IO126="","",IK$2)</f>
        <v/>
      </c>
      <c r="IN126" s="145" t="str">
        <f>IF(IO126="","",IK$3)</f>
        <v/>
      </c>
      <c r="IO126" s="146" t="str">
        <f>IF(IV126="","",IF(ISNUMBER(SEARCH(":",IV126)),MID(IV126,FIND(":",IV126)+2,FIND("(",IV126)-FIND(":",IV126)-3),LEFT(IV126,FIND("(",IV126)-2)))</f>
        <v/>
      </c>
      <c r="IP126" s="147" t="str">
        <f>IF(IV126="","",MID(IV126,FIND("(",IV126)+1,4))</f>
        <v/>
      </c>
      <c r="IQ126" s="148" t="str">
        <f>IF(ISNUMBER(SEARCH("*female*",IV126)),"female",IF(ISNUMBER(SEARCH("*male*",IV126)),"male",""))</f>
        <v/>
      </c>
      <c r="IR126" s="149" t="str">
        <f>IF(IV126="","",IF(ISERROR(MID(IV126,FIND("male,",IV126)+6,(FIND(")",IV126)-(FIND("male,",IV126)+6))))=TRUE,"missing/error",MID(IV126,FIND("male,",IV126)+6,(FIND(")",IV126)-(FIND("male,",IV126)+6)))))</f>
        <v/>
      </c>
      <c r="IS126" s="150" t="str">
        <f>IF(IO126="","",(MID(IO126,(SEARCH("^^",SUBSTITUTE(IO126," ","^^",LEN(IO126)-LEN(SUBSTITUTE(IO126," ","")))))+1,99)&amp;"_"&amp;LEFT(IO126,FIND(" ",IO126)-1)&amp;"_"&amp;IP126))</f>
        <v/>
      </c>
      <c r="IT126" s="89"/>
      <c r="IU126" s="142"/>
      <c r="IV126" s="142"/>
      <c r="IW126" s="143" t="str">
        <f>IF(JA126="","",IW$3)</f>
        <v/>
      </c>
      <c r="IX126" s="144" t="str">
        <f>IF(JA126="","",IW$1)</f>
        <v/>
      </c>
      <c r="IY126" s="145" t="str">
        <f>IF(JA126="","",IW$2)</f>
        <v/>
      </c>
      <c r="IZ126" s="145" t="str">
        <f>IF(JA126="","",IW$3)</f>
        <v/>
      </c>
      <c r="JA126" s="146" t="str">
        <f>IF(JH126="","",IF(ISNUMBER(SEARCH(":",JH126)),MID(JH126,FIND(":",JH126)+2,FIND("(",JH126)-FIND(":",JH126)-3),LEFT(JH126,FIND("(",JH126)-2)))</f>
        <v/>
      </c>
      <c r="JB126" s="147" t="str">
        <f>IF(JH126="","",MID(JH126,FIND("(",JH126)+1,4))</f>
        <v/>
      </c>
      <c r="JC126" s="148" t="str">
        <f>IF(ISNUMBER(SEARCH("*female*",JH126)),"female",IF(ISNUMBER(SEARCH("*male*",JH126)),"male",""))</f>
        <v/>
      </c>
      <c r="JD126" s="149" t="str">
        <f>IF(JH126="","",IF(ISERROR(MID(JH126,FIND("male,",JH126)+6,(FIND(")",JH126)-(FIND("male,",JH126)+6))))=TRUE,"missing/error",MID(JH126,FIND("male,",JH126)+6,(FIND(")",JH126)-(FIND("male,",JH126)+6)))))</f>
        <v/>
      </c>
      <c r="JE126" s="150" t="str">
        <f>IF(JA126="","",(MID(JA126,(SEARCH("^^",SUBSTITUTE(JA126," ","^^",LEN(JA126)-LEN(SUBSTITUTE(JA126," ","")))))+1,99)&amp;"_"&amp;LEFT(JA126,FIND(" ",JA126)-1)&amp;"_"&amp;JB126))</f>
        <v/>
      </c>
      <c r="JF126" s="89"/>
      <c r="JG126" s="142"/>
      <c r="JH126" s="142"/>
      <c r="JI126" s="143" t="str">
        <f>IF(JM126="","",JI$3)</f>
        <v/>
      </c>
      <c r="JJ126" s="144" t="str">
        <f>IF(JM126="","",JI$1)</f>
        <v/>
      </c>
      <c r="JK126" s="145" t="str">
        <f>IF(JM126="","",JI$2)</f>
        <v/>
      </c>
      <c r="JL126" s="145" t="str">
        <f>IF(JM126="","",JI$3)</f>
        <v/>
      </c>
      <c r="JM126" s="146" t="str">
        <f>IF(JT126="","",IF(ISNUMBER(SEARCH(":",JT126)),MID(JT126,FIND(":",JT126)+2,FIND("(",JT126)-FIND(":",JT126)-3),LEFT(JT126,FIND("(",JT126)-2)))</f>
        <v/>
      </c>
      <c r="JN126" s="147" t="str">
        <f>IF(JT126="","",MID(JT126,FIND("(",JT126)+1,4))</f>
        <v/>
      </c>
      <c r="JO126" s="148" t="str">
        <f>IF(ISNUMBER(SEARCH("*female*",JT126)),"female",IF(ISNUMBER(SEARCH("*male*",JT126)),"male",""))</f>
        <v/>
      </c>
      <c r="JP126" s="149" t="str">
        <f>IF(JT126="","",IF(ISERROR(MID(JT126,FIND("male,",JT126)+6,(FIND(")",JT126)-(FIND("male,",JT126)+6))))=TRUE,"missing/error",MID(JT126,FIND("male,",JT126)+6,(FIND(")",JT126)-(FIND("male,",JT126)+6)))))</f>
        <v/>
      </c>
      <c r="JQ126" s="150" t="str">
        <f>IF(JM126="","",(MID(JM126,(SEARCH("^^",SUBSTITUTE(JM126," ","^^",LEN(JM126)-LEN(SUBSTITUTE(JM126," ","")))))+1,99)&amp;"_"&amp;LEFT(JM126,FIND(" ",JM126)-1)&amp;"_"&amp;JN126))</f>
        <v/>
      </c>
      <c r="JR126" s="89"/>
      <c r="JS126" s="142"/>
      <c r="JT126" s="142"/>
      <c r="JU126" s="143" t="str">
        <f>IF(JY126="","",JU$3)</f>
        <v/>
      </c>
      <c r="JV126" s="144" t="str">
        <f>IF(JY126="","",JU$1)</f>
        <v/>
      </c>
      <c r="JW126" s="145" t="str">
        <f>IF(JY126="","",JU$2)</f>
        <v/>
      </c>
      <c r="JX126" s="145" t="str">
        <f>IF(JY126="","",JU$3)</f>
        <v/>
      </c>
      <c r="JY126" s="146" t="str">
        <f>IF(KF126="","",IF(ISNUMBER(SEARCH(":",KF126)),MID(KF126,FIND(":",KF126)+2,FIND("(",KF126)-FIND(":",KF126)-3),LEFT(KF126,FIND("(",KF126)-2)))</f>
        <v/>
      </c>
      <c r="JZ126" s="147" t="str">
        <f>IF(KF126="","",MID(KF126,FIND("(",KF126)+1,4))</f>
        <v/>
      </c>
      <c r="KA126" s="148" t="str">
        <f>IF(ISNUMBER(SEARCH("*female*",KF126)),"female",IF(ISNUMBER(SEARCH("*male*",KF126)),"male",""))</f>
        <v/>
      </c>
      <c r="KB126" s="149" t="str">
        <f>IF(KF126="","",IF(ISERROR(MID(KF126,FIND("male,",KF126)+6,(FIND(")",KF126)-(FIND("male,",KF126)+6))))=TRUE,"missing/error",MID(KF126,FIND("male,",KF126)+6,(FIND(")",KF126)-(FIND("male,",KF126)+6)))))</f>
        <v/>
      </c>
      <c r="KC126" s="150" t="str">
        <f>IF(JY126="","",(MID(JY126,(SEARCH("^^",SUBSTITUTE(JY126," ","^^",LEN(JY126)-LEN(SUBSTITUTE(JY126," ","")))))+1,99)&amp;"_"&amp;LEFT(JY126,FIND(" ",JY126)-1)&amp;"_"&amp;JZ126))</f>
        <v/>
      </c>
      <c r="KD126" s="89"/>
      <c r="KE126" s="142"/>
      <c r="KF126" s="142"/>
    </row>
    <row r="127" spans="1:292" ht="13.5" customHeight="1" x14ac:dyDescent="0.25">
      <c r="A127" s="100"/>
      <c r="B127" s="142" t="s">
        <v>890</v>
      </c>
      <c r="C127" s="89" t="s">
        <v>891</v>
      </c>
      <c r="E127" s="143" t="str">
        <f t="shared" si="53"/>
        <v/>
      </c>
      <c r="F127" s="144" t="str">
        <f t="shared" si="54"/>
        <v/>
      </c>
      <c r="G127" s="145" t="str">
        <f t="shared" si="55"/>
        <v/>
      </c>
      <c r="H127" s="145" t="str">
        <f t="shared" si="56"/>
        <v/>
      </c>
      <c r="I127" s="146" t="str">
        <f t="shared" si="57"/>
        <v/>
      </c>
      <c r="J127" s="147" t="str">
        <f t="shared" si="58"/>
        <v/>
      </c>
      <c r="K127" s="148" t="str">
        <f t="shared" si="59"/>
        <v/>
      </c>
      <c r="L127" s="149" t="str">
        <f t="shared" si="60"/>
        <v/>
      </c>
      <c r="M127" s="150" t="str">
        <f t="shared" si="61"/>
        <v/>
      </c>
      <c r="O127" s="5"/>
      <c r="P127" s="142"/>
      <c r="Q127" s="143" t="str">
        <f t="shared" si="62"/>
        <v/>
      </c>
      <c r="R127" s="144" t="str">
        <f t="shared" si="63"/>
        <v/>
      </c>
      <c r="S127" s="145" t="str">
        <f t="shared" si="64"/>
        <v/>
      </c>
      <c r="T127" s="145" t="str">
        <f t="shared" si="65"/>
        <v/>
      </c>
      <c r="U127" s="146" t="str">
        <f t="shared" si="66"/>
        <v/>
      </c>
      <c r="V127" s="147" t="str">
        <f t="shared" si="67"/>
        <v/>
      </c>
      <c r="W127" s="148" t="str">
        <f t="shared" si="68"/>
        <v/>
      </c>
      <c r="X127" s="149" t="str">
        <f t="shared" si="69"/>
        <v/>
      </c>
      <c r="Y127" s="150" t="str">
        <f t="shared" si="70"/>
        <v/>
      </c>
      <c r="AA127" s="5"/>
      <c r="AB127" s="142"/>
      <c r="AC127" s="143">
        <f t="shared" si="71"/>
        <v>41729</v>
      </c>
      <c r="AD127" s="144" t="str">
        <f t="shared" si="72"/>
        <v>Ayrault I</v>
      </c>
      <c r="AE127" s="145">
        <f t="shared" si="73"/>
        <v>41045</v>
      </c>
      <c r="AF127" s="145">
        <f t="shared" si="74"/>
        <v>41729</v>
      </c>
      <c r="AG127" s="146" t="str">
        <f t="shared" si="75"/>
        <v>Pascal Canfin</v>
      </c>
      <c r="AH127" s="147" t="str">
        <f t="shared" si="76"/>
        <v>1974</v>
      </c>
      <c r="AI127" s="148" t="str">
        <f t="shared" si="77"/>
        <v>male</v>
      </c>
      <c r="AJ127" s="149" t="str">
        <f t="shared" si="215"/>
        <v>fr_v01</v>
      </c>
      <c r="AK127" s="150" t="str">
        <f t="shared" si="78"/>
        <v>Canfin_Pascal_1974</v>
      </c>
      <c r="AM127" s="5"/>
      <c r="AN127" s="142" t="s">
        <v>926</v>
      </c>
      <c r="AO127" s="143" t="str">
        <f t="shared" si="288"/>
        <v/>
      </c>
      <c r="AP127" s="144" t="str">
        <f t="shared" si="289"/>
        <v/>
      </c>
      <c r="AQ127" s="145" t="str">
        <f t="shared" si="216"/>
        <v/>
      </c>
      <c r="AR127" s="145" t="str">
        <f t="shared" si="217"/>
        <v/>
      </c>
      <c r="AS127" s="146" t="str">
        <f t="shared" si="290"/>
        <v/>
      </c>
      <c r="AT127" s="147" t="str">
        <f t="shared" si="291"/>
        <v/>
      </c>
      <c r="AU127" s="148" t="str">
        <f t="shared" si="292"/>
        <v/>
      </c>
      <c r="AV127" s="149" t="str">
        <f t="shared" si="293"/>
        <v/>
      </c>
      <c r="AW127" s="150" t="str">
        <f t="shared" si="294"/>
        <v/>
      </c>
      <c r="AX127" s="89"/>
      <c r="AY127" s="5"/>
      <c r="AZ127" s="142"/>
      <c r="BA127" s="143" t="str">
        <f t="shared" si="295"/>
        <v/>
      </c>
      <c r="BB127" s="144" t="str">
        <f t="shared" si="296"/>
        <v/>
      </c>
      <c r="BC127" s="145" t="str">
        <f t="shared" si="218"/>
        <v/>
      </c>
      <c r="BD127" s="145" t="str">
        <f t="shared" si="219"/>
        <v/>
      </c>
      <c r="BE127" s="146" t="str">
        <f t="shared" si="297"/>
        <v/>
      </c>
      <c r="BF127" s="147" t="str">
        <f t="shared" si="298"/>
        <v/>
      </c>
      <c r="BG127" s="148" t="str">
        <f t="shared" si="299"/>
        <v/>
      </c>
      <c r="BH127" s="149" t="str">
        <f t="shared" si="300"/>
        <v/>
      </c>
      <c r="BI127" s="150" t="str">
        <f t="shared" si="301"/>
        <v/>
      </c>
      <c r="BJ127" s="89"/>
      <c r="BK127" s="5"/>
      <c r="BL127" s="142"/>
      <c r="BM127" s="143" t="str">
        <f t="shared" si="261"/>
        <v/>
      </c>
      <c r="BN127" s="144" t="str">
        <f t="shared" si="262"/>
        <v/>
      </c>
      <c r="BO127" s="145" t="str">
        <f t="shared" si="263"/>
        <v/>
      </c>
      <c r="BP127" s="145" t="str">
        <f t="shared" si="264"/>
        <v/>
      </c>
      <c r="BQ127" s="146" t="str">
        <f t="shared" si="265"/>
        <v/>
      </c>
      <c r="BR127" s="147" t="str">
        <f t="shared" si="266"/>
        <v/>
      </c>
      <c r="BS127" s="148" t="str">
        <f t="shared" si="267"/>
        <v/>
      </c>
      <c r="BT127" s="149" t="str">
        <f t="shared" si="268"/>
        <v/>
      </c>
      <c r="BU127" s="150" t="str">
        <f t="shared" si="269"/>
        <v/>
      </c>
      <c r="BV127" s="89"/>
      <c r="BW127" s="142"/>
      <c r="BX127" s="142"/>
      <c r="BY127" s="143" t="str">
        <f t="shared" si="270"/>
        <v/>
      </c>
      <c r="BZ127" s="144" t="str">
        <f t="shared" si="271"/>
        <v/>
      </c>
      <c r="CA127" s="145" t="str">
        <f t="shared" si="272"/>
        <v/>
      </c>
      <c r="CB127" s="145" t="str">
        <f t="shared" si="273"/>
        <v/>
      </c>
      <c r="CC127" s="146" t="str">
        <f t="shared" si="274"/>
        <v/>
      </c>
      <c r="CD127" s="147" t="str">
        <f t="shared" si="275"/>
        <v/>
      </c>
      <c r="CE127" s="148" t="str">
        <f t="shared" si="276"/>
        <v/>
      </c>
      <c r="CF127" s="149" t="str">
        <f t="shared" si="277"/>
        <v/>
      </c>
      <c r="CG127" s="150" t="str">
        <f t="shared" si="278"/>
        <v/>
      </c>
      <c r="CH127" s="89"/>
      <c r="CI127" s="142"/>
      <c r="CJ127" s="142"/>
      <c r="CK127" s="143" t="str">
        <f t="shared" si="279"/>
        <v/>
      </c>
      <c r="CL127" s="144" t="str">
        <f t="shared" si="280"/>
        <v/>
      </c>
      <c r="CM127" s="145" t="str">
        <f t="shared" si="281"/>
        <v/>
      </c>
      <c r="CN127" s="145" t="str">
        <f t="shared" si="282"/>
        <v/>
      </c>
      <c r="CO127" s="146" t="str">
        <f t="shared" si="283"/>
        <v/>
      </c>
      <c r="CP127" s="147" t="str">
        <f t="shared" si="284"/>
        <v/>
      </c>
      <c r="CQ127" s="148" t="str">
        <f t="shared" si="285"/>
        <v/>
      </c>
      <c r="CR127" s="149" t="str">
        <f t="shared" si="286"/>
        <v/>
      </c>
      <c r="CS127" s="150" t="str">
        <f t="shared" si="287"/>
        <v/>
      </c>
      <c r="CT127" s="89"/>
      <c r="CU127" s="142"/>
      <c r="CV127" s="142"/>
      <c r="CW127" s="143" t="str">
        <f t="shared" si="252"/>
        <v/>
      </c>
      <c r="CX127" s="144" t="str">
        <f t="shared" si="253"/>
        <v/>
      </c>
      <c r="CY127" s="145" t="str">
        <f t="shared" si="254"/>
        <v/>
      </c>
      <c r="CZ127" s="145" t="str">
        <f t="shared" si="255"/>
        <v/>
      </c>
      <c r="DA127" s="146" t="str">
        <f t="shared" si="256"/>
        <v/>
      </c>
      <c r="DB127" s="147" t="str">
        <f t="shared" si="257"/>
        <v/>
      </c>
      <c r="DC127" s="148" t="str">
        <f t="shared" si="258"/>
        <v/>
      </c>
      <c r="DD127" s="149" t="str">
        <f t="shared" si="259"/>
        <v/>
      </c>
      <c r="DE127" s="150" t="str">
        <f t="shared" si="260"/>
        <v/>
      </c>
      <c r="DF127" s="89"/>
      <c r="DG127" s="142"/>
      <c r="DH127" s="142"/>
      <c r="DI127" s="143" t="str">
        <f t="shared" si="79"/>
        <v/>
      </c>
      <c r="DJ127" s="144" t="str">
        <f t="shared" si="80"/>
        <v/>
      </c>
      <c r="DK127" s="145" t="str">
        <f t="shared" si="81"/>
        <v/>
      </c>
      <c r="DL127" s="145" t="str">
        <f t="shared" si="82"/>
        <v/>
      </c>
      <c r="DM127" s="146" t="str">
        <f t="shared" si="83"/>
        <v/>
      </c>
      <c r="DN127" s="147" t="str">
        <f t="shared" si="84"/>
        <v/>
      </c>
      <c r="DO127" s="148" t="str">
        <f t="shared" si="85"/>
        <v/>
      </c>
      <c r="DP127" s="149" t="str">
        <f t="shared" si="86"/>
        <v/>
      </c>
      <c r="DQ127" s="150" t="str">
        <f t="shared" si="87"/>
        <v/>
      </c>
      <c r="DR127" s="89"/>
      <c r="DS127" s="5"/>
      <c r="DT127" s="142"/>
      <c r="DU127" s="143" t="str">
        <f t="shared" si="88"/>
        <v/>
      </c>
      <c r="DV127" s="144" t="str">
        <f t="shared" si="89"/>
        <v/>
      </c>
      <c r="DW127" s="145" t="str">
        <f t="shared" si="90"/>
        <v/>
      </c>
      <c r="DX127" s="145" t="str">
        <f t="shared" si="91"/>
        <v/>
      </c>
      <c r="DY127" s="146" t="str">
        <f t="shared" si="92"/>
        <v/>
      </c>
      <c r="DZ127" s="147" t="str">
        <f t="shared" si="93"/>
        <v/>
      </c>
      <c r="EA127" s="148" t="str">
        <f t="shared" si="94"/>
        <v/>
      </c>
      <c r="EB127" s="149" t="str">
        <f t="shared" si="95"/>
        <v/>
      </c>
      <c r="EC127" s="150" t="str">
        <f t="shared" si="96"/>
        <v/>
      </c>
      <c r="ED127" s="89"/>
      <c r="EE127" s="5"/>
      <c r="EF127" s="142"/>
      <c r="EG127" s="143" t="str">
        <f t="shared" si="97"/>
        <v/>
      </c>
      <c r="EH127" s="144" t="str">
        <f t="shared" si="98"/>
        <v/>
      </c>
      <c r="EI127" s="145" t="str">
        <f t="shared" si="99"/>
        <v/>
      </c>
      <c r="EJ127" s="145" t="str">
        <f t="shared" si="100"/>
        <v/>
      </c>
      <c r="EK127" s="146" t="str">
        <f t="shared" si="101"/>
        <v/>
      </c>
      <c r="EL127" s="147" t="str">
        <f t="shared" si="102"/>
        <v/>
      </c>
      <c r="EM127" s="148" t="str">
        <f t="shared" si="103"/>
        <v/>
      </c>
      <c r="EN127" s="149" t="str">
        <f t="shared" si="104"/>
        <v/>
      </c>
      <c r="EO127" s="150" t="str">
        <f t="shared" si="105"/>
        <v/>
      </c>
      <c r="EP127" s="89"/>
      <c r="EQ127" s="5"/>
      <c r="ER127" s="142"/>
      <c r="ES127" s="143" t="str">
        <f t="shared" si="106"/>
        <v/>
      </c>
      <c r="ET127" s="144" t="str">
        <f t="shared" si="107"/>
        <v/>
      </c>
      <c r="EU127" s="145" t="str">
        <f t="shared" si="108"/>
        <v/>
      </c>
      <c r="EV127" s="145" t="str">
        <f t="shared" si="109"/>
        <v/>
      </c>
      <c r="EW127" s="146" t="str">
        <f t="shared" si="110"/>
        <v/>
      </c>
      <c r="EX127" s="147" t="str">
        <f t="shared" si="111"/>
        <v/>
      </c>
      <c r="EY127" s="148" t="str">
        <f t="shared" si="112"/>
        <v/>
      </c>
      <c r="EZ127" s="149" t="str">
        <f t="shared" si="113"/>
        <v/>
      </c>
      <c r="FA127" s="150" t="str">
        <f t="shared" si="114"/>
        <v/>
      </c>
      <c r="FB127" s="89"/>
      <c r="FC127" s="5"/>
      <c r="FD127" s="142"/>
      <c r="FE127" s="143" t="str">
        <f t="shared" si="115"/>
        <v/>
      </c>
      <c r="FF127" s="144" t="str">
        <f t="shared" si="116"/>
        <v/>
      </c>
      <c r="FG127" s="145" t="str">
        <f t="shared" si="117"/>
        <v/>
      </c>
      <c r="FH127" s="145" t="str">
        <f t="shared" si="118"/>
        <v/>
      </c>
      <c r="FI127" s="146" t="str">
        <f t="shared" si="119"/>
        <v/>
      </c>
      <c r="FJ127" s="147" t="str">
        <f t="shared" si="120"/>
        <v/>
      </c>
      <c r="FK127" s="148" t="str">
        <f t="shared" si="121"/>
        <v/>
      </c>
      <c r="FL127" s="149" t="str">
        <f t="shared" si="122"/>
        <v/>
      </c>
      <c r="FM127" s="150" t="str">
        <f t="shared" si="123"/>
        <v/>
      </c>
      <c r="FN127" s="89"/>
      <c r="FO127" s="5"/>
      <c r="FP127" s="142"/>
      <c r="FQ127" s="143" t="str">
        <f>IF(FU127="","",#REF!)</f>
        <v/>
      </c>
      <c r="FR127" s="144" t="str">
        <f t="shared" si="124"/>
        <v/>
      </c>
      <c r="FS127" s="145" t="str">
        <f t="shared" si="125"/>
        <v/>
      </c>
      <c r="FT127" s="145" t="str">
        <f t="shared" si="126"/>
        <v/>
      </c>
      <c r="FU127" s="146" t="str">
        <f t="shared" si="127"/>
        <v/>
      </c>
      <c r="FV127" s="147" t="str">
        <f t="shared" si="128"/>
        <v/>
      </c>
      <c r="FW127" s="148" t="str">
        <f t="shared" si="129"/>
        <v/>
      </c>
      <c r="FX127" s="149" t="str">
        <f t="shared" si="130"/>
        <v/>
      </c>
      <c r="FY127" s="150" t="str">
        <f t="shared" si="131"/>
        <v/>
      </c>
      <c r="FZ127" s="89"/>
      <c r="GA127" s="5"/>
      <c r="GB127" s="142"/>
      <c r="GC127" s="143" t="str">
        <f t="shared" si="132"/>
        <v/>
      </c>
      <c r="GD127" s="144" t="str">
        <f t="shared" si="133"/>
        <v/>
      </c>
      <c r="GE127" s="145" t="str">
        <f t="shared" si="134"/>
        <v/>
      </c>
      <c r="GF127" s="145" t="str">
        <f t="shared" si="135"/>
        <v/>
      </c>
      <c r="GG127" s="146" t="str">
        <f t="shared" si="136"/>
        <v/>
      </c>
      <c r="GH127" s="147" t="str">
        <f t="shared" si="137"/>
        <v/>
      </c>
      <c r="GI127" s="148" t="str">
        <f t="shared" si="138"/>
        <v/>
      </c>
      <c r="GJ127" s="149" t="str">
        <f t="shared" si="139"/>
        <v/>
      </c>
      <c r="GK127" s="150" t="str">
        <f t="shared" si="140"/>
        <v/>
      </c>
      <c r="GL127" s="89"/>
      <c r="GM127" s="5"/>
      <c r="GN127" s="142"/>
      <c r="GO127" s="143" t="str">
        <f t="shared" si="141"/>
        <v/>
      </c>
      <c r="GP127" s="144" t="str">
        <f t="shared" si="142"/>
        <v/>
      </c>
      <c r="GQ127" s="145" t="str">
        <f t="shared" si="143"/>
        <v/>
      </c>
      <c r="GR127" s="145" t="str">
        <f t="shared" si="144"/>
        <v/>
      </c>
      <c r="GS127" s="146" t="str">
        <f t="shared" si="145"/>
        <v/>
      </c>
      <c r="GT127" s="147" t="str">
        <f t="shared" si="146"/>
        <v/>
      </c>
      <c r="GU127" s="148" t="str">
        <f t="shared" si="147"/>
        <v/>
      </c>
      <c r="GV127" s="149" t="str">
        <f t="shared" si="148"/>
        <v/>
      </c>
      <c r="GW127" s="150" t="str">
        <f t="shared" si="149"/>
        <v/>
      </c>
      <c r="GX127" s="89"/>
      <c r="GY127" s="5"/>
      <c r="GZ127" s="142"/>
      <c r="HA127" s="143" t="str">
        <f t="shared" si="150"/>
        <v/>
      </c>
      <c r="HB127" s="144" t="str">
        <f t="shared" si="151"/>
        <v/>
      </c>
      <c r="HC127" s="145" t="str">
        <f t="shared" si="152"/>
        <v/>
      </c>
      <c r="HD127" s="145" t="str">
        <f t="shared" si="153"/>
        <v/>
      </c>
      <c r="HE127" s="146" t="str">
        <f t="shared" si="154"/>
        <v/>
      </c>
      <c r="HF127" s="147" t="str">
        <f t="shared" si="155"/>
        <v/>
      </c>
      <c r="HG127" s="148" t="str">
        <f t="shared" si="156"/>
        <v/>
      </c>
      <c r="HH127" s="149" t="str">
        <f t="shared" si="157"/>
        <v/>
      </c>
      <c r="HI127" s="150" t="str">
        <f t="shared" si="158"/>
        <v/>
      </c>
      <c r="HJ127" s="89"/>
      <c r="HK127" s="5"/>
      <c r="HL127" s="142"/>
      <c r="HM127" s="143" t="str">
        <f t="shared" si="159"/>
        <v/>
      </c>
      <c r="HN127" s="144" t="str">
        <f t="shared" si="160"/>
        <v/>
      </c>
      <c r="HO127" s="145" t="str">
        <f t="shared" si="161"/>
        <v/>
      </c>
      <c r="HP127" s="145" t="str">
        <f t="shared" si="162"/>
        <v/>
      </c>
      <c r="HQ127" s="146" t="str">
        <f t="shared" si="163"/>
        <v/>
      </c>
      <c r="HR127" s="147" t="str">
        <f t="shared" si="164"/>
        <v/>
      </c>
      <c r="HS127" s="148" t="str">
        <f t="shared" si="165"/>
        <v/>
      </c>
      <c r="HT127" s="149" t="str">
        <f t="shared" si="166"/>
        <v/>
      </c>
      <c r="HU127" s="150" t="str">
        <f t="shared" si="167"/>
        <v/>
      </c>
      <c r="HV127" s="89"/>
      <c r="HW127" s="5"/>
      <c r="HX127" s="142"/>
      <c r="HY127" s="143" t="str">
        <f t="shared" si="168"/>
        <v/>
      </c>
      <c r="HZ127" s="144" t="str">
        <f t="shared" si="169"/>
        <v/>
      </c>
      <c r="IA127" s="145" t="str">
        <f t="shared" si="170"/>
        <v/>
      </c>
      <c r="IB127" s="145" t="str">
        <f t="shared" si="171"/>
        <v/>
      </c>
      <c r="IC127" s="146" t="str">
        <f t="shared" si="172"/>
        <v/>
      </c>
      <c r="ID127" s="147" t="str">
        <f t="shared" si="173"/>
        <v/>
      </c>
      <c r="IE127" s="148" t="str">
        <f t="shared" si="174"/>
        <v/>
      </c>
      <c r="IF127" s="149" t="str">
        <f t="shared" si="175"/>
        <v/>
      </c>
      <c r="IG127" s="150" t="str">
        <f t="shared" si="176"/>
        <v/>
      </c>
      <c r="IH127" s="89"/>
      <c r="II127" s="5"/>
      <c r="IJ127" s="142"/>
      <c r="IK127" s="143" t="str">
        <f t="shared" si="177"/>
        <v/>
      </c>
      <c r="IL127" s="144" t="str">
        <f t="shared" si="178"/>
        <v/>
      </c>
      <c r="IM127" s="145" t="str">
        <f t="shared" si="179"/>
        <v/>
      </c>
      <c r="IN127" s="145" t="str">
        <f t="shared" si="180"/>
        <v/>
      </c>
      <c r="IO127" s="146" t="str">
        <f t="shared" si="181"/>
        <v/>
      </c>
      <c r="IP127" s="147" t="str">
        <f t="shared" si="182"/>
        <v/>
      </c>
      <c r="IQ127" s="148" t="str">
        <f t="shared" si="183"/>
        <v/>
      </c>
      <c r="IR127" s="149" t="str">
        <f t="shared" si="184"/>
        <v/>
      </c>
      <c r="IS127" s="150" t="str">
        <f t="shared" si="185"/>
        <v/>
      </c>
      <c r="IT127" s="89"/>
      <c r="IU127" s="5"/>
      <c r="IV127" s="142"/>
      <c r="IW127" s="143" t="str">
        <f t="shared" si="186"/>
        <v/>
      </c>
      <c r="IX127" s="144" t="str">
        <f t="shared" si="187"/>
        <v/>
      </c>
      <c r="IY127" s="145" t="str">
        <f t="shared" si="188"/>
        <v/>
      </c>
      <c r="IZ127" s="145" t="str">
        <f t="shared" si="189"/>
        <v/>
      </c>
      <c r="JA127" s="146" t="str">
        <f t="shared" si="190"/>
        <v/>
      </c>
      <c r="JB127" s="147" t="str">
        <f t="shared" si="191"/>
        <v/>
      </c>
      <c r="JC127" s="148" t="str">
        <f t="shared" si="192"/>
        <v/>
      </c>
      <c r="JD127" s="149" t="str">
        <f t="shared" si="193"/>
        <v/>
      </c>
      <c r="JE127" s="150" t="str">
        <f t="shared" si="194"/>
        <v/>
      </c>
      <c r="JF127" s="89"/>
      <c r="JG127" s="5"/>
      <c r="JH127" s="142"/>
      <c r="JI127" s="143" t="str">
        <f t="shared" si="195"/>
        <v/>
      </c>
      <c r="JJ127" s="144" t="str">
        <f t="shared" si="196"/>
        <v/>
      </c>
      <c r="JK127" s="145" t="str">
        <f t="shared" si="197"/>
        <v/>
      </c>
      <c r="JL127" s="145" t="str">
        <f t="shared" si="198"/>
        <v/>
      </c>
      <c r="JM127" s="146" t="str">
        <f t="shared" si="199"/>
        <v/>
      </c>
      <c r="JN127" s="147" t="str">
        <f t="shared" si="200"/>
        <v/>
      </c>
      <c r="JO127" s="148" t="str">
        <f t="shared" si="201"/>
        <v/>
      </c>
      <c r="JP127" s="149" t="str">
        <f t="shared" si="202"/>
        <v/>
      </c>
      <c r="JQ127" s="150" t="str">
        <f t="shared" si="203"/>
        <v/>
      </c>
      <c r="JR127" s="89"/>
      <c r="JS127" s="5"/>
      <c r="JT127" s="142"/>
      <c r="JU127" s="143" t="str">
        <f t="shared" si="204"/>
        <v/>
      </c>
      <c r="JV127" s="144" t="str">
        <f t="shared" si="205"/>
        <v/>
      </c>
      <c r="JW127" s="145" t="str">
        <f t="shared" si="206"/>
        <v/>
      </c>
      <c r="JX127" s="145" t="str">
        <f t="shared" si="207"/>
        <v/>
      </c>
      <c r="JY127" s="146" t="str">
        <f t="shared" si="208"/>
        <v/>
      </c>
      <c r="JZ127" s="147" t="str">
        <f t="shared" si="209"/>
        <v/>
      </c>
      <c r="KA127" s="148" t="str">
        <f t="shared" si="210"/>
        <v/>
      </c>
      <c r="KB127" s="149" t="str">
        <f t="shared" si="211"/>
        <v/>
      </c>
      <c r="KC127" s="150" t="str">
        <f t="shared" si="212"/>
        <v/>
      </c>
      <c r="KD127" s="89"/>
      <c r="KE127" s="5"/>
      <c r="KF127" s="142"/>
    </row>
    <row r="128" spans="1:292" ht="13.5" customHeight="1" x14ac:dyDescent="0.25">
      <c r="A128" s="100"/>
      <c r="B128" s="142" t="s">
        <v>985</v>
      </c>
      <c r="C128" s="89" t="s">
        <v>892</v>
      </c>
      <c r="E128" s="143" t="str">
        <f t="shared" si="53"/>
        <v/>
      </c>
      <c r="F128" s="144" t="str">
        <f t="shared" si="54"/>
        <v/>
      </c>
      <c r="G128" s="145" t="str">
        <f t="shared" si="55"/>
        <v/>
      </c>
      <c r="H128" s="145" t="str">
        <f t="shared" si="56"/>
        <v/>
      </c>
      <c r="I128" s="146" t="str">
        <f t="shared" si="57"/>
        <v/>
      </c>
      <c r="J128" s="147" t="str">
        <f t="shared" si="58"/>
        <v/>
      </c>
      <c r="K128" s="148" t="str">
        <f t="shared" si="59"/>
        <v/>
      </c>
      <c r="L128" s="149" t="str">
        <f t="shared" si="60"/>
        <v/>
      </c>
      <c r="M128" s="150" t="str">
        <f t="shared" si="61"/>
        <v/>
      </c>
      <c r="O128" s="5"/>
      <c r="P128" s="142"/>
      <c r="Q128" s="143">
        <f t="shared" si="62"/>
        <v>41044</v>
      </c>
      <c r="R128" s="144" t="str">
        <f t="shared" si="63"/>
        <v>Fillon VII</v>
      </c>
      <c r="S128" s="145">
        <f t="shared" si="64"/>
        <v>40601</v>
      </c>
      <c r="T128" s="145">
        <f t="shared" si="65"/>
        <v>41044</v>
      </c>
      <c r="U128" s="146" t="str">
        <f t="shared" si="66"/>
        <v>Valérie Pécresse</v>
      </c>
      <c r="V128" s="147" t="str">
        <f t="shared" si="67"/>
        <v>1967</v>
      </c>
      <c r="W128" s="148" t="str">
        <f t="shared" si="68"/>
        <v>female</v>
      </c>
      <c r="X128" s="149" t="str">
        <f t="shared" si="69"/>
        <v>fr_ump01</v>
      </c>
      <c r="Y128" s="150" t="str">
        <f t="shared" si="70"/>
        <v>Pécresse_Valérie_1967</v>
      </c>
      <c r="AA128" s="5"/>
      <c r="AB128" s="142" t="s">
        <v>969</v>
      </c>
      <c r="AC128" s="143">
        <f t="shared" si="71"/>
        <v>41729</v>
      </c>
      <c r="AD128" s="144" t="str">
        <f t="shared" si="72"/>
        <v>Ayrault I</v>
      </c>
      <c r="AE128" s="145">
        <f t="shared" si="73"/>
        <v>41045</v>
      </c>
      <c r="AF128" s="145">
        <f t="shared" si="74"/>
        <v>41729</v>
      </c>
      <c r="AG128" s="146" t="str">
        <f t="shared" si="75"/>
        <v>Najat Vallaud-Belkacem</v>
      </c>
      <c r="AH128" s="147" t="str">
        <f t="shared" si="76"/>
        <v>1977</v>
      </c>
      <c r="AI128" s="148" t="str">
        <f t="shared" si="77"/>
        <v>female</v>
      </c>
      <c r="AJ128" s="149" t="str">
        <f t="shared" si="215"/>
        <v>fr_ps01</v>
      </c>
      <c r="AK128" s="150" t="str">
        <f t="shared" si="78"/>
        <v>Vallaud-Belkacem_Najat_1977</v>
      </c>
      <c r="AM128" s="5"/>
      <c r="AN128" s="142" t="s">
        <v>920</v>
      </c>
      <c r="AO128" s="143" t="str">
        <f t="shared" si="288"/>
        <v/>
      </c>
      <c r="AP128" s="144" t="str">
        <f t="shared" si="289"/>
        <v/>
      </c>
      <c r="AQ128" s="145" t="str">
        <f t="shared" si="216"/>
        <v/>
      </c>
      <c r="AR128" s="145" t="str">
        <f t="shared" si="217"/>
        <v/>
      </c>
      <c r="AS128" s="146" t="str">
        <f t="shared" si="290"/>
        <v/>
      </c>
      <c r="AT128" s="147" t="str">
        <f t="shared" si="291"/>
        <v/>
      </c>
      <c r="AU128" s="148" t="str">
        <f t="shared" si="292"/>
        <v/>
      </c>
      <c r="AV128" s="149" t="str">
        <f t="shared" si="293"/>
        <v/>
      </c>
      <c r="AW128" s="150" t="str">
        <f t="shared" si="294"/>
        <v/>
      </c>
      <c r="AX128" s="89"/>
      <c r="AY128" s="5"/>
      <c r="AZ128" s="142"/>
      <c r="BA128" s="143" t="str">
        <f t="shared" si="295"/>
        <v/>
      </c>
      <c r="BB128" s="144" t="str">
        <f t="shared" si="296"/>
        <v/>
      </c>
      <c r="BC128" s="145" t="str">
        <f t="shared" si="218"/>
        <v/>
      </c>
      <c r="BD128" s="145" t="str">
        <f t="shared" si="219"/>
        <v/>
      </c>
      <c r="BE128" s="146" t="str">
        <f t="shared" si="297"/>
        <v/>
      </c>
      <c r="BF128" s="147" t="str">
        <f t="shared" si="298"/>
        <v/>
      </c>
      <c r="BG128" s="148" t="str">
        <f t="shared" si="299"/>
        <v/>
      </c>
      <c r="BH128" s="149" t="str">
        <f t="shared" si="300"/>
        <v/>
      </c>
      <c r="BI128" s="150" t="str">
        <f t="shared" si="301"/>
        <v/>
      </c>
      <c r="BJ128" s="89"/>
      <c r="BK128" s="5"/>
      <c r="BL128" s="142"/>
      <c r="BM128" s="143" t="str">
        <f t="shared" si="261"/>
        <v/>
      </c>
      <c r="BN128" s="144" t="str">
        <f t="shared" si="262"/>
        <v/>
      </c>
      <c r="BO128" s="145" t="str">
        <f t="shared" si="263"/>
        <v/>
      </c>
      <c r="BP128" s="145" t="str">
        <f t="shared" si="264"/>
        <v/>
      </c>
      <c r="BQ128" s="146" t="str">
        <f t="shared" si="265"/>
        <v/>
      </c>
      <c r="BR128" s="147" t="str">
        <f t="shared" si="266"/>
        <v/>
      </c>
      <c r="BS128" s="148" t="str">
        <f t="shared" si="267"/>
        <v/>
      </c>
      <c r="BT128" s="149" t="str">
        <f t="shared" si="268"/>
        <v/>
      </c>
      <c r="BU128" s="150" t="str">
        <f t="shared" si="269"/>
        <v/>
      </c>
      <c r="BV128" s="89"/>
      <c r="BW128" s="142"/>
      <c r="BX128" s="142"/>
      <c r="BY128" s="143" t="str">
        <f t="shared" si="270"/>
        <v/>
      </c>
      <c r="BZ128" s="144" t="str">
        <f t="shared" si="271"/>
        <v/>
      </c>
      <c r="CA128" s="145" t="str">
        <f t="shared" si="272"/>
        <v/>
      </c>
      <c r="CB128" s="145" t="str">
        <f t="shared" si="273"/>
        <v/>
      </c>
      <c r="CC128" s="146" t="str">
        <f t="shared" si="274"/>
        <v/>
      </c>
      <c r="CD128" s="147" t="str">
        <f t="shared" si="275"/>
        <v/>
      </c>
      <c r="CE128" s="148" t="str">
        <f t="shared" si="276"/>
        <v/>
      </c>
      <c r="CF128" s="149" t="str">
        <f t="shared" si="277"/>
        <v/>
      </c>
      <c r="CG128" s="150" t="str">
        <f t="shared" si="278"/>
        <v/>
      </c>
      <c r="CH128" s="89"/>
      <c r="CI128" s="142"/>
      <c r="CJ128" s="142"/>
      <c r="CK128" s="143" t="str">
        <f t="shared" si="279"/>
        <v/>
      </c>
      <c r="CL128" s="144" t="str">
        <f t="shared" si="280"/>
        <v/>
      </c>
      <c r="CM128" s="145" t="str">
        <f t="shared" si="281"/>
        <v/>
      </c>
      <c r="CN128" s="145" t="str">
        <f t="shared" si="282"/>
        <v/>
      </c>
      <c r="CO128" s="146" t="str">
        <f t="shared" si="283"/>
        <v/>
      </c>
      <c r="CP128" s="147" t="str">
        <f t="shared" si="284"/>
        <v/>
      </c>
      <c r="CQ128" s="148" t="str">
        <f t="shared" si="285"/>
        <v/>
      </c>
      <c r="CR128" s="149" t="str">
        <f t="shared" si="286"/>
        <v/>
      </c>
      <c r="CS128" s="150" t="str">
        <f t="shared" si="287"/>
        <v/>
      </c>
      <c r="CT128" s="89"/>
      <c r="CU128" s="142"/>
      <c r="CV128" s="142"/>
      <c r="CW128" s="143" t="str">
        <f t="shared" si="252"/>
        <v/>
      </c>
      <c r="CX128" s="144" t="str">
        <f t="shared" si="253"/>
        <v/>
      </c>
      <c r="CY128" s="145" t="str">
        <f t="shared" si="254"/>
        <v/>
      </c>
      <c r="CZ128" s="145" t="str">
        <f t="shared" si="255"/>
        <v/>
      </c>
      <c r="DA128" s="146" t="str">
        <f t="shared" si="256"/>
        <v/>
      </c>
      <c r="DB128" s="147" t="str">
        <f t="shared" si="257"/>
        <v/>
      </c>
      <c r="DC128" s="148" t="str">
        <f t="shared" si="258"/>
        <v/>
      </c>
      <c r="DD128" s="149" t="str">
        <f t="shared" si="259"/>
        <v/>
      </c>
      <c r="DE128" s="150" t="str">
        <f t="shared" si="260"/>
        <v/>
      </c>
      <c r="DF128" s="89"/>
      <c r="DG128" s="142"/>
      <c r="DH128" s="142"/>
      <c r="DI128" s="143" t="str">
        <f t="shared" si="79"/>
        <v/>
      </c>
      <c r="DJ128" s="144" t="str">
        <f t="shared" si="80"/>
        <v/>
      </c>
      <c r="DK128" s="145" t="str">
        <f t="shared" si="81"/>
        <v/>
      </c>
      <c r="DL128" s="145" t="str">
        <f t="shared" si="82"/>
        <v/>
      </c>
      <c r="DM128" s="146" t="str">
        <f t="shared" si="83"/>
        <v/>
      </c>
      <c r="DN128" s="147" t="str">
        <f t="shared" si="84"/>
        <v/>
      </c>
      <c r="DO128" s="148" t="str">
        <f t="shared" si="85"/>
        <v/>
      </c>
      <c r="DP128" s="149" t="str">
        <f t="shared" si="86"/>
        <v/>
      </c>
      <c r="DQ128" s="150" t="str">
        <f t="shared" si="87"/>
        <v/>
      </c>
      <c r="DR128" s="89"/>
      <c r="DS128" s="5"/>
      <c r="DT128" s="142"/>
      <c r="DU128" s="143" t="str">
        <f t="shared" si="88"/>
        <v/>
      </c>
      <c r="DV128" s="144" t="str">
        <f t="shared" si="89"/>
        <v/>
      </c>
      <c r="DW128" s="145" t="str">
        <f t="shared" si="90"/>
        <v/>
      </c>
      <c r="DX128" s="145" t="str">
        <f t="shared" si="91"/>
        <v/>
      </c>
      <c r="DY128" s="146" t="str">
        <f t="shared" si="92"/>
        <v/>
      </c>
      <c r="DZ128" s="147" t="str">
        <f t="shared" si="93"/>
        <v/>
      </c>
      <c r="EA128" s="148" t="str">
        <f t="shared" si="94"/>
        <v/>
      </c>
      <c r="EB128" s="149" t="str">
        <f t="shared" si="95"/>
        <v/>
      </c>
      <c r="EC128" s="150" t="str">
        <f t="shared" si="96"/>
        <v/>
      </c>
      <c r="ED128" s="89"/>
      <c r="EE128" s="5"/>
      <c r="EF128" s="142"/>
      <c r="EG128" s="143" t="str">
        <f t="shared" si="97"/>
        <v/>
      </c>
      <c r="EH128" s="144" t="str">
        <f t="shared" si="98"/>
        <v/>
      </c>
      <c r="EI128" s="145" t="str">
        <f t="shared" si="99"/>
        <v/>
      </c>
      <c r="EJ128" s="145" t="str">
        <f t="shared" si="100"/>
        <v/>
      </c>
      <c r="EK128" s="146" t="str">
        <f t="shared" si="101"/>
        <v/>
      </c>
      <c r="EL128" s="147" t="str">
        <f t="shared" si="102"/>
        <v/>
      </c>
      <c r="EM128" s="148" t="str">
        <f t="shared" si="103"/>
        <v/>
      </c>
      <c r="EN128" s="149" t="str">
        <f t="shared" si="104"/>
        <v/>
      </c>
      <c r="EO128" s="150" t="str">
        <f t="shared" si="105"/>
        <v/>
      </c>
      <c r="EP128" s="89"/>
      <c r="EQ128" s="5"/>
      <c r="ER128" s="142"/>
      <c r="ES128" s="143" t="str">
        <f t="shared" si="106"/>
        <v/>
      </c>
      <c r="ET128" s="144" t="str">
        <f t="shared" si="107"/>
        <v/>
      </c>
      <c r="EU128" s="145" t="str">
        <f t="shared" si="108"/>
        <v/>
      </c>
      <c r="EV128" s="145" t="str">
        <f t="shared" si="109"/>
        <v/>
      </c>
      <c r="EW128" s="146" t="str">
        <f t="shared" si="110"/>
        <v/>
      </c>
      <c r="EX128" s="147" t="str">
        <f t="shared" si="111"/>
        <v/>
      </c>
      <c r="EY128" s="148" t="str">
        <f t="shared" si="112"/>
        <v/>
      </c>
      <c r="EZ128" s="149" t="str">
        <f t="shared" si="113"/>
        <v/>
      </c>
      <c r="FA128" s="150" t="str">
        <f t="shared" si="114"/>
        <v/>
      </c>
      <c r="FB128" s="89"/>
      <c r="FC128" s="5"/>
      <c r="FD128" s="142"/>
      <c r="FE128" s="143" t="str">
        <f t="shared" si="115"/>
        <v/>
      </c>
      <c r="FF128" s="144" t="str">
        <f t="shared" si="116"/>
        <v/>
      </c>
      <c r="FG128" s="145" t="str">
        <f t="shared" si="117"/>
        <v/>
      </c>
      <c r="FH128" s="145" t="str">
        <f t="shared" si="118"/>
        <v/>
      </c>
      <c r="FI128" s="146" t="str">
        <f t="shared" si="119"/>
        <v/>
      </c>
      <c r="FJ128" s="147" t="str">
        <f t="shared" si="120"/>
        <v/>
      </c>
      <c r="FK128" s="148" t="str">
        <f t="shared" si="121"/>
        <v/>
      </c>
      <c r="FL128" s="149" t="str">
        <f t="shared" si="122"/>
        <v/>
      </c>
      <c r="FM128" s="150" t="str">
        <f t="shared" si="123"/>
        <v/>
      </c>
      <c r="FN128" s="89"/>
      <c r="FO128" s="5"/>
      <c r="FP128" s="142"/>
      <c r="FQ128" s="143" t="str">
        <f>IF(FU128="","",#REF!)</f>
        <v/>
      </c>
      <c r="FR128" s="144" t="str">
        <f t="shared" si="124"/>
        <v/>
      </c>
      <c r="FS128" s="145" t="str">
        <f t="shared" si="125"/>
        <v/>
      </c>
      <c r="FT128" s="145" t="str">
        <f t="shared" si="126"/>
        <v/>
      </c>
      <c r="FU128" s="146" t="str">
        <f t="shared" si="127"/>
        <v/>
      </c>
      <c r="FV128" s="147" t="str">
        <f t="shared" si="128"/>
        <v/>
      </c>
      <c r="FW128" s="148" t="str">
        <f t="shared" si="129"/>
        <v/>
      </c>
      <c r="FX128" s="149" t="str">
        <f t="shared" si="130"/>
        <v/>
      </c>
      <c r="FY128" s="150" t="str">
        <f t="shared" si="131"/>
        <v/>
      </c>
      <c r="FZ128" s="89"/>
      <c r="GA128" s="5"/>
      <c r="GB128" s="142"/>
      <c r="GC128" s="143" t="str">
        <f t="shared" si="132"/>
        <v/>
      </c>
      <c r="GD128" s="144" t="str">
        <f t="shared" si="133"/>
        <v/>
      </c>
      <c r="GE128" s="145" t="str">
        <f t="shared" si="134"/>
        <v/>
      </c>
      <c r="GF128" s="145" t="str">
        <f t="shared" si="135"/>
        <v/>
      </c>
      <c r="GG128" s="146" t="str">
        <f t="shared" si="136"/>
        <v/>
      </c>
      <c r="GH128" s="147" t="str">
        <f t="shared" si="137"/>
        <v/>
      </c>
      <c r="GI128" s="148" t="str">
        <f t="shared" si="138"/>
        <v/>
      </c>
      <c r="GJ128" s="149" t="str">
        <f t="shared" si="139"/>
        <v/>
      </c>
      <c r="GK128" s="150" t="str">
        <f t="shared" si="140"/>
        <v/>
      </c>
      <c r="GL128" s="89"/>
      <c r="GM128" s="5"/>
      <c r="GN128" s="142"/>
      <c r="GO128" s="143" t="str">
        <f t="shared" si="141"/>
        <v/>
      </c>
      <c r="GP128" s="144" t="str">
        <f t="shared" si="142"/>
        <v/>
      </c>
      <c r="GQ128" s="145" t="str">
        <f t="shared" si="143"/>
        <v/>
      </c>
      <c r="GR128" s="145" t="str">
        <f t="shared" si="144"/>
        <v/>
      </c>
      <c r="GS128" s="146" t="str">
        <f t="shared" si="145"/>
        <v/>
      </c>
      <c r="GT128" s="147" t="str">
        <f t="shared" si="146"/>
        <v/>
      </c>
      <c r="GU128" s="148" t="str">
        <f t="shared" si="147"/>
        <v/>
      </c>
      <c r="GV128" s="149" t="str">
        <f t="shared" si="148"/>
        <v/>
      </c>
      <c r="GW128" s="150" t="str">
        <f t="shared" si="149"/>
        <v/>
      </c>
      <c r="GX128" s="89"/>
      <c r="GY128" s="5"/>
      <c r="GZ128" s="142"/>
      <c r="HA128" s="143" t="str">
        <f t="shared" si="150"/>
        <v/>
      </c>
      <c r="HB128" s="144" t="str">
        <f t="shared" si="151"/>
        <v/>
      </c>
      <c r="HC128" s="145" t="str">
        <f t="shared" si="152"/>
        <v/>
      </c>
      <c r="HD128" s="145" t="str">
        <f t="shared" si="153"/>
        <v/>
      </c>
      <c r="HE128" s="146" t="str">
        <f t="shared" si="154"/>
        <v/>
      </c>
      <c r="HF128" s="147" t="str">
        <f t="shared" si="155"/>
        <v/>
      </c>
      <c r="HG128" s="148" t="str">
        <f t="shared" si="156"/>
        <v/>
      </c>
      <c r="HH128" s="149" t="str">
        <f t="shared" si="157"/>
        <v/>
      </c>
      <c r="HI128" s="150" t="str">
        <f t="shared" si="158"/>
        <v/>
      </c>
      <c r="HJ128" s="89"/>
      <c r="HK128" s="5"/>
      <c r="HL128" s="142"/>
      <c r="HM128" s="143" t="str">
        <f t="shared" si="159"/>
        <v/>
      </c>
      <c r="HN128" s="144" t="str">
        <f t="shared" si="160"/>
        <v/>
      </c>
      <c r="HO128" s="145" t="str">
        <f t="shared" si="161"/>
        <v/>
      </c>
      <c r="HP128" s="145" t="str">
        <f t="shared" si="162"/>
        <v/>
      </c>
      <c r="HQ128" s="146" t="str">
        <f t="shared" si="163"/>
        <v/>
      </c>
      <c r="HR128" s="147" t="str">
        <f t="shared" si="164"/>
        <v/>
      </c>
      <c r="HS128" s="148" t="str">
        <f t="shared" si="165"/>
        <v/>
      </c>
      <c r="HT128" s="149" t="str">
        <f t="shared" si="166"/>
        <v/>
      </c>
      <c r="HU128" s="150" t="str">
        <f t="shared" si="167"/>
        <v/>
      </c>
      <c r="HV128" s="89"/>
      <c r="HW128" s="5"/>
      <c r="HX128" s="142"/>
      <c r="HY128" s="143" t="str">
        <f t="shared" si="168"/>
        <v/>
      </c>
      <c r="HZ128" s="144" t="str">
        <f t="shared" si="169"/>
        <v/>
      </c>
      <c r="IA128" s="145" t="str">
        <f t="shared" si="170"/>
        <v/>
      </c>
      <c r="IB128" s="145" t="str">
        <f t="shared" si="171"/>
        <v/>
      </c>
      <c r="IC128" s="146" t="str">
        <f t="shared" si="172"/>
        <v/>
      </c>
      <c r="ID128" s="147" t="str">
        <f t="shared" si="173"/>
        <v/>
      </c>
      <c r="IE128" s="148" t="str">
        <f t="shared" si="174"/>
        <v/>
      </c>
      <c r="IF128" s="149" t="str">
        <f t="shared" si="175"/>
        <v/>
      </c>
      <c r="IG128" s="150" t="str">
        <f t="shared" si="176"/>
        <v/>
      </c>
      <c r="IH128" s="89"/>
      <c r="II128" s="5"/>
      <c r="IJ128" s="142"/>
      <c r="IK128" s="143" t="str">
        <f t="shared" si="177"/>
        <v/>
      </c>
      <c r="IL128" s="144" t="str">
        <f t="shared" si="178"/>
        <v/>
      </c>
      <c r="IM128" s="145" t="str">
        <f t="shared" si="179"/>
        <v/>
      </c>
      <c r="IN128" s="145" t="str">
        <f t="shared" si="180"/>
        <v/>
      </c>
      <c r="IO128" s="146" t="str">
        <f t="shared" si="181"/>
        <v/>
      </c>
      <c r="IP128" s="147" t="str">
        <f t="shared" si="182"/>
        <v/>
      </c>
      <c r="IQ128" s="148" t="str">
        <f t="shared" si="183"/>
        <v/>
      </c>
      <c r="IR128" s="149" t="str">
        <f t="shared" si="184"/>
        <v/>
      </c>
      <c r="IS128" s="150" t="str">
        <f t="shared" si="185"/>
        <v/>
      </c>
      <c r="IT128" s="89"/>
      <c r="IU128" s="5"/>
      <c r="IV128" s="142"/>
      <c r="IW128" s="143" t="str">
        <f t="shared" si="186"/>
        <v/>
      </c>
      <c r="IX128" s="144" t="str">
        <f t="shared" si="187"/>
        <v/>
      </c>
      <c r="IY128" s="145" t="str">
        <f t="shared" si="188"/>
        <v/>
      </c>
      <c r="IZ128" s="145" t="str">
        <f t="shared" si="189"/>
        <v/>
      </c>
      <c r="JA128" s="146" t="str">
        <f t="shared" si="190"/>
        <v/>
      </c>
      <c r="JB128" s="147" t="str">
        <f t="shared" si="191"/>
        <v/>
      </c>
      <c r="JC128" s="148" t="str">
        <f t="shared" si="192"/>
        <v/>
      </c>
      <c r="JD128" s="149" t="str">
        <f t="shared" si="193"/>
        <v/>
      </c>
      <c r="JE128" s="150" t="str">
        <f t="shared" si="194"/>
        <v/>
      </c>
      <c r="JF128" s="89"/>
      <c r="JG128" s="5"/>
      <c r="JH128" s="142"/>
      <c r="JI128" s="143" t="str">
        <f t="shared" si="195"/>
        <v/>
      </c>
      <c r="JJ128" s="144" t="str">
        <f t="shared" si="196"/>
        <v/>
      </c>
      <c r="JK128" s="145" t="str">
        <f t="shared" si="197"/>
        <v/>
      </c>
      <c r="JL128" s="145" t="str">
        <f t="shared" si="198"/>
        <v/>
      </c>
      <c r="JM128" s="146" t="str">
        <f t="shared" si="199"/>
        <v/>
      </c>
      <c r="JN128" s="147" t="str">
        <f t="shared" si="200"/>
        <v/>
      </c>
      <c r="JO128" s="148" t="str">
        <f t="shared" si="201"/>
        <v/>
      </c>
      <c r="JP128" s="149" t="str">
        <f t="shared" si="202"/>
        <v/>
      </c>
      <c r="JQ128" s="150" t="str">
        <f t="shared" si="203"/>
        <v/>
      </c>
      <c r="JR128" s="89"/>
      <c r="JS128" s="5"/>
      <c r="JT128" s="142"/>
      <c r="JU128" s="143" t="str">
        <f t="shared" si="204"/>
        <v/>
      </c>
      <c r="JV128" s="144" t="str">
        <f t="shared" si="205"/>
        <v/>
      </c>
      <c r="JW128" s="145" t="str">
        <f t="shared" si="206"/>
        <v/>
      </c>
      <c r="JX128" s="145" t="str">
        <f t="shared" si="207"/>
        <v/>
      </c>
      <c r="JY128" s="146" t="str">
        <f t="shared" si="208"/>
        <v/>
      </c>
      <c r="JZ128" s="147" t="str">
        <f t="shared" si="209"/>
        <v/>
      </c>
      <c r="KA128" s="148" t="str">
        <f t="shared" si="210"/>
        <v/>
      </c>
      <c r="KB128" s="149" t="str">
        <f t="shared" si="211"/>
        <v/>
      </c>
      <c r="KC128" s="150" t="str">
        <f t="shared" si="212"/>
        <v/>
      </c>
      <c r="KD128" s="89"/>
      <c r="KE128" s="5"/>
      <c r="KF128" s="142"/>
    </row>
    <row r="129" spans="1:292" ht="13.5" customHeight="1" x14ac:dyDescent="0.25">
      <c r="A129" s="100"/>
      <c r="B129" s="142" t="s">
        <v>1179</v>
      </c>
      <c r="C129" s="142"/>
      <c r="E129" s="143" t="str">
        <f t="shared" si="53"/>
        <v/>
      </c>
      <c r="F129" s="144" t="str">
        <f t="shared" si="54"/>
        <v/>
      </c>
      <c r="G129" s="145" t="str">
        <f t="shared" si="55"/>
        <v/>
      </c>
      <c r="H129" s="145" t="str">
        <f t="shared" si="56"/>
        <v/>
      </c>
      <c r="I129" s="146" t="str">
        <f t="shared" si="57"/>
        <v/>
      </c>
      <c r="J129" s="147" t="str">
        <f t="shared" si="58"/>
        <v/>
      </c>
      <c r="K129" s="148" t="str">
        <f t="shared" si="59"/>
        <v/>
      </c>
      <c r="L129" s="149" t="str">
        <f t="shared" si="60"/>
        <v/>
      </c>
      <c r="M129" s="150" t="str">
        <f t="shared" si="61"/>
        <v/>
      </c>
      <c r="O129" s="5"/>
      <c r="P129" s="142"/>
      <c r="Q129" s="143" t="str">
        <f t="shared" si="62"/>
        <v/>
      </c>
      <c r="R129" s="144" t="str">
        <f t="shared" si="63"/>
        <v/>
      </c>
      <c r="S129" s="145" t="str">
        <f t="shared" si="64"/>
        <v/>
      </c>
      <c r="T129" s="145" t="str">
        <f t="shared" si="65"/>
        <v/>
      </c>
      <c r="U129" s="146" t="str">
        <f t="shared" si="66"/>
        <v/>
      </c>
      <c r="V129" s="147" t="str">
        <f t="shared" si="67"/>
        <v/>
      </c>
      <c r="W129" s="148" t="str">
        <f t="shared" si="68"/>
        <v/>
      </c>
      <c r="X129" s="149" t="str">
        <f t="shared" si="69"/>
        <v/>
      </c>
      <c r="Y129" s="150" t="str">
        <f t="shared" si="70"/>
        <v/>
      </c>
      <c r="AA129" s="5"/>
      <c r="AB129" s="142"/>
      <c r="AC129" s="143" t="str">
        <f t="shared" si="71"/>
        <v/>
      </c>
      <c r="AD129" s="144" t="str">
        <f t="shared" si="72"/>
        <v/>
      </c>
      <c r="AE129" s="145" t="str">
        <f t="shared" si="73"/>
        <v/>
      </c>
      <c r="AF129" s="145" t="str">
        <f t="shared" si="74"/>
        <v/>
      </c>
      <c r="AG129" s="146" t="str">
        <f t="shared" si="75"/>
        <v/>
      </c>
      <c r="AH129" s="147" t="str">
        <f t="shared" si="76"/>
        <v/>
      </c>
      <c r="AI129" s="148" t="str">
        <f t="shared" si="77"/>
        <v/>
      </c>
      <c r="AJ129" s="149" t="str">
        <f t="shared" si="215"/>
        <v/>
      </c>
      <c r="AK129" s="150" t="str">
        <f t="shared" si="78"/>
        <v/>
      </c>
      <c r="AM129" s="5"/>
      <c r="AN129" s="142"/>
      <c r="AO129" s="143" t="str">
        <f t="shared" si="288"/>
        <v/>
      </c>
      <c r="AP129" s="144" t="str">
        <f t="shared" si="289"/>
        <v/>
      </c>
      <c r="AQ129" s="145" t="str">
        <f t="shared" si="216"/>
        <v/>
      </c>
      <c r="AR129" s="145" t="str">
        <f t="shared" si="217"/>
        <v/>
      </c>
      <c r="AS129" s="146" t="str">
        <f t="shared" si="290"/>
        <v/>
      </c>
      <c r="AT129" s="147" t="str">
        <f t="shared" si="291"/>
        <v/>
      </c>
      <c r="AU129" s="148" t="str">
        <f t="shared" si="292"/>
        <v/>
      </c>
      <c r="AV129" s="149" t="str">
        <f t="shared" si="293"/>
        <v/>
      </c>
      <c r="AW129" s="150" t="str">
        <f t="shared" si="294"/>
        <v/>
      </c>
      <c r="AX129" s="89"/>
      <c r="AY129" s="5"/>
      <c r="AZ129" s="142"/>
      <c r="BA129" s="143" t="str">
        <f t="shared" si="295"/>
        <v/>
      </c>
      <c r="BB129" s="144" t="str">
        <f t="shared" si="296"/>
        <v/>
      </c>
      <c r="BC129" s="145" t="str">
        <f t="shared" si="218"/>
        <v/>
      </c>
      <c r="BD129" s="145" t="str">
        <f t="shared" si="219"/>
        <v/>
      </c>
      <c r="BE129" s="146" t="str">
        <f t="shared" si="297"/>
        <v/>
      </c>
      <c r="BF129" s="147" t="str">
        <f t="shared" si="298"/>
        <v/>
      </c>
      <c r="BG129" s="148" t="str">
        <f t="shared" si="299"/>
        <v/>
      </c>
      <c r="BH129" s="149" t="str">
        <f t="shared" si="300"/>
        <v/>
      </c>
      <c r="BI129" s="150" t="str">
        <f t="shared" si="301"/>
        <v/>
      </c>
      <c r="BJ129" s="89"/>
      <c r="BK129" s="5"/>
      <c r="BL129" s="142"/>
      <c r="BM129" s="143">
        <f t="shared" si="261"/>
        <v>42870</v>
      </c>
      <c r="BN129" s="144" t="str">
        <f t="shared" si="262"/>
        <v>Cazenueve I</v>
      </c>
      <c r="BO129" s="145">
        <f t="shared" si="263"/>
        <v>42710</v>
      </c>
      <c r="BP129" s="145">
        <f t="shared" si="264"/>
        <v>42870</v>
      </c>
      <c r="BQ129" s="146" t="str">
        <f t="shared" si="265"/>
        <v>Ségolène Royal</v>
      </c>
      <c r="BR129" s="147" t="str">
        <f t="shared" si="266"/>
        <v>1953</v>
      </c>
      <c r="BS129" s="148" t="str">
        <f t="shared" si="267"/>
        <v>female</v>
      </c>
      <c r="BT129" s="149" t="str">
        <f t="shared" si="268"/>
        <v>fr_ps01</v>
      </c>
      <c r="BU129" s="150" t="str">
        <f t="shared" si="269"/>
        <v>Royal_Ségolène_1953</v>
      </c>
      <c r="BV129" s="89"/>
      <c r="BW129" s="142"/>
      <c r="BX129" s="142" t="s">
        <v>1103</v>
      </c>
      <c r="BY129" s="143" t="str">
        <f t="shared" si="270"/>
        <v/>
      </c>
      <c r="BZ129" s="144" t="str">
        <f t="shared" si="271"/>
        <v/>
      </c>
      <c r="CA129" s="145" t="str">
        <f t="shared" si="272"/>
        <v/>
      </c>
      <c r="CB129" s="145" t="str">
        <f t="shared" si="273"/>
        <v/>
      </c>
      <c r="CC129" s="146" t="str">
        <f t="shared" si="274"/>
        <v/>
      </c>
      <c r="CD129" s="147" t="str">
        <f t="shared" si="275"/>
        <v/>
      </c>
      <c r="CE129" s="148" t="str">
        <f t="shared" si="276"/>
        <v/>
      </c>
      <c r="CF129" s="149" t="str">
        <f t="shared" si="277"/>
        <v/>
      </c>
      <c r="CG129" s="150" t="str">
        <f t="shared" si="278"/>
        <v/>
      </c>
      <c r="CH129" s="89"/>
      <c r="CI129" s="142"/>
      <c r="CJ129" s="142"/>
      <c r="CK129" s="143" t="str">
        <f t="shared" si="279"/>
        <v/>
      </c>
      <c r="CL129" s="144" t="str">
        <f t="shared" si="280"/>
        <v/>
      </c>
      <c r="CM129" s="145" t="str">
        <f t="shared" si="281"/>
        <v/>
      </c>
      <c r="CN129" s="145" t="str">
        <f t="shared" si="282"/>
        <v/>
      </c>
      <c r="CO129" s="146" t="str">
        <f t="shared" si="283"/>
        <v/>
      </c>
      <c r="CP129" s="147" t="str">
        <f t="shared" si="284"/>
        <v/>
      </c>
      <c r="CQ129" s="148" t="str">
        <f t="shared" si="285"/>
        <v/>
      </c>
      <c r="CR129" s="149" t="str">
        <f t="shared" si="286"/>
        <v/>
      </c>
      <c r="CS129" s="150" t="str">
        <f t="shared" si="287"/>
        <v/>
      </c>
      <c r="CT129" s="89"/>
      <c r="CU129" s="142"/>
      <c r="CV129" s="142"/>
      <c r="CW129" s="143" t="str">
        <f t="shared" si="252"/>
        <v/>
      </c>
      <c r="CX129" s="144" t="str">
        <f t="shared" si="253"/>
        <v/>
      </c>
      <c r="CY129" s="145" t="str">
        <f t="shared" si="254"/>
        <v/>
      </c>
      <c r="CZ129" s="145" t="str">
        <f t="shared" si="255"/>
        <v/>
      </c>
      <c r="DA129" s="146" t="str">
        <f t="shared" si="256"/>
        <v/>
      </c>
      <c r="DB129" s="147" t="str">
        <f t="shared" si="257"/>
        <v/>
      </c>
      <c r="DC129" s="148" t="str">
        <f t="shared" si="258"/>
        <v/>
      </c>
      <c r="DD129" s="149" t="str">
        <f t="shared" si="259"/>
        <v/>
      </c>
      <c r="DE129" s="150" t="str">
        <f t="shared" si="260"/>
        <v/>
      </c>
      <c r="DF129" s="89"/>
      <c r="DG129" s="142"/>
      <c r="DH129" s="142"/>
      <c r="DI129" s="143" t="str">
        <f t="shared" si="79"/>
        <v/>
      </c>
      <c r="DJ129" s="144" t="str">
        <f t="shared" si="80"/>
        <v/>
      </c>
      <c r="DK129" s="145" t="str">
        <f t="shared" si="81"/>
        <v/>
      </c>
      <c r="DL129" s="145" t="str">
        <f t="shared" si="82"/>
        <v/>
      </c>
      <c r="DM129" s="146" t="str">
        <f t="shared" si="83"/>
        <v/>
      </c>
      <c r="DN129" s="147" t="str">
        <f t="shared" si="84"/>
        <v/>
      </c>
      <c r="DO129" s="148" t="str">
        <f t="shared" si="85"/>
        <v/>
      </c>
      <c r="DP129" s="149" t="str">
        <f t="shared" si="86"/>
        <v/>
      </c>
      <c r="DQ129" s="150" t="str">
        <f t="shared" si="87"/>
        <v/>
      </c>
      <c r="DR129" s="89"/>
      <c r="DS129" s="5"/>
      <c r="DT129" s="142"/>
      <c r="DU129" s="143" t="str">
        <f t="shared" si="88"/>
        <v/>
      </c>
      <c r="DV129" s="144" t="str">
        <f t="shared" si="89"/>
        <v/>
      </c>
      <c r="DW129" s="145" t="str">
        <f t="shared" si="90"/>
        <v/>
      </c>
      <c r="DX129" s="145" t="str">
        <f t="shared" si="91"/>
        <v/>
      </c>
      <c r="DY129" s="146" t="str">
        <f t="shared" si="92"/>
        <v/>
      </c>
      <c r="DZ129" s="147" t="str">
        <f t="shared" si="93"/>
        <v/>
      </c>
      <c r="EA129" s="148" t="str">
        <f t="shared" si="94"/>
        <v/>
      </c>
      <c r="EB129" s="149" t="str">
        <f t="shared" si="95"/>
        <v/>
      </c>
      <c r="EC129" s="150" t="str">
        <f t="shared" si="96"/>
        <v/>
      </c>
      <c r="ED129" s="89"/>
      <c r="EE129" s="5"/>
      <c r="EF129" s="142"/>
      <c r="EG129" s="143" t="str">
        <f t="shared" si="97"/>
        <v/>
      </c>
      <c r="EH129" s="144" t="str">
        <f t="shared" si="98"/>
        <v/>
      </c>
      <c r="EI129" s="145" t="str">
        <f t="shared" si="99"/>
        <v/>
      </c>
      <c r="EJ129" s="145" t="str">
        <f t="shared" si="100"/>
        <v/>
      </c>
      <c r="EK129" s="146" t="str">
        <f t="shared" si="101"/>
        <v/>
      </c>
      <c r="EL129" s="147" t="str">
        <f t="shared" si="102"/>
        <v/>
      </c>
      <c r="EM129" s="148" t="str">
        <f t="shared" si="103"/>
        <v/>
      </c>
      <c r="EN129" s="149" t="str">
        <f t="shared" si="104"/>
        <v/>
      </c>
      <c r="EO129" s="150" t="str">
        <f t="shared" si="105"/>
        <v/>
      </c>
      <c r="EP129" s="89"/>
      <c r="EQ129" s="5"/>
      <c r="ER129" s="142"/>
      <c r="ES129" s="143" t="str">
        <f t="shared" si="106"/>
        <v/>
      </c>
      <c r="ET129" s="144" t="str">
        <f t="shared" si="107"/>
        <v/>
      </c>
      <c r="EU129" s="145" t="str">
        <f t="shared" si="108"/>
        <v/>
      </c>
      <c r="EV129" s="145" t="str">
        <f t="shared" si="109"/>
        <v/>
      </c>
      <c r="EW129" s="146" t="str">
        <f t="shared" si="110"/>
        <v/>
      </c>
      <c r="EX129" s="147" t="str">
        <f t="shared" si="111"/>
        <v/>
      </c>
      <c r="EY129" s="148" t="str">
        <f t="shared" si="112"/>
        <v/>
      </c>
      <c r="EZ129" s="149" t="str">
        <f t="shared" si="113"/>
        <v/>
      </c>
      <c r="FA129" s="150" t="str">
        <f t="shared" si="114"/>
        <v/>
      </c>
      <c r="FB129" s="89"/>
      <c r="FC129" s="5"/>
      <c r="FD129" s="142"/>
      <c r="FE129" s="143" t="str">
        <f t="shared" si="115"/>
        <v/>
      </c>
      <c r="FF129" s="144" t="str">
        <f t="shared" si="116"/>
        <v/>
      </c>
      <c r="FG129" s="145" t="str">
        <f t="shared" si="117"/>
        <v/>
      </c>
      <c r="FH129" s="145" t="str">
        <f t="shared" si="118"/>
        <v/>
      </c>
      <c r="FI129" s="146" t="str">
        <f t="shared" si="119"/>
        <v/>
      </c>
      <c r="FJ129" s="147" t="str">
        <f t="shared" si="120"/>
        <v/>
      </c>
      <c r="FK129" s="148" t="str">
        <f t="shared" si="121"/>
        <v/>
      </c>
      <c r="FL129" s="149" t="str">
        <f t="shared" si="122"/>
        <v/>
      </c>
      <c r="FM129" s="150" t="str">
        <f t="shared" si="123"/>
        <v/>
      </c>
      <c r="FN129" s="89"/>
      <c r="FO129" s="5"/>
      <c r="FP129" s="142"/>
      <c r="FQ129" s="143" t="str">
        <f>IF(FU129="","",#REF!)</f>
        <v/>
      </c>
      <c r="FR129" s="144" t="str">
        <f t="shared" si="124"/>
        <v/>
      </c>
      <c r="FS129" s="145" t="str">
        <f t="shared" si="125"/>
        <v/>
      </c>
      <c r="FT129" s="145" t="str">
        <f t="shared" si="126"/>
        <v/>
      </c>
      <c r="FU129" s="146" t="str">
        <f t="shared" si="127"/>
        <v/>
      </c>
      <c r="FV129" s="147" t="str">
        <f t="shared" si="128"/>
        <v/>
      </c>
      <c r="FW129" s="148" t="str">
        <f t="shared" si="129"/>
        <v/>
      </c>
      <c r="FX129" s="149" t="str">
        <f t="shared" si="130"/>
        <v/>
      </c>
      <c r="FY129" s="150" t="str">
        <f t="shared" si="131"/>
        <v/>
      </c>
      <c r="FZ129" s="89"/>
      <c r="GA129" s="5"/>
      <c r="GB129" s="142"/>
      <c r="GC129" s="143" t="str">
        <f t="shared" si="132"/>
        <v/>
      </c>
      <c r="GD129" s="144" t="str">
        <f t="shared" si="133"/>
        <v/>
      </c>
      <c r="GE129" s="145" t="str">
        <f t="shared" si="134"/>
        <v/>
      </c>
      <c r="GF129" s="145" t="str">
        <f t="shared" si="135"/>
        <v/>
      </c>
      <c r="GG129" s="146" t="str">
        <f t="shared" si="136"/>
        <v/>
      </c>
      <c r="GH129" s="147" t="str">
        <f t="shared" si="137"/>
        <v/>
      </c>
      <c r="GI129" s="148" t="str">
        <f t="shared" si="138"/>
        <v/>
      </c>
      <c r="GJ129" s="149" t="str">
        <f t="shared" si="139"/>
        <v/>
      </c>
      <c r="GK129" s="150" t="str">
        <f t="shared" si="140"/>
        <v/>
      </c>
      <c r="GL129" s="89"/>
      <c r="GM129" s="5"/>
      <c r="GN129" s="142"/>
      <c r="GO129" s="143" t="str">
        <f t="shared" si="141"/>
        <v/>
      </c>
      <c r="GP129" s="144" t="str">
        <f t="shared" si="142"/>
        <v/>
      </c>
      <c r="GQ129" s="145" t="str">
        <f t="shared" si="143"/>
        <v/>
      </c>
      <c r="GR129" s="145" t="str">
        <f t="shared" si="144"/>
        <v/>
      </c>
      <c r="GS129" s="146" t="str">
        <f t="shared" si="145"/>
        <v/>
      </c>
      <c r="GT129" s="147" t="str">
        <f t="shared" si="146"/>
        <v/>
      </c>
      <c r="GU129" s="148" t="str">
        <f t="shared" si="147"/>
        <v/>
      </c>
      <c r="GV129" s="149" t="str">
        <f t="shared" si="148"/>
        <v/>
      </c>
      <c r="GW129" s="150" t="str">
        <f t="shared" si="149"/>
        <v/>
      </c>
      <c r="GX129" s="89"/>
      <c r="GY129" s="5"/>
      <c r="GZ129" s="142"/>
      <c r="HA129" s="143" t="str">
        <f t="shared" si="150"/>
        <v/>
      </c>
      <c r="HB129" s="144" t="str">
        <f t="shared" si="151"/>
        <v/>
      </c>
      <c r="HC129" s="145" t="str">
        <f t="shared" si="152"/>
        <v/>
      </c>
      <c r="HD129" s="145" t="str">
        <f t="shared" si="153"/>
        <v/>
      </c>
      <c r="HE129" s="146" t="str">
        <f t="shared" si="154"/>
        <v/>
      </c>
      <c r="HF129" s="147" t="str">
        <f t="shared" si="155"/>
        <v/>
      </c>
      <c r="HG129" s="148" t="str">
        <f t="shared" si="156"/>
        <v/>
      </c>
      <c r="HH129" s="149" t="str">
        <f t="shared" si="157"/>
        <v/>
      </c>
      <c r="HI129" s="150" t="str">
        <f t="shared" si="158"/>
        <v/>
      </c>
      <c r="HJ129" s="89"/>
      <c r="HK129" s="5"/>
      <c r="HL129" s="142"/>
      <c r="HM129" s="143" t="str">
        <f t="shared" si="159"/>
        <v/>
      </c>
      <c r="HN129" s="144" t="str">
        <f t="shared" si="160"/>
        <v/>
      </c>
      <c r="HO129" s="145" t="str">
        <f t="shared" si="161"/>
        <v/>
      </c>
      <c r="HP129" s="145" t="str">
        <f t="shared" si="162"/>
        <v/>
      </c>
      <c r="HQ129" s="146" t="str">
        <f t="shared" si="163"/>
        <v/>
      </c>
      <c r="HR129" s="147" t="str">
        <f t="shared" si="164"/>
        <v/>
      </c>
      <c r="HS129" s="148" t="str">
        <f t="shared" si="165"/>
        <v/>
      </c>
      <c r="HT129" s="149" t="str">
        <f t="shared" si="166"/>
        <v/>
      </c>
      <c r="HU129" s="150" t="str">
        <f t="shared" si="167"/>
        <v/>
      </c>
      <c r="HV129" s="89"/>
      <c r="HW129" s="5"/>
      <c r="HX129" s="142"/>
      <c r="HY129" s="143" t="str">
        <f t="shared" si="168"/>
        <v/>
      </c>
      <c r="HZ129" s="144" t="str">
        <f t="shared" si="169"/>
        <v/>
      </c>
      <c r="IA129" s="145" t="str">
        <f t="shared" si="170"/>
        <v/>
      </c>
      <c r="IB129" s="145" t="str">
        <f t="shared" si="171"/>
        <v/>
      </c>
      <c r="IC129" s="146" t="str">
        <f t="shared" si="172"/>
        <v/>
      </c>
      <c r="ID129" s="147" t="str">
        <f t="shared" si="173"/>
        <v/>
      </c>
      <c r="IE129" s="148" t="str">
        <f t="shared" si="174"/>
        <v/>
      </c>
      <c r="IF129" s="149" t="str">
        <f t="shared" si="175"/>
        <v/>
      </c>
      <c r="IG129" s="150" t="str">
        <f t="shared" si="176"/>
        <v/>
      </c>
      <c r="IH129" s="89"/>
      <c r="II129" s="5"/>
      <c r="IJ129" s="142"/>
      <c r="IK129" s="143" t="str">
        <f t="shared" si="177"/>
        <v/>
      </c>
      <c r="IL129" s="144" t="str">
        <f t="shared" si="178"/>
        <v/>
      </c>
      <c r="IM129" s="145" t="str">
        <f t="shared" si="179"/>
        <v/>
      </c>
      <c r="IN129" s="145" t="str">
        <f t="shared" si="180"/>
        <v/>
      </c>
      <c r="IO129" s="146" t="str">
        <f t="shared" si="181"/>
        <v/>
      </c>
      <c r="IP129" s="147" t="str">
        <f t="shared" si="182"/>
        <v/>
      </c>
      <c r="IQ129" s="148" t="str">
        <f t="shared" si="183"/>
        <v/>
      </c>
      <c r="IR129" s="149" t="str">
        <f t="shared" si="184"/>
        <v/>
      </c>
      <c r="IS129" s="150" t="str">
        <f t="shared" si="185"/>
        <v/>
      </c>
      <c r="IT129" s="89"/>
      <c r="IU129" s="5"/>
      <c r="IV129" s="142"/>
      <c r="IW129" s="143" t="str">
        <f t="shared" si="186"/>
        <v/>
      </c>
      <c r="IX129" s="144" t="str">
        <f t="shared" si="187"/>
        <v/>
      </c>
      <c r="IY129" s="145" t="str">
        <f t="shared" si="188"/>
        <v/>
      </c>
      <c r="IZ129" s="145" t="str">
        <f t="shared" si="189"/>
        <v/>
      </c>
      <c r="JA129" s="146" t="str">
        <f t="shared" si="190"/>
        <v/>
      </c>
      <c r="JB129" s="147" t="str">
        <f t="shared" si="191"/>
        <v/>
      </c>
      <c r="JC129" s="148" t="str">
        <f t="shared" si="192"/>
        <v/>
      </c>
      <c r="JD129" s="149" t="str">
        <f t="shared" si="193"/>
        <v/>
      </c>
      <c r="JE129" s="150" t="str">
        <f t="shared" si="194"/>
        <v/>
      </c>
      <c r="JF129" s="89"/>
      <c r="JG129" s="5"/>
      <c r="JH129" s="142"/>
      <c r="JI129" s="143" t="str">
        <f t="shared" si="195"/>
        <v/>
      </c>
      <c r="JJ129" s="144" t="str">
        <f t="shared" si="196"/>
        <v/>
      </c>
      <c r="JK129" s="145" t="str">
        <f t="shared" si="197"/>
        <v/>
      </c>
      <c r="JL129" s="145" t="str">
        <f t="shared" si="198"/>
        <v/>
      </c>
      <c r="JM129" s="146" t="str">
        <f t="shared" si="199"/>
        <v/>
      </c>
      <c r="JN129" s="147" t="str">
        <f t="shared" si="200"/>
        <v/>
      </c>
      <c r="JO129" s="148" t="str">
        <f t="shared" si="201"/>
        <v/>
      </c>
      <c r="JP129" s="149" t="str">
        <f t="shared" si="202"/>
        <v/>
      </c>
      <c r="JQ129" s="150" t="str">
        <f t="shared" si="203"/>
        <v/>
      </c>
      <c r="JR129" s="89"/>
      <c r="JS129" s="5"/>
      <c r="JT129" s="142"/>
      <c r="JU129" s="143" t="str">
        <f t="shared" si="204"/>
        <v/>
      </c>
      <c r="JV129" s="144" t="str">
        <f t="shared" si="205"/>
        <v/>
      </c>
      <c r="JW129" s="145" t="str">
        <f t="shared" si="206"/>
        <v/>
      </c>
      <c r="JX129" s="145" t="str">
        <f t="shared" si="207"/>
        <v/>
      </c>
      <c r="JY129" s="146" t="str">
        <f t="shared" si="208"/>
        <v/>
      </c>
      <c r="JZ129" s="147" t="str">
        <f t="shared" si="209"/>
        <v/>
      </c>
      <c r="KA129" s="148" t="str">
        <f t="shared" si="210"/>
        <v/>
      </c>
      <c r="KB129" s="149" t="str">
        <f t="shared" si="211"/>
        <v/>
      </c>
      <c r="KC129" s="150" t="str">
        <f t="shared" si="212"/>
        <v/>
      </c>
      <c r="KD129" s="89"/>
      <c r="KE129" s="5"/>
      <c r="KF129" s="142"/>
    </row>
    <row r="130" spans="1:292" ht="13.5" customHeight="1" x14ac:dyDescent="0.25">
      <c r="A130" s="100"/>
      <c r="B130" s="142" t="s">
        <v>1182</v>
      </c>
      <c r="C130" s="142"/>
      <c r="E130" s="143" t="str">
        <f t="shared" si="53"/>
        <v/>
      </c>
      <c r="F130" s="144" t="str">
        <f t="shared" si="54"/>
        <v/>
      </c>
      <c r="G130" s="145" t="str">
        <f t="shared" si="55"/>
        <v/>
      </c>
      <c r="H130" s="145" t="str">
        <f t="shared" si="56"/>
        <v/>
      </c>
      <c r="I130" s="146" t="str">
        <f t="shared" si="57"/>
        <v/>
      </c>
      <c r="J130" s="147" t="str">
        <f t="shared" si="58"/>
        <v/>
      </c>
      <c r="K130" s="148" t="str">
        <f t="shared" si="59"/>
        <v/>
      </c>
      <c r="L130" s="149" t="str">
        <f t="shared" si="60"/>
        <v/>
      </c>
      <c r="M130" s="150" t="str">
        <f t="shared" si="61"/>
        <v/>
      </c>
      <c r="O130" s="5"/>
      <c r="P130" s="142"/>
      <c r="Q130" s="143" t="str">
        <f t="shared" si="62"/>
        <v/>
      </c>
      <c r="R130" s="144" t="str">
        <f t="shared" si="63"/>
        <v/>
      </c>
      <c r="S130" s="145" t="str">
        <f t="shared" si="64"/>
        <v/>
      </c>
      <c r="T130" s="145" t="str">
        <f t="shared" si="65"/>
        <v/>
      </c>
      <c r="U130" s="146" t="str">
        <f t="shared" si="66"/>
        <v/>
      </c>
      <c r="V130" s="147" t="str">
        <f t="shared" si="67"/>
        <v/>
      </c>
      <c r="W130" s="148" t="str">
        <f t="shared" si="68"/>
        <v/>
      </c>
      <c r="X130" s="149" t="str">
        <f t="shared" si="69"/>
        <v/>
      </c>
      <c r="Y130" s="150" t="str">
        <f t="shared" si="70"/>
        <v/>
      </c>
      <c r="AA130" s="5"/>
      <c r="AB130" s="142"/>
      <c r="AC130" s="143" t="str">
        <f t="shared" si="71"/>
        <v/>
      </c>
      <c r="AD130" s="144" t="str">
        <f t="shared" si="72"/>
        <v/>
      </c>
      <c r="AE130" s="145" t="str">
        <f t="shared" si="73"/>
        <v/>
      </c>
      <c r="AF130" s="145" t="str">
        <f t="shared" si="74"/>
        <v/>
      </c>
      <c r="AG130" s="146" t="str">
        <f t="shared" si="75"/>
        <v/>
      </c>
      <c r="AH130" s="147" t="str">
        <f t="shared" si="76"/>
        <v/>
      </c>
      <c r="AI130" s="148" t="str">
        <f t="shared" si="77"/>
        <v/>
      </c>
      <c r="AJ130" s="149" t="str">
        <f t="shared" si="215"/>
        <v/>
      </c>
      <c r="AK130" s="150" t="str">
        <f t="shared" si="78"/>
        <v/>
      </c>
      <c r="AM130" s="5"/>
      <c r="AN130" s="142"/>
      <c r="AO130" s="143" t="str">
        <f t="shared" si="288"/>
        <v/>
      </c>
      <c r="AP130" s="144" t="str">
        <f t="shared" si="289"/>
        <v/>
      </c>
      <c r="AQ130" s="145" t="str">
        <f t="shared" si="216"/>
        <v/>
      </c>
      <c r="AR130" s="145" t="str">
        <f t="shared" si="217"/>
        <v/>
      </c>
      <c r="AS130" s="146" t="str">
        <f t="shared" si="290"/>
        <v/>
      </c>
      <c r="AT130" s="147" t="str">
        <f t="shared" si="291"/>
        <v/>
      </c>
      <c r="AU130" s="148" t="str">
        <f t="shared" si="292"/>
        <v/>
      </c>
      <c r="AV130" s="149" t="str">
        <f t="shared" si="293"/>
        <v/>
      </c>
      <c r="AW130" s="150" t="str">
        <f t="shared" si="294"/>
        <v/>
      </c>
      <c r="AX130" s="89"/>
      <c r="AY130" s="5"/>
      <c r="AZ130" s="142"/>
      <c r="BA130" s="143" t="str">
        <f t="shared" si="295"/>
        <v/>
      </c>
      <c r="BB130" s="144" t="str">
        <f t="shared" si="296"/>
        <v/>
      </c>
      <c r="BC130" s="145" t="str">
        <f t="shared" si="218"/>
        <v/>
      </c>
      <c r="BD130" s="145" t="str">
        <f t="shared" si="219"/>
        <v/>
      </c>
      <c r="BE130" s="146" t="str">
        <f t="shared" si="297"/>
        <v/>
      </c>
      <c r="BF130" s="147" t="str">
        <f t="shared" si="298"/>
        <v/>
      </c>
      <c r="BG130" s="148" t="str">
        <f t="shared" si="299"/>
        <v/>
      </c>
      <c r="BH130" s="149" t="str">
        <f t="shared" si="300"/>
        <v/>
      </c>
      <c r="BI130" s="150" t="str">
        <f t="shared" si="301"/>
        <v/>
      </c>
      <c r="BJ130" s="89"/>
      <c r="BK130" s="5"/>
      <c r="BL130" s="142"/>
      <c r="BM130" s="143">
        <f t="shared" si="261"/>
        <v>42870</v>
      </c>
      <c r="BN130" s="144" t="str">
        <f t="shared" si="262"/>
        <v>Cazenueve I</v>
      </c>
      <c r="BO130" s="145">
        <f t="shared" si="263"/>
        <v>42710</v>
      </c>
      <c r="BP130" s="145">
        <f t="shared" si="264"/>
        <v>42870</v>
      </c>
      <c r="BQ130" s="146" t="str">
        <f t="shared" si="265"/>
        <v>Jean-Jacques Urvoas</v>
      </c>
      <c r="BR130" s="147" t="str">
        <f t="shared" si="266"/>
        <v>1959</v>
      </c>
      <c r="BS130" s="148" t="str">
        <f t="shared" si="267"/>
        <v>male</v>
      </c>
      <c r="BT130" s="149" t="str">
        <f t="shared" si="268"/>
        <v>fr_ps01</v>
      </c>
      <c r="BU130" s="150" t="str">
        <f t="shared" si="269"/>
        <v>Urvoas_Jean-Jacques_1959</v>
      </c>
      <c r="BV130" s="89"/>
      <c r="BW130" s="142"/>
      <c r="BX130" s="142" t="s">
        <v>1183</v>
      </c>
      <c r="BY130" s="143">
        <f t="shared" si="270"/>
        <v>42905</v>
      </c>
      <c r="BZ130" s="144" t="str">
        <f t="shared" si="271"/>
        <v>Philippe I</v>
      </c>
      <c r="CA130" s="145">
        <f t="shared" si="272"/>
        <v>42870</v>
      </c>
      <c r="CB130" s="145">
        <f t="shared" si="273"/>
        <v>42905</v>
      </c>
      <c r="CC130" s="146" t="str">
        <f t="shared" si="274"/>
        <v>François Bayrou</v>
      </c>
      <c r="CD130" s="147" t="str">
        <f t="shared" si="275"/>
        <v>1951</v>
      </c>
      <c r="CE130" s="148" t="str">
        <f t="shared" si="276"/>
        <v>male</v>
      </c>
      <c r="CF130" s="149" t="str">
        <f t="shared" si="277"/>
        <v>fr_modem01</v>
      </c>
      <c r="CG130" s="150" t="str">
        <f t="shared" si="278"/>
        <v>Bayrou_François_1951</v>
      </c>
      <c r="CH130" s="89"/>
      <c r="CI130" s="142"/>
      <c r="CJ130" s="142" t="s">
        <v>1264</v>
      </c>
      <c r="CK130" s="143">
        <f t="shared" si="279"/>
        <v>44019</v>
      </c>
      <c r="CL130" s="144" t="str">
        <f t="shared" si="280"/>
        <v>Philippe II</v>
      </c>
      <c r="CM130" s="145">
        <f t="shared" si="281"/>
        <v>42905</v>
      </c>
      <c r="CN130" s="145">
        <f t="shared" si="282"/>
        <v>44019</v>
      </c>
      <c r="CO130" s="146" t="str">
        <f t="shared" si="283"/>
        <v>Nicole Belloubet</v>
      </c>
      <c r="CP130" s="147" t="str">
        <f t="shared" si="284"/>
        <v>1955</v>
      </c>
      <c r="CQ130" s="148" t="str">
        <f t="shared" si="285"/>
        <v>female</v>
      </c>
      <c r="CR130" s="149" t="str">
        <f t="shared" si="286"/>
        <v>fr_ps01</v>
      </c>
      <c r="CS130" s="150" t="str">
        <f t="shared" si="287"/>
        <v>Belloubet_Nicole_1955</v>
      </c>
      <c r="CT130" s="89"/>
      <c r="CU130" s="142"/>
      <c r="CV130" s="142" t="s">
        <v>1285</v>
      </c>
      <c r="CW130" s="143">
        <f t="shared" si="252"/>
        <v>44196</v>
      </c>
      <c r="CX130" s="144" t="str">
        <f t="shared" si="253"/>
        <v>Castex I</v>
      </c>
      <c r="CY130" s="145">
        <f t="shared" si="254"/>
        <v>44019</v>
      </c>
      <c r="CZ130" s="145">
        <f t="shared" si="255"/>
        <v>44196</v>
      </c>
      <c r="DA130" s="146" t="str">
        <f t="shared" si="256"/>
        <v>Eric Dupond-Moretti</v>
      </c>
      <c r="DB130" s="147" t="str">
        <f t="shared" si="257"/>
        <v>1961</v>
      </c>
      <c r="DC130" s="148" t="str">
        <f t="shared" si="258"/>
        <v>male</v>
      </c>
      <c r="DD130" s="149" t="str">
        <f t="shared" si="259"/>
        <v>fr_independent01</v>
      </c>
      <c r="DE130" s="150" t="str">
        <f t="shared" si="260"/>
        <v>Dupond-Moretti_Eric_1961</v>
      </c>
      <c r="DF130" s="89"/>
      <c r="DG130" s="142"/>
      <c r="DH130" s="142" t="s">
        <v>1331</v>
      </c>
      <c r="DI130" s="143" t="str">
        <f t="shared" si="79"/>
        <v/>
      </c>
      <c r="DJ130" s="144" t="str">
        <f t="shared" si="80"/>
        <v/>
      </c>
      <c r="DK130" s="145" t="str">
        <f t="shared" si="81"/>
        <v/>
      </c>
      <c r="DL130" s="145" t="str">
        <f t="shared" si="82"/>
        <v/>
      </c>
      <c r="DM130" s="146" t="str">
        <f t="shared" si="83"/>
        <v/>
      </c>
      <c r="DN130" s="147" t="str">
        <f t="shared" si="84"/>
        <v/>
      </c>
      <c r="DO130" s="148" t="str">
        <f t="shared" si="85"/>
        <v/>
      </c>
      <c r="DP130" s="149" t="str">
        <f t="shared" si="86"/>
        <v/>
      </c>
      <c r="DQ130" s="150" t="str">
        <f t="shared" si="87"/>
        <v/>
      </c>
      <c r="DR130" s="89"/>
      <c r="DS130" s="5"/>
      <c r="DT130" s="142"/>
      <c r="DU130" s="143" t="str">
        <f t="shared" si="88"/>
        <v/>
      </c>
      <c r="DV130" s="144" t="str">
        <f t="shared" si="89"/>
        <v/>
      </c>
      <c r="DW130" s="145" t="str">
        <f t="shared" si="90"/>
        <v/>
      </c>
      <c r="DX130" s="145" t="str">
        <f t="shared" si="91"/>
        <v/>
      </c>
      <c r="DY130" s="146" t="str">
        <f t="shared" si="92"/>
        <v/>
      </c>
      <c r="DZ130" s="147" t="str">
        <f t="shared" si="93"/>
        <v/>
      </c>
      <c r="EA130" s="148" t="str">
        <f t="shared" si="94"/>
        <v/>
      </c>
      <c r="EB130" s="149" t="str">
        <f t="shared" si="95"/>
        <v/>
      </c>
      <c r="EC130" s="150" t="str">
        <f t="shared" si="96"/>
        <v/>
      </c>
      <c r="ED130" s="89"/>
      <c r="EE130" s="5"/>
      <c r="EF130" s="142"/>
      <c r="EG130" s="143" t="str">
        <f t="shared" si="97"/>
        <v/>
      </c>
      <c r="EH130" s="144" t="str">
        <f t="shared" si="98"/>
        <v/>
      </c>
      <c r="EI130" s="145" t="str">
        <f t="shared" si="99"/>
        <v/>
      </c>
      <c r="EJ130" s="145" t="str">
        <f t="shared" si="100"/>
        <v/>
      </c>
      <c r="EK130" s="146" t="str">
        <f t="shared" si="101"/>
        <v/>
      </c>
      <c r="EL130" s="147" t="str">
        <f t="shared" si="102"/>
        <v/>
      </c>
      <c r="EM130" s="148" t="str">
        <f t="shared" si="103"/>
        <v/>
      </c>
      <c r="EN130" s="149" t="str">
        <f t="shared" si="104"/>
        <v/>
      </c>
      <c r="EO130" s="150" t="str">
        <f t="shared" si="105"/>
        <v/>
      </c>
      <c r="EP130" s="89"/>
      <c r="EQ130" s="5"/>
      <c r="ER130" s="142"/>
      <c r="ES130" s="143" t="str">
        <f t="shared" si="106"/>
        <v/>
      </c>
      <c r="ET130" s="144" t="str">
        <f t="shared" si="107"/>
        <v/>
      </c>
      <c r="EU130" s="145" t="str">
        <f t="shared" si="108"/>
        <v/>
      </c>
      <c r="EV130" s="145" t="str">
        <f t="shared" si="109"/>
        <v/>
      </c>
      <c r="EW130" s="146" t="str">
        <f t="shared" si="110"/>
        <v/>
      </c>
      <c r="EX130" s="147" t="str">
        <f t="shared" si="111"/>
        <v/>
      </c>
      <c r="EY130" s="148" t="str">
        <f t="shared" si="112"/>
        <v/>
      </c>
      <c r="EZ130" s="149" t="str">
        <f t="shared" si="113"/>
        <v/>
      </c>
      <c r="FA130" s="150" t="str">
        <f t="shared" si="114"/>
        <v/>
      </c>
      <c r="FB130" s="89"/>
      <c r="FC130" s="5"/>
      <c r="FD130" s="142"/>
      <c r="FE130" s="143" t="str">
        <f t="shared" si="115"/>
        <v/>
      </c>
      <c r="FF130" s="144" t="str">
        <f t="shared" si="116"/>
        <v/>
      </c>
      <c r="FG130" s="145" t="str">
        <f t="shared" si="117"/>
        <v/>
      </c>
      <c r="FH130" s="145" t="str">
        <f t="shared" si="118"/>
        <v/>
      </c>
      <c r="FI130" s="146" t="str">
        <f t="shared" si="119"/>
        <v/>
      </c>
      <c r="FJ130" s="147" t="str">
        <f t="shared" si="120"/>
        <v/>
      </c>
      <c r="FK130" s="148" t="str">
        <f t="shared" si="121"/>
        <v/>
      </c>
      <c r="FL130" s="149" t="str">
        <f t="shared" si="122"/>
        <v/>
      </c>
      <c r="FM130" s="150" t="str">
        <f t="shared" si="123"/>
        <v/>
      </c>
      <c r="FN130" s="89"/>
      <c r="FO130" s="5"/>
      <c r="FP130" s="142"/>
      <c r="FQ130" s="143" t="str">
        <f>IF(FU130="","",#REF!)</f>
        <v/>
      </c>
      <c r="FR130" s="144" t="str">
        <f t="shared" si="124"/>
        <v/>
      </c>
      <c r="FS130" s="145" t="str">
        <f t="shared" si="125"/>
        <v/>
      </c>
      <c r="FT130" s="145" t="str">
        <f t="shared" si="126"/>
        <v/>
      </c>
      <c r="FU130" s="146" t="str">
        <f t="shared" si="127"/>
        <v/>
      </c>
      <c r="FV130" s="147" t="str">
        <f t="shared" si="128"/>
        <v/>
      </c>
      <c r="FW130" s="148" t="str">
        <f t="shared" si="129"/>
        <v/>
      </c>
      <c r="FX130" s="149" t="str">
        <f t="shared" si="130"/>
        <v/>
      </c>
      <c r="FY130" s="150" t="str">
        <f t="shared" si="131"/>
        <v/>
      </c>
      <c r="FZ130" s="89"/>
      <c r="GA130" s="5"/>
      <c r="GB130" s="142"/>
      <c r="GC130" s="143" t="str">
        <f t="shared" si="132"/>
        <v/>
      </c>
      <c r="GD130" s="144" t="str">
        <f t="shared" si="133"/>
        <v/>
      </c>
      <c r="GE130" s="145" t="str">
        <f t="shared" si="134"/>
        <v/>
      </c>
      <c r="GF130" s="145" t="str">
        <f t="shared" si="135"/>
        <v/>
      </c>
      <c r="GG130" s="146" t="str">
        <f t="shared" si="136"/>
        <v/>
      </c>
      <c r="GH130" s="147" t="str">
        <f t="shared" si="137"/>
        <v/>
      </c>
      <c r="GI130" s="148" t="str">
        <f t="shared" si="138"/>
        <v/>
      </c>
      <c r="GJ130" s="149" t="str">
        <f t="shared" si="139"/>
        <v/>
      </c>
      <c r="GK130" s="150" t="str">
        <f t="shared" si="140"/>
        <v/>
      </c>
      <c r="GL130" s="89"/>
      <c r="GM130" s="5"/>
      <c r="GN130" s="142"/>
      <c r="GO130" s="143" t="str">
        <f t="shared" si="141"/>
        <v/>
      </c>
      <c r="GP130" s="144" t="str">
        <f t="shared" si="142"/>
        <v/>
      </c>
      <c r="GQ130" s="145" t="str">
        <f t="shared" si="143"/>
        <v/>
      </c>
      <c r="GR130" s="145" t="str">
        <f t="shared" si="144"/>
        <v/>
      </c>
      <c r="GS130" s="146" t="str">
        <f t="shared" si="145"/>
        <v/>
      </c>
      <c r="GT130" s="147" t="str">
        <f t="shared" si="146"/>
        <v/>
      </c>
      <c r="GU130" s="148" t="str">
        <f t="shared" si="147"/>
        <v/>
      </c>
      <c r="GV130" s="149" t="str">
        <f t="shared" si="148"/>
        <v/>
      </c>
      <c r="GW130" s="150" t="str">
        <f t="shared" si="149"/>
        <v/>
      </c>
      <c r="GX130" s="89"/>
      <c r="GY130" s="5"/>
      <c r="GZ130" s="142"/>
      <c r="HA130" s="143" t="str">
        <f t="shared" si="150"/>
        <v/>
      </c>
      <c r="HB130" s="144" t="str">
        <f t="shared" si="151"/>
        <v/>
      </c>
      <c r="HC130" s="145" t="str">
        <f t="shared" si="152"/>
        <v/>
      </c>
      <c r="HD130" s="145" t="str">
        <f t="shared" si="153"/>
        <v/>
      </c>
      <c r="HE130" s="146" t="str">
        <f t="shared" si="154"/>
        <v/>
      </c>
      <c r="HF130" s="147" t="str">
        <f t="shared" si="155"/>
        <v/>
      </c>
      <c r="HG130" s="148" t="str">
        <f t="shared" si="156"/>
        <v/>
      </c>
      <c r="HH130" s="149" t="str">
        <f t="shared" si="157"/>
        <v/>
      </c>
      <c r="HI130" s="150" t="str">
        <f t="shared" si="158"/>
        <v/>
      </c>
      <c r="HJ130" s="89"/>
      <c r="HK130" s="5"/>
      <c r="HL130" s="142"/>
      <c r="HM130" s="143" t="str">
        <f t="shared" si="159"/>
        <v/>
      </c>
      <c r="HN130" s="144" t="str">
        <f t="shared" si="160"/>
        <v/>
      </c>
      <c r="HO130" s="145" t="str">
        <f t="shared" si="161"/>
        <v/>
      </c>
      <c r="HP130" s="145" t="str">
        <f t="shared" si="162"/>
        <v/>
      </c>
      <c r="HQ130" s="146" t="str">
        <f t="shared" si="163"/>
        <v/>
      </c>
      <c r="HR130" s="147" t="str">
        <f t="shared" si="164"/>
        <v/>
      </c>
      <c r="HS130" s="148" t="str">
        <f t="shared" si="165"/>
        <v/>
      </c>
      <c r="HT130" s="149" t="str">
        <f t="shared" si="166"/>
        <v/>
      </c>
      <c r="HU130" s="150" t="str">
        <f t="shared" si="167"/>
        <v/>
      </c>
      <c r="HV130" s="89"/>
      <c r="HW130" s="5"/>
      <c r="HX130" s="142"/>
      <c r="HY130" s="143" t="str">
        <f t="shared" si="168"/>
        <v/>
      </c>
      <c r="HZ130" s="144" t="str">
        <f t="shared" si="169"/>
        <v/>
      </c>
      <c r="IA130" s="145" t="str">
        <f t="shared" si="170"/>
        <v/>
      </c>
      <c r="IB130" s="145" t="str">
        <f t="shared" si="171"/>
        <v/>
      </c>
      <c r="IC130" s="146" t="str">
        <f t="shared" si="172"/>
        <v/>
      </c>
      <c r="ID130" s="147" t="str">
        <f t="shared" si="173"/>
        <v/>
      </c>
      <c r="IE130" s="148" t="str">
        <f t="shared" si="174"/>
        <v/>
      </c>
      <c r="IF130" s="149" t="str">
        <f t="shared" si="175"/>
        <v/>
      </c>
      <c r="IG130" s="150" t="str">
        <f t="shared" si="176"/>
        <v/>
      </c>
      <c r="IH130" s="89"/>
      <c r="II130" s="5"/>
      <c r="IJ130" s="142"/>
      <c r="IK130" s="143" t="str">
        <f t="shared" si="177"/>
        <v/>
      </c>
      <c r="IL130" s="144" t="str">
        <f t="shared" si="178"/>
        <v/>
      </c>
      <c r="IM130" s="145" t="str">
        <f t="shared" si="179"/>
        <v/>
      </c>
      <c r="IN130" s="145" t="str">
        <f t="shared" si="180"/>
        <v/>
      </c>
      <c r="IO130" s="146" t="str">
        <f t="shared" si="181"/>
        <v/>
      </c>
      <c r="IP130" s="147" t="str">
        <f t="shared" si="182"/>
        <v/>
      </c>
      <c r="IQ130" s="148" t="str">
        <f t="shared" si="183"/>
        <v/>
      </c>
      <c r="IR130" s="149" t="str">
        <f t="shared" si="184"/>
        <v/>
      </c>
      <c r="IS130" s="150" t="str">
        <f t="shared" si="185"/>
        <v/>
      </c>
      <c r="IT130" s="89"/>
      <c r="IU130" s="5"/>
      <c r="IV130" s="142"/>
      <c r="IW130" s="143" t="str">
        <f t="shared" si="186"/>
        <v/>
      </c>
      <c r="IX130" s="144" t="str">
        <f t="shared" si="187"/>
        <v/>
      </c>
      <c r="IY130" s="145" t="str">
        <f t="shared" si="188"/>
        <v/>
      </c>
      <c r="IZ130" s="145" t="str">
        <f t="shared" si="189"/>
        <v/>
      </c>
      <c r="JA130" s="146" t="str">
        <f t="shared" si="190"/>
        <v/>
      </c>
      <c r="JB130" s="147" t="str">
        <f t="shared" si="191"/>
        <v/>
      </c>
      <c r="JC130" s="148" t="str">
        <f t="shared" si="192"/>
        <v/>
      </c>
      <c r="JD130" s="149" t="str">
        <f t="shared" si="193"/>
        <v/>
      </c>
      <c r="JE130" s="150" t="str">
        <f t="shared" si="194"/>
        <v/>
      </c>
      <c r="JF130" s="89"/>
      <c r="JG130" s="5"/>
      <c r="JH130" s="142"/>
      <c r="JI130" s="143" t="str">
        <f t="shared" si="195"/>
        <v/>
      </c>
      <c r="JJ130" s="144" t="str">
        <f t="shared" si="196"/>
        <v/>
      </c>
      <c r="JK130" s="145" t="str">
        <f t="shared" si="197"/>
        <v/>
      </c>
      <c r="JL130" s="145" t="str">
        <f t="shared" si="198"/>
        <v/>
      </c>
      <c r="JM130" s="146" t="str">
        <f t="shared" si="199"/>
        <v/>
      </c>
      <c r="JN130" s="147" t="str">
        <f t="shared" si="200"/>
        <v/>
      </c>
      <c r="JO130" s="148" t="str">
        <f t="shared" si="201"/>
        <v/>
      </c>
      <c r="JP130" s="149" t="str">
        <f t="shared" si="202"/>
        <v/>
      </c>
      <c r="JQ130" s="150" t="str">
        <f t="shared" si="203"/>
        <v/>
      </c>
      <c r="JR130" s="89"/>
      <c r="JS130" s="5"/>
      <c r="JT130" s="142"/>
      <c r="JU130" s="143" t="str">
        <f t="shared" si="204"/>
        <v/>
      </c>
      <c r="JV130" s="144" t="str">
        <f t="shared" si="205"/>
        <v/>
      </c>
      <c r="JW130" s="145" t="str">
        <f t="shared" si="206"/>
        <v/>
      </c>
      <c r="JX130" s="145" t="str">
        <f t="shared" si="207"/>
        <v/>
      </c>
      <c r="JY130" s="146" t="str">
        <f t="shared" si="208"/>
        <v/>
      </c>
      <c r="JZ130" s="147" t="str">
        <f t="shared" si="209"/>
        <v/>
      </c>
      <c r="KA130" s="148" t="str">
        <f t="shared" si="210"/>
        <v/>
      </c>
      <c r="KB130" s="149" t="str">
        <f t="shared" si="211"/>
        <v/>
      </c>
      <c r="KC130" s="150" t="str">
        <f t="shared" si="212"/>
        <v/>
      </c>
      <c r="KD130" s="89"/>
      <c r="KE130" s="5"/>
      <c r="KF130" s="142"/>
    </row>
    <row r="131" spans="1:292" ht="13.5" customHeight="1" x14ac:dyDescent="0.25">
      <c r="A131" s="100"/>
      <c r="B131" s="322" t="s">
        <v>1189</v>
      </c>
      <c r="C131" s="142"/>
      <c r="D131" s="2"/>
      <c r="E131" s="143" t="str">
        <f t="shared" si="53"/>
        <v/>
      </c>
      <c r="F131" s="144" t="str">
        <f t="shared" si="54"/>
        <v/>
      </c>
      <c r="G131" s="145" t="str">
        <f t="shared" si="55"/>
        <v/>
      </c>
      <c r="H131" s="145" t="str">
        <f t="shared" si="56"/>
        <v/>
      </c>
      <c r="I131" s="146" t="str">
        <f t="shared" si="57"/>
        <v/>
      </c>
      <c r="J131" s="147" t="str">
        <f t="shared" si="58"/>
        <v/>
      </c>
      <c r="K131" s="148" t="str">
        <f t="shared" si="59"/>
        <v/>
      </c>
      <c r="L131" s="149" t="str">
        <f t="shared" si="60"/>
        <v/>
      </c>
      <c r="M131" s="150" t="str">
        <f t="shared" si="61"/>
        <v/>
      </c>
      <c r="O131" s="5"/>
      <c r="P131" s="142"/>
      <c r="Q131" s="143" t="str">
        <f t="shared" si="62"/>
        <v/>
      </c>
      <c r="R131" s="144" t="str">
        <f t="shared" si="63"/>
        <v/>
      </c>
      <c r="S131" s="145" t="str">
        <f t="shared" si="64"/>
        <v/>
      </c>
      <c r="T131" s="145" t="str">
        <f t="shared" si="65"/>
        <v/>
      </c>
      <c r="U131" s="146" t="str">
        <f t="shared" si="66"/>
        <v/>
      </c>
      <c r="V131" s="147" t="str">
        <f t="shared" si="67"/>
        <v/>
      </c>
      <c r="W131" s="148" t="str">
        <f t="shared" si="68"/>
        <v/>
      </c>
      <c r="X131" s="149" t="str">
        <f t="shared" si="69"/>
        <v/>
      </c>
      <c r="Y131" s="150" t="str">
        <f t="shared" si="70"/>
        <v/>
      </c>
      <c r="AA131" s="5"/>
      <c r="AB131" s="142"/>
      <c r="AC131" s="143" t="str">
        <f t="shared" si="71"/>
        <v/>
      </c>
      <c r="AD131" s="144" t="str">
        <f t="shared" si="72"/>
        <v/>
      </c>
      <c r="AE131" s="145" t="str">
        <f t="shared" si="73"/>
        <v/>
      </c>
      <c r="AF131" s="145" t="str">
        <f t="shared" si="74"/>
        <v/>
      </c>
      <c r="AG131" s="146" t="str">
        <f t="shared" si="75"/>
        <v/>
      </c>
      <c r="AH131" s="147" t="str">
        <f t="shared" si="76"/>
        <v/>
      </c>
      <c r="AI131" s="148" t="str">
        <f t="shared" si="77"/>
        <v/>
      </c>
      <c r="AJ131" s="149" t="str">
        <f t="shared" si="215"/>
        <v/>
      </c>
      <c r="AK131" s="150" t="str">
        <f t="shared" si="78"/>
        <v/>
      </c>
      <c r="AM131" s="5"/>
      <c r="AN131" s="142"/>
      <c r="AO131" s="143" t="str">
        <f t="shared" si="288"/>
        <v/>
      </c>
      <c r="AP131" s="144" t="str">
        <f t="shared" si="289"/>
        <v/>
      </c>
      <c r="AQ131" s="145" t="str">
        <f t="shared" si="216"/>
        <v/>
      </c>
      <c r="AR131" s="145" t="str">
        <f t="shared" si="217"/>
        <v/>
      </c>
      <c r="AS131" s="146" t="str">
        <f t="shared" si="290"/>
        <v/>
      </c>
      <c r="AT131" s="147" t="str">
        <f t="shared" si="291"/>
        <v/>
      </c>
      <c r="AU131" s="148" t="str">
        <f t="shared" si="292"/>
        <v/>
      </c>
      <c r="AV131" s="149" t="str">
        <f t="shared" si="293"/>
        <v/>
      </c>
      <c r="AW131" s="150" t="str">
        <f t="shared" si="294"/>
        <v/>
      </c>
      <c r="AX131" s="89"/>
      <c r="AY131" s="5"/>
      <c r="AZ131" s="142"/>
      <c r="BA131" s="143" t="str">
        <f t="shared" si="295"/>
        <v/>
      </c>
      <c r="BB131" s="144" t="str">
        <f t="shared" si="296"/>
        <v/>
      </c>
      <c r="BC131" s="145" t="str">
        <f t="shared" si="218"/>
        <v/>
      </c>
      <c r="BD131" s="145" t="str">
        <f t="shared" si="219"/>
        <v/>
      </c>
      <c r="BE131" s="146" t="str">
        <f t="shared" si="297"/>
        <v/>
      </c>
      <c r="BF131" s="147" t="str">
        <f t="shared" si="298"/>
        <v/>
      </c>
      <c r="BG131" s="148" t="str">
        <f t="shared" si="299"/>
        <v/>
      </c>
      <c r="BH131" s="149" t="str">
        <f t="shared" si="300"/>
        <v/>
      </c>
      <c r="BI131" s="150" t="str">
        <f t="shared" si="301"/>
        <v/>
      </c>
      <c r="BJ131" s="89"/>
      <c r="BK131" s="5"/>
      <c r="BL131" s="142"/>
      <c r="BM131" s="143">
        <f t="shared" si="261"/>
        <v>42870</v>
      </c>
      <c r="BN131" s="144" t="str">
        <f t="shared" si="262"/>
        <v>Cazenueve I</v>
      </c>
      <c r="BO131" s="145">
        <f t="shared" si="263"/>
        <v>42710</v>
      </c>
      <c r="BP131" s="145">
        <f t="shared" si="264"/>
        <v>42870</v>
      </c>
      <c r="BQ131" s="146" t="str">
        <f t="shared" si="265"/>
        <v>Jean-Michel Baylet</v>
      </c>
      <c r="BR131" s="147" t="str">
        <f t="shared" si="266"/>
        <v>1946</v>
      </c>
      <c r="BS131" s="148" t="str">
        <f t="shared" si="267"/>
        <v>male</v>
      </c>
      <c r="BT131" s="149" t="str">
        <f t="shared" si="268"/>
        <v>fr_rdg01</v>
      </c>
      <c r="BU131" s="150" t="str">
        <f t="shared" si="269"/>
        <v>Baylet_Jean-Michel_1946</v>
      </c>
      <c r="BV131" s="89"/>
      <c r="BW131" s="142"/>
      <c r="BX131" s="142" t="s">
        <v>1185</v>
      </c>
      <c r="BY131" s="143" t="str">
        <f t="shared" si="270"/>
        <v/>
      </c>
      <c r="BZ131" s="144" t="str">
        <f t="shared" si="271"/>
        <v/>
      </c>
      <c r="CA131" s="145" t="str">
        <f t="shared" si="272"/>
        <v/>
      </c>
      <c r="CB131" s="145" t="str">
        <f t="shared" si="273"/>
        <v/>
      </c>
      <c r="CC131" s="146" t="str">
        <f t="shared" si="274"/>
        <v/>
      </c>
      <c r="CD131" s="147" t="str">
        <f t="shared" si="275"/>
        <v/>
      </c>
      <c r="CE131" s="148" t="str">
        <f t="shared" si="276"/>
        <v/>
      </c>
      <c r="CF131" s="149" t="str">
        <f t="shared" si="277"/>
        <v/>
      </c>
      <c r="CG131" s="150" t="str">
        <f t="shared" si="278"/>
        <v/>
      </c>
      <c r="CH131" s="89"/>
      <c r="CI131" s="142"/>
      <c r="CJ131" s="142"/>
      <c r="CK131" s="143" t="str">
        <f t="shared" si="279"/>
        <v/>
      </c>
      <c r="CL131" s="144" t="str">
        <f t="shared" si="280"/>
        <v/>
      </c>
      <c r="CM131" s="145" t="str">
        <f t="shared" si="281"/>
        <v/>
      </c>
      <c r="CN131" s="145" t="str">
        <f t="shared" si="282"/>
        <v/>
      </c>
      <c r="CO131" s="146" t="str">
        <f t="shared" si="283"/>
        <v/>
      </c>
      <c r="CP131" s="147" t="str">
        <f t="shared" si="284"/>
        <v/>
      </c>
      <c r="CQ131" s="148" t="str">
        <f t="shared" si="285"/>
        <v/>
      </c>
      <c r="CR131" s="149" t="str">
        <f t="shared" si="286"/>
        <v/>
      </c>
      <c r="CS131" s="150" t="str">
        <f t="shared" si="287"/>
        <v/>
      </c>
      <c r="CT131" s="89"/>
      <c r="CU131" s="142"/>
      <c r="CV131" s="142"/>
      <c r="CW131" s="143" t="str">
        <f t="shared" si="252"/>
        <v/>
      </c>
      <c r="CX131" s="144" t="str">
        <f t="shared" si="253"/>
        <v/>
      </c>
      <c r="CY131" s="145" t="str">
        <f t="shared" si="254"/>
        <v/>
      </c>
      <c r="CZ131" s="145" t="str">
        <f t="shared" si="255"/>
        <v/>
      </c>
      <c r="DA131" s="146" t="str">
        <f t="shared" si="256"/>
        <v/>
      </c>
      <c r="DB131" s="147" t="str">
        <f t="shared" si="257"/>
        <v/>
      </c>
      <c r="DC131" s="148" t="str">
        <f t="shared" si="258"/>
        <v/>
      </c>
      <c r="DD131" s="149" t="str">
        <f t="shared" si="259"/>
        <v/>
      </c>
      <c r="DE131" s="150" t="str">
        <f t="shared" si="260"/>
        <v/>
      </c>
      <c r="DF131" s="89"/>
      <c r="DG131" s="142"/>
      <c r="DH131" s="142"/>
      <c r="DI131" s="143" t="str">
        <f t="shared" si="79"/>
        <v/>
      </c>
      <c r="DJ131" s="144" t="str">
        <f t="shared" si="80"/>
        <v/>
      </c>
      <c r="DK131" s="145" t="str">
        <f t="shared" si="81"/>
        <v/>
      </c>
      <c r="DL131" s="145" t="str">
        <f t="shared" si="82"/>
        <v/>
      </c>
      <c r="DM131" s="146" t="str">
        <f t="shared" si="83"/>
        <v/>
      </c>
      <c r="DN131" s="147" t="str">
        <f t="shared" si="84"/>
        <v/>
      </c>
      <c r="DO131" s="148" t="str">
        <f t="shared" si="85"/>
        <v/>
      </c>
      <c r="DP131" s="149" t="str">
        <f t="shared" si="86"/>
        <v/>
      </c>
      <c r="DQ131" s="150" t="str">
        <f t="shared" si="87"/>
        <v/>
      </c>
      <c r="DR131" s="89"/>
      <c r="DS131" s="5"/>
      <c r="DT131" s="142"/>
      <c r="DU131" s="143" t="str">
        <f t="shared" si="88"/>
        <v/>
      </c>
      <c r="DV131" s="144" t="str">
        <f t="shared" si="89"/>
        <v/>
      </c>
      <c r="DW131" s="145" t="str">
        <f t="shared" si="90"/>
        <v/>
      </c>
      <c r="DX131" s="145" t="str">
        <f t="shared" si="91"/>
        <v/>
      </c>
      <c r="DY131" s="146" t="str">
        <f t="shared" si="92"/>
        <v/>
      </c>
      <c r="DZ131" s="147" t="str">
        <f t="shared" si="93"/>
        <v/>
      </c>
      <c r="EA131" s="148" t="str">
        <f t="shared" si="94"/>
        <v/>
      </c>
      <c r="EB131" s="149" t="str">
        <f t="shared" si="95"/>
        <v/>
      </c>
      <c r="EC131" s="150" t="str">
        <f t="shared" si="96"/>
        <v/>
      </c>
      <c r="ED131" s="89"/>
      <c r="EE131" s="5"/>
      <c r="EF131" s="142"/>
      <c r="EG131" s="143" t="str">
        <f t="shared" si="97"/>
        <v/>
      </c>
      <c r="EH131" s="144" t="str">
        <f t="shared" si="98"/>
        <v/>
      </c>
      <c r="EI131" s="145" t="str">
        <f t="shared" si="99"/>
        <v/>
      </c>
      <c r="EJ131" s="145" t="str">
        <f t="shared" si="100"/>
        <v/>
      </c>
      <c r="EK131" s="146" t="str">
        <f t="shared" si="101"/>
        <v/>
      </c>
      <c r="EL131" s="147" t="str">
        <f t="shared" si="102"/>
        <v/>
      </c>
      <c r="EM131" s="148" t="str">
        <f t="shared" si="103"/>
        <v/>
      </c>
      <c r="EN131" s="149" t="str">
        <f t="shared" si="104"/>
        <v/>
      </c>
      <c r="EO131" s="150" t="str">
        <f t="shared" si="105"/>
        <v/>
      </c>
      <c r="EP131" s="89"/>
      <c r="EQ131" s="5"/>
      <c r="ER131" s="142"/>
      <c r="ES131" s="143" t="str">
        <f t="shared" si="106"/>
        <v/>
      </c>
      <c r="ET131" s="144" t="str">
        <f t="shared" si="107"/>
        <v/>
      </c>
      <c r="EU131" s="145" t="str">
        <f t="shared" si="108"/>
        <v/>
      </c>
      <c r="EV131" s="145" t="str">
        <f t="shared" si="109"/>
        <v/>
      </c>
      <c r="EW131" s="146" t="str">
        <f t="shared" si="110"/>
        <v/>
      </c>
      <c r="EX131" s="147" t="str">
        <f t="shared" si="111"/>
        <v/>
      </c>
      <c r="EY131" s="148" t="str">
        <f t="shared" si="112"/>
        <v/>
      </c>
      <c r="EZ131" s="149" t="str">
        <f t="shared" si="113"/>
        <v/>
      </c>
      <c r="FA131" s="150" t="str">
        <f t="shared" si="114"/>
        <v/>
      </c>
      <c r="FB131" s="89"/>
      <c r="FC131" s="5"/>
      <c r="FD131" s="142"/>
      <c r="FE131" s="143" t="str">
        <f t="shared" si="115"/>
        <v/>
      </c>
      <c r="FF131" s="144" t="str">
        <f t="shared" si="116"/>
        <v/>
      </c>
      <c r="FG131" s="145" t="str">
        <f t="shared" si="117"/>
        <v/>
      </c>
      <c r="FH131" s="145" t="str">
        <f t="shared" si="118"/>
        <v/>
      </c>
      <c r="FI131" s="146" t="str">
        <f t="shared" si="119"/>
        <v/>
      </c>
      <c r="FJ131" s="147" t="str">
        <f t="shared" si="120"/>
        <v/>
      </c>
      <c r="FK131" s="148" t="str">
        <f t="shared" si="121"/>
        <v/>
      </c>
      <c r="FL131" s="149" t="str">
        <f t="shared" si="122"/>
        <v/>
      </c>
      <c r="FM131" s="150" t="str">
        <f t="shared" si="123"/>
        <v/>
      </c>
      <c r="FN131" s="89"/>
      <c r="FO131" s="5"/>
      <c r="FP131" s="142"/>
      <c r="FQ131" s="143" t="str">
        <f>IF(FU131="","",#REF!)</f>
        <v/>
      </c>
      <c r="FR131" s="144" t="str">
        <f t="shared" si="124"/>
        <v/>
      </c>
      <c r="FS131" s="145" t="str">
        <f t="shared" si="125"/>
        <v/>
      </c>
      <c r="FT131" s="145" t="str">
        <f t="shared" si="126"/>
        <v/>
      </c>
      <c r="FU131" s="146" t="str">
        <f t="shared" si="127"/>
        <v/>
      </c>
      <c r="FV131" s="147" t="str">
        <f t="shared" si="128"/>
        <v/>
      </c>
      <c r="FW131" s="148" t="str">
        <f t="shared" si="129"/>
        <v/>
      </c>
      <c r="FX131" s="149" t="str">
        <f t="shared" si="130"/>
        <v/>
      </c>
      <c r="FY131" s="150" t="str">
        <f t="shared" si="131"/>
        <v/>
      </c>
      <c r="FZ131" s="89"/>
      <c r="GA131" s="5"/>
      <c r="GB131" s="142"/>
      <c r="GC131" s="143" t="str">
        <f t="shared" si="132"/>
        <v/>
      </c>
      <c r="GD131" s="144" t="str">
        <f t="shared" si="133"/>
        <v/>
      </c>
      <c r="GE131" s="145" t="str">
        <f t="shared" si="134"/>
        <v/>
      </c>
      <c r="GF131" s="145" t="str">
        <f t="shared" si="135"/>
        <v/>
      </c>
      <c r="GG131" s="146" t="str">
        <f t="shared" si="136"/>
        <v/>
      </c>
      <c r="GH131" s="147" t="str">
        <f t="shared" si="137"/>
        <v/>
      </c>
      <c r="GI131" s="148" t="str">
        <f t="shared" si="138"/>
        <v/>
      </c>
      <c r="GJ131" s="149" t="str">
        <f t="shared" si="139"/>
        <v/>
      </c>
      <c r="GK131" s="150" t="str">
        <f t="shared" si="140"/>
        <v/>
      </c>
      <c r="GL131" s="89"/>
      <c r="GM131" s="5"/>
      <c r="GN131" s="142"/>
      <c r="GO131" s="143" t="str">
        <f t="shared" si="141"/>
        <v/>
      </c>
      <c r="GP131" s="144" t="str">
        <f t="shared" si="142"/>
        <v/>
      </c>
      <c r="GQ131" s="145" t="str">
        <f t="shared" si="143"/>
        <v/>
      </c>
      <c r="GR131" s="145" t="str">
        <f t="shared" si="144"/>
        <v/>
      </c>
      <c r="GS131" s="146" t="str">
        <f t="shared" si="145"/>
        <v/>
      </c>
      <c r="GT131" s="147" t="str">
        <f t="shared" si="146"/>
        <v/>
      </c>
      <c r="GU131" s="148" t="str">
        <f t="shared" si="147"/>
        <v/>
      </c>
      <c r="GV131" s="149" t="str">
        <f t="shared" si="148"/>
        <v/>
      </c>
      <c r="GW131" s="150" t="str">
        <f t="shared" si="149"/>
        <v/>
      </c>
      <c r="GX131" s="89"/>
      <c r="GY131" s="5"/>
      <c r="GZ131" s="142"/>
      <c r="HA131" s="143" t="str">
        <f t="shared" si="150"/>
        <v/>
      </c>
      <c r="HB131" s="144" t="str">
        <f t="shared" si="151"/>
        <v/>
      </c>
      <c r="HC131" s="145" t="str">
        <f t="shared" si="152"/>
        <v/>
      </c>
      <c r="HD131" s="145" t="str">
        <f t="shared" si="153"/>
        <v/>
      </c>
      <c r="HE131" s="146" t="str">
        <f t="shared" si="154"/>
        <v/>
      </c>
      <c r="HF131" s="147" t="str">
        <f t="shared" si="155"/>
        <v/>
      </c>
      <c r="HG131" s="148" t="str">
        <f t="shared" si="156"/>
        <v/>
      </c>
      <c r="HH131" s="149" t="str">
        <f t="shared" si="157"/>
        <v/>
      </c>
      <c r="HI131" s="150" t="str">
        <f t="shared" si="158"/>
        <v/>
      </c>
      <c r="HJ131" s="89"/>
      <c r="HK131" s="5"/>
      <c r="HL131" s="142"/>
      <c r="HM131" s="143" t="str">
        <f t="shared" si="159"/>
        <v/>
      </c>
      <c r="HN131" s="144" t="str">
        <f t="shared" si="160"/>
        <v/>
      </c>
      <c r="HO131" s="145" t="str">
        <f t="shared" si="161"/>
        <v/>
      </c>
      <c r="HP131" s="145" t="str">
        <f t="shared" si="162"/>
        <v/>
      </c>
      <c r="HQ131" s="146" t="str">
        <f t="shared" si="163"/>
        <v/>
      </c>
      <c r="HR131" s="147" t="str">
        <f t="shared" si="164"/>
        <v/>
      </c>
      <c r="HS131" s="148" t="str">
        <f t="shared" si="165"/>
        <v/>
      </c>
      <c r="HT131" s="149" t="str">
        <f t="shared" si="166"/>
        <v/>
      </c>
      <c r="HU131" s="150" t="str">
        <f t="shared" si="167"/>
        <v/>
      </c>
      <c r="HV131" s="89"/>
      <c r="HW131" s="5"/>
      <c r="HX131" s="142"/>
      <c r="HY131" s="143" t="str">
        <f t="shared" si="168"/>
        <v/>
      </c>
      <c r="HZ131" s="144" t="str">
        <f t="shared" si="169"/>
        <v/>
      </c>
      <c r="IA131" s="145" t="str">
        <f t="shared" si="170"/>
        <v/>
      </c>
      <c r="IB131" s="145" t="str">
        <f t="shared" si="171"/>
        <v/>
      </c>
      <c r="IC131" s="146" t="str">
        <f t="shared" si="172"/>
        <v/>
      </c>
      <c r="ID131" s="147" t="str">
        <f t="shared" si="173"/>
        <v/>
      </c>
      <c r="IE131" s="148" t="str">
        <f t="shared" si="174"/>
        <v/>
      </c>
      <c r="IF131" s="149" t="str">
        <f t="shared" si="175"/>
        <v/>
      </c>
      <c r="IG131" s="150" t="str">
        <f t="shared" si="176"/>
        <v/>
      </c>
      <c r="IH131" s="89"/>
      <c r="II131" s="5"/>
      <c r="IJ131" s="142"/>
      <c r="IK131" s="143" t="str">
        <f t="shared" si="177"/>
        <v/>
      </c>
      <c r="IL131" s="144" t="str">
        <f t="shared" si="178"/>
        <v/>
      </c>
      <c r="IM131" s="145" t="str">
        <f t="shared" si="179"/>
        <v/>
      </c>
      <c r="IN131" s="145" t="str">
        <f t="shared" si="180"/>
        <v/>
      </c>
      <c r="IO131" s="146" t="str">
        <f t="shared" si="181"/>
        <v/>
      </c>
      <c r="IP131" s="147" t="str">
        <f t="shared" si="182"/>
        <v/>
      </c>
      <c r="IQ131" s="148" t="str">
        <f t="shared" si="183"/>
        <v/>
      </c>
      <c r="IR131" s="149" t="str">
        <f t="shared" si="184"/>
        <v/>
      </c>
      <c r="IS131" s="150" t="str">
        <f t="shared" si="185"/>
        <v/>
      </c>
      <c r="IT131" s="89"/>
      <c r="IU131" s="5"/>
      <c r="IV131" s="142"/>
      <c r="IW131" s="143" t="str">
        <f t="shared" si="186"/>
        <v/>
      </c>
      <c r="IX131" s="144" t="str">
        <f t="shared" si="187"/>
        <v/>
      </c>
      <c r="IY131" s="145" t="str">
        <f t="shared" si="188"/>
        <v/>
      </c>
      <c r="IZ131" s="145" t="str">
        <f t="shared" si="189"/>
        <v/>
      </c>
      <c r="JA131" s="146" t="str">
        <f t="shared" si="190"/>
        <v/>
      </c>
      <c r="JB131" s="147" t="str">
        <f t="shared" si="191"/>
        <v/>
      </c>
      <c r="JC131" s="148" t="str">
        <f t="shared" si="192"/>
        <v/>
      </c>
      <c r="JD131" s="149" t="str">
        <f t="shared" si="193"/>
        <v/>
      </c>
      <c r="JE131" s="150" t="str">
        <f t="shared" si="194"/>
        <v/>
      </c>
      <c r="JF131" s="89"/>
      <c r="JG131" s="5"/>
      <c r="JH131" s="142"/>
      <c r="JI131" s="143" t="str">
        <f t="shared" si="195"/>
        <v/>
      </c>
      <c r="JJ131" s="144" t="str">
        <f t="shared" si="196"/>
        <v/>
      </c>
      <c r="JK131" s="145" t="str">
        <f t="shared" si="197"/>
        <v/>
      </c>
      <c r="JL131" s="145" t="str">
        <f t="shared" si="198"/>
        <v/>
      </c>
      <c r="JM131" s="146" t="str">
        <f t="shared" si="199"/>
        <v/>
      </c>
      <c r="JN131" s="147" t="str">
        <f t="shared" si="200"/>
        <v/>
      </c>
      <c r="JO131" s="148" t="str">
        <f t="shared" si="201"/>
        <v/>
      </c>
      <c r="JP131" s="149" t="str">
        <f t="shared" si="202"/>
        <v/>
      </c>
      <c r="JQ131" s="150" t="str">
        <f t="shared" si="203"/>
        <v/>
      </c>
      <c r="JR131" s="89"/>
      <c r="JS131" s="5"/>
      <c r="JT131" s="142"/>
      <c r="JU131" s="143" t="str">
        <f t="shared" si="204"/>
        <v/>
      </c>
      <c r="JV131" s="144" t="str">
        <f t="shared" si="205"/>
        <v/>
      </c>
      <c r="JW131" s="145" t="str">
        <f t="shared" si="206"/>
        <v/>
      </c>
      <c r="JX131" s="145" t="str">
        <f t="shared" si="207"/>
        <v/>
      </c>
      <c r="JY131" s="146" t="str">
        <f t="shared" si="208"/>
        <v/>
      </c>
      <c r="JZ131" s="147" t="str">
        <f t="shared" si="209"/>
        <v/>
      </c>
      <c r="KA131" s="148" t="str">
        <f t="shared" si="210"/>
        <v/>
      </c>
      <c r="KB131" s="149" t="str">
        <f t="shared" si="211"/>
        <v/>
      </c>
      <c r="KC131" s="150" t="str">
        <f t="shared" si="212"/>
        <v/>
      </c>
      <c r="KD131" s="89"/>
      <c r="KE131" s="5"/>
      <c r="KF131" s="142"/>
    </row>
    <row r="132" spans="1:292" ht="13.5" customHeight="1" x14ac:dyDescent="0.25">
      <c r="A132" s="100"/>
      <c r="B132" s="89" t="s">
        <v>1188</v>
      </c>
      <c r="D132" s="2"/>
      <c r="E132" s="143" t="str">
        <f t="shared" si="53"/>
        <v/>
      </c>
      <c r="F132" s="144" t="str">
        <f t="shared" si="54"/>
        <v/>
      </c>
      <c r="G132" s="145" t="str">
        <f t="shared" si="55"/>
        <v/>
      </c>
      <c r="H132" s="145" t="str">
        <f t="shared" si="56"/>
        <v/>
      </c>
      <c r="I132" s="146" t="str">
        <f t="shared" si="57"/>
        <v/>
      </c>
      <c r="J132" s="147" t="str">
        <f t="shared" si="58"/>
        <v/>
      </c>
      <c r="K132" s="148" t="str">
        <f t="shared" si="59"/>
        <v/>
      </c>
      <c r="L132" s="149" t="str">
        <f t="shared" si="60"/>
        <v/>
      </c>
      <c r="M132" s="150" t="str">
        <f t="shared" si="61"/>
        <v/>
      </c>
      <c r="O132" s="5"/>
      <c r="Q132" s="143" t="str">
        <f t="shared" si="62"/>
        <v/>
      </c>
      <c r="R132" s="144" t="str">
        <f t="shared" si="63"/>
        <v/>
      </c>
      <c r="S132" s="145" t="str">
        <f t="shared" si="64"/>
        <v/>
      </c>
      <c r="T132" s="145" t="str">
        <f t="shared" si="65"/>
        <v/>
      </c>
      <c r="U132" s="146" t="str">
        <f t="shared" si="66"/>
        <v/>
      </c>
      <c r="V132" s="147" t="str">
        <f t="shared" si="67"/>
        <v/>
      </c>
      <c r="W132" s="148" t="str">
        <f t="shared" si="68"/>
        <v/>
      </c>
      <c r="X132" s="149" t="str">
        <f t="shared" si="69"/>
        <v/>
      </c>
      <c r="Y132" s="150" t="str">
        <f t="shared" si="70"/>
        <v/>
      </c>
      <c r="AA132" s="5"/>
      <c r="AC132" s="143" t="str">
        <f t="shared" si="71"/>
        <v/>
      </c>
      <c r="AD132" s="144" t="str">
        <f t="shared" si="72"/>
        <v/>
      </c>
      <c r="AE132" s="145" t="str">
        <f t="shared" si="73"/>
        <v/>
      </c>
      <c r="AF132" s="145" t="str">
        <f t="shared" si="74"/>
        <v/>
      </c>
      <c r="AG132" s="146" t="str">
        <f t="shared" si="75"/>
        <v/>
      </c>
      <c r="AH132" s="147" t="str">
        <f t="shared" si="76"/>
        <v/>
      </c>
      <c r="AI132" s="148" t="str">
        <f t="shared" si="77"/>
        <v/>
      </c>
      <c r="AJ132" s="149" t="str">
        <f t="shared" si="215"/>
        <v/>
      </c>
      <c r="AK132" s="150" t="str">
        <f t="shared" si="78"/>
        <v/>
      </c>
      <c r="AM132" s="5"/>
      <c r="AO132" s="143" t="str">
        <f t="shared" si="288"/>
        <v/>
      </c>
      <c r="AP132" s="144" t="str">
        <f t="shared" si="289"/>
        <v/>
      </c>
      <c r="AQ132" s="145" t="str">
        <f t="shared" si="216"/>
        <v/>
      </c>
      <c r="AR132" s="145" t="str">
        <f t="shared" si="217"/>
        <v/>
      </c>
      <c r="AS132" s="146" t="str">
        <f t="shared" si="290"/>
        <v/>
      </c>
      <c r="AT132" s="147" t="str">
        <f t="shared" si="291"/>
        <v/>
      </c>
      <c r="AU132" s="148" t="str">
        <f t="shared" si="292"/>
        <v/>
      </c>
      <c r="AV132" s="149" t="str">
        <f t="shared" si="293"/>
        <v/>
      </c>
      <c r="AW132" s="150" t="str">
        <f t="shared" si="294"/>
        <v/>
      </c>
      <c r="AX132" s="89"/>
      <c r="AY132" s="5"/>
      <c r="AZ132" s="89"/>
      <c r="BA132" s="143" t="str">
        <f t="shared" si="295"/>
        <v/>
      </c>
      <c r="BB132" s="144" t="str">
        <f t="shared" si="296"/>
        <v/>
      </c>
      <c r="BC132" s="145" t="str">
        <f t="shared" si="218"/>
        <v/>
      </c>
      <c r="BD132" s="145" t="str">
        <f t="shared" si="219"/>
        <v/>
      </c>
      <c r="BE132" s="146" t="str">
        <f t="shared" si="297"/>
        <v/>
      </c>
      <c r="BF132" s="147" t="str">
        <f t="shared" si="298"/>
        <v/>
      </c>
      <c r="BG132" s="148" t="str">
        <f t="shared" si="299"/>
        <v/>
      </c>
      <c r="BH132" s="149" t="str">
        <f t="shared" si="300"/>
        <v/>
      </c>
      <c r="BI132" s="150" t="str">
        <f t="shared" si="301"/>
        <v/>
      </c>
      <c r="BJ132" s="89"/>
      <c r="BK132" s="5"/>
      <c r="BL132" s="89"/>
      <c r="BM132" s="143">
        <f t="shared" si="261"/>
        <v>42870</v>
      </c>
      <c r="BN132" s="144" t="str">
        <f t="shared" si="262"/>
        <v>Cazenueve I</v>
      </c>
      <c r="BO132" s="145">
        <f t="shared" si="263"/>
        <v>42710</v>
      </c>
      <c r="BP132" s="145">
        <f t="shared" si="264"/>
        <v>42870</v>
      </c>
      <c r="BQ132" s="146" t="str">
        <f t="shared" si="265"/>
        <v>Laurence Rossignol</v>
      </c>
      <c r="BR132" s="147" t="str">
        <f t="shared" si="266"/>
        <v>1957</v>
      </c>
      <c r="BS132" s="148" t="str">
        <f t="shared" si="267"/>
        <v>female</v>
      </c>
      <c r="BT132" s="149" t="str">
        <f t="shared" si="268"/>
        <v>fr_ps01</v>
      </c>
      <c r="BU132" s="150" t="str">
        <f t="shared" si="269"/>
        <v>Rossignol_Laurence_1957</v>
      </c>
      <c r="BV132" s="89"/>
      <c r="BW132" s="142"/>
      <c r="BX132" s="142" t="s">
        <v>1116</v>
      </c>
      <c r="BY132" s="143" t="str">
        <f t="shared" si="270"/>
        <v/>
      </c>
      <c r="BZ132" s="144" t="str">
        <f t="shared" si="271"/>
        <v/>
      </c>
      <c r="CA132" s="145" t="str">
        <f t="shared" si="272"/>
        <v/>
      </c>
      <c r="CB132" s="145" t="str">
        <f t="shared" si="273"/>
        <v/>
      </c>
      <c r="CC132" s="146" t="str">
        <f t="shared" si="274"/>
        <v/>
      </c>
      <c r="CD132" s="147" t="str">
        <f t="shared" si="275"/>
        <v/>
      </c>
      <c r="CE132" s="148" t="str">
        <f t="shared" si="276"/>
        <v/>
      </c>
      <c r="CF132" s="149" t="str">
        <f t="shared" si="277"/>
        <v/>
      </c>
      <c r="CG132" s="150" t="str">
        <f t="shared" si="278"/>
        <v/>
      </c>
      <c r="CH132" s="89"/>
      <c r="CI132" s="142"/>
      <c r="CJ132" s="142"/>
      <c r="CK132" s="143" t="str">
        <f t="shared" si="279"/>
        <v/>
      </c>
      <c r="CL132" s="144" t="str">
        <f t="shared" si="280"/>
        <v/>
      </c>
      <c r="CM132" s="145" t="str">
        <f t="shared" si="281"/>
        <v/>
      </c>
      <c r="CN132" s="145" t="str">
        <f t="shared" si="282"/>
        <v/>
      </c>
      <c r="CO132" s="146" t="str">
        <f t="shared" si="283"/>
        <v/>
      </c>
      <c r="CP132" s="147" t="str">
        <f t="shared" si="284"/>
        <v/>
      </c>
      <c r="CQ132" s="148" t="str">
        <f t="shared" si="285"/>
        <v/>
      </c>
      <c r="CR132" s="149" t="str">
        <f t="shared" si="286"/>
        <v/>
      </c>
      <c r="CS132" s="150" t="str">
        <f t="shared" si="287"/>
        <v/>
      </c>
      <c r="CT132" s="89"/>
      <c r="CU132" s="142"/>
      <c r="CV132" s="142"/>
      <c r="CW132" s="143" t="str">
        <f t="shared" si="252"/>
        <v/>
      </c>
      <c r="CX132" s="144" t="str">
        <f t="shared" si="253"/>
        <v/>
      </c>
      <c r="CY132" s="145" t="str">
        <f t="shared" si="254"/>
        <v/>
      </c>
      <c r="CZ132" s="145" t="str">
        <f t="shared" si="255"/>
        <v/>
      </c>
      <c r="DA132" s="146" t="str">
        <f t="shared" si="256"/>
        <v/>
      </c>
      <c r="DB132" s="147" t="str">
        <f t="shared" si="257"/>
        <v/>
      </c>
      <c r="DC132" s="148" t="str">
        <f t="shared" si="258"/>
        <v/>
      </c>
      <c r="DD132" s="149" t="str">
        <f t="shared" si="259"/>
        <v/>
      </c>
      <c r="DE132" s="150" t="str">
        <f t="shared" si="260"/>
        <v/>
      </c>
      <c r="DF132" s="89"/>
      <c r="DG132" s="142"/>
      <c r="DH132" s="142"/>
      <c r="DI132" s="143" t="str">
        <f t="shared" si="79"/>
        <v/>
      </c>
      <c r="DJ132" s="144" t="str">
        <f t="shared" si="80"/>
        <v/>
      </c>
      <c r="DK132" s="145" t="str">
        <f t="shared" si="81"/>
        <v/>
      </c>
      <c r="DL132" s="145" t="str">
        <f t="shared" si="82"/>
        <v/>
      </c>
      <c r="DM132" s="146" t="str">
        <f t="shared" si="83"/>
        <v/>
      </c>
      <c r="DN132" s="147" t="str">
        <f t="shared" si="84"/>
        <v/>
      </c>
      <c r="DO132" s="148" t="str">
        <f t="shared" si="85"/>
        <v/>
      </c>
      <c r="DP132" s="149" t="str">
        <f t="shared" si="86"/>
        <v/>
      </c>
      <c r="DQ132" s="150" t="str">
        <f t="shared" si="87"/>
        <v/>
      </c>
      <c r="DR132" s="89"/>
      <c r="DS132" s="5"/>
      <c r="DT132" s="89"/>
      <c r="DU132" s="143" t="str">
        <f t="shared" si="88"/>
        <v/>
      </c>
      <c r="DV132" s="144" t="str">
        <f t="shared" si="89"/>
        <v/>
      </c>
      <c r="DW132" s="145" t="str">
        <f t="shared" si="90"/>
        <v/>
      </c>
      <c r="DX132" s="145" t="str">
        <f t="shared" si="91"/>
        <v/>
      </c>
      <c r="DY132" s="146" t="str">
        <f t="shared" si="92"/>
        <v/>
      </c>
      <c r="DZ132" s="147" t="str">
        <f t="shared" si="93"/>
        <v/>
      </c>
      <c r="EA132" s="148" t="str">
        <f t="shared" si="94"/>
        <v/>
      </c>
      <c r="EB132" s="149" t="str">
        <f t="shared" si="95"/>
        <v/>
      </c>
      <c r="EC132" s="150" t="str">
        <f t="shared" si="96"/>
        <v/>
      </c>
      <c r="ED132" s="89"/>
      <c r="EE132" s="5"/>
      <c r="EF132" s="89"/>
      <c r="EG132" s="143" t="str">
        <f t="shared" si="97"/>
        <v/>
      </c>
      <c r="EH132" s="144" t="str">
        <f t="shared" si="98"/>
        <v/>
      </c>
      <c r="EI132" s="145" t="str">
        <f t="shared" si="99"/>
        <v/>
      </c>
      <c r="EJ132" s="145" t="str">
        <f t="shared" si="100"/>
        <v/>
      </c>
      <c r="EK132" s="146" t="str">
        <f t="shared" si="101"/>
        <v/>
      </c>
      <c r="EL132" s="147" t="str">
        <f t="shared" si="102"/>
        <v/>
      </c>
      <c r="EM132" s="148" t="str">
        <f t="shared" si="103"/>
        <v/>
      </c>
      <c r="EN132" s="149" t="str">
        <f t="shared" si="104"/>
        <v/>
      </c>
      <c r="EO132" s="150" t="str">
        <f t="shared" si="105"/>
        <v/>
      </c>
      <c r="EP132" s="89"/>
      <c r="EQ132" s="5"/>
      <c r="ER132" s="89"/>
      <c r="ES132" s="143" t="str">
        <f t="shared" si="106"/>
        <v/>
      </c>
      <c r="ET132" s="144" t="str">
        <f t="shared" si="107"/>
        <v/>
      </c>
      <c r="EU132" s="145" t="str">
        <f t="shared" si="108"/>
        <v/>
      </c>
      <c r="EV132" s="145" t="str">
        <f t="shared" si="109"/>
        <v/>
      </c>
      <c r="EW132" s="146" t="str">
        <f t="shared" si="110"/>
        <v/>
      </c>
      <c r="EX132" s="147" t="str">
        <f t="shared" si="111"/>
        <v/>
      </c>
      <c r="EY132" s="148" t="str">
        <f t="shared" si="112"/>
        <v/>
      </c>
      <c r="EZ132" s="149" t="str">
        <f t="shared" si="113"/>
        <v/>
      </c>
      <c r="FA132" s="150" t="str">
        <f t="shared" si="114"/>
        <v/>
      </c>
      <c r="FB132" s="89"/>
      <c r="FC132" s="5"/>
      <c r="FD132" s="89"/>
      <c r="FE132" s="143" t="str">
        <f t="shared" si="115"/>
        <v/>
      </c>
      <c r="FF132" s="144" t="str">
        <f t="shared" si="116"/>
        <v/>
      </c>
      <c r="FG132" s="145" t="str">
        <f t="shared" si="117"/>
        <v/>
      </c>
      <c r="FH132" s="145" t="str">
        <f t="shared" si="118"/>
        <v/>
      </c>
      <c r="FI132" s="146" t="str">
        <f t="shared" si="119"/>
        <v/>
      </c>
      <c r="FJ132" s="147" t="str">
        <f t="shared" si="120"/>
        <v/>
      </c>
      <c r="FK132" s="148" t="str">
        <f t="shared" si="121"/>
        <v/>
      </c>
      <c r="FL132" s="149" t="str">
        <f t="shared" si="122"/>
        <v/>
      </c>
      <c r="FM132" s="150" t="str">
        <f t="shared" si="123"/>
        <v/>
      </c>
      <c r="FN132" s="89"/>
      <c r="FO132" s="5"/>
      <c r="FP132" s="89"/>
      <c r="FQ132" s="143" t="str">
        <f>IF(FU132="","",#REF!)</f>
        <v/>
      </c>
      <c r="FR132" s="144" t="str">
        <f t="shared" si="124"/>
        <v/>
      </c>
      <c r="FS132" s="145" t="str">
        <f t="shared" si="125"/>
        <v/>
      </c>
      <c r="FT132" s="145" t="str">
        <f t="shared" si="126"/>
        <v/>
      </c>
      <c r="FU132" s="146" t="str">
        <f t="shared" si="127"/>
        <v/>
      </c>
      <c r="FV132" s="147" t="str">
        <f t="shared" si="128"/>
        <v/>
      </c>
      <c r="FW132" s="148" t="str">
        <f t="shared" si="129"/>
        <v/>
      </c>
      <c r="FX132" s="149" t="str">
        <f t="shared" si="130"/>
        <v/>
      </c>
      <c r="FY132" s="150" t="str">
        <f t="shared" si="131"/>
        <v/>
      </c>
      <c r="FZ132" s="89"/>
      <c r="GA132" s="5"/>
      <c r="GB132" s="89"/>
      <c r="GC132" s="143" t="str">
        <f t="shared" si="132"/>
        <v/>
      </c>
      <c r="GD132" s="144" t="str">
        <f t="shared" si="133"/>
        <v/>
      </c>
      <c r="GE132" s="145" t="str">
        <f t="shared" si="134"/>
        <v/>
      </c>
      <c r="GF132" s="145" t="str">
        <f t="shared" si="135"/>
        <v/>
      </c>
      <c r="GG132" s="146" t="str">
        <f t="shared" si="136"/>
        <v/>
      </c>
      <c r="GH132" s="147" t="str">
        <f t="shared" si="137"/>
        <v/>
      </c>
      <c r="GI132" s="148" t="str">
        <f t="shared" si="138"/>
        <v/>
      </c>
      <c r="GJ132" s="149" t="str">
        <f t="shared" si="139"/>
        <v/>
      </c>
      <c r="GK132" s="150" t="str">
        <f t="shared" si="140"/>
        <v/>
      </c>
      <c r="GL132" s="89"/>
      <c r="GM132" s="5"/>
      <c r="GN132" s="89"/>
      <c r="GO132" s="143" t="str">
        <f t="shared" si="141"/>
        <v/>
      </c>
      <c r="GP132" s="144" t="str">
        <f t="shared" si="142"/>
        <v/>
      </c>
      <c r="GQ132" s="145" t="str">
        <f t="shared" si="143"/>
        <v/>
      </c>
      <c r="GR132" s="145" t="str">
        <f t="shared" si="144"/>
        <v/>
      </c>
      <c r="GS132" s="146" t="str">
        <f t="shared" si="145"/>
        <v/>
      </c>
      <c r="GT132" s="147" t="str">
        <f t="shared" si="146"/>
        <v/>
      </c>
      <c r="GU132" s="148" t="str">
        <f t="shared" si="147"/>
        <v/>
      </c>
      <c r="GV132" s="149" t="str">
        <f t="shared" si="148"/>
        <v/>
      </c>
      <c r="GW132" s="150" t="str">
        <f t="shared" si="149"/>
        <v/>
      </c>
      <c r="GX132" s="89"/>
      <c r="GY132" s="5"/>
      <c r="GZ132" s="89"/>
      <c r="HA132" s="143" t="str">
        <f t="shared" si="150"/>
        <v/>
      </c>
      <c r="HB132" s="144" t="str">
        <f t="shared" si="151"/>
        <v/>
      </c>
      <c r="HC132" s="145" t="str">
        <f t="shared" si="152"/>
        <v/>
      </c>
      <c r="HD132" s="145" t="str">
        <f t="shared" si="153"/>
        <v/>
      </c>
      <c r="HE132" s="146" t="str">
        <f t="shared" si="154"/>
        <v/>
      </c>
      <c r="HF132" s="147" t="str">
        <f t="shared" si="155"/>
        <v/>
      </c>
      <c r="HG132" s="148" t="str">
        <f t="shared" si="156"/>
        <v/>
      </c>
      <c r="HH132" s="149" t="str">
        <f t="shared" si="157"/>
        <v/>
      </c>
      <c r="HI132" s="150" t="str">
        <f t="shared" si="158"/>
        <v/>
      </c>
      <c r="HJ132" s="89"/>
      <c r="HK132" s="5"/>
      <c r="HL132" s="89"/>
      <c r="HM132" s="143" t="str">
        <f t="shared" si="159"/>
        <v/>
      </c>
      <c r="HN132" s="144" t="str">
        <f t="shared" si="160"/>
        <v/>
      </c>
      <c r="HO132" s="145" t="str">
        <f t="shared" si="161"/>
        <v/>
      </c>
      <c r="HP132" s="145" t="str">
        <f t="shared" si="162"/>
        <v/>
      </c>
      <c r="HQ132" s="146" t="str">
        <f t="shared" si="163"/>
        <v/>
      </c>
      <c r="HR132" s="147" t="str">
        <f t="shared" si="164"/>
        <v/>
      </c>
      <c r="HS132" s="148" t="str">
        <f t="shared" si="165"/>
        <v/>
      </c>
      <c r="HT132" s="149" t="str">
        <f t="shared" si="166"/>
        <v/>
      </c>
      <c r="HU132" s="150" t="str">
        <f t="shared" si="167"/>
        <v/>
      </c>
      <c r="HV132" s="89"/>
      <c r="HW132" s="5"/>
      <c r="HX132" s="89"/>
      <c r="HY132" s="143" t="str">
        <f t="shared" si="168"/>
        <v/>
      </c>
      <c r="HZ132" s="144" t="str">
        <f t="shared" si="169"/>
        <v/>
      </c>
      <c r="IA132" s="145" t="str">
        <f t="shared" si="170"/>
        <v/>
      </c>
      <c r="IB132" s="145" t="str">
        <f t="shared" si="171"/>
        <v/>
      </c>
      <c r="IC132" s="146" t="str">
        <f t="shared" si="172"/>
        <v/>
      </c>
      <c r="ID132" s="147" t="str">
        <f t="shared" si="173"/>
        <v/>
      </c>
      <c r="IE132" s="148" t="str">
        <f t="shared" si="174"/>
        <v/>
      </c>
      <c r="IF132" s="149" t="str">
        <f t="shared" si="175"/>
        <v/>
      </c>
      <c r="IG132" s="150" t="str">
        <f t="shared" si="176"/>
        <v/>
      </c>
      <c r="IH132" s="89"/>
      <c r="II132" s="5"/>
      <c r="IJ132" s="89"/>
      <c r="IK132" s="143" t="str">
        <f t="shared" si="177"/>
        <v/>
      </c>
      <c r="IL132" s="144" t="str">
        <f t="shared" si="178"/>
        <v/>
      </c>
      <c r="IM132" s="145" t="str">
        <f t="shared" si="179"/>
        <v/>
      </c>
      <c r="IN132" s="145" t="str">
        <f t="shared" si="180"/>
        <v/>
      </c>
      <c r="IO132" s="146" t="str">
        <f t="shared" si="181"/>
        <v/>
      </c>
      <c r="IP132" s="147" t="str">
        <f t="shared" si="182"/>
        <v/>
      </c>
      <c r="IQ132" s="148" t="str">
        <f t="shared" si="183"/>
        <v/>
      </c>
      <c r="IR132" s="149" t="str">
        <f t="shared" si="184"/>
        <v/>
      </c>
      <c r="IS132" s="150" t="str">
        <f t="shared" si="185"/>
        <v/>
      </c>
      <c r="IT132" s="89"/>
      <c r="IU132" s="5"/>
      <c r="IV132" s="89"/>
      <c r="IW132" s="143" t="str">
        <f t="shared" si="186"/>
        <v/>
      </c>
      <c r="IX132" s="144" t="str">
        <f t="shared" si="187"/>
        <v/>
      </c>
      <c r="IY132" s="145" t="str">
        <f t="shared" si="188"/>
        <v/>
      </c>
      <c r="IZ132" s="145" t="str">
        <f t="shared" si="189"/>
        <v/>
      </c>
      <c r="JA132" s="146" t="str">
        <f t="shared" si="190"/>
        <v/>
      </c>
      <c r="JB132" s="147" t="str">
        <f t="shared" si="191"/>
        <v/>
      </c>
      <c r="JC132" s="148" t="str">
        <f t="shared" si="192"/>
        <v/>
      </c>
      <c r="JD132" s="149" t="str">
        <f t="shared" si="193"/>
        <v/>
      </c>
      <c r="JE132" s="150" t="str">
        <f t="shared" si="194"/>
        <v/>
      </c>
      <c r="JF132" s="89"/>
      <c r="JG132" s="5"/>
      <c r="JH132" s="89"/>
      <c r="JI132" s="143" t="str">
        <f t="shared" si="195"/>
        <v/>
      </c>
      <c r="JJ132" s="144" t="str">
        <f t="shared" si="196"/>
        <v/>
      </c>
      <c r="JK132" s="145" t="str">
        <f t="shared" si="197"/>
        <v/>
      </c>
      <c r="JL132" s="145" t="str">
        <f t="shared" si="198"/>
        <v/>
      </c>
      <c r="JM132" s="146" t="str">
        <f t="shared" si="199"/>
        <v/>
      </c>
      <c r="JN132" s="147" t="str">
        <f t="shared" si="200"/>
        <v/>
      </c>
      <c r="JO132" s="148" t="str">
        <f t="shared" si="201"/>
        <v/>
      </c>
      <c r="JP132" s="149" t="str">
        <f t="shared" si="202"/>
        <v/>
      </c>
      <c r="JQ132" s="150" t="str">
        <f t="shared" si="203"/>
        <v/>
      </c>
      <c r="JR132" s="89"/>
      <c r="JS132" s="5"/>
      <c r="JT132" s="89"/>
      <c r="JU132" s="143" t="str">
        <f t="shared" si="204"/>
        <v/>
      </c>
      <c r="JV132" s="144" t="str">
        <f t="shared" si="205"/>
        <v/>
      </c>
      <c r="JW132" s="145" t="str">
        <f t="shared" si="206"/>
        <v/>
      </c>
      <c r="JX132" s="145" t="str">
        <f t="shared" si="207"/>
        <v/>
      </c>
      <c r="JY132" s="146" t="str">
        <f t="shared" si="208"/>
        <v/>
      </c>
      <c r="JZ132" s="147" t="str">
        <f t="shared" si="209"/>
        <v/>
      </c>
      <c r="KA132" s="148" t="str">
        <f t="shared" si="210"/>
        <v/>
      </c>
      <c r="KB132" s="149" t="str">
        <f t="shared" si="211"/>
        <v/>
      </c>
      <c r="KC132" s="150" t="str">
        <f t="shared" si="212"/>
        <v/>
      </c>
      <c r="KD132" s="89"/>
      <c r="KE132" s="5"/>
      <c r="KF132" s="89"/>
    </row>
    <row r="133" spans="1:292" ht="13.5" customHeight="1" x14ac:dyDescent="0.25">
      <c r="A133" s="100"/>
      <c r="B133" s="89" t="s">
        <v>1190</v>
      </c>
      <c r="E133" s="143" t="str">
        <f t="shared" si="53"/>
        <v/>
      </c>
      <c r="F133" s="144" t="str">
        <f t="shared" si="54"/>
        <v/>
      </c>
      <c r="G133" s="145" t="str">
        <f t="shared" si="55"/>
        <v/>
      </c>
      <c r="H133" s="145" t="str">
        <f t="shared" si="56"/>
        <v/>
      </c>
      <c r="I133" s="146" t="str">
        <f t="shared" si="57"/>
        <v/>
      </c>
      <c r="J133" s="147" t="str">
        <f t="shared" si="58"/>
        <v/>
      </c>
      <c r="K133" s="148" t="str">
        <f t="shared" si="59"/>
        <v/>
      </c>
      <c r="L133" s="149" t="str">
        <f t="shared" si="60"/>
        <v/>
      </c>
      <c r="M133" s="150" t="str">
        <f t="shared" si="61"/>
        <v/>
      </c>
      <c r="O133" s="5"/>
      <c r="Q133" s="143" t="str">
        <f t="shared" si="62"/>
        <v/>
      </c>
      <c r="R133" s="144" t="str">
        <f t="shared" si="63"/>
        <v/>
      </c>
      <c r="S133" s="145" t="str">
        <f t="shared" si="64"/>
        <v/>
      </c>
      <c r="T133" s="145" t="str">
        <f t="shared" si="65"/>
        <v/>
      </c>
      <c r="U133" s="146" t="str">
        <f t="shared" si="66"/>
        <v/>
      </c>
      <c r="V133" s="147" t="str">
        <f t="shared" si="67"/>
        <v/>
      </c>
      <c r="W133" s="148" t="str">
        <f t="shared" si="68"/>
        <v/>
      </c>
      <c r="X133" s="149" t="str">
        <f t="shared" si="69"/>
        <v/>
      </c>
      <c r="Y133" s="150" t="str">
        <f t="shared" si="70"/>
        <v/>
      </c>
      <c r="AA133" s="5"/>
      <c r="AC133" s="143" t="str">
        <f t="shared" si="71"/>
        <v/>
      </c>
      <c r="AD133" s="144" t="str">
        <f t="shared" si="72"/>
        <v/>
      </c>
      <c r="AE133" s="145" t="str">
        <f t="shared" si="73"/>
        <v/>
      </c>
      <c r="AF133" s="145" t="str">
        <f t="shared" si="74"/>
        <v/>
      </c>
      <c r="AG133" s="146" t="str">
        <f t="shared" si="75"/>
        <v/>
      </c>
      <c r="AH133" s="147" t="str">
        <f t="shared" si="76"/>
        <v/>
      </c>
      <c r="AI133" s="148" t="str">
        <f t="shared" si="77"/>
        <v/>
      </c>
      <c r="AJ133" s="149" t="str">
        <f t="shared" si="215"/>
        <v/>
      </c>
      <c r="AK133" s="150" t="str">
        <f t="shared" si="78"/>
        <v/>
      </c>
      <c r="AM133" s="5"/>
      <c r="AO133" s="143" t="str">
        <f t="shared" si="288"/>
        <v/>
      </c>
      <c r="AP133" s="144" t="str">
        <f t="shared" si="289"/>
        <v/>
      </c>
      <c r="AQ133" s="145" t="str">
        <f t="shared" si="216"/>
        <v/>
      </c>
      <c r="AR133" s="145" t="str">
        <f t="shared" si="217"/>
        <v/>
      </c>
      <c r="AS133" s="146" t="str">
        <f t="shared" si="290"/>
        <v/>
      </c>
      <c r="AT133" s="147" t="str">
        <f t="shared" si="291"/>
        <v/>
      </c>
      <c r="AU133" s="148" t="str">
        <f t="shared" si="292"/>
        <v/>
      </c>
      <c r="AV133" s="149" t="str">
        <f t="shared" si="293"/>
        <v/>
      </c>
      <c r="AW133" s="150" t="str">
        <f t="shared" si="294"/>
        <v/>
      </c>
      <c r="AX133" s="89"/>
      <c r="AY133" s="5"/>
      <c r="AZ133" s="89"/>
      <c r="BA133" s="143" t="str">
        <f t="shared" si="295"/>
        <v/>
      </c>
      <c r="BB133" s="144" t="str">
        <f t="shared" si="296"/>
        <v/>
      </c>
      <c r="BC133" s="145" t="str">
        <f t="shared" si="218"/>
        <v/>
      </c>
      <c r="BD133" s="145" t="str">
        <f t="shared" si="219"/>
        <v/>
      </c>
      <c r="BE133" s="146" t="str">
        <f t="shared" si="297"/>
        <v/>
      </c>
      <c r="BF133" s="147" t="str">
        <f t="shared" si="298"/>
        <v/>
      </c>
      <c r="BG133" s="148" t="str">
        <f t="shared" si="299"/>
        <v/>
      </c>
      <c r="BH133" s="149" t="str">
        <f t="shared" si="300"/>
        <v/>
      </c>
      <c r="BI133" s="150" t="str">
        <f t="shared" si="301"/>
        <v/>
      </c>
      <c r="BJ133" s="89"/>
      <c r="BK133" s="5"/>
      <c r="BL133" s="89"/>
      <c r="BM133" s="143">
        <f t="shared" si="261"/>
        <v>42870</v>
      </c>
      <c r="BN133" s="144" t="str">
        <f t="shared" si="262"/>
        <v>Cazenueve I</v>
      </c>
      <c r="BO133" s="145">
        <f t="shared" si="263"/>
        <v>42710</v>
      </c>
      <c r="BP133" s="145">
        <f t="shared" si="264"/>
        <v>42870</v>
      </c>
      <c r="BQ133" s="146" t="str">
        <f t="shared" si="265"/>
        <v>Annick Girardin</v>
      </c>
      <c r="BR133" s="147" t="str">
        <f t="shared" si="266"/>
        <v>1964</v>
      </c>
      <c r="BS133" s="148" t="str">
        <f t="shared" si="267"/>
        <v>female</v>
      </c>
      <c r="BT133" s="149" t="str">
        <f t="shared" si="268"/>
        <v>fr_rdg01</v>
      </c>
      <c r="BU133" s="150" t="str">
        <f t="shared" si="269"/>
        <v>Girardin_Annick_1964</v>
      </c>
      <c r="BV133" s="89"/>
      <c r="BW133" s="142"/>
      <c r="BX133" s="142" t="s">
        <v>1162</v>
      </c>
      <c r="BY133" s="143" t="str">
        <f t="shared" si="270"/>
        <v/>
      </c>
      <c r="BZ133" s="144" t="str">
        <f t="shared" si="271"/>
        <v/>
      </c>
      <c r="CA133" s="145" t="str">
        <f t="shared" si="272"/>
        <v/>
      </c>
      <c r="CB133" s="145" t="str">
        <f t="shared" si="273"/>
        <v/>
      </c>
      <c r="CC133" s="146" t="str">
        <f t="shared" si="274"/>
        <v/>
      </c>
      <c r="CD133" s="147" t="str">
        <f t="shared" si="275"/>
        <v/>
      </c>
      <c r="CE133" s="148" t="str">
        <f t="shared" si="276"/>
        <v/>
      </c>
      <c r="CF133" s="149" t="str">
        <f t="shared" si="277"/>
        <v/>
      </c>
      <c r="CG133" s="150" t="str">
        <f t="shared" si="278"/>
        <v/>
      </c>
      <c r="CH133" s="89"/>
      <c r="CI133" s="142"/>
      <c r="CJ133" s="142"/>
      <c r="CK133" s="143" t="str">
        <f t="shared" si="279"/>
        <v/>
      </c>
      <c r="CL133" s="144" t="str">
        <f t="shared" si="280"/>
        <v/>
      </c>
      <c r="CM133" s="145" t="str">
        <f t="shared" si="281"/>
        <v/>
      </c>
      <c r="CN133" s="145" t="str">
        <f t="shared" si="282"/>
        <v/>
      </c>
      <c r="CO133" s="146" t="str">
        <f t="shared" si="283"/>
        <v/>
      </c>
      <c r="CP133" s="147" t="str">
        <f t="shared" si="284"/>
        <v/>
      </c>
      <c r="CQ133" s="148" t="str">
        <f t="shared" si="285"/>
        <v/>
      </c>
      <c r="CR133" s="149" t="str">
        <f t="shared" si="286"/>
        <v/>
      </c>
      <c r="CS133" s="150" t="str">
        <f t="shared" si="287"/>
        <v/>
      </c>
      <c r="CT133" s="89"/>
      <c r="CU133" s="142"/>
      <c r="CV133" s="142"/>
      <c r="CW133" s="143" t="str">
        <f t="shared" si="252"/>
        <v/>
      </c>
      <c r="CX133" s="144" t="str">
        <f t="shared" si="253"/>
        <v/>
      </c>
      <c r="CY133" s="145" t="str">
        <f t="shared" si="254"/>
        <v/>
      </c>
      <c r="CZ133" s="145" t="str">
        <f t="shared" si="255"/>
        <v/>
      </c>
      <c r="DA133" s="146" t="str">
        <f t="shared" si="256"/>
        <v/>
      </c>
      <c r="DB133" s="147" t="str">
        <f t="shared" si="257"/>
        <v/>
      </c>
      <c r="DC133" s="148" t="str">
        <f t="shared" si="258"/>
        <v/>
      </c>
      <c r="DD133" s="149" t="str">
        <f t="shared" si="259"/>
        <v/>
      </c>
      <c r="DE133" s="150" t="str">
        <f t="shared" si="260"/>
        <v/>
      </c>
      <c r="DF133" s="89"/>
      <c r="DG133" s="142"/>
      <c r="DH133" s="142"/>
      <c r="DI133" s="143" t="str">
        <f t="shared" si="79"/>
        <v/>
      </c>
      <c r="DJ133" s="144" t="str">
        <f t="shared" si="80"/>
        <v/>
      </c>
      <c r="DK133" s="145" t="str">
        <f t="shared" si="81"/>
        <v/>
      </c>
      <c r="DL133" s="145" t="str">
        <f t="shared" si="82"/>
        <v/>
      </c>
      <c r="DM133" s="146" t="str">
        <f t="shared" si="83"/>
        <v/>
      </c>
      <c r="DN133" s="147" t="str">
        <f t="shared" si="84"/>
        <v/>
      </c>
      <c r="DO133" s="148" t="str">
        <f t="shared" si="85"/>
        <v/>
      </c>
      <c r="DP133" s="149" t="str">
        <f t="shared" si="86"/>
        <v/>
      </c>
      <c r="DQ133" s="150" t="str">
        <f t="shared" si="87"/>
        <v/>
      </c>
      <c r="DR133" s="89"/>
      <c r="DS133" s="5"/>
      <c r="DT133" s="89"/>
      <c r="DU133" s="143" t="str">
        <f t="shared" si="88"/>
        <v/>
      </c>
      <c r="DV133" s="144" t="str">
        <f t="shared" si="89"/>
        <v/>
      </c>
      <c r="DW133" s="145" t="str">
        <f t="shared" si="90"/>
        <v/>
      </c>
      <c r="DX133" s="145" t="str">
        <f t="shared" si="91"/>
        <v/>
      </c>
      <c r="DY133" s="146" t="str">
        <f t="shared" si="92"/>
        <v/>
      </c>
      <c r="DZ133" s="147" t="str">
        <f t="shared" si="93"/>
        <v/>
      </c>
      <c r="EA133" s="148" t="str">
        <f t="shared" si="94"/>
        <v/>
      </c>
      <c r="EB133" s="149" t="str">
        <f t="shared" si="95"/>
        <v/>
      </c>
      <c r="EC133" s="150" t="str">
        <f t="shared" si="96"/>
        <v/>
      </c>
      <c r="ED133" s="89"/>
      <c r="EE133" s="5"/>
      <c r="EF133" s="89"/>
      <c r="EG133" s="143" t="str">
        <f t="shared" si="97"/>
        <v/>
      </c>
      <c r="EH133" s="144" t="str">
        <f t="shared" si="98"/>
        <v/>
      </c>
      <c r="EI133" s="145" t="str">
        <f t="shared" si="99"/>
        <v/>
      </c>
      <c r="EJ133" s="145" t="str">
        <f t="shared" si="100"/>
        <v/>
      </c>
      <c r="EK133" s="146" t="str">
        <f t="shared" si="101"/>
        <v/>
      </c>
      <c r="EL133" s="147" t="str">
        <f t="shared" si="102"/>
        <v/>
      </c>
      <c r="EM133" s="148" t="str">
        <f t="shared" si="103"/>
        <v/>
      </c>
      <c r="EN133" s="149" t="str">
        <f t="shared" si="104"/>
        <v/>
      </c>
      <c r="EO133" s="150" t="str">
        <f t="shared" si="105"/>
        <v/>
      </c>
      <c r="EP133" s="89"/>
      <c r="EQ133" s="5"/>
      <c r="ER133" s="89"/>
      <c r="ES133" s="143" t="str">
        <f t="shared" si="106"/>
        <v/>
      </c>
      <c r="ET133" s="144" t="str">
        <f t="shared" si="107"/>
        <v/>
      </c>
      <c r="EU133" s="145" t="str">
        <f t="shared" si="108"/>
        <v/>
      </c>
      <c r="EV133" s="145" t="str">
        <f t="shared" si="109"/>
        <v/>
      </c>
      <c r="EW133" s="146" t="str">
        <f t="shared" si="110"/>
        <v/>
      </c>
      <c r="EX133" s="147" t="str">
        <f t="shared" si="111"/>
        <v/>
      </c>
      <c r="EY133" s="148" t="str">
        <f t="shared" si="112"/>
        <v/>
      </c>
      <c r="EZ133" s="149" t="str">
        <f t="shared" si="113"/>
        <v/>
      </c>
      <c r="FA133" s="150" t="str">
        <f t="shared" si="114"/>
        <v/>
      </c>
      <c r="FB133" s="89"/>
      <c r="FC133" s="5"/>
      <c r="FD133" s="89"/>
      <c r="FE133" s="143" t="str">
        <f t="shared" si="115"/>
        <v/>
      </c>
      <c r="FF133" s="144" t="str">
        <f t="shared" si="116"/>
        <v/>
      </c>
      <c r="FG133" s="145" t="str">
        <f t="shared" si="117"/>
        <v/>
      </c>
      <c r="FH133" s="145" t="str">
        <f t="shared" si="118"/>
        <v/>
      </c>
      <c r="FI133" s="146" t="str">
        <f t="shared" si="119"/>
        <v/>
      </c>
      <c r="FJ133" s="147" t="str">
        <f t="shared" si="120"/>
        <v/>
      </c>
      <c r="FK133" s="148" t="str">
        <f t="shared" si="121"/>
        <v/>
      </c>
      <c r="FL133" s="149" t="str">
        <f t="shared" si="122"/>
        <v/>
      </c>
      <c r="FM133" s="150" t="str">
        <f t="shared" si="123"/>
        <v/>
      </c>
      <c r="FN133" s="89"/>
      <c r="FO133" s="5"/>
      <c r="FP133" s="89"/>
      <c r="FQ133" s="143" t="str">
        <f>IF(FU133="","",#REF!)</f>
        <v/>
      </c>
      <c r="FR133" s="144" t="str">
        <f t="shared" si="124"/>
        <v/>
      </c>
      <c r="FS133" s="145" t="str">
        <f t="shared" si="125"/>
        <v/>
      </c>
      <c r="FT133" s="145" t="str">
        <f t="shared" si="126"/>
        <v/>
      </c>
      <c r="FU133" s="146" t="str">
        <f t="shared" si="127"/>
        <v/>
      </c>
      <c r="FV133" s="147" t="str">
        <f t="shared" si="128"/>
        <v/>
      </c>
      <c r="FW133" s="148" t="str">
        <f t="shared" si="129"/>
        <v/>
      </c>
      <c r="FX133" s="149" t="str">
        <f t="shared" si="130"/>
        <v/>
      </c>
      <c r="FY133" s="150" t="str">
        <f t="shared" si="131"/>
        <v/>
      </c>
      <c r="FZ133" s="89"/>
      <c r="GA133" s="5"/>
      <c r="GB133" s="89"/>
      <c r="GC133" s="143" t="str">
        <f t="shared" si="132"/>
        <v/>
      </c>
      <c r="GD133" s="144" t="str">
        <f t="shared" si="133"/>
        <v/>
      </c>
      <c r="GE133" s="145" t="str">
        <f t="shared" si="134"/>
        <v/>
      </c>
      <c r="GF133" s="145" t="str">
        <f t="shared" si="135"/>
        <v/>
      </c>
      <c r="GG133" s="146" t="str">
        <f t="shared" si="136"/>
        <v/>
      </c>
      <c r="GH133" s="147" t="str">
        <f t="shared" si="137"/>
        <v/>
      </c>
      <c r="GI133" s="148" t="str">
        <f t="shared" si="138"/>
        <v/>
      </c>
      <c r="GJ133" s="149" t="str">
        <f t="shared" si="139"/>
        <v/>
      </c>
      <c r="GK133" s="150" t="str">
        <f t="shared" si="140"/>
        <v/>
      </c>
      <c r="GL133" s="89"/>
      <c r="GM133" s="5"/>
      <c r="GN133" s="89"/>
      <c r="GO133" s="143" t="str">
        <f t="shared" si="141"/>
        <v/>
      </c>
      <c r="GP133" s="144" t="str">
        <f t="shared" si="142"/>
        <v/>
      </c>
      <c r="GQ133" s="145" t="str">
        <f t="shared" si="143"/>
        <v/>
      </c>
      <c r="GR133" s="145" t="str">
        <f t="shared" si="144"/>
        <v/>
      </c>
      <c r="GS133" s="146" t="str">
        <f t="shared" si="145"/>
        <v/>
      </c>
      <c r="GT133" s="147" t="str">
        <f t="shared" si="146"/>
        <v/>
      </c>
      <c r="GU133" s="148" t="str">
        <f t="shared" si="147"/>
        <v/>
      </c>
      <c r="GV133" s="149" t="str">
        <f t="shared" si="148"/>
        <v/>
      </c>
      <c r="GW133" s="150" t="str">
        <f t="shared" si="149"/>
        <v/>
      </c>
      <c r="GX133" s="89"/>
      <c r="GY133" s="5"/>
      <c r="GZ133" s="89"/>
      <c r="HA133" s="143" t="str">
        <f t="shared" si="150"/>
        <v/>
      </c>
      <c r="HB133" s="144" t="str">
        <f t="shared" si="151"/>
        <v/>
      </c>
      <c r="HC133" s="145" t="str">
        <f t="shared" si="152"/>
        <v/>
      </c>
      <c r="HD133" s="145" t="str">
        <f t="shared" si="153"/>
        <v/>
      </c>
      <c r="HE133" s="146" t="str">
        <f t="shared" si="154"/>
        <v/>
      </c>
      <c r="HF133" s="147" t="str">
        <f t="shared" si="155"/>
        <v/>
      </c>
      <c r="HG133" s="148" t="str">
        <f t="shared" si="156"/>
        <v/>
      </c>
      <c r="HH133" s="149" t="str">
        <f t="shared" si="157"/>
        <v/>
      </c>
      <c r="HI133" s="150" t="str">
        <f t="shared" si="158"/>
        <v/>
      </c>
      <c r="HJ133" s="89"/>
      <c r="HK133" s="5"/>
      <c r="HL133" s="89"/>
      <c r="HM133" s="143" t="str">
        <f t="shared" si="159"/>
        <v/>
      </c>
      <c r="HN133" s="144" t="str">
        <f t="shared" si="160"/>
        <v/>
      </c>
      <c r="HO133" s="145" t="str">
        <f t="shared" si="161"/>
        <v/>
      </c>
      <c r="HP133" s="145" t="str">
        <f t="shared" si="162"/>
        <v/>
      </c>
      <c r="HQ133" s="146" t="str">
        <f t="shared" si="163"/>
        <v/>
      </c>
      <c r="HR133" s="147" t="str">
        <f t="shared" si="164"/>
        <v/>
      </c>
      <c r="HS133" s="148" t="str">
        <f t="shared" si="165"/>
        <v/>
      </c>
      <c r="HT133" s="149" t="str">
        <f t="shared" si="166"/>
        <v/>
      </c>
      <c r="HU133" s="150" t="str">
        <f t="shared" si="167"/>
        <v/>
      </c>
      <c r="HV133" s="89"/>
      <c r="HW133" s="5"/>
      <c r="HX133" s="89"/>
      <c r="HY133" s="143" t="str">
        <f t="shared" si="168"/>
        <v/>
      </c>
      <c r="HZ133" s="144" t="str">
        <f t="shared" si="169"/>
        <v/>
      </c>
      <c r="IA133" s="145" t="str">
        <f t="shared" si="170"/>
        <v/>
      </c>
      <c r="IB133" s="145" t="str">
        <f t="shared" si="171"/>
        <v/>
      </c>
      <c r="IC133" s="146" t="str">
        <f t="shared" si="172"/>
        <v/>
      </c>
      <c r="ID133" s="147" t="str">
        <f t="shared" si="173"/>
        <v/>
      </c>
      <c r="IE133" s="148" t="str">
        <f t="shared" si="174"/>
        <v/>
      </c>
      <c r="IF133" s="149" t="str">
        <f t="shared" si="175"/>
        <v/>
      </c>
      <c r="IG133" s="150" t="str">
        <f t="shared" si="176"/>
        <v/>
      </c>
      <c r="IH133" s="89"/>
      <c r="II133" s="5"/>
      <c r="IJ133" s="89"/>
      <c r="IK133" s="143" t="str">
        <f t="shared" si="177"/>
        <v/>
      </c>
      <c r="IL133" s="144" t="str">
        <f t="shared" si="178"/>
        <v/>
      </c>
      <c r="IM133" s="145" t="str">
        <f t="shared" si="179"/>
        <v/>
      </c>
      <c r="IN133" s="145" t="str">
        <f t="shared" si="180"/>
        <v/>
      </c>
      <c r="IO133" s="146" t="str">
        <f t="shared" si="181"/>
        <v/>
      </c>
      <c r="IP133" s="147" t="str">
        <f t="shared" si="182"/>
        <v/>
      </c>
      <c r="IQ133" s="148" t="str">
        <f t="shared" si="183"/>
        <v/>
      </c>
      <c r="IR133" s="149" t="str">
        <f t="shared" si="184"/>
        <v/>
      </c>
      <c r="IS133" s="150" t="str">
        <f t="shared" si="185"/>
        <v/>
      </c>
      <c r="IT133" s="89"/>
      <c r="IU133" s="5"/>
      <c r="IV133" s="89"/>
      <c r="IW133" s="143" t="str">
        <f t="shared" si="186"/>
        <v/>
      </c>
      <c r="IX133" s="144" t="str">
        <f t="shared" si="187"/>
        <v/>
      </c>
      <c r="IY133" s="145" t="str">
        <f t="shared" si="188"/>
        <v/>
      </c>
      <c r="IZ133" s="145" t="str">
        <f t="shared" si="189"/>
        <v/>
      </c>
      <c r="JA133" s="146" t="str">
        <f t="shared" si="190"/>
        <v/>
      </c>
      <c r="JB133" s="147" t="str">
        <f t="shared" si="191"/>
        <v/>
      </c>
      <c r="JC133" s="148" t="str">
        <f t="shared" si="192"/>
        <v/>
      </c>
      <c r="JD133" s="149" t="str">
        <f t="shared" si="193"/>
        <v/>
      </c>
      <c r="JE133" s="150" t="str">
        <f t="shared" si="194"/>
        <v/>
      </c>
      <c r="JF133" s="89"/>
      <c r="JG133" s="5"/>
      <c r="JH133" s="89"/>
      <c r="JI133" s="143" t="str">
        <f t="shared" si="195"/>
        <v/>
      </c>
      <c r="JJ133" s="144" t="str">
        <f t="shared" si="196"/>
        <v/>
      </c>
      <c r="JK133" s="145" t="str">
        <f t="shared" si="197"/>
        <v/>
      </c>
      <c r="JL133" s="145" t="str">
        <f t="shared" si="198"/>
        <v/>
      </c>
      <c r="JM133" s="146" t="str">
        <f t="shared" si="199"/>
        <v/>
      </c>
      <c r="JN133" s="147" t="str">
        <f t="shared" si="200"/>
        <v/>
      </c>
      <c r="JO133" s="148" t="str">
        <f t="shared" si="201"/>
        <v/>
      </c>
      <c r="JP133" s="149" t="str">
        <f t="shared" si="202"/>
        <v/>
      </c>
      <c r="JQ133" s="150" t="str">
        <f t="shared" si="203"/>
        <v/>
      </c>
      <c r="JR133" s="89"/>
      <c r="JS133" s="5"/>
      <c r="JT133" s="89"/>
      <c r="JU133" s="143" t="str">
        <f t="shared" si="204"/>
        <v/>
      </c>
      <c r="JV133" s="144" t="str">
        <f t="shared" si="205"/>
        <v/>
      </c>
      <c r="JW133" s="145" t="str">
        <f t="shared" si="206"/>
        <v/>
      </c>
      <c r="JX133" s="145" t="str">
        <f t="shared" si="207"/>
        <v/>
      </c>
      <c r="JY133" s="146" t="str">
        <f t="shared" si="208"/>
        <v/>
      </c>
      <c r="JZ133" s="147" t="str">
        <f t="shared" si="209"/>
        <v/>
      </c>
      <c r="KA133" s="148" t="str">
        <f t="shared" si="210"/>
        <v/>
      </c>
      <c r="KB133" s="149" t="str">
        <f t="shared" si="211"/>
        <v/>
      </c>
      <c r="KC133" s="150" t="str">
        <f t="shared" si="212"/>
        <v/>
      </c>
      <c r="KD133" s="89"/>
      <c r="KE133" s="5"/>
      <c r="KF133" s="89"/>
    </row>
    <row r="134" spans="1:292" ht="13.5" customHeight="1" x14ac:dyDescent="0.25">
      <c r="A134" s="100"/>
      <c r="B134" s="89" t="s">
        <v>1266</v>
      </c>
      <c r="E134" s="143" t="str">
        <f t="shared" si="53"/>
        <v/>
      </c>
      <c r="F134" s="144" t="str">
        <f t="shared" si="54"/>
        <v/>
      </c>
      <c r="G134" s="145" t="str">
        <f t="shared" si="55"/>
        <v/>
      </c>
      <c r="H134" s="145" t="str">
        <f t="shared" si="56"/>
        <v/>
      </c>
      <c r="I134" s="146" t="str">
        <f t="shared" si="57"/>
        <v/>
      </c>
      <c r="J134" s="147" t="str">
        <f t="shared" si="58"/>
        <v/>
      </c>
      <c r="K134" s="148" t="str">
        <f t="shared" si="59"/>
        <v/>
      </c>
      <c r="L134" s="149" t="str">
        <f t="shared" si="60"/>
        <v/>
      </c>
      <c r="M134" s="150" t="str">
        <f t="shared" si="61"/>
        <v/>
      </c>
      <c r="O134" s="5"/>
      <c r="Q134" s="143" t="str">
        <f t="shared" si="62"/>
        <v/>
      </c>
      <c r="R134" s="144" t="str">
        <f t="shared" si="63"/>
        <v/>
      </c>
      <c r="S134" s="145" t="str">
        <f t="shared" si="64"/>
        <v/>
      </c>
      <c r="T134" s="145" t="str">
        <f t="shared" si="65"/>
        <v/>
      </c>
      <c r="U134" s="146" t="str">
        <f t="shared" si="66"/>
        <v/>
      </c>
      <c r="V134" s="147" t="str">
        <f t="shared" si="67"/>
        <v/>
      </c>
      <c r="W134" s="148" t="str">
        <f t="shared" si="68"/>
        <v/>
      </c>
      <c r="X134" s="149" t="str">
        <f t="shared" si="69"/>
        <v/>
      </c>
      <c r="Y134" s="150" t="str">
        <f t="shared" si="70"/>
        <v/>
      </c>
      <c r="AA134" s="5"/>
      <c r="AC134" s="143" t="str">
        <f t="shared" si="71"/>
        <v/>
      </c>
      <c r="AD134" s="144" t="str">
        <f t="shared" si="72"/>
        <v/>
      </c>
      <c r="AE134" s="145" t="str">
        <f t="shared" si="73"/>
        <v/>
      </c>
      <c r="AF134" s="145" t="str">
        <f t="shared" si="74"/>
        <v/>
      </c>
      <c r="AG134" s="146" t="str">
        <f t="shared" si="75"/>
        <v/>
      </c>
      <c r="AH134" s="147" t="str">
        <f t="shared" si="76"/>
        <v/>
      </c>
      <c r="AI134" s="148" t="str">
        <f t="shared" si="77"/>
        <v/>
      </c>
      <c r="AJ134" s="149" t="str">
        <f t="shared" si="215"/>
        <v/>
      </c>
      <c r="AK134" s="150" t="str">
        <f t="shared" si="78"/>
        <v/>
      </c>
      <c r="AM134" s="5"/>
      <c r="AO134" s="143" t="str">
        <f t="shared" si="288"/>
        <v/>
      </c>
      <c r="AP134" s="144" t="str">
        <f t="shared" si="289"/>
        <v/>
      </c>
      <c r="AQ134" s="145" t="str">
        <f t="shared" si="216"/>
        <v/>
      </c>
      <c r="AR134" s="145" t="str">
        <f t="shared" si="217"/>
        <v/>
      </c>
      <c r="AS134" s="146" t="str">
        <f t="shared" si="290"/>
        <v/>
      </c>
      <c r="AT134" s="147" t="str">
        <f t="shared" si="291"/>
        <v/>
      </c>
      <c r="AU134" s="148" t="str">
        <f t="shared" si="292"/>
        <v/>
      </c>
      <c r="AV134" s="149" t="str">
        <f t="shared" si="293"/>
        <v/>
      </c>
      <c r="AW134" s="150" t="str">
        <f t="shared" si="294"/>
        <v/>
      </c>
      <c r="AX134" s="89"/>
      <c r="AY134" s="5"/>
      <c r="AZ134" s="89"/>
      <c r="BA134" s="143" t="str">
        <f t="shared" si="295"/>
        <v/>
      </c>
      <c r="BB134" s="144" t="str">
        <f t="shared" si="296"/>
        <v/>
      </c>
      <c r="BC134" s="145" t="str">
        <f t="shared" si="218"/>
        <v/>
      </c>
      <c r="BD134" s="145" t="str">
        <f t="shared" si="219"/>
        <v/>
      </c>
      <c r="BE134" s="146" t="str">
        <f t="shared" si="297"/>
        <v/>
      </c>
      <c r="BF134" s="147" t="str">
        <f t="shared" si="298"/>
        <v/>
      </c>
      <c r="BG134" s="148" t="str">
        <f t="shared" si="299"/>
        <v/>
      </c>
      <c r="BH134" s="149" t="str">
        <f t="shared" si="300"/>
        <v/>
      </c>
      <c r="BI134" s="150" t="str">
        <f t="shared" si="301"/>
        <v/>
      </c>
      <c r="BJ134" s="89"/>
      <c r="BK134" s="5"/>
      <c r="BL134" s="89"/>
      <c r="BM134" s="143" t="str">
        <f t="shared" si="261"/>
        <v/>
      </c>
      <c r="BN134" s="144" t="str">
        <f t="shared" si="262"/>
        <v/>
      </c>
      <c r="BO134" s="145" t="str">
        <f t="shared" si="263"/>
        <v/>
      </c>
      <c r="BP134" s="145" t="str">
        <f t="shared" si="264"/>
        <v/>
      </c>
      <c r="BQ134" s="146" t="str">
        <f t="shared" si="265"/>
        <v/>
      </c>
      <c r="BR134" s="147" t="str">
        <f t="shared" si="266"/>
        <v/>
      </c>
      <c r="BS134" s="148" t="str">
        <f t="shared" si="267"/>
        <v/>
      </c>
      <c r="BT134" s="149" t="str">
        <f t="shared" si="268"/>
        <v/>
      </c>
      <c r="BU134" s="150" t="str">
        <f t="shared" si="269"/>
        <v/>
      </c>
      <c r="BV134" s="89"/>
      <c r="BW134" s="142"/>
      <c r="BX134" s="142"/>
      <c r="BY134" s="143">
        <f t="shared" si="270"/>
        <v>42905</v>
      </c>
      <c r="BZ134" s="144" t="str">
        <f t="shared" si="271"/>
        <v>Philippe I</v>
      </c>
      <c r="CA134" s="145">
        <f t="shared" si="272"/>
        <v>42870</v>
      </c>
      <c r="CB134" s="145">
        <f t="shared" si="273"/>
        <v>42905</v>
      </c>
      <c r="CC134" s="146" t="str">
        <f t="shared" si="274"/>
        <v>Richard Ferrand</v>
      </c>
      <c r="CD134" s="147" t="str">
        <f t="shared" si="275"/>
        <v>1962</v>
      </c>
      <c r="CE134" s="148" t="str">
        <f t="shared" si="276"/>
        <v>male</v>
      </c>
      <c r="CF134" s="149" t="str">
        <f t="shared" si="277"/>
        <v>fr_lrm01</v>
      </c>
      <c r="CG134" s="150" t="str">
        <f t="shared" si="278"/>
        <v>Ferrand_Richard_1962</v>
      </c>
      <c r="CH134" s="89"/>
      <c r="CI134" s="142"/>
      <c r="CJ134" s="142" t="s">
        <v>1267</v>
      </c>
      <c r="CK134" s="143">
        <f t="shared" si="279"/>
        <v>44019</v>
      </c>
      <c r="CL134" s="144" t="str">
        <f t="shared" si="280"/>
        <v>Philippe II</v>
      </c>
      <c r="CM134" s="145">
        <f t="shared" si="281"/>
        <v>42905</v>
      </c>
      <c r="CN134" s="145">
        <v>43389</v>
      </c>
      <c r="CO134" s="146" t="str">
        <f t="shared" si="283"/>
        <v>Jacques Mézard</v>
      </c>
      <c r="CP134" s="147" t="str">
        <f t="shared" si="284"/>
        <v>1947</v>
      </c>
      <c r="CQ134" s="148" t="str">
        <f t="shared" si="285"/>
        <v>male</v>
      </c>
      <c r="CR134" s="149" t="str">
        <f t="shared" si="286"/>
        <v>fr_rdg01</v>
      </c>
      <c r="CS134" s="150" t="str">
        <f t="shared" si="287"/>
        <v>Mézard_Jacques_1947</v>
      </c>
      <c r="CT134" s="89"/>
      <c r="CU134" s="142"/>
      <c r="CV134" s="142" t="s">
        <v>1273</v>
      </c>
      <c r="CW134" s="143">
        <f t="shared" si="252"/>
        <v>44196</v>
      </c>
      <c r="CX134" s="144" t="str">
        <f t="shared" si="253"/>
        <v>Castex I</v>
      </c>
      <c r="CY134" s="145">
        <f t="shared" si="254"/>
        <v>44019</v>
      </c>
      <c r="CZ134" s="145">
        <f t="shared" si="255"/>
        <v>44196</v>
      </c>
      <c r="DA134" s="146" t="str">
        <f t="shared" si="256"/>
        <v>Jacqueline Gourault</v>
      </c>
      <c r="DB134" s="147" t="str">
        <f t="shared" si="257"/>
        <v>1950</v>
      </c>
      <c r="DC134" s="148" t="str">
        <f t="shared" si="258"/>
        <v>female</v>
      </c>
      <c r="DD134" s="149" t="str">
        <f t="shared" si="259"/>
        <v>fr_modem01</v>
      </c>
      <c r="DE134" s="150" t="str">
        <f t="shared" si="260"/>
        <v>Gourault_Jacqueline_1950</v>
      </c>
      <c r="DF134" s="89"/>
      <c r="DG134" s="142"/>
      <c r="DH134" s="142" t="s">
        <v>1287</v>
      </c>
      <c r="DI134" s="143" t="str">
        <f t="shared" si="79"/>
        <v/>
      </c>
      <c r="DJ134" s="144" t="str">
        <f t="shared" si="80"/>
        <v/>
      </c>
      <c r="DK134" s="145" t="str">
        <f t="shared" si="81"/>
        <v/>
      </c>
      <c r="DL134" s="145" t="str">
        <f t="shared" si="82"/>
        <v/>
      </c>
      <c r="DM134" s="146" t="str">
        <f t="shared" si="83"/>
        <v/>
      </c>
      <c r="DN134" s="147" t="str">
        <f t="shared" si="84"/>
        <v/>
      </c>
      <c r="DO134" s="148" t="str">
        <f t="shared" si="85"/>
        <v/>
      </c>
      <c r="DP134" s="149" t="str">
        <f t="shared" si="86"/>
        <v/>
      </c>
      <c r="DQ134" s="150" t="str">
        <f t="shared" si="87"/>
        <v/>
      </c>
      <c r="DR134" s="89"/>
      <c r="DS134" s="5"/>
      <c r="DT134" s="89"/>
      <c r="DU134" s="143" t="str">
        <f t="shared" si="88"/>
        <v/>
      </c>
      <c r="DV134" s="144" t="str">
        <f t="shared" si="89"/>
        <v/>
      </c>
      <c r="DW134" s="145" t="str">
        <f t="shared" si="90"/>
        <v/>
      </c>
      <c r="DX134" s="145" t="str">
        <f t="shared" si="91"/>
        <v/>
      </c>
      <c r="DY134" s="146" t="str">
        <f t="shared" si="92"/>
        <v/>
      </c>
      <c r="DZ134" s="147" t="str">
        <f t="shared" si="93"/>
        <v/>
      </c>
      <c r="EA134" s="148" t="str">
        <f t="shared" si="94"/>
        <v/>
      </c>
      <c r="EB134" s="149" t="str">
        <f t="shared" si="95"/>
        <v/>
      </c>
      <c r="EC134" s="150" t="str">
        <f t="shared" si="96"/>
        <v/>
      </c>
      <c r="ED134" s="89"/>
      <c r="EE134" s="5"/>
      <c r="EF134" s="89"/>
      <c r="EG134" s="143" t="str">
        <f t="shared" si="97"/>
        <v/>
      </c>
      <c r="EH134" s="144" t="str">
        <f t="shared" si="98"/>
        <v/>
      </c>
      <c r="EI134" s="145" t="str">
        <f t="shared" si="99"/>
        <v/>
      </c>
      <c r="EJ134" s="145" t="str">
        <f t="shared" si="100"/>
        <v/>
      </c>
      <c r="EK134" s="146" t="str">
        <f t="shared" si="101"/>
        <v/>
      </c>
      <c r="EL134" s="147" t="str">
        <f t="shared" si="102"/>
        <v/>
      </c>
      <c r="EM134" s="148" t="str">
        <f t="shared" si="103"/>
        <v/>
      </c>
      <c r="EN134" s="149" t="str">
        <f t="shared" si="104"/>
        <v/>
      </c>
      <c r="EO134" s="150" t="str">
        <f t="shared" si="105"/>
        <v/>
      </c>
      <c r="EP134" s="89"/>
      <c r="EQ134" s="5"/>
      <c r="ER134" s="89"/>
      <c r="ES134" s="143" t="str">
        <f t="shared" si="106"/>
        <v/>
      </c>
      <c r="ET134" s="144" t="str">
        <f t="shared" si="107"/>
        <v/>
      </c>
      <c r="EU134" s="145" t="str">
        <f t="shared" si="108"/>
        <v/>
      </c>
      <c r="EV134" s="145" t="str">
        <f t="shared" si="109"/>
        <v/>
      </c>
      <c r="EW134" s="146" t="str">
        <f t="shared" si="110"/>
        <v/>
      </c>
      <c r="EX134" s="147" t="str">
        <f t="shared" si="111"/>
        <v/>
      </c>
      <c r="EY134" s="148" t="str">
        <f t="shared" si="112"/>
        <v/>
      </c>
      <c r="EZ134" s="149" t="str">
        <f t="shared" si="113"/>
        <v/>
      </c>
      <c r="FA134" s="150" t="str">
        <f t="shared" si="114"/>
        <v/>
      </c>
      <c r="FB134" s="89"/>
      <c r="FC134" s="5"/>
      <c r="FD134" s="89"/>
      <c r="FE134" s="143" t="str">
        <f t="shared" si="115"/>
        <v/>
      </c>
      <c r="FF134" s="144" t="str">
        <f t="shared" si="116"/>
        <v/>
      </c>
      <c r="FG134" s="145" t="str">
        <f t="shared" si="117"/>
        <v/>
      </c>
      <c r="FH134" s="145" t="str">
        <f t="shared" si="118"/>
        <v/>
      </c>
      <c r="FI134" s="146" t="str">
        <f t="shared" si="119"/>
        <v/>
      </c>
      <c r="FJ134" s="147" t="str">
        <f t="shared" si="120"/>
        <v/>
      </c>
      <c r="FK134" s="148" t="str">
        <f t="shared" si="121"/>
        <v/>
      </c>
      <c r="FL134" s="149" t="str">
        <f t="shared" si="122"/>
        <v/>
      </c>
      <c r="FM134" s="150" t="str">
        <f t="shared" si="123"/>
        <v/>
      </c>
      <c r="FN134" s="89"/>
      <c r="FO134" s="5"/>
      <c r="FP134" s="89"/>
      <c r="FQ134" s="143" t="str">
        <f>IF(FU134="","",#REF!)</f>
        <v/>
      </c>
      <c r="FR134" s="144" t="str">
        <f t="shared" si="124"/>
        <v/>
      </c>
      <c r="FS134" s="145" t="str">
        <f t="shared" si="125"/>
        <v/>
      </c>
      <c r="FT134" s="145" t="str">
        <f t="shared" si="126"/>
        <v/>
      </c>
      <c r="FU134" s="146" t="str">
        <f t="shared" si="127"/>
        <v/>
      </c>
      <c r="FV134" s="147" t="str">
        <f t="shared" si="128"/>
        <v/>
      </c>
      <c r="FW134" s="148" t="str">
        <f t="shared" si="129"/>
        <v/>
      </c>
      <c r="FX134" s="149" t="str">
        <f t="shared" si="130"/>
        <v/>
      </c>
      <c r="FY134" s="150" t="str">
        <f t="shared" si="131"/>
        <v/>
      </c>
      <c r="FZ134" s="89"/>
      <c r="GA134" s="5"/>
      <c r="GB134" s="89"/>
      <c r="GC134" s="143" t="str">
        <f t="shared" si="132"/>
        <v/>
      </c>
      <c r="GD134" s="144" t="str">
        <f t="shared" si="133"/>
        <v/>
      </c>
      <c r="GE134" s="145" t="str">
        <f t="shared" si="134"/>
        <v/>
      </c>
      <c r="GF134" s="145" t="str">
        <f t="shared" si="135"/>
        <v/>
      </c>
      <c r="GG134" s="146" t="str">
        <f t="shared" si="136"/>
        <v/>
      </c>
      <c r="GH134" s="147" t="str">
        <f t="shared" si="137"/>
        <v/>
      </c>
      <c r="GI134" s="148" t="str">
        <f t="shared" si="138"/>
        <v/>
      </c>
      <c r="GJ134" s="149" t="str">
        <f t="shared" si="139"/>
        <v/>
      </c>
      <c r="GK134" s="150" t="str">
        <f t="shared" si="140"/>
        <v/>
      </c>
      <c r="GL134" s="89"/>
      <c r="GM134" s="5"/>
      <c r="GN134" s="89"/>
      <c r="GO134" s="143" t="str">
        <f t="shared" si="141"/>
        <v/>
      </c>
      <c r="GP134" s="144" t="str">
        <f t="shared" si="142"/>
        <v/>
      </c>
      <c r="GQ134" s="145" t="str">
        <f t="shared" si="143"/>
        <v/>
      </c>
      <c r="GR134" s="145" t="str">
        <f t="shared" si="144"/>
        <v/>
      </c>
      <c r="GS134" s="146" t="str">
        <f t="shared" si="145"/>
        <v/>
      </c>
      <c r="GT134" s="147" t="str">
        <f t="shared" si="146"/>
        <v/>
      </c>
      <c r="GU134" s="148" t="str">
        <f t="shared" si="147"/>
        <v/>
      </c>
      <c r="GV134" s="149" t="str">
        <f t="shared" si="148"/>
        <v/>
      </c>
      <c r="GW134" s="150" t="str">
        <f t="shared" si="149"/>
        <v/>
      </c>
      <c r="GX134" s="89"/>
      <c r="GY134" s="5"/>
      <c r="GZ134" s="89"/>
      <c r="HA134" s="143" t="str">
        <f t="shared" si="150"/>
        <v/>
      </c>
      <c r="HB134" s="144" t="str">
        <f t="shared" si="151"/>
        <v/>
      </c>
      <c r="HC134" s="145" t="str">
        <f t="shared" si="152"/>
        <v/>
      </c>
      <c r="HD134" s="145" t="str">
        <f t="shared" si="153"/>
        <v/>
      </c>
      <c r="HE134" s="146" t="str">
        <f t="shared" si="154"/>
        <v/>
      </c>
      <c r="HF134" s="147" t="str">
        <f t="shared" si="155"/>
        <v/>
      </c>
      <c r="HG134" s="148" t="str">
        <f t="shared" si="156"/>
        <v/>
      </c>
      <c r="HH134" s="149" t="str">
        <f t="shared" si="157"/>
        <v/>
      </c>
      <c r="HI134" s="150" t="str">
        <f t="shared" si="158"/>
        <v/>
      </c>
      <c r="HJ134" s="89"/>
      <c r="HK134" s="5"/>
      <c r="HL134" s="89"/>
      <c r="HM134" s="143" t="str">
        <f t="shared" si="159"/>
        <v/>
      </c>
      <c r="HN134" s="144" t="str">
        <f t="shared" si="160"/>
        <v/>
      </c>
      <c r="HO134" s="145" t="str">
        <f t="shared" si="161"/>
        <v/>
      </c>
      <c r="HP134" s="145" t="str">
        <f t="shared" si="162"/>
        <v/>
      </c>
      <c r="HQ134" s="146" t="str">
        <f t="shared" si="163"/>
        <v/>
      </c>
      <c r="HR134" s="147" t="str">
        <f t="shared" si="164"/>
        <v/>
      </c>
      <c r="HS134" s="148" t="str">
        <f t="shared" si="165"/>
        <v/>
      </c>
      <c r="HT134" s="149" t="str">
        <f t="shared" si="166"/>
        <v/>
      </c>
      <c r="HU134" s="150" t="str">
        <f t="shared" si="167"/>
        <v/>
      </c>
      <c r="HV134" s="89"/>
      <c r="HW134" s="5"/>
      <c r="HX134" s="89"/>
      <c r="HY134" s="143" t="str">
        <f t="shared" si="168"/>
        <v/>
      </c>
      <c r="HZ134" s="144" t="str">
        <f t="shared" si="169"/>
        <v/>
      </c>
      <c r="IA134" s="145" t="str">
        <f t="shared" si="170"/>
        <v/>
      </c>
      <c r="IB134" s="145" t="str">
        <f t="shared" si="171"/>
        <v/>
      </c>
      <c r="IC134" s="146" t="str">
        <f t="shared" si="172"/>
        <v/>
      </c>
      <c r="ID134" s="147" t="str">
        <f t="shared" si="173"/>
        <v/>
      </c>
      <c r="IE134" s="148" t="str">
        <f t="shared" si="174"/>
        <v/>
      </c>
      <c r="IF134" s="149" t="str">
        <f t="shared" si="175"/>
        <v/>
      </c>
      <c r="IG134" s="150" t="str">
        <f t="shared" si="176"/>
        <v/>
      </c>
      <c r="IH134" s="89"/>
      <c r="II134" s="5"/>
      <c r="IJ134" s="89"/>
      <c r="IK134" s="143" t="str">
        <f t="shared" si="177"/>
        <v/>
      </c>
      <c r="IL134" s="144" t="str">
        <f t="shared" si="178"/>
        <v/>
      </c>
      <c r="IM134" s="145" t="str">
        <f t="shared" si="179"/>
        <v/>
      </c>
      <c r="IN134" s="145" t="str">
        <f t="shared" si="180"/>
        <v/>
      </c>
      <c r="IO134" s="146" t="str">
        <f t="shared" si="181"/>
        <v/>
      </c>
      <c r="IP134" s="147" t="str">
        <f t="shared" si="182"/>
        <v/>
      </c>
      <c r="IQ134" s="148" t="str">
        <f t="shared" si="183"/>
        <v/>
      </c>
      <c r="IR134" s="149" t="str">
        <f t="shared" si="184"/>
        <v/>
      </c>
      <c r="IS134" s="150" t="str">
        <f t="shared" si="185"/>
        <v/>
      </c>
      <c r="IT134" s="89"/>
      <c r="IU134" s="5"/>
      <c r="IV134" s="89"/>
      <c r="IW134" s="143" t="str">
        <f t="shared" si="186"/>
        <v/>
      </c>
      <c r="IX134" s="144" t="str">
        <f t="shared" si="187"/>
        <v/>
      </c>
      <c r="IY134" s="145" t="str">
        <f t="shared" si="188"/>
        <v/>
      </c>
      <c r="IZ134" s="145" t="str">
        <f t="shared" si="189"/>
        <v/>
      </c>
      <c r="JA134" s="146" t="str">
        <f t="shared" si="190"/>
        <v/>
      </c>
      <c r="JB134" s="147" t="str">
        <f t="shared" si="191"/>
        <v/>
      </c>
      <c r="JC134" s="148" t="str">
        <f t="shared" si="192"/>
        <v/>
      </c>
      <c r="JD134" s="149" t="str">
        <f t="shared" si="193"/>
        <v/>
      </c>
      <c r="JE134" s="150" t="str">
        <f t="shared" si="194"/>
        <v/>
      </c>
      <c r="JF134" s="89"/>
      <c r="JG134" s="5"/>
      <c r="JH134" s="89"/>
      <c r="JI134" s="143" t="str">
        <f t="shared" si="195"/>
        <v/>
      </c>
      <c r="JJ134" s="144" t="str">
        <f t="shared" si="196"/>
        <v/>
      </c>
      <c r="JK134" s="145" t="str">
        <f t="shared" si="197"/>
        <v/>
      </c>
      <c r="JL134" s="145" t="str">
        <f t="shared" si="198"/>
        <v/>
      </c>
      <c r="JM134" s="146" t="str">
        <f t="shared" si="199"/>
        <v/>
      </c>
      <c r="JN134" s="147" t="str">
        <f t="shared" si="200"/>
        <v/>
      </c>
      <c r="JO134" s="148" t="str">
        <f t="shared" si="201"/>
        <v/>
      </c>
      <c r="JP134" s="149" t="str">
        <f t="shared" si="202"/>
        <v/>
      </c>
      <c r="JQ134" s="150" t="str">
        <f t="shared" si="203"/>
        <v/>
      </c>
      <c r="JR134" s="89"/>
      <c r="JS134" s="5"/>
      <c r="JT134" s="89"/>
      <c r="JU134" s="143" t="str">
        <f t="shared" si="204"/>
        <v/>
      </c>
      <c r="JV134" s="144" t="str">
        <f t="shared" si="205"/>
        <v/>
      </c>
      <c r="JW134" s="145" t="str">
        <f t="shared" si="206"/>
        <v/>
      </c>
      <c r="JX134" s="145" t="str">
        <f t="shared" si="207"/>
        <v/>
      </c>
      <c r="JY134" s="146" t="str">
        <f t="shared" si="208"/>
        <v/>
      </c>
      <c r="JZ134" s="147" t="str">
        <f t="shared" si="209"/>
        <v/>
      </c>
      <c r="KA134" s="148" t="str">
        <f t="shared" si="210"/>
        <v/>
      </c>
      <c r="KB134" s="149" t="str">
        <f t="shared" si="211"/>
        <v/>
      </c>
      <c r="KC134" s="150" t="str">
        <f t="shared" si="212"/>
        <v/>
      </c>
      <c r="KD134" s="89"/>
      <c r="KE134" s="5"/>
      <c r="KF134" s="89"/>
    </row>
    <row r="135" spans="1:292" ht="13.5" customHeight="1" x14ac:dyDescent="0.25">
      <c r="A135" s="100"/>
      <c r="B135" s="89" t="s">
        <v>1266</v>
      </c>
      <c r="E135" s="143"/>
      <c r="F135" s="144"/>
      <c r="G135" s="145"/>
      <c r="H135" s="145"/>
      <c r="I135" s="146"/>
      <c r="J135" s="147"/>
      <c r="K135" s="148"/>
      <c r="L135" s="149"/>
      <c r="M135" s="150"/>
      <c r="O135" s="5"/>
      <c r="Q135" s="143"/>
      <c r="R135" s="144"/>
      <c r="S135" s="145"/>
      <c r="T135" s="145"/>
      <c r="U135" s="146"/>
      <c r="V135" s="147"/>
      <c r="W135" s="148"/>
      <c r="X135" s="149"/>
      <c r="Y135" s="150"/>
      <c r="AA135" s="5"/>
      <c r="AC135" s="143"/>
      <c r="AD135" s="144"/>
      <c r="AE135" s="145"/>
      <c r="AF135" s="145"/>
      <c r="AG135" s="146"/>
      <c r="AH135" s="147"/>
      <c r="AI135" s="148"/>
      <c r="AJ135" s="149"/>
      <c r="AK135" s="150"/>
      <c r="AM135" s="5"/>
      <c r="AO135" s="143"/>
      <c r="AP135" s="144"/>
      <c r="AQ135" s="145"/>
      <c r="AR135" s="145"/>
      <c r="AS135" s="146"/>
      <c r="AT135" s="147"/>
      <c r="AU135" s="148"/>
      <c r="AV135" s="149"/>
      <c r="AW135" s="150"/>
      <c r="AX135" s="89"/>
      <c r="AY135" s="5"/>
      <c r="AZ135" s="89"/>
      <c r="BA135" s="143"/>
      <c r="BB135" s="144"/>
      <c r="BC135" s="145"/>
      <c r="BD135" s="145"/>
      <c r="BE135" s="146"/>
      <c r="BF135" s="147"/>
      <c r="BG135" s="148"/>
      <c r="BH135" s="149"/>
      <c r="BI135" s="150"/>
      <c r="BJ135" s="89"/>
      <c r="BK135" s="5"/>
      <c r="BL135" s="89"/>
      <c r="BM135" s="143"/>
      <c r="BN135" s="144"/>
      <c r="BO135" s="145"/>
      <c r="BP135" s="145"/>
      <c r="BQ135" s="146"/>
      <c r="BR135" s="147"/>
      <c r="BS135" s="148"/>
      <c r="BT135" s="149"/>
      <c r="BU135" s="150"/>
      <c r="BV135" s="89"/>
      <c r="BW135" s="142"/>
      <c r="BX135" s="142"/>
      <c r="BY135" s="143"/>
      <c r="BZ135" s="144"/>
      <c r="CA135" s="145"/>
      <c r="CB135" s="145"/>
      <c r="CC135" s="146"/>
      <c r="CD135" s="147"/>
      <c r="CE135" s="148"/>
      <c r="CF135" s="149"/>
      <c r="CG135" s="150"/>
      <c r="CH135" s="89"/>
      <c r="CI135" s="142"/>
      <c r="CJ135" s="142"/>
      <c r="CK135" s="143">
        <f t="shared" ref="CK135" si="389">IF(CO135="","",CK$3)</f>
        <v>44019</v>
      </c>
      <c r="CL135" s="144" t="str">
        <f t="shared" ref="CL135" si="390">IF(CO135="","",CK$1)</f>
        <v>Philippe II</v>
      </c>
      <c r="CM135" s="145">
        <v>43389</v>
      </c>
      <c r="CN135" s="145">
        <f t="shared" ref="CN135" si="391">IF(CO135="","",CK$3)</f>
        <v>44019</v>
      </c>
      <c r="CO135" s="146" t="str">
        <f t="shared" ref="CO135" si="392">IF(CV135="","",IF(ISNUMBER(SEARCH(":",CV135)),MID(CV135,FIND(":",CV135)+2,FIND("(",CV135)-FIND(":",CV135)-3),LEFT(CV135,FIND("(",CV135)-2)))</f>
        <v>Jacqueline Gourault</v>
      </c>
      <c r="CP135" s="147" t="str">
        <f t="shared" ref="CP135" si="393">IF(CV135="","",MID(CV135,FIND("(",CV135)+1,4))</f>
        <v>1950</v>
      </c>
      <c r="CQ135" s="148" t="str">
        <f t="shared" ref="CQ135" si="394">IF(ISNUMBER(SEARCH("*female*",CV135)),"female",IF(ISNUMBER(SEARCH("*male*",CV135)),"male",""))</f>
        <v>female</v>
      </c>
      <c r="CR135" s="149" t="str">
        <f t="shared" ref="CR135" si="395">IF(CV135="","",IF(ISERROR(MID(CV135,FIND("male,",CV135)+6,(FIND(")",CV135)-(FIND("male,",CV135)+6))))=TRUE,"missing/error",MID(CV135,FIND("male,",CV135)+6,(FIND(")",CV135)-(FIND("male,",CV135)+6)))))</f>
        <v>fr_modem01</v>
      </c>
      <c r="CS135" s="150" t="str">
        <f t="shared" ref="CS135" si="396">IF(CO135="","",(MID(CO135,(SEARCH("^^",SUBSTITUTE(CO135," ","^^",LEN(CO135)-LEN(SUBSTITUTE(CO135," ","")))))+1,99)&amp;"_"&amp;LEFT(CO135,FIND(" ",CO135)-1)&amp;"_"&amp;CP135))</f>
        <v>Gourault_Jacqueline_1950</v>
      </c>
      <c r="CT135" s="89"/>
      <c r="CU135" s="142"/>
      <c r="CV135" s="142" t="s">
        <v>1287</v>
      </c>
      <c r="CW135" s="143" t="str">
        <f t="shared" si="252"/>
        <v/>
      </c>
      <c r="CX135" s="144" t="str">
        <f t="shared" si="253"/>
        <v/>
      </c>
      <c r="CY135" s="145" t="str">
        <f t="shared" si="254"/>
        <v/>
      </c>
      <c r="CZ135" s="145" t="str">
        <f t="shared" si="255"/>
        <v/>
      </c>
      <c r="DA135" s="146" t="str">
        <f t="shared" si="256"/>
        <v/>
      </c>
      <c r="DB135" s="147" t="str">
        <f t="shared" si="257"/>
        <v/>
      </c>
      <c r="DC135" s="148" t="str">
        <f t="shared" si="258"/>
        <v/>
      </c>
      <c r="DD135" s="149" t="str">
        <f t="shared" si="259"/>
        <v/>
      </c>
      <c r="DE135" s="150" t="str">
        <f t="shared" si="260"/>
        <v/>
      </c>
      <c r="DF135" s="89"/>
      <c r="DG135" s="142"/>
      <c r="DH135" s="142"/>
      <c r="DI135" s="143"/>
      <c r="DJ135" s="144"/>
      <c r="DK135" s="145"/>
      <c r="DL135" s="145"/>
      <c r="DM135" s="146"/>
      <c r="DN135" s="147"/>
      <c r="DO135" s="148"/>
      <c r="DP135" s="149"/>
      <c r="DQ135" s="150"/>
      <c r="DR135" s="89"/>
      <c r="DS135" s="5"/>
      <c r="DT135" s="89"/>
      <c r="DU135" s="143"/>
      <c r="DV135" s="144"/>
      <c r="DW135" s="145"/>
      <c r="DX135" s="145"/>
      <c r="DY135" s="146"/>
      <c r="DZ135" s="147"/>
      <c r="EA135" s="148"/>
      <c r="EB135" s="149"/>
      <c r="EC135" s="150"/>
      <c r="ED135" s="89"/>
      <c r="EE135" s="5"/>
      <c r="EF135" s="89"/>
      <c r="EG135" s="143"/>
      <c r="EH135" s="144"/>
      <c r="EI135" s="145"/>
      <c r="EJ135" s="145"/>
      <c r="EK135" s="146"/>
      <c r="EL135" s="147"/>
      <c r="EM135" s="148"/>
      <c r="EN135" s="149"/>
      <c r="EO135" s="150"/>
      <c r="EP135" s="89"/>
      <c r="EQ135" s="5"/>
      <c r="ER135" s="89"/>
      <c r="ES135" s="143"/>
      <c r="ET135" s="144"/>
      <c r="EU135" s="145"/>
      <c r="EV135" s="145"/>
      <c r="EW135" s="146"/>
      <c r="EX135" s="147"/>
      <c r="EY135" s="148"/>
      <c r="EZ135" s="149"/>
      <c r="FA135" s="150"/>
      <c r="FB135" s="89"/>
      <c r="FC135" s="5"/>
      <c r="FD135" s="89"/>
      <c r="FE135" s="143"/>
      <c r="FF135" s="144"/>
      <c r="FG135" s="145"/>
      <c r="FH135" s="145"/>
      <c r="FI135" s="146"/>
      <c r="FJ135" s="147"/>
      <c r="FK135" s="148"/>
      <c r="FL135" s="149"/>
      <c r="FM135" s="150"/>
      <c r="FN135" s="89"/>
      <c r="FO135" s="5"/>
      <c r="FP135" s="89"/>
      <c r="FQ135" s="143"/>
      <c r="FR135" s="144"/>
      <c r="FS135" s="145"/>
      <c r="FT135" s="145"/>
      <c r="FU135" s="146"/>
      <c r="FV135" s="147"/>
      <c r="FW135" s="148"/>
      <c r="FX135" s="149"/>
      <c r="FY135" s="150"/>
      <c r="FZ135" s="89"/>
      <c r="GA135" s="5"/>
      <c r="GB135" s="89"/>
      <c r="GC135" s="143"/>
      <c r="GD135" s="144"/>
      <c r="GE135" s="145"/>
      <c r="GF135" s="145"/>
      <c r="GG135" s="146"/>
      <c r="GH135" s="147"/>
      <c r="GI135" s="148"/>
      <c r="GJ135" s="149"/>
      <c r="GK135" s="150"/>
      <c r="GL135" s="89"/>
      <c r="GM135" s="5"/>
      <c r="GN135" s="89"/>
      <c r="GO135" s="143"/>
      <c r="GP135" s="144"/>
      <c r="GQ135" s="145"/>
      <c r="GR135" s="145"/>
      <c r="GS135" s="146"/>
      <c r="GT135" s="147"/>
      <c r="GU135" s="148"/>
      <c r="GV135" s="149"/>
      <c r="GW135" s="150"/>
      <c r="GX135" s="89"/>
      <c r="GY135" s="5"/>
      <c r="GZ135" s="89"/>
      <c r="HA135" s="143"/>
      <c r="HB135" s="144"/>
      <c r="HC135" s="145"/>
      <c r="HD135" s="145"/>
      <c r="HE135" s="146"/>
      <c r="HF135" s="147"/>
      <c r="HG135" s="148"/>
      <c r="HH135" s="149"/>
      <c r="HI135" s="150"/>
      <c r="HJ135" s="89"/>
      <c r="HK135" s="5"/>
      <c r="HL135" s="89"/>
      <c r="HM135" s="143"/>
      <c r="HN135" s="144"/>
      <c r="HO135" s="145"/>
      <c r="HP135" s="145"/>
      <c r="HQ135" s="146"/>
      <c r="HR135" s="147"/>
      <c r="HS135" s="148"/>
      <c r="HT135" s="149"/>
      <c r="HU135" s="150"/>
      <c r="HV135" s="89"/>
      <c r="HW135" s="5"/>
      <c r="HX135" s="89"/>
      <c r="HY135" s="143"/>
      <c r="HZ135" s="144"/>
      <c r="IA135" s="145"/>
      <c r="IB135" s="145"/>
      <c r="IC135" s="146"/>
      <c r="ID135" s="147"/>
      <c r="IE135" s="148"/>
      <c r="IF135" s="149"/>
      <c r="IG135" s="150"/>
      <c r="IH135" s="89"/>
      <c r="II135" s="5"/>
      <c r="IJ135" s="89"/>
      <c r="IK135" s="143"/>
      <c r="IL135" s="144"/>
      <c r="IM135" s="145"/>
      <c r="IN135" s="145"/>
      <c r="IO135" s="146"/>
      <c r="IP135" s="147"/>
      <c r="IQ135" s="148"/>
      <c r="IR135" s="149"/>
      <c r="IS135" s="150"/>
      <c r="IT135" s="89"/>
      <c r="IU135" s="5"/>
      <c r="IV135" s="89"/>
      <c r="IW135" s="143"/>
      <c r="IX135" s="144"/>
      <c r="IY135" s="145"/>
      <c r="IZ135" s="145"/>
      <c r="JA135" s="146"/>
      <c r="JB135" s="147"/>
      <c r="JC135" s="148"/>
      <c r="JD135" s="149"/>
      <c r="JE135" s="150"/>
      <c r="JF135" s="89"/>
      <c r="JG135" s="5"/>
      <c r="JH135" s="89"/>
      <c r="JI135" s="143"/>
      <c r="JJ135" s="144"/>
      <c r="JK135" s="145"/>
      <c r="JL135" s="145"/>
      <c r="JM135" s="146"/>
      <c r="JN135" s="147"/>
      <c r="JO135" s="148"/>
      <c r="JP135" s="149"/>
      <c r="JQ135" s="150"/>
      <c r="JR135" s="89"/>
      <c r="JS135" s="5"/>
      <c r="JT135" s="89"/>
      <c r="JU135" s="143"/>
      <c r="JV135" s="144"/>
      <c r="JW135" s="145"/>
      <c r="JX135" s="145"/>
      <c r="JY135" s="146"/>
      <c r="JZ135" s="147"/>
      <c r="KA135" s="148"/>
      <c r="KB135" s="149"/>
      <c r="KC135" s="150"/>
      <c r="KD135" s="89"/>
      <c r="KE135" s="5"/>
      <c r="KF135" s="89"/>
    </row>
    <row r="136" spans="1:292" ht="13.5" customHeight="1" x14ac:dyDescent="0.25">
      <c r="A136" s="100"/>
      <c r="B136" s="89" t="s">
        <v>1275</v>
      </c>
      <c r="E136" s="143" t="str">
        <f t="shared" ref="E136:E159" si="397">IF(I136="","",E$3)</f>
        <v/>
      </c>
      <c r="F136" s="144" t="str">
        <f t="shared" ref="F136:F159" si="398">IF(I136="","",E$1)</f>
        <v/>
      </c>
      <c r="G136" s="145" t="str">
        <f t="shared" ref="G136:G159" si="399">IF(I136="","",E$2)</f>
        <v/>
      </c>
      <c r="H136" s="145" t="str">
        <f t="shared" ref="H136:H159" si="400">IF(I136="","",E$3)</f>
        <v/>
      </c>
      <c r="I136" s="146" t="str">
        <f t="shared" ref="I136:I159" si="401">IF(P136="","",IF(ISNUMBER(SEARCH(":",P136)),MID(P136,FIND(":",P136)+2,FIND("(",P136)-FIND(":",P136)-3),LEFT(P136,FIND("(",P136)-2)))</f>
        <v/>
      </c>
      <c r="J136" s="147" t="str">
        <f t="shared" ref="J136:J159" si="402">IF(P136="","",MID(P136,FIND("(",P136)+1,4))</f>
        <v/>
      </c>
      <c r="K136" s="148" t="str">
        <f t="shared" ref="K136:K159" si="403">IF(ISNUMBER(SEARCH("*female*",P136)),"female",IF(ISNUMBER(SEARCH("*male*",P136)),"male",""))</f>
        <v/>
      </c>
      <c r="L136" s="149" t="str">
        <f t="shared" ref="L136:L159" si="404">IF(P136="","",IF(ISERROR(MID(P136,FIND("male,",P136)+6,(FIND(")",P136)-(FIND("male,",P136)+6))))=TRUE,"missing/error",MID(P136,FIND("male,",P136)+6,(FIND(")",P136)-(FIND("male,",P136)+6)))))</f>
        <v/>
      </c>
      <c r="M136" s="150" t="str">
        <f t="shared" ref="M136:M159" si="405">IF(I136="","",(MID(I136,(SEARCH("^^",SUBSTITUTE(I136," ","^^",LEN(I136)-LEN(SUBSTITUTE(I136," ","")))))+1,99)&amp;"_"&amp;LEFT(I136,FIND(" ",I136)-1)&amp;"_"&amp;J136))</f>
        <v/>
      </c>
      <c r="O136" s="5"/>
      <c r="Q136" s="143" t="str">
        <f t="shared" ref="Q136:Q159" si="406">IF(U136="","",Q$3)</f>
        <v/>
      </c>
      <c r="R136" s="144" t="str">
        <f t="shared" ref="R136:R159" si="407">IF(U136="","",Q$1)</f>
        <v/>
      </c>
      <c r="S136" s="145" t="str">
        <f t="shared" ref="S136:S159" si="408">IF(U136="","",Q$2)</f>
        <v/>
      </c>
      <c r="T136" s="145" t="str">
        <f t="shared" ref="T136:T159" si="409">IF(U136="","",Q$3)</f>
        <v/>
      </c>
      <c r="U136" s="146" t="str">
        <f t="shared" ref="U136:U159" si="410">IF(AB136="","",IF(ISNUMBER(SEARCH(":",AB136)),MID(AB136,FIND(":",AB136)+2,FIND("(",AB136)-FIND(":",AB136)-3),LEFT(AB136,FIND("(",AB136)-2)))</f>
        <v/>
      </c>
      <c r="V136" s="147" t="str">
        <f t="shared" ref="V136:V159" si="411">IF(AB136="","",MID(AB136,FIND("(",AB136)+1,4))</f>
        <v/>
      </c>
      <c r="W136" s="148" t="str">
        <f t="shared" ref="W136:W159" si="412">IF(ISNUMBER(SEARCH("*female*",AB136)),"female",IF(ISNUMBER(SEARCH("*male*",AB136)),"male",""))</f>
        <v/>
      </c>
      <c r="X136" s="149" t="str">
        <f t="shared" ref="X136:X159" si="413">IF(AB136="","",IF(ISERROR(MID(AB136,FIND("male,",AB136)+6,(FIND(")",AB136)-(FIND("male,",AB136)+6))))=TRUE,"missing/error",MID(AB136,FIND("male,",AB136)+6,(FIND(")",AB136)-(FIND("male,",AB136)+6)))))</f>
        <v/>
      </c>
      <c r="Y136" s="150" t="str">
        <f t="shared" ref="Y136:Y159" si="414">IF(U136="","",(MID(U136,(SEARCH("^^",SUBSTITUTE(U136," ","^^",LEN(U136)-LEN(SUBSTITUTE(U136," ","")))))+1,99)&amp;"_"&amp;LEFT(U136,FIND(" ",U136)-1)&amp;"_"&amp;V136))</f>
        <v/>
      </c>
      <c r="AA136" s="5"/>
      <c r="AC136" s="143" t="str">
        <f t="shared" ref="AC136:AC159" si="415">IF(AG136="","",AC$3)</f>
        <v/>
      </c>
      <c r="AD136" s="144" t="str">
        <f t="shared" ref="AD136:AD159" si="416">IF(AG136="","",AC$1)</f>
        <v/>
      </c>
      <c r="AE136" s="145" t="str">
        <f t="shared" ref="AE136:AE159" si="417">IF(AG136="","",AC$2)</f>
        <v/>
      </c>
      <c r="AF136" s="145" t="str">
        <f t="shared" ref="AF136:AF159" si="418">IF(AG136="","",AC$3)</f>
        <v/>
      </c>
      <c r="AG136" s="146" t="str">
        <f t="shared" ref="AG136:AG159" si="419">IF(AN136="","",IF(ISNUMBER(SEARCH(":",AN136)),MID(AN136,FIND(":",AN136)+2,FIND("(",AN136)-FIND(":",AN136)-3),LEFT(AN136,FIND("(",AN136)-2)))</f>
        <v/>
      </c>
      <c r="AH136" s="147" t="str">
        <f t="shared" ref="AH136:AH159" si="420">IF(AN136="","",MID(AN136,FIND("(",AN136)+1,4))</f>
        <v/>
      </c>
      <c r="AI136" s="148" t="str">
        <f t="shared" ref="AI136:AI159" si="421">IF(ISNUMBER(SEARCH("*female*",AN136)),"female",IF(ISNUMBER(SEARCH("*male*",AN136)),"male",""))</f>
        <v/>
      </c>
      <c r="AJ136" s="149" t="str">
        <f t="shared" ref="AJ136:AJ159" si="422">IF(AN136="","",IF(ISERROR(MID(AN136,FIND("male,",AN136)+6,(FIND(")",AN136)-(FIND("male,",AN136)+6))))=TRUE,"missing/error",MID(AN136,FIND("male,",AN136)+6,(FIND(")",AN136)-(FIND("male,",AN136)+6)))))</f>
        <v/>
      </c>
      <c r="AK136" s="150" t="str">
        <f t="shared" ref="AK136:AK159" si="423">IF(AG136="","",(MID(AG136,(SEARCH("^^",SUBSTITUTE(AG136," ","^^",LEN(AG136)-LEN(SUBSTITUTE(AG136," ","")))))+1,99)&amp;"_"&amp;LEFT(AG136,FIND(" ",AG136)-1)&amp;"_"&amp;AH136))</f>
        <v/>
      </c>
      <c r="AM136" s="5"/>
      <c r="AO136" s="143" t="str">
        <f t="shared" si="288"/>
        <v/>
      </c>
      <c r="AP136" s="144" t="str">
        <f t="shared" si="289"/>
        <v/>
      </c>
      <c r="AQ136" s="145" t="str">
        <f t="shared" ref="AQ136:AQ159" si="424">IF(AS136="","",AO$2)</f>
        <v/>
      </c>
      <c r="AR136" s="145" t="str">
        <f t="shared" ref="AR136:AR159" si="425">IF(AS136="","",AO$3)</f>
        <v/>
      </c>
      <c r="AS136" s="146" t="str">
        <f t="shared" si="290"/>
        <v/>
      </c>
      <c r="AT136" s="147" t="str">
        <f t="shared" si="291"/>
        <v/>
      </c>
      <c r="AU136" s="148" t="str">
        <f t="shared" si="292"/>
        <v/>
      </c>
      <c r="AV136" s="149" t="str">
        <f t="shared" si="293"/>
        <v/>
      </c>
      <c r="AW136" s="150" t="str">
        <f t="shared" si="294"/>
        <v/>
      </c>
      <c r="AX136" s="89"/>
      <c r="AY136" s="5"/>
      <c r="AZ136" s="89"/>
      <c r="BA136" s="143" t="str">
        <f t="shared" si="295"/>
        <v/>
      </c>
      <c r="BB136" s="144" t="str">
        <f t="shared" si="296"/>
        <v/>
      </c>
      <c r="BC136" s="145" t="str">
        <f t="shared" ref="BC136:BC159" si="426">IF(BE136="","",BA$2)</f>
        <v/>
      </c>
      <c r="BD136" s="145" t="str">
        <f t="shared" ref="BD136:BD159" si="427">IF(BE136="","",BA$3)</f>
        <v/>
      </c>
      <c r="BE136" s="146" t="str">
        <f t="shared" si="297"/>
        <v/>
      </c>
      <c r="BF136" s="147" t="str">
        <f t="shared" si="298"/>
        <v/>
      </c>
      <c r="BG136" s="148" t="str">
        <f t="shared" si="299"/>
        <v/>
      </c>
      <c r="BH136" s="149" t="str">
        <f t="shared" si="300"/>
        <v/>
      </c>
      <c r="BI136" s="150" t="str">
        <f t="shared" si="301"/>
        <v/>
      </c>
      <c r="BJ136" s="89"/>
      <c r="BK136" s="5"/>
      <c r="BL136" s="89"/>
      <c r="BM136" s="143" t="str">
        <f t="shared" si="261"/>
        <v/>
      </c>
      <c r="BN136" s="144" t="str">
        <f t="shared" si="262"/>
        <v/>
      </c>
      <c r="BO136" s="145" t="str">
        <f t="shared" si="263"/>
        <v/>
      </c>
      <c r="BP136" s="145" t="str">
        <f t="shared" si="264"/>
        <v/>
      </c>
      <c r="BQ136" s="146" t="str">
        <f t="shared" si="265"/>
        <v/>
      </c>
      <c r="BR136" s="147" t="str">
        <f t="shared" si="266"/>
        <v/>
      </c>
      <c r="BS136" s="148" t="str">
        <f t="shared" si="267"/>
        <v/>
      </c>
      <c r="BT136" s="149" t="str">
        <f t="shared" si="268"/>
        <v/>
      </c>
      <c r="BU136" s="150" t="str">
        <f t="shared" si="269"/>
        <v/>
      </c>
      <c r="BV136" s="89"/>
      <c r="BW136" s="142"/>
      <c r="BX136" s="142"/>
      <c r="BY136" s="143">
        <f t="shared" si="270"/>
        <v>42905</v>
      </c>
      <c r="BZ136" s="144" t="str">
        <f t="shared" si="271"/>
        <v>Philippe I</v>
      </c>
      <c r="CA136" s="145">
        <f t="shared" si="272"/>
        <v>42870</v>
      </c>
      <c r="CB136" s="145">
        <f t="shared" si="273"/>
        <v>42905</v>
      </c>
      <c r="CC136" s="146" t="str">
        <f t="shared" si="274"/>
        <v>Gérald Darmanin</v>
      </c>
      <c r="CD136" s="147" t="str">
        <f t="shared" si="275"/>
        <v>1982</v>
      </c>
      <c r="CE136" s="148" t="str">
        <f t="shared" si="276"/>
        <v>male</v>
      </c>
      <c r="CF136" s="149" t="str">
        <f t="shared" si="277"/>
        <v>fr_ump01</v>
      </c>
      <c r="CG136" s="150" t="str">
        <f t="shared" si="278"/>
        <v>Darmanin_Gérald_1982</v>
      </c>
      <c r="CH136" s="89"/>
      <c r="CI136" s="142"/>
      <c r="CJ136" s="142" t="s">
        <v>1276</v>
      </c>
      <c r="CK136" s="143">
        <f t="shared" si="279"/>
        <v>44019</v>
      </c>
      <c r="CL136" s="144" t="str">
        <f t="shared" si="280"/>
        <v>Philippe II</v>
      </c>
      <c r="CM136" s="145">
        <f t="shared" si="281"/>
        <v>42905</v>
      </c>
      <c r="CN136" s="145">
        <f t="shared" si="282"/>
        <v>44019</v>
      </c>
      <c r="CO136" s="146" t="str">
        <f t="shared" si="283"/>
        <v>Gérald Darmanin</v>
      </c>
      <c r="CP136" s="147" t="str">
        <f t="shared" si="284"/>
        <v>1982</v>
      </c>
      <c r="CQ136" s="148" t="str">
        <f t="shared" si="285"/>
        <v>male</v>
      </c>
      <c r="CR136" s="149" t="str">
        <f t="shared" si="286"/>
        <v>fr_ump01</v>
      </c>
      <c r="CS136" s="150" t="str">
        <f t="shared" si="287"/>
        <v>Darmanin_Gérald_1982</v>
      </c>
      <c r="CT136" s="89"/>
      <c r="CU136" s="142"/>
      <c r="CV136" s="142" t="s">
        <v>1276</v>
      </c>
      <c r="CW136" s="143" t="str">
        <f t="shared" si="252"/>
        <v/>
      </c>
      <c r="CX136" s="144" t="str">
        <f t="shared" si="253"/>
        <v/>
      </c>
      <c r="CY136" s="145" t="str">
        <f t="shared" si="254"/>
        <v/>
      </c>
      <c r="CZ136" s="145" t="str">
        <f t="shared" si="255"/>
        <v/>
      </c>
      <c r="DA136" s="146" t="str">
        <f t="shared" si="256"/>
        <v/>
      </c>
      <c r="DB136" s="147" t="str">
        <f t="shared" si="257"/>
        <v/>
      </c>
      <c r="DC136" s="148" t="str">
        <f t="shared" si="258"/>
        <v/>
      </c>
      <c r="DD136" s="149" t="str">
        <f t="shared" si="259"/>
        <v/>
      </c>
      <c r="DE136" s="150" t="str">
        <f t="shared" si="260"/>
        <v/>
      </c>
      <c r="DF136" s="89"/>
      <c r="DG136" s="142"/>
      <c r="DH136" s="142"/>
      <c r="DI136" s="143" t="str">
        <f t="shared" ref="DI136:DI159" si="428">IF(DM136="","",DI$3)</f>
        <v/>
      </c>
      <c r="DJ136" s="144" t="str">
        <f t="shared" ref="DJ136:DJ159" si="429">IF(DM136="","",DI$1)</f>
        <v/>
      </c>
      <c r="DK136" s="145" t="str">
        <f t="shared" ref="DK136:DK159" si="430">IF(DM136="","",DI$2)</f>
        <v/>
      </c>
      <c r="DL136" s="145" t="str">
        <f t="shared" ref="DL136:DL159" si="431">IF(DM136="","",DI$3)</f>
        <v/>
      </c>
      <c r="DM136" s="146" t="str">
        <f t="shared" ref="DM136:DM159" si="432">IF(DT136="","",IF(ISNUMBER(SEARCH(":",DT136)),MID(DT136,FIND(":",DT136)+2,FIND("(",DT136)-FIND(":",DT136)-3),LEFT(DT136,FIND("(",DT136)-2)))</f>
        <v/>
      </c>
      <c r="DN136" s="147" t="str">
        <f t="shared" ref="DN136:DN159" si="433">IF(DT136="","",MID(DT136,FIND("(",DT136)+1,4))</f>
        <v/>
      </c>
      <c r="DO136" s="148" t="str">
        <f t="shared" ref="DO136:DO159" si="434">IF(ISNUMBER(SEARCH("*female*",DT136)),"female",IF(ISNUMBER(SEARCH("*male*",DT136)),"male",""))</f>
        <v/>
      </c>
      <c r="DP136" s="149" t="str">
        <f t="shared" ref="DP136:DP159" si="435">IF(DT136="","",IF(ISERROR(MID(DT136,FIND("male,",DT136)+6,(FIND(")",DT136)-(FIND("male,",DT136)+6))))=TRUE,"missing/error",MID(DT136,FIND("male,",DT136)+6,(FIND(")",DT136)-(FIND("male,",DT136)+6)))))</f>
        <v/>
      </c>
      <c r="DQ136" s="150" t="str">
        <f t="shared" ref="DQ136:DQ159" si="436">IF(DM136="","",(MID(DM136,(SEARCH("^^",SUBSTITUTE(DM136," ","^^",LEN(DM136)-LEN(SUBSTITUTE(DM136," ","")))))+1,99)&amp;"_"&amp;LEFT(DM136,FIND(" ",DM136)-1)&amp;"_"&amp;DN136))</f>
        <v/>
      </c>
      <c r="DR136" s="89"/>
      <c r="DS136" s="5"/>
      <c r="DT136" s="89"/>
      <c r="DU136" s="143" t="str">
        <f t="shared" ref="DU136:DU159" si="437">IF(DY136="","",DU$3)</f>
        <v/>
      </c>
      <c r="DV136" s="144" t="str">
        <f t="shared" ref="DV136:DV159" si="438">IF(DY136="","",DU$1)</f>
        <v/>
      </c>
      <c r="DW136" s="145" t="str">
        <f t="shared" ref="DW136:DW159" si="439">IF(DY136="","",DU$2)</f>
        <v/>
      </c>
      <c r="DX136" s="145" t="str">
        <f t="shared" ref="DX136:DX159" si="440">IF(DY136="","",DU$3)</f>
        <v/>
      </c>
      <c r="DY136" s="146" t="str">
        <f t="shared" ref="DY136:DY159" si="441">IF(EF136="","",IF(ISNUMBER(SEARCH(":",EF136)),MID(EF136,FIND(":",EF136)+2,FIND("(",EF136)-FIND(":",EF136)-3),LEFT(EF136,FIND("(",EF136)-2)))</f>
        <v/>
      </c>
      <c r="DZ136" s="147" t="str">
        <f t="shared" ref="DZ136:DZ159" si="442">IF(EF136="","",MID(EF136,FIND("(",EF136)+1,4))</f>
        <v/>
      </c>
      <c r="EA136" s="148" t="str">
        <f t="shared" ref="EA136:EA159" si="443">IF(ISNUMBER(SEARCH("*female*",EF136)),"female",IF(ISNUMBER(SEARCH("*male*",EF136)),"male",""))</f>
        <v/>
      </c>
      <c r="EB136" s="149" t="str">
        <f t="shared" ref="EB136:EB159" si="444">IF(EF136="","",IF(ISERROR(MID(EF136,FIND("male,",EF136)+6,(FIND(")",EF136)-(FIND("male,",EF136)+6))))=TRUE,"missing/error",MID(EF136,FIND("male,",EF136)+6,(FIND(")",EF136)-(FIND("male,",EF136)+6)))))</f>
        <v/>
      </c>
      <c r="EC136" s="150" t="str">
        <f t="shared" ref="EC136:EC159" si="445">IF(DY136="","",(MID(DY136,(SEARCH("^^",SUBSTITUTE(DY136," ","^^",LEN(DY136)-LEN(SUBSTITUTE(DY136," ","")))))+1,99)&amp;"_"&amp;LEFT(DY136,FIND(" ",DY136)-1)&amp;"_"&amp;DZ136))</f>
        <v/>
      </c>
      <c r="ED136" s="89"/>
      <c r="EE136" s="5"/>
      <c r="EF136" s="89"/>
      <c r="EG136" s="143" t="str">
        <f t="shared" ref="EG136:EG159" si="446">IF(EK136="","",EG$3)</f>
        <v/>
      </c>
      <c r="EH136" s="144" t="str">
        <f t="shared" ref="EH136:EH159" si="447">IF(EK136="","",EG$1)</f>
        <v/>
      </c>
      <c r="EI136" s="145" t="str">
        <f t="shared" ref="EI136:EI159" si="448">IF(EK136="","",EG$2)</f>
        <v/>
      </c>
      <c r="EJ136" s="145" t="str">
        <f t="shared" ref="EJ136:EJ159" si="449">IF(EK136="","",EG$3)</f>
        <v/>
      </c>
      <c r="EK136" s="146" t="str">
        <f t="shared" ref="EK136:EK159" si="450">IF(ER136="","",IF(ISNUMBER(SEARCH(":",ER136)),MID(ER136,FIND(":",ER136)+2,FIND("(",ER136)-FIND(":",ER136)-3),LEFT(ER136,FIND("(",ER136)-2)))</f>
        <v/>
      </c>
      <c r="EL136" s="147" t="str">
        <f t="shared" ref="EL136:EL159" si="451">IF(ER136="","",MID(ER136,FIND("(",ER136)+1,4))</f>
        <v/>
      </c>
      <c r="EM136" s="148" t="str">
        <f t="shared" ref="EM136:EM159" si="452">IF(ISNUMBER(SEARCH("*female*",ER136)),"female",IF(ISNUMBER(SEARCH("*male*",ER136)),"male",""))</f>
        <v/>
      </c>
      <c r="EN136" s="149" t="str">
        <f t="shared" ref="EN136:EN159" si="453">IF(ER136="","",IF(ISERROR(MID(ER136,FIND("male,",ER136)+6,(FIND(")",ER136)-(FIND("male,",ER136)+6))))=TRUE,"missing/error",MID(ER136,FIND("male,",ER136)+6,(FIND(")",ER136)-(FIND("male,",ER136)+6)))))</f>
        <v/>
      </c>
      <c r="EO136" s="150" t="str">
        <f t="shared" ref="EO136:EO159" si="454">IF(EK136="","",(MID(EK136,(SEARCH("^^",SUBSTITUTE(EK136," ","^^",LEN(EK136)-LEN(SUBSTITUTE(EK136," ","")))))+1,99)&amp;"_"&amp;LEFT(EK136,FIND(" ",EK136)-1)&amp;"_"&amp;EL136))</f>
        <v/>
      </c>
      <c r="EP136" s="89"/>
      <c r="EQ136" s="5"/>
      <c r="ER136" s="89"/>
      <c r="ES136" s="143" t="str">
        <f t="shared" ref="ES136:ES159" si="455">IF(EW136="","",ES$3)</f>
        <v/>
      </c>
      <c r="ET136" s="144" t="str">
        <f t="shared" ref="ET136:ET159" si="456">IF(EW136="","",ES$1)</f>
        <v/>
      </c>
      <c r="EU136" s="145" t="str">
        <f t="shared" ref="EU136:EU159" si="457">IF(EW136="","",ES$2)</f>
        <v/>
      </c>
      <c r="EV136" s="145" t="str">
        <f t="shared" ref="EV136:EV159" si="458">IF(EW136="","",ES$3)</f>
        <v/>
      </c>
      <c r="EW136" s="146" t="str">
        <f t="shared" ref="EW136:EW159" si="459">IF(FD136="","",IF(ISNUMBER(SEARCH(":",FD136)),MID(FD136,FIND(":",FD136)+2,FIND("(",FD136)-FIND(":",FD136)-3),LEFT(FD136,FIND("(",FD136)-2)))</f>
        <v/>
      </c>
      <c r="EX136" s="147" t="str">
        <f t="shared" ref="EX136:EX159" si="460">IF(FD136="","",MID(FD136,FIND("(",FD136)+1,4))</f>
        <v/>
      </c>
      <c r="EY136" s="148" t="str">
        <f t="shared" ref="EY136:EY159" si="461">IF(ISNUMBER(SEARCH("*female*",FD136)),"female",IF(ISNUMBER(SEARCH("*male*",FD136)),"male",""))</f>
        <v/>
      </c>
      <c r="EZ136" s="149" t="str">
        <f t="shared" ref="EZ136:EZ159" si="462">IF(FD136="","",IF(ISERROR(MID(FD136,FIND("male,",FD136)+6,(FIND(")",FD136)-(FIND("male,",FD136)+6))))=TRUE,"missing/error",MID(FD136,FIND("male,",FD136)+6,(FIND(")",FD136)-(FIND("male,",FD136)+6)))))</f>
        <v/>
      </c>
      <c r="FA136" s="150" t="str">
        <f t="shared" ref="FA136:FA159" si="463">IF(EW136="","",(MID(EW136,(SEARCH("^^",SUBSTITUTE(EW136," ","^^",LEN(EW136)-LEN(SUBSTITUTE(EW136," ","")))))+1,99)&amp;"_"&amp;LEFT(EW136,FIND(" ",EW136)-1)&amp;"_"&amp;EX136))</f>
        <v/>
      </c>
      <c r="FB136" s="89"/>
      <c r="FC136" s="5"/>
      <c r="FD136" s="89"/>
      <c r="FE136" s="143" t="str">
        <f t="shared" ref="FE136:FE159" si="464">IF(FI136="","",FE$3)</f>
        <v/>
      </c>
      <c r="FF136" s="144" t="str">
        <f t="shared" ref="FF136:FF159" si="465">IF(FI136="","",FE$1)</f>
        <v/>
      </c>
      <c r="FG136" s="145" t="str">
        <f t="shared" ref="FG136:FG159" si="466">IF(FI136="","",FE$2)</f>
        <v/>
      </c>
      <c r="FH136" s="145" t="str">
        <f t="shared" ref="FH136:FH159" si="467">IF(FI136="","",FE$3)</f>
        <v/>
      </c>
      <c r="FI136" s="146" t="str">
        <f t="shared" ref="FI136:FI159" si="468">IF(FP136="","",IF(ISNUMBER(SEARCH(":",FP136)),MID(FP136,FIND(":",FP136)+2,FIND("(",FP136)-FIND(":",FP136)-3),LEFT(FP136,FIND("(",FP136)-2)))</f>
        <v/>
      </c>
      <c r="FJ136" s="147" t="str">
        <f t="shared" ref="FJ136:FJ159" si="469">IF(FP136="","",MID(FP136,FIND("(",FP136)+1,4))</f>
        <v/>
      </c>
      <c r="FK136" s="148" t="str">
        <f t="shared" ref="FK136:FK159" si="470">IF(ISNUMBER(SEARCH("*female*",FP136)),"female",IF(ISNUMBER(SEARCH("*male*",FP136)),"male",""))</f>
        <v/>
      </c>
      <c r="FL136" s="149" t="str">
        <f t="shared" ref="FL136:FL159" si="471">IF(FP136="","",IF(ISERROR(MID(FP136,FIND("male,",FP136)+6,(FIND(")",FP136)-(FIND("male,",FP136)+6))))=TRUE,"missing/error",MID(FP136,FIND("male,",FP136)+6,(FIND(")",FP136)-(FIND("male,",FP136)+6)))))</f>
        <v/>
      </c>
      <c r="FM136" s="150" t="str">
        <f t="shared" ref="FM136:FM159" si="472">IF(FI136="","",(MID(FI136,(SEARCH("^^",SUBSTITUTE(FI136," ","^^",LEN(FI136)-LEN(SUBSTITUTE(FI136," ","")))))+1,99)&amp;"_"&amp;LEFT(FI136,FIND(" ",FI136)-1)&amp;"_"&amp;FJ136))</f>
        <v/>
      </c>
      <c r="FN136" s="89"/>
      <c r="FO136" s="5"/>
      <c r="FP136" s="89"/>
      <c r="FQ136" s="143" t="str">
        <f>IF(FU136="","",#REF!)</f>
        <v/>
      </c>
      <c r="FR136" s="144" t="str">
        <f t="shared" ref="FR136:FR159" si="473">IF(FU136="","",FQ$1)</f>
        <v/>
      </c>
      <c r="FS136" s="145" t="str">
        <f t="shared" ref="FS136:FS159" si="474">IF(FU136="","",FQ$2)</f>
        <v/>
      </c>
      <c r="FT136" s="145" t="str">
        <f t="shared" ref="FT136:FT159" si="475">IF(FU136="","",FQ$3)</f>
        <v/>
      </c>
      <c r="FU136" s="146" t="str">
        <f t="shared" ref="FU136:FU159" si="476">IF(GB136="","",IF(ISNUMBER(SEARCH(":",GB136)),MID(GB136,FIND(":",GB136)+2,FIND("(",GB136)-FIND(":",GB136)-3),LEFT(GB136,FIND("(",GB136)-2)))</f>
        <v/>
      </c>
      <c r="FV136" s="147" t="str">
        <f t="shared" ref="FV136:FV159" si="477">IF(GB136="","",MID(GB136,FIND("(",GB136)+1,4))</f>
        <v/>
      </c>
      <c r="FW136" s="148" t="str">
        <f t="shared" ref="FW136:FW159" si="478">IF(ISNUMBER(SEARCH("*female*",GB136)),"female",IF(ISNUMBER(SEARCH("*male*",GB136)),"male",""))</f>
        <v/>
      </c>
      <c r="FX136" s="149" t="str">
        <f t="shared" ref="FX136:FX159" si="479">IF(GB136="","",IF(ISERROR(MID(GB136,FIND("male,",GB136)+6,(FIND(")",GB136)-(FIND("male,",GB136)+6))))=TRUE,"missing/error",MID(GB136,FIND("male,",GB136)+6,(FIND(")",GB136)-(FIND("male,",GB136)+6)))))</f>
        <v/>
      </c>
      <c r="FY136" s="150" t="str">
        <f t="shared" ref="FY136:FY159" si="480">IF(FU136="","",(MID(FU136,(SEARCH("^^",SUBSTITUTE(FU136," ","^^",LEN(FU136)-LEN(SUBSTITUTE(FU136," ","")))))+1,99)&amp;"_"&amp;LEFT(FU136,FIND(" ",FU136)-1)&amp;"_"&amp;FV136))</f>
        <v/>
      </c>
      <c r="FZ136" s="89"/>
      <c r="GA136" s="5"/>
      <c r="GB136" s="89"/>
      <c r="GC136" s="143" t="str">
        <f t="shared" ref="GC136:GC159" si="481">IF(GG136="","",GC$3)</f>
        <v/>
      </c>
      <c r="GD136" s="144" t="str">
        <f t="shared" ref="GD136:GD159" si="482">IF(GG136="","",GC$1)</f>
        <v/>
      </c>
      <c r="GE136" s="145" t="str">
        <f t="shared" ref="GE136:GE159" si="483">IF(GG136="","",GC$2)</f>
        <v/>
      </c>
      <c r="GF136" s="145" t="str">
        <f t="shared" ref="GF136:GF159" si="484">IF(GG136="","",GC$3)</f>
        <v/>
      </c>
      <c r="GG136" s="146" t="str">
        <f t="shared" ref="GG136:GG159" si="485">IF(GN136="","",IF(ISNUMBER(SEARCH(":",GN136)),MID(GN136,FIND(":",GN136)+2,FIND("(",GN136)-FIND(":",GN136)-3),LEFT(GN136,FIND("(",GN136)-2)))</f>
        <v/>
      </c>
      <c r="GH136" s="147" t="str">
        <f t="shared" ref="GH136:GH159" si="486">IF(GN136="","",MID(GN136,FIND("(",GN136)+1,4))</f>
        <v/>
      </c>
      <c r="GI136" s="148" t="str">
        <f t="shared" ref="GI136:GI159" si="487">IF(ISNUMBER(SEARCH("*female*",GN136)),"female",IF(ISNUMBER(SEARCH("*male*",GN136)),"male",""))</f>
        <v/>
      </c>
      <c r="GJ136" s="149" t="str">
        <f t="shared" ref="GJ136:GJ159" si="488">IF(GN136="","",IF(ISERROR(MID(GN136,FIND("male,",GN136)+6,(FIND(")",GN136)-(FIND("male,",GN136)+6))))=TRUE,"missing/error",MID(GN136,FIND("male,",GN136)+6,(FIND(")",GN136)-(FIND("male,",GN136)+6)))))</f>
        <v/>
      </c>
      <c r="GK136" s="150" t="str">
        <f t="shared" ref="GK136:GK159" si="489">IF(GG136="","",(MID(GG136,(SEARCH("^^",SUBSTITUTE(GG136," ","^^",LEN(GG136)-LEN(SUBSTITUTE(GG136," ","")))))+1,99)&amp;"_"&amp;LEFT(GG136,FIND(" ",GG136)-1)&amp;"_"&amp;GH136))</f>
        <v/>
      </c>
      <c r="GL136" s="89"/>
      <c r="GM136" s="5"/>
      <c r="GN136" s="89"/>
      <c r="GO136" s="143" t="str">
        <f t="shared" ref="GO136:GO159" si="490">IF(GS136="","",GO$3)</f>
        <v/>
      </c>
      <c r="GP136" s="144" t="str">
        <f t="shared" ref="GP136:GP159" si="491">IF(GS136="","",GO$1)</f>
        <v/>
      </c>
      <c r="GQ136" s="145" t="str">
        <f t="shared" ref="GQ136:GQ159" si="492">IF(GS136="","",GO$2)</f>
        <v/>
      </c>
      <c r="GR136" s="145" t="str">
        <f t="shared" ref="GR136:GR159" si="493">IF(GS136="","",GO$3)</f>
        <v/>
      </c>
      <c r="GS136" s="146" t="str">
        <f t="shared" ref="GS136:GS159" si="494">IF(GZ136="","",IF(ISNUMBER(SEARCH(":",GZ136)),MID(GZ136,FIND(":",GZ136)+2,FIND("(",GZ136)-FIND(":",GZ136)-3),LEFT(GZ136,FIND("(",GZ136)-2)))</f>
        <v/>
      </c>
      <c r="GT136" s="147" t="str">
        <f t="shared" ref="GT136:GT159" si="495">IF(GZ136="","",MID(GZ136,FIND("(",GZ136)+1,4))</f>
        <v/>
      </c>
      <c r="GU136" s="148" t="str">
        <f t="shared" ref="GU136:GU159" si="496">IF(ISNUMBER(SEARCH("*female*",GZ136)),"female",IF(ISNUMBER(SEARCH("*male*",GZ136)),"male",""))</f>
        <v/>
      </c>
      <c r="GV136" s="149" t="str">
        <f t="shared" ref="GV136:GV159" si="497">IF(GZ136="","",IF(ISERROR(MID(GZ136,FIND("male,",GZ136)+6,(FIND(")",GZ136)-(FIND("male,",GZ136)+6))))=TRUE,"missing/error",MID(GZ136,FIND("male,",GZ136)+6,(FIND(")",GZ136)-(FIND("male,",GZ136)+6)))))</f>
        <v/>
      </c>
      <c r="GW136" s="150" t="str">
        <f t="shared" ref="GW136:GW159" si="498">IF(GS136="","",(MID(GS136,(SEARCH("^^",SUBSTITUTE(GS136," ","^^",LEN(GS136)-LEN(SUBSTITUTE(GS136," ","")))))+1,99)&amp;"_"&amp;LEFT(GS136,FIND(" ",GS136)-1)&amp;"_"&amp;GT136))</f>
        <v/>
      </c>
      <c r="GX136" s="89"/>
      <c r="GY136" s="5"/>
      <c r="GZ136" s="89"/>
      <c r="HA136" s="143" t="str">
        <f t="shared" ref="HA136:HA159" si="499">IF(HE136="","",HA$3)</f>
        <v/>
      </c>
      <c r="HB136" s="144" t="str">
        <f t="shared" ref="HB136:HB159" si="500">IF(HE136="","",HA$1)</f>
        <v/>
      </c>
      <c r="HC136" s="145" t="str">
        <f t="shared" ref="HC136:HC159" si="501">IF(HE136="","",HA$2)</f>
        <v/>
      </c>
      <c r="HD136" s="145" t="str">
        <f t="shared" ref="HD136:HD159" si="502">IF(HE136="","",HA$3)</f>
        <v/>
      </c>
      <c r="HE136" s="146" t="str">
        <f t="shared" ref="HE136:HE159" si="503">IF(HL136="","",IF(ISNUMBER(SEARCH(":",HL136)),MID(HL136,FIND(":",HL136)+2,FIND("(",HL136)-FIND(":",HL136)-3),LEFT(HL136,FIND("(",HL136)-2)))</f>
        <v/>
      </c>
      <c r="HF136" s="147" t="str">
        <f t="shared" ref="HF136:HF159" si="504">IF(HL136="","",MID(HL136,FIND("(",HL136)+1,4))</f>
        <v/>
      </c>
      <c r="HG136" s="148" t="str">
        <f t="shared" ref="HG136:HG159" si="505">IF(ISNUMBER(SEARCH("*female*",HL136)),"female",IF(ISNUMBER(SEARCH("*male*",HL136)),"male",""))</f>
        <v/>
      </c>
      <c r="HH136" s="149" t="str">
        <f t="shared" ref="HH136:HH159" si="506">IF(HL136="","",IF(ISERROR(MID(HL136,FIND("male,",HL136)+6,(FIND(")",HL136)-(FIND("male,",HL136)+6))))=TRUE,"missing/error",MID(HL136,FIND("male,",HL136)+6,(FIND(")",HL136)-(FIND("male,",HL136)+6)))))</f>
        <v/>
      </c>
      <c r="HI136" s="150" t="str">
        <f t="shared" ref="HI136:HI159" si="507">IF(HE136="","",(MID(HE136,(SEARCH("^^",SUBSTITUTE(HE136," ","^^",LEN(HE136)-LEN(SUBSTITUTE(HE136," ","")))))+1,99)&amp;"_"&amp;LEFT(HE136,FIND(" ",HE136)-1)&amp;"_"&amp;HF136))</f>
        <v/>
      </c>
      <c r="HJ136" s="89"/>
      <c r="HK136" s="5"/>
      <c r="HL136" s="89"/>
      <c r="HM136" s="143" t="str">
        <f t="shared" ref="HM136:HM159" si="508">IF(HQ136="","",HM$3)</f>
        <v/>
      </c>
      <c r="HN136" s="144" t="str">
        <f t="shared" ref="HN136:HN159" si="509">IF(HQ136="","",HM$1)</f>
        <v/>
      </c>
      <c r="HO136" s="145" t="str">
        <f t="shared" ref="HO136:HO159" si="510">IF(HQ136="","",HM$2)</f>
        <v/>
      </c>
      <c r="HP136" s="145" t="str">
        <f t="shared" ref="HP136:HP159" si="511">IF(HQ136="","",HM$3)</f>
        <v/>
      </c>
      <c r="HQ136" s="146" t="str">
        <f t="shared" ref="HQ136:HQ159" si="512">IF(HX136="","",IF(ISNUMBER(SEARCH(":",HX136)),MID(HX136,FIND(":",HX136)+2,FIND("(",HX136)-FIND(":",HX136)-3),LEFT(HX136,FIND("(",HX136)-2)))</f>
        <v/>
      </c>
      <c r="HR136" s="147" t="str">
        <f t="shared" ref="HR136:HR159" si="513">IF(HX136="","",MID(HX136,FIND("(",HX136)+1,4))</f>
        <v/>
      </c>
      <c r="HS136" s="148" t="str">
        <f t="shared" ref="HS136:HS159" si="514">IF(ISNUMBER(SEARCH("*female*",HX136)),"female",IF(ISNUMBER(SEARCH("*male*",HX136)),"male",""))</f>
        <v/>
      </c>
      <c r="HT136" s="149" t="str">
        <f t="shared" ref="HT136:HT159" si="515">IF(HX136="","",IF(ISERROR(MID(HX136,FIND("male,",HX136)+6,(FIND(")",HX136)-(FIND("male,",HX136)+6))))=TRUE,"missing/error",MID(HX136,FIND("male,",HX136)+6,(FIND(")",HX136)-(FIND("male,",HX136)+6)))))</f>
        <v/>
      </c>
      <c r="HU136" s="150" t="str">
        <f t="shared" ref="HU136:HU159" si="516">IF(HQ136="","",(MID(HQ136,(SEARCH("^^",SUBSTITUTE(HQ136," ","^^",LEN(HQ136)-LEN(SUBSTITUTE(HQ136," ","")))))+1,99)&amp;"_"&amp;LEFT(HQ136,FIND(" ",HQ136)-1)&amp;"_"&amp;HR136))</f>
        <v/>
      </c>
      <c r="HV136" s="89"/>
      <c r="HW136" s="5"/>
      <c r="HX136" s="89"/>
      <c r="HY136" s="143" t="str">
        <f t="shared" ref="HY136:HY159" si="517">IF(IC136="","",HY$3)</f>
        <v/>
      </c>
      <c r="HZ136" s="144" t="str">
        <f t="shared" ref="HZ136:HZ159" si="518">IF(IC136="","",HY$1)</f>
        <v/>
      </c>
      <c r="IA136" s="145" t="str">
        <f t="shared" ref="IA136:IA159" si="519">IF(IC136="","",HY$2)</f>
        <v/>
      </c>
      <c r="IB136" s="145" t="str">
        <f t="shared" ref="IB136:IB159" si="520">IF(IC136="","",HY$3)</f>
        <v/>
      </c>
      <c r="IC136" s="146" t="str">
        <f t="shared" ref="IC136:IC159" si="521">IF(IJ136="","",IF(ISNUMBER(SEARCH(":",IJ136)),MID(IJ136,FIND(":",IJ136)+2,FIND("(",IJ136)-FIND(":",IJ136)-3),LEFT(IJ136,FIND("(",IJ136)-2)))</f>
        <v/>
      </c>
      <c r="ID136" s="147" t="str">
        <f t="shared" ref="ID136:ID159" si="522">IF(IJ136="","",MID(IJ136,FIND("(",IJ136)+1,4))</f>
        <v/>
      </c>
      <c r="IE136" s="148" t="str">
        <f t="shared" ref="IE136:IE159" si="523">IF(ISNUMBER(SEARCH("*female*",IJ136)),"female",IF(ISNUMBER(SEARCH("*male*",IJ136)),"male",""))</f>
        <v/>
      </c>
      <c r="IF136" s="149" t="str">
        <f t="shared" ref="IF136:IF159" si="524">IF(IJ136="","",IF(ISERROR(MID(IJ136,FIND("male,",IJ136)+6,(FIND(")",IJ136)-(FIND("male,",IJ136)+6))))=TRUE,"missing/error",MID(IJ136,FIND("male,",IJ136)+6,(FIND(")",IJ136)-(FIND("male,",IJ136)+6)))))</f>
        <v/>
      </c>
      <c r="IG136" s="150" t="str">
        <f t="shared" ref="IG136:IG159" si="525">IF(IC136="","",(MID(IC136,(SEARCH("^^",SUBSTITUTE(IC136," ","^^",LEN(IC136)-LEN(SUBSTITUTE(IC136," ","")))))+1,99)&amp;"_"&amp;LEFT(IC136,FIND(" ",IC136)-1)&amp;"_"&amp;ID136))</f>
        <v/>
      </c>
      <c r="IH136" s="89"/>
      <c r="II136" s="5"/>
      <c r="IJ136" s="89"/>
      <c r="IK136" s="143" t="str">
        <f t="shared" ref="IK136:IK159" si="526">IF(IO136="","",IK$3)</f>
        <v/>
      </c>
      <c r="IL136" s="144" t="str">
        <f t="shared" ref="IL136:IL159" si="527">IF(IO136="","",IK$1)</f>
        <v/>
      </c>
      <c r="IM136" s="145" t="str">
        <f t="shared" ref="IM136:IM159" si="528">IF(IO136="","",IK$2)</f>
        <v/>
      </c>
      <c r="IN136" s="145" t="str">
        <f t="shared" ref="IN136:IN159" si="529">IF(IO136="","",IK$3)</f>
        <v/>
      </c>
      <c r="IO136" s="146" t="str">
        <f t="shared" ref="IO136:IO159" si="530">IF(IV136="","",IF(ISNUMBER(SEARCH(":",IV136)),MID(IV136,FIND(":",IV136)+2,FIND("(",IV136)-FIND(":",IV136)-3),LEFT(IV136,FIND("(",IV136)-2)))</f>
        <v/>
      </c>
      <c r="IP136" s="147" t="str">
        <f t="shared" ref="IP136:IP159" si="531">IF(IV136="","",MID(IV136,FIND("(",IV136)+1,4))</f>
        <v/>
      </c>
      <c r="IQ136" s="148" t="str">
        <f t="shared" ref="IQ136:IQ159" si="532">IF(ISNUMBER(SEARCH("*female*",IV136)),"female",IF(ISNUMBER(SEARCH("*male*",IV136)),"male",""))</f>
        <v/>
      </c>
      <c r="IR136" s="149" t="str">
        <f t="shared" ref="IR136:IR159" si="533">IF(IV136="","",IF(ISERROR(MID(IV136,FIND("male,",IV136)+6,(FIND(")",IV136)-(FIND("male,",IV136)+6))))=TRUE,"missing/error",MID(IV136,FIND("male,",IV136)+6,(FIND(")",IV136)-(FIND("male,",IV136)+6)))))</f>
        <v/>
      </c>
      <c r="IS136" s="150" t="str">
        <f t="shared" ref="IS136:IS159" si="534">IF(IO136="","",(MID(IO136,(SEARCH("^^",SUBSTITUTE(IO136," ","^^",LEN(IO136)-LEN(SUBSTITUTE(IO136," ","")))))+1,99)&amp;"_"&amp;LEFT(IO136,FIND(" ",IO136)-1)&amp;"_"&amp;IP136))</f>
        <v/>
      </c>
      <c r="IT136" s="89"/>
      <c r="IU136" s="5"/>
      <c r="IV136" s="89"/>
      <c r="IW136" s="143" t="str">
        <f t="shared" ref="IW136:IW159" si="535">IF(JA136="","",IW$3)</f>
        <v/>
      </c>
      <c r="IX136" s="144" t="str">
        <f t="shared" ref="IX136:IX159" si="536">IF(JA136="","",IW$1)</f>
        <v/>
      </c>
      <c r="IY136" s="145" t="str">
        <f t="shared" ref="IY136:IY159" si="537">IF(JA136="","",IW$2)</f>
        <v/>
      </c>
      <c r="IZ136" s="145" t="str">
        <f t="shared" ref="IZ136:IZ159" si="538">IF(JA136="","",IW$3)</f>
        <v/>
      </c>
      <c r="JA136" s="146" t="str">
        <f t="shared" ref="JA136:JA159" si="539">IF(JH136="","",IF(ISNUMBER(SEARCH(":",JH136)),MID(JH136,FIND(":",JH136)+2,FIND("(",JH136)-FIND(":",JH136)-3),LEFT(JH136,FIND("(",JH136)-2)))</f>
        <v/>
      </c>
      <c r="JB136" s="147" t="str">
        <f t="shared" ref="JB136:JB159" si="540">IF(JH136="","",MID(JH136,FIND("(",JH136)+1,4))</f>
        <v/>
      </c>
      <c r="JC136" s="148" t="str">
        <f t="shared" ref="JC136:JC159" si="541">IF(ISNUMBER(SEARCH("*female*",JH136)),"female",IF(ISNUMBER(SEARCH("*male*",JH136)),"male",""))</f>
        <v/>
      </c>
      <c r="JD136" s="149" t="str">
        <f t="shared" ref="JD136:JD159" si="542">IF(JH136="","",IF(ISERROR(MID(JH136,FIND("male,",JH136)+6,(FIND(")",JH136)-(FIND("male,",JH136)+6))))=TRUE,"missing/error",MID(JH136,FIND("male,",JH136)+6,(FIND(")",JH136)-(FIND("male,",JH136)+6)))))</f>
        <v/>
      </c>
      <c r="JE136" s="150" t="str">
        <f t="shared" ref="JE136:JE159" si="543">IF(JA136="","",(MID(JA136,(SEARCH("^^",SUBSTITUTE(JA136," ","^^",LEN(JA136)-LEN(SUBSTITUTE(JA136," ","")))))+1,99)&amp;"_"&amp;LEFT(JA136,FIND(" ",JA136)-1)&amp;"_"&amp;JB136))</f>
        <v/>
      </c>
      <c r="JF136" s="89"/>
      <c r="JG136" s="5"/>
      <c r="JH136" s="89"/>
      <c r="JI136" s="143" t="str">
        <f t="shared" ref="JI136:JI159" si="544">IF(JM136="","",JI$3)</f>
        <v/>
      </c>
      <c r="JJ136" s="144" t="str">
        <f t="shared" ref="JJ136:JJ159" si="545">IF(JM136="","",JI$1)</f>
        <v/>
      </c>
      <c r="JK136" s="145" t="str">
        <f t="shared" ref="JK136:JK159" si="546">IF(JM136="","",JI$2)</f>
        <v/>
      </c>
      <c r="JL136" s="145" t="str">
        <f t="shared" ref="JL136:JL159" si="547">IF(JM136="","",JI$3)</f>
        <v/>
      </c>
      <c r="JM136" s="146" t="str">
        <f t="shared" ref="JM136:JM159" si="548">IF(JT136="","",IF(ISNUMBER(SEARCH(":",JT136)),MID(JT136,FIND(":",JT136)+2,FIND("(",JT136)-FIND(":",JT136)-3),LEFT(JT136,FIND("(",JT136)-2)))</f>
        <v/>
      </c>
      <c r="JN136" s="147" t="str">
        <f t="shared" ref="JN136:JN159" si="549">IF(JT136="","",MID(JT136,FIND("(",JT136)+1,4))</f>
        <v/>
      </c>
      <c r="JO136" s="148" t="str">
        <f t="shared" ref="JO136:JO159" si="550">IF(ISNUMBER(SEARCH("*female*",JT136)),"female",IF(ISNUMBER(SEARCH("*male*",JT136)),"male",""))</f>
        <v/>
      </c>
      <c r="JP136" s="149" t="str">
        <f t="shared" ref="JP136:JP159" si="551">IF(JT136="","",IF(ISERROR(MID(JT136,FIND("male,",JT136)+6,(FIND(")",JT136)-(FIND("male,",JT136)+6))))=TRUE,"missing/error",MID(JT136,FIND("male,",JT136)+6,(FIND(")",JT136)-(FIND("male,",JT136)+6)))))</f>
        <v/>
      </c>
      <c r="JQ136" s="150" t="str">
        <f t="shared" ref="JQ136:JQ159" si="552">IF(JM136="","",(MID(JM136,(SEARCH("^^",SUBSTITUTE(JM136," ","^^",LEN(JM136)-LEN(SUBSTITUTE(JM136," ","")))))+1,99)&amp;"_"&amp;LEFT(JM136,FIND(" ",JM136)-1)&amp;"_"&amp;JN136))</f>
        <v/>
      </c>
      <c r="JR136" s="89"/>
      <c r="JS136" s="5"/>
      <c r="JT136" s="89"/>
      <c r="JU136" s="143" t="str">
        <f t="shared" ref="JU136:JU159" si="553">IF(JY136="","",JU$3)</f>
        <v/>
      </c>
      <c r="JV136" s="144" t="str">
        <f t="shared" ref="JV136:JV159" si="554">IF(JY136="","",JU$1)</f>
        <v/>
      </c>
      <c r="JW136" s="145" t="str">
        <f t="shared" ref="JW136:JW159" si="555">IF(JY136="","",JU$2)</f>
        <v/>
      </c>
      <c r="JX136" s="145" t="str">
        <f t="shared" ref="JX136:JX159" si="556">IF(JY136="","",JU$3)</f>
        <v/>
      </c>
      <c r="JY136" s="146" t="str">
        <f t="shared" ref="JY136:JY159" si="557">IF(KF136="","",IF(ISNUMBER(SEARCH(":",KF136)),MID(KF136,FIND(":",KF136)+2,FIND("(",KF136)-FIND(":",KF136)-3),LEFT(KF136,FIND("(",KF136)-2)))</f>
        <v/>
      </c>
      <c r="JZ136" s="147" t="str">
        <f t="shared" ref="JZ136:JZ159" si="558">IF(KF136="","",MID(KF136,FIND("(",KF136)+1,4))</f>
        <v/>
      </c>
      <c r="KA136" s="148" t="str">
        <f t="shared" ref="KA136:KA159" si="559">IF(ISNUMBER(SEARCH("*female*",KF136)),"female",IF(ISNUMBER(SEARCH("*male*",KF136)),"male",""))</f>
        <v/>
      </c>
      <c r="KB136" s="149" t="str">
        <f t="shared" ref="KB136:KB159" si="560">IF(KF136="","",IF(ISERROR(MID(KF136,FIND("male,",KF136)+6,(FIND(")",KF136)-(FIND("male,",KF136)+6))))=TRUE,"missing/error",MID(KF136,FIND("male,",KF136)+6,(FIND(")",KF136)-(FIND("male,",KF136)+6)))))</f>
        <v/>
      </c>
      <c r="KC136" s="150" t="str">
        <f t="shared" ref="KC136:KC159" si="561">IF(JY136="","",(MID(JY136,(SEARCH("^^",SUBSTITUTE(JY136," ","^^",LEN(JY136)-LEN(SUBSTITUTE(JY136," ","")))))+1,99)&amp;"_"&amp;LEFT(JY136,FIND(" ",JY136)-1)&amp;"_"&amp;JZ136))</f>
        <v/>
      </c>
      <c r="KD136" s="89"/>
      <c r="KE136" s="5"/>
      <c r="KF136" s="89"/>
    </row>
    <row r="137" spans="1:292" ht="13.5" customHeight="1" x14ac:dyDescent="0.25">
      <c r="A137" s="100"/>
      <c r="B137" s="89" t="s">
        <v>1278</v>
      </c>
      <c r="E137" s="143" t="str">
        <f t="shared" si="397"/>
        <v/>
      </c>
      <c r="F137" s="144" t="str">
        <f t="shared" si="398"/>
        <v/>
      </c>
      <c r="G137" s="145" t="str">
        <f t="shared" si="399"/>
        <v/>
      </c>
      <c r="H137" s="145" t="str">
        <f t="shared" si="400"/>
        <v/>
      </c>
      <c r="I137" s="146" t="str">
        <f t="shared" si="401"/>
        <v/>
      </c>
      <c r="J137" s="147" t="str">
        <f t="shared" si="402"/>
        <v/>
      </c>
      <c r="K137" s="148" t="str">
        <f t="shared" si="403"/>
        <v/>
      </c>
      <c r="L137" s="149" t="str">
        <f t="shared" si="404"/>
        <v/>
      </c>
      <c r="M137" s="150" t="str">
        <f t="shared" si="405"/>
        <v/>
      </c>
      <c r="O137" s="5"/>
      <c r="Q137" s="143" t="str">
        <f t="shared" si="406"/>
        <v/>
      </c>
      <c r="R137" s="144" t="str">
        <f t="shared" si="407"/>
        <v/>
      </c>
      <c r="S137" s="145" t="str">
        <f t="shared" si="408"/>
        <v/>
      </c>
      <c r="T137" s="145" t="str">
        <f t="shared" si="409"/>
        <v/>
      </c>
      <c r="U137" s="146" t="str">
        <f t="shared" si="410"/>
        <v/>
      </c>
      <c r="V137" s="147" t="str">
        <f t="shared" si="411"/>
        <v/>
      </c>
      <c r="W137" s="148" t="str">
        <f t="shared" si="412"/>
        <v/>
      </c>
      <c r="X137" s="149" t="str">
        <f t="shared" si="413"/>
        <v/>
      </c>
      <c r="Y137" s="150" t="str">
        <f t="shared" si="414"/>
        <v/>
      </c>
      <c r="AA137" s="5"/>
      <c r="AC137" s="143" t="str">
        <f t="shared" si="415"/>
        <v/>
      </c>
      <c r="AD137" s="144" t="str">
        <f t="shared" si="416"/>
        <v/>
      </c>
      <c r="AE137" s="145" t="str">
        <f t="shared" si="417"/>
        <v/>
      </c>
      <c r="AF137" s="145" t="str">
        <f t="shared" si="418"/>
        <v/>
      </c>
      <c r="AG137" s="146" t="str">
        <f t="shared" si="419"/>
        <v/>
      </c>
      <c r="AH137" s="147" t="str">
        <f t="shared" si="420"/>
        <v/>
      </c>
      <c r="AI137" s="148" t="str">
        <f t="shared" si="421"/>
        <v/>
      </c>
      <c r="AJ137" s="149" t="str">
        <f t="shared" si="422"/>
        <v/>
      </c>
      <c r="AK137" s="150" t="str">
        <f t="shared" si="423"/>
        <v/>
      </c>
      <c r="AM137" s="5"/>
      <c r="AO137" s="143" t="str">
        <f t="shared" si="288"/>
        <v/>
      </c>
      <c r="AP137" s="144" t="str">
        <f t="shared" si="289"/>
        <v/>
      </c>
      <c r="AQ137" s="145" t="str">
        <f t="shared" si="424"/>
        <v/>
      </c>
      <c r="AR137" s="145" t="str">
        <f t="shared" si="425"/>
        <v/>
      </c>
      <c r="AS137" s="146" t="str">
        <f t="shared" si="290"/>
        <v/>
      </c>
      <c r="AT137" s="147" t="str">
        <f t="shared" si="291"/>
        <v/>
      </c>
      <c r="AU137" s="148" t="str">
        <f t="shared" si="292"/>
        <v/>
      </c>
      <c r="AV137" s="149" t="str">
        <f t="shared" si="293"/>
        <v/>
      </c>
      <c r="AW137" s="150" t="str">
        <f t="shared" si="294"/>
        <v/>
      </c>
      <c r="AX137" s="89"/>
      <c r="AY137" s="5"/>
      <c r="AZ137" s="89"/>
      <c r="BA137" s="143" t="str">
        <f t="shared" si="295"/>
        <v/>
      </c>
      <c r="BB137" s="144" t="str">
        <f t="shared" si="296"/>
        <v/>
      </c>
      <c r="BC137" s="145" t="str">
        <f t="shared" si="426"/>
        <v/>
      </c>
      <c r="BD137" s="145" t="str">
        <f t="shared" si="427"/>
        <v/>
      </c>
      <c r="BE137" s="146" t="str">
        <f t="shared" si="297"/>
        <v/>
      </c>
      <c r="BF137" s="147" t="str">
        <f t="shared" si="298"/>
        <v/>
      </c>
      <c r="BG137" s="148" t="str">
        <f t="shared" si="299"/>
        <v/>
      </c>
      <c r="BH137" s="149" t="str">
        <f t="shared" si="300"/>
        <v/>
      </c>
      <c r="BI137" s="150" t="str">
        <f t="shared" si="301"/>
        <v/>
      </c>
      <c r="BJ137" s="89"/>
      <c r="BK137" s="5"/>
      <c r="BL137" s="89"/>
      <c r="BM137" s="143" t="str">
        <f t="shared" si="261"/>
        <v/>
      </c>
      <c r="BN137" s="144" t="str">
        <f t="shared" si="262"/>
        <v/>
      </c>
      <c r="BO137" s="145" t="str">
        <f t="shared" si="263"/>
        <v/>
      </c>
      <c r="BP137" s="145" t="str">
        <f t="shared" si="264"/>
        <v/>
      </c>
      <c r="BQ137" s="146" t="str">
        <f t="shared" si="265"/>
        <v/>
      </c>
      <c r="BR137" s="147" t="str">
        <f t="shared" si="266"/>
        <v/>
      </c>
      <c r="BS137" s="148" t="str">
        <f t="shared" si="267"/>
        <v/>
      </c>
      <c r="BT137" s="149" t="str">
        <f t="shared" si="268"/>
        <v/>
      </c>
      <c r="BU137" s="150" t="str">
        <f t="shared" si="269"/>
        <v/>
      </c>
      <c r="BV137" s="89"/>
      <c r="BW137" s="142"/>
      <c r="BX137" s="142"/>
      <c r="BY137" s="143">
        <f t="shared" si="270"/>
        <v>42905</v>
      </c>
      <c r="BZ137" s="144" t="str">
        <f t="shared" si="271"/>
        <v>Philippe I</v>
      </c>
      <c r="CA137" s="145">
        <f t="shared" si="272"/>
        <v>42870</v>
      </c>
      <c r="CB137" s="145">
        <f t="shared" si="273"/>
        <v>42905</v>
      </c>
      <c r="CC137" s="146" t="str">
        <f t="shared" si="274"/>
        <v>Elisabeth Borne</v>
      </c>
      <c r="CD137" s="147" t="str">
        <f t="shared" si="275"/>
        <v>1961</v>
      </c>
      <c r="CE137" s="148" t="str">
        <f t="shared" si="276"/>
        <v>female</v>
      </c>
      <c r="CF137" s="149" t="str">
        <f t="shared" si="277"/>
        <v>fr_independent01</v>
      </c>
      <c r="CG137" s="150" t="str">
        <f t="shared" si="278"/>
        <v>Borne_Elisabeth_1961</v>
      </c>
      <c r="CH137" s="89"/>
      <c r="CI137" s="142"/>
      <c r="CJ137" s="142" t="s">
        <v>1279</v>
      </c>
      <c r="CK137" s="143">
        <f t="shared" si="279"/>
        <v>44019</v>
      </c>
      <c r="CL137" s="144" t="str">
        <f t="shared" si="280"/>
        <v>Philippe II</v>
      </c>
      <c r="CM137" s="145">
        <f t="shared" si="281"/>
        <v>42905</v>
      </c>
      <c r="CN137" s="145">
        <f t="shared" si="282"/>
        <v>44019</v>
      </c>
      <c r="CO137" s="146" t="str">
        <f t="shared" si="283"/>
        <v>Elisabeth Borne</v>
      </c>
      <c r="CP137" s="147" t="str">
        <f t="shared" si="284"/>
        <v>1961</v>
      </c>
      <c r="CQ137" s="148" t="str">
        <f t="shared" si="285"/>
        <v>female</v>
      </c>
      <c r="CR137" s="149" t="str">
        <f t="shared" si="286"/>
        <v>fr_independent01</v>
      </c>
      <c r="CS137" s="150" t="str">
        <f t="shared" si="287"/>
        <v>Borne_Elisabeth_1961</v>
      </c>
      <c r="CT137" s="89"/>
      <c r="CU137" s="142"/>
      <c r="CV137" s="142" t="s">
        <v>1279</v>
      </c>
      <c r="CW137" s="143" t="str">
        <f t="shared" si="252"/>
        <v/>
      </c>
      <c r="CX137" s="144" t="str">
        <f t="shared" si="253"/>
        <v/>
      </c>
      <c r="CY137" s="145" t="str">
        <f t="shared" si="254"/>
        <v/>
      </c>
      <c r="CZ137" s="145" t="str">
        <f t="shared" si="255"/>
        <v/>
      </c>
      <c r="DA137" s="146" t="str">
        <f t="shared" si="256"/>
        <v/>
      </c>
      <c r="DB137" s="147" t="str">
        <f t="shared" si="257"/>
        <v/>
      </c>
      <c r="DC137" s="148" t="str">
        <f t="shared" si="258"/>
        <v/>
      </c>
      <c r="DD137" s="149" t="str">
        <f t="shared" si="259"/>
        <v/>
      </c>
      <c r="DE137" s="150" t="str">
        <f t="shared" si="260"/>
        <v/>
      </c>
      <c r="DF137" s="89"/>
      <c r="DG137" s="142"/>
      <c r="DH137" s="142"/>
      <c r="DI137" s="143" t="str">
        <f t="shared" si="428"/>
        <v/>
      </c>
      <c r="DJ137" s="144" t="str">
        <f t="shared" si="429"/>
        <v/>
      </c>
      <c r="DK137" s="145" t="str">
        <f t="shared" si="430"/>
        <v/>
      </c>
      <c r="DL137" s="145" t="str">
        <f t="shared" si="431"/>
        <v/>
      </c>
      <c r="DM137" s="146" t="str">
        <f t="shared" si="432"/>
        <v/>
      </c>
      <c r="DN137" s="147" t="str">
        <f t="shared" si="433"/>
        <v/>
      </c>
      <c r="DO137" s="148" t="str">
        <f t="shared" si="434"/>
        <v/>
      </c>
      <c r="DP137" s="149" t="str">
        <f t="shared" si="435"/>
        <v/>
      </c>
      <c r="DQ137" s="150" t="str">
        <f t="shared" si="436"/>
        <v/>
      </c>
      <c r="DR137" s="89"/>
      <c r="DS137" s="5"/>
      <c r="DT137" s="89"/>
      <c r="DU137" s="143" t="str">
        <f t="shared" si="437"/>
        <v/>
      </c>
      <c r="DV137" s="144" t="str">
        <f t="shared" si="438"/>
        <v/>
      </c>
      <c r="DW137" s="145" t="str">
        <f t="shared" si="439"/>
        <v/>
      </c>
      <c r="DX137" s="145" t="str">
        <f t="shared" si="440"/>
        <v/>
      </c>
      <c r="DY137" s="146" t="str">
        <f t="shared" si="441"/>
        <v/>
      </c>
      <c r="DZ137" s="147" t="str">
        <f t="shared" si="442"/>
        <v/>
      </c>
      <c r="EA137" s="148" t="str">
        <f t="shared" si="443"/>
        <v/>
      </c>
      <c r="EB137" s="149" t="str">
        <f t="shared" si="444"/>
        <v/>
      </c>
      <c r="EC137" s="150" t="str">
        <f t="shared" si="445"/>
        <v/>
      </c>
      <c r="ED137" s="89"/>
      <c r="EE137" s="5"/>
      <c r="EF137" s="89"/>
      <c r="EG137" s="143" t="str">
        <f t="shared" si="446"/>
        <v/>
      </c>
      <c r="EH137" s="144" t="str">
        <f t="shared" si="447"/>
        <v/>
      </c>
      <c r="EI137" s="145" t="str">
        <f t="shared" si="448"/>
        <v/>
      </c>
      <c r="EJ137" s="145" t="str">
        <f t="shared" si="449"/>
        <v/>
      </c>
      <c r="EK137" s="146" t="str">
        <f t="shared" si="450"/>
        <v/>
      </c>
      <c r="EL137" s="147" t="str">
        <f t="shared" si="451"/>
        <v/>
      </c>
      <c r="EM137" s="148" t="str">
        <f t="shared" si="452"/>
        <v/>
      </c>
      <c r="EN137" s="149" t="str">
        <f t="shared" si="453"/>
        <v/>
      </c>
      <c r="EO137" s="150" t="str">
        <f t="shared" si="454"/>
        <v/>
      </c>
      <c r="EP137" s="89"/>
      <c r="EQ137" s="5"/>
      <c r="ER137" s="89"/>
      <c r="ES137" s="143" t="str">
        <f t="shared" si="455"/>
        <v/>
      </c>
      <c r="ET137" s="144" t="str">
        <f t="shared" si="456"/>
        <v/>
      </c>
      <c r="EU137" s="145" t="str">
        <f t="shared" si="457"/>
        <v/>
      </c>
      <c r="EV137" s="145" t="str">
        <f t="shared" si="458"/>
        <v/>
      </c>
      <c r="EW137" s="146" t="str">
        <f t="shared" si="459"/>
        <v/>
      </c>
      <c r="EX137" s="147" t="str">
        <f t="shared" si="460"/>
        <v/>
      </c>
      <c r="EY137" s="148" t="str">
        <f t="shared" si="461"/>
        <v/>
      </c>
      <c r="EZ137" s="149" t="str">
        <f t="shared" si="462"/>
        <v/>
      </c>
      <c r="FA137" s="150" t="str">
        <f t="shared" si="463"/>
        <v/>
      </c>
      <c r="FB137" s="89"/>
      <c r="FC137" s="5"/>
      <c r="FD137" s="89"/>
      <c r="FE137" s="143" t="str">
        <f t="shared" si="464"/>
        <v/>
      </c>
      <c r="FF137" s="144" t="str">
        <f t="shared" si="465"/>
        <v/>
      </c>
      <c r="FG137" s="145" t="str">
        <f t="shared" si="466"/>
        <v/>
      </c>
      <c r="FH137" s="145" t="str">
        <f t="shared" si="467"/>
        <v/>
      </c>
      <c r="FI137" s="146" t="str">
        <f t="shared" si="468"/>
        <v/>
      </c>
      <c r="FJ137" s="147" t="str">
        <f t="shared" si="469"/>
        <v/>
      </c>
      <c r="FK137" s="148" t="str">
        <f t="shared" si="470"/>
        <v/>
      </c>
      <c r="FL137" s="149" t="str">
        <f t="shared" si="471"/>
        <v/>
      </c>
      <c r="FM137" s="150" t="str">
        <f t="shared" si="472"/>
        <v/>
      </c>
      <c r="FN137" s="89"/>
      <c r="FO137" s="5"/>
      <c r="FP137" s="89"/>
      <c r="FQ137" s="143" t="str">
        <f>IF(FU137="","",#REF!)</f>
        <v/>
      </c>
      <c r="FR137" s="144" t="str">
        <f t="shared" si="473"/>
        <v/>
      </c>
      <c r="FS137" s="145" t="str">
        <f t="shared" si="474"/>
        <v/>
      </c>
      <c r="FT137" s="145" t="str">
        <f t="shared" si="475"/>
        <v/>
      </c>
      <c r="FU137" s="146" t="str">
        <f t="shared" si="476"/>
        <v/>
      </c>
      <c r="FV137" s="147" t="str">
        <f t="shared" si="477"/>
        <v/>
      </c>
      <c r="FW137" s="148" t="str">
        <f t="shared" si="478"/>
        <v/>
      </c>
      <c r="FX137" s="149" t="str">
        <f t="shared" si="479"/>
        <v/>
      </c>
      <c r="FY137" s="150" t="str">
        <f t="shared" si="480"/>
        <v/>
      </c>
      <c r="FZ137" s="89"/>
      <c r="GA137" s="5"/>
      <c r="GB137" s="89"/>
      <c r="GC137" s="143" t="str">
        <f t="shared" si="481"/>
        <v/>
      </c>
      <c r="GD137" s="144" t="str">
        <f t="shared" si="482"/>
        <v/>
      </c>
      <c r="GE137" s="145" t="str">
        <f t="shared" si="483"/>
        <v/>
      </c>
      <c r="GF137" s="145" t="str">
        <f t="shared" si="484"/>
        <v/>
      </c>
      <c r="GG137" s="146" t="str">
        <f t="shared" si="485"/>
        <v/>
      </c>
      <c r="GH137" s="147" t="str">
        <f t="shared" si="486"/>
        <v/>
      </c>
      <c r="GI137" s="148" t="str">
        <f t="shared" si="487"/>
        <v/>
      </c>
      <c r="GJ137" s="149" t="str">
        <f t="shared" si="488"/>
        <v/>
      </c>
      <c r="GK137" s="150" t="str">
        <f t="shared" si="489"/>
        <v/>
      </c>
      <c r="GL137" s="89"/>
      <c r="GM137" s="5"/>
      <c r="GN137" s="89"/>
      <c r="GO137" s="143" t="str">
        <f t="shared" si="490"/>
        <v/>
      </c>
      <c r="GP137" s="144" t="str">
        <f t="shared" si="491"/>
        <v/>
      </c>
      <c r="GQ137" s="145" t="str">
        <f t="shared" si="492"/>
        <v/>
      </c>
      <c r="GR137" s="145" t="str">
        <f t="shared" si="493"/>
        <v/>
      </c>
      <c r="GS137" s="146" t="str">
        <f t="shared" si="494"/>
        <v/>
      </c>
      <c r="GT137" s="147" t="str">
        <f t="shared" si="495"/>
        <v/>
      </c>
      <c r="GU137" s="148" t="str">
        <f t="shared" si="496"/>
        <v/>
      </c>
      <c r="GV137" s="149" t="str">
        <f t="shared" si="497"/>
        <v/>
      </c>
      <c r="GW137" s="150" t="str">
        <f t="shared" si="498"/>
        <v/>
      </c>
      <c r="GX137" s="89"/>
      <c r="GY137" s="5"/>
      <c r="GZ137" s="89"/>
      <c r="HA137" s="143" t="str">
        <f t="shared" si="499"/>
        <v/>
      </c>
      <c r="HB137" s="144" t="str">
        <f t="shared" si="500"/>
        <v/>
      </c>
      <c r="HC137" s="145" t="str">
        <f t="shared" si="501"/>
        <v/>
      </c>
      <c r="HD137" s="145" t="str">
        <f t="shared" si="502"/>
        <v/>
      </c>
      <c r="HE137" s="146" t="str">
        <f t="shared" si="503"/>
        <v/>
      </c>
      <c r="HF137" s="147" t="str">
        <f t="shared" si="504"/>
        <v/>
      </c>
      <c r="HG137" s="148" t="str">
        <f t="shared" si="505"/>
        <v/>
      </c>
      <c r="HH137" s="149" t="str">
        <f t="shared" si="506"/>
        <v/>
      </c>
      <c r="HI137" s="150" t="str">
        <f t="shared" si="507"/>
        <v/>
      </c>
      <c r="HJ137" s="89"/>
      <c r="HK137" s="5"/>
      <c r="HL137" s="89"/>
      <c r="HM137" s="143" t="str">
        <f t="shared" si="508"/>
        <v/>
      </c>
      <c r="HN137" s="144" t="str">
        <f t="shared" si="509"/>
        <v/>
      </c>
      <c r="HO137" s="145" t="str">
        <f t="shared" si="510"/>
        <v/>
      </c>
      <c r="HP137" s="145" t="str">
        <f t="shared" si="511"/>
        <v/>
      </c>
      <c r="HQ137" s="146" t="str">
        <f t="shared" si="512"/>
        <v/>
      </c>
      <c r="HR137" s="147" t="str">
        <f t="shared" si="513"/>
        <v/>
      </c>
      <c r="HS137" s="148" t="str">
        <f t="shared" si="514"/>
        <v/>
      </c>
      <c r="HT137" s="149" t="str">
        <f t="shared" si="515"/>
        <v/>
      </c>
      <c r="HU137" s="150" t="str">
        <f t="shared" si="516"/>
        <v/>
      </c>
      <c r="HV137" s="89"/>
      <c r="HW137" s="5"/>
      <c r="HX137" s="89"/>
      <c r="HY137" s="143" t="str">
        <f t="shared" si="517"/>
        <v/>
      </c>
      <c r="HZ137" s="144" t="str">
        <f t="shared" si="518"/>
        <v/>
      </c>
      <c r="IA137" s="145" t="str">
        <f t="shared" si="519"/>
        <v/>
      </c>
      <c r="IB137" s="145" t="str">
        <f t="shared" si="520"/>
        <v/>
      </c>
      <c r="IC137" s="146" t="str">
        <f t="shared" si="521"/>
        <v/>
      </c>
      <c r="ID137" s="147" t="str">
        <f t="shared" si="522"/>
        <v/>
      </c>
      <c r="IE137" s="148" t="str">
        <f t="shared" si="523"/>
        <v/>
      </c>
      <c r="IF137" s="149" t="str">
        <f t="shared" si="524"/>
        <v/>
      </c>
      <c r="IG137" s="150" t="str">
        <f t="shared" si="525"/>
        <v/>
      </c>
      <c r="IH137" s="89"/>
      <c r="II137" s="5"/>
      <c r="IJ137" s="89"/>
      <c r="IK137" s="143" t="str">
        <f t="shared" si="526"/>
        <v/>
      </c>
      <c r="IL137" s="144" t="str">
        <f t="shared" si="527"/>
        <v/>
      </c>
      <c r="IM137" s="145" t="str">
        <f t="shared" si="528"/>
        <v/>
      </c>
      <c r="IN137" s="145" t="str">
        <f t="shared" si="529"/>
        <v/>
      </c>
      <c r="IO137" s="146" t="str">
        <f t="shared" si="530"/>
        <v/>
      </c>
      <c r="IP137" s="147" t="str">
        <f t="shared" si="531"/>
        <v/>
      </c>
      <c r="IQ137" s="148" t="str">
        <f t="shared" si="532"/>
        <v/>
      </c>
      <c r="IR137" s="149" t="str">
        <f t="shared" si="533"/>
        <v/>
      </c>
      <c r="IS137" s="150" t="str">
        <f t="shared" si="534"/>
        <v/>
      </c>
      <c r="IT137" s="89"/>
      <c r="IU137" s="5"/>
      <c r="IV137" s="89"/>
      <c r="IW137" s="143" t="str">
        <f t="shared" si="535"/>
        <v/>
      </c>
      <c r="IX137" s="144" t="str">
        <f t="shared" si="536"/>
        <v/>
      </c>
      <c r="IY137" s="145" t="str">
        <f t="shared" si="537"/>
        <v/>
      </c>
      <c r="IZ137" s="145" t="str">
        <f t="shared" si="538"/>
        <v/>
      </c>
      <c r="JA137" s="146" t="str">
        <f t="shared" si="539"/>
        <v/>
      </c>
      <c r="JB137" s="147" t="str">
        <f t="shared" si="540"/>
        <v/>
      </c>
      <c r="JC137" s="148" t="str">
        <f t="shared" si="541"/>
        <v/>
      </c>
      <c r="JD137" s="149" t="str">
        <f t="shared" si="542"/>
        <v/>
      </c>
      <c r="JE137" s="150" t="str">
        <f t="shared" si="543"/>
        <v/>
      </c>
      <c r="JF137" s="89"/>
      <c r="JG137" s="5"/>
      <c r="JH137" s="89"/>
      <c r="JI137" s="143" t="str">
        <f t="shared" si="544"/>
        <v/>
      </c>
      <c r="JJ137" s="144" t="str">
        <f t="shared" si="545"/>
        <v/>
      </c>
      <c r="JK137" s="145" t="str">
        <f t="shared" si="546"/>
        <v/>
      </c>
      <c r="JL137" s="145" t="str">
        <f t="shared" si="547"/>
        <v/>
      </c>
      <c r="JM137" s="146" t="str">
        <f t="shared" si="548"/>
        <v/>
      </c>
      <c r="JN137" s="147" t="str">
        <f t="shared" si="549"/>
        <v/>
      </c>
      <c r="JO137" s="148" t="str">
        <f t="shared" si="550"/>
        <v/>
      </c>
      <c r="JP137" s="149" t="str">
        <f t="shared" si="551"/>
        <v/>
      </c>
      <c r="JQ137" s="150" t="str">
        <f t="shared" si="552"/>
        <v/>
      </c>
      <c r="JR137" s="89"/>
      <c r="JS137" s="5"/>
      <c r="JT137" s="89"/>
      <c r="JU137" s="143" t="str">
        <f t="shared" si="553"/>
        <v/>
      </c>
      <c r="JV137" s="144" t="str">
        <f t="shared" si="554"/>
        <v/>
      </c>
      <c r="JW137" s="145" t="str">
        <f t="shared" si="555"/>
        <v/>
      </c>
      <c r="JX137" s="145" t="str">
        <f t="shared" si="556"/>
        <v/>
      </c>
      <c r="JY137" s="146" t="str">
        <f t="shared" si="557"/>
        <v/>
      </c>
      <c r="JZ137" s="147" t="str">
        <f t="shared" si="558"/>
        <v/>
      </c>
      <c r="KA137" s="148" t="str">
        <f t="shared" si="559"/>
        <v/>
      </c>
      <c r="KB137" s="149" t="str">
        <f t="shared" si="560"/>
        <v/>
      </c>
      <c r="KC137" s="150" t="str">
        <f t="shared" si="561"/>
        <v/>
      </c>
      <c r="KD137" s="89"/>
      <c r="KE137" s="5"/>
      <c r="KF137" s="89"/>
    </row>
    <row r="138" spans="1:292" ht="13.5" customHeight="1" x14ac:dyDescent="0.25">
      <c r="A138" s="100"/>
      <c r="B138" s="89" t="s">
        <v>1286</v>
      </c>
      <c r="E138" s="143" t="str">
        <f t="shared" si="397"/>
        <v/>
      </c>
      <c r="F138" s="144" t="str">
        <f t="shared" si="398"/>
        <v/>
      </c>
      <c r="G138" s="145" t="str">
        <f t="shared" si="399"/>
        <v/>
      </c>
      <c r="H138" s="145" t="str">
        <f t="shared" si="400"/>
        <v/>
      </c>
      <c r="I138" s="146" t="str">
        <f t="shared" si="401"/>
        <v/>
      </c>
      <c r="J138" s="147" t="str">
        <f t="shared" si="402"/>
        <v/>
      </c>
      <c r="K138" s="148" t="str">
        <f t="shared" si="403"/>
        <v/>
      </c>
      <c r="L138" s="149" t="str">
        <f t="shared" si="404"/>
        <v/>
      </c>
      <c r="M138" s="150" t="str">
        <f t="shared" si="405"/>
        <v/>
      </c>
      <c r="O138" s="5"/>
      <c r="Q138" s="143" t="str">
        <f t="shared" si="406"/>
        <v/>
      </c>
      <c r="R138" s="144" t="str">
        <f t="shared" si="407"/>
        <v/>
      </c>
      <c r="S138" s="145" t="str">
        <f t="shared" si="408"/>
        <v/>
      </c>
      <c r="T138" s="145" t="str">
        <f t="shared" si="409"/>
        <v/>
      </c>
      <c r="U138" s="146" t="str">
        <f t="shared" si="410"/>
        <v/>
      </c>
      <c r="V138" s="147" t="str">
        <f t="shared" si="411"/>
        <v/>
      </c>
      <c r="W138" s="148" t="str">
        <f t="shared" si="412"/>
        <v/>
      </c>
      <c r="X138" s="149" t="str">
        <f t="shared" si="413"/>
        <v/>
      </c>
      <c r="Y138" s="150" t="str">
        <f t="shared" si="414"/>
        <v/>
      </c>
      <c r="AA138" s="5"/>
      <c r="AC138" s="143" t="str">
        <f t="shared" si="415"/>
        <v/>
      </c>
      <c r="AD138" s="144" t="str">
        <f t="shared" si="416"/>
        <v/>
      </c>
      <c r="AE138" s="145" t="str">
        <f t="shared" si="417"/>
        <v/>
      </c>
      <c r="AF138" s="145" t="str">
        <f t="shared" si="418"/>
        <v/>
      </c>
      <c r="AG138" s="146" t="str">
        <f t="shared" si="419"/>
        <v/>
      </c>
      <c r="AH138" s="147" t="str">
        <f t="shared" si="420"/>
        <v/>
      </c>
      <c r="AI138" s="148" t="str">
        <f t="shared" si="421"/>
        <v/>
      </c>
      <c r="AJ138" s="149" t="str">
        <f t="shared" si="422"/>
        <v/>
      </c>
      <c r="AK138" s="150" t="str">
        <f t="shared" si="423"/>
        <v/>
      </c>
      <c r="AM138" s="5"/>
      <c r="AO138" s="143" t="str">
        <f t="shared" si="288"/>
        <v/>
      </c>
      <c r="AP138" s="144" t="str">
        <f t="shared" si="289"/>
        <v/>
      </c>
      <c r="AQ138" s="145" t="str">
        <f t="shared" si="424"/>
        <v/>
      </c>
      <c r="AR138" s="145" t="str">
        <f t="shared" si="425"/>
        <v/>
      </c>
      <c r="AS138" s="146" t="str">
        <f t="shared" si="290"/>
        <v/>
      </c>
      <c r="AT138" s="147" t="str">
        <f t="shared" si="291"/>
        <v/>
      </c>
      <c r="AU138" s="148" t="str">
        <f t="shared" si="292"/>
        <v/>
      </c>
      <c r="AV138" s="149" t="str">
        <f t="shared" si="293"/>
        <v/>
      </c>
      <c r="AW138" s="150" t="str">
        <f t="shared" si="294"/>
        <v/>
      </c>
      <c r="AX138" s="89"/>
      <c r="AY138" s="5"/>
      <c r="AZ138" s="89"/>
      <c r="BA138" s="143" t="str">
        <f t="shared" si="295"/>
        <v/>
      </c>
      <c r="BB138" s="144" t="str">
        <f t="shared" si="296"/>
        <v/>
      </c>
      <c r="BC138" s="145" t="str">
        <f t="shared" si="426"/>
        <v/>
      </c>
      <c r="BD138" s="145" t="str">
        <f t="shared" si="427"/>
        <v/>
      </c>
      <c r="BE138" s="146" t="str">
        <f t="shared" si="297"/>
        <v/>
      </c>
      <c r="BF138" s="147" t="str">
        <f t="shared" si="298"/>
        <v/>
      </c>
      <c r="BG138" s="148" t="str">
        <f t="shared" si="299"/>
        <v/>
      </c>
      <c r="BH138" s="149" t="str">
        <f t="shared" si="300"/>
        <v/>
      </c>
      <c r="BI138" s="150" t="str">
        <f t="shared" si="301"/>
        <v/>
      </c>
      <c r="BJ138" s="89"/>
      <c r="BK138" s="5"/>
      <c r="BL138" s="89"/>
      <c r="BM138" s="143" t="str">
        <f t="shared" si="261"/>
        <v/>
      </c>
      <c r="BN138" s="144" t="str">
        <f t="shared" si="262"/>
        <v/>
      </c>
      <c r="BO138" s="145" t="str">
        <f t="shared" si="263"/>
        <v/>
      </c>
      <c r="BP138" s="145" t="str">
        <f t="shared" si="264"/>
        <v/>
      </c>
      <c r="BQ138" s="146" t="str">
        <f t="shared" si="265"/>
        <v/>
      </c>
      <c r="BR138" s="147" t="str">
        <f t="shared" si="266"/>
        <v/>
      </c>
      <c r="BS138" s="148" t="str">
        <f t="shared" si="267"/>
        <v/>
      </c>
      <c r="BT138" s="149" t="str">
        <f t="shared" si="268"/>
        <v/>
      </c>
      <c r="BU138" s="150" t="str">
        <f t="shared" si="269"/>
        <v/>
      </c>
      <c r="BV138" s="89"/>
      <c r="BW138" s="142"/>
      <c r="BX138" s="142"/>
      <c r="BY138" s="143" t="str">
        <f t="shared" si="270"/>
        <v/>
      </c>
      <c r="BZ138" s="144" t="str">
        <f t="shared" si="271"/>
        <v/>
      </c>
      <c r="CA138" s="145" t="str">
        <f t="shared" si="272"/>
        <v/>
      </c>
      <c r="CB138" s="145" t="str">
        <f t="shared" si="273"/>
        <v/>
      </c>
      <c r="CC138" s="146" t="str">
        <f t="shared" si="274"/>
        <v/>
      </c>
      <c r="CD138" s="147" t="str">
        <f t="shared" si="275"/>
        <v/>
      </c>
      <c r="CE138" s="148" t="str">
        <f t="shared" si="276"/>
        <v/>
      </c>
      <c r="CF138" s="149" t="str">
        <f t="shared" si="277"/>
        <v/>
      </c>
      <c r="CG138" s="150" t="str">
        <f t="shared" si="278"/>
        <v/>
      </c>
      <c r="CH138" s="89"/>
      <c r="CI138" s="142"/>
      <c r="CJ138" s="142"/>
      <c r="CK138" s="143">
        <f t="shared" si="279"/>
        <v>44019</v>
      </c>
      <c r="CL138" s="144" t="str">
        <f t="shared" si="280"/>
        <v>Philippe II</v>
      </c>
      <c r="CM138" s="145">
        <f t="shared" si="281"/>
        <v>42905</v>
      </c>
      <c r="CN138" s="145">
        <f t="shared" si="282"/>
        <v>44019</v>
      </c>
      <c r="CO138" s="146" t="str">
        <f t="shared" si="283"/>
        <v>Jacqueline Gourault</v>
      </c>
      <c r="CP138" s="147" t="str">
        <f t="shared" si="284"/>
        <v>1950</v>
      </c>
      <c r="CQ138" s="148" t="str">
        <f t="shared" si="285"/>
        <v>female</v>
      </c>
      <c r="CR138" s="149" t="str">
        <f t="shared" si="286"/>
        <v>fr_modem01</v>
      </c>
      <c r="CS138" s="150" t="str">
        <f t="shared" si="287"/>
        <v>Gourault_Jacqueline_1950</v>
      </c>
      <c r="CT138" s="89"/>
      <c r="CU138" s="142"/>
      <c r="CV138" s="142" t="s">
        <v>1287</v>
      </c>
      <c r="CW138" s="143" t="str">
        <f t="shared" si="252"/>
        <v/>
      </c>
      <c r="CX138" s="144" t="str">
        <f t="shared" si="253"/>
        <v/>
      </c>
      <c r="CY138" s="145" t="str">
        <f t="shared" si="254"/>
        <v/>
      </c>
      <c r="CZ138" s="145" t="str">
        <f t="shared" si="255"/>
        <v/>
      </c>
      <c r="DA138" s="146" t="str">
        <f t="shared" si="256"/>
        <v/>
      </c>
      <c r="DB138" s="147" t="str">
        <f t="shared" si="257"/>
        <v/>
      </c>
      <c r="DC138" s="148" t="str">
        <f t="shared" si="258"/>
        <v/>
      </c>
      <c r="DD138" s="149" t="str">
        <f t="shared" si="259"/>
        <v/>
      </c>
      <c r="DE138" s="150" t="str">
        <f t="shared" si="260"/>
        <v/>
      </c>
      <c r="DF138" s="89"/>
      <c r="DG138" s="142"/>
      <c r="DH138" s="142"/>
      <c r="DI138" s="143" t="str">
        <f t="shared" si="428"/>
        <v/>
      </c>
      <c r="DJ138" s="144" t="str">
        <f t="shared" si="429"/>
        <v/>
      </c>
      <c r="DK138" s="145" t="str">
        <f t="shared" si="430"/>
        <v/>
      </c>
      <c r="DL138" s="145" t="str">
        <f t="shared" si="431"/>
        <v/>
      </c>
      <c r="DM138" s="146" t="str">
        <f t="shared" si="432"/>
        <v/>
      </c>
      <c r="DN138" s="147" t="str">
        <f t="shared" si="433"/>
        <v/>
      </c>
      <c r="DO138" s="148" t="str">
        <f t="shared" si="434"/>
        <v/>
      </c>
      <c r="DP138" s="149" t="str">
        <f t="shared" si="435"/>
        <v/>
      </c>
      <c r="DQ138" s="150" t="str">
        <f t="shared" si="436"/>
        <v/>
      </c>
      <c r="DR138" s="89"/>
      <c r="DS138" s="5"/>
      <c r="DT138" s="89"/>
      <c r="DU138" s="143" t="str">
        <f t="shared" si="437"/>
        <v/>
      </c>
      <c r="DV138" s="144" t="str">
        <f t="shared" si="438"/>
        <v/>
      </c>
      <c r="DW138" s="145" t="str">
        <f t="shared" si="439"/>
        <v/>
      </c>
      <c r="DX138" s="145" t="str">
        <f t="shared" si="440"/>
        <v/>
      </c>
      <c r="DY138" s="146" t="str">
        <f t="shared" si="441"/>
        <v/>
      </c>
      <c r="DZ138" s="147" t="str">
        <f t="shared" si="442"/>
        <v/>
      </c>
      <c r="EA138" s="148" t="str">
        <f t="shared" si="443"/>
        <v/>
      </c>
      <c r="EB138" s="149" t="str">
        <f t="shared" si="444"/>
        <v/>
      </c>
      <c r="EC138" s="150" t="str">
        <f t="shared" si="445"/>
        <v/>
      </c>
      <c r="ED138" s="89"/>
      <c r="EE138" s="5"/>
      <c r="EF138" s="89"/>
      <c r="EG138" s="143" t="str">
        <f t="shared" si="446"/>
        <v/>
      </c>
      <c r="EH138" s="144" t="str">
        <f t="shared" si="447"/>
        <v/>
      </c>
      <c r="EI138" s="145" t="str">
        <f t="shared" si="448"/>
        <v/>
      </c>
      <c r="EJ138" s="145" t="str">
        <f t="shared" si="449"/>
        <v/>
      </c>
      <c r="EK138" s="146" t="str">
        <f t="shared" si="450"/>
        <v/>
      </c>
      <c r="EL138" s="147" t="str">
        <f t="shared" si="451"/>
        <v/>
      </c>
      <c r="EM138" s="148" t="str">
        <f t="shared" si="452"/>
        <v/>
      </c>
      <c r="EN138" s="149" t="str">
        <f t="shared" si="453"/>
        <v/>
      </c>
      <c r="EO138" s="150" t="str">
        <f t="shared" si="454"/>
        <v/>
      </c>
      <c r="EP138" s="89"/>
      <c r="EQ138" s="5"/>
      <c r="ER138" s="89"/>
      <c r="ES138" s="143" t="str">
        <f t="shared" si="455"/>
        <v/>
      </c>
      <c r="ET138" s="144" t="str">
        <f t="shared" si="456"/>
        <v/>
      </c>
      <c r="EU138" s="145" t="str">
        <f t="shared" si="457"/>
        <v/>
      </c>
      <c r="EV138" s="145" t="str">
        <f t="shared" si="458"/>
        <v/>
      </c>
      <c r="EW138" s="146" t="str">
        <f t="shared" si="459"/>
        <v/>
      </c>
      <c r="EX138" s="147" t="str">
        <f t="shared" si="460"/>
        <v/>
      </c>
      <c r="EY138" s="148" t="str">
        <f t="shared" si="461"/>
        <v/>
      </c>
      <c r="EZ138" s="149" t="str">
        <f t="shared" si="462"/>
        <v/>
      </c>
      <c r="FA138" s="150" t="str">
        <f t="shared" si="463"/>
        <v/>
      </c>
      <c r="FB138" s="89"/>
      <c r="FC138" s="5"/>
      <c r="FD138" s="89"/>
      <c r="FE138" s="143" t="str">
        <f t="shared" si="464"/>
        <v/>
      </c>
      <c r="FF138" s="144" t="str">
        <f t="shared" si="465"/>
        <v/>
      </c>
      <c r="FG138" s="145" t="str">
        <f t="shared" si="466"/>
        <v/>
      </c>
      <c r="FH138" s="145" t="str">
        <f t="shared" si="467"/>
        <v/>
      </c>
      <c r="FI138" s="146" t="str">
        <f t="shared" si="468"/>
        <v/>
      </c>
      <c r="FJ138" s="147" t="str">
        <f t="shared" si="469"/>
        <v/>
      </c>
      <c r="FK138" s="148" t="str">
        <f t="shared" si="470"/>
        <v/>
      </c>
      <c r="FL138" s="149" t="str">
        <f t="shared" si="471"/>
        <v/>
      </c>
      <c r="FM138" s="150" t="str">
        <f t="shared" si="472"/>
        <v/>
      </c>
      <c r="FN138" s="89"/>
      <c r="FO138" s="5"/>
      <c r="FP138" s="89"/>
      <c r="FQ138" s="143" t="str">
        <f>IF(FU138="","",#REF!)</f>
        <v/>
      </c>
      <c r="FR138" s="144" t="str">
        <f t="shared" si="473"/>
        <v/>
      </c>
      <c r="FS138" s="145" t="str">
        <f t="shared" si="474"/>
        <v/>
      </c>
      <c r="FT138" s="145" t="str">
        <f t="shared" si="475"/>
        <v/>
      </c>
      <c r="FU138" s="146" t="str">
        <f t="shared" si="476"/>
        <v/>
      </c>
      <c r="FV138" s="147" t="str">
        <f t="shared" si="477"/>
        <v/>
      </c>
      <c r="FW138" s="148" t="str">
        <f t="shared" si="478"/>
        <v/>
      </c>
      <c r="FX138" s="149" t="str">
        <f t="shared" si="479"/>
        <v/>
      </c>
      <c r="FY138" s="150" t="str">
        <f t="shared" si="480"/>
        <v/>
      </c>
      <c r="FZ138" s="89"/>
      <c r="GA138" s="5"/>
      <c r="GB138" s="89"/>
      <c r="GC138" s="143" t="str">
        <f t="shared" si="481"/>
        <v/>
      </c>
      <c r="GD138" s="144" t="str">
        <f t="shared" si="482"/>
        <v/>
      </c>
      <c r="GE138" s="145" t="str">
        <f t="shared" si="483"/>
        <v/>
      </c>
      <c r="GF138" s="145" t="str">
        <f t="shared" si="484"/>
        <v/>
      </c>
      <c r="GG138" s="146" t="str">
        <f t="shared" si="485"/>
        <v/>
      </c>
      <c r="GH138" s="147" t="str">
        <f t="shared" si="486"/>
        <v/>
      </c>
      <c r="GI138" s="148" t="str">
        <f t="shared" si="487"/>
        <v/>
      </c>
      <c r="GJ138" s="149" t="str">
        <f t="shared" si="488"/>
        <v/>
      </c>
      <c r="GK138" s="150" t="str">
        <f t="shared" si="489"/>
        <v/>
      </c>
      <c r="GL138" s="89"/>
      <c r="GM138" s="5"/>
      <c r="GN138" s="89"/>
      <c r="GO138" s="143" t="str">
        <f t="shared" si="490"/>
        <v/>
      </c>
      <c r="GP138" s="144" t="str">
        <f t="shared" si="491"/>
        <v/>
      </c>
      <c r="GQ138" s="145" t="str">
        <f t="shared" si="492"/>
        <v/>
      </c>
      <c r="GR138" s="145" t="str">
        <f t="shared" si="493"/>
        <v/>
      </c>
      <c r="GS138" s="146" t="str">
        <f t="shared" si="494"/>
        <v/>
      </c>
      <c r="GT138" s="147" t="str">
        <f t="shared" si="495"/>
        <v/>
      </c>
      <c r="GU138" s="148" t="str">
        <f t="shared" si="496"/>
        <v/>
      </c>
      <c r="GV138" s="149" t="str">
        <f t="shared" si="497"/>
        <v/>
      </c>
      <c r="GW138" s="150" t="str">
        <f t="shared" si="498"/>
        <v/>
      </c>
      <c r="GX138" s="89"/>
      <c r="GY138" s="5"/>
      <c r="GZ138" s="89"/>
      <c r="HA138" s="143" t="str">
        <f t="shared" si="499"/>
        <v/>
      </c>
      <c r="HB138" s="144" t="str">
        <f t="shared" si="500"/>
        <v/>
      </c>
      <c r="HC138" s="145" t="str">
        <f t="shared" si="501"/>
        <v/>
      </c>
      <c r="HD138" s="145" t="str">
        <f t="shared" si="502"/>
        <v/>
      </c>
      <c r="HE138" s="146" t="str">
        <f t="shared" si="503"/>
        <v/>
      </c>
      <c r="HF138" s="147" t="str">
        <f t="shared" si="504"/>
        <v/>
      </c>
      <c r="HG138" s="148" t="str">
        <f t="shared" si="505"/>
        <v/>
      </c>
      <c r="HH138" s="149" t="str">
        <f t="shared" si="506"/>
        <v/>
      </c>
      <c r="HI138" s="150" t="str">
        <f t="shared" si="507"/>
        <v/>
      </c>
      <c r="HJ138" s="89"/>
      <c r="HK138" s="5"/>
      <c r="HL138" s="89"/>
      <c r="HM138" s="143" t="str">
        <f t="shared" si="508"/>
        <v/>
      </c>
      <c r="HN138" s="144" t="str">
        <f t="shared" si="509"/>
        <v/>
      </c>
      <c r="HO138" s="145" t="str">
        <f t="shared" si="510"/>
        <v/>
      </c>
      <c r="HP138" s="145" t="str">
        <f t="shared" si="511"/>
        <v/>
      </c>
      <c r="HQ138" s="146" t="str">
        <f t="shared" si="512"/>
        <v/>
      </c>
      <c r="HR138" s="147" t="str">
        <f t="shared" si="513"/>
        <v/>
      </c>
      <c r="HS138" s="148" t="str">
        <f t="shared" si="514"/>
        <v/>
      </c>
      <c r="HT138" s="149" t="str">
        <f t="shared" si="515"/>
        <v/>
      </c>
      <c r="HU138" s="150" t="str">
        <f t="shared" si="516"/>
        <v/>
      </c>
      <c r="HV138" s="89"/>
      <c r="HW138" s="5"/>
      <c r="HX138" s="89"/>
      <c r="HY138" s="143" t="str">
        <f t="shared" si="517"/>
        <v/>
      </c>
      <c r="HZ138" s="144" t="str">
        <f t="shared" si="518"/>
        <v/>
      </c>
      <c r="IA138" s="145" t="str">
        <f t="shared" si="519"/>
        <v/>
      </c>
      <c r="IB138" s="145" t="str">
        <f t="shared" si="520"/>
        <v/>
      </c>
      <c r="IC138" s="146" t="str">
        <f t="shared" si="521"/>
        <v/>
      </c>
      <c r="ID138" s="147" t="str">
        <f t="shared" si="522"/>
        <v/>
      </c>
      <c r="IE138" s="148" t="str">
        <f t="shared" si="523"/>
        <v/>
      </c>
      <c r="IF138" s="149" t="str">
        <f t="shared" si="524"/>
        <v/>
      </c>
      <c r="IG138" s="150" t="str">
        <f t="shared" si="525"/>
        <v/>
      </c>
      <c r="IH138" s="89"/>
      <c r="II138" s="5"/>
      <c r="IJ138" s="89"/>
      <c r="IK138" s="143" t="str">
        <f t="shared" si="526"/>
        <v/>
      </c>
      <c r="IL138" s="144" t="str">
        <f t="shared" si="527"/>
        <v/>
      </c>
      <c r="IM138" s="145" t="str">
        <f t="shared" si="528"/>
        <v/>
      </c>
      <c r="IN138" s="145" t="str">
        <f t="shared" si="529"/>
        <v/>
      </c>
      <c r="IO138" s="146" t="str">
        <f t="shared" si="530"/>
        <v/>
      </c>
      <c r="IP138" s="147" t="str">
        <f t="shared" si="531"/>
        <v/>
      </c>
      <c r="IQ138" s="148" t="str">
        <f t="shared" si="532"/>
        <v/>
      </c>
      <c r="IR138" s="149" t="str">
        <f t="shared" si="533"/>
        <v/>
      </c>
      <c r="IS138" s="150" t="str">
        <f t="shared" si="534"/>
        <v/>
      </c>
      <c r="IT138" s="89"/>
      <c r="IU138" s="5"/>
      <c r="IV138" s="89"/>
      <c r="IW138" s="143" t="str">
        <f t="shared" si="535"/>
        <v/>
      </c>
      <c r="IX138" s="144" t="str">
        <f t="shared" si="536"/>
        <v/>
      </c>
      <c r="IY138" s="145" t="str">
        <f t="shared" si="537"/>
        <v/>
      </c>
      <c r="IZ138" s="145" t="str">
        <f t="shared" si="538"/>
        <v/>
      </c>
      <c r="JA138" s="146" t="str">
        <f t="shared" si="539"/>
        <v/>
      </c>
      <c r="JB138" s="147" t="str">
        <f t="shared" si="540"/>
        <v/>
      </c>
      <c r="JC138" s="148" t="str">
        <f t="shared" si="541"/>
        <v/>
      </c>
      <c r="JD138" s="149" t="str">
        <f t="shared" si="542"/>
        <v/>
      </c>
      <c r="JE138" s="150" t="str">
        <f t="shared" si="543"/>
        <v/>
      </c>
      <c r="JF138" s="89"/>
      <c r="JG138" s="5"/>
      <c r="JH138" s="89"/>
      <c r="JI138" s="143" t="str">
        <f t="shared" si="544"/>
        <v/>
      </c>
      <c r="JJ138" s="144" t="str">
        <f t="shared" si="545"/>
        <v/>
      </c>
      <c r="JK138" s="145" t="str">
        <f t="shared" si="546"/>
        <v/>
      </c>
      <c r="JL138" s="145" t="str">
        <f t="shared" si="547"/>
        <v/>
      </c>
      <c r="JM138" s="146" t="str">
        <f t="shared" si="548"/>
        <v/>
      </c>
      <c r="JN138" s="147" t="str">
        <f t="shared" si="549"/>
        <v/>
      </c>
      <c r="JO138" s="148" t="str">
        <f t="shared" si="550"/>
        <v/>
      </c>
      <c r="JP138" s="149" t="str">
        <f t="shared" si="551"/>
        <v/>
      </c>
      <c r="JQ138" s="150" t="str">
        <f t="shared" si="552"/>
        <v/>
      </c>
      <c r="JR138" s="89"/>
      <c r="JS138" s="5"/>
      <c r="JT138" s="89"/>
      <c r="JU138" s="143" t="str">
        <f t="shared" si="553"/>
        <v/>
      </c>
      <c r="JV138" s="144" t="str">
        <f t="shared" si="554"/>
        <v/>
      </c>
      <c r="JW138" s="145" t="str">
        <f t="shared" si="555"/>
        <v/>
      </c>
      <c r="JX138" s="145" t="str">
        <f t="shared" si="556"/>
        <v/>
      </c>
      <c r="JY138" s="146" t="str">
        <f t="shared" si="557"/>
        <v/>
      </c>
      <c r="JZ138" s="147" t="str">
        <f t="shared" si="558"/>
        <v/>
      </c>
      <c r="KA138" s="148" t="str">
        <f t="shared" si="559"/>
        <v/>
      </c>
      <c r="KB138" s="149" t="str">
        <f t="shared" si="560"/>
        <v/>
      </c>
      <c r="KC138" s="150" t="str">
        <f t="shared" si="561"/>
        <v/>
      </c>
      <c r="KD138" s="89"/>
      <c r="KE138" s="5"/>
      <c r="KF138" s="89"/>
    </row>
    <row r="139" spans="1:292" ht="13.5" customHeight="1" x14ac:dyDescent="0.25">
      <c r="A139" s="100"/>
      <c r="B139" s="89" t="s">
        <v>1296</v>
      </c>
      <c r="E139" s="143" t="str">
        <f t="shared" si="397"/>
        <v/>
      </c>
      <c r="F139" s="144" t="str">
        <f t="shared" si="398"/>
        <v/>
      </c>
      <c r="G139" s="145" t="str">
        <f t="shared" si="399"/>
        <v/>
      </c>
      <c r="H139" s="145" t="str">
        <f t="shared" si="400"/>
        <v/>
      </c>
      <c r="I139" s="146" t="str">
        <f t="shared" si="401"/>
        <v/>
      </c>
      <c r="J139" s="147" t="str">
        <f t="shared" si="402"/>
        <v/>
      </c>
      <c r="K139" s="148" t="str">
        <f t="shared" si="403"/>
        <v/>
      </c>
      <c r="L139" s="149" t="str">
        <f t="shared" si="404"/>
        <v/>
      </c>
      <c r="M139" s="150" t="str">
        <f t="shared" si="405"/>
        <v/>
      </c>
      <c r="O139" s="5"/>
      <c r="Q139" s="143" t="str">
        <f t="shared" si="406"/>
        <v/>
      </c>
      <c r="R139" s="144" t="str">
        <f t="shared" si="407"/>
        <v/>
      </c>
      <c r="S139" s="145" t="str">
        <f t="shared" si="408"/>
        <v/>
      </c>
      <c r="T139" s="145" t="str">
        <f t="shared" si="409"/>
        <v/>
      </c>
      <c r="U139" s="146" t="str">
        <f t="shared" si="410"/>
        <v/>
      </c>
      <c r="V139" s="147" t="str">
        <f t="shared" si="411"/>
        <v/>
      </c>
      <c r="W139" s="148" t="str">
        <f t="shared" si="412"/>
        <v/>
      </c>
      <c r="X139" s="149" t="str">
        <f t="shared" si="413"/>
        <v/>
      </c>
      <c r="Y139" s="150" t="str">
        <f t="shared" si="414"/>
        <v/>
      </c>
      <c r="AA139" s="5"/>
      <c r="AC139" s="143" t="str">
        <f t="shared" si="415"/>
        <v/>
      </c>
      <c r="AD139" s="144" t="str">
        <f t="shared" si="416"/>
        <v/>
      </c>
      <c r="AE139" s="145" t="str">
        <f t="shared" si="417"/>
        <v/>
      </c>
      <c r="AF139" s="145" t="str">
        <f t="shared" si="418"/>
        <v/>
      </c>
      <c r="AG139" s="146" t="str">
        <f t="shared" si="419"/>
        <v/>
      </c>
      <c r="AH139" s="147" t="str">
        <f t="shared" si="420"/>
        <v/>
      </c>
      <c r="AI139" s="148" t="str">
        <f t="shared" si="421"/>
        <v/>
      </c>
      <c r="AJ139" s="149" t="str">
        <f t="shared" si="422"/>
        <v/>
      </c>
      <c r="AK139" s="150" t="str">
        <f t="shared" si="423"/>
        <v/>
      </c>
      <c r="AM139" s="5"/>
      <c r="AO139" s="143" t="str">
        <f t="shared" si="288"/>
        <v/>
      </c>
      <c r="AP139" s="144" t="str">
        <f t="shared" si="289"/>
        <v/>
      </c>
      <c r="AQ139" s="145" t="str">
        <f t="shared" si="424"/>
        <v/>
      </c>
      <c r="AR139" s="145" t="str">
        <f t="shared" si="425"/>
        <v/>
      </c>
      <c r="AS139" s="146" t="str">
        <f t="shared" si="290"/>
        <v/>
      </c>
      <c r="AT139" s="147" t="str">
        <f t="shared" si="291"/>
        <v/>
      </c>
      <c r="AU139" s="148" t="str">
        <f t="shared" si="292"/>
        <v/>
      </c>
      <c r="AV139" s="149" t="str">
        <f t="shared" si="293"/>
        <v/>
      </c>
      <c r="AW139" s="150" t="str">
        <f t="shared" si="294"/>
        <v/>
      </c>
      <c r="AX139" s="89"/>
      <c r="AY139" s="5"/>
      <c r="AZ139" s="89"/>
      <c r="BA139" s="143" t="str">
        <f t="shared" si="295"/>
        <v/>
      </c>
      <c r="BB139" s="144" t="str">
        <f t="shared" si="296"/>
        <v/>
      </c>
      <c r="BC139" s="145" t="str">
        <f t="shared" si="426"/>
        <v/>
      </c>
      <c r="BD139" s="145" t="str">
        <f t="shared" si="427"/>
        <v/>
      </c>
      <c r="BE139" s="146" t="str">
        <f t="shared" si="297"/>
        <v/>
      </c>
      <c r="BF139" s="147" t="str">
        <f t="shared" si="298"/>
        <v/>
      </c>
      <c r="BG139" s="148" t="str">
        <f t="shared" si="299"/>
        <v/>
      </c>
      <c r="BH139" s="149" t="str">
        <f t="shared" si="300"/>
        <v/>
      </c>
      <c r="BI139" s="150" t="str">
        <f t="shared" si="301"/>
        <v/>
      </c>
      <c r="BJ139" s="89"/>
      <c r="BK139" s="5"/>
      <c r="BL139" s="89"/>
      <c r="BM139" s="143" t="str">
        <f t="shared" si="261"/>
        <v/>
      </c>
      <c r="BN139" s="144" t="str">
        <f t="shared" si="262"/>
        <v/>
      </c>
      <c r="BO139" s="145" t="str">
        <f t="shared" si="263"/>
        <v/>
      </c>
      <c r="BP139" s="145" t="str">
        <f t="shared" si="264"/>
        <v/>
      </c>
      <c r="BQ139" s="146" t="str">
        <f t="shared" si="265"/>
        <v/>
      </c>
      <c r="BR139" s="147" t="str">
        <f t="shared" si="266"/>
        <v/>
      </c>
      <c r="BS139" s="148" t="str">
        <f t="shared" si="267"/>
        <v/>
      </c>
      <c r="BT139" s="149" t="str">
        <f t="shared" si="268"/>
        <v/>
      </c>
      <c r="BU139" s="150" t="str">
        <f t="shared" si="269"/>
        <v/>
      </c>
      <c r="BV139" s="89"/>
      <c r="BW139" s="142"/>
      <c r="BX139" s="142"/>
      <c r="BY139" s="143" t="str">
        <f t="shared" si="270"/>
        <v/>
      </c>
      <c r="BZ139" s="144" t="str">
        <f t="shared" si="271"/>
        <v/>
      </c>
      <c r="CA139" s="145" t="str">
        <f t="shared" si="272"/>
        <v/>
      </c>
      <c r="CB139" s="145" t="str">
        <f t="shared" si="273"/>
        <v/>
      </c>
      <c r="CC139" s="146" t="str">
        <f t="shared" si="274"/>
        <v/>
      </c>
      <c r="CD139" s="147" t="str">
        <f t="shared" si="275"/>
        <v/>
      </c>
      <c r="CE139" s="148" t="str">
        <f t="shared" si="276"/>
        <v/>
      </c>
      <c r="CF139" s="149" t="str">
        <f t="shared" si="277"/>
        <v/>
      </c>
      <c r="CG139" s="150" t="str">
        <f t="shared" si="278"/>
        <v/>
      </c>
      <c r="CH139" s="89"/>
      <c r="CI139" s="142"/>
      <c r="CJ139" s="142"/>
      <c r="CK139" s="143">
        <f t="shared" si="279"/>
        <v>44019</v>
      </c>
      <c r="CL139" s="144" t="str">
        <f t="shared" si="280"/>
        <v>Philippe II</v>
      </c>
      <c r="CM139" s="145">
        <v>43389</v>
      </c>
      <c r="CN139" s="145">
        <f t="shared" si="282"/>
        <v>44019</v>
      </c>
      <c r="CO139" s="146" t="str">
        <f t="shared" si="283"/>
        <v>Sébastien Lecornu</v>
      </c>
      <c r="CP139" s="147" t="str">
        <f t="shared" si="284"/>
        <v>1986</v>
      </c>
      <c r="CQ139" s="148" t="str">
        <f t="shared" si="285"/>
        <v>male</v>
      </c>
      <c r="CR139" s="149" t="str">
        <f t="shared" si="286"/>
        <v>fr_lrm01</v>
      </c>
      <c r="CS139" s="150" t="str">
        <f t="shared" si="287"/>
        <v>Lecornu_Sébastien_1986</v>
      </c>
      <c r="CT139" s="89"/>
      <c r="CU139" s="142"/>
      <c r="CV139" s="142" t="s">
        <v>1297</v>
      </c>
      <c r="CW139" s="143">
        <f t="shared" si="252"/>
        <v>44196</v>
      </c>
      <c r="CX139" s="144" t="str">
        <f t="shared" si="253"/>
        <v>Castex I</v>
      </c>
      <c r="CY139" s="145">
        <f t="shared" si="254"/>
        <v>44019</v>
      </c>
      <c r="CZ139" s="145">
        <f t="shared" si="255"/>
        <v>44196</v>
      </c>
      <c r="DA139" s="146" t="str">
        <f t="shared" si="256"/>
        <v>Barbara Pompili</v>
      </c>
      <c r="DB139" s="147" t="str">
        <f t="shared" si="257"/>
        <v>1975</v>
      </c>
      <c r="DC139" s="148" t="str">
        <f t="shared" si="258"/>
        <v>female</v>
      </c>
      <c r="DD139" s="149" t="str">
        <f t="shared" si="259"/>
        <v>fr_ec02</v>
      </c>
      <c r="DE139" s="150" t="str">
        <f t="shared" si="260"/>
        <v>Pompili_Barbara_1975</v>
      </c>
      <c r="DF139" s="89"/>
      <c r="DG139" s="142"/>
      <c r="DH139" s="142" t="s">
        <v>1339</v>
      </c>
      <c r="DI139" s="143" t="str">
        <f t="shared" si="428"/>
        <v/>
      </c>
      <c r="DJ139" s="144" t="str">
        <f t="shared" si="429"/>
        <v/>
      </c>
      <c r="DK139" s="145" t="str">
        <f t="shared" si="430"/>
        <v/>
      </c>
      <c r="DL139" s="145" t="str">
        <f t="shared" si="431"/>
        <v/>
      </c>
      <c r="DM139" s="146" t="str">
        <f t="shared" si="432"/>
        <v/>
      </c>
      <c r="DN139" s="147" t="str">
        <f t="shared" si="433"/>
        <v/>
      </c>
      <c r="DO139" s="148" t="str">
        <f t="shared" si="434"/>
        <v/>
      </c>
      <c r="DP139" s="149" t="str">
        <f t="shared" si="435"/>
        <v/>
      </c>
      <c r="DQ139" s="150" t="str">
        <f t="shared" si="436"/>
        <v/>
      </c>
      <c r="DR139" s="89"/>
      <c r="DS139" s="5"/>
      <c r="DT139" s="89"/>
      <c r="DU139" s="143" t="str">
        <f t="shared" si="437"/>
        <v/>
      </c>
      <c r="DV139" s="144" t="str">
        <f t="shared" si="438"/>
        <v/>
      </c>
      <c r="DW139" s="145" t="str">
        <f t="shared" si="439"/>
        <v/>
      </c>
      <c r="DX139" s="145" t="str">
        <f t="shared" si="440"/>
        <v/>
      </c>
      <c r="DY139" s="146" t="str">
        <f t="shared" si="441"/>
        <v/>
      </c>
      <c r="DZ139" s="147" t="str">
        <f t="shared" si="442"/>
        <v/>
      </c>
      <c r="EA139" s="148" t="str">
        <f t="shared" si="443"/>
        <v/>
      </c>
      <c r="EB139" s="149" t="str">
        <f t="shared" si="444"/>
        <v/>
      </c>
      <c r="EC139" s="150" t="str">
        <f t="shared" si="445"/>
        <v/>
      </c>
      <c r="ED139" s="89"/>
      <c r="EE139" s="5"/>
      <c r="EF139" s="89"/>
      <c r="EG139" s="143" t="str">
        <f t="shared" si="446"/>
        <v/>
      </c>
      <c r="EH139" s="144" t="str">
        <f t="shared" si="447"/>
        <v/>
      </c>
      <c r="EI139" s="145" t="str">
        <f t="shared" si="448"/>
        <v/>
      </c>
      <c r="EJ139" s="145" t="str">
        <f t="shared" si="449"/>
        <v/>
      </c>
      <c r="EK139" s="146" t="str">
        <f t="shared" si="450"/>
        <v/>
      </c>
      <c r="EL139" s="147" t="str">
        <f t="shared" si="451"/>
        <v/>
      </c>
      <c r="EM139" s="148" t="str">
        <f t="shared" si="452"/>
        <v/>
      </c>
      <c r="EN139" s="149" t="str">
        <f t="shared" si="453"/>
        <v/>
      </c>
      <c r="EO139" s="150" t="str">
        <f t="shared" si="454"/>
        <v/>
      </c>
      <c r="EP139" s="89"/>
      <c r="EQ139" s="5"/>
      <c r="ER139" s="89"/>
      <c r="ES139" s="143" t="str">
        <f t="shared" si="455"/>
        <v/>
      </c>
      <c r="ET139" s="144" t="str">
        <f t="shared" si="456"/>
        <v/>
      </c>
      <c r="EU139" s="145" t="str">
        <f t="shared" si="457"/>
        <v/>
      </c>
      <c r="EV139" s="145" t="str">
        <f t="shared" si="458"/>
        <v/>
      </c>
      <c r="EW139" s="146" t="str">
        <f t="shared" si="459"/>
        <v/>
      </c>
      <c r="EX139" s="147" t="str">
        <f t="shared" si="460"/>
        <v/>
      </c>
      <c r="EY139" s="148" t="str">
        <f t="shared" si="461"/>
        <v/>
      </c>
      <c r="EZ139" s="149" t="str">
        <f t="shared" si="462"/>
        <v/>
      </c>
      <c r="FA139" s="150" t="str">
        <f t="shared" si="463"/>
        <v/>
      </c>
      <c r="FB139" s="89"/>
      <c r="FC139" s="5"/>
      <c r="FD139" s="89"/>
      <c r="FE139" s="143" t="str">
        <f t="shared" si="464"/>
        <v/>
      </c>
      <c r="FF139" s="144" t="str">
        <f t="shared" si="465"/>
        <v/>
      </c>
      <c r="FG139" s="145" t="str">
        <f t="shared" si="466"/>
        <v/>
      </c>
      <c r="FH139" s="145" t="str">
        <f t="shared" si="467"/>
        <v/>
      </c>
      <c r="FI139" s="146" t="str">
        <f t="shared" si="468"/>
        <v/>
      </c>
      <c r="FJ139" s="147" t="str">
        <f t="shared" si="469"/>
        <v/>
      </c>
      <c r="FK139" s="148" t="str">
        <f t="shared" si="470"/>
        <v/>
      </c>
      <c r="FL139" s="149" t="str">
        <f t="shared" si="471"/>
        <v/>
      </c>
      <c r="FM139" s="150" t="str">
        <f t="shared" si="472"/>
        <v/>
      </c>
      <c r="FN139" s="89"/>
      <c r="FO139" s="5"/>
      <c r="FP139" s="89"/>
      <c r="FQ139" s="143" t="str">
        <f>IF(FU139="","",#REF!)</f>
        <v/>
      </c>
      <c r="FR139" s="144" t="str">
        <f t="shared" si="473"/>
        <v/>
      </c>
      <c r="FS139" s="145" t="str">
        <f t="shared" si="474"/>
        <v/>
      </c>
      <c r="FT139" s="145" t="str">
        <f t="shared" si="475"/>
        <v/>
      </c>
      <c r="FU139" s="146" t="str">
        <f t="shared" si="476"/>
        <v/>
      </c>
      <c r="FV139" s="147" t="str">
        <f t="shared" si="477"/>
        <v/>
      </c>
      <c r="FW139" s="148" t="str">
        <f t="shared" si="478"/>
        <v/>
      </c>
      <c r="FX139" s="149" t="str">
        <f t="shared" si="479"/>
        <v/>
      </c>
      <c r="FY139" s="150" t="str">
        <f t="shared" si="480"/>
        <v/>
      </c>
      <c r="FZ139" s="89"/>
      <c r="GA139" s="5"/>
      <c r="GB139" s="89"/>
      <c r="GC139" s="143" t="str">
        <f t="shared" si="481"/>
        <v/>
      </c>
      <c r="GD139" s="144" t="str">
        <f t="shared" si="482"/>
        <v/>
      </c>
      <c r="GE139" s="145" t="str">
        <f t="shared" si="483"/>
        <v/>
      </c>
      <c r="GF139" s="145" t="str">
        <f t="shared" si="484"/>
        <v/>
      </c>
      <c r="GG139" s="146" t="str">
        <f t="shared" si="485"/>
        <v/>
      </c>
      <c r="GH139" s="147" t="str">
        <f t="shared" si="486"/>
        <v/>
      </c>
      <c r="GI139" s="148" t="str">
        <f t="shared" si="487"/>
        <v/>
      </c>
      <c r="GJ139" s="149" t="str">
        <f t="shared" si="488"/>
        <v/>
      </c>
      <c r="GK139" s="150" t="str">
        <f t="shared" si="489"/>
        <v/>
      </c>
      <c r="GL139" s="89"/>
      <c r="GM139" s="5"/>
      <c r="GN139" s="89"/>
      <c r="GO139" s="143" t="str">
        <f t="shared" si="490"/>
        <v/>
      </c>
      <c r="GP139" s="144" t="str">
        <f t="shared" si="491"/>
        <v/>
      </c>
      <c r="GQ139" s="145" t="str">
        <f t="shared" si="492"/>
        <v/>
      </c>
      <c r="GR139" s="145" t="str">
        <f t="shared" si="493"/>
        <v/>
      </c>
      <c r="GS139" s="146" t="str">
        <f t="shared" si="494"/>
        <v/>
      </c>
      <c r="GT139" s="147" t="str">
        <f t="shared" si="495"/>
        <v/>
      </c>
      <c r="GU139" s="148" t="str">
        <f t="shared" si="496"/>
        <v/>
      </c>
      <c r="GV139" s="149" t="str">
        <f t="shared" si="497"/>
        <v/>
      </c>
      <c r="GW139" s="150" t="str">
        <f t="shared" si="498"/>
        <v/>
      </c>
      <c r="GX139" s="89"/>
      <c r="GY139" s="5"/>
      <c r="GZ139" s="89"/>
      <c r="HA139" s="143" t="str">
        <f t="shared" si="499"/>
        <v/>
      </c>
      <c r="HB139" s="144" t="str">
        <f t="shared" si="500"/>
        <v/>
      </c>
      <c r="HC139" s="145" t="str">
        <f t="shared" si="501"/>
        <v/>
      </c>
      <c r="HD139" s="145" t="str">
        <f t="shared" si="502"/>
        <v/>
      </c>
      <c r="HE139" s="146" t="str">
        <f t="shared" si="503"/>
        <v/>
      </c>
      <c r="HF139" s="147" t="str">
        <f t="shared" si="504"/>
        <v/>
      </c>
      <c r="HG139" s="148" t="str">
        <f t="shared" si="505"/>
        <v/>
      </c>
      <c r="HH139" s="149" t="str">
        <f t="shared" si="506"/>
        <v/>
      </c>
      <c r="HI139" s="150" t="str">
        <f t="shared" si="507"/>
        <v/>
      </c>
      <c r="HJ139" s="89"/>
      <c r="HK139" s="5"/>
      <c r="HL139" s="89"/>
      <c r="HM139" s="143" t="str">
        <f t="shared" si="508"/>
        <v/>
      </c>
      <c r="HN139" s="144" t="str">
        <f t="shared" si="509"/>
        <v/>
      </c>
      <c r="HO139" s="145" t="str">
        <f t="shared" si="510"/>
        <v/>
      </c>
      <c r="HP139" s="145" t="str">
        <f t="shared" si="511"/>
        <v/>
      </c>
      <c r="HQ139" s="146" t="str">
        <f t="shared" si="512"/>
        <v/>
      </c>
      <c r="HR139" s="147" t="str">
        <f t="shared" si="513"/>
        <v/>
      </c>
      <c r="HS139" s="148" t="str">
        <f t="shared" si="514"/>
        <v/>
      </c>
      <c r="HT139" s="149" t="str">
        <f t="shared" si="515"/>
        <v/>
      </c>
      <c r="HU139" s="150" t="str">
        <f t="shared" si="516"/>
        <v/>
      </c>
      <c r="HV139" s="89"/>
      <c r="HW139" s="5"/>
      <c r="HX139" s="89"/>
      <c r="HY139" s="143" t="str">
        <f t="shared" si="517"/>
        <v/>
      </c>
      <c r="HZ139" s="144" t="str">
        <f t="shared" si="518"/>
        <v/>
      </c>
      <c r="IA139" s="145" t="str">
        <f t="shared" si="519"/>
        <v/>
      </c>
      <c r="IB139" s="145" t="str">
        <f t="shared" si="520"/>
        <v/>
      </c>
      <c r="IC139" s="146" t="str">
        <f t="shared" si="521"/>
        <v/>
      </c>
      <c r="ID139" s="147" t="str">
        <f t="shared" si="522"/>
        <v/>
      </c>
      <c r="IE139" s="148" t="str">
        <f t="shared" si="523"/>
        <v/>
      </c>
      <c r="IF139" s="149" t="str">
        <f t="shared" si="524"/>
        <v/>
      </c>
      <c r="IG139" s="150" t="str">
        <f t="shared" si="525"/>
        <v/>
      </c>
      <c r="IH139" s="89"/>
      <c r="II139" s="5"/>
      <c r="IJ139" s="89"/>
      <c r="IK139" s="143" t="str">
        <f t="shared" si="526"/>
        <v/>
      </c>
      <c r="IL139" s="144" t="str">
        <f t="shared" si="527"/>
        <v/>
      </c>
      <c r="IM139" s="145" t="str">
        <f t="shared" si="528"/>
        <v/>
      </c>
      <c r="IN139" s="145" t="str">
        <f t="shared" si="529"/>
        <v/>
      </c>
      <c r="IO139" s="146" t="str">
        <f t="shared" si="530"/>
        <v/>
      </c>
      <c r="IP139" s="147" t="str">
        <f t="shared" si="531"/>
        <v/>
      </c>
      <c r="IQ139" s="148" t="str">
        <f t="shared" si="532"/>
        <v/>
      </c>
      <c r="IR139" s="149" t="str">
        <f t="shared" si="533"/>
        <v/>
      </c>
      <c r="IS139" s="150" t="str">
        <f t="shared" si="534"/>
        <v/>
      </c>
      <c r="IT139" s="89"/>
      <c r="IU139" s="5"/>
      <c r="IV139" s="89"/>
      <c r="IW139" s="143" t="str">
        <f t="shared" si="535"/>
        <v/>
      </c>
      <c r="IX139" s="144" t="str">
        <f t="shared" si="536"/>
        <v/>
      </c>
      <c r="IY139" s="145" t="str">
        <f t="shared" si="537"/>
        <v/>
      </c>
      <c r="IZ139" s="145" t="str">
        <f t="shared" si="538"/>
        <v/>
      </c>
      <c r="JA139" s="146" t="str">
        <f t="shared" si="539"/>
        <v/>
      </c>
      <c r="JB139" s="147" t="str">
        <f t="shared" si="540"/>
        <v/>
      </c>
      <c r="JC139" s="148" t="str">
        <f t="shared" si="541"/>
        <v/>
      </c>
      <c r="JD139" s="149" t="str">
        <f t="shared" si="542"/>
        <v/>
      </c>
      <c r="JE139" s="150" t="str">
        <f t="shared" si="543"/>
        <v/>
      </c>
      <c r="JF139" s="89"/>
      <c r="JG139" s="5"/>
      <c r="JH139" s="89"/>
      <c r="JI139" s="143" t="str">
        <f t="shared" si="544"/>
        <v/>
      </c>
      <c r="JJ139" s="144" t="str">
        <f t="shared" si="545"/>
        <v/>
      </c>
      <c r="JK139" s="145" t="str">
        <f t="shared" si="546"/>
        <v/>
      </c>
      <c r="JL139" s="145" t="str">
        <f t="shared" si="547"/>
        <v/>
      </c>
      <c r="JM139" s="146" t="str">
        <f t="shared" si="548"/>
        <v/>
      </c>
      <c r="JN139" s="147" t="str">
        <f t="shared" si="549"/>
        <v/>
      </c>
      <c r="JO139" s="148" t="str">
        <f t="shared" si="550"/>
        <v/>
      </c>
      <c r="JP139" s="149" t="str">
        <f t="shared" si="551"/>
        <v/>
      </c>
      <c r="JQ139" s="150" t="str">
        <f t="shared" si="552"/>
        <v/>
      </c>
      <c r="JR139" s="89"/>
      <c r="JS139" s="5"/>
      <c r="JT139" s="89"/>
      <c r="JU139" s="143" t="str">
        <f t="shared" si="553"/>
        <v/>
      </c>
      <c r="JV139" s="144" t="str">
        <f t="shared" si="554"/>
        <v/>
      </c>
      <c r="JW139" s="145" t="str">
        <f t="shared" si="555"/>
        <v/>
      </c>
      <c r="JX139" s="145" t="str">
        <f t="shared" si="556"/>
        <v/>
      </c>
      <c r="JY139" s="146" t="str">
        <f t="shared" si="557"/>
        <v/>
      </c>
      <c r="JZ139" s="147" t="str">
        <f t="shared" si="558"/>
        <v/>
      </c>
      <c r="KA139" s="148" t="str">
        <f t="shared" si="559"/>
        <v/>
      </c>
      <c r="KB139" s="149" t="str">
        <f t="shared" si="560"/>
        <v/>
      </c>
      <c r="KC139" s="150" t="str">
        <f t="shared" si="561"/>
        <v/>
      </c>
      <c r="KD139" s="89"/>
      <c r="KE139" s="5"/>
      <c r="KF139" s="89"/>
    </row>
    <row r="140" spans="1:292" ht="13.5" customHeight="1" x14ac:dyDescent="0.25">
      <c r="A140" s="100"/>
      <c r="B140" s="89" t="s">
        <v>1298</v>
      </c>
      <c r="E140" s="143" t="str">
        <f t="shared" si="397"/>
        <v/>
      </c>
      <c r="F140" s="144" t="str">
        <f t="shared" si="398"/>
        <v/>
      </c>
      <c r="G140" s="145" t="str">
        <f t="shared" si="399"/>
        <v/>
      </c>
      <c r="H140" s="145" t="str">
        <f t="shared" si="400"/>
        <v/>
      </c>
      <c r="I140" s="146" t="str">
        <f t="shared" si="401"/>
        <v/>
      </c>
      <c r="J140" s="147" t="str">
        <f t="shared" si="402"/>
        <v/>
      </c>
      <c r="K140" s="148" t="str">
        <f t="shared" si="403"/>
        <v/>
      </c>
      <c r="L140" s="149" t="str">
        <f t="shared" si="404"/>
        <v/>
      </c>
      <c r="M140" s="150" t="str">
        <f t="shared" si="405"/>
        <v/>
      </c>
      <c r="O140" s="5"/>
      <c r="Q140" s="143" t="str">
        <f t="shared" si="406"/>
        <v/>
      </c>
      <c r="R140" s="144" t="str">
        <f t="shared" si="407"/>
        <v/>
      </c>
      <c r="S140" s="145" t="str">
        <f t="shared" si="408"/>
        <v/>
      </c>
      <c r="T140" s="145" t="str">
        <f t="shared" si="409"/>
        <v/>
      </c>
      <c r="U140" s="146" t="str">
        <f t="shared" si="410"/>
        <v/>
      </c>
      <c r="V140" s="147" t="str">
        <f t="shared" si="411"/>
        <v/>
      </c>
      <c r="W140" s="148" t="str">
        <f t="shared" si="412"/>
        <v/>
      </c>
      <c r="X140" s="149" t="str">
        <f t="shared" si="413"/>
        <v/>
      </c>
      <c r="Y140" s="150" t="str">
        <f t="shared" si="414"/>
        <v/>
      </c>
      <c r="AA140" s="5"/>
      <c r="AC140" s="143" t="str">
        <f t="shared" si="415"/>
        <v/>
      </c>
      <c r="AD140" s="144" t="str">
        <f t="shared" si="416"/>
        <v/>
      </c>
      <c r="AE140" s="145" t="str">
        <f t="shared" si="417"/>
        <v/>
      </c>
      <c r="AF140" s="145" t="str">
        <f t="shared" si="418"/>
        <v/>
      </c>
      <c r="AG140" s="146" t="str">
        <f t="shared" si="419"/>
        <v/>
      </c>
      <c r="AH140" s="147" t="str">
        <f t="shared" si="420"/>
        <v/>
      </c>
      <c r="AI140" s="148" t="str">
        <f t="shared" si="421"/>
        <v/>
      </c>
      <c r="AJ140" s="149" t="str">
        <f t="shared" si="422"/>
        <v/>
      </c>
      <c r="AK140" s="150" t="str">
        <f t="shared" si="423"/>
        <v/>
      </c>
      <c r="AM140" s="5"/>
      <c r="AO140" s="143" t="str">
        <f t="shared" si="288"/>
        <v/>
      </c>
      <c r="AP140" s="144" t="str">
        <f t="shared" si="289"/>
        <v/>
      </c>
      <c r="AQ140" s="145" t="str">
        <f t="shared" si="424"/>
        <v/>
      </c>
      <c r="AR140" s="145" t="str">
        <f t="shared" si="425"/>
        <v/>
      </c>
      <c r="AS140" s="146" t="str">
        <f t="shared" si="290"/>
        <v/>
      </c>
      <c r="AT140" s="147" t="str">
        <f t="shared" si="291"/>
        <v/>
      </c>
      <c r="AU140" s="148" t="str">
        <f t="shared" si="292"/>
        <v/>
      </c>
      <c r="AV140" s="149" t="str">
        <f t="shared" si="293"/>
        <v/>
      </c>
      <c r="AW140" s="150" t="str">
        <f t="shared" si="294"/>
        <v/>
      </c>
      <c r="AX140" s="89"/>
      <c r="AY140" s="5"/>
      <c r="AZ140" s="89"/>
      <c r="BA140" s="143" t="str">
        <f t="shared" si="295"/>
        <v/>
      </c>
      <c r="BB140" s="144" t="str">
        <f t="shared" si="296"/>
        <v/>
      </c>
      <c r="BC140" s="145" t="str">
        <f t="shared" si="426"/>
        <v/>
      </c>
      <c r="BD140" s="145" t="str">
        <f t="shared" si="427"/>
        <v/>
      </c>
      <c r="BE140" s="146" t="str">
        <f t="shared" si="297"/>
        <v/>
      </c>
      <c r="BF140" s="147" t="str">
        <f t="shared" si="298"/>
        <v/>
      </c>
      <c r="BG140" s="148" t="str">
        <f t="shared" si="299"/>
        <v/>
      </c>
      <c r="BH140" s="149" t="str">
        <f t="shared" si="300"/>
        <v/>
      </c>
      <c r="BI140" s="150" t="str">
        <f t="shared" si="301"/>
        <v/>
      </c>
      <c r="BJ140" s="89"/>
      <c r="BK140" s="5"/>
      <c r="BL140" s="89"/>
      <c r="BM140" s="143" t="str">
        <f t="shared" si="261"/>
        <v/>
      </c>
      <c r="BN140" s="144" t="str">
        <f t="shared" si="262"/>
        <v/>
      </c>
      <c r="BO140" s="145" t="str">
        <f t="shared" si="263"/>
        <v/>
      </c>
      <c r="BP140" s="145" t="str">
        <f t="shared" si="264"/>
        <v/>
      </c>
      <c r="BQ140" s="146" t="str">
        <f t="shared" si="265"/>
        <v/>
      </c>
      <c r="BR140" s="147" t="str">
        <f t="shared" si="266"/>
        <v/>
      </c>
      <c r="BS140" s="148" t="str">
        <f t="shared" si="267"/>
        <v/>
      </c>
      <c r="BT140" s="149" t="str">
        <f t="shared" si="268"/>
        <v/>
      </c>
      <c r="BU140" s="150" t="str">
        <f t="shared" si="269"/>
        <v/>
      </c>
      <c r="BV140" s="89"/>
      <c r="BW140" s="142"/>
      <c r="BX140" s="142"/>
      <c r="BY140" s="143" t="str">
        <f t="shared" si="270"/>
        <v/>
      </c>
      <c r="BZ140" s="144" t="str">
        <f t="shared" si="271"/>
        <v/>
      </c>
      <c r="CA140" s="145" t="str">
        <f t="shared" si="272"/>
        <v/>
      </c>
      <c r="CB140" s="145" t="str">
        <f t="shared" si="273"/>
        <v/>
      </c>
      <c r="CC140" s="146" t="str">
        <f t="shared" si="274"/>
        <v/>
      </c>
      <c r="CD140" s="147" t="str">
        <f t="shared" si="275"/>
        <v/>
      </c>
      <c r="CE140" s="148" t="str">
        <f t="shared" si="276"/>
        <v/>
      </c>
      <c r="CF140" s="149" t="str">
        <f t="shared" si="277"/>
        <v/>
      </c>
      <c r="CG140" s="150" t="str">
        <f t="shared" si="278"/>
        <v/>
      </c>
      <c r="CH140" s="89"/>
      <c r="CI140" s="142"/>
      <c r="CJ140" s="142"/>
      <c r="CK140" s="143">
        <f t="shared" si="279"/>
        <v>44019</v>
      </c>
      <c r="CL140" s="144" t="str">
        <f t="shared" si="280"/>
        <v>Philippe II</v>
      </c>
      <c r="CM140" s="145">
        <v>43389</v>
      </c>
      <c r="CN140" s="145">
        <f t="shared" si="282"/>
        <v>44019</v>
      </c>
      <c r="CO140" s="146" t="str">
        <f t="shared" si="283"/>
        <v>Julien Denormandie</v>
      </c>
      <c r="CP140" s="147" t="str">
        <f t="shared" si="284"/>
        <v>1980</v>
      </c>
      <c r="CQ140" s="148" t="str">
        <f t="shared" si="285"/>
        <v>male</v>
      </c>
      <c r="CR140" s="149" t="str">
        <f t="shared" si="286"/>
        <v>fr_lrm01</v>
      </c>
      <c r="CS140" s="150" t="str">
        <f t="shared" si="287"/>
        <v>Denormandie_Julien_1980</v>
      </c>
      <c r="CT140" s="89"/>
      <c r="CU140" s="142"/>
      <c r="CV140" s="142" t="s">
        <v>1299</v>
      </c>
      <c r="CW140" s="143" t="str">
        <f t="shared" ref="CW140:CW203" si="562">IF(DA140="","",CW$3)</f>
        <v/>
      </c>
      <c r="CX140" s="144" t="str">
        <f t="shared" ref="CX140:CX203" si="563">IF(DA140="","",CW$1)</f>
        <v/>
      </c>
      <c r="CY140" s="145" t="str">
        <f t="shared" ref="CY140:CY203" si="564">IF(DA140="","",CW$2)</f>
        <v/>
      </c>
      <c r="CZ140" s="145" t="str">
        <f t="shared" ref="CZ140:CZ203" si="565">IF(DA140="","",CW$3)</f>
        <v/>
      </c>
      <c r="DA140" s="146" t="str">
        <f t="shared" ref="DA140:DA203" si="566">IF(DH140="","",IF(ISNUMBER(SEARCH(":",DH140)),MID(DH140,FIND(":",DH140)+2,FIND("(",DH140)-FIND(":",DH140)-3),LEFT(DH140,FIND("(",DH140)-2)))</f>
        <v/>
      </c>
      <c r="DB140" s="147" t="str">
        <f t="shared" ref="DB140:DB203" si="567">IF(DH140="","",MID(DH140,FIND("(",DH140)+1,4))</f>
        <v/>
      </c>
      <c r="DC140" s="148" t="str">
        <f t="shared" ref="DC140:DC203" si="568">IF(ISNUMBER(SEARCH("*female*",DH140)),"female",IF(ISNUMBER(SEARCH("*male*",DH140)),"male",""))</f>
        <v/>
      </c>
      <c r="DD140" s="149" t="str">
        <f t="shared" ref="DD140:DD203" si="569">IF(DH140="","",IF(ISERROR(MID(DH140,FIND("male,",DH140)+6,(FIND(")",DH140)-(FIND("male,",DH140)+6))))=TRUE,"missing/error",MID(DH140,FIND("male,",DH140)+6,(FIND(")",DH140)-(FIND("male,",DH140)+6)))))</f>
        <v/>
      </c>
      <c r="DE140" s="150" t="str">
        <f t="shared" ref="DE140:DE203" si="570">IF(DA140="","",(MID(DA140,(SEARCH("^^",SUBSTITUTE(DA140," ","^^",LEN(DA140)-LEN(SUBSTITUTE(DA140," ","")))))+1,99)&amp;"_"&amp;LEFT(DA140,FIND(" ",DA140)-1)&amp;"_"&amp;DB140))</f>
        <v/>
      </c>
      <c r="DF140" s="89"/>
      <c r="DG140" s="142"/>
      <c r="DH140" s="142"/>
      <c r="DI140" s="143" t="str">
        <f t="shared" si="428"/>
        <v/>
      </c>
      <c r="DJ140" s="144" t="str">
        <f t="shared" si="429"/>
        <v/>
      </c>
      <c r="DK140" s="145" t="str">
        <f t="shared" si="430"/>
        <v/>
      </c>
      <c r="DL140" s="145" t="str">
        <f t="shared" si="431"/>
        <v/>
      </c>
      <c r="DM140" s="146" t="str">
        <f t="shared" si="432"/>
        <v/>
      </c>
      <c r="DN140" s="147" t="str">
        <f t="shared" si="433"/>
        <v/>
      </c>
      <c r="DO140" s="148" t="str">
        <f t="shared" si="434"/>
        <v/>
      </c>
      <c r="DP140" s="149" t="str">
        <f t="shared" si="435"/>
        <v/>
      </c>
      <c r="DQ140" s="150" t="str">
        <f t="shared" si="436"/>
        <v/>
      </c>
      <c r="DR140" s="89"/>
      <c r="DS140" s="5"/>
      <c r="DT140" s="89"/>
      <c r="DU140" s="143" t="str">
        <f t="shared" si="437"/>
        <v/>
      </c>
      <c r="DV140" s="144" t="str">
        <f t="shared" si="438"/>
        <v/>
      </c>
      <c r="DW140" s="145" t="str">
        <f t="shared" si="439"/>
        <v/>
      </c>
      <c r="DX140" s="145" t="str">
        <f t="shared" si="440"/>
        <v/>
      </c>
      <c r="DY140" s="146" t="str">
        <f t="shared" si="441"/>
        <v/>
      </c>
      <c r="DZ140" s="147" t="str">
        <f t="shared" si="442"/>
        <v/>
      </c>
      <c r="EA140" s="148" t="str">
        <f t="shared" si="443"/>
        <v/>
      </c>
      <c r="EB140" s="149" t="str">
        <f t="shared" si="444"/>
        <v/>
      </c>
      <c r="EC140" s="150" t="str">
        <f t="shared" si="445"/>
        <v/>
      </c>
      <c r="ED140" s="89"/>
      <c r="EE140" s="5"/>
      <c r="EF140" s="89"/>
      <c r="EG140" s="143" t="str">
        <f t="shared" si="446"/>
        <v/>
      </c>
      <c r="EH140" s="144" t="str">
        <f t="shared" si="447"/>
        <v/>
      </c>
      <c r="EI140" s="145" t="str">
        <f t="shared" si="448"/>
        <v/>
      </c>
      <c r="EJ140" s="145" t="str">
        <f t="shared" si="449"/>
        <v/>
      </c>
      <c r="EK140" s="146" t="str">
        <f t="shared" si="450"/>
        <v/>
      </c>
      <c r="EL140" s="147" t="str">
        <f t="shared" si="451"/>
        <v/>
      </c>
      <c r="EM140" s="148" t="str">
        <f t="shared" si="452"/>
        <v/>
      </c>
      <c r="EN140" s="149" t="str">
        <f t="shared" si="453"/>
        <v/>
      </c>
      <c r="EO140" s="150" t="str">
        <f t="shared" si="454"/>
        <v/>
      </c>
      <c r="EP140" s="89"/>
      <c r="EQ140" s="5"/>
      <c r="ER140" s="89"/>
      <c r="ES140" s="143" t="str">
        <f t="shared" si="455"/>
        <v/>
      </c>
      <c r="ET140" s="144" t="str">
        <f t="shared" si="456"/>
        <v/>
      </c>
      <c r="EU140" s="145" t="str">
        <f t="shared" si="457"/>
        <v/>
      </c>
      <c r="EV140" s="145" t="str">
        <f t="shared" si="458"/>
        <v/>
      </c>
      <c r="EW140" s="146" t="str">
        <f t="shared" si="459"/>
        <v/>
      </c>
      <c r="EX140" s="147" t="str">
        <f t="shared" si="460"/>
        <v/>
      </c>
      <c r="EY140" s="148" t="str">
        <f t="shared" si="461"/>
        <v/>
      </c>
      <c r="EZ140" s="149" t="str">
        <f t="shared" si="462"/>
        <v/>
      </c>
      <c r="FA140" s="150" t="str">
        <f t="shared" si="463"/>
        <v/>
      </c>
      <c r="FB140" s="89"/>
      <c r="FC140" s="5"/>
      <c r="FD140" s="89"/>
      <c r="FE140" s="143" t="str">
        <f t="shared" si="464"/>
        <v/>
      </c>
      <c r="FF140" s="144" t="str">
        <f t="shared" si="465"/>
        <v/>
      </c>
      <c r="FG140" s="145" t="str">
        <f t="shared" si="466"/>
        <v/>
      </c>
      <c r="FH140" s="145" t="str">
        <f t="shared" si="467"/>
        <v/>
      </c>
      <c r="FI140" s="146" t="str">
        <f t="shared" si="468"/>
        <v/>
      </c>
      <c r="FJ140" s="147" t="str">
        <f t="shared" si="469"/>
        <v/>
      </c>
      <c r="FK140" s="148" t="str">
        <f t="shared" si="470"/>
        <v/>
      </c>
      <c r="FL140" s="149" t="str">
        <f t="shared" si="471"/>
        <v/>
      </c>
      <c r="FM140" s="150" t="str">
        <f t="shared" si="472"/>
        <v/>
      </c>
      <c r="FN140" s="89"/>
      <c r="FO140" s="5"/>
      <c r="FP140" s="89"/>
      <c r="FQ140" s="143" t="str">
        <f>IF(FU140="","",#REF!)</f>
        <v/>
      </c>
      <c r="FR140" s="144" t="str">
        <f t="shared" si="473"/>
        <v/>
      </c>
      <c r="FS140" s="145" t="str">
        <f t="shared" si="474"/>
        <v/>
      </c>
      <c r="FT140" s="145" t="str">
        <f t="shared" si="475"/>
        <v/>
      </c>
      <c r="FU140" s="146" t="str">
        <f t="shared" si="476"/>
        <v/>
      </c>
      <c r="FV140" s="147" t="str">
        <f t="shared" si="477"/>
        <v/>
      </c>
      <c r="FW140" s="148" t="str">
        <f t="shared" si="478"/>
        <v/>
      </c>
      <c r="FX140" s="149" t="str">
        <f t="shared" si="479"/>
        <v/>
      </c>
      <c r="FY140" s="150" t="str">
        <f t="shared" si="480"/>
        <v/>
      </c>
      <c r="FZ140" s="89"/>
      <c r="GA140" s="5"/>
      <c r="GB140" s="89"/>
      <c r="GC140" s="143" t="str">
        <f t="shared" si="481"/>
        <v/>
      </c>
      <c r="GD140" s="144" t="str">
        <f t="shared" si="482"/>
        <v/>
      </c>
      <c r="GE140" s="145" t="str">
        <f t="shared" si="483"/>
        <v/>
      </c>
      <c r="GF140" s="145" t="str">
        <f t="shared" si="484"/>
        <v/>
      </c>
      <c r="GG140" s="146" t="str">
        <f t="shared" si="485"/>
        <v/>
      </c>
      <c r="GH140" s="147" t="str">
        <f t="shared" si="486"/>
        <v/>
      </c>
      <c r="GI140" s="148" t="str">
        <f t="shared" si="487"/>
        <v/>
      </c>
      <c r="GJ140" s="149" t="str">
        <f t="shared" si="488"/>
        <v/>
      </c>
      <c r="GK140" s="150" t="str">
        <f t="shared" si="489"/>
        <v/>
      </c>
      <c r="GL140" s="89"/>
      <c r="GM140" s="5"/>
      <c r="GN140" s="89"/>
      <c r="GO140" s="143" t="str">
        <f t="shared" si="490"/>
        <v/>
      </c>
      <c r="GP140" s="144" t="str">
        <f t="shared" si="491"/>
        <v/>
      </c>
      <c r="GQ140" s="145" t="str">
        <f t="shared" si="492"/>
        <v/>
      </c>
      <c r="GR140" s="145" t="str">
        <f t="shared" si="493"/>
        <v/>
      </c>
      <c r="GS140" s="146" t="str">
        <f t="shared" si="494"/>
        <v/>
      </c>
      <c r="GT140" s="147" t="str">
        <f t="shared" si="495"/>
        <v/>
      </c>
      <c r="GU140" s="148" t="str">
        <f t="shared" si="496"/>
        <v/>
      </c>
      <c r="GV140" s="149" t="str">
        <f t="shared" si="497"/>
        <v/>
      </c>
      <c r="GW140" s="150" t="str">
        <f t="shared" si="498"/>
        <v/>
      </c>
      <c r="GX140" s="89"/>
      <c r="GY140" s="5"/>
      <c r="GZ140" s="89"/>
      <c r="HA140" s="143" t="str">
        <f t="shared" si="499"/>
        <v/>
      </c>
      <c r="HB140" s="144" t="str">
        <f t="shared" si="500"/>
        <v/>
      </c>
      <c r="HC140" s="145" t="str">
        <f t="shared" si="501"/>
        <v/>
      </c>
      <c r="HD140" s="145" t="str">
        <f t="shared" si="502"/>
        <v/>
      </c>
      <c r="HE140" s="146" t="str">
        <f t="shared" si="503"/>
        <v/>
      </c>
      <c r="HF140" s="147" t="str">
        <f t="shared" si="504"/>
        <v/>
      </c>
      <c r="HG140" s="148" t="str">
        <f t="shared" si="505"/>
        <v/>
      </c>
      <c r="HH140" s="149" t="str">
        <f t="shared" si="506"/>
        <v/>
      </c>
      <c r="HI140" s="150" t="str">
        <f t="shared" si="507"/>
        <v/>
      </c>
      <c r="HJ140" s="89"/>
      <c r="HK140" s="5"/>
      <c r="HL140" s="89"/>
      <c r="HM140" s="143" t="str">
        <f t="shared" si="508"/>
        <v/>
      </c>
      <c r="HN140" s="144" t="str">
        <f t="shared" si="509"/>
        <v/>
      </c>
      <c r="HO140" s="145" t="str">
        <f t="shared" si="510"/>
        <v/>
      </c>
      <c r="HP140" s="145" t="str">
        <f t="shared" si="511"/>
        <v/>
      </c>
      <c r="HQ140" s="146" t="str">
        <f t="shared" si="512"/>
        <v/>
      </c>
      <c r="HR140" s="147" t="str">
        <f t="shared" si="513"/>
        <v/>
      </c>
      <c r="HS140" s="148" t="str">
        <f t="shared" si="514"/>
        <v/>
      </c>
      <c r="HT140" s="149" t="str">
        <f t="shared" si="515"/>
        <v/>
      </c>
      <c r="HU140" s="150" t="str">
        <f t="shared" si="516"/>
        <v/>
      </c>
      <c r="HV140" s="89"/>
      <c r="HW140" s="5"/>
      <c r="HX140" s="89"/>
      <c r="HY140" s="143" t="str">
        <f t="shared" si="517"/>
        <v/>
      </c>
      <c r="HZ140" s="144" t="str">
        <f t="shared" si="518"/>
        <v/>
      </c>
      <c r="IA140" s="145" t="str">
        <f t="shared" si="519"/>
        <v/>
      </c>
      <c r="IB140" s="145" t="str">
        <f t="shared" si="520"/>
        <v/>
      </c>
      <c r="IC140" s="146" t="str">
        <f t="shared" si="521"/>
        <v/>
      </c>
      <c r="ID140" s="147" t="str">
        <f t="shared" si="522"/>
        <v/>
      </c>
      <c r="IE140" s="148" t="str">
        <f t="shared" si="523"/>
        <v/>
      </c>
      <c r="IF140" s="149" t="str">
        <f t="shared" si="524"/>
        <v/>
      </c>
      <c r="IG140" s="150" t="str">
        <f t="shared" si="525"/>
        <v/>
      </c>
      <c r="IH140" s="89"/>
      <c r="II140" s="5"/>
      <c r="IJ140" s="89"/>
      <c r="IK140" s="143" t="str">
        <f t="shared" si="526"/>
        <v/>
      </c>
      <c r="IL140" s="144" t="str">
        <f t="shared" si="527"/>
        <v/>
      </c>
      <c r="IM140" s="145" t="str">
        <f t="shared" si="528"/>
        <v/>
      </c>
      <c r="IN140" s="145" t="str">
        <f t="shared" si="529"/>
        <v/>
      </c>
      <c r="IO140" s="146" t="str">
        <f t="shared" si="530"/>
        <v/>
      </c>
      <c r="IP140" s="147" t="str">
        <f t="shared" si="531"/>
        <v/>
      </c>
      <c r="IQ140" s="148" t="str">
        <f t="shared" si="532"/>
        <v/>
      </c>
      <c r="IR140" s="149" t="str">
        <f t="shared" si="533"/>
        <v/>
      </c>
      <c r="IS140" s="150" t="str">
        <f t="shared" si="534"/>
        <v/>
      </c>
      <c r="IT140" s="89"/>
      <c r="IU140" s="5"/>
      <c r="IV140" s="89"/>
      <c r="IW140" s="143" t="str">
        <f t="shared" si="535"/>
        <v/>
      </c>
      <c r="IX140" s="144" t="str">
        <f t="shared" si="536"/>
        <v/>
      </c>
      <c r="IY140" s="145" t="str">
        <f t="shared" si="537"/>
        <v/>
      </c>
      <c r="IZ140" s="145" t="str">
        <f t="shared" si="538"/>
        <v/>
      </c>
      <c r="JA140" s="146" t="str">
        <f t="shared" si="539"/>
        <v/>
      </c>
      <c r="JB140" s="147" t="str">
        <f t="shared" si="540"/>
        <v/>
      </c>
      <c r="JC140" s="148" t="str">
        <f t="shared" si="541"/>
        <v/>
      </c>
      <c r="JD140" s="149" t="str">
        <f t="shared" si="542"/>
        <v/>
      </c>
      <c r="JE140" s="150" t="str">
        <f t="shared" si="543"/>
        <v/>
      </c>
      <c r="JF140" s="89"/>
      <c r="JG140" s="5"/>
      <c r="JH140" s="89"/>
      <c r="JI140" s="143" t="str">
        <f t="shared" si="544"/>
        <v/>
      </c>
      <c r="JJ140" s="144" t="str">
        <f t="shared" si="545"/>
        <v/>
      </c>
      <c r="JK140" s="145" t="str">
        <f t="shared" si="546"/>
        <v/>
      </c>
      <c r="JL140" s="145" t="str">
        <f t="shared" si="547"/>
        <v/>
      </c>
      <c r="JM140" s="146" t="str">
        <f t="shared" si="548"/>
        <v/>
      </c>
      <c r="JN140" s="147" t="str">
        <f t="shared" si="549"/>
        <v/>
      </c>
      <c r="JO140" s="148" t="str">
        <f t="shared" si="550"/>
        <v/>
      </c>
      <c r="JP140" s="149" t="str">
        <f t="shared" si="551"/>
        <v/>
      </c>
      <c r="JQ140" s="150" t="str">
        <f t="shared" si="552"/>
        <v/>
      </c>
      <c r="JR140" s="89"/>
      <c r="JS140" s="5"/>
      <c r="JT140" s="89"/>
      <c r="JU140" s="143" t="str">
        <f t="shared" si="553"/>
        <v/>
      </c>
      <c r="JV140" s="144" t="str">
        <f t="shared" si="554"/>
        <v/>
      </c>
      <c r="JW140" s="145" t="str">
        <f t="shared" si="555"/>
        <v/>
      </c>
      <c r="JX140" s="145" t="str">
        <f t="shared" si="556"/>
        <v/>
      </c>
      <c r="JY140" s="146" t="str">
        <f t="shared" si="557"/>
        <v/>
      </c>
      <c r="JZ140" s="147" t="str">
        <f t="shared" si="558"/>
        <v/>
      </c>
      <c r="KA140" s="148" t="str">
        <f t="shared" si="559"/>
        <v/>
      </c>
      <c r="KB140" s="149" t="str">
        <f t="shared" si="560"/>
        <v/>
      </c>
      <c r="KC140" s="150" t="str">
        <f t="shared" si="561"/>
        <v/>
      </c>
      <c r="KD140" s="89"/>
      <c r="KE140" s="5"/>
      <c r="KF140" s="89"/>
    </row>
    <row r="141" spans="1:292" ht="13.5" customHeight="1" x14ac:dyDescent="0.25">
      <c r="A141" s="100"/>
      <c r="B141" s="89" t="s">
        <v>1333</v>
      </c>
      <c r="E141" s="143" t="str">
        <f t="shared" si="397"/>
        <v/>
      </c>
      <c r="F141" s="144" t="str">
        <f t="shared" si="398"/>
        <v/>
      </c>
      <c r="G141" s="145" t="str">
        <f t="shared" si="399"/>
        <v/>
      </c>
      <c r="H141" s="145" t="str">
        <f t="shared" si="400"/>
        <v/>
      </c>
      <c r="I141" s="146" t="str">
        <f t="shared" si="401"/>
        <v/>
      </c>
      <c r="J141" s="147" t="str">
        <f t="shared" si="402"/>
        <v/>
      </c>
      <c r="K141" s="148" t="str">
        <f t="shared" si="403"/>
        <v/>
      </c>
      <c r="L141" s="149" t="str">
        <f t="shared" si="404"/>
        <v/>
      </c>
      <c r="M141" s="150" t="str">
        <f t="shared" si="405"/>
        <v/>
      </c>
      <c r="O141" s="5"/>
      <c r="Q141" s="143" t="str">
        <f t="shared" si="406"/>
        <v/>
      </c>
      <c r="R141" s="144" t="str">
        <f t="shared" si="407"/>
        <v/>
      </c>
      <c r="S141" s="145" t="str">
        <f t="shared" si="408"/>
        <v/>
      </c>
      <c r="T141" s="145" t="str">
        <f t="shared" si="409"/>
        <v/>
      </c>
      <c r="U141" s="146" t="str">
        <f t="shared" si="410"/>
        <v/>
      </c>
      <c r="V141" s="147" t="str">
        <f t="shared" si="411"/>
        <v/>
      </c>
      <c r="W141" s="148" t="str">
        <f t="shared" si="412"/>
        <v/>
      </c>
      <c r="X141" s="149" t="str">
        <f t="shared" si="413"/>
        <v/>
      </c>
      <c r="Y141" s="150" t="str">
        <f t="shared" si="414"/>
        <v/>
      </c>
      <c r="AA141" s="5"/>
      <c r="AC141" s="143" t="str">
        <f t="shared" si="415"/>
        <v/>
      </c>
      <c r="AD141" s="144" t="str">
        <f t="shared" si="416"/>
        <v/>
      </c>
      <c r="AE141" s="145" t="str">
        <f t="shared" si="417"/>
        <v/>
      </c>
      <c r="AF141" s="145" t="str">
        <f t="shared" si="418"/>
        <v/>
      </c>
      <c r="AG141" s="146" t="str">
        <f t="shared" si="419"/>
        <v/>
      </c>
      <c r="AH141" s="147" t="str">
        <f t="shared" si="420"/>
        <v/>
      </c>
      <c r="AI141" s="148" t="str">
        <f t="shared" si="421"/>
        <v/>
      </c>
      <c r="AJ141" s="149" t="str">
        <f t="shared" si="422"/>
        <v/>
      </c>
      <c r="AK141" s="150" t="str">
        <f t="shared" si="423"/>
        <v/>
      </c>
      <c r="AM141" s="5"/>
      <c r="AO141" s="143" t="str">
        <f t="shared" si="288"/>
        <v/>
      </c>
      <c r="AP141" s="144" t="str">
        <f t="shared" si="289"/>
        <v/>
      </c>
      <c r="AQ141" s="145" t="str">
        <f t="shared" si="424"/>
        <v/>
      </c>
      <c r="AR141" s="145" t="str">
        <f t="shared" si="425"/>
        <v/>
      </c>
      <c r="AS141" s="146" t="str">
        <f t="shared" si="290"/>
        <v/>
      </c>
      <c r="AT141" s="147" t="str">
        <f t="shared" si="291"/>
        <v/>
      </c>
      <c r="AU141" s="148" t="str">
        <f t="shared" si="292"/>
        <v/>
      </c>
      <c r="AV141" s="149" t="str">
        <f t="shared" si="293"/>
        <v/>
      </c>
      <c r="AW141" s="150" t="str">
        <f t="shared" si="294"/>
        <v/>
      </c>
      <c r="AX141" s="89"/>
      <c r="AY141" s="5"/>
      <c r="AZ141" s="89"/>
      <c r="BA141" s="143" t="str">
        <f t="shared" si="295"/>
        <v/>
      </c>
      <c r="BB141" s="144" t="str">
        <f t="shared" si="296"/>
        <v/>
      </c>
      <c r="BC141" s="145" t="str">
        <f t="shared" si="426"/>
        <v/>
      </c>
      <c r="BD141" s="145" t="str">
        <f t="shared" si="427"/>
        <v/>
      </c>
      <c r="BE141" s="146" t="str">
        <f t="shared" si="297"/>
        <v/>
      </c>
      <c r="BF141" s="147" t="str">
        <f t="shared" si="298"/>
        <v/>
      </c>
      <c r="BG141" s="148" t="str">
        <f t="shared" si="299"/>
        <v/>
      </c>
      <c r="BH141" s="149" t="str">
        <f t="shared" si="300"/>
        <v/>
      </c>
      <c r="BI141" s="150" t="str">
        <f t="shared" si="301"/>
        <v/>
      </c>
      <c r="BJ141" s="89"/>
      <c r="BK141" s="5"/>
      <c r="BL141" s="89"/>
      <c r="BM141" s="143" t="str">
        <f t="shared" si="261"/>
        <v/>
      </c>
      <c r="BN141" s="144" t="str">
        <f t="shared" si="262"/>
        <v/>
      </c>
      <c r="BO141" s="145" t="str">
        <f t="shared" si="263"/>
        <v/>
      </c>
      <c r="BP141" s="145" t="str">
        <f t="shared" si="264"/>
        <v/>
      </c>
      <c r="BQ141" s="146" t="str">
        <f t="shared" si="265"/>
        <v/>
      </c>
      <c r="BR141" s="147" t="str">
        <f t="shared" si="266"/>
        <v/>
      </c>
      <c r="BS141" s="148" t="str">
        <f t="shared" si="267"/>
        <v/>
      </c>
      <c r="BT141" s="149" t="str">
        <f t="shared" si="268"/>
        <v/>
      </c>
      <c r="BU141" s="150" t="str">
        <f t="shared" si="269"/>
        <v/>
      </c>
      <c r="BV141" s="89"/>
      <c r="BW141" s="142"/>
      <c r="BX141" s="142"/>
      <c r="BY141" s="143" t="str">
        <f t="shared" si="270"/>
        <v/>
      </c>
      <c r="BZ141" s="144" t="str">
        <f t="shared" si="271"/>
        <v/>
      </c>
      <c r="CA141" s="145" t="str">
        <f t="shared" si="272"/>
        <v/>
      </c>
      <c r="CB141" s="145" t="str">
        <f t="shared" si="273"/>
        <v/>
      </c>
      <c r="CC141" s="146" t="str">
        <f t="shared" si="274"/>
        <v/>
      </c>
      <c r="CD141" s="147" t="str">
        <f t="shared" si="275"/>
        <v/>
      </c>
      <c r="CE141" s="148" t="str">
        <f t="shared" si="276"/>
        <v/>
      </c>
      <c r="CF141" s="149" t="str">
        <f t="shared" si="277"/>
        <v/>
      </c>
      <c r="CG141" s="150" t="str">
        <f t="shared" si="278"/>
        <v/>
      </c>
      <c r="CH141" s="89"/>
      <c r="CI141" s="142"/>
      <c r="CJ141" s="142"/>
      <c r="CK141" s="143" t="str">
        <f t="shared" si="279"/>
        <v/>
      </c>
      <c r="CL141" s="144" t="str">
        <f t="shared" si="280"/>
        <v/>
      </c>
      <c r="CM141" s="145" t="str">
        <f t="shared" si="281"/>
        <v/>
      </c>
      <c r="CN141" s="145" t="str">
        <f t="shared" si="282"/>
        <v/>
      </c>
      <c r="CO141" s="146" t="str">
        <f t="shared" si="283"/>
        <v/>
      </c>
      <c r="CP141" s="147" t="str">
        <f t="shared" si="284"/>
        <v/>
      </c>
      <c r="CQ141" s="148" t="str">
        <f t="shared" si="285"/>
        <v/>
      </c>
      <c r="CR141" s="149" t="str">
        <f t="shared" si="286"/>
        <v/>
      </c>
      <c r="CS141" s="150" t="str">
        <f t="shared" si="287"/>
        <v/>
      </c>
      <c r="CT141" s="89"/>
      <c r="CU141" s="142"/>
      <c r="CV141" s="142"/>
      <c r="CW141" s="143">
        <f t="shared" si="562"/>
        <v>44196</v>
      </c>
      <c r="CX141" s="144" t="str">
        <f t="shared" si="563"/>
        <v>Castex I</v>
      </c>
      <c r="CY141" s="145">
        <f t="shared" si="564"/>
        <v>44019</v>
      </c>
      <c r="CZ141" s="145">
        <f t="shared" si="565"/>
        <v>44196</v>
      </c>
      <c r="DA141" s="146" t="str">
        <f t="shared" si="566"/>
        <v>Annick Girardin</v>
      </c>
      <c r="DB141" s="147" t="str">
        <f t="shared" si="567"/>
        <v>1964</v>
      </c>
      <c r="DC141" s="148" t="str">
        <f t="shared" si="568"/>
        <v>female</v>
      </c>
      <c r="DD141" s="149" t="str">
        <f t="shared" si="569"/>
        <v>fr_rdg01</v>
      </c>
      <c r="DE141" s="150" t="str">
        <f t="shared" si="570"/>
        <v>Girardin_Annick_1964</v>
      </c>
      <c r="DF141" s="89"/>
      <c r="DG141" s="142"/>
      <c r="DH141" s="142" t="s">
        <v>1162</v>
      </c>
      <c r="DI141" s="143" t="str">
        <f t="shared" si="428"/>
        <v/>
      </c>
      <c r="DJ141" s="144" t="str">
        <f t="shared" si="429"/>
        <v/>
      </c>
      <c r="DK141" s="145" t="str">
        <f t="shared" si="430"/>
        <v/>
      </c>
      <c r="DL141" s="145" t="str">
        <f t="shared" si="431"/>
        <v/>
      </c>
      <c r="DM141" s="146" t="str">
        <f t="shared" si="432"/>
        <v/>
      </c>
      <c r="DN141" s="147" t="str">
        <f t="shared" si="433"/>
        <v/>
      </c>
      <c r="DO141" s="148" t="str">
        <f t="shared" si="434"/>
        <v/>
      </c>
      <c r="DP141" s="149" t="str">
        <f t="shared" si="435"/>
        <v/>
      </c>
      <c r="DQ141" s="150" t="str">
        <f t="shared" si="436"/>
        <v/>
      </c>
      <c r="DR141" s="89"/>
      <c r="DS141" s="5"/>
      <c r="DT141" s="89"/>
      <c r="DU141" s="143" t="str">
        <f t="shared" si="437"/>
        <v/>
      </c>
      <c r="DV141" s="144" t="str">
        <f t="shared" si="438"/>
        <v/>
      </c>
      <c r="DW141" s="145" t="str">
        <f t="shared" si="439"/>
        <v/>
      </c>
      <c r="DX141" s="145" t="str">
        <f t="shared" si="440"/>
        <v/>
      </c>
      <c r="DY141" s="146" t="str">
        <f t="shared" si="441"/>
        <v/>
      </c>
      <c r="DZ141" s="147" t="str">
        <f t="shared" si="442"/>
        <v/>
      </c>
      <c r="EA141" s="148" t="str">
        <f t="shared" si="443"/>
        <v/>
      </c>
      <c r="EB141" s="149" t="str">
        <f t="shared" si="444"/>
        <v/>
      </c>
      <c r="EC141" s="150" t="str">
        <f t="shared" si="445"/>
        <v/>
      </c>
      <c r="ED141" s="89"/>
      <c r="EE141" s="5"/>
      <c r="EF141" s="89"/>
      <c r="EG141" s="143" t="str">
        <f t="shared" si="446"/>
        <v/>
      </c>
      <c r="EH141" s="144" t="str">
        <f t="shared" si="447"/>
        <v/>
      </c>
      <c r="EI141" s="145" t="str">
        <f t="shared" si="448"/>
        <v/>
      </c>
      <c r="EJ141" s="145" t="str">
        <f t="shared" si="449"/>
        <v/>
      </c>
      <c r="EK141" s="146" t="str">
        <f t="shared" si="450"/>
        <v/>
      </c>
      <c r="EL141" s="147" t="str">
        <f t="shared" si="451"/>
        <v/>
      </c>
      <c r="EM141" s="148" t="str">
        <f t="shared" si="452"/>
        <v/>
      </c>
      <c r="EN141" s="149" t="str">
        <f t="shared" si="453"/>
        <v/>
      </c>
      <c r="EO141" s="150" t="str">
        <f t="shared" si="454"/>
        <v/>
      </c>
      <c r="EP141" s="89"/>
      <c r="EQ141" s="5"/>
      <c r="ER141" s="89"/>
      <c r="ES141" s="143" t="str">
        <f t="shared" si="455"/>
        <v/>
      </c>
      <c r="ET141" s="144" t="str">
        <f t="shared" si="456"/>
        <v/>
      </c>
      <c r="EU141" s="145" t="str">
        <f t="shared" si="457"/>
        <v/>
      </c>
      <c r="EV141" s="145" t="str">
        <f t="shared" si="458"/>
        <v/>
      </c>
      <c r="EW141" s="146" t="str">
        <f t="shared" si="459"/>
        <v/>
      </c>
      <c r="EX141" s="147" t="str">
        <f t="shared" si="460"/>
        <v/>
      </c>
      <c r="EY141" s="148" t="str">
        <f t="shared" si="461"/>
        <v/>
      </c>
      <c r="EZ141" s="149" t="str">
        <f t="shared" si="462"/>
        <v/>
      </c>
      <c r="FA141" s="150" t="str">
        <f t="shared" si="463"/>
        <v/>
      </c>
      <c r="FB141" s="89"/>
      <c r="FC141" s="5"/>
      <c r="FD141" s="89"/>
      <c r="FE141" s="143" t="str">
        <f t="shared" si="464"/>
        <v/>
      </c>
      <c r="FF141" s="144" t="str">
        <f t="shared" si="465"/>
        <v/>
      </c>
      <c r="FG141" s="145" t="str">
        <f t="shared" si="466"/>
        <v/>
      </c>
      <c r="FH141" s="145" t="str">
        <f t="shared" si="467"/>
        <v/>
      </c>
      <c r="FI141" s="146" t="str">
        <f t="shared" si="468"/>
        <v/>
      </c>
      <c r="FJ141" s="147" t="str">
        <f t="shared" si="469"/>
        <v/>
      </c>
      <c r="FK141" s="148" t="str">
        <f t="shared" si="470"/>
        <v/>
      </c>
      <c r="FL141" s="149" t="str">
        <f t="shared" si="471"/>
        <v/>
      </c>
      <c r="FM141" s="150" t="str">
        <f t="shared" si="472"/>
        <v/>
      </c>
      <c r="FN141" s="89"/>
      <c r="FO141" s="5"/>
      <c r="FP141" s="89"/>
      <c r="FQ141" s="143" t="str">
        <f>IF(FU141="","",#REF!)</f>
        <v/>
      </c>
      <c r="FR141" s="144" t="str">
        <f t="shared" si="473"/>
        <v/>
      </c>
      <c r="FS141" s="145" t="str">
        <f t="shared" si="474"/>
        <v/>
      </c>
      <c r="FT141" s="145" t="str">
        <f t="shared" si="475"/>
        <v/>
      </c>
      <c r="FU141" s="146" t="str">
        <f t="shared" si="476"/>
        <v/>
      </c>
      <c r="FV141" s="147" t="str">
        <f t="shared" si="477"/>
        <v/>
      </c>
      <c r="FW141" s="148" t="str">
        <f t="shared" si="478"/>
        <v/>
      </c>
      <c r="FX141" s="149" t="str">
        <f t="shared" si="479"/>
        <v/>
      </c>
      <c r="FY141" s="150" t="str">
        <f t="shared" si="480"/>
        <v/>
      </c>
      <c r="FZ141" s="89"/>
      <c r="GA141" s="5"/>
      <c r="GB141" s="89"/>
      <c r="GC141" s="143" t="str">
        <f t="shared" si="481"/>
        <v/>
      </c>
      <c r="GD141" s="144" t="str">
        <f t="shared" si="482"/>
        <v/>
      </c>
      <c r="GE141" s="145" t="str">
        <f t="shared" si="483"/>
        <v/>
      </c>
      <c r="GF141" s="145" t="str">
        <f t="shared" si="484"/>
        <v/>
      </c>
      <c r="GG141" s="146" t="str">
        <f t="shared" si="485"/>
        <v/>
      </c>
      <c r="GH141" s="147" t="str">
        <f t="shared" si="486"/>
        <v/>
      </c>
      <c r="GI141" s="148" t="str">
        <f t="shared" si="487"/>
        <v/>
      </c>
      <c r="GJ141" s="149" t="str">
        <f t="shared" si="488"/>
        <v/>
      </c>
      <c r="GK141" s="150" t="str">
        <f t="shared" si="489"/>
        <v/>
      </c>
      <c r="GL141" s="89"/>
      <c r="GM141" s="5"/>
      <c r="GN141" s="89"/>
      <c r="GO141" s="143" t="str">
        <f t="shared" si="490"/>
        <v/>
      </c>
      <c r="GP141" s="144" t="str">
        <f t="shared" si="491"/>
        <v/>
      </c>
      <c r="GQ141" s="145" t="str">
        <f t="shared" si="492"/>
        <v/>
      </c>
      <c r="GR141" s="145" t="str">
        <f t="shared" si="493"/>
        <v/>
      </c>
      <c r="GS141" s="146" t="str">
        <f t="shared" si="494"/>
        <v/>
      </c>
      <c r="GT141" s="147" t="str">
        <f t="shared" si="495"/>
        <v/>
      </c>
      <c r="GU141" s="148" t="str">
        <f t="shared" si="496"/>
        <v/>
      </c>
      <c r="GV141" s="149" t="str">
        <f t="shared" si="497"/>
        <v/>
      </c>
      <c r="GW141" s="150" t="str">
        <f t="shared" si="498"/>
        <v/>
      </c>
      <c r="GX141" s="89"/>
      <c r="GY141" s="5"/>
      <c r="GZ141" s="89"/>
      <c r="HA141" s="143" t="str">
        <f t="shared" si="499"/>
        <v/>
      </c>
      <c r="HB141" s="144" t="str">
        <f t="shared" si="500"/>
        <v/>
      </c>
      <c r="HC141" s="145" t="str">
        <f t="shared" si="501"/>
        <v/>
      </c>
      <c r="HD141" s="145" t="str">
        <f t="shared" si="502"/>
        <v/>
      </c>
      <c r="HE141" s="146" t="str">
        <f t="shared" si="503"/>
        <v/>
      </c>
      <c r="HF141" s="147" t="str">
        <f t="shared" si="504"/>
        <v/>
      </c>
      <c r="HG141" s="148" t="str">
        <f t="shared" si="505"/>
        <v/>
      </c>
      <c r="HH141" s="149" t="str">
        <f t="shared" si="506"/>
        <v/>
      </c>
      <c r="HI141" s="150" t="str">
        <f t="shared" si="507"/>
        <v/>
      </c>
      <c r="HJ141" s="89"/>
      <c r="HK141" s="5"/>
      <c r="HL141" s="89"/>
      <c r="HM141" s="143" t="str">
        <f t="shared" si="508"/>
        <v/>
      </c>
      <c r="HN141" s="144" t="str">
        <f t="shared" si="509"/>
        <v/>
      </c>
      <c r="HO141" s="145" t="str">
        <f t="shared" si="510"/>
        <v/>
      </c>
      <c r="HP141" s="145" t="str">
        <f t="shared" si="511"/>
        <v/>
      </c>
      <c r="HQ141" s="146" t="str">
        <f t="shared" si="512"/>
        <v/>
      </c>
      <c r="HR141" s="147" t="str">
        <f t="shared" si="513"/>
        <v/>
      </c>
      <c r="HS141" s="148" t="str">
        <f t="shared" si="514"/>
        <v/>
      </c>
      <c r="HT141" s="149" t="str">
        <f t="shared" si="515"/>
        <v/>
      </c>
      <c r="HU141" s="150" t="str">
        <f t="shared" si="516"/>
        <v/>
      </c>
      <c r="HV141" s="89"/>
      <c r="HW141" s="5"/>
      <c r="HX141" s="89"/>
      <c r="HY141" s="143" t="str">
        <f t="shared" si="517"/>
        <v/>
      </c>
      <c r="HZ141" s="144" t="str">
        <f t="shared" si="518"/>
        <v/>
      </c>
      <c r="IA141" s="145" t="str">
        <f t="shared" si="519"/>
        <v/>
      </c>
      <c r="IB141" s="145" t="str">
        <f t="shared" si="520"/>
        <v/>
      </c>
      <c r="IC141" s="146" t="str">
        <f t="shared" si="521"/>
        <v/>
      </c>
      <c r="ID141" s="147" t="str">
        <f t="shared" si="522"/>
        <v/>
      </c>
      <c r="IE141" s="148" t="str">
        <f t="shared" si="523"/>
        <v/>
      </c>
      <c r="IF141" s="149" t="str">
        <f t="shared" si="524"/>
        <v/>
      </c>
      <c r="IG141" s="150" t="str">
        <f t="shared" si="525"/>
        <v/>
      </c>
      <c r="IH141" s="89"/>
      <c r="II141" s="5"/>
      <c r="IJ141" s="89"/>
      <c r="IK141" s="143" t="str">
        <f t="shared" si="526"/>
        <v/>
      </c>
      <c r="IL141" s="144" t="str">
        <f t="shared" si="527"/>
        <v/>
      </c>
      <c r="IM141" s="145" t="str">
        <f t="shared" si="528"/>
        <v/>
      </c>
      <c r="IN141" s="145" t="str">
        <f t="shared" si="529"/>
        <v/>
      </c>
      <c r="IO141" s="146" t="str">
        <f t="shared" si="530"/>
        <v/>
      </c>
      <c r="IP141" s="147" t="str">
        <f t="shared" si="531"/>
        <v/>
      </c>
      <c r="IQ141" s="148" t="str">
        <f t="shared" si="532"/>
        <v/>
      </c>
      <c r="IR141" s="149" t="str">
        <f t="shared" si="533"/>
        <v/>
      </c>
      <c r="IS141" s="150" t="str">
        <f t="shared" si="534"/>
        <v/>
      </c>
      <c r="IT141" s="89"/>
      <c r="IU141" s="5"/>
      <c r="IV141" s="89"/>
      <c r="IW141" s="143" t="str">
        <f t="shared" si="535"/>
        <v/>
      </c>
      <c r="IX141" s="144" t="str">
        <f t="shared" si="536"/>
        <v/>
      </c>
      <c r="IY141" s="145" t="str">
        <f t="shared" si="537"/>
        <v/>
      </c>
      <c r="IZ141" s="145" t="str">
        <f t="shared" si="538"/>
        <v/>
      </c>
      <c r="JA141" s="146" t="str">
        <f t="shared" si="539"/>
        <v/>
      </c>
      <c r="JB141" s="147" t="str">
        <f t="shared" si="540"/>
        <v/>
      </c>
      <c r="JC141" s="148" t="str">
        <f t="shared" si="541"/>
        <v/>
      </c>
      <c r="JD141" s="149" t="str">
        <f t="shared" si="542"/>
        <v/>
      </c>
      <c r="JE141" s="150" t="str">
        <f t="shared" si="543"/>
        <v/>
      </c>
      <c r="JF141" s="89"/>
      <c r="JG141" s="5"/>
      <c r="JH141" s="89"/>
      <c r="JI141" s="143" t="str">
        <f t="shared" si="544"/>
        <v/>
      </c>
      <c r="JJ141" s="144" t="str">
        <f t="shared" si="545"/>
        <v/>
      </c>
      <c r="JK141" s="145" t="str">
        <f t="shared" si="546"/>
        <v/>
      </c>
      <c r="JL141" s="145" t="str">
        <f t="shared" si="547"/>
        <v/>
      </c>
      <c r="JM141" s="146" t="str">
        <f t="shared" si="548"/>
        <v/>
      </c>
      <c r="JN141" s="147" t="str">
        <f t="shared" si="549"/>
        <v/>
      </c>
      <c r="JO141" s="148" t="str">
        <f t="shared" si="550"/>
        <v/>
      </c>
      <c r="JP141" s="149" t="str">
        <f t="shared" si="551"/>
        <v/>
      </c>
      <c r="JQ141" s="150" t="str">
        <f t="shared" si="552"/>
        <v/>
      </c>
      <c r="JR141" s="89"/>
      <c r="JS141" s="5"/>
      <c r="JT141" s="89"/>
      <c r="JU141" s="143" t="str">
        <f t="shared" si="553"/>
        <v/>
      </c>
      <c r="JV141" s="144" t="str">
        <f t="shared" si="554"/>
        <v/>
      </c>
      <c r="JW141" s="145" t="str">
        <f t="shared" si="555"/>
        <v/>
      </c>
      <c r="JX141" s="145" t="str">
        <f t="shared" si="556"/>
        <v/>
      </c>
      <c r="JY141" s="146" t="str">
        <f t="shared" si="557"/>
        <v/>
      </c>
      <c r="JZ141" s="147" t="str">
        <f t="shared" si="558"/>
        <v/>
      </c>
      <c r="KA141" s="148" t="str">
        <f t="shared" si="559"/>
        <v/>
      </c>
      <c r="KB141" s="149" t="str">
        <f t="shared" si="560"/>
        <v/>
      </c>
      <c r="KC141" s="150" t="str">
        <f t="shared" si="561"/>
        <v/>
      </c>
      <c r="KD141" s="89"/>
      <c r="KE141" s="5"/>
      <c r="KF141" s="89"/>
    </row>
    <row r="142" spans="1:292" ht="13.5" customHeight="1" x14ac:dyDescent="0.25">
      <c r="A142" s="100"/>
      <c r="B142" s="89" t="s">
        <v>1334</v>
      </c>
      <c r="E142" s="143" t="str">
        <f t="shared" si="397"/>
        <v/>
      </c>
      <c r="F142" s="144" t="str">
        <f t="shared" si="398"/>
        <v/>
      </c>
      <c r="G142" s="145" t="str">
        <f t="shared" si="399"/>
        <v/>
      </c>
      <c r="H142" s="145" t="str">
        <f t="shared" si="400"/>
        <v/>
      </c>
      <c r="I142" s="146" t="str">
        <f t="shared" si="401"/>
        <v/>
      </c>
      <c r="J142" s="147" t="str">
        <f t="shared" si="402"/>
        <v/>
      </c>
      <c r="K142" s="148" t="str">
        <f t="shared" si="403"/>
        <v/>
      </c>
      <c r="L142" s="149" t="str">
        <f t="shared" si="404"/>
        <v/>
      </c>
      <c r="M142" s="150" t="str">
        <f t="shared" si="405"/>
        <v/>
      </c>
      <c r="O142" s="5"/>
      <c r="Q142" s="143" t="str">
        <f t="shared" si="406"/>
        <v/>
      </c>
      <c r="R142" s="144" t="str">
        <f t="shared" si="407"/>
        <v/>
      </c>
      <c r="S142" s="145" t="str">
        <f t="shared" si="408"/>
        <v/>
      </c>
      <c r="T142" s="145" t="str">
        <f t="shared" si="409"/>
        <v/>
      </c>
      <c r="U142" s="146" t="str">
        <f t="shared" si="410"/>
        <v/>
      </c>
      <c r="V142" s="147" t="str">
        <f t="shared" si="411"/>
        <v/>
      </c>
      <c r="W142" s="148" t="str">
        <f t="shared" si="412"/>
        <v/>
      </c>
      <c r="X142" s="149" t="str">
        <f t="shared" si="413"/>
        <v/>
      </c>
      <c r="Y142" s="150" t="str">
        <f t="shared" si="414"/>
        <v/>
      </c>
      <c r="AA142" s="5"/>
      <c r="AC142" s="143" t="str">
        <f t="shared" si="415"/>
        <v/>
      </c>
      <c r="AD142" s="144" t="str">
        <f t="shared" si="416"/>
        <v/>
      </c>
      <c r="AE142" s="145" t="str">
        <f t="shared" si="417"/>
        <v/>
      </c>
      <c r="AF142" s="145" t="str">
        <f t="shared" si="418"/>
        <v/>
      </c>
      <c r="AG142" s="146" t="str">
        <f t="shared" si="419"/>
        <v/>
      </c>
      <c r="AH142" s="147" t="str">
        <f t="shared" si="420"/>
        <v/>
      </c>
      <c r="AI142" s="148" t="str">
        <f t="shared" si="421"/>
        <v/>
      </c>
      <c r="AJ142" s="149" t="str">
        <f t="shared" si="422"/>
        <v/>
      </c>
      <c r="AK142" s="150" t="str">
        <f t="shared" si="423"/>
        <v/>
      </c>
      <c r="AM142" s="5"/>
      <c r="AO142" s="143" t="str">
        <f t="shared" si="288"/>
        <v/>
      </c>
      <c r="AP142" s="144" t="str">
        <f t="shared" si="289"/>
        <v/>
      </c>
      <c r="AQ142" s="145" t="str">
        <f t="shared" si="424"/>
        <v/>
      </c>
      <c r="AR142" s="145" t="str">
        <f t="shared" si="425"/>
        <v/>
      </c>
      <c r="AS142" s="146" t="str">
        <f t="shared" si="290"/>
        <v/>
      </c>
      <c r="AT142" s="147" t="str">
        <f t="shared" si="291"/>
        <v/>
      </c>
      <c r="AU142" s="148" t="str">
        <f t="shared" si="292"/>
        <v/>
      </c>
      <c r="AV142" s="149" t="str">
        <f t="shared" si="293"/>
        <v/>
      </c>
      <c r="AW142" s="150" t="str">
        <f t="shared" si="294"/>
        <v/>
      </c>
      <c r="AX142" s="89"/>
      <c r="AY142" s="5"/>
      <c r="AZ142" s="89"/>
      <c r="BA142" s="143" t="str">
        <f t="shared" si="295"/>
        <v/>
      </c>
      <c r="BB142" s="144" t="str">
        <f t="shared" si="296"/>
        <v/>
      </c>
      <c r="BC142" s="145" t="str">
        <f t="shared" si="426"/>
        <v/>
      </c>
      <c r="BD142" s="145" t="str">
        <f t="shared" si="427"/>
        <v/>
      </c>
      <c r="BE142" s="146" t="str">
        <f t="shared" si="297"/>
        <v/>
      </c>
      <c r="BF142" s="147" t="str">
        <f t="shared" si="298"/>
        <v/>
      </c>
      <c r="BG142" s="148" t="str">
        <f t="shared" si="299"/>
        <v/>
      </c>
      <c r="BH142" s="149" t="str">
        <f t="shared" si="300"/>
        <v/>
      </c>
      <c r="BI142" s="150" t="str">
        <f t="shared" si="301"/>
        <v/>
      </c>
      <c r="BJ142" s="89"/>
      <c r="BK142" s="5"/>
      <c r="BL142" s="89"/>
      <c r="BM142" s="143" t="str">
        <f t="shared" si="261"/>
        <v/>
      </c>
      <c r="BN142" s="144" t="str">
        <f t="shared" si="262"/>
        <v/>
      </c>
      <c r="BO142" s="145" t="str">
        <f t="shared" si="263"/>
        <v/>
      </c>
      <c r="BP142" s="145" t="str">
        <f t="shared" si="264"/>
        <v/>
      </c>
      <c r="BQ142" s="146" t="str">
        <f t="shared" si="265"/>
        <v/>
      </c>
      <c r="BR142" s="147" t="str">
        <f t="shared" si="266"/>
        <v/>
      </c>
      <c r="BS142" s="148" t="str">
        <f t="shared" si="267"/>
        <v/>
      </c>
      <c r="BT142" s="149" t="str">
        <f t="shared" si="268"/>
        <v/>
      </c>
      <c r="BU142" s="150" t="str">
        <f t="shared" si="269"/>
        <v/>
      </c>
      <c r="BV142" s="89"/>
      <c r="BW142" s="142"/>
      <c r="BX142" s="142"/>
      <c r="BY142" s="143" t="str">
        <f t="shared" si="270"/>
        <v/>
      </c>
      <c r="BZ142" s="144" t="str">
        <f t="shared" si="271"/>
        <v/>
      </c>
      <c r="CA142" s="145" t="str">
        <f t="shared" si="272"/>
        <v/>
      </c>
      <c r="CB142" s="145" t="str">
        <f t="shared" si="273"/>
        <v/>
      </c>
      <c r="CC142" s="146" t="str">
        <f t="shared" si="274"/>
        <v/>
      </c>
      <c r="CD142" s="147" t="str">
        <f t="shared" si="275"/>
        <v/>
      </c>
      <c r="CE142" s="148" t="str">
        <f t="shared" si="276"/>
        <v/>
      </c>
      <c r="CF142" s="149" t="str">
        <f t="shared" si="277"/>
        <v/>
      </c>
      <c r="CG142" s="150" t="str">
        <f t="shared" si="278"/>
        <v/>
      </c>
      <c r="CH142" s="89"/>
      <c r="CI142" s="142"/>
      <c r="CJ142" s="142"/>
      <c r="CK142" s="143" t="str">
        <f t="shared" si="279"/>
        <v/>
      </c>
      <c r="CL142" s="144" t="str">
        <f t="shared" si="280"/>
        <v/>
      </c>
      <c r="CM142" s="145" t="str">
        <f t="shared" si="281"/>
        <v/>
      </c>
      <c r="CN142" s="145" t="str">
        <f t="shared" si="282"/>
        <v/>
      </c>
      <c r="CO142" s="146" t="str">
        <f t="shared" si="283"/>
        <v/>
      </c>
      <c r="CP142" s="147" t="str">
        <f t="shared" si="284"/>
        <v/>
      </c>
      <c r="CQ142" s="148" t="str">
        <f t="shared" si="285"/>
        <v/>
      </c>
      <c r="CR142" s="149" t="str">
        <f t="shared" si="286"/>
        <v/>
      </c>
      <c r="CS142" s="150" t="str">
        <f t="shared" si="287"/>
        <v/>
      </c>
      <c r="CT142" s="89"/>
      <c r="CU142" s="142"/>
      <c r="CV142" s="142"/>
      <c r="CW142" s="143">
        <f t="shared" si="562"/>
        <v>44196</v>
      </c>
      <c r="CX142" s="144" t="str">
        <f t="shared" si="563"/>
        <v>Castex I</v>
      </c>
      <c r="CY142" s="145">
        <f t="shared" si="564"/>
        <v>44019</v>
      </c>
      <c r="CZ142" s="145">
        <f t="shared" si="565"/>
        <v>44196</v>
      </c>
      <c r="DA142" s="146" t="str">
        <f t="shared" si="566"/>
        <v>Amelie De Montchalin</v>
      </c>
      <c r="DB142" s="147" t="str">
        <f t="shared" si="567"/>
        <v>1985</v>
      </c>
      <c r="DC142" s="148" t="str">
        <f t="shared" si="568"/>
        <v>female</v>
      </c>
      <c r="DD142" s="149" t="str">
        <f t="shared" si="569"/>
        <v>fr_lrm01</v>
      </c>
      <c r="DE142" s="150" t="str">
        <f t="shared" si="570"/>
        <v>Montchalin_Amelie_1985</v>
      </c>
      <c r="DF142" s="89"/>
      <c r="DG142" s="142"/>
      <c r="DH142" s="142" t="s">
        <v>1335</v>
      </c>
      <c r="DI142" s="143" t="str">
        <f t="shared" si="428"/>
        <v/>
      </c>
      <c r="DJ142" s="144" t="str">
        <f t="shared" si="429"/>
        <v/>
      </c>
      <c r="DK142" s="145" t="str">
        <f t="shared" si="430"/>
        <v/>
      </c>
      <c r="DL142" s="145" t="str">
        <f t="shared" si="431"/>
        <v/>
      </c>
      <c r="DM142" s="146" t="str">
        <f t="shared" si="432"/>
        <v/>
      </c>
      <c r="DN142" s="147" t="str">
        <f t="shared" si="433"/>
        <v/>
      </c>
      <c r="DO142" s="148" t="str">
        <f t="shared" si="434"/>
        <v/>
      </c>
      <c r="DP142" s="149" t="str">
        <f t="shared" si="435"/>
        <v/>
      </c>
      <c r="DQ142" s="150" t="str">
        <f t="shared" si="436"/>
        <v/>
      </c>
      <c r="DR142" s="89"/>
      <c r="DS142" s="5"/>
      <c r="DT142" s="89"/>
      <c r="DU142" s="143" t="str">
        <f t="shared" si="437"/>
        <v/>
      </c>
      <c r="DV142" s="144" t="str">
        <f t="shared" si="438"/>
        <v/>
      </c>
      <c r="DW142" s="145" t="str">
        <f t="shared" si="439"/>
        <v/>
      </c>
      <c r="DX142" s="145" t="str">
        <f t="shared" si="440"/>
        <v/>
      </c>
      <c r="DY142" s="146" t="str">
        <f t="shared" si="441"/>
        <v/>
      </c>
      <c r="DZ142" s="147" t="str">
        <f t="shared" si="442"/>
        <v/>
      </c>
      <c r="EA142" s="148" t="str">
        <f t="shared" si="443"/>
        <v/>
      </c>
      <c r="EB142" s="149" t="str">
        <f t="shared" si="444"/>
        <v/>
      </c>
      <c r="EC142" s="150" t="str">
        <f t="shared" si="445"/>
        <v/>
      </c>
      <c r="ED142" s="89"/>
      <c r="EE142" s="5"/>
      <c r="EF142" s="89"/>
      <c r="EG142" s="143" t="str">
        <f t="shared" si="446"/>
        <v/>
      </c>
      <c r="EH142" s="144" t="str">
        <f t="shared" si="447"/>
        <v/>
      </c>
      <c r="EI142" s="145" t="str">
        <f t="shared" si="448"/>
        <v/>
      </c>
      <c r="EJ142" s="145" t="str">
        <f t="shared" si="449"/>
        <v/>
      </c>
      <c r="EK142" s="146" t="str">
        <f t="shared" si="450"/>
        <v/>
      </c>
      <c r="EL142" s="147" t="str">
        <f t="shared" si="451"/>
        <v/>
      </c>
      <c r="EM142" s="148" t="str">
        <f t="shared" si="452"/>
        <v/>
      </c>
      <c r="EN142" s="149" t="str">
        <f t="shared" si="453"/>
        <v/>
      </c>
      <c r="EO142" s="150" t="str">
        <f t="shared" si="454"/>
        <v/>
      </c>
      <c r="EP142" s="89"/>
      <c r="EQ142" s="5"/>
      <c r="ER142" s="89"/>
      <c r="ES142" s="143" t="str">
        <f t="shared" si="455"/>
        <v/>
      </c>
      <c r="ET142" s="144" t="str">
        <f t="shared" si="456"/>
        <v/>
      </c>
      <c r="EU142" s="145" t="str">
        <f t="shared" si="457"/>
        <v/>
      </c>
      <c r="EV142" s="145" t="str">
        <f t="shared" si="458"/>
        <v/>
      </c>
      <c r="EW142" s="146" t="str">
        <f t="shared" si="459"/>
        <v/>
      </c>
      <c r="EX142" s="147" t="str">
        <f t="shared" si="460"/>
        <v/>
      </c>
      <c r="EY142" s="148" t="str">
        <f t="shared" si="461"/>
        <v/>
      </c>
      <c r="EZ142" s="149" t="str">
        <f t="shared" si="462"/>
        <v/>
      </c>
      <c r="FA142" s="150" t="str">
        <f t="shared" si="463"/>
        <v/>
      </c>
      <c r="FB142" s="89"/>
      <c r="FC142" s="5"/>
      <c r="FD142" s="89"/>
      <c r="FE142" s="143" t="str">
        <f t="shared" si="464"/>
        <v/>
      </c>
      <c r="FF142" s="144" t="str">
        <f t="shared" si="465"/>
        <v/>
      </c>
      <c r="FG142" s="145" t="str">
        <f t="shared" si="466"/>
        <v/>
      </c>
      <c r="FH142" s="145" t="str">
        <f t="shared" si="467"/>
        <v/>
      </c>
      <c r="FI142" s="146" t="str">
        <f t="shared" si="468"/>
        <v/>
      </c>
      <c r="FJ142" s="147" t="str">
        <f t="shared" si="469"/>
        <v/>
      </c>
      <c r="FK142" s="148" t="str">
        <f t="shared" si="470"/>
        <v/>
      </c>
      <c r="FL142" s="149" t="str">
        <f t="shared" si="471"/>
        <v/>
      </c>
      <c r="FM142" s="150" t="str">
        <f t="shared" si="472"/>
        <v/>
      </c>
      <c r="FN142" s="89"/>
      <c r="FO142" s="5"/>
      <c r="FP142" s="89"/>
      <c r="FQ142" s="143" t="str">
        <f>IF(FU142="","",#REF!)</f>
        <v/>
      </c>
      <c r="FR142" s="144" t="str">
        <f t="shared" si="473"/>
        <v/>
      </c>
      <c r="FS142" s="145" t="str">
        <f t="shared" si="474"/>
        <v/>
      </c>
      <c r="FT142" s="145" t="str">
        <f t="shared" si="475"/>
        <v/>
      </c>
      <c r="FU142" s="146" t="str">
        <f t="shared" si="476"/>
        <v/>
      </c>
      <c r="FV142" s="147" t="str">
        <f t="shared" si="477"/>
        <v/>
      </c>
      <c r="FW142" s="148" t="str">
        <f t="shared" si="478"/>
        <v/>
      </c>
      <c r="FX142" s="149" t="str">
        <f t="shared" si="479"/>
        <v/>
      </c>
      <c r="FY142" s="150" t="str">
        <f t="shared" si="480"/>
        <v/>
      </c>
      <c r="FZ142" s="89"/>
      <c r="GA142" s="5"/>
      <c r="GB142" s="89"/>
      <c r="GC142" s="143" t="str">
        <f t="shared" si="481"/>
        <v/>
      </c>
      <c r="GD142" s="144" t="str">
        <f t="shared" si="482"/>
        <v/>
      </c>
      <c r="GE142" s="145" t="str">
        <f t="shared" si="483"/>
        <v/>
      </c>
      <c r="GF142" s="145" t="str">
        <f t="shared" si="484"/>
        <v/>
      </c>
      <c r="GG142" s="146" t="str">
        <f t="shared" si="485"/>
        <v/>
      </c>
      <c r="GH142" s="147" t="str">
        <f t="shared" si="486"/>
        <v/>
      </c>
      <c r="GI142" s="148" t="str">
        <f t="shared" si="487"/>
        <v/>
      </c>
      <c r="GJ142" s="149" t="str">
        <f t="shared" si="488"/>
        <v/>
      </c>
      <c r="GK142" s="150" t="str">
        <f t="shared" si="489"/>
        <v/>
      </c>
      <c r="GL142" s="89"/>
      <c r="GM142" s="5"/>
      <c r="GN142" s="89"/>
      <c r="GO142" s="143" t="str">
        <f t="shared" si="490"/>
        <v/>
      </c>
      <c r="GP142" s="144" t="str">
        <f t="shared" si="491"/>
        <v/>
      </c>
      <c r="GQ142" s="145" t="str">
        <f t="shared" si="492"/>
        <v/>
      </c>
      <c r="GR142" s="145" t="str">
        <f t="shared" si="493"/>
        <v/>
      </c>
      <c r="GS142" s="146" t="str">
        <f t="shared" si="494"/>
        <v/>
      </c>
      <c r="GT142" s="147" t="str">
        <f t="shared" si="495"/>
        <v/>
      </c>
      <c r="GU142" s="148" t="str">
        <f t="shared" si="496"/>
        <v/>
      </c>
      <c r="GV142" s="149" t="str">
        <f t="shared" si="497"/>
        <v/>
      </c>
      <c r="GW142" s="150" t="str">
        <f t="shared" si="498"/>
        <v/>
      </c>
      <c r="GX142" s="89"/>
      <c r="GY142" s="5"/>
      <c r="GZ142" s="89"/>
      <c r="HA142" s="143" t="str">
        <f t="shared" si="499"/>
        <v/>
      </c>
      <c r="HB142" s="144" t="str">
        <f t="shared" si="500"/>
        <v/>
      </c>
      <c r="HC142" s="145" t="str">
        <f t="shared" si="501"/>
        <v/>
      </c>
      <c r="HD142" s="145" t="str">
        <f t="shared" si="502"/>
        <v/>
      </c>
      <c r="HE142" s="146" t="str">
        <f t="shared" si="503"/>
        <v/>
      </c>
      <c r="HF142" s="147" t="str">
        <f t="shared" si="504"/>
        <v/>
      </c>
      <c r="HG142" s="148" t="str">
        <f t="shared" si="505"/>
        <v/>
      </c>
      <c r="HH142" s="149" t="str">
        <f t="shared" si="506"/>
        <v/>
      </c>
      <c r="HI142" s="150" t="str">
        <f t="shared" si="507"/>
        <v/>
      </c>
      <c r="HJ142" s="89"/>
      <c r="HK142" s="5"/>
      <c r="HL142" s="89"/>
      <c r="HM142" s="143" t="str">
        <f t="shared" si="508"/>
        <v/>
      </c>
      <c r="HN142" s="144" t="str">
        <f t="shared" si="509"/>
        <v/>
      </c>
      <c r="HO142" s="145" t="str">
        <f t="shared" si="510"/>
        <v/>
      </c>
      <c r="HP142" s="145" t="str">
        <f t="shared" si="511"/>
        <v/>
      </c>
      <c r="HQ142" s="146" t="str">
        <f t="shared" si="512"/>
        <v/>
      </c>
      <c r="HR142" s="147" t="str">
        <f t="shared" si="513"/>
        <v/>
      </c>
      <c r="HS142" s="148" t="str">
        <f t="shared" si="514"/>
        <v/>
      </c>
      <c r="HT142" s="149" t="str">
        <f t="shared" si="515"/>
        <v/>
      </c>
      <c r="HU142" s="150" t="str">
        <f t="shared" si="516"/>
        <v/>
      </c>
      <c r="HV142" s="89"/>
      <c r="HW142" s="5"/>
      <c r="HX142" s="89"/>
      <c r="HY142" s="143" t="str">
        <f t="shared" si="517"/>
        <v/>
      </c>
      <c r="HZ142" s="144" t="str">
        <f t="shared" si="518"/>
        <v/>
      </c>
      <c r="IA142" s="145" t="str">
        <f t="shared" si="519"/>
        <v/>
      </c>
      <c r="IB142" s="145" t="str">
        <f t="shared" si="520"/>
        <v/>
      </c>
      <c r="IC142" s="146" t="str">
        <f t="shared" si="521"/>
        <v/>
      </c>
      <c r="ID142" s="147" t="str">
        <f t="shared" si="522"/>
        <v/>
      </c>
      <c r="IE142" s="148" t="str">
        <f t="shared" si="523"/>
        <v/>
      </c>
      <c r="IF142" s="149" t="str">
        <f t="shared" si="524"/>
        <v/>
      </c>
      <c r="IG142" s="150" t="str">
        <f t="shared" si="525"/>
        <v/>
      </c>
      <c r="IH142" s="89"/>
      <c r="II142" s="5"/>
      <c r="IJ142" s="89"/>
      <c r="IK142" s="143" t="str">
        <f t="shared" si="526"/>
        <v/>
      </c>
      <c r="IL142" s="144" t="str">
        <f t="shared" si="527"/>
        <v/>
      </c>
      <c r="IM142" s="145" t="str">
        <f t="shared" si="528"/>
        <v/>
      </c>
      <c r="IN142" s="145" t="str">
        <f t="shared" si="529"/>
        <v/>
      </c>
      <c r="IO142" s="146" t="str">
        <f t="shared" si="530"/>
        <v/>
      </c>
      <c r="IP142" s="147" t="str">
        <f t="shared" si="531"/>
        <v/>
      </c>
      <c r="IQ142" s="148" t="str">
        <f t="shared" si="532"/>
        <v/>
      </c>
      <c r="IR142" s="149" t="str">
        <f t="shared" si="533"/>
        <v/>
      </c>
      <c r="IS142" s="150" t="str">
        <f t="shared" si="534"/>
        <v/>
      </c>
      <c r="IT142" s="89"/>
      <c r="IU142" s="5"/>
      <c r="IV142" s="89"/>
      <c r="IW142" s="143" t="str">
        <f t="shared" si="535"/>
        <v/>
      </c>
      <c r="IX142" s="144" t="str">
        <f t="shared" si="536"/>
        <v/>
      </c>
      <c r="IY142" s="145" t="str">
        <f t="shared" si="537"/>
        <v/>
      </c>
      <c r="IZ142" s="145" t="str">
        <f t="shared" si="538"/>
        <v/>
      </c>
      <c r="JA142" s="146" t="str">
        <f t="shared" si="539"/>
        <v/>
      </c>
      <c r="JB142" s="147" t="str">
        <f t="shared" si="540"/>
        <v/>
      </c>
      <c r="JC142" s="148" t="str">
        <f t="shared" si="541"/>
        <v/>
      </c>
      <c r="JD142" s="149" t="str">
        <f t="shared" si="542"/>
        <v/>
      </c>
      <c r="JE142" s="150" t="str">
        <f t="shared" si="543"/>
        <v/>
      </c>
      <c r="JF142" s="89"/>
      <c r="JG142" s="5"/>
      <c r="JH142" s="89"/>
      <c r="JI142" s="143" t="str">
        <f t="shared" si="544"/>
        <v/>
      </c>
      <c r="JJ142" s="144" t="str">
        <f t="shared" si="545"/>
        <v/>
      </c>
      <c r="JK142" s="145" t="str">
        <f t="shared" si="546"/>
        <v/>
      </c>
      <c r="JL142" s="145" t="str">
        <f t="shared" si="547"/>
        <v/>
      </c>
      <c r="JM142" s="146" t="str">
        <f t="shared" si="548"/>
        <v/>
      </c>
      <c r="JN142" s="147" t="str">
        <f t="shared" si="549"/>
        <v/>
      </c>
      <c r="JO142" s="148" t="str">
        <f t="shared" si="550"/>
        <v/>
      </c>
      <c r="JP142" s="149" t="str">
        <f t="shared" si="551"/>
        <v/>
      </c>
      <c r="JQ142" s="150" t="str">
        <f t="shared" si="552"/>
        <v/>
      </c>
      <c r="JR142" s="89"/>
      <c r="JS142" s="5"/>
      <c r="JT142" s="89"/>
      <c r="JU142" s="143" t="str">
        <f t="shared" si="553"/>
        <v/>
      </c>
      <c r="JV142" s="144" t="str">
        <f t="shared" si="554"/>
        <v/>
      </c>
      <c r="JW142" s="145" t="str">
        <f t="shared" si="555"/>
        <v/>
      </c>
      <c r="JX142" s="145" t="str">
        <f t="shared" si="556"/>
        <v/>
      </c>
      <c r="JY142" s="146" t="str">
        <f t="shared" si="557"/>
        <v/>
      </c>
      <c r="JZ142" s="147" t="str">
        <f t="shared" si="558"/>
        <v/>
      </c>
      <c r="KA142" s="148" t="str">
        <f t="shared" si="559"/>
        <v/>
      </c>
      <c r="KB142" s="149" t="str">
        <f t="shared" si="560"/>
        <v/>
      </c>
      <c r="KC142" s="150" t="str">
        <f t="shared" si="561"/>
        <v/>
      </c>
      <c r="KD142" s="89"/>
      <c r="KE142" s="5"/>
      <c r="KF142" s="89"/>
    </row>
    <row r="143" spans="1:292" ht="13.5" customHeight="1" x14ac:dyDescent="0.25">
      <c r="A143" s="100"/>
      <c r="E143" s="143" t="str">
        <f t="shared" si="397"/>
        <v/>
      </c>
      <c r="F143" s="144" t="str">
        <f t="shared" si="398"/>
        <v/>
      </c>
      <c r="G143" s="145" t="str">
        <f t="shared" si="399"/>
        <v/>
      </c>
      <c r="H143" s="145" t="str">
        <f t="shared" si="400"/>
        <v/>
      </c>
      <c r="I143" s="146" t="str">
        <f t="shared" si="401"/>
        <v/>
      </c>
      <c r="J143" s="147" t="str">
        <f t="shared" si="402"/>
        <v/>
      </c>
      <c r="K143" s="148" t="str">
        <f t="shared" si="403"/>
        <v/>
      </c>
      <c r="L143" s="149" t="str">
        <f t="shared" si="404"/>
        <v/>
      </c>
      <c r="M143" s="150" t="str">
        <f t="shared" si="405"/>
        <v/>
      </c>
      <c r="O143" s="5"/>
      <c r="Q143" s="143" t="str">
        <f t="shared" si="406"/>
        <v/>
      </c>
      <c r="R143" s="144" t="str">
        <f t="shared" si="407"/>
        <v/>
      </c>
      <c r="S143" s="145" t="str">
        <f t="shared" si="408"/>
        <v/>
      </c>
      <c r="T143" s="145" t="str">
        <f t="shared" si="409"/>
        <v/>
      </c>
      <c r="U143" s="146" t="str">
        <f t="shared" si="410"/>
        <v/>
      </c>
      <c r="V143" s="147" t="str">
        <f t="shared" si="411"/>
        <v/>
      </c>
      <c r="W143" s="148" t="str">
        <f t="shared" si="412"/>
        <v/>
      </c>
      <c r="X143" s="149" t="str">
        <f t="shared" si="413"/>
        <v/>
      </c>
      <c r="Y143" s="150" t="str">
        <f t="shared" si="414"/>
        <v/>
      </c>
      <c r="AA143" s="5"/>
      <c r="AC143" s="143" t="str">
        <f t="shared" si="415"/>
        <v/>
      </c>
      <c r="AD143" s="144" t="str">
        <f t="shared" si="416"/>
        <v/>
      </c>
      <c r="AE143" s="145" t="str">
        <f t="shared" si="417"/>
        <v/>
      </c>
      <c r="AF143" s="145" t="str">
        <f t="shared" si="418"/>
        <v/>
      </c>
      <c r="AG143" s="146" t="str">
        <f t="shared" si="419"/>
        <v/>
      </c>
      <c r="AH143" s="147" t="str">
        <f t="shared" si="420"/>
        <v/>
      </c>
      <c r="AI143" s="148" t="str">
        <f t="shared" si="421"/>
        <v/>
      </c>
      <c r="AJ143" s="149" t="str">
        <f t="shared" si="422"/>
        <v/>
      </c>
      <c r="AK143" s="150" t="str">
        <f t="shared" si="423"/>
        <v/>
      </c>
      <c r="AM143" s="5"/>
      <c r="AO143" s="143" t="str">
        <f t="shared" si="288"/>
        <v/>
      </c>
      <c r="AP143" s="144" t="str">
        <f t="shared" si="289"/>
        <v/>
      </c>
      <c r="AQ143" s="145" t="str">
        <f t="shared" si="424"/>
        <v/>
      </c>
      <c r="AR143" s="145" t="str">
        <f t="shared" si="425"/>
        <v/>
      </c>
      <c r="AS143" s="146" t="str">
        <f t="shared" si="290"/>
        <v/>
      </c>
      <c r="AT143" s="147" t="str">
        <f t="shared" si="291"/>
        <v/>
      </c>
      <c r="AU143" s="148" t="str">
        <f t="shared" si="292"/>
        <v/>
      </c>
      <c r="AV143" s="149" t="str">
        <f t="shared" si="293"/>
        <v/>
      </c>
      <c r="AW143" s="150" t="str">
        <f t="shared" si="294"/>
        <v/>
      </c>
      <c r="AX143" s="89"/>
      <c r="AY143" s="5"/>
      <c r="AZ143" s="89"/>
      <c r="BA143" s="143" t="str">
        <f t="shared" si="295"/>
        <v/>
      </c>
      <c r="BB143" s="144" t="str">
        <f t="shared" si="296"/>
        <v/>
      </c>
      <c r="BC143" s="145" t="str">
        <f t="shared" si="426"/>
        <v/>
      </c>
      <c r="BD143" s="145" t="str">
        <f t="shared" si="427"/>
        <v/>
      </c>
      <c r="BE143" s="146" t="str">
        <f t="shared" si="297"/>
        <v/>
      </c>
      <c r="BF143" s="147" t="str">
        <f t="shared" si="298"/>
        <v/>
      </c>
      <c r="BG143" s="148" t="str">
        <f t="shared" si="299"/>
        <v/>
      </c>
      <c r="BH143" s="149" t="str">
        <f t="shared" si="300"/>
        <v/>
      </c>
      <c r="BI143" s="150" t="str">
        <f t="shared" si="301"/>
        <v/>
      </c>
      <c r="BJ143" s="89"/>
      <c r="BK143" s="5"/>
      <c r="BL143" s="89"/>
      <c r="BM143" s="143" t="str">
        <f t="shared" si="261"/>
        <v/>
      </c>
      <c r="BN143" s="144" t="str">
        <f t="shared" si="262"/>
        <v/>
      </c>
      <c r="BO143" s="145" t="str">
        <f t="shared" si="263"/>
        <v/>
      </c>
      <c r="BP143" s="145" t="str">
        <f t="shared" si="264"/>
        <v/>
      </c>
      <c r="BQ143" s="146" t="str">
        <f t="shared" si="265"/>
        <v/>
      </c>
      <c r="BR143" s="147" t="str">
        <f t="shared" si="266"/>
        <v/>
      </c>
      <c r="BS143" s="148" t="str">
        <f t="shared" si="267"/>
        <v/>
      </c>
      <c r="BT143" s="149" t="str">
        <f t="shared" si="268"/>
        <v/>
      </c>
      <c r="BU143" s="150" t="str">
        <f t="shared" si="269"/>
        <v/>
      </c>
      <c r="BV143" s="89"/>
      <c r="BW143" s="142"/>
      <c r="BX143" s="142"/>
      <c r="BY143" s="143" t="str">
        <f t="shared" si="270"/>
        <v/>
      </c>
      <c r="BZ143" s="144" t="str">
        <f t="shared" si="271"/>
        <v/>
      </c>
      <c r="CA143" s="145" t="str">
        <f t="shared" si="272"/>
        <v/>
      </c>
      <c r="CB143" s="145" t="str">
        <f t="shared" si="273"/>
        <v/>
      </c>
      <c r="CC143" s="146" t="str">
        <f t="shared" si="274"/>
        <v/>
      </c>
      <c r="CD143" s="147" t="str">
        <f t="shared" si="275"/>
        <v/>
      </c>
      <c r="CE143" s="148" t="str">
        <f t="shared" si="276"/>
        <v/>
      </c>
      <c r="CF143" s="149" t="str">
        <f t="shared" si="277"/>
        <v/>
      </c>
      <c r="CG143" s="150" t="str">
        <f t="shared" si="278"/>
        <v/>
      </c>
      <c r="CH143" s="89"/>
      <c r="CI143" s="142"/>
      <c r="CJ143" s="142"/>
      <c r="CK143" s="143" t="str">
        <f t="shared" si="279"/>
        <v/>
      </c>
      <c r="CL143" s="144" t="str">
        <f t="shared" si="280"/>
        <v/>
      </c>
      <c r="CM143" s="145" t="str">
        <f t="shared" si="281"/>
        <v/>
      </c>
      <c r="CN143" s="145" t="str">
        <f t="shared" si="282"/>
        <v/>
      </c>
      <c r="CO143" s="146" t="str">
        <f t="shared" si="283"/>
        <v/>
      </c>
      <c r="CP143" s="147" t="str">
        <f t="shared" si="284"/>
        <v/>
      </c>
      <c r="CQ143" s="148" t="str">
        <f t="shared" si="285"/>
        <v/>
      </c>
      <c r="CR143" s="149" t="str">
        <f t="shared" si="286"/>
        <v/>
      </c>
      <c r="CS143" s="150" t="str">
        <f t="shared" si="287"/>
        <v/>
      </c>
      <c r="CT143" s="89"/>
      <c r="CU143" s="142"/>
      <c r="CV143" s="142"/>
      <c r="CW143" s="143" t="str">
        <f t="shared" si="562"/>
        <v/>
      </c>
      <c r="CX143" s="144" t="str">
        <f t="shared" si="563"/>
        <v/>
      </c>
      <c r="CY143" s="145" t="str">
        <f t="shared" si="564"/>
        <v/>
      </c>
      <c r="CZ143" s="145" t="str">
        <f t="shared" si="565"/>
        <v/>
      </c>
      <c r="DA143" s="146" t="str">
        <f t="shared" si="566"/>
        <v/>
      </c>
      <c r="DB143" s="147" t="str">
        <f t="shared" si="567"/>
        <v/>
      </c>
      <c r="DC143" s="148" t="str">
        <f t="shared" si="568"/>
        <v/>
      </c>
      <c r="DD143" s="149" t="str">
        <f t="shared" si="569"/>
        <v/>
      </c>
      <c r="DE143" s="150" t="str">
        <f t="shared" si="570"/>
        <v/>
      </c>
      <c r="DF143" s="89"/>
      <c r="DG143" s="142"/>
      <c r="DH143" s="142"/>
      <c r="DI143" s="143" t="str">
        <f t="shared" si="428"/>
        <v/>
      </c>
      <c r="DJ143" s="144" t="str">
        <f t="shared" si="429"/>
        <v/>
      </c>
      <c r="DK143" s="145" t="str">
        <f t="shared" si="430"/>
        <v/>
      </c>
      <c r="DL143" s="145" t="str">
        <f t="shared" si="431"/>
        <v/>
      </c>
      <c r="DM143" s="146" t="str">
        <f t="shared" si="432"/>
        <v/>
      </c>
      <c r="DN143" s="147" t="str">
        <f t="shared" si="433"/>
        <v/>
      </c>
      <c r="DO143" s="148" t="str">
        <f t="shared" si="434"/>
        <v/>
      </c>
      <c r="DP143" s="149" t="str">
        <f t="shared" si="435"/>
        <v/>
      </c>
      <c r="DQ143" s="150" t="str">
        <f t="shared" si="436"/>
        <v/>
      </c>
      <c r="DR143" s="89"/>
      <c r="DS143" s="5"/>
      <c r="DT143" s="89"/>
      <c r="DU143" s="143" t="str">
        <f t="shared" si="437"/>
        <v/>
      </c>
      <c r="DV143" s="144" t="str">
        <f t="shared" si="438"/>
        <v/>
      </c>
      <c r="DW143" s="145" t="str">
        <f t="shared" si="439"/>
        <v/>
      </c>
      <c r="DX143" s="145" t="str">
        <f t="shared" si="440"/>
        <v/>
      </c>
      <c r="DY143" s="146" t="str">
        <f t="shared" si="441"/>
        <v/>
      </c>
      <c r="DZ143" s="147" t="str">
        <f t="shared" si="442"/>
        <v/>
      </c>
      <c r="EA143" s="148" t="str">
        <f t="shared" si="443"/>
        <v/>
      </c>
      <c r="EB143" s="149" t="str">
        <f t="shared" si="444"/>
        <v/>
      </c>
      <c r="EC143" s="150" t="str">
        <f t="shared" si="445"/>
        <v/>
      </c>
      <c r="ED143" s="89"/>
      <c r="EE143" s="5"/>
      <c r="EF143" s="89"/>
      <c r="EG143" s="143" t="str">
        <f t="shared" si="446"/>
        <v/>
      </c>
      <c r="EH143" s="144" t="str">
        <f t="shared" si="447"/>
        <v/>
      </c>
      <c r="EI143" s="145" t="str">
        <f t="shared" si="448"/>
        <v/>
      </c>
      <c r="EJ143" s="145" t="str">
        <f t="shared" si="449"/>
        <v/>
      </c>
      <c r="EK143" s="146" t="str">
        <f t="shared" si="450"/>
        <v/>
      </c>
      <c r="EL143" s="147" t="str">
        <f t="shared" si="451"/>
        <v/>
      </c>
      <c r="EM143" s="148" t="str">
        <f t="shared" si="452"/>
        <v/>
      </c>
      <c r="EN143" s="149" t="str">
        <f t="shared" si="453"/>
        <v/>
      </c>
      <c r="EO143" s="150" t="str">
        <f t="shared" si="454"/>
        <v/>
      </c>
      <c r="EP143" s="89"/>
      <c r="EQ143" s="5"/>
      <c r="ER143" s="89"/>
      <c r="ES143" s="143" t="str">
        <f t="shared" si="455"/>
        <v/>
      </c>
      <c r="ET143" s="144" t="str">
        <f t="shared" si="456"/>
        <v/>
      </c>
      <c r="EU143" s="145" t="str">
        <f t="shared" si="457"/>
        <v/>
      </c>
      <c r="EV143" s="145" t="str">
        <f t="shared" si="458"/>
        <v/>
      </c>
      <c r="EW143" s="146" t="str">
        <f t="shared" si="459"/>
        <v/>
      </c>
      <c r="EX143" s="147" t="str">
        <f t="shared" si="460"/>
        <v/>
      </c>
      <c r="EY143" s="148" t="str">
        <f t="shared" si="461"/>
        <v/>
      </c>
      <c r="EZ143" s="149" t="str">
        <f t="shared" si="462"/>
        <v/>
      </c>
      <c r="FA143" s="150" t="str">
        <f t="shared" si="463"/>
        <v/>
      </c>
      <c r="FB143" s="89"/>
      <c r="FC143" s="5"/>
      <c r="FD143" s="89"/>
      <c r="FE143" s="143" t="str">
        <f t="shared" si="464"/>
        <v/>
      </c>
      <c r="FF143" s="144" t="str">
        <f t="shared" si="465"/>
        <v/>
      </c>
      <c r="FG143" s="145" t="str">
        <f t="shared" si="466"/>
        <v/>
      </c>
      <c r="FH143" s="145" t="str">
        <f t="shared" si="467"/>
        <v/>
      </c>
      <c r="FI143" s="146" t="str">
        <f t="shared" si="468"/>
        <v/>
      </c>
      <c r="FJ143" s="147" t="str">
        <f t="shared" si="469"/>
        <v/>
      </c>
      <c r="FK143" s="148" t="str">
        <f t="shared" si="470"/>
        <v/>
      </c>
      <c r="FL143" s="149" t="str">
        <f t="shared" si="471"/>
        <v/>
      </c>
      <c r="FM143" s="150" t="str">
        <f t="shared" si="472"/>
        <v/>
      </c>
      <c r="FN143" s="89"/>
      <c r="FO143" s="5"/>
      <c r="FP143" s="89"/>
      <c r="FQ143" s="143" t="str">
        <f>IF(FU143="","",#REF!)</f>
        <v/>
      </c>
      <c r="FR143" s="144" t="str">
        <f t="shared" si="473"/>
        <v/>
      </c>
      <c r="FS143" s="145" t="str">
        <f t="shared" si="474"/>
        <v/>
      </c>
      <c r="FT143" s="145" t="str">
        <f t="shared" si="475"/>
        <v/>
      </c>
      <c r="FU143" s="146" t="str">
        <f t="shared" si="476"/>
        <v/>
      </c>
      <c r="FV143" s="147" t="str">
        <f t="shared" si="477"/>
        <v/>
      </c>
      <c r="FW143" s="148" t="str">
        <f t="shared" si="478"/>
        <v/>
      </c>
      <c r="FX143" s="149" t="str">
        <f t="shared" si="479"/>
        <v/>
      </c>
      <c r="FY143" s="150" t="str">
        <f t="shared" si="480"/>
        <v/>
      </c>
      <c r="FZ143" s="89"/>
      <c r="GA143" s="5"/>
      <c r="GB143" s="89"/>
      <c r="GC143" s="143" t="str">
        <f t="shared" si="481"/>
        <v/>
      </c>
      <c r="GD143" s="144" t="str">
        <f t="shared" si="482"/>
        <v/>
      </c>
      <c r="GE143" s="145" t="str">
        <f t="shared" si="483"/>
        <v/>
      </c>
      <c r="GF143" s="145" t="str">
        <f t="shared" si="484"/>
        <v/>
      </c>
      <c r="GG143" s="146" t="str">
        <f t="shared" si="485"/>
        <v/>
      </c>
      <c r="GH143" s="147" t="str">
        <f t="shared" si="486"/>
        <v/>
      </c>
      <c r="GI143" s="148" t="str">
        <f t="shared" si="487"/>
        <v/>
      </c>
      <c r="GJ143" s="149" t="str">
        <f t="shared" si="488"/>
        <v/>
      </c>
      <c r="GK143" s="150" t="str">
        <f t="shared" si="489"/>
        <v/>
      </c>
      <c r="GL143" s="89"/>
      <c r="GM143" s="5"/>
      <c r="GN143" s="89"/>
      <c r="GO143" s="143" t="str">
        <f t="shared" si="490"/>
        <v/>
      </c>
      <c r="GP143" s="144" t="str">
        <f t="shared" si="491"/>
        <v/>
      </c>
      <c r="GQ143" s="145" t="str">
        <f t="shared" si="492"/>
        <v/>
      </c>
      <c r="GR143" s="145" t="str">
        <f t="shared" si="493"/>
        <v/>
      </c>
      <c r="GS143" s="146" t="str">
        <f t="shared" si="494"/>
        <v/>
      </c>
      <c r="GT143" s="147" t="str">
        <f t="shared" si="495"/>
        <v/>
      </c>
      <c r="GU143" s="148" t="str">
        <f t="shared" si="496"/>
        <v/>
      </c>
      <c r="GV143" s="149" t="str">
        <f t="shared" si="497"/>
        <v/>
      </c>
      <c r="GW143" s="150" t="str">
        <f t="shared" si="498"/>
        <v/>
      </c>
      <c r="GX143" s="89"/>
      <c r="GY143" s="5"/>
      <c r="GZ143" s="89"/>
      <c r="HA143" s="143" t="str">
        <f t="shared" si="499"/>
        <v/>
      </c>
      <c r="HB143" s="144" t="str">
        <f t="shared" si="500"/>
        <v/>
      </c>
      <c r="HC143" s="145" t="str">
        <f t="shared" si="501"/>
        <v/>
      </c>
      <c r="HD143" s="145" t="str">
        <f t="shared" si="502"/>
        <v/>
      </c>
      <c r="HE143" s="146" t="str">
        <f t="shared" si="503"/>
        <v/>
      </c>
      <c r="HF143" s="147" t="str">
        <f t="shared" si="504"/>
        <v/>
      </c>
      <c r="HG143" s="148" t="str">
        <f t="shared" si="505"/>
        <v/>
      </c>
      <c r="HH143" s="149" t="str">
        <f t="shared" si="506"/>
        <v/>
      </c>
      <c r="HI143" s="150" t="str">
        <f t="shared" si="507"/>
        <v/>
      </c>
      <c r="HJ143" s="89"/>
      <c r="HK143" s="5"/>
      <c r="HL143" s="89"/>
      <c r="HM143" s="143" t="str">
        <f t="shared" si="508"/>
        <v/>
      </c>
      <c r="HN143" s="144" t="str">
        <f t="shared" si="509"/>
        <v/>
      </c>
      <c r="HO143" s="145" t="str">
        <f t="shared" si="510"/>
        <v/>
      </c>
      <c r="HP143" s="145" t="str">
        <f t="shared" si="511"/>
        <v/>
      </c>
      <c r="HQ143" s="146" t="str">
        <f t="shared" si="512"/>
        <v/>
      </c>
      <c r="HR143" s="147" t="str">
        <f t="shared" si="513"/>
        <v/>
      </c>
      <c r="HS143" s="148" t="str">
        <f t="shared" si="514"/>
        <v/>
      </c>
      <c r="HT143" s="149" t="str">
        <f t="shared" si="515"/>
        <v/>
      </c>
      <c r="HU143" s="150" t="str">
        <f t="shared" si="516"/>
        <v/>
      </c>
      <c r="HV143" s="89"/>
      <c r="HW143" s="5"/>
      <c r="HX143" s="89"/>
      <c r="HY143" s="143" t="str">
        <f t="shared" si="517"/>
        <v/>
      </c>
      <c r="HZ143" s="144" t="str">
        <f t="shared" si="518"/>
        <v/>
      </c>
      <c r="IA143" s="145" t="str">
        <f t="shared" si="519"/>
        <v/>
      </c>
      <c r="IB143" s="145" t="str">
        <f t="shared" si="520"/>
        <v/>
      </c>
      <c r="IC143" s="146" t="str">
        <f t="shared" si="521"/>
        <v/>
      </c>
      <c r="ID143" s="147" t="str">
        <f t="shared" si="522"/>
        <v/>
      </c>
      <c r="IE143" s="148" t="str">
        <f t="shared" si="523"/>
        <v/>
      </c>
      <c r="IF143" s="149" t="str">
        <f t="shared" si="524"/>
        <v/>
      </c>
      <c r="IG143" s="150" t="str">
        <f t="shared" si="525"/>
        <v/>
      </c>
      <c r="IH143" s="89"/>
      <c r="II143" s="5"/>
      <c r="IJ143" s="89"/>
      <c r="IK143" s="143" t="str">
        <f t="shared" si="526"/>
        <v/>
      </c>
      <c r="IL143" s="144" t="str">
        <f t="shared" si="527"/>
        <v/>
      </c>
      <c r="IM143" s="145" t="str">
        <f t="shared" si="528"/>
        <v/>
      </c>
      <c r="IN143" s="145" t="str">
        <f t="shared" si="529"/>
        <v/>
      </c>
      <c r="IO143" s="146" t="str">
        <f t="shared" si="530"/>
        <v/>
      </c>
      <c r="IP143" s="147" t="str">
        <f t="shared" si="531"/>
        <v/>
      </c>
      <c r="IQ143" s="148" t="str">
        <f t="shared" si="532"/>
        <v/>
      </c>
      <c r="IR143" s="149" t="str">
        <f t="shared" si="533"/>
        <v/>
      </c>
      <c r="IS143" s="150" t="str">
        <f t="shared" si="534"/>
        <v/>
      </c>
      <c r="IT143" s="89"/>
      <c r="IU143" s="5"/>
      <c r="IV143" s="89"/>
      <c r="IW143" s="143" t="str">
        <f t="shared" si="535"/>
        <v/>
      </c>
      <c r="IX143" s="144" t="str">
        <f t="shared" si="536"/>
        <v/>
      </c>
      <c r="IY143" s="145" t="str">
        <f t="shared" si="537"/>
        <v/>
      </c>
      <c r="IZ143" s="145" t="str">
        <f t="shared" si="538"/>
        <v/>
      </c>
      <c r="JA143" s="146" t="str">
        <f t="shared" si="539"/>
        <v/>
      </c>
      <c r="JB143" s="147" t="str">
        <f t="shared" si="540"/>
        <v/>
      </c>
      <c r="JC143" s="148" t="str">
        <f t="shared" si="541"/>
        <v/>
      </c>
      <c r="JD143" s="149" t="str">
        <f t="shared" si="542"/>
        <v/>
      </c>
      <c r="JE143" s="150" t="str">
        <f t="shared" si="543"/>
        <v/>
      </c>
      <c r="JF143" s="89"/>
      <c r="JG143" s="5"/>
      <c r="JH143" s="89"/>
      <c r="JI143" s="143" t="str">
        <f t="shared" si="544"/>
        <v/>
      </c>
      <c r="JJ143" s="144" t="str">
        <f t="shared" si="545"/>
        <v/>
      </c>
      <c r="JK143" s="145" t="str">
        <f t="shared" si="546"/>
        <v/>
      </c>
      <c r="JL143" s="145" t="str">
        <f t="shared" si="547"/>
        <v/>
      </c>
      <c r="JM143" s="146" t="str">
        <f t="shared" si="548"/>
        <v/>
      </c>
      <c r="JN143" s="147" t="str">
        <f t="shared" si="549"/>
        <v/>
      </c>
      <c r="JO143" s="148" t="str">
        <f t="shared" si="550"/>
        <v/>
      </c>
      <c r="JP143" s="149" t="str">
        <f t="shared" si="551"/>
        <v/>
      </c>
      <c r="JQ143" s="150" t="str">
        <f t="shared" si="552"/>
        <v/>
      </c>
      <c r="JR143" s="89"/>
      <c r="JS143" s="5"/>
      <c r="JT143" s="89"/>
      <c r="JU143" s="143" t="str">
        <f t="shared" si="553"/>
        <v/>
      </c>
      <c r="JV143" s="144" t="str">
        <f t="shared" si="554"/>
        <v/>
      </c>
      <c r="JW143" s="145" t="str">
        <f t="shared" si="555"/>
        <v/>
      </c>
      <c r="JX143" s="145" t="str">
        <f t="shared" si="556"/>
        <v/>
      </c>
      <c r="JY143" s="146" t="str">
        <f t="shared" si="557"/>
        <v/>
      </c>
      <c r="JZ143" s="147" t="str">
        <f t="shared" si="558"/>
        <v/>
      </c>
      <c r="KA143" s="148" t="str">
        <f t="shared" si="559"/>
        <v/>
      </c>
      <c r="KB143" s="149" t="str">
        <f t="shared" si="560"/>
        <v/>
      </c>
      <c r="KC143" s="150" t="str">
        <f t="shared" si="561"/>
        <v/>
      </c>
      <c r="KD143" s="89"/>
      <c r="KE143" s="5"/>
      <c r="KF143" s="89"/>
    </row>
    <row r="144" spans="1:292" ht="13.5" customHeight="1" x14ac:dyDescent="0.25">
      <c r="A144" s="100"/>
      <c r="B144" s="155"/>
      <c r="E144" s="143" t="str">
        <f t="shared" si="397"/>
        <v/>
      </c>
      <c r="F144" s="144" t="str">
        <f t="shared" si="398"/>
        <v/>
      </c>
      <c r="G144" s="145" t="str">
        <f t="shared" si="399"/>
        <v/>
      </c>
      <c r="H144" s="145" t="str">
        <f t="shared" si="400"/>
        <v/>
      </c>
      <c r="I144" s="146" t="str">
        <f t="shared" si="401"/>
        <v/>
      </c>
      <c r="J144" s="147" t="str">
        <f t="shared" si="402"/>
        <v/>
      </c>
      <c r="K144" s="148" t="str">
        <f t="shared" si="403"/>
        <v/>
      </c>
      <c r="L144" s="149" t="str">
        <f t="shared" si="404"/>
        <v/>
      </c>
      <c r="M144" s="150" t="str">
        <f t="shared" si="405"/>
        <v/>
      </c>
      <c r="O144" s="5"/>
      <c r="Q144" s="143" t="str">
        <f t="shared" si="406"/>
        <v/>
      </c>
      <c r="R144" s="144" t="str">
        <f t="shared" si="407"/>
        <v/>
      </c>
      <c r="S144" s="145" t="str">
        <f t="shared" si="408"/>
        <v/>
      </c>
      <c r="T144" s="145" t="str">
        <f t="shared" si="409"/>
        <v/>
      </c>
      <c r="U144" s="146" t="str">
        <f t="shared" si="410"/>
        <v/>
      </c>
      <c r="V144" s="147" t="str">
        <f t="shared" si="411"/>
        <v/>
      </c>
      <c r="W144" s="148" t="str">
        <f t="shared" si="412"/>
        <v/>
      </c>
      <c r="X144" s="149" t="str">
        <f t="shared" si="413"/>
        <v/>
      </c>
      <c r="Y144" s="150" t="str">
        <f t="shared" si="414"/>
        <v/>
      </c>
      <c r="AA144" s="5"/>
      <c r="AC144" s="143" t="str">
        <f t="shared" si="415"/>
        <v/>
      </c>
      <c r="AD144" s="144" t="str">
        <f t="shared" si="416"/>
        <v/>
      </c>
      <c r="AE144" s="145" t="str">
        <f t="shared" si="417"/>
        <v/>
      </c>
      <c r="AF144" s="145" t="str">
        <f t="shared" si="418"/>
        <v/>
      </c>
      <c r="AG144" s="146" t="str">
        <f t="shared" si="419"/>
        <v/>
      </c>
      <c r="AH144" s="147" t="str">
        <f t="shared" si="420"/>
        <v/>
      </c>
      <c r="AI144" s="148" t="str">
        <f t="shared" si="421"/>
        <v/>
      </c>
      <c r="AJ144" s="149" t="str">
        <f t="shared" si="422"/>
        <v/>
      </c>
      <c r="AK144" s="150" t="str">
        <f t="shared" si="423"/>
        <v/>
      </c>
      <c r="AM144" s="5"/>
      <c r="AO144" s="143" t="str">
        <f t="shared" si="288"/>
        <v/>
      </c>
      <c r="AP144" s="144" t="str">
        <f t="shared" si="289"/>
        <v/>
      </c>
      <c r="AQ144" s="145" t="str">
        <f t="shared" si="424"/>
        <v/>
      </c>
      <c r="AR144" s="145" t="str">
        <f t="shared" si="425"/>
        <v/>
      </c>
      <c r="AS144" s="146" t="str">
        <f t="shared" si="290"/>
        <v/>
      </c>
      <c r="AT144" s="147" t="str">
        <f t="shared" si="291"/>
        <v/>
      </c>
      <c r="AU144" s="148" t="str">
        <f t="shared" si="292"/>
        <v/>
      </c>
      <c r="AV144" s="149" t="str">
        <f t="shared" si="293"/>
        <v/>
      </c>
      <c r="AW144" s="150" t="str">
        <f t="shared" si="294"/>
        <v/>
      </c>
      <c r="AX144" s="89"/>
      <c r="AY144" s="5"/>
      <c r="AZ144" s="89"/>
      <c r="BA144" s="143" t="str">
        <f t="shared" si="295"/>
        <v/>
      </c>
      <c r="BB144" s="144" t="str">
        <f t="shared" si="296"/>
        <v/>
      </c>
      <c r="BC144" s="145" t="str">
        <f t="shared" si="426"/>
        <v/>
      </c>
      <c r="BD144" s="145" t="str">
        <f t="shared" si="427"/>
        <v/>
      </c>
      <c r="BE144" s="146" t="str">
        <f t="shared" si="297"/>
        <v/>
      </c>
      <c r="BF144" s="147" t="str">
        <f t="shared" si="298"/>
        <v/>
      </c>
      <c r="BG144" s="148" t="str">
        <f t="shared" si="299"/>
        <v/>
      </c>
      <c r="BH144" s="149" t="str">
        <f t="shared" si="300"/>
        <v/>
      </c>
      <c r="BI144" s="150" t="str">
        <f t="shared" si="301"/>
        <v/>
      </c>
      <c r="BJ144" s="89"/>
      <c r="BK144" s="5"/>
      <c r="BL144" s="89"/>
      <c r="BM144" s="143" t="str">
        <f t="shared" si="261"/>
        <v/>
      </c>
      <c r="BN144" s="144" t="str">
        <f t="shared" si="262"/>
        <v/>
      </c>
      <c r="BO144" s="145" t="str">
        <f t="shared" si="263"/>
        <v/>
      </c>
      <c r="BP144" s="145" t="str">
        <f t="shared" si="264"/>
        <v/>
      </c>
      <c r="BQ144" s="146" t="str">
        <f t="shared" si="265"/>
        <v/>
      </c>
      <c r="BR144" s="147" t="str">
        <f t="shared" si="266"/>
        <v/>
      </c>
      <c r="BS144" s="148" t="str">
        <f t="shared" si="267"/>
        <v/>
      </c>
      <c r="BT144" s="149" t="str">
        <f t="shared" si="268"/>
        <v/>
      </c>
      <c r="BU144" s="150" t="str">
        <f t="shared" si="269"/>
        <v/>
      </c>
      <c r="BV144" s="89"/>
      <c r="BW144" s="142"/>
      <c r="BX144" s="142"/>
      <c r="BY144" s="143" t="str">
        <f t="shared" si="270"/>
        <v/>
      </c>
      <c r="BZ144" s="144" t="str">
        <f t="shared" si="271"/>
        <v/>
      </c>
      <c r="CA144" s="145" t="str">
        <f t="shared" si="272"/>
        <v/>
      </c>
      <c r="CB144" s="145" t="str">
        <f t="shared" si="273"/>
        <v/>
      </c>
      <c r="CC144" s="146" t="str">
        <f t="shared" si="274"/>
        <v/>
      </c>
      <c r="CD144" s="147" t="str">
        <f t="shared" si="275"/>
        <v/>
      </c>
      <c r="CE144" s="148" t="str">
        <f t="shared" si="276"/>
        <v/>
      </c>
      <c r="CF144" s="149" t="str">
        <f t="shared" si="277"/>
        <v/>
      </c>
      <c r="CG144" s="150" t="str">
        <f t="shared" si="278"/>
        <v/>
      </c>
      <c r="CH144" s="89"/>
      <c r="CI144" s="142"/>
      <c r="CJ144" s="142"/>
      <c r="CK144" s="143" t="str">
        <f t="shared" si="279"/>
        <v/>
      </c>
      <c r="CL144" s="144" t="str">
        <f t="shared" si="280"/>
        <v/>
      </c>
      <c r="CM144" s="145" t="str">
        <f t="shared" si="281"/>
        <v/>
      </c>
      <c r="CN144" s="145" t="str">
        <f t="shared" si="282"/>
        <v/>
      </c>
      <c r="CO144" s="146" t="str">
        <f t="shared" si="283"/>
        <v/>
      </c>
      <c r="CP144" s="147" t="str">
        <f t="shared" si="284"/>
        <v/>
      </c>
      <c r="CQ144" s="148" t="str">
        <f t="shared" si="285"/>
        <v/>
      </c>
      <c r="CR144" s="149" t="str">
        <f t="shared" si="286"/>
        <v/>
      </c>
      <c r="CS144" s="150" t="str">
        <f t="shared" si="287"/>
        <v/>
      </c>
      <c r="CT144" s="89"/>
      <c r="CU144" s="142"/>
      <c r="CV144" s="142"/>
      <c r="CW144" s="143" t="str">
        <f t="shared" si="562"/>
        <v/>
      </c>
      <c r="CX144" s="144" t="str">
        <f t="shared" si="563"/>
        <v/>
      </c>
      <c r="CY144" s="145" t="str">
        <f t="shared" si="564"/>
        <v/>
      </c>
      <c r="CZ144" s="145" t="str">
        <f t="shared" si="565"/>
        <v/>
      </c>
      <c r="DA144" s="146" t="str">
        <f t="shared" si="566"/>
        <v/>
      </c>
      <c r="DB144" s="147" t="str">
        <f t="shared" si="567"/>
        <v/>
      </c>
      <c r="DC144" s="148" t="str">
        <f t="shared" si="568"/>
        <v/>
      </c>
      <c r="DD144" s="149" t="str">
        <f t="shared" si="569"/>
        <v/>
      </c>
      <c r="DE144" s="150" t="str">
        <f t="shared" si="570"/>
        <v/>
      </c>
      <c r="DF144" s="89"/>
      <c r="DG144" s="142"/>
      <c r="DH144" s="142"/>
      <c r="DI144" s="143" t="str">
        <f t="shared" si="428"/>
        <v/>
      </c>
      <c r="DJ144" s="144" t="str">
        <f t="shared" si="429"/>
        <v/>
      </c>
      <c r="DK144" s="145" t="str">
        <f t="shared" si="430"/>
        <v/>
      </c>
      <c r="DL144" s="145" t="str">
        <f t="shared" si="431"/>
        <v/>
      </c>
      <c r="DM144" s="146" t="str">
        <f t="shared" si="432"/>
        <v/>
      </c>
      <c r="DN144" s="147" t="str">
        <f t="shared" si="433"/>
        <v/>
      </c>
      <c r="DO144" s="148" t="str">
        <f t="shared" si="434"/>
        <v/>
      </c>
      <c r="DP144" s="149" t="str">
        <f t="shared" si="435"/>
        <v/>
      </c>
      <c r="DQ144" s="150" t="str">
        <f t="shared" si="436"/>
        <v/>
      </c>
      <c r="DR144" s="89"/>
      <c r="DS144" s="5"/>
      <c r="DT144" s="89"/>
      <c r="DU144" s="143" t="str">
        <f t="shared" si="437"/>
        <v/>
      </c>
      <c r="DV144" s="144" t="str">
        <f t="shared" si="438"/>
        <v/>
      </c>
      <c r="DW144" s="145" t="str">
        <f t="shared" si="439"/>
        <v/>
      </c>
      <c r="DX144" s="145" t="str">
        <f t="shared" si="440"/>
        <v/>
      </c>
      <c r="DY144" s="146" t="str">
        <f t="shared" si="441"/>
        <v/>
      </c>
      <c r="DZ144" s="147" t="str">
        <f t="shared" si="442"/>
        <v/>
      </c>
      <c r="EA144" s="148" t="str">
        <f t="shared" si="443"/>
        <v/>
      </c>
      <c r="EB144" s="149" t="str">
        <f t="shared" si="444"/>
        <v/>
      </c>
      <c r="EC144" s="150" t="str">
        <f t="shared" si="445"/>
        <v/>
      </c>
      <c r="ED144" s="89"/>
      <c r="EE144" s="5"/>
      <c r="EF144" s="89"/>
      <c r="EG144" s="143" t="str">
        <f t="shared" si="446"/>
        <v/>
      </c>
      <c r="EH144" s="144" t="str">
        <f t="shared" si="447"/>
        <v/>
      </c>
      <c r="EI144" s="145" t="str">
        <f t="shared" si="448"/>
        <v/>
      </c>
      <c r="EJ144" s="145" t="str">
        <f t="shared" si="449"/>
        <v/>
      </c>
      <c r="EK144" s="146" t="str">
        <f t="shared" si="450"/>
        <v/>
      </c>
      <c r="EL144" s="147" t="str">
        <f t="shared" si="451"/>
        <v/>
      </c>
      <c r="EM144" s="148" t="str">
        <f t="shared" si="452"/>
        <v/>
      </c>
      <c r="EN144" s="149" t="str">
        <f t="shared" si="453"/>
        <v/>
      </c>
      <c r="EO144" s="150" t="str">
        <f t="shared" si="454"/>
        <v/>
      </c>
      <c r="EP144" s="89"/>
      <c r="EQ144" s="5"/>
      <c r="ER144" s="89"/>
      <c r="ES144" s="143" t="str">
        <f t="shared" si="455"/>
        <v/>
      </c>
      <c r="ET144" s="144" t="str">
        <f t="shared" si="456"/>
        <v/>
      </c>
      <c r="EU144" s="145" t="str">
        <f t="shared" si="457"/>
        <v/>
      </c>
      <c r="EV144" s="145" t="str">
        <f t="shared" si="458"/>
        <v/>
      </c>
      <c r="EW144" s="146" t="str">
        <f t="shared" si="459"/>
        <v/>
      </c>
      <c r="EX144" s="147" t="str">
        <f t="shared" si="460"/>
        <v/>
      </c>
      <c r="EY144" s="148" t="str">
        <f t="shared" si="461"/>
        <v/>
      </c>
      <c r="EZ144" s="149" t="str">
        <f t="shared" si="462"/>
        <v/>
      </c>
      <c r="FA144" s="150" t="str">
        <f t="shared" si="463"/>
        <v/>
      </c>
      <c r="FB144" s="89"/>
      <c r="FC144" s="5"/>
      <c r="FD144" s="89"/>
      <c r="FE144" s="143" t="str">
        <f t="shared" si="464"/>
        <v/>
      </c>
      <c r="FF144" s="144" t="str">
        <f t="shared" si="465"/>
        <v/>
      </c>
      <c r="FG144" s="145" t="str">
        <f t="shared" si="466"/>
        <v/>
      </c>
      <c r="FH144" s="145" t="str">
        <f t="shared" si="467"/>
        <v/>
      </c>
      <c r="FI144" s="146" t="str">
        <f t="shared" si="468"/>
        <v/>
      </c>
      <c r="FJ144" s="147" t="str">
        <f t="shared" si="469"/>
        <v/>
      </c>
      <c r="FK144" s="148" t="str">
        <f t="shared" si="470"/>
        <v/>
      </c>
      <c r="FL144" s="149" t="str">
        <f t="shared" si="471"/>
        <v/>
      </c>
      <c r="FM144" s="150" t="str">
        <f t="shared" si="472"/>
        <v/>
      </c>
      <c r="FN144" s="89"/>
      <c r="FO144" s="5"/>
      <c r="FP144" s="89"/>
      <c r="FQ144" s="143" t="str">
        <f>IF(FU144="","",#REF!)</f>
        <v/>
      </c>
      <c r="FR144" s="144" t="str">
        <f t="shared" si="473"/>
        <v/>
      </c>
      <c r="FS144" s="145" t="str">
        <f t="shared" si="474"/>
        <v/>
      </c>
      <c r="FT144" s="145" t="str">
        <f t="shared" si="475"/>
        <v/>
      </c>
      <c r="FU144" s="146" t="str">
        <f t="shared" si="476"/>
        <v/>
      </c>
      <c r="FV144" s="147" t="str">
        <f t="shared" si="477"/>
        <v/>
      </c>
      <c r="FW144" s="148" t="str">
        <f t="shared" si="478"/>
        <v/>
      </c>
      <c r="FX144" s="149" t="str">
        <f t="shared" si="479"/>
        <v/>
      </c>
      <c r="FY144" s="150" t="str">
        <f t="shared" si="480"/>
        <v/>
      </c>
      <c r="FZ144" s="89"/>
      <c r="GA144" s="5"/>
      <c r="GB144" s="89"/>
      <c r="GC144" s="143" t="str">
        <f t="shared" si="481"/>
        <v/>
      </c>
      <c r="GD144" s="144" t="str">
        <f t="shared" si="482"/>
        <v/>
      </c>
      <c r="GE144" s="145" t="str">
        <f t="shared" si="483"/>
        <v/>
      </c>
      <c r="GF144" s="145" t="str">
        <f t="shared" si="484"/>
        <v/>
      </c>
      <c r="GG144" s="146" t="str">
        <f t="shared" si="485"/>
        <v/>
      </c>
      <c r="GH144" s="147" t="str">
        <f t="shared" si="486"/>
        <v/>
      </c>
      <c r="GI144" s="148" t="str">
        <f t="shared" si="487"/>
        <v/>
      </c>
      <c r="GJ144" s="149" t="str">
        <f t="shared" si="488"/>
        <v/>
      </c>
      <c r="GK144" s="150" t="str">
        <f t="shared" si="489"/>
        <v/>
      </c>
      <c r="GL144" s="89"/>
      <c r="GM144" s="5"/>
      <c r="GN144" s="89"/>
      <c r="GO144" s="143" t="str">
        <f t="shared" si="490"/>
        <v/>
      </c>
      <c r="GP144" s="144" t="str">
        <f t="shared" si="491"/>
        <v/>
      </c>
      <c r="GQ144" s="145" t="str">
        <f t="shared" si="492"/>
        <v/>
      </c>
      <c r="GR144" s="145" t="str">
        <f t="shared" si="493"/>
        <v/>
      </c>
      <c r="GS144" s="146" t="str">
        <f t="shared" si="494"/>
        <v/>
      </c>
      <c r="GT144" s="147" t="str">
        <f t="shared" si="495"/>
        <v/>
      </c>
      <c r="GU144" s="148" t="str">
        <f t="shared" si="496"/>
        <v/>
      </c>
      <c r="GV144" s="149" t="str">
        <f t="shared" si="497"/>
        <v/>
      </c>
      <c r="GW144" s="150" t="str">
        <f t="shared" si="498"/>
        <v/>
      </c>
      <c r="GX144" s="89"/>
      <c r="GY144" s="5"/>
      <c r="GZ144" s="89"/>
      <c r="HA144" s="143" t="str">
        <f t="shared" si="499"/>
        <v/>
      </c>
      <c r="HB144" s="144" t="str">
        <f t="shared" si="500"/>
        <v/>
      </c>
      <c r="HC144" s="145" t="str">
        <f t="shared" si="501"/>
        <v/>
      </c>
      <c r="HD144" s="145" t="str">
        <f t="shared" si="502"/>
        <v/>
      </c>
      <c r="HE144" s="146" t="str">
        <f t="shared" si="503"/>
        <v/>
      </c>
      <c r="HF144" s="147" t="str">
        <f t="shared" si="504"/>
        <v/>
      </c>
      <c r="HG144" s="148" t="str">
        <f t="shared" si="505"/>
        <v/>
      </c>
      <c r="HH144" s="149" t="str">
        <f t="shared" si="506"/>
        <v/>
      </c>
      <c r="HI144" s="150" t="str">
        <f t="shared" si="507"/>
        <v/>
      </c>
      <c r="HJ144" s="89"/>
      <c r="HK144" s="5"/>
      <c r="HL144" s="89"/>
      <c r="HM144" s="143" t="str">
        <f t="shared" si="508"/>
        <v/>
      </c>
      <c r="HN144" s="144" t="str">
        <f t="shared" si="509"/>
        <v/>
      </c>
      <c r="HO144" s="145" t="str">
        <f t="shared" si="510"/>
        <v/>
      </c>
      <c r="HP144" s="145" t="str">
        <f t="shared" si="511"/>
        <v/>
      </c>
      <c r="HQ144" s="146" t="str">
        <f t="shared" si="512"/>
        <v/>
      </c>
      <c r="HR144" s="147" t="str">
        <f t="shared" si="513"/>
        <v/>
      </c>
      <c r="HS144" s="148" t="str">
        <f t="shared" si="514"/>
        <v/>
      </c>
      <c r="HT144" s="149" t="str">
        <f t="shared" si="515"/>
        <v/>
      </c>
      <c r="HU144" s="150" t="str">
        <f t="shared" si="516"/>
        <v/>
      </c>
      <c r="HV144" s="89"/>
      <c r="HW144" s="5"/>
      <c r="HX144" s="89"/>
      <c r="HY144" s="143" t="str">
        <f t="shared" si="517"/>
        <v/>
      </c>
      <c r="HZ144" s="144" t="str">
        <f t="shared" si="518"/>
        <v/>
      </c>
      <c r="IA144" s="145" t="str">
        <f t="shared" si="519"/>
        <v/>
      </c>
      <c r="IB144" s="145" t="str">
        <f t="shared" si="520"/>
        <v/>
      </c>
      <c r="IC144" s="146" t="str">
        <f t="shared" si="521"/>
        <v/>
      </c>
      <c r="ID144" s="147" t="str">
        <f t="shared" si="522"/>
        <v/>
      </c>
      <c r="IE144" s="148" t="str">
        <f t="shared" si="523"/>
        <v/>
      </c>
      <c r="IF144" s="149" t="str">
        <f t="shared" si="524"/>
        <v/>
      </c>
      <c r="IG144" s="150" t="str">
        <f t="shared" si="525"/>
        <v/>
      </c>
      <c r="IH144" s="89"/>
      <c r="II144" s="5"/>
      <c r="IJ144" s="89"/>
      <c r="IK144" s="143" t="str">
        <f t="shared" si="526"/>
        <v/>
      </c>
      <c r="IL144" s="144" t="str">
        <f t="shared" si="527"/>
        <v/>
      </c>
      <c r="IM144" s="145" t="str">
        <f t="shared" si="528"/>
        <v/>
      </c>
      <c r="IN144" s="145" t="str">
        <f t="shared" si="529"/>
        <v/>
      </c>
      <c r="IO144" s="146" t="str">
        <f t="shared" si="530"/>
        <v/>
      </c>
      <c r="IP144" s="147" t="str">
        <f t="shared" si="531"/>
        <v/>
      </c>
      <c r="IQ144" s="148" t="str">
        <f t="shared" si="532"/>
        <v/>
      </c>
      <c r="IR144" s="149" t="str">
        <f t="shared" si="533"/>
        <v/>
      </c>
      <c r="IS144" s="150" t="str">
        <f t="shared" si="534"/>
        <v/>
      </c>
      <c r="IT144" s="89"/>
      <c r="IU144" s="5"/>
      <c r="IV144" s="89"/>
      <c r="IW144" s="143" t="str">
        <f t="shared" si="535"/>
        <v/>
      </c>
      <c r="IX144" s="144" t="str">
        <f t="shared" si="536"/>
        <v/>
      </c>
      <c r="IY144" s="145" t="str">
        <f t="shared" si="537"/>
        <v/>
      </c>
      <c r="IZ144" s="145" t="str">
        <f t="shared" si="538"/>
        <v/>
      </c>
      <c r="JA144" s="146" t="str">
        <f t="shared" si="539"/>
        <v/>
      </c>
      <c r="JB144" s="147" t="str">
        <f t="shared" si="540"/>
        <v/>
      </c>
      <c r="JC144" s="148" t="str">
        <f t="shared" si="541"/>
        <v/>
      </c>
      <c r="JD144" s="149" t="str">
        <f t="shared" si="542"/>
        <v/>
      </c>
      <c r="JE144" s="150" t="str">
        <f t="shared" si="543"/>
        <v/>
      </c>
      <c r="JF144" s="89"/>
      <c r="JG144" s="5"/>
      <c r="JH144" s="89"/>
      <c r="JI144" s="143" t="str">
        <f t="shared" si="544"/>
        <v/>
      </c>
      <c r="JJ144" s="144" t="str">
        <f t="shared" si="545"/>
        <v/>
      </c>
      <c r="JK144" s="145" t="str">
        <f t="shared" si="546"/>
        <v/>
      </c>
      <c r="JL144" s="145" t="str">
        <f t="shared" si="547"/>
        <v/>
      </c>
      <c r="JM144" s="146" t="str">
        <f t="shared" si="548"/>
        <v/>
      </c>
      <c r="JN144" s="147" t="str">
        <f t="shared" si="549"/>
        <v/>
      </c>
      <c r="JO144" s="148" t="str">
        <f t="shared" si="550"/>
        <v/>
      </c>
      <c r="JP144" s="149" t="str">
        <f t="shared" si="551"/>
        <v/>
      </c>
      <c r="JQ144" s="150" t="str">
        <f t="shared" si="552"/>
        <v/>
      </c>
      <c r="JR144" s="89"/>
      <c r="JS144" s="5"/>
      <c r="JT144" s="89"/>
      <c r="JU144" s="143" t="str">
        <f t="shared" si="553"/>
        <v/>
      </c>
      <c r="JV144" s="144" t="str">
        <f t="shared" si="554"/>
        <v/>
      </c>
      <c r="JW144" s="145" t="str">
        <f t="shared" si="555"/>
        <v/>
      </c>
      <c r="JX144" s="145" t="str">
        <f t="shared" si="556"/>
        <v/>
      </c>
      <c r="JY144" s="146" t="str">
        <f t="shared" si="557"/>
        <v/>
      </c>
      <c r="JZ144" s="147" t="str">
        <f t="shared" si="558"/>
        <v/>
      </c>
      <c r="KA144" s="148" t="str">
        <f t="shared" si="559"/>
        <v/>
      </c>
      <c r="KB144" s="149" t="str">
        <f t="shared" si="560"/>
        <v/>
      </c>
      <c r="KC144" s="150" t="str">
        <f t="shared" si="561"/>
        <v/>
      </c>
      <c r="KD144" s="89"/>
      <c r="KE144" s="5"/>
      <c r="KF144" s="89"/>
    </row>
    <row r="145" spans="1:292" ht="13.5" customHeight="1" x14ac:dyDescent="0.25">
      <c r="A145" s="100"/>
      <c r="E145" s="143" t="str">
        <f t="shared" si="397"/>
        <v/>
      </c>
      <c r="F145" s="144" t="str">
        <f t="shared" si="398"/>
        <v/>
      </c>
      <c r="G145" s="145" t="str">
        <f t="shared" si="399"/>
        <v/>
      </c>
      <c r="H145" s="145" t="str">
        <f t="shared" si="400"/>
        <v/>
      </c>
      <c r="I145" s="146" t="str">
        <f t="shared" si="401"/>
        <v/>
      </c>
      <c r="J145" s="147" t="str">
        <f t="shared" si="402"/>
        <v/>
      </c>
      <c r="K145" s="148" t="str">
        <f t="shared" si="403"/>
        <v/>
      </c>
      <c r="L145" s="149" t="str">
        <f t="shared" si="404"/>
        <v/>
      </c>
      <c r="M145" s="150" t="str">
        <f t="shared" si="405"/>
        <v/>
      </c>
      <c r="O145" s="5"/>
      <c r="Q145" s="143" t="str">
        <f t="shared" si="406"/>
        <v/>
      </c>
      <c r="R145" s="144" t="str">
        <f t="shared" si="407"/>
        <v/>
      </c>
      <c r="S145" s="145" t="str">
        <f t="shared" si="408"/>
        <v/>
      </c>
      <c r="T145" s="145" t="str">
        <f t="shared" si="409"/>
        <v/>
      </c>
      <c r="U145" s="146" t="str">
        <f t="shared" si="410"/>
        <v/>
      </c>
      <c r="V145" s="147" t="str">
        <f t="shared" si="411"/>
        <v/>
      </c>
      <c r="W145" s="148" t="str">
        <f t="shared" si="412"/>
        <v/>
      </c>
      <c r="X145" s="149" t="str">
        <f t="shared" si="413"/>
        <v/>
      </c>
      <c r="Y145" s="150" t="str">
        <f t="shared" si="414"/>
        <v/>
      </c>
      <c r="AA145" s="5"/>
      <c r="AC145" s="143" t="str">
        <f t="shared" si="415"/>
        <v/>
      </c>
      <c r="AD145" s="144" t="str">
        <f t="shared" si="416"/>
        <v/>
      </c>
      <c r="AE145" s="145" t="str">
        <f t="shared" si="417"/>
        <v/>
      </c>
      <c r="AF145" s="145" t="str">
        <f t="shared" si="418"/>
        <v/>
      </c>
      <c r="AG145" s="146" t="str">
        <f t="shared" si="419"/>
        <v/>
      </c>
      <c r="AH145" s="147" t="str">
        <f t="shared" si="420"/>
        <v/>
      </c>
      <c r="AI145" s="148" t="str">
        <f t="shared" si="421"/>
        <v/>
      </c>
      <c r="AJ145" s="149" t="str">
        <f t="shared" si="422"/>
        <v/>
      </c>
      <c r="AK145" s="150" t="str">
        <f t="shared" si="423"/>
        <v/>
      </c>
      <c r="AM145" s="5"/>
      <c r="AO145" s="143" t="str">
        <f t="shared" si="288"/>
        <v/>
      </c>
      <c r="AP145" s="144" t="str">
        <f t="shared" si="289"/>
        <v/>
      </c>
      <c r="AQ145" s="145" t="str">
        <f t="shared" si="424"/>
        <v/>
      </c>
      <c r="AR145" s="145" t="str">
        <f t="shared" si="425"/>
        <v/>
      </c>
      <c r="AS145" s="146" t="str">
        <f t="shared" si="290"/>
        <v/>
      </c>
      <c r="AT145" s="147" t="str">
        <f t="shared" si="291"/>
        <v/>
      </c>
      <c r="AU145" s="148" t="str">
        <f t="shared" si="292"/>
        <v/>
      </c>
      <c r="AV145" s="149" t="str">
        <f t="shared" si="293"/>
        <v/>
      </c>
      <c r="AW145" s="150" t="str">
        <f t="shared" si="294"/>
        <v/>
      </c>
      <c r="AX145" s="89"/>
      <c r="AY145" s="5"/>
      <c r="AZ145" s="89"/>
      <c r="BA145" s="143" t="str">
        <f t="shared" si="295"/>
        <v/>
      </c>
      <c r="BB145" s="144" t="str">
        <f t="shared" si="296"/>
        <v/>
      </c>
      <c r="BC145" s="145" t="str">
        <f t="shared" si="426"/>
        <v/>
      </c>
      <c r="BD145" s="145" t="str">
        <f t="shared" si="427"/>
        <v/>
      </c>
      <c r="BE145" s="146" t="str">
        <f t="shared" si="297"/>
        <v/>
      </c>
      <c r="BF145" s="147" t="str">
        <f t="shared" si="298"/>
        <v/>
      </c>
      <c r="BG145" s="148" t="str">
        <f t="shared" si="299"/>
        <v/>
      </c>
      <c r="BH145" s="149" t="str">
        <f t="shared" si="300"/>
        <v/>
      </c>
      <c r="BI145" s="150" t="str">
        <f t="shared" si="301"/>
        <v/>
      </c>
      <c r="BJ145" s="89"/>
      <c r="BK145" s="5"/>
      <c r="BL145" s="89"/>
      <c r="BM145" s="143" t="str">
        <f t="shared" ref="BM145:BM181" si="571">IF(BQ145="","",BM$3)</f>
        <v/>
      </c>
      <c r="BN145" s="144" t="str">
        <f t="shared" ref="BN145:BN181" si="572">IF(BQ145="","",BM$1)</f>
        <v/>
      </c>
      <c r="BO145" s="145" t="str">
        <f t="shared" ref="BO145:BO181" si="573">IF(BQ145="","",BM$2)</f>
        <v/>
      </c>
      <c r="BP145" s="145" t="str">
        <f t="shared" ref="BP145:BP181" si="574">IF(BQ145="","",BM$3)</f>
        <v/>
      </c>
      <c r="BQ145" s="146" t="str">
        <f t="shared" ref="BQ145:BQ181" si="575">IF(BX145="","",IF(ISNUMBER(SEARCH(":",BX145)),MID(BX145,FIND(":",BX145)+2,FIND("(",BX145)-FIND(":",BX145)-3),LEFT(BX145,FIND("(",BX145)-2)))</f>
        <v/>
      </c>
      <c r="BR145" s="147" t="str">
        <f t="shared" ref="BR145:BR181" si="576">IF(BX145="","",MID(BX145,FIND("(",BX145)+1,4))</f>
        <v/>
      </c>
      <c r="BS145" s="148" t="str">
        <f t="shared" ref="BS145:BS181" si="577">IF(ISNUMBER(SEARCH("*female*",BX145)),"female",IF(ISNUMBER(SEARCH("*male*",BX145)),"male",""))</f>
        <v/>
      </c>
      <c r="BT145" s="149" t="str">
        <f t="shared" ref="BT145:BT181" si="578">IF(BX145="","",IF(ISERROR(MID(BX145,FIND("male,",BX145)+6,(FIND(")",BX145)-(FIND("male,",BX145)+6))))=TRUE,"missing/error",MID(BX145,FIND("male,",BX145)+6,(FIND(")",BX145)-(FIND("male,",BX145)+6)))))</f>
        <v/>
      </c>
      <c r="BU145" s="150" t="str">
        <f t="shared" ref="BU145:BU181" si="579">IF(BQ145="","",(MID(BQ145,(SEARCH("^^",SUBSTITUTE(BQ145," ","^^",LEN(BQ145)-LEN(SUBSTITUTE(BQ145," ","")))))+1,99)&amp;"_"&amp;LEFT(BQ145,FIND(" ",BQ145)-1)&amp;"_"&amp;BR145))</f>
        <v/>
      </c>
      <c r="BV145" s="89"/>
      <c r="BW145" s="142"/>
      <c r="BX145" s="142"/>
      <c r="BY145" s="143" t="str">
        <f t="shared" ref="BY145:BY160" si="580">IF(CC145="","",BY$3)</f>
        <v/>
      </c>
      <c r="BZ145" s="144" t="str">
        <f t="shared" ref="BZ145:BZ160" si="581">IF(CC145="","",BY$1)</f>
        <v/>
      </c>
      <c r="CA145" s="145" t="str">
        <f t="shared" ref="CA145:CA160" si="582">IF(CC145="","",BY$2)</f>
        <v/>
      </c>
      <c r="CB145" s="145" t="str">
        <f t="shared" ref="CB145:CB160" si="583">IF(CC145="","",BY$3)</f>
        <v/>
      </c>
      <c r="CC145" s="146" t="str">
        <f t="shared" ref="CC145:CC160" si="584">IF(CJ145="","",IF(ISNUMBER(SEARCH(":",CJ145)),MID(CJ145,FIND(":",CJ145)+2,FIND("(",CJ145)-FIND(":",CJ145)-3),LEFT(CJ145,FIND("(",CJ145)-2)))</f>
        <v/>
      </c>
      <c r="CD145" s="147" t="str">
        <f t="shared" ref="CD145:CD160" si="585">IF(CJ145="","",MID(CJ145,FIND("(",CJ145)+1,4))</f>
        <v/>
      </c>
      <c r="CE145" s="148" t="str">
        <f t="shared" ref="CE145:CE160" si="586">IF(ISNUMBER(SEARCH("*female*",CJ145)),"female",IF(ISNUMBER(SEARCH("*male*",CJ145)),"male",""))</f>
        <v/>
      </c>
      <c r="CF145" s="149" t="str">
        <f t="shared" ref="CF145:CF160" si="587">IF(CJ145="","",IF(ISERROR(MID(CJ145,FIND("male,",CJ145)+6,(FIND(")",CJ145)-(FIND("male,",CJ145)+6))))=TRUE,"missing/error",MID(CJ145,FIND("male,",CJ145)+6,(FIND(")",CJ145)-(FIND("male,",CJ145)+6)))))</f>
        <v/>
      </c>
      <c r="CG145" s="150" t="str">
        <f t="shared" ref="CG145:CG160" si="588">IF(CC145="","",(MID(CC145,(SEARCH("^^",SUBSTITUTE(CC145," ","^^",LEN(CC145)-LEN(SUBSTITUTE(CC145," ","")))))+1,99)&amp;"_"&amp;LEFT(CC145,FIND(" ",CC145)-1)&amp;"_"&amp;CD145))</f>
        <v/>
      </c>
      <c r="CH145" s="89"/>
      <c r="CI145" s="142"/>
      <c r="CJ145" s="142"/>
      <c r="CK145" s="143" t="str">
        <f t="shared" ref="CK145:CK156" si="589">IF(CO145="","",CK$3)</f>
        <v/>
      </c>
      <c r="CL145" s="144" t="str">
        <f t="shared" ref="CL145:CL156" si="590">IF(CO145="","",CK$1)</f>
        <v/>
      </c>
      <c r="CM145" s="145" t="str">
        <f t="shared" ref="CM145:CM156" si="591">IF(CO145="","",CK$2)</f>
        <v/>
      </c>
      <c r="CN145" s="145" t="str">
        <f t="shared" ref="CN145:CN156" si="592">IF(CO145="","",CK$3)</f>
        <v/>
      </c>
      <c r="CO145" s="146" t="str">
        <f t="shared" ref="CO145:CO156" si="593">IF(CV145="","",IF(ISNUMBER(SEARCH(":",CV145)),MID(CV145,FIND(":",CV145)+2,FIND("(",CV145)-FIND(":",CV145)-3),LEFT(CV145,FIND("(",CV145)-2)))</f>
        <v/>
      </c>
      <c r="CP145" s="147" t="str">
        <f t="shared" ref="CP145:CP156" si="594">IF(CV145="","",MID(CV145,FIND("(",CV145)+1,4))</f>
        <v/>
      </c>
      <c r="CQ145" s="148" t="str">
        <f t="shared" ref="CQ145:CQ156" si="595">IF(ISNUMBER(SEARCH("*female*",CV145)),"female",IF(ISNUMBER(SEARCH("*male*",CV145)),"male",""))</f>
        <v/>
      </c>
      <c r="CR145" s="149" t="str">
        <f t="shared" ref="CR145:CR156" si="596">IF(CV145="","",IF(ISERROR(MID(CV145,FIND("male,",CV145)+6,(FIND(")",CV145)-(FIND("male,",CV145)+6))))=TRUE,"missing/error",MID(CV145,FIND("male,",CV145)+6,(FIND(")",CV145)-(FIND("male,",CV145)+6)))))</f>
        <v/>
      </c>
      <c r="CS145" s="150" t="str">
        <f t="shared" ref="CS145:CS156" si="597">IF(CO145="","",(MID(CO145,(SEARCH("^^",SUBSTITUTE(CO145," ","^^",LEN(CO145)-LEN(SUBSTITUTE(CO145," ","")))))+1,99)&amp;"_"&amp;LEFT(CO145,FIND(" ",CO145)-1)&amp;"_"&amp;CP145))</f>
        <v/>
      </c>
      <c r="CT145" s="89"/>
      <c r="CU145" s="142"/>
      <c r="CV145" s="142"/>
      <c r="CW145" s="143" t="str">
        <f t="shared" si="562"/>
        <v/>
      </c>
      <c r="CX145" s="144" t="str">
        <f t="shared" si="563"/>
        <v/>
      </c>
      <c r="CY145" s="145" t="str">
        <f t="shared" si="564"/>
        <v/>
      </c>
      <c r="CZ145" s="145" t="str">
        <f t="shared" si="565"/>
        <v/>
      </c>
      <c r="DA145" s="146" t="str">
        <f t="shared" si="566"/>
        <v/>
      </c>
      <c r="DB145" s="147" t="str">
        <f t="shared" si="567"/>
        <v/>
      </c>
      <c r="DC145" s="148" t="str">
        <f t="shared" si="568"/>
        <v/>
      </c>
      <c r="DD145" s="149" t="str">
        <f t="shared" si="569"/>
        <v/>
      </c>
      <c r="DE145" s="150" t="str">
        <f t="shared" si="570"/>
        <v/>
      </c>
      <c r="DF145" s="89"/>
      <c r="DG145" s="142"/>
      <c r="DH145" s="142"/>
      <c r="DI145" s="143" t="str">
        <f t="shared" si="428"/>
        <v/>
      </c>
      <c r="DJ145" s="144" t="str">
        <f t="shared" si="429"/>
        <v/>
      </c>
      <c r="DK145" s="145" t="str">
        <f t="shared" si="430"/>
        <v/>
      </c>
      <c r="DL145" s="145" t="str">
        <f t="shared" si="431"/>
        <v/>
      </c>
      <c r="DM145" s="146" t="str">
        <f t="shared" si="432"/>
        <v/>
      </c>
      <c r="DN145" s="147" t="str">
        <f t="shared" si="433"/>
        <v/>
      </c>
      <c r="DO145" s="148" t="str">
        <f t="shared" si="434"/>
        <v/>
      </c>
      <c r="DP145" s="149" t="str">
        <f t="shared" si="435"/>
        <v/>
      </c>
      <c r="DQ145" s="150" t="str">
        <f t="shared" si="436"/>
        <v/>
      </c>
      <c r="DR145" s="89"/>
      <c r="DS145" s="5"/>
      <c r="DT145" s="89"/>
      <c r="DU145" s="143" t="str">
        <f t="shared" si="437"/>
        <v/>
      </c>
      <c r="DV145" s="144" t="str">
        <f t="shared" si="438"/>
        <v/>
      </c>
      <c r="DW145" s="145" t="str">
        <f t="shared" si="439"/>
        <v/>
      </c>
      <c r="DX145" s="145" t="str">
        <f t="shared" si="440"/>
        <v/>
      </c>
      <c r="DY145" s="146" t="str">
        <f t="shared" si="441"/>
        <v/>
      </c>
      <c r="DZ145" s="147" t="str">
        <f t="shared" si="442"/>
        <v/>
      </c>
      <c r="EA145" s="148" t="str">
        <f t="shared" si="443"/>
        <v/>
      </c>
      <c r="EB145" s="149" t="str">
        <f t="shared" si="444"/>
        <v/>
      </c>
      <c r="EC145" s="150" t="str">
        <f t="shared" si="445"/>
        <v/>
      </c>
      <c r="ED145" s="89"/>
      <c r="EE145" s="5"/>
      <c r="EF145" s="89"/>
      <c r="EG145" s="143" t="str">
        <f t="shared" si="446"/>
        <v/>
      </c>
      <c r="EH145" s="144" t="str">
        <f t="shared" si="447"/>
        <v/>
      </c>
      <c r="EI145" s="145" t="str">
        <f t="shared" si="448"/>
        <v/>
      </c>
      <c r="EJ145" s="145" t="str">
        <f t="shared" si="449"/>
        <v/>
      </c>
      <c r="EK145" s="146" t="str">
        <f t="shared" si="450"/>
        <v/>
      </c>
      <c r="EL145" s="147" t="str">
        <f t="shared" si="451"/>
        <v/>
      </c>
      <c r="EM145" s="148" t="str">
        <f t="shared" si="452"/>
        <v/>
      </c>
      <c r="EN145" s="149" t="str">
        <f t="shared" si="453"/>
        <v/>
      </c>
      <c r="EO145" s="150" t="str">
        <f t="shared" si="454"/>
        <v/>
      </c>
      <c r="EP145" s="89"/>
      <c r="EQ145" s="5"/>
      <c r="ER145" s="89"/>
      <c r="ES145" s="143" t="str">
        <f t="shared" si="455"/>
        <v/>
      </c>
      <c r="ET145" s="144" t="str">
        <f t="shared" si="456"/>
        <v/>
      </c>
      <c r="EU145" s="145" t="str">
        <f t="shared" si="457"/>
        <v/>
      </c>
      <c r="EV145" s="145" t="str">
        <f t="shared" si="458"/>
        <v/>
      </c>
      <c r="EW145" s="146" t="str">
        <f t="shared" si="459"/>
        <v/>
      </c>
      <c r="EX145" s="147" t="str">
        <f t="shared" si="460"/>
        <v/>
      </c>
      <c r="EY145" s="148" t="str">
        <f t="shared" si="461"/>
        <v/>
      </c>
      <c r="EZ145" s="149" t="str">
        <f t="shared" si="462"/>
        <v/>
      </c>
      <c r="FA145" s="150" t="str">
        <f t="shared" si="463"/>
        <v/>
      </c>
      <c r="FB145" s="89"/>
      <c r="FC145" s="5"/>
      <c r="FD145" s="89"/>
      <c r="FE145" s="143" t="str">
        <f t="shared" si="464"/>
        <v/>
      </c>
      <c r="FF145" s="144" t="str">
        <f t="shared" si="465"/>
        <v/>
      </c>
      <c r="FG145" s="145" t="str">
        <f t="shared" si="466"/>
        <v/>
      </c>
      <c r="FH145" s="145" t="str">
        <f t="shared" si="467"/>
        <v/>
      </c>
      <c r="FI145" s="146" t="str">
        <f t="shared" si="468"/>
        <v/>
      </c>
      <c r="FJ145" s="147" t="str">
        <f t="shared" si="469"/>
        <v/>
      </c>
      <c r="FK145" s="148" t="str">
        <f t="shared" si="470"/>
        <v/>
      </c>
      <c r="FL145" s="149" t="str">
        <f t="shared" si="471"/>
        <v/>
      </c>
      <c r="FM145" s="150" t="str">
        <f t="shared" si="472"/>
        <v/>
      </c>
      <c r="FN145" s="89"/>
      <c r="FO145" s="5"/>
      <c r="FP145" s="89"/>
      <c r="FQ145" s="143" t="str">
        <f>IF(FU145="","",#REF!)</f>
        <v/>
      </c>
      <c r="FR145" s="144" t="str">
        <f t="shared" si="473"/>
        <v/>
      </c>
      <c r="FS145" s="145" t="str">
        <f t="shared" si="474"/>
        <v/>
      </c>
      <c r="FT145" s="145" t="str">
        <f t="shared" si="475"/>
        <v/>
      </c>
      <c r="FU145" s="146" t="str">
        <f t="shared" si="476"/>
        <v/>
      </c>
      <c r="FV145" s="147" t="str">
        <f t="shared" si="477"/>
        <v/>
      </c>
      <c r="FW145" s="148" t="str">
        <f t="shared" si="478"/>
        <v/>
      </c>
      <c r="FX145" s="149" t="str">
        <f t="shared" si="479"/>
        <v/>
      </c>
      <c r="FY145" s="150" t="str">
        <f t="shared" si="480"/>
        <v/>
      </c>
      <c r="FZ145" s="89"/>
      <c r="GA145" s="5"/>
      <c r="GB145" s="89"/>
      <c r="GC145" s="143" t="str">
        <f t="shared" si="481"/>
        <v/>
      </c>
      <c r="GD145" s="144" t="str">
        <f t="shared" si="482"/>
        <v/>
      </c>
      <c r="GE145" s="145" t="str">
        <f t="shared" si="483"/>
        <v/>
      </c>
      <c r="GF145" s="145" t="str">
        <f t="shared" si="484"/>
        <v/>
      </c>
      <c r="GG145" s="146" t="str">
        <f t="shared" si="485"/>
        <v/>
      </c>
      <c r="GH145" s="147" t="str">
        <f t="shared" si="486"/>
        <v/>
      </c>
      <c r="GI145" s="148" t="str">
        <f t="shared" si="487"/>
        <v/>
      </c>
      <c r="GJ145" s="149" t="str">
        <f t="shared" si="488"/>
        <v/>
      </c>
      <c r="GK145" s="150" t="str">
        <f t="shared" si="489"/>
        <v/>
      </c>
      <c r="GL145" s="89"/>
      <c r="GM145" s="5"/>
      <c r="GN145" s="89"/>
      <c r="GO145" s="143" t="str">
        <f t="shared" si="490"/>
        <v/>
      </c>
      <c r="GP145" s="144" t="str">
        <f t="shared" si="491"/>
        <v/>
      </c>
      <c r="GQ145" s="145" t="str">
        <f t="shared" si="492"/>
        <v/>
      </c>
      <c r="GR145" s="145" t="str">
        <f t="shared" si="493"/>
        <v/>
      </c>
      <c r="GS145" s="146" t="str">
        <f t="shared" si="494"/>
        <v/>
      </c>
      <c r="GT145" s="147" t="str">
        <f t="shared" si="495"/>
        <v/>
      </c>
      <c r="GU145" s="148" t="str">
        <f t="shared" si="496"/>
        <v/>
      </c>
      <c r="GV145" s="149" t="str">
        <f t="shared" si="497"/>
        <v/>
      </c>
      <c r="GW145" s="150" t="str">
        <f t="shared" si="498"/>
        <v/>
      </c>
      <c r="GX145" s="89"/>
      <c r="GY145" s="5"/>
      <c r="GZ145" s="89"/>
      <c r="HA145" s="143" t="str">
        <f t="shared" si="499"/>
        <v/>
      </c>
      <c r="HB145" s="144" t="str">
        <f t="shared" si="500"/>
        <v/>
      </c>
      <c r="HC145" s="145" t="str">
        <f t="shared" si="501"/>
        <v/>
      </c>
      <c r="HD145" s="145" t="str">
        <f t="shared" si="502"/>
        <v/>
      </c>
      <c r="HE145" s="146" t="str">
        <f t="shared" si="503"/>
        <v/>
      </c>
      <c r="HF145" s="147" t="str">
        <f t="shared" si="504"/>
        <v/>
      </c>
      <c r="HG145" s="148" t="str">
        <f t="shared" si="505"/>
        <v/>
      </c>
      <c r="HH145" s="149" t="str">
        <f t="shared" si="506"/>
        <v/>
      </c>
      <c r="HI145" s="150" t="str">
        <f t="shared" si="507"/>
        <v/>
      </c>
      <c r="HJ145" s="89"/>
      <c r="HK145" s="5"/>
      <c r="HL145" s="89"/>
      <c r="HM145" s="143" t="str">
        <f t="shared" si="508"/>
        <v/>
      </c>
      <c r="HN145" s="144" t="str">
        <f t="shared" si="509"/>
        <v/>
      </c>
      <c r="HO145" s="145" t="str">
        <f t="shared" si="510"/>
        <v/>
      </c>
      <c r="HP145" s="145" t="str">
        <f t="shared" si="511"/>
        <v/>
      </c>
      <c r="HQ145" s="146" t="str">
        <f t="shared" si="512"/>
        <v/>
      </c>
      <c r="HR145" s="147" t="str">
        <f t="shared" si="513"/>
        <v/>
      </c>
      <c r="HS145" s="148" t="str">
        <f t="shared" si="514"/>
        <v/>
      </c>
      <c r="HT145" s="149" t="str">
        <f t="shared" si="515"/>
        <v/>
      </c>
      <c r="HU145" s="150" t="str">
        <f t="shared" si="516"/>
        <v/>
      </c>
      <c r="HV145" s="89"/>
      <c r="HW145" s="5"/>
      <c r="HX145" s="89"/>
      <c r="HY145" s="143" t="str">
        <f t="shared" si="517"/>
        <v/>
      </c>
      <c r="HZ145" s="144" t="str">
        <f t="shared" si="518"/>
        <v/>
      </c>
      <c r="IA145" s="145" t="str">
        <f t="shared" si="519"/>
        <v/>
      </c>
      <c r="IB145" s="145" t="str">
        <f t="shared" si="520"/>
        <v/>
      </c>
      <c r="IC145" s="146" t="str">
        <f t="shared" si="521"/>
        <v/>
      </c>
      <c r="ID145" s="147" t="str">
        <f t="shared" si="522"/>
        <v/>
      </c>
      <c r="IE145" s="148" t="str">
        <f t="shared" si="523"/>
        <v/>
      </c>
      <c r="IF145" s="149" t="str">
        <f t="shared" si="524"/>
        <v/>
      </c>
      <c r="IG145" s="150" t="str">
        <f t="shared" si="525"/>
        <v/>
      </c>
      <c r="IH145" s="89"/>
      <c r="II145" s="5"/>
      <c r="IJ145" s="89"/>
      <c r="IK145" s="143" t="str">
        <f t="shared" si="526"/>
        <v/>
      </c>
      <c r="IL145" s="144" t="str">
        <f t="shared" si="527"/>
        <v/>
      </c>
      <c r="IM145" s="145" t="str">
        <f t="shared" si="528"/>
        <v/>
      </c>
      <c r="IN145" s="145" t="str">
        <f t="shared" si="529"/>
        <v/>
      </c>
      <c r="IO145" s="146" t="str">
        <f t="shared" si="530"/>
        <v/>
      </c>
      <c r="IP145" s="147" t="str">
        <f t="shared" si="531"/>
        <v/>
      </c>
      <c r="IQ145" s="148" t="str">
        <f t="shared" si="532"/>
        <v/>
      </c>
      <c r="IR145" s="149" t="str">
        <f t="shared" si="533"/>
        <v/>
      </c>
      <c r="IS145" s="150" t="str">
        <f t="shared" si="534"/>
        <v/>
      </c>
      <c r="IT145" s="89"/>
      <c r="IU145" s="5"/>
      <c r="IV145" s="89"/>
      <c r="IW145" s="143" t="str">
        <f t="shared" si="535"/>
        <v/>
      </c>
      <c r="IX145" s="144" t="str">
        <f t="shared" si="536"/>
        <v/>
      </c>
      <c r="IY145" s="145" t="str">
        <f t="shared" si="537"/>
        <v/>
      </c>
      <c r="IZ145" s="145" t="str">
        <f t="shared" si="538"/>
        <v/>
      </c>
      <c r="JA145" s="146" t="str">
        <f t="shared" si="539"/>
        <v/>
      </c>
      <c r="JB145" s="147" t="str">
        <f t="shared" si="540"/>
        <v/>
      </c>
      <c r="JC145" s="148" t="str">
        <f t="shared" si="541"/>
        <v/>
      </c>
      <c r="JD145" s="149" t="str">
        <f t="shared" si="542"/>
        <v/>
      </c>
      <c r="JE145" s="150" t="str">
        <f t="shared" si="543"/>
        <v/>
      </c>
      <c r="JF145" s="89"/>
      <c r="JG145" s="5"/>
      <c r="JH145" s="89"/>
      <c r="JI145" s="143" t="str">
        <f t="shared" si="544"/>
        <v/>
      </c>
      <c r="JJ145" s="144" t="str">
        <f t="shared" si="545"/>
        <v/>
      </c>
      <c r="JK145" s="145" t="str">
        <f t="shared" si="546"/>
        <v/>
      </c>
      <c r="JL145" s="145" t="str">
        <f t="shared" si="547"/>
        <v/>
      </c>
      <c r="JM145" s="146" t="str">
        <f t="shared" si="548"/>
        <v/>
      </c>
      <c r="JN145" s="147" t="str">
        <f t="shared" si="549"/>
        <v/>
      </c>
      <c r="JO145" s="148" t="str">
        <f t="shared" si="550"/>
        <v/>
      </c>
      <c r="JP145" s="149" t="str">
        <f t="shared" si="551"/>
        <v/>
      </c>
      <c r="JQ145" s="150" t="str">
        <f t="shared" si="552"/>
        <v/>
      </c>
      <c r="JR145" s="89"/>
      <c r="JS145" s="5"/>
      <c r="JT145" s="89"/>
      <c r="JU145" s="143" t="str">
        <f t="shared" si="553"/>
        <v/>
      </c>
      <c r="JV145" s="144" t="str">
        <f t="shared" si="554"/>
        <v/>
      </c>
      <c r="JW145" s="145" t="str">
        <f t="shared" si="555"/>
        <v/>
      </c>
      <c r="JX145" s="145" t="str">
        <f t="shared" si="556"/>
        <v/>
      </c>
      <c r="JY145" s="146" t="str">
        <f t="shared" si="557"/>
        <v/>
      </c>
      <c r="JZ145" s="147" t="str">
        <f t="shared" si="558"/>
        <v/>
      </c>
      <c r="KA145" s="148" t="str">
        <f t="shared" si="559"/>
        <v/>
      </c>
      <c r="KB145" s="149" t="str">
        <f t="shared" si="560"/>
        <v/>
      </c>
      <c r="KC145" s="150" t="str">
        <f t="shared" si="561"/>
        <v/>
      </c>
      <c r="KD145" s="89"/>
      <c r="KE145" s="5"/>
      <c r="KF145" s="89"/>
    </row>
    <row r="146" spans="1:292" ht="13.5" customHeight="1" x14ac:dyDescent="0.25">
      <c r="A146" s="100"/>
      <c r="E146" s="143" t="str">
        <f t="shared" si="397"/>
        <v/>
      </c>
      <c r="F146" s="144" t="str">
        <f t="shared" si="398"/>
        <v/>
      </c>
      <c r="G146" s="145" t="str">
        <f t="shared" si="399"/>
        <v/>
      </c>
      <c r="H146" s="145" t="str">
        <f t="shared" si="400"/>
        <v/>
      </c>
      <c r="I146" s="146" t="str">
        <f t="shared" si="401"/>
        <v/>
      </c>
      <c r="J146" s="147" t="str">
        <f t="shared" si="402"/>
        <v/>
      </c>
      <c r="K146" s="148" t="str">
        <f t="shared" si="403"/>
        <v/>
      </c>
      <c r="L146" s="149" t="str">
        <f t="shared" si="404"/>
        <v/>
      </c>
      <c r="M146" s="150" t="str">
        <f t="shared" si="405"/>
        <v/>
      </c>
      <c r="O146" s="5"/>
      <c r="Q146" s="143" t="str">
        <f t="shared" si="406"/>
        <v/>
      </c>
      <c r="R146" s="144" t="str">
        <f t="shared" si="407"/>
        <v/>
      </c>
      <c r="S146" s="145" t="str">
        <f t="shared" si="408"/>
        <v/>
      </c>
      <c r="T146" s="145" t="str">
        <f t="shared" si="409"/>
        <v/>
      </c>
      <c r="U146" s="146" t="str">
        <f t="shared" si="410"/>
        <v/>
      </c>
      <c r="V146" s="147" t="str">
        <f t="shared" si="411"/>
        <v/>
      </c>
      <c r="W146" s="148" t="str">
        <f t="shared" si="412"/>
        <v/>
      </c>
      <c r="X146" s="149" t="str">
        <f t="shared" si="413"/>
        <v/>
      </c>
      <c r="Y146" s="150" t="str">
        <f t="shared" si="414"/>
        <v/>
      </c>
      <c r="AA146" s="5"/>
      <c r="AC146" s="143" t="str">
        <f t="shared" si="415"/>
        <v/>
      </c>
      <c r="AD146" s="144" t="str">
        <f t="shared" si="416"/>
        <v/>
      </c>
      <c r="AE146" s="145" t="str">
        <f t="shared" si="417"/>
        <v/>
      </c>
      <c r="AF146" s="145" t="str">
        <f t="shared" si="418"/>
        <v/>
      </c>
      <c r="AG146" s="146" t="str">
        <f t="shared" si="419"/>
        <v/>
      </c>
      <c r="AH146" s="147" t="str">
        <f t="shared" si="420"/>
        <v/>
      </c>
      <c r="AI146" s="148" t="str">
        <f t="shared" si="421"/>
        <v/>
      </c>
      <c r="AJ146" s="149" t="str">
        <f t="shared" si="422"/>
        <v/>
      </c>
      <c r="AK146" s="150" t="str">
        <f t="shared" si="423"/>
        <v/>
      </c>
      <c r="AM146" s="5"/>
      <c r="AO146" s="143" t="str">
        <f t="shared" si="288"/>
        <v/>
      </c>
      <c r="AP146" s="144" t="str">
        <f t="shared" si="289"/>
        <v/>
      </c>
      <c r="AQ146" s="145" t="str">
        <f t="shared" si="424"/>
        <v/>
      </c>
      <c r="AR146" s="145" t="str">
        <f t="shared" si="425"/>
        <v/>
      </c>
      <c r="AS146" s="146" t="str">
        <f t="shared" si="290"/>
        <v/>
      </c>
      <c r="AT146" s="147" t="str">
        <f t="shared" si="291"/>
        <v/>
      </c>
      <c r="AU146" s="148" t="str">
        <f t="shared" si="292"/>
        <v/>
      </c>
      <c r="AV146" s="149" t="str">
        <f t="shared" si="293"/>
        <v/>
      </c>
      <c r="AW146" s="150" t="str">
        <f t="shared" si="294"/>
        <v/>
      </c>
      <c r="AX146" s="89"/>
      <c r="AY146" s="5"/>
      <c r="AZ146" s="89"/>
      <c r="BA146" s="143" t="str">
        <f t="shared" si="295"/>
        <v/>
      </c>
      <c r="BB146" s="144" t="str">
        <f t="shared" si="296"/>
        <v/>
      </c>
      <c r="BC146" s="145" t="str">
        <f t="shared" si="426"/>
        <v/>
      </c>
      <c r="BD146" s="145" t="str">
        <f t="shared" si="427"/>
        <v/>
      </c>
      <c r="BE146" s="146" t="str">
        <f t="shared" si="297"/>
        <v/>
      </c>
      <c r="BF146" s="147" t="str">
        <f t="shared" si="298"/>
        <v/>
      </c>
      <c r="BG146" s="148" t="str">
        <f t="shared" si="299"/>
        <v/>
      </c>
      <c r="BH146" s="149" t="str">
        <f t="shared" si="300"/>
        <v/>
      </c>
      <c r="BI146" s="150" t="str">
        <f t="shared" si="301"/>
        <v/>
      </c>
      <c r="BJ146" s="89"/>
      <c r="BK146" s="5"/>
      <c r="BL146" s="89"/>
      <c r="BM146" s="143" t="str">
        <f t="shared" si="571"/>
        <v/>
      </c>
      <c r="BN146" s="144" t="str">
        <f t="shared" si="572"/>
        <v/>
      </c>
      <c r="BO146" s="145" t="str">
        <f t="shared" si="573"/>
        <v/>
      </c>
      <c r="BP146" s="145" t="str">
        <f t="shared" si="574"/>
        <v/>
      </c>
      <c r="BQ146" s="146" t="str">
        <f t="shared" si="575"/>
        <v/>
      </c>
      <c r="BR146" s="147" t="str">
        <f t="shared" si="576"/>
        <v/>
      </c>
      <c r="BS146" s="148" t="str">
        <f t="shared" si="577"/>
        <v/>
      </c>
      <c r="BT146" s="149" t="str">
        <f t="shared" si="578"/>
        <v/>
      </c>
      <c r="BU146" s="150" t="str">
        <f t="shared" si="579"/>
        <v/>
      </c>
      <c r="BV146" s="89"/>
      <c r="BW146" s="142"/>
      <c r="BX146" s="142"/>
      <c r="BY146" s="143" t="str">
        <f t="shared" si="580"/>
        <v/>
      </c>
      <c r="BZ146" s="144" t="str">
        <f t="shared" si="581"/>
        <v/>
      </c>
      <c r="CA146" s="145" t="str">
        <f t="shared" si="582"/>
        <v/>
      </c>
      <c r="CB146" s="145" t="str">
        <f t="shared" si="583"/>
        <v/>
      </c>
      <c r="CC146" s="146" t="str">
        <f t="shared" si="584"/>
        <v/>
      </c>
      <c r="CD146" s="147" t="str">
        <f t="shared" si="585"/>
        <v/>
      </c>
      <c r="CE146" s="148" t="str">
        <f t="shared" si="586"/>
        <v/>
      </c>
      <c r="CF146" s="149" t="str">
        <f t="shared" si="587"/>
        <v/>
      </c>
      <c r="CG146" s="150" t="str">
        <f t="shared" si="588"/>
        <v/>
      </c>
      <c r="CH146" s="89"/>
      <c r="CI146" s="142"/>
      <c r="CJ146" s="142"/>
      <c r="CK146" s="143" t="str">
        <f t="shared" si="589"/>
        <v/>
      </c>
      <c r="CL146" s="144" t="str">
        <f t="shared" si="590"/>
        <v/>
      </c>
      <c r="CM146" s="145" t="str">
        <f t="shared" si="591"/>
        <v/>
      </c>
      <c r="CN146" s="145" t="str">
        <f t="shared" si="592"/>
        <v/>
      </c>
      <c r="CO146" s="146" t="str">
        <f t="shared" si="593"/>
        <v/>
      </c>
      <c r="CP146" s="147" t="str">
        <f t="shared" si="594"/>
        <v/>
      </c>
      <c r="CQ146" s="148" t="str">
        <f t="shared" si="595"/>
        <v/>
      </c>
      <c r="CR146" s="149" t="str">
        <f t="shared" si="596"/>
        <v/>
      </c>
      <c r="CS146" s="150" t="str">
        <f t="shared" si="597"/>
        <v/>
      </c>
      <c r="CT146" s="89"/>
      <c r="CU146" s="142"/>
      <c r="CV146" s="142"/>
      <c r="CW146" s="143" t="str">
        <f t="shared" si="562"/>
        <v/>
      </c>
      <c r="CX146" s="144" t="str">
        <f t="shared" si="563"/>
        <v/>
      </c>
      <c r="CY146" s="145" t="str">
        <f t="shared" si="564"/>
        <v/>
      </c>
      <c r="CZ146" s="145" t="str">
        <f t="shared" si="565"/>
        <v/>
      </c>
      <c r="DA146" s="146" t="str">
        <f t="shared" si="566"/>
        <v/>
      </c>
      <c r="DB146" s="147" t="str">
        <f t="shared" si="567"/>
        <v/>
      </c>
      <c r="DC146" s="148" t="str">
        <f t="shared" si="568"/>
        <v/>
      </c>
      <c r="DD146" s="149" t="str">
        <f t="shared" si="569"/>
        <v/>
      </c>
      <c r="DE146" s="150" t="str">
        <f t="shared" si="570"/>
        <v/>
      </c>
      <c r="DF146" s="89"/>
      <c r="DG146" s="142"/>
      <c r="DH146" s="142"/>
      <c r="DI146" s="143" t="str">
        <f t="shared" si="428"/>
        <v/>
      </c>
      <c r="DJ146" s="144" t="str">
        <f t="shared" si="429"/>
        <v/>
      </c>
      <c r="DK146" s="145" t="str">
        <f t="shared" si="430"/>
        <v/>
      </c>
      <c r="DL146" s="145" t="str">
        <f t="shared" si="431"/>
        <v/>
      </c>
      <c r="DM146" s="146" t="str">
        <f t="shared" si="432"/>
        <v/>
      </c>
      <c r="DN146" s="147" t="str">
        <f t="shared" si="433"/>
        <v/>
      </c>
      <c r="DO146" s="148" t="str">
        <f t="shared" si="434"/>
        <v/>
      </c>
      <c r="DP146" s="149" t="str">
        <f t="shared" si="435"/>
        <v/>
      </c>
      <c r="DQ146" s="150" t="str">
        <f t="shared" si="436"/>
        <v/>
      </c>
      <c r="DR146" s="89"/>
      <c r="DS146" s="5"/>
      <c r="DT146" s="89"/>
      <c r="DU146" s="143" t="str">
        <f t="shared" si="437"/>
        <v/>
      </c>
      <c r="DV146" s="144" t="str">
        <f t="shared" si="438"/>
        <v/>
      </c>
      <c r="DW146" s="145" t="str">
        <f t="shared" si="439"/>
        <v/>
      </c>
      <c r="DX146" s="145" t="str">
        <f t="shared" si="440"/>
        <v/>
      </c>
      <c r="DY146" s="146" t="str">
        <f t="shared" si="441"/>
        <v/>
      </c>
      <c r="DZ146" s="147" t="str">
        <f t="shared" si="442"/>
        <v/>
      </c>
      <c r="EA146" s="148" t="str">
        <f t="shared" si="443"/>
        <v/>
      </c>
      <c r="EB146" s="149" t="str">
        <f t="shared" si="444"/>
        <v/>
      </c>
      <c r="EC146" s="150" t="str">
        <f t="shared" si="445"/>
        <v/>
      </c>
      <c r="ED146" s="89"/>
      <c r="EE146" s="5"/>
      <c r="EF146" s="89"/>
      <c r="EG146" s="143" t="str">
        <f t="shared" si="446"/>
        <v/>
      </c>
      <c r="EH146" s="144" t="str">
        <f t="shared" si="447"/>
        <v/>
      </c>
      <c r="EI146" s="145" t="str">
        <f t="shared" si="448"/>
        <v/>
      </c>
      <c r="EJ146" s="145" t="str">
        <f t="shared" si="449"/>
        <v/>
      </c>
      <c r="EK146" s="146" t="str">
        <f t="shared" si="450"/>
        <v/>
      </c>
      <c r="EL146" s="147" t="str">
        <f t="shared" si="451"/>
        <v/>
      </c>
      <c r="EM146" s="148" t="str">
        <f t="shared" si="452"/>
        <v/>
      </c>
      <c r="EN146" s="149" t="str">
        <f t="shared" si="453"/>
        <v/>
      </c>
      <c r="EO146" s="150" t="str">
        <f t="shared" si="454"/>
        <v/>
      </c>
      <c r="EP146" s="89"/>
      <c r="EQ146" s="5"/>
      <c r="ER146" s="89"/>
      <c r="ES146" s="143" t="str">
        <f t="shared" si="455"/>
        <v/>
      </c>
      <c r="ET146" s="144" t="str">
        <f t="shared" si="456"/>
        <v/>
      </c>
      <c r="EU146" s="145" t="str">
        <f t="shared" si="457"/>
        <v/>
      </c>
      <c r="EV146" s="145" t="str">
        <f t="shared" si="458"/>
        <v/>
      </c>
      <c r="EW146" s="146" t="str">
        <f t="shared" si="459"/>
        <v/>
      </c>
      <c r="EX146" s="147" t="str">
        <f t="shared" si="460"/>
        <v/>
      </c>
      <c r="EY146" s="148" t="str">
        <f t="shared" si="461"/>
        <v/>
      </c>
      <c r="EZ146" s="149" t="str">
        <f t="shared" si="462"/>
        <v/>
      </c>
      <c r="FA146" s="150" t="str">
        <f t="shared" si="463"/>
        <v/>
      </c>
      <c r="FB146" s="89"/>
      <c r="FC146" s="5"/>
      <c r="FD146" s="89"/>
      <c r="FE146" s="143" t="str">
        <f t="shared" si="464"/>
        <v/>
      </c>
      <c r="FF146" s="144" t="str">
        <f t="shared" si="465"/>
        <v/>
      </c>
      <c r="FG146" s="145" t="str">
        <f t="shared" si="466"/>
        <v/>
      </c>
      <c r="FH146" s="145" t="str">
        <f t="shared" si="467"/>
        <v/>
      </c>
      <c r="FI146" s="146" t="str">
        <f t="shared" si="468"/>
        <v/>
      </c>
      <c r="FJ146" s="147" t="str">
        <f t="shared" si="469"/>
        <v/>
      </c>
      <c r="FK146" s="148" t="str">
        <f t="shared" si="470"/>
        <v/>
      </c>
      <c r="FL146" s="149" t="str">
        <f t="shared" si="471"/>
        <v/>
      </c>
      <c r="FM146" s="150" t="str">
        <f t="shared" si="472"/>
        <v/>
      </c>
      <c r="FN146" s="89"/>
      <c r="FO146" s="5"/>
      <c r="FP146" s="89"/>
      <c r="FQ146" s="143" t="str">
        <f>IF(FU146="","",#REF!)</f>
        <v/>
      </c>
      <c r="FR146" s="144" t="str">
        <f t="shared" si="473"/>
        <v/>
      </c>
      <c r="FS146" s="145" t="str">
        <f t="shared" si="474"/>
        <v/>
      </c>
      <c r="FT146" s="145" t="str">
        <f t="shared" si="475"/>
        <v/>
      </c>
      <c r="FU146" s="146" t="str">
        <f t="shared" si="476"/>
        <v/>
      </c>
      <c r="FV146" s="147" t="str">
        <f t="shared" si="477"/>
        <v/>
      </c>
      <c r="FW146" s="148" t="str">
        <f t="shared" si="478"/>
        <v/>
      </c>
      <c r="FX146" s="149" t="str">
        <f t="shared" si="479"/>
        <v/>
      </c>
      <c r="FY146" s="150" t="str">
        <f t="shared" si="480"/>
        <v/>
      </c>
      <c r="FZ146" s="89"/>
      <c r="GA146" s="5"/>
      <c r="GB146" s="89"/>
      <c r="GC146" s="143" t="str">
        <f t="shared" si="481"/>
        <v/>
      </c>
      <c r="GD146" s="144" t="str">
        <f t="shared" si="482"/>
        <v/>
      </c>
      <c r="GE146" s="145" t="str">
        <f t="shared" si="483"/>
        <v/>
      </c>
      <c r="GF146" s="145" t="str">
        <f t="shared" si="484"/>
        <v/>
      </c>
      <c r="GG146" s="146" t="str">
        <f t="shared" si="485"/>
        <v/>
      </c>
      <c r="GH146" s="147" t="str">
        <f t="shared" si="486"/>
        <v/>
      </c>
      <c r="GI146" s="148" t="str">
        <f t="shared" si="487"/>
        <v/>
      </c>
      <c r="GJ146" s="149" t="str">
        <f t="shared" si="488"/>
        <v/>
      </c>
      <c r="GK146" s="150" t="str">
        <f t="shared" si="489"/>
        <v/>
      </c>
      <c r="GL146" s="89"/>
      <c r="GM146" s="5"/>
      <c r="GN146" s="89"/>
      <c r="GO146" s="143" t="str">
        <f t="shared" si="490"/>
        <v/>
      </c>
      <c r="GP146" s="144" t="str">
        <f t="shared" si="491"/>
        <v/>
      </c>
      <c r="GQ146" s="145" t="str">
        <f t="shared" si="492"/>
        <v/>
      </c>
      <c r="GR146" s="145" t="str">
        <f t="shared" si="493"/>
        <v/>
      </c>
      <c r="GS146" s="146" t="str">
        <f t="shared" si="494"/>
        <v/>
      </c>
      <c r="GT146" s="147" t="str">
        <f t="shared" si="495"/>
        <v/>
      </c>
      <c r="GU146" s="148" t="str">
        <f t="shared" si="496"/>
        <v/>
      </c>
      <c r="GV146" s="149" t="str">
        <f t="shared" si="497"/>
        <v/>
      </c>
      <c r="GW146" s="150" t="str">
        <f t="shared" si="498"/>
        <v/>
      </c>
      <c r="GX146" s="89"/>
      <c r="GY146" s="5"/>
      <c r="GZ146" s="89"/>
      <c r="HA146" s="143" t="str">
        <f t="shared" si="499"/>
        <v/>
      </c>
      <c r="HB146" s="144" t="str">
        <f t="shared" si="500"/>
        <v/>
      </c>
      <c r="HC146" s="145" t="str">
        <f t="shared" si="501"/>
        <v/>
      </c>
      <c r="HD146" s="145" t="str">
        <f t="shared" si="502"/>
        <v/>
      </c>
      <c r="HE146" s="146" t="str">
        <f t="shared" si="503"/>
        <v/>
      </c>
      <c r="HF146" s="147" t="str">
        <f t="shared" si="504"/>
        <v/>
      </c>
      <c r="HG146" s="148" t="str">
        <f t="shared" si="505"/>
        <v/>
      </c>
      <c r="HH146" s="149" t="str">
        <f t="shared" si="506"/>
        <v/>
      </c>
      <c r="HI146" s="150" t="str">
        <f t="shared" si="507"/>
        <v/>
      </c>
      <c r="HJ146" s="89"/>
      <c r="HK146" s="5"/>
      <c r="HL146" s="89"/>
      <c r="HM146" s="143" t="str">
        <f t="shared" si="508"/>
        <v/>
      </c>
      <c r="HN146" s="144" t="str">
        <f t="shared" si="509"/>
        <v/>
      </c>
      <c r="HO146" s="145" t="str">
        <f t="shared" si="510"/>
        <v/>
      </c>
      <c r="HP146" s="145" t="str">
        <f t="shared" si="511"/>
        <v/>
      </c>
      <c r="HQ146" s="146" t="str">
        <f t="shared" si="512"/>
        <v/>
      </c>
      <c r="HR146" s="147" t="str">
        <f t="shared" si="513"/>
        <v/>
      </c>
      <c r="HS146" s="148" t="str">
        <f t="shared" si="514"/>
        <v/>
      </c>
      <c r="HT146" s="149" t="str">
        <f t="shared" si="515"/>
        <v/>
      </c>
      <c r="HU146" s="150" t="str">
        <f t="shared" si="516"/>
        <v/>
      </c>
      <c r="HV146" s="89"/>
      <c r="HW146" s="5"/>
      <c r="HX146" s="89"/>
      <c r="HY146" s="143" t="str">
        <f t="shared" si="517"/>
        <v/>
      </c>
      <c r="HZ146" s="144" t="str">
        <f t="shared" si="518"/>
        <v/>
      </c>
      <c r="IA146" s="145" t="str">
        <f t="shared" si="519"/>
        <v/>
      </c>
      <c r="IB146" s="145" t="str">
        <f t="shared" si="520"/>
        <v/>
      </c>
      <c r="IC146" s="146" t="str">
        <f t="shared" si="521"/>
        <v/>
      </c>
      <c r="ID146" s="147" t="str">
        <f t="shared" si="522"/>
        <v/>
      </c>
      <c r="IE146" s="148" t="str">
        <f t="shared" si="523"/>
        <v/>
      </c>
      <c r="IF146" s="149" t="str">
        <f t="shared" si="524"/>
        <v/>
      </c>
      <c r="IG146" s="150" t="str">
        <f t="shared" si="525"/>
        <v/>
      </c>
      <c r="IH146" s="89"/>
      <c r="II146" s="5"/>
      <c r="IJ146" s="89"/>
      <c r="IK146" s="143" t="str">
        <f t="shared" si="526"/>
        <v/>
      </c>
      <c r="IL146" s="144" t="str">
        <f t="shared" si="527"/>
        <v/>
      </c>
      <c r="IM146" s="145" t="str">
        <f t="shared" si="528"/>
        <v/>
      </c>
      <c r="IN146" s="145" t="str">
        <f t="shared" si="529"/>
        <v/>
      </c>
      <c r="IO146" s="146" t="str">
        <f t="shared" si="530"/>
        <v/>
      </c>
      <c r="IP146" s="147" t="str">
        <f t="shared" si="531"/>
        <v/>
      </c>
      <c r="IQ146" s="148" t="str">
        <f t="shared" si="532"/>
        <v/>
      </c>
      <c r="IR146" s="149" t="str">
        <f t="shared" si="533"/>
        <v/>
      </c>
      <c r="IS146" s="150" t="str">
        <f t="shared" si="534"/>
        <v/>
      </c>
      <c r="IT146" s="89"/>
      <c r="IU146" s="5"/>
      <c r="IV146" s="89"/>
      <c r="IW146" s="143" t="str">
        <f t="shared" si="535"/>
        <v/>
      </c>
      <c r="IX146" s="144" t="str">
        <f t="shared" si="536"/>
        <v/>
      </c>
      <c r="IY146" s="145" t="str">
        <f t="shared" si="537"/>
        <v/>
      </c>
      <c r="IZ146" s="145" t="str">
        <f t="shared" si="538"/>
        <v/>
      </c>
      <c r="JA146" s="146" t="str">
        <f t="shared" si="539"/>
        <v/>
      </c>
      <c r="JB146" s="147" t="str">
        <f t="shared" si="540"/>
        <v/>
      </c>
      <c r="JC146" s="148" t="str">
        <f t="shared" si="541"/>
        <v/>
      </c>
      <c r="JD146" s="149" t="str">
        <f t="shared" si="542"/>
        <v/>
      </c>
      <c r="JE146" s="150" t="str">
        <f t="shared" si="543"/>
        <v/>
      </c>
      <c r="JF146" s="89"/>
      <c r="JG146" s="5"/>
      <c r="JH146" s="89"/>
      <c r="JI146" s="143" t="str">
        <f t="shared" si="544"/>
        <v/>
      </c>
      <c r="JJ146" s="144" t="str">
        <f t="shared" si="545"/>
        <v/>
      </c>
      <c r="JK146" s="145" t="str">
        <f t="shared" si="546"/>
        <v/>
      </c>
      <c r="JL146" s="145" t="str">
        <f t="shared" si="547"/>
        <v/>
      </c>
      <c r="JM146" s="146" t="str">
        <f t="shared" si="548"/>
        <v/>
      </c>
      <c r="JN146" s="147" t="str">
        <f t="shared" si="549"/>
        <v/>
      </c>
      <c r="JO146" s="148" t="str">
        <f t="shared" si="550"/>
        <v/>
      </c>
      <c r="JP146" s="149" t="str">
        <f t="shared" si="551"/>
        <v/>
      </c>
      <c r="JQ146" s="150" t="str">
        <f t="shared" si="552"/>
        <v/>
      </c>
      <c r="JR146" s="89"/>
      <c r="JS146" s="5"/>
      <c r="JT146" s="89"/>
      <c r="JU146" s="143" t="str">
        <f t="shared" si="553"/>
        <v/>
      </c>
      <c r="JV146" s="144" t="str">
        <f t="shared" si="554"/>
        <v/>
      </c>
      <c r="JW146" s="145" t="str">
        <f t="shared" si="555"/>
        <v/>
      </c>
      <c r="JX146" s="145" t="str">
        <f t="shared" si="556"/>
        <v/>
      </c>
      <c r="JY146" s="146" t="str">
        <f t="shared" si="557"/>
        <v/>
      </c>
      <c r="JZ146" s="147" t="str">
        <f t="shared" si="558"/>
        <v/>
      </c>
      <c r="KA146" s="148" t="str">
        <f t="shared" si="559"/>
        <v/>
      </c>
      <c r="KB146" s="149" t="str">
        <f t="shared" si="560"/>
        <v/>
      </c>
      <c r="KC146" s="150" t="str">
        <f t="shared" si="561"/>
        <v/>
      </c>
      <c r="KD146" s="89"/>
      <c r="KE146" s="5"/>
      <c r="KF146" s="89"/>
    </row>
    <row r="147" spans="1:292" ht="13.5" customHeight="1" x14ac:dyDescent="0.25">
      <c r="A147" s="100"/>
      <c r="E147" s="143" t="str">
        <f t="shared" si="397"/>
        <v/>
      </c>
      <c r="F147" s="144" t="str">
        <f t="shared" si="398"/>
        <v/>
      </c>
      <c r="G147" s="145" t="str">
        <f t="shared" si="399"/>
        <v/>
      </c>
      <c r="H147" s="145" t="str">
        <f t="shared" si="400"/>
        <v/>
      </c>
      <c r="I147" s="146" t="str">
        <f t="shared" si="401"/>
        <v/>
      </c>
      <c r="J147" s="147" t="str">
        <f t="shared" si="402"/>
        <v/>
      </c>
      <c r="K147" s="148" t="str">
        <f t="shared" si="403"/>
        <v/>
      </c>
      <c r="L147" s="149" t="str">
        <f t="shared" si="404"/>
        <v/>
      </c>
      <c r="M147" s="150" t="str">
        <f t="shared" si="405"/>
        <v/>
      </c>
      <c r="O147" s="5"/>
      <c r="Q147" s="143" t="str">
        <f t="shared" si="406"/>
        <v/>
      </c>
      <c r="R147" s="144" t="str">
        <f t="shared" si="407"/>
        <v/>
      </c>
      <c r="S147" s="145" t="str">
        <f t="shared" si="408"/>
        <v/>
      </c>
      <c r="T147" s="145" t="str">
        <f t="shared" si="409"/>
        <v/>
      </c>
      <c r="U147" s="146" t="str">
        <f t="shared" si="410"/>
        <v/>
      </c>
      <c r="V147" s="147" t="str">
        <f t="shared" si="411"/>
        <v/>
      </c>
      <c r="W147" s="148" t="str">
        <f t="shared" si="412"/>
        <v/>
      </c>
      <c r="X147" s="149" t="str">
        <f t="shared" si="413"/>
        <v/>
      </c>
      <c r="Y147" s="150" t="str">
        <f t="shared" si="414"/>
        <v/>
      </c>
      <c r="AA147" s="5"/>
      <c r="AC147" s="143" t="str">
        <f t="shared" si="415"/>
        <v/>
      </c>
      <c r="AD147" s="144" t="str">
        <f t="shared" si="416"/>
        <v/>
      </c>
      <c r="AE147" s="145" t="str">
        <f t="shared" si="417"/>
        <v/>
      </c>
      <c r="AF147" s="145" t="str">
        <f t="shared" si="418"/>
        <v/>
      </c>
      <c r="AG147" s="146" t="str">
        <f t="shared" si="419"/>
        <v/>
      </c>
      <c r="AH147" s="147" t="str">
        <f t="shared" si="420"/>
        <v/>
      </c>
      <c r="AI147" s="148" t="str">
        <f t="shared" si="421"/>
        <v/>
      </c>
      <c r="AJ147" s="149" t="str">
        <f t="shared" si="422"/>
        <v/>
      </c>
      <c r="AK147" s="150" t="str">
        <f t="shared" si="423"/>
        <v/>
      </c>
      <c r="AM147" s="5"/>
      <c r="AO147" s="143" t="str">
        <f t="shared" si="288"/>
        <v/>
      </c>
      <c r="AP147" s="144" t="str">
        <f t="shared" si="289"/>
        <v/>
      </c>
      <c r="AQ147" s="145" t="str">
        <f t="shared" si="424"/>
        <v/>
      </c>
      <c r="AR147" s="145" t="str">
        <f t="shared" si="425"/>
        <v/>
      </c>
      <c r="AS147" s="146" t="str">
        <f t="shared" si="290"/>
        <v/>
      </c>
      <c r="AT147" s="147" t="str">
        <f t="shared" si="291"/>
        <v/>
      </c>
      <c r="AU147" s="148" t="str">
        <f t="shared" si="292"/>
        <v/>
      </c>
      <c r="AV147" s="149" t="str">
        <f t="shared" si="293"/>
        <v/>
      </c>
      <c r="AW147" s="150" t="str">
        <f t="shared" si="294"/>
        <v/>
      </c>
      <c r="AX147" s="89"/>
      <c r="AY147" s="5"/>
      <c r="AZ147" s="89"/>
      <c r="BA147" s="143" t="str">
        <f t="shared" si="295"/>
        <v/>
      </c>
      <c r="BB147" s="144" t="str">
        <f t="shared" si="296"/>
        <v/>
      </c>
      <c r="BC147" s="145" t="str">
        <f t="shared" si="426"/>
        <v/>
      </c>
      <c r="BD147" s="145" t="str">
        <f t="shared" si="427"/>
        <v/>
      </c>
      <c r="BE147" s="146" t="str">
        <f t="shared" si="297"/>
        <v/>
      </c>
      <c r="BF147" s="147" t="str">
        <f t="shared" si="298"/>
        <v/>
      </c>
      <c r="BG147" s="148" t="str">
        <f t="shared" si="299"/>
        <v/>
      </c>
      <c r="BH147" s="149" t="str">
        <f t="shared" si="300"/>
        <v/>
      </c>
      <c r="BI147" s="150" t="str">
        <f t="shared" si="301"/>
        <v/>
      </c>
      <c r="BJ147" s="89"/>
      <c r="BK147" s="5"/>
      <c r="BL147" s="89"/>
      <c r="BM147" s="143" t="str">
        <f t="shared" si="571"/>
        <v/>
      </c>
      <c r="BN147" s="144" t="str">
        <f t="shared" si="572"/>
        <v/>
      </c>
      <c r="BO147" s="145" t="str">
        <f t="shared" si="573"/>
        <v/>
      </c>
      <c r="BP147" s="145" t="str">
        <f t="shared" si="574"/>
        <v/>
      </c>
      <c r="BQ147" s="146" t="str">
        <f t="shared" si="575"/>
        <v/>
      </c>
      <c r="BR147" s="147" t="str">
        <f t="shared" si="576"/>
        <v/>
      </c>
      <c r="BS147" s="148" t="str">
        <f t="shared" si="577"/>
        <v/>
      </c>
      <c r="BT147" s="149" t="str">
        <f t="shared" si="578"/>
        <v/>
      </c>
      <c r="BU147" s="150" t="str">
        <f t="shared" si="579"/>
        <v/>
      </c>
      <c r="BV147" s="89"/>
      <c r="BW147" s="142"/>
      <c r="BX147" s="142"/>
      <c r="BY147" s="143" t="str">
        <f t="shared" si="580"/>
        <v/>
      </c>
      <c r="BZ147" s="144" t="str">
        <f t="shared" si="581"/>
        <v/>
      </c>
      <c r="CA147" s="145" t="str">
        <f t="shared" si="582"/>
        <v/>
      </c>
      <c r="CB147" s="145" t="str">
        <f t="shared" si="583"/>
        <v/>
      </c>
      <c r="CC147" s="146" t="str">
        <f t="shared" si="584"/>
        <v/>
      </c>
      <c r="CD147" s="147" t="str">
        <f t="shared" si="585"/>
        <v/>
      </c>
      <c r="CE147" s="148" t="str">
        <f t="shared" si="586"/>
        <v/>
      </c>
      <c r="CF147" s="149" t="str">
        <f t="shared" si="587"/>
        <v/>
      </c>
      <c r="CG147" s="150" t="str">
        <f t="shared" si="588"/>
        <v/>
      </c>
      <c r="CH147" s="89"/>
      <c r="CI147" s="142"/>
      <c r="CJ147" s="142"/>
      <c r="CK147" s="143" t="str">
        <f t="shared" si="589"/>
        <v/>
      </c>
      <c r="CL147" s="144" t="str">
        <f t="shared" si="590"/>
        <v/>
      </c>
      <c r="CM147" s="145" t="str">
        <f t="shared" si="591"/>
        <v/>
      </c>
      <c r="CN147" s="145" t="str">
        <f t="shared" si="592"/>
        <v/>
      </c>
      <c r="CO147" s="146" t="str">
        <f t="shared" si="593"/>
        <v/>
      </c>
      <c r="CP147" s="147" t="str">
        <f t="shared" si="594"/>
        <v/>
      </c>
      <c r="CQ147" s="148" t="str">
        <f t="shared" si="595"/>
        <v/>
      </c>
      <c r="CR147" s="149" t="str">
        <f t="shared" si="596"/>
        <v/>
      </c>
      <c r="CS147" s="150" t="str">
        <f t="shared" si="597"/>
        <v/>
      </c>
      <c r="CT147" s="89"/>
      <c r="CU147" s="142"/>
      <c r="CV147" s="142"/>
      <c r="CW147" s="143" t="str">
        <f t="shared" si="562"/>
        <v/>
      </c>
      <c r="CX147" s="144" t="str">
        <f t="shared" si="563"/>
        <v/>
      </c>
      <c r="CY147" s="145" t="str">
        <f t="shared" si="564"/>
        <v/>
      </c>
      <c r="CZ147" s="145" t="str">
        <f t="shared" si="565"/>
        <v/>
      </c>
      <c r="DA147" s="146" t="str">
        <f t="shared" si="566"/>
        <v/>
      </c>
      <c r="DB147" s="147" t="str">
        <f t="shared" si="567"/>
        <v/>
      </c>
      <c r="DC147" s="148" t="str">
        <f t="shared" si="568"/>
        <v/>
      </c>
      <c r="DD147" s="149" t="str">
        <f t="shared" si="569"/>
        <v/>
      </c>
      <c r="DE147" s="150" t="str">
        <f t="shared" si="570"/>
        <v/>
      </c>
      <c r="DF147" s="89"/>
      <c r="DG147" s="142"/>
      <c r="DH147" s="142"/>
      <c r="DI147" s="143" t="str">
        <f t="shared" si="428"/>
        <v/>
      </c>
      <c r="DJ147" s="144" t="str">
        <f t="shared" si="429"/>
        <v/>
      </c>
      <c r="DK147" s="145" t="str">
        <f t="shared" si="430"/>
        <v/>
      </c>
      <c r="DL147" s="145" t="str">
        <f t="shared" si="431"/>
        <v/>
      </c>
      <c r="DM147" s="146" t="str">
        <f t="shared" si="432"/>
        <v/>
      </c>
      <c r="DN147" s="147" t="str">
        <f t="shared" si="433"/>
        <v/>
      </c>
      <c r="DO147" s="148" t="str">
        <f t="shared" si="434"/>
        <v/>
      </c>
      <c r="DP147" s="149" t="str">
        <f t="shared" si="435"/>
        <v/>
      </c>
      <c r="DQ147" s="150" t="str">
        <f t="shared" si="436"/>
        <v/>
      </c>
      <c r="DR147" s="89"/>
      <c r="DS147" s="5"/>
      <c r="DT147" s="89"/>
      <c r="DU147" s="143" t="str">
        <f t="shared" si="437"/>
        <v/>
      </c>
      <c r="DV147" s="144" t="str">
        <f t="shared" si="438"/>
        <v/>
      </c>
      <c r="DW147" s="145" t="str">
        <f t="shared" si="439"/>
        <v/>
      </c>
      <c r="DX147" s="145" t="str">
        <f t="shared" si="440"/>
        <v/>
      </c>
      <c r="DY147" s="146" t="str">
        <f t="shared" si="441"/>
        <v/>
      </c>
      <c r="DZ147" s="147" t="str">
        <f t="shared" si="442"/>
        <v/>
      </c>
      <c r="EA147" s="148" t="str">
        <f t="shared" si="443"/>
        <v/>
      </c>
      <c r="EB147" s="149" t="str">
        <f t="shared" si="444"/>
        <v/>
      </c>
      <c r="EC147" s="150" t="str">
        <f t="shared" si="445"/>
        <v/>
      </c>
      <c r="ED147" s="89"/>
      <c r="EE147" s="5"/>
      <c r="EF147" s="89"/>
      <c r="EG147" s="143" t="str">
        <f t="shared" si="446"/>
        <v/>
      </c>
      <c r="EH147" s="144" t="str">
        <f t="shared" si="447"/>
        <v/>
      </c>
      <c r="EI147" s="145" t="str">
        <f t="shared" si="448"/>
        <v/>
      </c>
      <c r="EJ147" s="145" t="str">
        <f t="shared" si="449"/>
        <v/>
      </c>
      <c r="EK147" s="146" t="str">
        <f t="shared" si="450"/>
        <v/>
      </c>
      <c r="EL147" s="147" t="str">
        <f t="shared" si="451"/>
        <v/>
      </c>
      <c r="EM147" s="148" t="str">
        <f t="shared" si="452"/>
        <v/>
      </c>
      <c r="EN147" s="149" t="str">
        <f t="shared" si="453"/>
        <v/>
      </c>
      <c r="EO147" s="150" t="str">
        <f t="shared" si="454"/>
        <v/>
      </c>
      <c r="EP147" s="89"/>
      <c r="EQ147" s="5"/>
      <c r="ER147" s="89"/>
      <c r="ES147" s="143" t="str">
        <f t="shared" si="455"/>
        <v/>
      </c>
      <c r="ET147" s="144" t="str">
        <f t="shared" si="456"/>
        <v/>
      </c>
      <c r="EU147" s="145" t="str">
        <f t="shared" si="457"/>
        <v/>
      </c>
      <c r="EV147" s="145" t="str">
        <f t="shared" si="458"/>
        <v/>
      </c>
      <c r="EW147" s="146" t="str">
        <f t="shared" si="459"/>
        <v/>
      </c>
      <c r="EX147" s="147" t="str">
        <f t="shared" si="460"/>
        <v/>
      </c>
      <c r="EY147" s="148" t="str">
        <f t="shared" si="461"/>
        <v/>
      </c>
      <c r="EZ147" s="149" t="str">
        <f t="shared" si="462"/>
        <v/>
      </c>
      <c r="FA147" s="150" t="str">
        <f t="shared" si="463"/>
        <v/>
      </c>
      <c r="FB147" s="89"/>
      <c r="FC147" s="5"/>
      <c r="FD147" s="89"/>
      <c r="FE147" s="143" t="str">
        <f t="shared" si="464"/>
        <v/>
      </c>
      <c r="FF147" s="144" t="str">
        <f t="shared" si="465"/>
        <v/>
      </c>
      <c r="FG147" s="145" t="str">
        <f t="shared" si="466"/>
        <v/>
      </c>
      <c r="FH147" s="145" t="str">
        <f t="shared" si="467"/>
        <v/>
      </c>
      <c r="FI147" s="146" t="str">
        <f t="shared" si="468"/>
        <v/>
      </c>
      <c r="FJ147" s="147" t="str">
        <f t="shared" si="469"/>
        <v/>
      </c>
      <c r="FK147" s="148" t="str">
        <f t="shared" si="470"/>
        <v/>
      </c>
      <c r="FL147" s="149" t="str">
        <f t="shared" si="471"/>
        <v/>
      </c>
      <c r="FM147" s="150" t="str">
        <f t="shared" si="472"/>
        <v/>
      </c>
      <c r="FN147" s="89"/>
      <c r="FO147" s="5"/>
      <c r="FP147" s="89"/>
      <c r="FQ147" s="143" t="str">
        <f>IF(FU147="","",#REF!)</f>
        <v/>
      </c>
      <c r="FR147" s="144" t="str">
        <f t="shared" si="473"/>
        <v/>
      </c>
      <c r="FS147" s="145" t="str">
        <f t="shared" si="474"/>
        <v/>
      </c>
      <c r="FT147" s="145" t="str">
        <f t="shared" si="475"/>
        <v/>
      </c>
      <c r="FU147" s="146" t="str">
        <f t="shared" si="476"/>
        <v/>
      </c>
      <c r="FV147" s="147" t="str">
        <f t="shared" si="477"/>
        <v/>
      </c>
      <c r="FW147" s="148" t="str">
        <f t="shared" si="478"/>
        <v/>
      </c>
      <c r="FX147" s="149" t="str">
        <f t="shared" si="479"/>
        <v/>
      </c>
      <c r="FY147" s="150" t="str">
        <f t="shared" si="480"/>
        <v/>
      </c>
      <c r="FZ147" s="89"/>
      <c r="GA147" s="5"/>
      <c r="GB147" s="89"/>
      <c r="GC147" s="143" t="str">
        <f t="shared" si="481"/>
        <v/>
      </c>
      <c r="GD147" s="144" t="str">
        <f t="shared" si="482"/>
        <v/>
      </c>
      <c r="GE147" s="145" t="str">
        <f t="shared" si="483"/>
        <v/>
      </c>
      <c r="GF147" s="145" t="str">
        <f t="shared" si="484"/>
        <v/>
      </c>
      <c r="GG147" s="146" t="str">
        <f t="shared" si="485"/>
        <v/>
      </c>
      <c r="GH147" s="147" t="str">
        <f t="shared" si="486"/>
        <v/>
      </c>
      <c r="GI147" s="148" t="str">
        <f t="shared" si="487"/>
        <v/>
      </c>
      <c r="GJ147" s="149" t="str">
        <f t="shared" si="488"/>
        <v/>
      </c>
      <c r="GK147" s="150" t="str">
        <f t="shared" si="489"/>
        <v/>
      </c>
      <c r="GL147" s="89"/>
      <c r="GM147" s="5"/>
      <c r="GN147" s="89"/>
      <c r="GO147" s="143" t="str">
        <f t="shared" si="490"/>
        <v/>
      </c>
      <c r="GP147" s="144" t="str">
        <f t="shared" si="491"/>
        <v/>
      </c>
      <c r="GQ147" s="145" t="str">
        <f t="shared" si="492"/>
        <v/>
      </c>
      <c r="GR147" s="145" t="str">
        <f t="shared" si="493"/>
        <v/>
      </c>
      <c r="GS147" s="146" t="str">
        <f t="shared" si="494"/>
        <v/>
      </c>
      <c r="GT147" s="147" t="str">
        <f t="shared" si="495"/>
        <v/>
      </c>
      <c r="GU147" s="148" t="str">
        <f t="shared" si="496"/>
        <v/>
      </c>
      <c r="GV147" s="149" t="str">
        <f t="shared" si="497"/>
        <v/>
      </c>
      <c r="GW147" s="150" t="str">
        <f t="shared" si="498"/>
        <v/>
      </c>
      <c r="GX147" s="89"/>
      <c r="GY147" s="5"/>
      <c r="GZ147" s="89"/>
      <c r="HA147" s="143" t="str">
        <f t="shared" si="499"/>
        <v/>
      </c>
      <c r="HB147" s="144" t="str">
        <f t="shared" si="500"/>
        <v/>
      </c>
      <c r="HC147" s="145" t="str">
        <f t="shared" si="501"/>
        <v/>
      </c>
      <c r="HD147" s="145" t="str">
        <f t="shared" si="502"/>
        <v/>
      </c>
      <c r="HE147" s="146" t="str">
        <f t="shared" si="503"/>
        <v/>
      </c>
      <c r="HF147" s="147" t="str">
        <f t="shared" si="504"/>
        <v/>
      </c>
      <c r="HG147" s="148" t="str">
        <f t="shared" si="505"/>
        <v/>
      </c>
      <c r="HH147" s="149" t="str">
        <f t="shared" si="506"/>
        <v/>
      </c>
      <c r="HI147" s="150" t="str">
        <f t="shared" si="507"/>
        <v/>
      </c>
      <c r="HJ147" s="89"/>
      <c r="HK147" s="5"/>
      <c r="HL147" s="89"/>
      <c r="HM147" s="143" t="str">
        <f t="shared" si="508"/>
        <v/>
      </c>
      <c r="HN147" s="144" t="str">
        <f t="shared" si="509"/>
        <v/>
      </c>
      <c r="HO147" s="145" t="str">
        <f t="shared" si="510"/>
        <v/>
      </c>
      <c r="HP147" s="145" t="str">
        <f t="shared" si="511"/>
        <v/>
      </c>
      <c r="HQ147" s="146" t="str">
        <f t="shared" si="512"/>
        <v/>
      </c>
      <c r="HR147" s="147" t="str">
        <f t="shared" si="513"/>
        <v/>
      </c>
      <c r="HS147" s="148" t="str">
        <f t="shared" si="514"/>
        <v/>
      </c>
      <c r="HT147" s="149" t="str">
        <f t="shared" si="515"/>
        <v/>
      </c>
      <c r="HU147" s="150" t="str">
        <f t="shared" si="516"/>
        <v/>
      </c>
      <c r="HV147" s="89"/>
      <c r="HW147" s="5"/>
      <c r="HX147" s="89"/>
      <c r="HY147" s="143" t="str">
        <f t="shared" si="517"/>
        <v/>
      </c>
      <c r="HZ147" s="144" t="str">
        <f t="shared" si="518"/>
        <v/>
      </c>
      <c r="IA147" s="145" t="str">
        <f t="shared" si="519"/>
        <v/>
      </c>
      <c r="IB147" s="145" t="str">
        <f t="shared" si="520"/>
        <v/>
      </c>
      <c r="IC147" s="146" t="str">
        <f t="shared" si="521"/>
        <v/>
      </c>
      <c r="ID147" s="147" t="str">
        <f t="shared" si="522"/>
        <v/>
      </c>
      <c r="IE147" s="148" t="str">
        <f t="shared" si="523"/>
        <v/>
      </c>
      <c r="IF147" s="149" t="str">
        <f t="shared" si="524"/>
        <v/>
      </c>
      <c r="IG147" s="150" t="str">
        <f t="shared" si="525"/>
        <v/>
      </c>
      <c r="IH147" s="89"/>
      <c r="II147" s="5"/>
      <c r="IJ147" s="89"/>
      <c r="IK147" s="143" t="str">
        <f t="shared" si="526"/>
        <v/>
      </c>
      <c r="IL147" s="144" t="str">
        <f t="shared" si="527"/>
        <v/>
      </c>
      <c r="IM147" s="145" t="str">
        <f t="shared" si="528"/>
        <v/>
      </c>
      <c r="IN147" s="145" t="str">
        <f t="shared" si="529"/>
        <v/>
      </c>
      <c r="IO147" s="146" t="str">
        <f t="shared" si="530"/>
        <v/>
      </c>
      <c r="IP147" s="147" t="str">
        <f t="shared" si="531"/>
        <v/>
      </c>
      <c r="IQ147" s="148" t="str">
        <f t="shared" si="532"/>
        <v/>
      </c>
      <c r="IR147" s="149" t="str">
        <f t="shared" si="533"/>
        <v/>
      </c>
      <c r="IS147" s="150" t="str">
        <f t="shared" si="534"/>
        <v/>
      </c>
      <c r="IT147" s="89"/>
      <c r="IU147" s="5"/>
      <c r="IV147" s="89"/>
      <c r="IW147" s="143" t="str">
        <f t="shared" si="535"/>
        <v/>
      </c>
      <c r="IX147" s="144" t="str">
        <f t="shared" si="536"/>
        <v/>
      </c>
      <c r="IY147" s="145" t="str">
        <f t="shared" si="537"/>
        <v/>
      </c>
      <c r="IZ147" s="145" t="str">
        <f t="shared" si="538"/>
        <v/>
      </c>
      <c r="JA147" s="146" t="str">
        <f t="shared" si="539"/>
        <v/>
      </c>
      <c r="JB147" s="147" t="str">
        <f t="shared" si="540"/>
        <v/>
      </c>
      <c r="JC147" s="148" t="str">
        <f t="shared" si="541"/>
        <v/>
      </c>
      <c r="JD147" s="149" t="str">
        <f t="shared" si="542"/>
        <v/>
      </c>
      <c r="JE147" s="150" t="str">
        <f t="shared" si="543"/>
        <v/>
      </c>
      <c r="JF147" s="89"/>
      <c r="JG147" s="5"/>
      <c r="JH147" s="89"/>
      <c r="JI147" s="143" t="str">
        <f t="shared" si="544"/>
        <v/>
      </c>
      <c r="JJ147" s="144" t="str">
        <f t="shared" si="545"/>
        <v/>
      </c>
      <c r="JK147" s="145" t="str">
        <f t="shared" si="546"/>
        <v/>
      </c>
      <c r="JL147" s="145" t="str">
        <f t="shared" si="547"/>
        <v/>
      </c>
      <c r="JM147" s="146" t="str">
        <f t="shared" si="548"/>
        <v/>
      </c>
      <c r="JN147" s="147" t="str">
        <f t="shared" si="549"/>
        <v/>
      </c>
      <c r="JO147" s="148" t="str">
        <f t="shared" si="550"/>
        <v/>
      </c>
      <c r="JP147" s="149" t="str">
        <f t="shared" si="551"/>
        <v/>
      </c>
      <c r="JQ147" s="150" t="str">
        <f t="shared" si="552"/>
        <v/>
      </c>
      <c r="JR147" s="89"/>
      <c r="JS147" s="5"/>
      <c r="JT147" s="89"/>
      <c r="JU147" s="143" t="str">
        <f t="shared" si="553"/>
        <v/>
      </c>
      <c r="JV147" s="144" t="str">
        <f t="shared" si="554"/>
        <v/>
      </c>
      <c r="JW147" s="145" t="str">
        <f t="shared" si="555"/>
        <v/>
      </c>
      <c r="JX147" s="145" t="str">
        <f t="shared" si="556"/>
        <v/>
      </c>
      <c r="JY147" s="146" t="str">
        <f t="shared" si="557"/>
        <v/>
      </c>
      <c r="JZ147" s="147" t="str">
        <f t="shared" si="558"/>
        <v/>
      </c>
      <c r="KA147" s="148" t="str">
        <f t="shared" si="559"/>
        <v/>
      </c>
      <c r="KB147" s="149" t="str">
        <f t="shared" si="560"/>
        <v/>
      </c>
      <c r="KC147" s="150" t="str">
        <f t="shared" si="561"/>
        <v/>
      </c>
      <c r="KD147" s="89"/>
      <c r="KE147" s="5"/>
      <c r="KF147" s="89"/>
    </row>
    <row r="148" spans="1:292" ht="13.5" customHeight="1" x14ac:dyDescent="0.25">
      <c r="A148" s="100"/>
      <c r="E148" s="143" t="str">
        <f t="shared" si="397"/>
        <v/>
      </c>
      <c r="F148" s="144" t="str">
        <f t="shared" si="398"/>
        <v/>
      </c>
      <c r="G148" s="145" t="str">
        <f t="shared" si="399"/>
        <v/>
      </c>
      <c r="H148" s="145" t="str">
        <f t="shared" si="400"/>
        <v/>
      </c>
      <c r="I148" s="146" t="str">
        <f t="shared" si="401"/>
        <v/>
      </c>
      <c r="J148" s="147" t="str">
        <f t="shared" si="402"/>
        <v/>
      </c>
      <c r="K148" s="148" t="str">
        <f t="shared" si="403"/>
        <v/>
      </c>
      <c r="L148" s="149" t="str">
        <f t="shared" si="404"/>
        <v/>
      </c>
      <c r="M148" s="150" t="str">
        <f t="shared" si="405"/>
        <v/>
      </c>
      <c r="O148" s="5"/>
      <c r="Q148" s="143" t="str">
        <f t="shared" si="406"/>
        <v/>
      </c>
      <c r="R148" s="144" t="str">
        <f t="shared" si="407"/>
        <v/>
      </c>
      <c r="S148" s="145" t="str">
        <f t="shared" si="408"/>
        <v/>
      </c>
      <c r="T148" s="145" t="str">
        <f t="shared" si="409"/>
        <v/>
      </c>
      <c r="U148" s="146" t="str">
        <f t="shared" si="410"/>
        <v/>
      </c>
      <c r="V148" s="147" t="str">
        <f t="shared" si="411"/>
        <v/>
      </c>
      <c r="W148" s="148" t="str">
        <f t="shared" si="412"/>
        <v/>
      </c>
      <c r="X148" s="149" t="str">
        <f t="shared" si="413"/>
        <v/>
      </c>
      <c r="Y148" s="150" t="str">
        <f t="shared" si="414"/>
        <v/>
      </c>
      <c r="AA148" s="5"/>
      <c r="AC148" s="143" t="str">
        <f t="shared" si="415"/>
        <v/>
      </c>
      <c r="AD148" s="144" t="str">
        <f t="shared" si="416"/>
        <v/>
      </c>
      <c r="AE148" s="145" t="str">
        <f t="shared" si="417"/>
        <v/>
      </c>
      <c r="AF148" s="145" t="str">
        <f t="shared" si="418"/>
        <v/>
      </c>
      <c r="AG148" s="146" t="str">
        <f t="shared" si="419"/>
        <v/>
      </c>
      <c r="AH148" s="147" t="str">
        <f t="shared" si="420"/>
        <v/>
      </c>
      <c r="AI148" s="148" t="str">
        <f t="shared" si="421"/>
        <v/>
      </c>
      <c r="AJ148" s="149" t="str">
        <f t="shared" si="422"/>
        <v/>
      </c>
      <c r="AK148" s="150" t="str">
        <f t="shared" si="423"/>
        <v/>
      </c>
      <c r="AM148" s="5"/>
      <c r="AO148" s="143" t="str">
        <f t="shared" si="288"/>
        <v/>
      </c>
      <c r="AP148" s="144" t="str">
        <f t="shared" si="289"/>
        <v/>
      </c>
      <c r="AQ148" s="145" t="str">
        <f t="shared" si="424"/>
        <v/>
      </c>
      <c r="AR148" s="145" t="str">
        <f t="shared" si="425"/>
        <v/>
      </c>
      <c r="AS148" s="146" t="str">
        <f t="shared" si="290"/>
        <v/>
      </c>
      <c r="AT148" s="147" t="str">
        <f t="shared" si="291"/>
        <v/>
      </c>
      <c r="AU148" s="148" t="str">
        <f t="shared" si="292"/>
        <v/>
      </c>
      <c r="AV148" s="149" t="str">
        <f t="shared" si="293"/>
        <v/>
      </c>
      <c r="AW148" s="150" t="str">
        <f t="shared" si="294"/>
        <v/>
      </c>
      <c r="AX148" s="89"/>
      <c r="AY148" s="5"/>
      <c r="AZ148" s="89"/>
      <c r="BA148" s="143" t="str">
        <f t="shared" si="295"/>
        <v/>
      </c>
      <c r="BB148" s="144" t="str">
        <f t="shared" si="296"/>
        <v/>
      </c>
      <c r="BC148" s="145" t="str">
        <f t="shared" si="426"/>
        <v/>
      </c>
      <c r="BD148" s="145" t="str">
        <f t="shared" si="427"/>
        <v/>
      </c>
      <c r="BE148" s="146" t="str">
        <f t="shared" si="297"/>
        <v/>
      </c>
      <c r="BF148" s="147" t="str">
        <f t="shared" si="298"/>
        <v/>
      </c>
      <c r="BG148" s="148" t="str">
        <f t="shared" si="299"/>
        <v/>
      </c>
      <c r="BH148" s="149" t="str">
        <f t="shared" si="300"/>
        <v/>
      </c>
      <c r="BI148" s="150" t="str">
        <f t="shared" si="301"/>
        <v/>
      </c>
      <c r="BJ148" s="89"/>
      <c r="BK148" s="5"/>
      <c r="BL148" s="89"/>
      <c r="BM148" s="143" t="str">
        <f t="shared" si="571"/>
        <v/>
      </c>
      <c r="BN148" s="144" t="str">
        <f t="shared" si="572"/>
        <v/>
      </c>
      <c r="BO148" s="145" t="str">
        <f t="shared" si="573"/>
        <v/>
      </c>
      <c r="BP148" s="145" t="str">
        <f t="shared" si="574"/>
        <v/>
      </c>
      <c r="BQ148" s="146" t="str">
        <f t="shared" si="575"/>
        <v/>
      </c>
      <c r="BR148" s="147" t="str">
        <f t="shared" si="576"/>
        <v/>
      </c>
      <c r="BS148" s="148" t="str">
        <f t="shared" si="577"/>
        <v/>
      </c>
      <c r="BT148" s="149" t="str">
        <f t="shared" si="578"/>
        <v/>
      </c>
      <c r="BU148" s="150" t="str">
        <f t="shared" si="579"/>
        <v/>
      </c>
      <c r="BV148" s="89"/>
      <c r="BW148" s="142"/>
      <c r="BX148" s="142"/>
      <c r="BY148" s="143" t="str">
        <f t="shared" si="580"/>
        <v/>
      </c>
      <c r="BZ148" s="144" t="str">
        <f t="shared" si="581"/>
        <v/>
      </c>
      <c r="CA148" s="145" t="str">
        <f t="shared" si="582"/>
        <v/>
      </c>
      <c r="CB148" s="145" t="str">
        <f t="shared" si="583"/>
        <v/>
      </c>
      <c r="CC148" s="146" t="str">
        <f t="shared" si="584"/>
        <v/>
      </c>
      <c r="CD148" s="147" t="str">
        <f t="shared" si="585"/>
        <v/>
      </c>
      <c r="CE148" s="148" t="str">
        <f t="shared" si="586"/>
        <v/>
      </c>
      <c r="CF148" s="149" t="str">
        <f t="shared" si="587"/>
        <v/>
      </c>
      <c r="CG148" s="150" t="str">
        <f t="shared" si="588"/>
        <v/>
      </c>
      <c r="CH148" s="89"/>
      <c r="CI148" s="142"/>
      <c r="CJ148" s="142"/>
      <c r="CK148" s="143" t="str">
        <f t="shared" si="589"/>
        <v/>
      </c>
      <c r="CL148" s="144" t="str">
        <f t="shared" si="590"/>
        <v/>
      </c>
      <c r="CM148" s="145" t="str">
        <f t="shared" si="591"/>
        <v/>
      </c>
      <c r="CN148" s="145" t="str">
        <f t="shared" si="592"/>
        <v/>
      </c>
      <c r="CO148" s="146" t="str">
        <f t="shared" si="593"/>
        <v/>
      </c>
      <c r="CP148" s="147" t="str">
        <f t="shared" si="594"/>
        <v/>
      </c>
      <c r="CQ148" s="148" t="str">
        <f t="shared" si="595"/>
        <v/>
      </c>
      <c r="CR148" s="149" t="str">
        <f t="shared" si="596"/>
        <v/>
      </c>
      <c r="CS148" s="150" t="str">
        <f t="shared" si="597"/>
        <v/>
      </c>
      <c r="CT148" s="89"/>
      <c r="CU148" s="142"/>
      <c r="CV148" s="142"/>
      <c r="CW148" s="143" t="str">
        <f t="shared" si="562"/>
        <v/>
      </c>
      <c r="CX148" s="144" t="str">
        <f t="shared" si="563"/>
        <v/>
      </c>
      <c r="CY148" s="145" t="str">
        <f t="shared" si="564"/>
        <v/>
      </c>
      <c r="CZ148" s="145" t="str">
        <f t="shared" si="565"/>
        <v/>
      </c>
      <c r="DA148" s="146" t="str">
        <f t="shared" si="566"/>
        <v/>
      </c>
      <c r="DB148" s="147" t="str">
        <f t="shared" si="567"/>
        <v/>
      </c>
      <c r="DC148" s="148" t="str">
        <f t="shared" si="568"/>
        <v/>
      </c>
      <c r="DD148" s="149" t="str">
        <f t="shared" si="569"/>
        <v/>
      </c>
      <c r="DE148" s="150" t="str">
        <f t="shared" si="570"/>
        <v/>
      </c>
      <c r="DF148" s="89"/>
      <c r="DG148" s="142"/>
      <c r="DH148" s="142"/>
      <c r="DI148" s="143" t="str">
        <f t="shared" si="428"/>
        <v/>
      </c>
      <c r="DJ148" s="144" t="str">
        <f t="shared" si="429"/>
        <v/>
      </c>
      <c r="DK148" s="145" t="str">
        <f t="shared" si="430"/>
        <v/>
      </c>
      <c r="DL148" s="145" t="str">
        <f t="shared" si="431"/>
        <v/>
      </c>
      <c r="DM148" s="146" t="str">
        <f t="shared" si="432"/>
        <v/>
      </c>
      <c r="DN148" s="147" t="str">
        <f t="shared" si="433"/>
        <v/>
      </c>
      <c r="DO148" s="148" t="str">
        <f t="shared" si="434"/>
        <v/>
      </c>
      <c r="DP148" s="149" t="str">
        <f t="shared" si="435"/>
        <v/>
      </c>
      <c r="DQ148" s="150" t="str">
        <f t="shared" si="436"/>
        <v/>
      </c>
      <c r="DR148" s="89"/>
      <c r="DS148" s="5"/>
      <c r="DT148" s="89"/>
      <c r="DU148" s="143" t="str">
        <f t="shared" si="437"/>
        <v/>
      </c>
      <c r="DV148" s="144" t="str">
        <f t="shared" si="438"/>
        <v/>
      </c>
      <c r="DW148" s="145" t="str">
        <f t="shared" si="439"/>
        <v/>
      </c>
      <c r="DX148" s="145" t="str">
        <f t="shared" si="440"/>
        <v/>
      </c>
      <c r="DY148" s="146" t="str">
        <f t="shared" si="441"/>
        <v/>
      </c>
      <c r="DZ148" s="147" t="str">
        <f t="shared" si="442"/>
        <v/>
      </c>
      <c r="EA148" s="148" t="str">
        <f t="shared" si="443"/>
        <v/>
      </c>
      <c r="EB148" s="149" t="str">
        <f t="shared" si="444"/>
        <v/>
      </c>
      <c r="EC148" s="150" t="str">
        <f t="shared" si="445"/>
        <v/>
      </c>
      <c r="ED148" s="89"/>
      <c r="EE148" s="5"/>
      <c r="EF148" s="89"/>
      <c r="EG148" s="143" t="str">
        <f t="shared" si="446"/>
        <v/>
      </c>
      <c r="EH148" s="144" t="str">
        <f t="shared" si="447"/>
        <v/>
      </c>
      <c r="EI148" s="145" t="str">
        <f t="shared" si="448"/>
        <v/>
      </c>
      <c r="EJ148" s="145" t="str">
        <f t="shared" si="449"/>
        <v/>
      </c>
      <c r="EK148" s="146" t="str">
        <f t="shared" si="450"/>
        <v/>
      </c>
      <c r="EL148" s="147" t="str">
        <f t="shared" si="451"/>
        <v/>
      </c>
      <c r="EM148" s="148" t="str">
        <f t="shared" si="452"/>
        <v/>
      </c>
      <c r="EN148" s="149" t="str">
        <f t="shared" si="453"/>
        <v/>
      </c>
      <c r="EO148" s="150" t="str">
        <f t="shared" si="454"/>
        <v/>
      </c>
      <c r="EP148" s="89"/>
      <c r="EQ148" s="5"/>
      <c r="ER148" s="89"/>
      <c r="ES148" s="143" t="str">
        <f t="shared" si="455"/>
        <v/>
      </c>
      <c r="ET148" s="144" t="str">
        <f t="shared" si="456"/>
        <v/>
      </c>
      <c r="EU148" s="145" t="str">
        <f t="shared" si="457"/>
        <v/>
      </c>
      <c r="EV148" s="145" t="str">
        <f t="shared" si="458"/>
        <v/>
      </c>
      <c r="EW148" s="146" t="str">
        <f t="shared" si="459"/>
        <v/>
      </c>
      <c r="EX148" s="147" t="str">
        <f t="shared" si="460"/>
        <v/>
      </c>
      <c r="EY148" s="148" t="str">
        <f t="shared" si="461"/>
        <v/>
      </c>
      <c r="EZ148" s="149" t="str">
        <f t="shared" si="462"/>
        <v/>
      </c>
      <c r="FA148" s="150" t="str">
        <f t="shared" si="463"/>
        <v/>
      </c>
      <c r="FB148" s="89"/>
      <c r="FC148" s="5"/>
      <c r="FD148" s="89"/>
      <c r="FE148" s="143" t="str">
        <f t="shared" si="464"/>
        <v/>
      </c>
      <c r="FF148" s="144" t="str">
        <f t="shared" si="465"/>
        <v/>
      </c>
      <c r="FG148" s="145" t="str">
        <f t="shared" si="466"/>
        <v/>
      </c>
      <c r="FH148" s="145" t="str">
        <f t="shared" si="467"/>
        <v/>
      </c>
      <c r="FI148" s="146" t="str">
        <f t="shared" si="468"/>
        <v/>
      </c>
      <c r="FJ148" s="147" t="str">
        <f t="shared" si="469"/>
        <v/>
      </c>
      <c r="FK148" s="148" t="str">
        <f t="shared" si="470"/>
        <v/>
      </c>
      <c r="FL148" s="149" t="str">
        <f t="shared" si="471"/>
        <v/>
      </c>
      <c r="FM148" s="150" t="str">
        <f t="shared" si="472"/>
        <v/>
      </c>
      <c r="FN148" s="89"/>
      <c r="FO148" s="5"/>
      <c r="FP148" s="89"/>
      <c r="FQ148" s="143" t="str">
        <f>IF(FU148="","",#REF!)</f>
        <v/>
      </c>
      <c r="FR148" s="144" t="str">
        <f t="shared" si="473"/>
        <v/>
      </c>
      <c r="FS148" s="145" t="str">
        <f t="shared" si="474"/>
        <v/>
      </c>
      <c r="FT148" s="145" t="str">
        <f t="shared" si="475"/>
        <v/>
      </c>
      <c r="FU148" s="146" t="str">
        <f t="shared" si="476"/>
        <v/>
      </c>
      <c r="FV148" s="147" t="str">
        <f t="shared" si="477"/>
        <v/>
      </c>
      <c r="FW148" s="148" t="str">
        <f t="shared" si="478"/>
        <v/>
      </c>
      <c r="FX148" s="149" t="str">
        <f t="shared" si="479"/>
        <v/>
      </c>
      <c r="FY148" s="150" t="str">
        <f t="shared" si="480"/>
        <v/>
      </c>
      <c r="FZ148" s="89"/>
      <c r="GA148" s="5"/>
      <c r="GB148" s="89"/>
      <c r="GC148" s="143" t="str">
        <f t="shared" si="481"/>
        <v/>
      </c>
      <c r="GD148" s="144" t="str">
        <f t="shared" si="482"/>
        <v/>
      </c>
      <c r="GE148" s="145" t="str">
        <f t="shared" si="483"/>
        <v/>
      </c>
      <c r="GF148" s="145" t="str">
        <f t="shared" si="484"/>
        <v/>
      </c>
      <c r="GG148" s="146" t="str">
        <f t="shared" si="485"/>
        <v/>
      </c>
      <c r="GH148" s="147" t="str">
        <f t="shared" si="486"/>
        <v/>
      </c>
      <c r="GI148" s="148" t="str">
        <f t="shared" si="487"/>
        <v/>
      </c>
      <c r="GJ148" s="149" t="str">
        <f t="shared" si="488"/>
        <v/>
      </c>
      <c r="GK148" s="150" t="str">
        <f t="shared" si="489"/>
        <v/>
      </c>
      <c r="GL148" s="89"/>
      <c r="GM148" s="5"/>
      <c r="GN148" s="89"/>
      <c r="GO148" s="143" t="str">
        <f t="shared" si="490"/>
        <v/>
      </c>
      <c r="GP148" s="144" t="str">
        <f t="shared" si="491"/>
        <v/>
      </c>
      <c r="GQ148" s="145" t="str">
        <f t="shared" si="492"/>
        <v/>
      </c>
      <c r="GR148" s="145" t="str">
        <f t="shared" si="493"/>
        <v/>
      </c>
      <c r="GS148" s="146" t="str">
        <f t="shared" si="494"/>
        <v/>
      </c>
      <c r="GT148" s="147" t="str">
        <f t="shared" si="495"/>
        <v/>
      </c>
      <c r="GU148" s="148" t="str">
        <f t="shared" si="496"/>
        <v/>
      </c>
      <c r="GV148" s="149" t="str">
        <f t="shared" si="497"/>
        <v/>
      </c>
      <c r="GW148" s="150" t="str">
        <f t="shared" si="498"/>
        <v/>
      </c>
      <c r="GX148" s="89"/>
      <c r="GY148" s="5"/>
      <c r="GZ148" s="89"/>
      <c r="HA148" s="143" t="str">
        <f t="shared" si="499"/>
        <v/>
      </c>
      <c r="HB148" s="144" t="str">
        <f t="shared" si="500"/>
        <v/>
      </c>
      <c r="HC148" s="145" t="str">
        <f t="shared" si="501"/>
        <v/>
      </c>
      <c r="HD148" s="145" t="str">
        <f t="shared" si="502"/>
        <v/>
      </c>
      <c r="HE148" s="146" t="str">
        <f t="shared" si="503"/>
        <v/>
      </c>
      <c r="HF148" s="147" t="str">
        <f t="shared" si="504"/>
        <v/>
      </c>
      <c r="HG148" s="148" t="str">
        <f t="shared" si="505"/>
        <v/>
      </c>
      <c r="HH148" s="149" t="str">
        <f t="shared" si="506"/>
        <v/>
      </c>
      <c r="HI148" s="150" t="str">
        <f t="shared" si="507"/>
        <v/>
      </c>
      <c r="HJ148" s="89"/>
      <c r="HK148" s="5"/>
      <c r="HL148" s="89"/>
      <c r="HM148" s="143" t="str">
        <f t="shared" si="508"/>
        <v/>
      </c>
      <c r="HN148" s="144" t="str">
        <f t="shared" si="509"/>
        <v/>
      </c>
      <c r="HO148" s="145" t="str">
        <f t="shared" si="510"/>
        <v/>
      </c>
      <c r="HP148" s="145" t="str">
        <f t="shared" si="511"/>
        <v/>
      </c>
      <c r="HQ148" s="146" t="str">
        <f t="shared" si="512"/>
        <v/>
      </c>
      <c r="HR148" s="147" t="str">
        <f t="shared" si="513"/>
        <v/>
      </c>
      <c r="HS148" s="148" t="str">
        <f t="shared" si="514"/>
        <v/>
      </c>
      <c r="HT148" s="149" t="str">
        <f t="shared" si="515"/>
        <v/>
      </c>
      <c r="HU148" s="150" t="str">
        <f t="shared" si="516"/>
        <v/>
      </c>
      <c r="HV148" s="89"/>
      <c r="HW148" s="5"/>
      <c r="HX148" s="89"/>
      <c r="HY148" s="143" t="str">
        <f t="shared" si="517"/>
        <v/>
      </c>
      <c r="HZ148" s="144" t="str">
        <f t="shared" si="518"/>
        <v/>
      </c>
      <c r="IA148" s="145" t="str">
        <f t="shared" si="519"/>
        <v/>
      </c>
      <c r="IB148" s="145" t="str">
        <f t="shared" si="520"/>
        <v/>
      </c>
      <c r="IC148" s="146" t="str">
        <f t="shared" si="521"/>
        <v/>
      </c>
      <c r="ID148" s="147" t="str">
        <f t="shared" si="522"/>
        <v/>
      </c>
      <c r="IE148" s="148" t="str">
        <f t="shared" si="523"/>
        <v/>
      </c>
      <c r="IF148" s="149" t="str">
        <f t="shared" si="524"/>
        <v/>
      </c>
      <c r="IG148" s="150" t="str">
        <f t="shared" si="525"/>
        <v/>
      </c>
      <c r="IH148" s="89"/>
      <c r="II148" s="5"/>
      <c r="IJ148" s="89"/>
      <c r="IK148" s="143" t="str">
        <f t="shared" si="526"/>
        <v/>
      </c>
      <c r="IL148" s="144" t="str">
        <f t="shared" si="527"/>
        <v/>
      </c>
      <c r="IM148" s="145" t="str">
        <f t="shared" si="528"/>
        <v/>
      </c>
      <c r="IN148" s="145" t="str">
        <f t="shared" si="529"/>
        <v/>
      </c>
      <c r="IO148" s="146" t="str">
        <f t="shared" si="530"/>
        <v/>
      </c>
      <c r="IP148" s="147" t="str">
        <f t="shared" si="531"/>
        <v/>
      </c>
      <c r="IQ148" s="148" t="str">
        <f t="shared" si="532"/>
        <v/>
      </c>
      <c r="IR148" s="149" t="str">
        <f t="shared" si="533"/>
        <v/>
      </c>
      <c r="IS148" s="150" t="str">
        <f t="shared" si="534"/>
        <v/>
      </c>
      <c r="IT148" s="89"/>
      <c r="IU148" s="5"/>
      <c r="IV148" s="89"/>
      <c r="IW148" s="143" t="str">
        <f t="shared" si="535"/>
        <v/>
      </c>
      <c r="IX148" s="144" t="str">
        <f t="shared" si="536"/>
        <v/>
      </c>
      <c r="IY148" s="145" t="str">
        <f t="shared" si="537"/>
        <v/>
      </c>
      <c r="IZ148" s="145" t="str">
        <f t="shared" si="538"/>
        <v/>
      </c>
      <c r="JA148" s="146" t="str">
        <f t="shared" si="539"/>
        <v/>
      </c>
      <c r="JB148" s="147" t="str">
        <f t="shared" si="540"/>
        <v/>
      </c>
      <c r="JC148" s="148" t="str">
        <f t="shared" si="541"/>
        <v/>
      </c>
      <c r="JD148" s="149" t="str">
        <f t="shared" si="542"/>
        <v/>
      </c>
      <c r="JE148" s="150" t="str">
        <f t="shared" si="543"/>
        <v/>
      </c>
      <c r="JF148" s="89"/>
      <c r="JG148" s="5"/>
      <c r="JH148" s="89"/>
      <c r="JI148" s="143" t="str">
        <f t="shared" si="544"/>
        <v/>
      </c>
      <c r="JJ148" s="144" t="str">
        <f t="shared" si="545"/>
        <v/>
      </c>
      <c r="JK148" s="145" t="str">
        <f t="shared" si="546"/>
        <v/>
      </c>
      <c r="JL148" s="145" t="str">
        <f t="shared" si="547"/>
        <v/>
      </c>
      <c r="JM148" s="146" t="str">
        <f t="shared" si="548"/>
        <v/>
      </c>
      <c r="JN148" s="147" t="str">
        <f t="shared" si="549"/>
        <v/>
      </c>
      <c r="JO148" s="148" t="str">
        <f t="shared" si="550"/>
        <v/>
      </c>
      <c r="JP148" s="149" t="str">
        <f t="shared" si="551"/>
        <v/>
      </c>
      <c r="JQ148" s="150" t="str">
        <f t="shared" si="552"/>
        <v/>
      </c>
      <c r="JR148" s="89"/>
      <c r="JS148" s="5"/>
      <c r="JT148" s="89"/>
      <c r="JU148" s="143" t="str">
        <f t="shared" si="553"/>
        <v/>
      </c>
      <c r="JV148" s="144" t="str">
        <f t="shared" si="554"/>
        <v/>
      </c>
      <c r="JW148" s="145" t="str">
        <f t="shared" si="555"/>
        <v/>
      </c>
      <c r="JX148" s="145" t="str">
        <f t="shared" si="556"/>
        <v/>
      </c>
      <c r="JY148" s="146" t="str">
        <f t="shared" si="557"/>
        <v/>
      </c>
      <c r="JZ148" s="147" t="str">
        <f t="shared" si="558"/>
        <v/>
      </c>
      <c r="KA148" s="148" t="str">
        <f t="shared" si="559"/>
        <v/>
      </c>
      <c r="KB148" s="149" t="str">
        <f t="shared" si="560"/>
        <v/>
      </c>
      <c r="KC148" s="150" t="str">
        <f t="shared" si="561"/>
        <v/>
      </c>
      <c r="KD148" s="89"/>
      <c r="KE148" s="5"/>
      <c r="KF148" s="89"/>
    </row>
    <row r="149" spans="1:292" ht="13.5" customHeight="1" x14ac:dyDescent="0.25">
      <c r="A149" s="100"/>
      <c r="E149" s="143" t="str">
        <f t="shared" si="397"/>
        <v/>
      </c>
      <c r="F149" s="144" t="str">
        <f t="shared" si="398"/>
        <v/>
      </c>
      <c r="G149" s="145" t="str">
        <f t="shared" si="399"/>
        <v/>
      </c>
      <c r="H149" s="145" t="str">
        <f t="shared" si="400"/>
        <v/>
      </c>
      <c r="I149" s="146" t="str">
        <f t="shared" si="401"/>
        <v/>
      </c>
      <c r="J149" s="147" t="str">
        <f t="shared" si="402"/>
        <v/>
      </c>
      <c r="K149" s="148" t="str">
        <f t="shared" si="403"/>
        <v/>
      </c>
      <c r="L149" s="149" t="str">
        <f t="shared" si="404"/>
        <v/>
      </c>
      <c r="M149" s="150" t="str">
        <f t="shared" si="405"/>
        <v/>
      </c>
      <c r="O149" s="5"/>
      <c r="Q149" s="143" t="str">
        <f t="shared" si="406"/>
        <v/>
      </c>
      <c r="R149" s="144" t="str">
        <f t="shared" si="407"/>
        <v/>
      </c>
      <c r="S149" s="145" t="str">
        <f t="shared" si="408"/>
        <v/>
      </c>
      <c r="T149" s="145" t="str">
        <f t="shared" si="409"/>
        <v/>
      </c>
      <c r="U149" s="146" t="str">
        <f t="shared" si="410"/>
        <v/>
      </c>
      <c r="V149" s="147" t="str">
        <f t="shared" si="411"/>
        <v/>
      </c>
      <c r="W149" s="148" t="str">
        <f t="shared" si="412"/>
        <v/>
      </c>
      <c r="X149" s="149" t="str">
        <f t="shared" si="413"/>
        <v/>
      </c>
      <c r="Y149" s="150" t="str">
        <f t="shared" si="414"/>
        <v/>
      </c>
      <c r="AA149" s="5"/>
      <c r="AC149" s="143" t="str">
        <f t="shared" si="415"/>
        <v/>
      </c>
      <c r="AD149" s="144" t="str">
        <f t="shared" si="416"/>
        <v/>
      </c>
      <c r="AE149" s="145" t="str">
        <f t="shared" si="417"/>
        <v/>
      </c>
      <c r="AF149" s="145" t="str">
        <f t="shared" si="418"/>
        <v/>
      </c>
      <c r="AG149" s="146" t="str">
        <f t="shared" si="419"/>
        <v/>
      </c>
      <c r="AH149" s="147" t="str">
        <f t="shared" si="420"/>
        <v/>
      </c>
      <c r="AI149" s="148" t="str">
        <f t="shared" si="421"/>
        <v/>
      </c>
      <c r="AJ149" s="149" t="str">
        <f t="shared" si="422"/>
        <v/>
      </c>
      <c r="AK149" s="150" t="str">
        <f t="shared" si="423"/>
        <v/>
      </c>
      <c r="AM149" s="5"/>
      <c r="AO149" s="143" t="str">
        <f t="shared" si="288"/>
        <v/>
      </c>
      <c r="AP149" s="144" t="str">
        <f t="shared" si="289"/>
        <v/>
      </c>
      <c r="AQ149" s="145" t="str">
        <f t="shared" si="424"/>
        <v/>
      </c>
      <c r="AR149" s="145" t="str">
        <f t="shared" si="425"/>
        <v/>
      </c>
      <c r="AS149" s="146" t="str">
        <f t="shared" si="290"/>
        <v/>
      </c>
      <c r="AT149" s="147" t="str">
        <f t="shared" si="291"/>
        <v/>
      </c>
      <c r="AU149" s="148" t="str">
        <f t="shared" si="292"/>
        <v/>
      </c>
      <c r="AV149" s="149" t="str">
        <f t="shared" si="293"/>
        <v/>
      </c>
      <c r="AW149" s="150" t="str">
        <f t="shared" si="294"/>
        <v/>
      </c>
      <c r="AX149" s="89"/>
      <c r="AY149" s="5"/>
      <c r="AZ149" s="89"/>
      <c r="BA149" s="143" t="str">
        <f t="shared" si="295"/>
        <v/>
      </c>
      <c r="BB149" s="144" t="str">
        <f t="shared" si="296"/>
        <v/>
      </c>
      <c r="BC149" s="145" t="str">
        <f t="shared" si="426"/>
        <v/>
      </c>
      <c r="BD149" s="145" t="str">
        <f t="shared" si="427"/>
        <v/>
      </c>
      <c r="BE149" s="146" t="str">
        <f t="shared" si="297"/>
        <v/>
      </c>
      <c r="BF149" s="147" t="str">
        <f t="shared" si="298"/>
        <v/>
      </c>
      <c r="BG149" s="148" t="str">
        <f t="shared" si="299"/>
        <v/>
      </c>
      <c r="BH149" s="149" t="str">
        <f t="shared" si="300"/>
        <v/>
      </c>
      <c r="BI149" s="150" t="str">
        <f t="shared" si="301"/>
        <v/>
      </c>
      <c r="BJ149" s="89"/>
      <c r="BK149" s="5"/>
      <c r="BL149" s="89"/>
      <c r="BM149" s="143" t="str">
        <f t="shared" si="571"/>
        <v/>
      </c>
      <c r="BN149" s="144" t="str">
        <f t="shared" si="572"/>
        <v/>
      </c>
      <c r="BO149" s="145" t="str">
        <f t="shared" si="573"/>
        <v/>
      </c>
      <c r="BP149" s="145" t="str">
        <f t="shared" si="574"/>
        <v/>
      </c>
      <c r="BQ149" s="146" t="str">
        <f t="shared" si="575"/>
        <v/>
      </c>
      <c r="BR149" s="147" t="str">
        <f t="shared" si="576"/>
        <v/>
      </c>
      <c r="BS149" s="148" t="str">
        <f t="shared" si="577"/>
        <v/>
      </c>
      <c r="BT149" s="149" t="str">
        <f t="shared" si="578"/>
        <v/>
      </c>
      <c r="BU149" s="150" t="str">
        <f t="shared" si="579"/>
        <v/>
      </c>
      <c r="BV149" s="89"/>
      <c r="BW149" s="142"/>
      <c r="BX149" s="142"/>
      <c r="BY149" s="143" t="str">
        <f t="shared" si="580"/>
        <v/>
      </c>
      <c r="BZ149" s="144" t="str">
        <f t="shared" si="581"/>
        <v/>
      </c>
      <c r="CA149" s="145" t="str">
        <f t="shared" si="582"/>
        <v/>
      </c>
      <c r="CB149" s="145" t="str">
        <f t="shared" si="583"/>
        <v/>
      </c>
      <c r="CC149" s="146" t="str">
        <f t="shared" si="584"/>
        <v/>
      </c>
      <c r="CD149" s="147" t="str">
        <f t="shared" si="585"/>
        <v/>
      </c>
      <c r="CE149" s="148" t="str">
        <f t="shared" si="586"/>
        <v/>
      </c>
      <c r="CF149" s="149" t="str">
        <f t="shared" si="587"/>
        <v/>
      </c>
      <c r="CG149" s="150" t="str">
        <f t="shared" si="588"/>
        <v/>
      </c>
      <c r="CH149" s="89"/>
      <c r="CI149" s="142"/>
      <c r="CJ149" s="142"/>
      <c r="CK149" s="143" t="str">
        <f t="shared" si="589"/>
        <v/>
      </c>
      <c r="CL149" s="144" t="str">
        <f t="shared" si="590"/>
        <v/>
      </c>
      <c r="CM149" s="145" t="str">
        <f t="shared" si="591"/>
        <v/>
      </c>
      <c r="CN149" s="145" t="str">
        <f t="shared" si="592"/>
        <v/>
      </c>
      <c r="CO149" s="146" t="str">
        <f t="shared" si="593"/>
        <v/>
      </c>
      <c r="CP149" s="147" t="str">
        <f t="shared" si="594"/>
        <v/>
      </c>
      <c r="CQ149" s="148" t="str">
        <f t="shared" si="595"/>
        <v/>
      </c>
      <c r="CR149" s="149" t="str">
        <f t="shared" si="596"/>
        <v/>
      </c>
      <c r="CS149" s="150" t="str">
        <f t="shared" si="597"/>
        <v/>
      </c>
      <c r="CT149" s="89"/>
      <c r="CU149" s="142"/>
      <c r="CV149" s="142"/>
      <c r="CW149" s="143" t="str">
        <f t="shared" si="562"/>
        <v/>
      </c>
      <c r="CX149" s="144" t="str">
        <f t="shared" si="563"/>
        <v/>
      </c>
      <c r="CY149" s="145" t="str">
        <f t="shared" si="564"/>
        <v/>
      </c>
      <c r="CZ149" s="145" t="str">
        <f t="shared" si="565"/>
        <v/>
      </c>
      <c r="DA149" s="146" t="str">
        <f t="shared" si="566"/>
        <v/>
      </c>
      <c r="DB149" s="147" t="str">
        <f t="shared" si="567"/>
        <v/>
      </c>
      <c r="DC149" s="148" t="str">
        <f t="shared" si="568"/>
        <v/>
      </c>
      <c r="DD149" s="149" t="str">
        <f t="shared" si="569"/>
        <v/>
      </c>
      <c r="DE149" s="150" t="str">
        <f t="shared" si="570"/>
        <v/>
      </c>
      <c r="DF149" s="89"/>
      <c r="DG149" s="142"/>
      <c r="DH149" s="142"/>
      <c r="DI149" s="143" t="str">
        <f t="shared" si="428"/>
        <v/>
      </c>
      <c r="DJ149" s="144" t="str">
        <f t="shared" si="429"/>
        <v/>
      </c>
      <c r="DK149" s="145" t="str">
        <f t="shared" si="430"/>
        <v/>
      </c>
      <c r="DL149" s="145" t="str">
        <f t="shared" si="431"/>
        <v/>
      </c>
      <c r="DM149" s="146" t="str">
        <f t="shared" si="432"/>
        <v/>
      </c>
      <c r="DN149" s="147" t="str">
        <f t="shared" si="433"/>
        <v/>
      </c>
      <c r="DO149" s="148" t="str">
        <f t="shared" si="434"/>
        <v/>
      </c>
      <c r="DP149" s="149" t="str">
        <f t="shared" si="435"/>
        <v/>
      </c>
      <c r="DQ149" s="150" t="str">
        <f t="shared" si="436"/>
        <v/>
      </c>
      <c r="DR149" s="89"/>
      <c r="DS149" s="5"/>
      <c r="DT149" s="89"/>
      <c r="DU149" s="143" t="str">
        <f t="shared" si="437"/>
        <v/>
      </c>
      <c r="DV149" s="144" t="str">
        <f t="shared" si="438"/>
        <v/>
      </c>
      <c r="DW149" s="145" t="str">
        <f t="shared" si="439"/>
        <v/>
      </c>
      <c r="DX149" s="145" t="str">
        <f t="shared" si="440"/>
        <v/>
      </c>
      <c r="DY149" s="146" t="str">
        <f t="shared" si="441"/>
        <v/>
      </c>
      <c r="DZ149" s="147" t="str">
        <f t="shared" si="442"/>
        <v/>
      </c>
      <c r="EA149" s="148" t="str">
        <f t="shared" si="443"/>
        <v/>
      </c>
      <c r="EB149" s="149" t="str">
        <f t="shared" si="444"/>
        <v/>
      </c>
      <c r="EC149" s="150" t="str">
        <f t="shared" si="445"/>
        <v/>
      </c>
      <c r="ED149" s="89"/>
      <c r="EE149" s="5"/>
      <c r="EF149" s="89"/>
      <c r="EG149" s="143" t="str">
        <f t="shared" si="446"/>
        <v/>
      </c>
      <c r="EH149" s="144" t="str">
        <f t="shared" si="447"/>
        <v/>
      </c>
      <c r="EI149" s="145" t="str">
        <f t="shared" si="448"/>
        <v/>
      </c>
      <c r="EJ149" s="145" t="str">
        <f t="shared" si="449"/>
        <v/>
      </c>
      <c r="EK149" s="146" t="str">
        <f t="shared" si="450"/>
        <v/>
      </c>
      <c r="EL149" s="147" t="str">
        <f t="shared" si="451"/>
        <v/>
      </c>
      <c r="EM149" s="148" t="str">
        <f t="shared" si="452"/>
        <v/>
      </c>
      <c r="EN149" s="149" t="str">
        <f t="shared" si="453"/>
        <v/>
      </c>
      <c r="EO149" s="150" t="str">
        <f t="shared" si="454"/>
        <v/>
      </c>
      <c r="EP149" s="89"/>
      <c r="EQ149" s="5"/>
      <c r="ER149" s="89"/>
      <c r="ES149" s="143" t="str">
        <f t="shared" si="455"/>
        <v/>
      </c>
      <c r="ET149" s="144" t="str">
        <f t="shared" si="456"/>
        <v/>
      </c>
      <c r="EU149" s="145" t="str">
        <f t="shared" si="457"/>
        <v/>
      </c>
      <c r="EV149" s="145" t="str">
        <f t="shared" si="458"/>
        <v/>
      </c>
      <c r="EW149" s="146" t="str">
        <f t="shared" si="459"/>
        <v/>
      </c>
      <c r="EX149" s="147" t="str">
        <f t="shared" si="460"/>
        <v/>
      </c>
      <c r="EY149" s="148" t="str">
        <f t="shared" si="461"/>
        <v/>
      </c>
      <c r="EZ149" s="149" t="str">
        <f t="shared" si="462"/>
        <v/>
      </c>
      <c r="FA149" s="150" t="str">
        <f t="shared" si="463"/>
        <v/>
      </c>
      <c r="FB149" s="89"/>
      <c r="FC149" s="5"/>
      <c r="FD149" s="89"/>
      <c r="FE149" s="143" t="str">
        <f t="shared" si="464"/>
        <v/>
      </c>
      <c r="FF149" s="144" t="str">
        <f t="shared" si="465"/>
        <v/>
      </c>
      <c r="FG149" s="145" t="str">
        <f t="shared" si="466"/>
        <v/>
      </c>
      <c r="FH149" s="145" t="str">
        <f t="shared" si="467"/>
        <v/>
      </c>
      <c r="FI149" s="146" t="str">
        <f t="shared" si="468"/>
        <v/>
      </c>
      <c r="FJ149" s="147" t="str">
        <f t="shared" si="469"/>
        <v/>
      </c>
      <c r="FK149" s="148" t="str">
        <f t="shared" si="470"/>
        <v/>
      </c>
      <c r="FL149" s="149" t="str">
        <f t="shared" si="471"/>
        <v/>
      </c>
      <c r="FM149" s="150" t="str">
        <f t="shared" si="472"/>
        <v/>
      </c>
      <c r="FN149" s="89"/>
      <c r="FO149" s="5"/>
      <c r="FP149" s="89"/>
      <c r="FQ149" s="143" t="str">
        <f>IF(FU149="","",#REF!)</f>
        <v/>
      </c>
      <c r="FR149" s="144" t="str">
        <f t="shared" si="473"/>
        <v/>
      </c>
      <c r="FS149" s="145" t="str">
        <f t="shared" si="474"/>
        <v/>
      </c>
      <c r="FT149" s="145" t="str">
        <f t="shared" si="475"/>
        <v/>
      </c>
      <c r="FU149" s="146" t="str">
        <f t="shared" si="476"/>
        <v/>
      </c>
      <c r="FV149" s="147" t="str">
        <f t="shared" si="477"/>
        <v/>
      </c>
      <c r="FW149" s="148" t="str">
        <f t="shared" si="478"/>
        <v/>
      </c>
      <c r="FX149" s="149" t="str">
        <f t="shared" si="479"/>
        <v/>
      </c>
      <c r="FY149" s="150" t="str">
        <f t="shared" si="480"/>
        <v/>
      </c>
      <c r="FZ149" s="89"/>
      <c r="GA149" s="5"/>
      <c r="GB149" s="89"/>
      <c r="GC149" s="143" t="str">
        <f t="shared" si="481"/>
        <v/>
      </c>
      <c r="GD149" s="144" t="str">
        <f t="shared" si="482"/>
        <v/>
      </c>
      <c r="GE149" s="145" t="str">
        <f t="shared" si="483"/>
        <v/>
      </c>
      <c r="GF149" s="145" t="str">
        <f t="shared" si="484"/>
        <v/>
      </c>
      <c r="GG149" s="146" t="str">
        <f t="shared" si="485"/>
        <v/>
      </c>
      <c r="GH149" s="147" t="str">
        <f t="shared" si="486"/>
        <v/>
      </c>
      <c r="GI149" s="148" t="str">
        <f t="shared" si="487"/>
        <v/>
      </c>
      <c r="GJ149" s="149" t="str">
        <f t="shared" si="488"/>
        <v/>
      </c>
      <c r="GK149" s="150" t="str">
        <f t="shared" si="489"/>
        <v/>
      </c>
      <c r="GL149" s="89"/>
      <c r="GM149" s="5"/>
      <c r="GN149" s="89"/>
      <c r="GO149" s="143" t="str">
        <f t="shared" si="490"/>
        <v/>
      </c>
      <c r="GP149" s="144" t="str">
        <f t="shared" si="491"/>
        <v/>
      </c>
      <c r="GQ149" s="145" t="str">
        <f t="shared" si="492"/>
        <v/>
      </c>
      <c r="GR149" s="145" t="str">
        <f t="shared" si="493"/>
        <v/>
      </c>
      <c r="GS149" s="146" t="str">
        <f t="shared" si="494"/>
        <v/>
      </c>
      <c r="GT149" s="147" t="str">
        <f t="shared" si="495"/>
        <v/>
      </c>
      <c r="GU149" s="148" t="str">
        <f t="shared" si="496"/>
        <v/>
      </c>
      <c r="GV149" s="149" t="str">
        <f t="shared" si="497"/>
        <v/>
      </c>
      <c r="GW149" s="150" t="str">
        <f t="shared" si="498"/>
        <v/>
      </c>
      <c r="GX149" s="89"/>
      <c r="GY149" s="5"/>
      <c r="GZ149" s="89"/>
      <c r="HA149" s="143" t="str">
        <f t="shared" si="499"/>
        <v/>
      </c>
      <c r="HB149" s="144" t="str">
        <f t="shared" si="500"/>
        <v/>
      </c>
      <c r="HC149" s="145" t="str">
        <f t="shared" si="501"/>
        <v/>
      </c>
      <c r="HD149" s="145" t="str">
        <f t="shared" si="502"/>
        <v/>
      </c>
      <c r="HE149" s="146" t="str">
        <f t="shared" si="503"/>
        <v/>
      </c>
      <c r="HF149" s="147" t="str">
        <f t="shared" si="504"/>
        <v/>
      </c>
      <c r="HG149" s="148" t="str">
        <f t="shared" si="505"/>
        <v/>
      </c>
      <c r="HH149" s="149" t="str">
        <f t="shared" si="506"/>
        <v/>
      </c>
      <c r="HI149" s="150" t="str">
        <f t="shared" si="507"/>
        <v/>
      </c>
      <c r="HJ149" s="89"/>
      <c r="HK149" s="5"/>
      <c r="HL149" s="89"/>
      <c r="HM149" s="143" t="str">
        <f t="shared" si="508"/>
        <v/>
      </c>
      <c r="HN149" s="144" t="str">
        <f t="shared" si="509"/>
        <v/>
      </c>
      <c r="HO149" s="145" t="str">
        <f t="shared" si="510"/>
        <v/>
      </c>
      <c r="HP149" s="145" t="str">
        <f t="shared" si="511"/>
        <v/>
      </c>
      <c r="HQ149" s="146" t="str">
        <f t="shared" si="512"/>
        <v/>
      </c>
      <c r="HR149" s="147" t="str">
        <f t="shared" si="513"/>
        <v/>
      </c>
      <c r="HS149" s="148" t="str">
        <f t="shared" si="514"/>
        <v/>
      </c>
      <c r="HT149" s="149" t="str">
        <f t="shared" si="515"/>
        <v/>
      </c>
      <c r="HU149" s="150" t="str">
        <f t="shared" si="516"/>
        <v/>
      </c>
      <c r="HV149" s="89"/>
      <c r="HW149" s="5"/>
      <c r="HX149" s="89"/>
      <c r="HY149" s="143" t="str">
        <f t="shared" si="517"/>
        <v/>
      </c>
      <c r="HZ149" s="144" t="str">
        <f t="shared" si="518"/>
        <v/>
      </c>
      <c r="IA149" s="145" t="str">
        <f t="shared" si="519"/>
        <v/>
      </c>
      <c r="IB149" s="145" t="str">
        <f t="shared" si="520"/>
        <v/>
      </c>
      <c r="IC149" s="146" t="str">
        <f t="shared" si="521"/>
        <v/>
      </c>
      <c r="ID149" s="147" t="str">
        <f t="shared" si="522"/>
        <v/>
      </c>
      <c r="IE149" s="148" t="str">
        <f t="shared" si="523"/>
        <v/>
      </c>
      <c r="IF149" s="149" t="str">
        <f t="shared" si="524"/>
        <v/>
      </c>
      <c r="IG149" s="150" t="str">
        <f t="shared" si="525"/>
        <v/>
      </c>
      <c r="IH149" s="89"/>
      <c r="II149" s="5"/>
      <c r="IJ149" s="89"/>
      <c r="IK149" s="143" t="str">
        <f t="shared" si="526"/>
        <v/>
      </c>
      <c r="IL149" s="144" t="str">
        <f t="shared" si="527"/>
        <v/>
      </c>
      <c r="IM149" s="145" t="str">
        <f t="shared" si="528"/>
        <v/>
      </c>
      <c r="IN149" s="145" t="str">
        <f t="shared" si="529"/>
        <v/>
      </c>
      <c r="IO149" s="146" t="str">
        <f t="shared" si="530"/>
        <v/>
      </c>
      <c r="IP149" s="147" t="str">
        <f t="shared" si="531"/>
        <v/>
      </c>
      <c r="IQ149" s="148" t="str">
        <f t="shared" si="532"/>
        <v/>
      </c>
      <c r="IR149" s="149" t="str">
        <f t="shared" si="533"/>
        <v/>
      </c>
      <c r="IS149" s="150" t="str">
        <f t="shared" si="534"/>
        <v/>
      </c>
      <c r="IT149" s="89"/>
      <c r="IU149" s="5"/>
      <c r="IV149" s="89"/>
      <c r="IW149" s="143" t="str">
        <f t="shared" si="535"/>
        <v/>
      </c>
      <c r="IX149" s="144" t="str">
        <f t="shared" si="536"/>
        <v/>
      </c>
      <c r="IY149" s="145" t="str">
        <f t="shared" si="537"/>
        <v/>
      </c>
      <c r="IZ149" s="145" t="str">
        <f t="shared" si="538"/>
        <v/>
      </c>
      <c r="JA149" s="146" t="str">
        <f t="shared" si="539"/>
        <v/>
      </c>
      <c r="JB149" s="147" t="str">
        <f t="shared" si="540"/>
        <v/>
      </c>
      <c r="JC149" s="148" t="str">
        <f t="shared" si="541"/>
        <v/>
      </c>
      <c r="JD149" s="149" t="str">
        <f t="shared" si="542"/>
        <v/>
      </c>
      <c r="JE149" s="150" t="str">
        <f t="shared" si="543"/>
        <v/>
      </c>
      <c r="JF149" s="89"/>
      <c r="JG149" s="5"/>
      <c r="JH149" s="89"/>
      <c r="JI149" s="143" t="str">
        <f t="shared" si="544"/>
        <v/>
      </c>
      <c r="JJ149" s="144" t="str">
        <f t="shared" si="545"/>
        <v/>
      </c>
      <c r="JK149" s="145" t="str">
        <f t="shared" si="546"/>
        <v/>
      </c>
      <c r="JL149" s="145" t="str">
        <f t="shared" si="547"/>
        <v/>
      </c>
      <c r="JM149" s="146" t="str">
        <f t="shared" si="548"/>
        <v/>
      </c>
      <c r="JN149" s="147" t="str">
        <f t="shared" si="549"/>
        <v/>
      </c>
      <c r="JO149" s="148" t="str">
        <f t="shared" si="550"/>
        <v/>
      </c>
      <c r="JP149" s="149" t="str">
        <f t="shared" si="551"/>
        <v/>
      </c>
      <c r="JQ149" s="150" t="str">
        <f t="shared" si="552"/>
        <v/>
      </c>
      <c r="JR149" s="89"/>
      <c r="JS149" s="5"/>
      <c r="JT149" s="89"/>
      <c r="JU149" s="143" t="str">
        <f t="shared" si="553"/>
        <v/>
      </c>
      <c r="JV149" s="144" t="str">
        <f t="shared" si="554"/>
        <v/>
      </c>
      <c r="JW149" s="145" t="str">
        <f t="shared" si="555"/>
        <v/>
      </c>
      <c r="JX149" s="145" t="str">
        <f t="shared" si="556"/>
        <v/>
      </c>
      <c r="JY149" s="146" t="str">
        <f t="shared" si="557"/>
        <v/>
      </c>
      <c r="JZ149" s="147" t="str">
        <f t="shared" si="558"/>
        <v/>
      </c>
      <c r="KA149" s="148" t="str">
        <f t="shared" si="559"/>
        <v/>
      </c>
      <c r="KB149" s="149" t="str">
        <f t="shared" si="560"/>
        <v/>
      </c>
      <c r="KC149" s="150" t="str">
        <f t="shared" si="561"/>
        <v/>
      </c>
      <c r="KD149" s="89"/>
      <c r="KE149" s="5"/>
      <c r="KF149" s="89"/>
    </row>
    <row r="150" spans="1:292" ht="13.5" customHeight="1" x14ac:dyDescent="0.25">
      <c r="A150" s="100"/>
      <c r="E150" s="143" t="str">
        <f t="shared" si="397"/>
        <v/>
      </c>
      <c r="F150" s="144" t="str">
        <f t="shared" si="398"/>
        <v/>
      </c>
      <c r="G150" s="145" t="str">
        <f t="shared" si="399"/>
        <v/>
      </c>
      <c r="H150" s="145" t="str">
        <f t="shared" si="400"/>
        <v/>
      </c>
      <c r="I150" s="146" t="str">
        <f t="shared" si="401"/>
        <v/>
      </c>
      <c r="J150" s="147" t="str">
        <f t="shared" si="402"/>
        <v/>
      </c>
      <c r="K150" s="148" t="str">
        <f t="shared" si="403"/>
        <v/>
      </c>
      <c r="L150" s="149" t="str">
        <f t="shared" si="404"/>
        <v/>
      </c>
      <c r="M150" s="150" t="str">
        <f t="shared" si="405"/>
        <v/>
      </c>
      <c r="O150" s="5"/>
      <c r="Q150" s="143" t="str">
        <f t="shared" si="406"/>
        <v/>
      </c>
      <c r="R150" s="144" t="str">
        <f t="shared" si="407"/>
        <v/>
      </c>
      <c r="S150" s="145" t="str">
        <f t="shared" si="408"/>
        <v/>
      </c>
      <c r="T150" s="145" t="str">
        <f t="shared" si="409"/>
        <v/>
      </c>
      <c r="U150" s="146" t="str">
        <f t="shared" si="410"/>
        <v/>
      </c>
      <c r="V150" s="147" t="str">
        <f t="shared" si="411"/>
        <v/>
      </c>
      <c r="W150" s="148" t="str">
        <f t="shared" si="412"/>
        <v/>
      </c>
      <c r="X150" s="149" t="str">
        <f t="shared" si="413"/>
        <v/>
      </c>
      <c r="Y150" s="150" t="str">
        <f t="shared" si="414"/>
        <v/>
      </c>
      <c r="AA150" s="5"/>
      <c r="AC150" s="143" t="str">
        <f t="shared" si="415"/>
        <v/>
      </c>
      <c r="AD150" s="144" t="str">
        <f t="shared" si="416"/>
        <v/>
      </c>
      <c r="AE150" s="145" t="str">
        <f t="shared" si="417"/>
        <v/>
      </c>
      <c r="AF150" s="145" t="str">
        <f t="shared" si="418"/>
        <v/>
      </c>
      <c r="AG150" s="146" t="str">
        <f t="shared" si="419"/>
        <v/>
      </c>
      <c r="AH150" s="147" t="str">
        <f t="shared" si="420"/>
        <v/>
      </c>
      <c r="AI150" s="148" t="str">
        <f t="shared" si="421"/>
        <v/>
      </c>
      <c r="AJ150" s="149" t="str">
        <f t="shared" si="422"/>
        <v/>
      </c>
      <c r="AK150" s="150" t="str">
        <f t="shared" si="423"/>
        <v/>
      </c>
      <c r="AM150" s="5"/>
      <c r="AO150" s="143" t="str">
        <f t="shared" ref="AO150:AO213" si="598">IF(AS150="","",AO$3)</f>
        <v/>
      </c>
      <c r="AP150" s="144" t="str">
        <f t="shared" ref="AP150:AP213" si="599">IF(AS150="","",AO$1)</f>
        <v/>
      </c>
      <c r="AQ150" s="145" t="str">
        <f t="shared" si="424"/>
        <v/>
      </c>
      <c r="AR150" s="145" t="str">
        <f t="shared" si="425"/>
        <v/>
      </c>
      <c r="AS150" s="146" t="str">
        <f t="shared" ref="AS150:AS213" si="600">IF(AZ150="","",IF(ISNUMBER(SEARCH(":",AZ150)),MID(AZ150,FIND(":",AZ150)+2,FIND("(",AZ150)-FIND(":",AZ150)-3),LEFT(AZ150,FIND("(",AZ150)-2)))</f>
        <v/>
      </c>
      <c r="AT150" s="147" t="str">
        <f t="shared" ref="AT150:AT213" si="601">IF(AZ150="","",MID(AZ150,FIND("(",AZ150)+1,4))</f>
        <v/>
      </c>
      <c r="AU150" s="148" t="str">
        <f t="shared" ref="AU150:AU213" si="602">IF(ISNUMBER(SEARCH("*female*",AZ150)),"female",IF(ISNUMBER(SEARCH("*male*",AZ150)),"male",""))</f>
        <v/>
      </c>
      <c r="AV150" s="149" t="str">
        <f t="shared" ref="AV150:AV213" si="603">IF(AZ150="","",IF(ISERROR(MID(AZ150,FIND("male,",AZ150)+6,(FIND(")",AZ150)-(FIND("male,",AZ150)+6))))=TRUE,"missing/error",MID(AZ150,FIND("male,",AZ150)+6,(FIND(")",AZ150)-(FIND("male,",AZ150)+6)))))</f>
        <v/>
      </c>
      <c r="AW150" s="150" t="str">
        <f t="shared" ref="AW150:AW213" si="604">IF(AS150="","",(MID(AS150,(SEARCH("^^",SUBSTITUTE(AS150," ","^^",LEN(AS150)-LEN(SUBSTITUTE(AS150," ","")))))+1,99)&amp;"_"&amp;LEFT(AS150,FIND(" ",AS150)-1)&amp;"_"&amp;AT150))</f>
        <v/>
      </c>
      <c r="AX150" s="89"/>
      <c r="AY150" s="5"/>
      <c r="AZ150" s="89"/>
      <c r="BA150" s="143" t="str">
        <f t="shared" ref="BA150:BA213" si="605">IF(BE150="","",BA$3)</f>
        <v/>
      </c>
      <c r="BB150" s="144" t="str">
        <f t="shared" ref="BB150:BB213" si="606">IF(BE150="","",BA$1)</f>
        <v/>
      </c>
      <c r="BC150" s="145" t="str">
        <f t="shared" si="426"/>
        <v/>
      </c>
      <c r="BD150" s="145" t="str">
        <f t="shared" si="427"/>
        <v/>
      </c>
      <c r="BE150" s="146" t="str">
        <f t="shared" ref="BE150:BE213" si="607">IF(BL150="","",IF(ISNUMBER(SEARCH(":",BL150)),MID(BL150,FIND(":",BL150)+2,FIND("(",BL150)-FIND(":",BL150)-3),LEFT(BL150,FIND("(",BL150)-2)))</f>
        <v/>
      </c>
      <c r="BF150" s="147" t="str">
        <f t="shared" ref="BF150:BF213" si="608">IF(BL150="","",MID(BL150,FIND("(",BL150)+1,4))</f>
        <v/>
      </c>
      <c r="BG150" s="148" t="str">
        <f t="shared" ref="BG150:BG213" si="609">IF(ISNUMBER(SEARCH("*female*",BL150)),"female",IF(ISNUMBER(SEARCH("*male*",BL150)),"male",""))</f>
        <v/>
      </c>
      <c r="BH150" s="149" t="str">
        <f t="shared" ref="BH150:BH213" si="610">IF(BL150="","",IF(ISERROR(MID(BL150,FIND("male,",BL150)+6,(FIND(")",BL150)-(FIND("male,",BL150)+6))))=TRUE,"missing/error",MID(BL150,FIND("male,",BL150)+6,(FIND(")",BL150)-(FIND("male,",BL150)+6)))))</f>
        <v/>
      </c>
      <c r="BI150" s="150" t="str">
        <f t="shared" ref="BI150:BI213" si="611">IF(BE150="","",(MID(BE150,(SEARCH("^^",SUBSTITUTE(BE150," ","^^",LEN(BE150)-LEN(SUBSTITUTE(BE150," ","")))))+1,99)&amp;"_"&amp;LEFT(BE150,FIND(" ",BE150)-1)&amp;"_"&amp;BF150))</f>
        <v/>
      </c>
      <c r="BJ150" s="89"/>
      <c r="BK150" s="5"/>
      <c r="BL150" s="89"/>
      <c r="BM150" s="143" t="str">
        <f t="shared" si="571"/>
        <v/>
      </c>
      <c r="BN150" s="144" t="str">
        <f t="shared" si="572"/>
        <v/>
      </c>
      <c r="BO150" s="145" t="str">
        <f t="shared" si="573"/>
        <v/>
      </c>
      <c r="BP150" s="145" t="str">
        <f t="shared" si="574"/>
        <v/>
      </c>
      <c r="BQ150" s="146" t="str">
        <f t="shared" si="575"/>
        <v/>
      </c>
      <c r="BR150" s="147" t="str">
        <f t="shared" si="576"/>
        <v/>
      </c>
      <c r="BS150" s="148" t="str">
        <f t="shared" si="577"/>
        <v/>
      </c>
      <c r="BT150" s="149" t="str">
        <f t="shared" si="578"/>
        <v/>
      </c>
      <c r="BU150" s="150" t="str">
        <f t="shared" si="579"/>
        <v/>
      </c>
      <c r="BV150" s="89"/>
      <c r="BW150" s="142"/>
      <c r="BX150" s="142"/>
      <c r="BY150" s="143" t="str">
        <f t="shared" si="580"/>
        <v/>
      </c>
      <c r="BZ150" s="144" t="str">
        <f t="shared" si="581"/>
        <v/>
      </c>
      <c r="CA150" s="145" t="str">
        <f t="shared" si="582"/>
        <v/>
      </c>
      <c r="CB150" s="145" t="str">
        <f t="shared" si="583"/>
        <v/>
      </c>
      <c r="CC150" s="146" t="str">
        <f t="shared" si="584"/>
        <v/>
      </c>
      <c r="CD150" s="147" t="str">
        <f t="shared" si="585"/>
        <v/>
      </c>
      <c r="CE150" s="148" t="str">
        <f t="shared" si="586"/>
        <v/>
      </c>
      <c r="CF150" s="149" t="str">
        <f t="shared" si="587"/>
        <v/>
      </c>
      <c r="CG150" s="150" t="str">
        <f t="shared" si="588"/>
        <v/>
      </c>
      <c r="CH150" s="89"/>
      <c r="CI150" s="142"/>
      <c r="CJ150" s="142"/>
      <c r="CK150" s="143" t="str">
        <f t="shared" si="589"/>
        <v/>
      </c>
      <c r="CL150" s="144" t="str">
        <f t="shared" si="590"/>
        <v/>
      </c>
      <c r="CM150" s="145" t="str">
        <f t="shared" si="591"/>
        <v/>
      </c>
      <c r="CN150" s="145" t="str">
        <f t="shared" si="592"/>
        <v/>
      </c>
      <c r="CO150" s="146" t="str">
        <f t="shared" si="593"/>
        <v/>
      </c>
      <c r="CP150" s="147" t="str">
        <f t="shared" si="594"/>
        <v/>
      </c>
      <c r="CQ150" s="148" t="str">
        <f t="shared" si="595"/>
        <v/>
      </c>
      <c r="CR150" s="149" t="str">
        <f t="shared" si="596"/>
        <v/>
      </c>
      <c r="CS150" s="150" t="str">
        <f t="shared" si="597"/>
        <v/>
      </c>
      <c r="CT150" s="89"/>
      <c r="CU150" s="142"/>
      <c r="CV150" s="142"/>
      <c r="CW150" s="143" t="str">
        <f t="shared" si="562"/>
        <v/>
      </c>
      <c r="CX150" s="144" t="str">
        <f t="shared" si="563"/>
        <v/>
      </c>
      <c r="CY150" s="145" t="str">
        <f t="shared" si="564"/>
        <v/>
      </c>
      <c r="CZ150" s="145" t="str">
        <f t="shared" si="565"/>
        <v/>
      </c>
      <c r="DA150" s="146" t="str">
        <f t="shared" si="566"/>
        <v/>
      </c>
      <c r="DB150" s="147" t="str">
        <f t="shared" si="567"/>
        <v/>
      </c>
      <c r="DC150" s="148" t="str">
        <f t="shared" si="568"/>
        <v/>
      </c>
      <c r="DD150" s="149" t="str">
        <f t="shared" si="569"/>
        <v/>
      </c>
      <c r="DE150" s="150" t="str">
        <f t="shared" si="570"/>
        <v/>
      </c>
      <c r="DF150" s="89"/>
      <c r="DG150" s="142"/>
      <c r="DH150" s="142"/>
      <c r="DI150" s="143" t="str">
        <f t="shared" si="428"/>
        <v/>
      </c>
      <c r="DJ150" s="144" t="str">
        <f t="shared" si="429"/>
        <v/>
      </c>
      <c r="DK150" s="145" t="str">
        <f t="shared" si="430"/>
        <v/>
      </c>
      <c r="DL150" s="145" t="str">
        <f t="shared" si="431"/>
        <v/>
      </c>
      <c r="DM150" s="146" t="str">
        <f t="shared" si="432"/>
        <v/>
      </c>
      <c r="DN150" s="147" t="str">
        <f t="shared" si="433"/>
        <v/>
      </c>
      <c r="DO150" s="148" t="str">
        <f t="shared" si="434"/>
        <v/>
      </c>
      <c r="DP150" s="149" t="str">
        <f t="shared" si="435"/>
        <v/>
      </c>
      <c r="DQ150" s="150" t="str">
        <f t="shared" si="436"/>
        <v/>
      </c>
      <c r="DR150" s="89"/>
      <c r="DS150" s="5"/>
      <c r="DT150" s="89"/>
      <c r="DU150" s="143" t="str">
        <f t="shared" si="437"/>
        <v/>
      </c>
      <c r="DV150" s="144" t="str">
        <f t="shared" si="438"/>
        <v/>
      </c>
      <c r="DW150" s="145" t="str">
        <f t="shared" si="439"/>
        <v/>
      </c>
      <c r="DX150" s="145" t="str">
        <f t="shared" si="440"/>
        <v/>
      </c>
      <c r="DY150" s="146" t="str">
        <f t="shared" si="441"/>
        <v/>
      </c>
      <c r="DZ150" s="147" t="str">
        <f t="shared" si="442"/>
        <v/>
      </c>
      <c r="EA150" s="148" t="str">
        <f t="shared" si="443"/>
        <v/>
      </c>
      <c r="EB150" s="149" t="str">
        <f t="shared" si="444"/>
        <v/>
      </c>
      <c r="EC150" s="150" t="str">
        <f t="shared" si="445"/>
        <v/>
      </c>
      <c r="ED150" s="89"/>
      <c r="EE150" s="5"/>
      <c r="EF150" s="89"/>
      <c r="EG150" s="143" t="str">
        <f t="shared" si="446"/>
        <v/>
      </c>
      <c r="EH150" s="144" t="str">
        <f t="shared" si="447"/>
        <v/>
      </c>
      <c r="EI150" s="145" t="str">
        <f t="shared" si="448"/>
        <v/>
      </c>
      <c r="EJ150" s="145" t="str">
        <f t="shared" si="449"/>
        <v/>
      </c>
      <c r="EK150" s="146" t="str">
        <f t="shared" si="450"/>
        <v/>
      </c>
      <c r="EL150" s="147" t="str">
        <f t="shared" si="451"/>
        <v/>
      </c>
      <c r="EM150" s="148" t="str">
        <f t="shared" si="452"/>
        <v/>
      </c>
      <c r="EN150" s="149" t="str">
        <f t="shared" si="453"/>
        <v/>
      </c>
      <c r="EO150" s="150" t="str">
        <f t="shared" si="454"/>
        <v/>
      </c>
      <c r="EP150" s="89"/>
      <c r="EQ150" s="5"/>
      <c r="ER150" s="89"/>
      <c r="ES150" s="143" t="str">
        <f t="shared" si="455"/>
        <v/>
      </c>
      <c r="ET150" s="144" t="str">
        <f t="shared" si="456"/>
        <v/>
      </c>
      <c r="EU150" s="145" t="str">
        <f t="shared" si="457"/>
        <v/>
      </c>
      <c r="EV150" s="145" t="str">
        <f t="shared" si="458"/>
        <v/>
      </c>
      <c r="EW150" s="146" t="str">
        <f t="shared" si="459"/>
        <v/>
      </c>
      <c r="EX150" s="147" t="str">
        <f t="shared" si="460"/>
        <v/>
      </c>
      <c r="EY150" s="148" t="str">
        <f t="shared" si="461"/>
        <v/>
      </c>
      <c r="EZ150" s="149" t="str">
        <f t="shared" si="462"/>
        <v/>
      </c>
      <c r="FA150" s="150" t="str">
        <f t="shared" si="463"/>
        <v/>
      </c>
      <c r="FB150" s="89"/>
      <c r="FC150" s="5"/>
      <c r="FD150" s="89"/>
      <c r="FE150" s="143" t="str">
        <f t="shared" si="464"/>
        <v/>
      </c>
      <c r="FF150" s="144" t="str">
        <f t="shared" si="465"/>
        <v/>
      </c>
      <c r="FG150" s="145" t="str">
        <f t="shared" si="466"/>
        <v/>
      </c>
      <c r="FH150" s="145" t="str">
        <f t="shared" si="467"/>
        <v/>
      </c>
      <c r="FI150" s="146" t="str">
        <f t="shared" si="468"/>
        <v/>
      </c>
      <c r="FJ150" s="147" t="str">
        <f t="shared" si="469"/>
        <v/>
      </c>
      <c r="FK150" s="148" t="str">
        <f t="shared" si="470"/>
        <v/>
      </c>
      <c r="FL150" s="149" t="str">
        <f t="shared" si="471"/>
        <v/>
      </c>
      <c r="FM150" s="150" t="str">
        <f t="shared" si="472"/>
        <v/>
      </c>
      <c r="FN150" s="89"/>
      <c r="FO150" s="5"/>
      <c r="FP150" s="89"/>
      <c r="FQ150" s="143" t="str">
        <f>IF(FU150="","",#REF!)</f>
        <v/>
      </c>
      <c r="FR150" s="144" t="str">
        <f t="shared" si="473"/>
        <v/>
      </c>
      <c r="FS150" s="145" t="str">
        <f t="shared" si="474"/>
        <v/>
      </c>
      <c r="FT150" s="145" t="str">
        <f t="shared" si="475"/>
        <v/>
      </c>
      <c r="FU150" s="146" t="str">
        <f t="shared" si="476"/>
        <v/>
      </c>
      <c r="FV150" s="147" t="str">
        <f t="shared" si="477"/>
        <v/>
      </c>
      <c r="FW150" s="148" t="str">
        <f t="shared" si="478"/>
        <v/>
      </c>
      <c r="FX150" s="149" t="str">
        <f t="shared" si="479"/>
        <v/>
      </c>
      <c r="FY150" s="150" t="str">
        <f t="shared" si="480"/>
        <v/>
      </c>
      <c r="FZ150" s="89"/>
      <c r="GA150" s="5"/>
      <c r="GB150" s="89"/>
      <c r="GC150" s="143" t="str">
        <f t="shared" si="481"/>
        <v/>
      </c>
      <c r="GD150" s="144" t="str">
        <f t="shared" si="482"/>
        <v/>
      </c>
      <c r="GE150" s="145" t="str">
        <f t="shared" si="483"/>
        <v/>
      </c>
      <c r="GF150" s="145" t="str">
        <f t="shared" si="484"/>
        <v/>
      </c>
      <c r="GG150" s="146" t="str">
        <f t="shared" si="485"/>
        <v/>
      </c>
      <c r="GH150" s="147" t="str">
        <f t="shared" si="486"/>
        <v/>
      </c>
      <c r="GI150" s="148" t="str">
        <f t="shared" si="487"/>
        <v/>
      </c>
      <c r="GJ150" s="149" t="str">
        <f t="shared" si="488"/>
        <v/>
      </c>
      <c r="GK150" s="150" t="str">
        <f t="shared" si="489"/>
        <v/>
      </c>
      <c r="GL150" s="89"/>
      <c r="GM150" s="5"/>
      <c r="GN150" s="89"/>
      <c r="GO150" s="143" t="str">
        <f t="shared" si="490"/>
        <v/>
      </c>
      <c r="GP150" s="144" t="str">
        <f t="shared" si="491"/>
        <v/>
      </c>
      <c r="GQ150" s="145" t="str">
        <f t="shared" si="492"/>
        <v/>
      </c>
      <c r="GR150" s="145" t="str">
        <f t="shared" si="493"/>
        <v/>
      </c>
      <c r="GS150" s="146" t="str">
        <f t="shared" si="494"/>
        <v/>
      </c>
      <c r="GT150" s="147" t="str">
        <f t="shared" si="495"/>
        <v/>
      </c>
      <c r="GU150" s="148" t="str">
        <f t="shared" si="496"/>
        <v/>
      </c>
      <c r="GV150" s="149" t="str">
        <f t="shared" si="497"/>
        <v/>
      </c>
      <c r="GW150" s="150" t="str">
        <f t="shared" si="498"/>
        <v/>
      </c>
      <c r="GX150" s="89"/>
      <c r="GY150" s="5"/>
      <c r="GZ150" s="89"/>
      <c r="HA150" s="143" t="str">
        <f t="shared" si="499"/>
        <v/>
      </c>
      <c r="HB150" s="144" t="str">
        <f t="shared" si="500"/>
        <v/>
      </c>
      <c r="HC150" s="145" t="str">
        <f t="shared" si="501"/>
        <v/>
      </c>
      <c r="HD150" s="145" t="str">
        <f t="shared" si="502"/>
        <v/>
      </c>
      <c r="HE150" s="146" t="str">
        <f t="shared" si="503"/>
        <v/>
      </c>
      <c r="HF150" s="147" t="str">
        <f t="shared" si="504"/>
        <v/>
      </c>
      <c r="HG150" s="148" t="str">
        <f t="shared" si="505"/>
        <v/>
      </c>
      <c r="HH150" s="149" t="str">
        <f t="shared" si="506"/>
        <v/>
      </c>
      <c r="HI150" s="150" t="str">
        <f t="shared" si="507"/>
        <v/>
      </c>
      <c r="HJ150" s="89"/>
      <c r="HK150" s="5"/>
      <c r="HL150" s="89"/>
      <c r="HM150" s="143" t="str">
        <f t="shared" si="508"/>
        <v/>
      </c>
      <c r="HN150" s="144" t="str">
        <f t="shared" si="509"/>
        <v/>
      </c>
      <c r="HO150" s="145" t="str">
        <f t="shared" si="510"/>
        <v/>
      </c>
      <c r="HP150" s="145" t="str">
        <f t="shared" si="511"/>
        <v/>
      </c>
      <c r="HQ150" s="146" t="str">
        <f t="shared" si="512"/>
        <v/>
      </c>
      <c r="HR150" s="147" t="str">
        <f t="shared" si="513"/>
        <v/>
      </c>
      <c r="HS150" s="148" t="str">
        <f t="shared" si="514"/>
        <v/>
      </c>
      <c r="HT150" s="149" t="str">
        <f t="shared" si="515"/>
        <v/>
      </c>
      <c r="HU150" s="150" t="str">
        <f t="shared" si="516"/>
        <v/>
      </c>
      <c r="HV150" s="89"/>
      <c r="HW150" s="5"/>
      <c r="HX150" s="89"/>
      <c r="HY150" s="143" t="str">
        <f t="shared" si="517"/>
        <v/>
      </c>
      <c r="HZ150" s="144" t="str">
        <f t="shared" si="518"/>
        <v/>
      </c>
      <c r="IA150" s="145" t="str">
        <f t="shared" si="519"/>
        <v/>
      </c>
      <c r="IB150" s="145" t="str">
        <f t="shared" si="520"/>
        <v/>
      </c>
      <c r="IC150" s="146" t="str">
        <f t="shared" si="521"/>
        <v/>
      </c>
      <c r="ID150" s="147" t="str">
        <f t="shared" si="522"/>
        <v/>
      </c>
      <c r="IE150" s="148" t="str">
        <f t="shared" si="523"/>
        <v/>
      </c>
      <c r="IF150" s="149" t="str">
        <f t="shared" si="524"/>
        <v/>
      </c>
      <c r="IG150" s="150" t="str">
        <f t="shared" si="525"/>
        <v/>
      </c>
      <c r="IH150" s="89"/>
      <c r="II150" s="5"/>
      <c r="IJ150" s="89"/>
      <c r="IK150" s="143" t="str">
        <f t="shared" si="526"/>
        <v/>
      </c>
      <c r="IL150" s="144" t="str">
        <f t="shared" si="527"/>
        <v/>
      </c>
      <c r="IM150" s="145" t="str">
        <f t="shared" si="528"/>
        <v/>
      </c>
      <c r="IN150" s="145" t="str">
        <f t="shared" si="529"/>
        <v/>
      </c>
      <c r="IO150" s="146" t="str">
        <f t="shared" si="530"/>
        <v/>
      </c>
      <c r="IP150" s="147" t="str">
        <f t="shared" si="531"/>
        <v/>
      </c>
      <c r="IQ150" s="148" t="str">
        <f t="shared" si="532"/>
        <v/>
      </c>
      <c r="IR150" s="149" t="str">
        <f t="shared" si="533"/>
        <v/>
      </c>
      <c r="IS150" s="150" t="str">
        <f t="shared" si="534"/>
        <v/>
      </c>
      <c r="IT150" s="89"/>
      <c r="IU150" s="5"/>
      <c r="IV150" s="89"/>
      <c r="IW150" s="143" t="str">
        <f t="shared" si="535"/>
        <v/>
      </c>
      <c r="IX150" s="144" t="str">
        <f t="shared" si="536"/>
        <v/>
      </c>
      <c r="IY150" s="145" t="str">
        <f t="shared" si="537"/>
        <v/>
      </c>
      <c r="IZ150" s="145" t="str">
        <f t="shared" si="538"/>
        <v/>
      </c>
      <c r="JA150" s="146" t="str">
        <f t="shared" si="539"/>
        <v/>
      </c>
      <c r="JB150" s="147" t="str">
        <f t="shared" si="540"/>
        <v/>
      </c>
      <c r="JC150" s="148" t="str">
        <f t="shared" si="541"/>
        <v/>
      </c>
      <c r="JD150" s="149" t="str">
        <f t="shared" si="542"/>
        <v/>
      </c>
      <c r="JE150" s="150" t="str">
        <f t="shared" si="543"/>
        <v/>
      </c>
      <c r="JF150" s="89"/>
      <c r="JG150" s="5"/>
      <c r="JH150" s="89"/>
      <c r="JI150" s="143" t="str">
        <f t="shared" si="544"/>
        <v/>
      </c>
      <c r="JJ150" s="144" t="str">
        <f t="shared" si="545"/>
        <v/>
      </c>
      <c r="JK150" s="145" t="str">
        <f t="shared" si="546"/>
        <v/>
      </c>
      <c r="JL150" s="145" t="str">
        <f t="shared" si="547"/>
        <v/>
      </c>
      <c r="JM150" s="146" t="str">
        <f t="shared" si="548"/>
        <v/>
      </c>
      <c r="JN150" s="147" t="str">
        <f t="shared" si="549"/>
        <v/>
      </c>
      <c r="JO150" s="148" t="str">
        <f t="shared" si="550"/>
        <v/>
      </c>
      <c r="JP150" s="149" t="str">
        <f t="shared" si="551"/>
        <v/>
      </c>
      <c r="JQ150" s="150" t="str">
        <f t="shared" si="552"/>
        <v/>
      </c>
      <c r="JR150" s="89"/>
      <c r="JS150" s="5"/>
      <c r="JT150" s="89"/>
      <c r="JU150" s="143" t="str">
        <f t="shared" si="553"/>
        <v/>
      </c>
      <c r="JV150" s="144" t="str">
        <f t="shared" si="554"/>
        <v/>
      </c>
      <c r="JW150" s="145" t="str">
        <f t="shared" si="555"/>
        <v/>
      </c>
      <c r="JX150" s="145" t="str">
        <f t="shared" si="556"/>
        <v/>
      </c>
      <c r="JY150" s="146" t="str">
        <f t="shared" si="557"/>
        <v/>
      </c>
      <c r="JZ150" s="147" t="str">
        <f t="shared" si="558"/>
        <v/>
      </c>
      <c r="KA150" s="148" t="str">
        <f t="shared" si="559"/>
        <v/>
      </c>
      <c r="KB150" s="149" t="str">
        <f t="shared" si="560"/>
        <v/>
      </c>
      <c r="KC150" s="150" t="str">
        <f t="shared" si="561"/>
        <v/>
      </c>
      <c r="KD150" s="89"/>
      <c r="KE150" s="5"/>
      <c r="KF150" s="89"/>
    </row>
    <row r="151" spans="1:292" ht="13.5" customHeight="1" x14ac:dyDescent="0.25">
      <c r="A151" s="100"/>
      <c r="E151" s="143" t="str">
        <f t="shared" si="397"/>
        <v/>
      </c>
      <c r="F151" s="144" t="str">
        <f t="shared" si="398"/>
        <v/>
      </c>
      <c r="G151" s="145" t="str">
        <f t="shared" si="399"/>
        <v/>
      </c>
      <c r="H151" s="145" t="str">
        <f t="shared" si="400"/>
        <v/>
      </c>
      <c r="I151" s="146" t="str">
        <f t="shared" si="401"/>
        <v/>
      </c>
      <c r="J151" s="147" t="str">
        <f t="shared" si="402"/>
        <v/>
      </c>
      <c r="K151" s="148" t="str">
        <f t="shared" si="403"/>
        <v/>
      </c>
      <c r="L151" s="149" t="str">
        <f t="shared" si="404"/>
        <v/>
      </c>
      <c r="M151" s="150" t="str">
        <f t="shared" si="405"/>
        <v/>
      </c>
      <c r="O151" s="5"/>
      <c r="Q151" s="143" t="str">
        <f t="shared" si="406"/>
        <v/>
      </c>
      <c r="R151" s="144" t="str">
        <f t="shared" si="407"/>
        <v/>
      </c>
      <c r="S151" s="145" t="str">
        <f t="shared" si="408"/>
        <v/>
      </c>
      <c r="T151" s="145" t="str">
        <f t="shared" si="409"/>
        <v/>
      </c>
      <c r="U151" s="146" t="str">
        <f t="shared" si="410"/>
        <v/>
      </c>
      <c r="V151" s="147" t="str">
        <f t="shared" si="411"/>
        <v/>
      </c>
      <c r="W151" s="148" t="str">
        <f t="shared" si="412"/>
        <v/>
      </c>
      <c r="X151" s="149" t="str">
        <f t="shared" si="413"/>
        <v/>
      </c>
      <c r="Y151" s="150" t="str">
        <f t="shared" si="414"/>
        <v/>
      </c>
      <c r="AA151" s="5"/>
      <c r="AC151" s="143" t="str">
        <f t="shared" si="415"/>
        <v/>
      </c>
      <c r="AD151" s="144" t="str">
        <f t="shared" si="416"/>
        <v/>
      </c>
      <c r="AE151" s="145" t="str">
        <f t="shared" si="417"/>
        <v/>
      </c>
      <c r="AF151" s="145" t="str">
        <f t="shared" si="418"/>
        <v/>
      </c>
      <c r="AG151" s="146" t="str">
        <f t="shared" si="419"/>
        <v/>
      </c>
      <c r="AH151" s="147" t="str">
        <f t="shared" si="420"/>
        <v/>
      </c>
      <c r="AI151" s="148" t="str">
        <f t="shared" si="421"/>
        <v/>
      </c>
      <c r="AJ151" s="149" t="str">
        <f t="shared" si="422"/>
        <v/>
      </c>
      <c r="AK151" s="150" t="str">
        <f t="shared" si="423"/>
        <v/>
      </c>
      <c r="AM151" s="5"/>
      <c r="AO151" s="143" t="str">
        <f t="shared" si="598"/>
        <v/>
      </c>
      <c r="AP151" s="144" t="str">
        <f t="shared" si="599"/>
        <v/>
      </c>
      <c r="AQ151" s="145" t="str">
        <f t="shared" si="424"/>
        <v/>
      </c>
      <c r="AR151" s="145" t="str">
        <f t="shared" si="425"/>
        <v/>
      </c>
      <c r="AS151" s="146" t="str">
        <f t="shared" si="600"/>
        <v/>
      </c>
      <c r="AT151" s="147" t="str">
        <f t="shared" si="601"/>
        <v/>
      </c>
      <c r="AU151" s="148" t="str">
        <f t="shared" si="602"/>
        <v/>
      </c>
      <c r="AV151" s="149" t="str">
        <f t="shared" si="603"/>
        <v/>
      </c>
      <c r="AW151" s="150" t="str">
        <f t="shared" si="604"/>
        <v/>
      </c>
      <c r="AX151" s="89"/>
      <c r="AY151" s="5"/>
      <c r="AZ151" s="89"/>
      <c r="BA151" s="143" t="str">
        <f t="shared" si="605"/>
        <v/>
      </c>
      <c r="BB151" s="144" t="str">
        <f t="shared" si="606"/>
        <v/>
      </c>
      <c r="BC151" s="145" t="str">
        <f t="shared" si="426"/>
        <v/>
      </c>
      <c r="BD151" s="145" t="str">
        <f t="shared" si="427"/>
        <v/>
      </c>
      <c r="BE151" s="146" t="str">
        <f t="shared" si="607"/>
        <v/>
      </c>
      <c r="BF151" s="147" t="str">
        <f t="shared" si="608"/>
        <v/>
      </c>
      <c r="BG151" s="148" t="str">
        <f t="shared" si="609"/>
        <v/>
      </c>
      <c r="BH151" s="149" t="str">
        <f t="shared" si="610"/>
        <v/>
      </c>
      <c r="BI151" s="150" t="str">
        <f t="shared" si="611"/>
        <v/>
      </c>
      <c r="BJ151" s="89"/>
      <c r="BK151" s="5"/>
      <c r="BL151" s="89"/>
      <c r="BM151" s="143" t="str">
        <f t="shared" si="571"/>
        <v/>
      </c>
      <c r="BN151" s="144" t="str">
        <f t="shared" si="572"/>
        <v/>
      </c>
      <c r="BO151" s="145" t="str">
        <f t="shared" si="573"/>
        <v/>
      </c>
      <c r="BP151" s="145" t="str">
        <f t="shared" si="574"/>
        <v/>
      </c>
      <c r="BQ151" s="146" t="str">
        <f t="shared" si="575"/>
        <v/>
      </c>
      <c r="BR151" s="147" t="str">
        <f t="shared" si="576"/>
        <v/>
      </c>
      <c r="BS151" s="148" t="str">
        <f t="shared" si="577"/>
        <v/>
      </c>
      <c r="BT151" s="149" t="str">
        <f t="shared" si="578"/>
        <v/>
      </c>
      <c r="BU151" s="150" t="str">
        <f t="shared" si="579"/>
        <v/>
      </c>
      <c r="BV151" s="89"/>
      <c r="BW151" s="142"/>
      <c r="BX151" s="142"/>
      <c r="BY151" s="143" t="str">
        <f t="shared" si="580"/>
        <v/>
      </c>
      <c r="BZ151" s="144" t="str">
        <f t="shared" si="581"/>
        <v/>
      </c>
      <c r="CA151" s="145" t="str">
        <f t="shared" si="582"/>
        <v/>
      </c>
      <c r="CB151" s="145" t="str">
        <f t="shared" si="583"/>
        <v/>
      </c>
      <c r="CC151" s="146" t="str">
        <f t="shared" si="584"/>
        <v/>
      </c>
      <c r="CD151" s="147" t="str">
        <f t="shared" si="585"/>
        <v/>
      </c>
      <c r="CE151" s="148" t="str">
        <f t="shared" si="586"/>
        <v/>
      </c>
      <c r="CF151" s="149" t="str">
        <f t="shared" si="587"/>
        <v/>
      </c>
      <c r="CG151" s="150" t="str">
        <f t="shared" si="588"/>
        <v/>
      </c>
      <c r="CH151" s="89"/>
      <c r="CI151" s="142"/>
      <c r="CJ151" s="142"/>
      <c r="CK151" s="143" t="str">
        <f t="shared" si="589"/>
        <v/>
      </c>
      <c r="CL151" s="144" t="str">
        <f t="shared" si="590"/>
        <v/>
      </c>
      <c r="CM151" s="145" t="str">
        <f t="shared" si="591"/>
        <v/>
      </c>
      <c r="CN151" s="145" t="str">
        <f t="shared" si="592"/>
        <v/>
      </c>
      <c r="CO151" s="146" t="str">
        <f t="shared" si="593"/>
        <v/>
      </c>
      <c r="CP151" s="147" t="str">
        <f t="shared" si="594"/>
        <v/>
      </c>
      <c r="CQ151" s="148" t="str">
        <f t="shared" si="595"/>
        <v/>
      </c>
      <c r="CR151" s="149" t="str">
        <f t="shared" si="596"/>
        <v/>
      </c>
      <c r="CS151" s="150" t="str">
        <f t="shared" si="597"/>
        <v/>
      </c>
      <c r="CT151" s="89"/>
      <c r="CU151" s="142"/>
      <c r="CV151" s="142"/>
      <c r="CW151" s="143" t="str">
        <f t="shared" si="562"/>
        <v/>
      </c>
      <c r="CX151" s="144" t="str">
        <f t="shared" si="563"/>
        <v/>
      </c>
      <c r="CY151" s="145" t="str">
        <f t="shared" si="564"/>
        <v/>
      </c>
      <c r="CZ151" s="145" t="str">
        <f t="shared" si="565"/>
        <v/>
      </c>
      <c r="DA151" s="146" t="str">
        <f t="shared" si="566"/>
        <v/>
      </c>
      <c r="DB151" s="147" t="str">
        <f t="shared" si="567"/>
        <v/>
      </c>
      <c r="DC151" s="148" t="str">
        <f t="shared" si="568"/>
        <v/>
      </c>
      <c r="DD151" s="149" t="str">
        <f t="shared" si="569"/>
        <v/>
      </c>
      <c r="DE151" s="150" t="str">
        <f t="shared" si="570"/>
        <v/>
      </c>
      <c r="DF151" s="89"/>
      <c r="DG151" s="142"/>
      <c r="DH151" s="142"/>
      <c r="DI151" s="143" t="str">
        <f t="shared" si="428"/>
        <v/>
      </c>
      <c r="DJ151" s="144" t="str">
        <f t="shared" si="429"/>
        <v/>
      </c>
      <c r="DK151" s="145" t="str">
        <f t="shared" si="430"/>
        <v/>
      </c>
      <c r="DL151" s="145" t="str">
        <f t="shared" si="431"/>
        <v/>
      </c>
      <c r="DM151" s="146" t="str">
        <f t="shared" si="432"/>
        <v/>
      </c>
      <c r="DN151" s="147" t="str">
        <f t="shared" si="433"/>
        <v/>
      </c>
      <c r="DO151" s="148" t="str">
        <f t="shared" si="434"/>
        <v/>
      </c>
      <c r="DP151" s="149" t="str">
        <f t="shared" si="435"/>
        <v/>
      </c>
      <c r="DQ151" s="150" t="str">
        <f t="shared" si="436"/>
        <v/>
      </c>
      <c r="DR151" s="89"/>
      <c r="DS151" s="5"/>
      <c r="DT151" s="89"/>
      <c r="DU151" s="143" t="str">
        <f t="shared" si="437"/>
        <v/>
      </c>
      <c r="DV151" s="144" t="str">
        <f t="shared" si="438"/>
        <v/>
      </c>
      <c r="DW151" s="145" t="str">
        <f t="shared" si="439"/>
        <v/>
      </c>
      <c r="DX151" s="145" t="str">
        <f t="shared" si="440"/>
        <v/>
      </c>
      <c r="DY151" s="146" t="str">
        <f t="shared" si="441"/>
        <v/>
      </c>
      <c r="DZ151" s="147" t="str">
        <f t="shared" si="442"/>
        <v/>
      </c>
      <c r="EA151" s="148" t="str">
        <f t="shared" si="443"/>
        <v/>
      </c>
      <c r="EB151" s="149" t="str">
        <f t="shared" si="444"/>
        <v/>
      </c>
      <c r="EC151" s="150" t="str">
        <f t="shared" si="445"/>
        <v/>
      </c>
      <c r="ED151" s="89"/>
      <c r="EE151" s="5"/>
      <c r="EF151" s="89"/>
      <c r="EG151" s="143" t="str">
        <f t="shared" si="446"/>
        <v/>
      </c>
      <c r="EH151" s="144" t="str">
        <f t="shared" si="447"/>
        <v/>
      </c>
      <c r="EI151" s="145" t="str">
        <f t="shared" si="448"/>
        <v/>
      </c>
      <c r="EJ151" s="145" t="str">
        <f t="shared" si="449"/>
        <v/>
      </c>
      <c r="EK151" s="146" t="str">
        <f t="shared" si="450"/>
        <v/>
      </c>
      <c r="EL151" s="147" t="str">
        <f t="shared" si="451"/>
        <v/>
      </c>
      <c r="EM151" s="148" t="str">
        <f t="shared" si="452"/>
        <v/>
      </c>
      <c r="EN151" s="149" t="str">
        <f t="shared" si="453"/>
        <v/>
      </c>
      <c r="EO151" s="150" t="str">
        <f t="shared" si="454"/>
        <v/>
      </c>
      <c r="EP151" s="89"/>
      <c r="EQ151" s="5"/>
      <c r="ER151" s="89"/>
      <c r="ES151" s="143" t="str">
        <f t="shared" si="455"/>
        <v/>
      </c>
      <c r="ET151" s="144" t="str">
        <f t="shared" si="456"/>
        <v/>
      </c>
      <c r="EU151" s="145" t="str">
        <f t="shared" si="457"/>
        <v/>
      </c>
      <c r="EV151" s="145" t="str">
        <f t="shared" si="458"/>
        <v/>
      </c>
      <c r="EW151" s="146" t="str">
        <f t="shared" si="459"/>
        <v/>
      </c>
      <c r="EX151" s="147" t="str">
        <f t="shared" si="460"/>
        <v/>
      </c>
      <c r="EY151" s="148" t="str">
        <f t="shared" si="461"/>
        <v/>
      </c>
      <c r="EZ151" s="149" t="str">
        <f t="shared" si="462"/>
        <v/>
      </c>
      <c r="FA151" s="150" t="str">
        <f t="shared" si="463"/>
        <v/>
      </c>
      <c r="FB151" s="89"/>
      <c r="FC151" s="5"/>
      <c r="FD151" s="89"/>
      <c r="FE151" s="143" t="str">
        <f t="shared" si="464"/>
        <v/>
      </c>
      <c r="FF151" s="144" t="str">
        <f t="shared" si="465"/>
        <v/>
      </c>
      <c r="FG151" s="145" t="str">
        <f t="shared" si="466"/>
        <v/>
      </c>
      <c r="FH151" s="145" t="str">
        <f t="shared" si="467"/>
        <v/>
      </c>
      <c r="FI151" s="146" t="str">
        <f t="shared" si="468"/>
        <v/>
      </c>
      <c r="FJ151" s="147" t="str">
        <f t="shared" si="469"/>
        <v/>
      </c>
      <c r="FK151" s="148" t="str">
        <f t="shared" si="470"/>
        <v/>
      </c>
      <c r="FL151" s="149" t="str">
        <f t="shared" si="471"/>
        <v/>
      </c>
      <c r="FM151" s="150" t="str">
        <f t="shared" si="472"/>
        <v/>
      </c>
      <c r="FN151" s="89"/>
      <c r="FO151" s="5"/>
      <c r="FP151" s="89"/>
      <c r="FQ151" s="143" t="str">
        <f>IF(FU151="","",#REF!)</f>
        <v/>
      </c>
      <c r="FR151" s="144" t="str">
        <f t="shared" si="473"/>
        <v/>
      </c>
      <c r="FS151" s="145" t="str">
        <f t="shared" si="474"/>
        <v/>
      </c>
      <c r="FT151" s="145" t="str">
        <f t="shared" si="475"/>
        <v/>
      </c>
      <c r="FU151" s="146" t="str">
        <f t="shared" si="476"/>
        <v/>
      </c>
      <c r="FV151" s="147" t="str">
        <f t="shared" si="477"/>
        <v/>
      </c>
      <c r="FW151" s="148" t="str">
        <f t="shared" si="478"/>
        <v/>
      </c>
      <c r="FX151" s="149" t="str">
        <f t="shared" si="479"/>
        <v/>
      </c>
      <c r="FY151" s="150" t="str">
        <f t="shared" si="480"/>
        <v/>
      </c>
      <c r="FZ151" s="89"/>
      <c r="GA151" s="5"/>
      <c r="GB151" s="89"/>
      <c r="GC151" s="143" t="str">
        <f t="shared" si="481"/>
        <v/>
      </c>
      <c r="GD151" s="144" t="str">
        <f t="shared" si="482"/>
        <v/>
      </c>
      <c r="GE151" s="145" t="str">
        <f t="shared" si="483"/>
        <v/>
      </c>
      <c r="GF151" s="145" t="str">
        <f t="shared" si="484"/>
        <v/>
      </c>
      <c r="GG151" s="146" t="str">
        <f t="shared" si="485"/>
        <v/>
      </c>
      <c r="GH151" s="147" t="str">
        <f t="shared" si="486"/>
        <v/>
      </c>
      <c r="GI151" s="148" t="str">
        <f t="shared" si="487"/>
        <v/>
      </c>
      <c r="GJ151" s="149" t="str">
        <f t="shared" si="488"/>
        <v/>
      </c>
      <c r="GK151" s="150" t="str">
        <f t="shared" si="489"/>
        <v/>
      </c>
      <c r="GL151" s="89"/>
      <c r="GM151" s="5"/>
      <c r="GN151" s="89"/>
      <c r="GO151" s="143" t="str">
        <f t="shared" si="490"/>
        <v/>
      </c>
      <c r="GP151" s="144" t="str">
        <f t="shared" si="491"/>
        <v/>
      </c>
      <c r="GQ151" s="145" t="str">
        <f t="shared" si="492"/>
        <v/>
      </c>
      <c r="GR151" s="145" t="str">
        <f t="shared" si="493"/>
        <v/>
      </c>
      <c r="GS151" s="146" t="str">
        <f t="shared" si="494"/>
        <v/>
      </c>
      <c r="GT151" s="147" t="str">
        <f t="shared" si="495"/>
        <v/>
      </c>
      <c r="GU151" s="148" t="str">
        <f t="shared" si="496"/>
        <v/>
      </c>
      <c r="GV151" s="149" t="str">
        <f t="shared" si="497"/>
        <v/>
      </c>
      <c r="GW151" s="150" t="str">
        <f t="shared" si="498"/>
        <v/>
      </c>
      <c r="GX151" s="89"/>
      <c r="GY151" s="5"/>
      <c r="GZ151" s="89"/>
      <c r="HA151" s="143" t="str">
        <f t="shared" si="499"/>
        <v/>
      </c>
      <c r="HB151" s="144" t="str">
        <f t="shared" si="500"/>
        <v/>
      </c>
      <c r="HC151" s="145" t="str">
        <f t="shared" si="501"/>
        <v/>
      </c>
      <c r="HD151" s="145" t="str">
        <f t="shared" si="502"/>
        <v/>
      </c>
      <c r="HE151" s="146" t="str">
        <f t="shared" si="503"/>
        <v/>
      </c>
      <c r="HF151" s="147" t="str">
        <f t="shared" si="504"/>
        <v/>
      </c>
      <c r="HG151" s="148" t="str">
        <f t="shared" si="505"/>
        <v/>
      </c>
      <c r="HH151" s="149" t="str">
        <f t="shared" si="506"/>
        <v/>
      </c>
      <c r="HI151" s="150" t="str">
        <f t="shared" si="507"/>
        <v/>
      </c>
      <c r="HJ151" s="89"/>
      <c r="HK151" s="5"/>
      <c r="HL151" s="89"/>
      <c r="HM151" s="143" t="str">
        <f t="shared" si="508"/>
        <v/>
      </c>
      <c r="HN151" s="144" t="str">
        <f t="shared" si="509"/>
        <v/>
      </c>
      <c r="HO151" s="145" t="str">
        <f t="shared" si="510"/>
        <v/>
      </c>
      <c r="HP151" s="145" t="str">
        <f t="shared" si="511"/>
        <v/>
      </c>
      <c r="HQ151" s="146" t="str">
        <f t="shared" si="512"/>
        <v/>
      </c>
      <c r="HR151" s="147" t="str">
        <f t="shared" si="513"/>
        <v/>
      </c>
      <c r="HS151" s="148" t="str">
        <f t="shared" si="514"/>
        <v/>
      </c>
      <c r="HT151" s="149" t="str">
        <f t="shared" si="515"/>
        <v/>
      </c>
      <c r="HU151" s="150" t="str">
        <f t="shared" si="516"/>
        <v/>
      </c>
      <c r="HV151" s="89"/>
      <c r="HW151" s="5"/>
      <c r="HX151" s="89"/>
      <c r="HY151" s="143" t="str">
        <f t="shared" si="517"/>
        <v/>
      </c>
      <c r="HZ151" s="144" t="str">
        <f t="shared" si="518"/>
        <v/>
      </c>
      <c r="IA151" s="145" t="str">
        <f t="shared" si="519"/>
        <v/>
      </c>
      <c r="IB151" s="145" t="str">
        <f t="shared" si="520"/>
        <v/>
      </c>
      <c r="IC151" s="146" t="str">
        <f t="shared" si="521"/>
        <v/>
      </c>
      <c r="ID151" s="147" t="str">
        <f t="shared" si="522"/>
        <v/>
      </c>
      <c r="IE151" s="148" t="str">
        <f t="shared" si="523"/>
        <v/>
      </c>
      <c r="IF151" s="149" t="str">
        <f t="shared" si="524"/>
        <v/>
      </c>
      <c r="IG151" s="150" t="str">
        <f t="shared" si="525"/>
        <v/>
      </c>
      <c r="IH151" s="89"/>
      <c r="II151" s="5"/>
      <c r="IJ151" s="89"/>
      <c r="IK151" s="143" t="str">
        <f t="shared" si="526"/>
        <v/>
      </c>
      <c r="IL151" s="144" t="str">
        <f t="shared" si="527"/>
        <v/>
      </c>
      <c r="IM151" s="145" t="str">
        <f t="shared" si="528"/>
        <v/>
      </c>
      <c r="IN151" s="145" t="str">
        <f t="shared" si="529"/>
        <v/>
      </c>
      <c r="IO151" s="146" t="str">
        <f t="shared" si="530"/>
        <v/>
      </c>
      <c r="IP151" s="147" t="str">
        <f t="shared" si="531"/>
        <v/>
      </c>
      <c r="IQ151" s="148" t="str">
        <f t="shared" si="532"/>
        <v/>
      </c>
      <c r="IR151" s="149" t="str">
        <f t="shared" si="533"/>
        <v/>
      </c>
      <c r="IS151" s="150" t="str">
        <f t="shared" si="534"/>
        <v/>
      </c>
      <c r="IT151" s="89"/>
      <c r="IU151" s="5"/>
      <c r="IV151" s="89"/>
      <c r="IW151" s="143" t="str">
        <f t="shared" si="535"/>
        <v/>
      </c>
      <c r="IX151" s="144" t="str">
        <f t="shared" si="536"/>
        <v/>
      </c>
      <c r="IY151" s="145" t="str">
        <f t="shared" si="537"/>
        <v/>
      </c>
      <c r="IZ151" s="145" t="str">
        <f t="shared" si="538"/>
        <v/>
      </c>
      <c r="JA151" s="146" t="str">
        <f t="shared" si="539"/>
        <v/>
      </c>
      <c r="JB151" s="147" t="str">
        <f t="shared" si="540"/>
        <v/>
      </c>
      <c r="JC151" s="148" t="str">
        <f t="shared" si="541"/>
        <v/>
      </c>
      <c r="JD151" s="149" t="str">
        <f t="shared" si="542"/>
        <v/>
      </c>
      <c r="JE151" s="150" t="str">
        <f t="shared" si="543"/>
        <v/>
      </c>
      <c r="JF151" s="89"/>
      <c r="JG151" s="5"/>
      <c r="JH151" s="89"/>
      <c r="JI151" s="143" t="str">
        <f t="shared" si="544"/>
        <v/>
      </c>
      <c r="JJ151" s="144" t="str">
        <f t="shared" si="545"/>
        <v/>
      </c>
      <c r="JK151" s="145" t="str">
        <f t="shared" si="546"/>
        <v/>
      </c>
      <c r="JL151" s="145" t="str">
        <f t="shared" si="547"/>
        <v/>
      </c>
      <c r="JM151" s="146" t="str">
        <f t="shared" si="548"/>
        <v/>
      </c>
      <c r="JN151" s="147" t="str">
        <f t="shared" si="549"/>
        <v/>
      </c>
      <c r="JO151" s="148" t="str">
        <f t="shared" si="550"/>
        <v/>
      </c>
      <c r="JP151" s="149" t="str">
        <f t="shared" si="551"/>
        <v/>
      </c>
      <c r="JQ151" s="150" t="str">
        <f t="shared" si="552"/>
        <v/>
      </c>
      <c r="JR151" s="89"/>
      <c r="JS151" s="5"/>
      <c r="JT151" s="89"/>
      <c r="JU151" s="143" t="str">
        <f t="shared" si="553"/>
        <v/>
      </c>
      <c r="JV151" s="144" t="str">
        <f t="shared" si="554"/>
        <v/>
      </c>
      <c r="JW151" s="145" t="str">
        <f t="shared" si="555"/>
        <v/>
      </c>
      <c r="JX151" s="145" t="str">
        <f t="shared" si="556"/>
        <v/>
      </c>
      <c r="JY151" s="146" t="str">
        <f t="shared" si="557"/>
        <v/>
      </c>
      <c r="JZ151" s="147" t="str">
        <f t="shared" si="558"/>
        <v/>
      </c>
      <c r="KA151" s="148" t="str">
        <f t="shared" si="559"/>
        <v/>
      </c>
      <c r="KB151" s="149" t="str">
        <f t="shared" si="560"/>
        <v/>
      </c>
      <c r="KC151" s="150" t="str">
        <f t="shared" si="561"/>
        <v/>
      </c>
      <c r="KD151" s="89"/>
      <c r="KE151" s="5"/>
      <c r="KF151" s="89"/>
    </row>
    <row r="152" spans="1:292" ht="13.5" customHeight="1" x14ac:dyDescent="0.25">
      <c r="A152" s="100"/>
      <c r="E152" s="143" t="str">
        <f t="shared" si="397"/>
        <v/>
      </c>
      <c r="F152" s="144" t="str">
        <f t="shared" si="398"/>
        <v/>
      </c>
      <c r="G152" s="145" t="str">
        <f t="shared" si="399"/>
        <v/>
      </c>
      <c r="H152" s="145" t="str">
        <f t="shared" si="400"/>
        <v/>
      </c>
      <c r="I152" s="146" t="str">
        <f t="shared" si="401"/>
        <v/>
      </c>
      <c r="J152" s="147" t="str">
        <f t="shared" si="402"/>
        <v/>
      </c>
      <c r="K152" s="148" t="str">
        <f t="shared" si="403"/>
        <v/>
      </c>
      <c r="L152" s="149" t="str">
        <f t="shared" si="404"/>
        <v/>
      </c>
      <c r="M152" s="150" t="str">
        <f t="shared" si="405"/>
        <v/>
      </c>
      <c r="O152" s="5"/>
      <c r="Q152" s="143" t="str">
        <f t="shared" si="406"/>
        <v/>
      </c>
      <c r="R152" s="144" t="str">
        <f t="shared" si="407"/>
        <v/>
      </c>
      <c r="S152" s="145" t="str">
        <f t="shared" si="408"/>
        <v/>
      </c>
      <c r="T152" s="145" t="str">
        <f t="shared" si="409"/>
        <v/>
      </c>
      <c r="U152" s="146" t="str">
        <f t="shared" si="410"/>
        <v/>
      </c>
      <c r="V152" s="147" t="str">
        <f t="shared" si="411"/>
        <v/>
      </c>
      <c r="W152" s="148" t="str">
        <f t="shared" si="412"/>
        <v/>
      </c>
      <c r="X152" s="149" t="str">
        <f t="shared" si="413"/>
        <v/>
      </c>
      <c r="Y152" s="150" t="str">
        <f t="shared" si="414"/>
        <v/>
      </c>
      <c r="AA152" s="5"/>
      <c r="AC152" s="143" t="str">
        <f t="shared" si="415"/>
        <v/>
      </c>
      <c r="AD152" s="144" t="str">
        <f t="shared" si="416"/>
        <v/>
      </c>
      <c r="AE152" s="145" t="str">
        <f t="shared" si="417"/>
        <v/>
      </c>
      <c r="AF152" s="145" t="str">
        <f t="shared" si="418"/>
        <v/>
      </c>
      <c r="AG152" s="146" t="str">
        <f t="shared" si="419"/>
        <v/>
      </c>
      <c r="AH152" s="147" t="str">
        <f t="shared" si="420"/>
        <v/>
      </c>
      <c r="AI152" s="148" t="str">
        <f t="shared" si="421"/>
        <v/>
      </c>
      <c r="AJ152" s="149" t="str">
        <f t="shared" si="422"/>
        <v/>
      </c>
      <c r="AK152" s="150" t="str">
        <f t="shared" si="423"/>
        <v/>
      </c>
      <c r="AM152" s="5"/>
      <c r="AO152" s="143" t="str">
        <f t="shared" si="598"/>
        <v/>
      </c>
      <c r="AP152" s="144" t="str">
        <f t="shared" si="599"/>
        <v/>
      </c>
      <c r="AQ152" s="145" t="str">
        <f t="shared" si="424"/>
        <v/>
      </c>
      <c r="AR152" s="145" t="str">
        <f t="shared" si="425"/>
        <v/>
      </c>
      <c r="AS152" s="146" t="str">
        <f t="shared" si="600"/>
        <v/>
      </c>
      <c r="AT152" s="147" t="str">
        <f t="shared" si="601"/>
        <v/>
      </c>
      <c r="AU152" s="148" t="str">
        <f t="shared" si="602"/>
        <v/>
      </c>
      <c r="AV152" s="149" t="str">
        <f t="shared" si="603"/>
        <v/>
      </c>
      <c r="AW152" s="150" t="str">
        <f t="shared" si="604"/>
        <v/>
      </c>
      <c r="AX152" s="89"/>
      <c r="AY152" s="5"/>
      <c r="AZ152" s="89"/>
      <c r="BA152" s="143" t="str">
        <f t="shared" si="605"/>
        <v/>
      </c>
      <c r="BB152" s="144" t="str">
        <f t="shared" si="606"/>
        <v/>
      </c>
      <c r="BC152" s="145" t="str">
        <f t="shared" si="426"/>
        <v/>
      </c>
      <c r="BD152" s="145" t="str">
        <f t="shared" si="427"/>
        <v/>
      </c>
      <c r="BE152" s="146" t="str">
        <f t="shared" si="607"/>
        <v/>
      </c>
      <c r="BF152" s="147" t="str">
        <f t="shared" si="608"/>
        <v/>
      </c>
      <c r="BG152" s="148" t="str">
        <f t="shared" si="609"/>
        <v/>
      </c>
      <c r="BH152" s="149" t="str">
        <f t="shared" si="610"/>
        <v/>
      </c>
      <c r="BI152" s="150" t="str">
        <f t="shared" si="611"/>
        <v/>
      </c>
      <c r="BJ152" s="89"/>
      <c r="BK152" s="5"/>
      <c r="BL152" s="89"/>
      <c r="BM152" s="143" t="str">
        <f t="shared" si="571"/>
        <v/>
      </c>
      <c r="BN152" s="144" t="str">
        <f t="shared" si="572"/>
        <v/>
      </c>
      <c r="BO152" s="145" t="str">
        <f t="shared" si="573"/>
        <v/>
      </c>
      <c r="BP152" s="145" t="str">
        <f t="shared" si="574"/>
        <v/>
      </c>
      <c r="BQ152" s="146" t="str">
        <f t="shared" si="575"/>
        <v/>
      </c>
      <c r="BR152" s="147" t="str">
        <f t="shared" si="576"/>
        <v/>
      </c>
      <c r="BS152" s="148" t="str">
        <f t="shared" si="577"/>
        <v/>
      </c>
      <c r="BT152" s="149" t="str">
        <f t="shared" si="578"/>
        <v/>
      </c>
      <c r="BU152" s="150" t="str">
        <f t="shared" si="579"/>
        <v/>
      </c>
      <c r="BV152" s="89"/>
      <c r="BW152" s="142"/>
      <c r="BX152" s="142"/>
      <c r="BY152" s="143" t="str">
        <f t="shared" si="580"/>
        <v/>
      </c>
      <c r="BZ152" s="144" t="str">
        <f t="shared" si="581"/>
        <v/>
      </c>
      <c r="CA152" s="145" t="str">
        <f t="shared" si="582"/>
        <v/>
      </c>
      <c r="CB152" s="145" t="str">
        <f t="shared" si="583"/>
        <v/>
      </c>
      <c r="CC152" s="146" t="str">
        <f t="shared" si="584"/>
        <v/>
      </c>
      <c r="CD152" s="147" t="str">
        <f t="shared" si="585"/>
        <v/>
      </c>
      <c r="CE152" s="148" t="str">
        <f t="shared" si="586"/>
        <v/>
      </c>
      <c r="CF152" s="149" t="str">
        <f t="shared" si="587"/>
        <v/>
      </c>
      <c r="CG152" s="150" t="str">
        <f t="shared" si="588"/>
        <v/>
      </c>
      <c r="CH152" s="89"/>
      <c r="CI152" s="142"/>
      <c r="CJ152" s="142"/>
      <c r="CK152" s="143" t="str">
        <f t="shared" si="589"/>
        <v/>
      </c>
      <c r="CL152" s="144" t="str">
        <f t="shared" si="590"/>
        <v/>
      </c>
      <c r="CM152" s="145" t="str">
        <f t="shared" si="591"/>
        <v/>
      </c>
      <c r="CN152" s="145" t="str">
        <f t="shared" si="592"/>
        <v/>
      </c>
      <c r="CO152" s="146" t="str">
        <f t="shared" si="593"/>
        <v/>
      </c>
      <c r="CP152" s="147" t="str">
        <f t="shared" si="594"/>
        <v/>
      </c>
      <c r="CQ152" s="148" t="str">
        <f t="shared" si="595"/>
        <v/>
      </c>
      <c r="CR152" s="149" t="str">
        <f t="shared" si="596"/>
        <v/>
      </c>
      <c r="CS152" s="150" t="str">
        <f t="shared" si="597"/>
        <v/>
      </c>
      <c r="CT152" s="89"/>
      <c r="CU152" s="142"/>
      <c r="CV152" s="142"/>
      <c r="CW152" s="143" t="str">
        <f t="shared" si="562"/>
        <v/>
      </c>
      <c r="CX152" s="144" t="str">
        <f t="shared" si="563"/>
        <v/>
      </c>
      <c r="CY152" s="145" t="str">
        <f t="shared" si="564"/>
        <v/>
      </c>
      <c r="CZ152" s="145" t="str">
        <f t="shared" si="565"/>
        <v/>
      </c>
      <c r="DA152" s="146" t="str">
        <f t="shared" si="566"/>
        <v/>
      </c>
      <c r="DB152" s="147" t="str">
        <f t="shared" si="567"/>
        <v/>
      </c>
      <c r="DC152" s="148" t="str">
        <f t="shared" si="568"/>
        <v/>
      </c>
      <c r="DD152" s="149" t="str">
        <f t="shared" si="569"/>
        <v/>
      </c>
      <c r="DE152" s="150" t="str">
        <f t="shared" si="570"/>
        <v/>
      </c>
      <c r="DF152" s="89"/>
      <c r="DG152" s="142"/>
      <c r="DH152" s="142"/>
      <c r="DI152" s="143" t="str">
        <f t="shared" si="428"/>
        <v/>
      </c>
      <c r="DJ152" s="144" t="str">
        <f t="shared" si="429"/>
        <v/>
      </c>
      <c r="DK152" s="145" t="str">
        <f t="shared" si="430"/>
        <v/>
      </c>
      <c r="DL152" s="145" t="str">
        <f t="shared" si="431"/>
        <v/>
      </c>
      <c r="DM152" s="146" t="str">
        <f t="shared" si="432"/>
        <v/>
      </c>
      <c r="DN152" s="147" t="str">
        <f t="shared" si="433"/>
        <v/>
      </c>
      <c r="DO152" s="148" t="str">
        <f t="shared" si="434"/>
        <v/>
      </c>
      <c r="DP152" s="149" t="str">
        <f t="shared" si="435"/>
        <v/>
      </c>
      <c r="DQ152" s="150" t="str">
        <f t="shared" si="436"/>
        <v/>
      </c>
      <c r="DR152" s="89"/>
      <c r="DS152" s="5"/>
      <c r="DT152" s="89"/>
      <c r="DU152" s="143" t="str">
        <f t="shared" si="437"/>
        <v/>
      </c>
      <c r="DV152" s="144" t="str">
        <f t="shared" si="438"/>
        <v/>
      </c>
      <c r="DW152" s="145" t="str">
        <f t="shared" si="439"/>
        <v/>
      </c>
      <c r="DX152" s="145" t="str">
        <f t="shared" si="440"/>
        <v/>
      </c>
      <c r="DY152" s="146" t="str">
        <f t="shared" si="441"/>
        <v/>
      </c>
      <c r="DZ152" s="147" t="str">
        <f t="shared" si="442"/>
        <v/>
      </c>
      <c r="EA152" s="148" t="str">
        <f t="shared" si="443"/>
        <v/>
      </c>
      <c r="EB152" s="149" t="str">
        <f t="shared" si="444"/>
        <v/>
      </c>
      <c r="EC152" s="150" t="str">
        <f t="shared" si="445"/>
        <v/>
      </c>
      <c r="ED152" s="89"/>
      <c r="EE152" s="5"/>
      <c r="EF152" s="89"/>
      <c r="EG152" s="143" t="str">
        <f t="shared" si="446"/>
        <v/>
      </c>
      <c r="EH152" s="144" t="str">
        <f t="shared" si="447"/>
        <v/>
      </c>
      <c r="EI152" s="145" t="str">
        <f t="shared" si="448"/>
        <v/>
      </c>
      <c r="EJ152" s="145" t="str">
        <f t="shared" si="449"/>
        <v/>
      </c>
      <c r="EK152" s="146" t="str">
        <f t="shared" si="450"/>
        <v/>
      </c>
      <c r="EL152" s="147" t="str">
        <f t="shared" si="451"/>
        <v/>
      </c>
      <c r="EM152" s="148" t="str">
        <f t="shared" si="452"/>
        <v/>
      </c>
      <c r="EN152" s="149" t="str">
        <f t="shared" si="453"/>
        <v/>
      </c>
      <c r="EO152" s="150" t="str">
        <f t="shared" si="454"/>
        <v/>
      </c>
      <c r="EP152" s="89"/>
      <c r="EQ152" s="5"/>
      <c r="ER152" s="89"/>
      <c r="ES152" s="143" t="str">
        <f t="shared" si="455"/>
        <v/>
      </c>
      <c r="ET152" s="144" t="str">
        <f t="shared" si="456"/>
        <v/>
      </c>
      <c r="EU152" s="145" t="str">
        <f t="shared" si="457"/>
        <v/>
      </c>
      <c r="EV152" s="145" t="str">
        <f t="shared" si="458"/>
        <v/>
      </c>
      <c r="EW152" s="146" t="str">
        <f t="shared" si="459"/>
        <v/>
      </c>
      <c r="EX152" s="147" t="str">
        <f t="shared" si="460"/>
        <v/>
      </c>
      <c r="EY152" s="148" t="str">
        <f t="shared" si="461"/>
        <v/>
      </c>
      <c r="EZ152" s="149" t="str">
        <f t="shared" si="462"/>
        <v/>
      </c>
      <c r="FA152" s="150" t="str">
        <f t="shared" si="463"/>
        <v/>
      </c>
      <c r="FB152" s="89"/>
      <c r="FC152" s="5"/>
      <c r="FD152" s="89"/>
      <c r="FE152" s="143" t="str">
        <f t="shared" si="464"/>
        <v/>
      </c>
      <c r="FF152" s="144" t="str">
        <f t="shared" si="465"/>
        <v/>
      </c>
      <c r="FG152" s="145" t="str">
        <f t="shared" si="466"/>
        <v/>
      </c>
      <c r="FH152" s="145" t="str">
        <f t="shared" si="467"/>
        <v/>
      </c>
      <c r="FI152" s="146" t="str">
        <f t="shared" si="468"/>
        <v/>
      </c>
      <c r="FJ152" s="147" t="str">
        <f t="shared" si="469"/>
        <v/>
      </c>
      <c r="FK152" s="148" t="str">
        <f t="shared" si="470"/>
        <v/>
      </c>
      <c r="FL152" s="149" t="str">
        <f t="shared" si="471"/>
        <v/>
      </c>
      <c r="FM152" s="150" t="str">
        <f t="shared" si="472"/>
        <v/>
      </c>
      <c r="FN152" s="89"/>
      <c r="FO152" s="5"/>
      <c r="FP152" s="89"/>
      <c r="FQ152" s="143" t="str">
        <f>IF(FU152="","",#REF!)</f>
        <v/>
      </c>
      <c r="FR152" s="144" t="str">
        <f t="shared" si="473"/>
        <v/>
      </c>
      <c r="FS152" s="145" t="str">
        <f t="shared" si="474"/>
        <v/>
      </c>
      <c r="FT152" s="145" t="str">
        <f t="shared" si="475"/>
        <v/>
      </c>
      <c r="FU152" s="146" t="str">
        <f t="shared" si="476"/>
        <v/>
      </c>
      <c r="FV152" s="147" t="str">
        <f t="shared" si="477"/>
        <v/>
      </c>
      <c r="FW152" s="148" t="str">
        <f t="shared" si="478"/>
        <v/>
      </c>
      <c r="FX152" s="149" t="str">
        <f t="shared" si="479"/>
        <v/>
      </c>
      <c r="FY152" s="150" t="str">
        <f t="shared" si="480"/>
        <v/>
      </c>
      <c r="FZ152" s="89"/>
      <c r="GA152" s="5"/>
      <c r="GB152" s="89"/>
      <c r="GC152" s="143" t="str">
        <f t="shared" si="481"/>
        <v/>
      </c>
      <c r="GD152" s="144" t="str">
        <f t="shared" si="482"/>
        <v/>
      </c>
      <c r="GE152" s="145" t="str">
        <f t="shared" si="483"/>
        <v/>
      </c>
      <c r="GF152" s="145" t="str">
        <f t="shared" si="484"/>
        <v/>
      </c>
      <c r="GG152" s="146" t="str">
        <f t="shared" si="485"/>
        <v/>
      </c>
      <c r="GH152" s="147" t="str">
        <f t="shared" si="486"/>
        <v/>
      </c>
      <c r="GI152" s="148" t="str">
        <f t="shared" si="487"/>
        <v/>
      </c>
      <c r="GJ152" s="149" t="str">
        <f t="shared" si="488"/>
        <v/>
      </c>
      <c r="GK152" s="150" t="str">
        <f t="shared" si="489"/>
        <v/>
      </c>
      <c r="GL152" s="89"/>
      <c r="GM152" s="5"/>
      <c r="GN152" s="89"/>
      <c r="GO152" s="143" t="str">
        <f t="shared" si="490"/>
        <v/>
      </c>
      <c r="GP152" s="144" t="str">
        <f t="shared" si="491"/>
        <v/>
      </c>
      <c r="GQ152" s="145" t="str">
        <f t="shared" si="492"/>
        <v/>
      </c>
      <c r="GR152" s="145" t="str">
        <f t="shared" si="493"/>
        <v/>
      </c>
      <c r="GS152" s="146" t="str">
        <f t="shared" si="494"/>
        <v/>
      </c>
      <c r="GT152" s="147" t="str">
        <f t="shared" si="495"/>
        <v/>
      </c>
      <c r="GU152" s="148" t="str">
        <f t="shared" si="496"/>
        <v/>
      </c>
      <c r="GV152" s="149" t="str">
        <f t="shared" si="497"/>
        <v/>
      </c>
      <c r="GW152" s="150" t="str">
        <f t="shared" si="498"/>
        <v/>
      </c>
      <c r="GX152" s="89"/>
      <c r="GY152" s="5"/>
      <c r="GZ152" s="89"/>
      <c r="HA152" s="143" t="str">
        <f t="shared" si="499"/>
        <v/>
      </c>
      <c r="HB152" s="144" t="str">
        <f t="shared" si="500"/>
        <v/>
      </c>
      <c r="HC152" s="145" t="str">
        <f t="shared" si="501"/>
        <v/>
      </c>
      <c r="HD152" s="145" t="str">
        <f t="shared" si="502"/>
        <v/>
      </c>
      <c r="HE152" s="146" t="str">
        <f t="shared" si="503"/>
        <v/>
      </c>
      <c r="HF152" s="147" t="str">
        <f t="shared" si="504"/>
        <v/>
      </c>
      <c r="HG152" s="148" t="str">
        <f t="shared" si="505"/>
        <v/>
      </c>
      <c r="HH152" s="149" t="str">
        <f t="shared" si="506"/>
        <v/>
      </c>
      <c r="HI152" s="150" t="str">
        <f t="shared" si="507"/>
        <v/>
      </c>
      <c r="HJ152" s="89"/>
      <c r="HK152" s="5"/>
      <c r="HL152" s="89"/>
      <c r="HM152" s="143" t="str">
        <f t="shared" si="508"/>
        <v/>
      </c>
      <c r="HN152" s="144" t="str">
        <f t="shared" si="509"/>
        <v/>
      </c>
      <c r="HO152" s="145" t="str">
        <f t="shared" si="510"/>
        <v/>
      </c>
      <c r="HP152" s="145" t="str">
        <f t="shared" si="511"/>
        <v/>
      </c>
      <c r="HQ152" s="146" t="str">
        <f t="shared" si="512"/>
        <v/>
      </c>
      <c r="HR152" s="147" t="str">
        <f t="shared" si="513"/>
        <v/>
      </c>
      <c r="HS152" s="148" t="str">
        <f t="shared" si="514"/>
        <v/>
      </c>
      <c r="HT152" s="149" t="str">
        <f t="shared" si="515"/>
        <v/>
      </c>
      <c r="HU152" s="150" t="str">
        <f t="shared" si="516"/>
        <v/>
      </c>
      <c r="HV152" s="89"/>
      <c r="HW152" s="5"/>
      <c r="HX152" s="89"/>
      <c r="HY152" s="143" t="str">
        <f t="shared" si="517"/>
        <v/>
      </c>
      <c r="HZ152" s="144" t="str">
        <f t="shared" si="518"/>
        <v/>
      </c>
      <c r="IA152" s="145" t="str">
        <f t="shared" si="519"/>
        <v/>
      </c>
      <c r="IB152" s="145" t="str">
        <f t="shared" si="520"/>
        <v/>
      </c>
      <c r="IC152" s="146" t="str">
        <f t="shared" si="521"/>
        <v/>
      </c>
      <c r="ID152" s="147" t="str">
        <f t="shared" si="522"/>
        <v/>
      </c>
      <c r="IE152" s="148" t="str">
        <f t="shared" si="523"/>
        <v/>
      </c>
      <c r="IF152" s="149" t="str">
        <f t="shared" si="524"/>
        <v/>
      </c>
      <c r="IG152" s="150" t="str">
        <f t="shared" si="525"/>
        <v/>
      </c>
      <c r="IH152" s="89"/>
      <c r="II152" s="5"/>
      <c r="IJ152" s="89"/>
      <c r="IK152" s="143" t="str">
        <f t="shared" si="526"/>
        <v/>
      </c>
      <c r="IL152" s="144" t="str">
        <f t="shared" si="527"/>
        <v/>
      </c>
      <c r="IM152" s="145" t="str">
        <f t="shared" si="528"/>
        <v/>
      </c>
      <c r="IN152" s="145" t="str">
        <f t="shared" si="529"/>
        <v/>
      </c>
      <c r="IO152" s="146" t="str">
        <f t="shared" si="530"/>
        <v/>
      </c>
      <c r="IP152" s="147" t="str">
        <f t="shared" si="531"/>
        <v/>
      </c>
      <c r="IQ152" s="148" t="str">
        <f t="shared" si="532"/>
        <v/>
      </c>
      <c r="IR152" s="149" t="str">
        <f t="shared" si="533"/>
        <v/>
      </c>
      <c r="IS152" s="150" t="str">
        <f t="shared" si="534"/>
        <v/>
      </c>
      <c r="IT152" s="89"/>
      <c r="IU152" s="5"/>
      <c r="IV152" s="89"/>
      <c r="IW152" s="143" t="str">
        <f t="shared" si="535"/>
        <v/>
      </c>
      <c r="IX152" s="144" t="str">
        <f t="shared" si="536"/>
        <v/>
      </c>
      <c r="IY152" s="145" t="str">
        <f t="shared" si="537"/>
        <v/>
      </c>
      <c r="IZ152" s="145" t="str">
        <f t="shared" si="538"/>
        <v/>
      </c>
      <c r="JA152" s="146" t="str">
        <f t="shared" si="539"/>
        <v/>
      </c>
      <c r="JB152" s="147" t="str">
        <f t="shared" si="540"/>
        <v/>
      </c>
      <c r="JC152" s="148" t="str">
        <f t="shared" si="541"/>
        <v/>
      </c>
      <c r="JD152" s="149" t="str">
        <f t="shared" si="542"/>
        <v/>
      </c>
      <c r="JE152" s="150" t="str">
        <f t="shared" si="543"/>
        <v/>
      </c>
      <c r="JF152" s="89"/>
      <c r="JG152" s="5"/>
      <c r="JH152" s="89"/>
      <c r="JI152" s="143" t="str">
        <f t="shared" si="544"/>
        <v/>
      </c>
      <c r="JJ152" s="144" t="str">
        <f t="shared" si="545"/>
        <v/>
      </c>
      <c r="JK152" s="145" t="str">
        <f t="shared" si="546"/>
        <v/>
      </c>
      <c r="JL152" s="145" t="str">
        <f t="shared" si="547"/>
        <v/>
      </c>
      <c r="JM152" s="146" t="str">
        <f t="shared" si="548"/>
        <v/>
      </c>
      <c r="JN152" s="147" t="str">
        <f t="shared" si="549"/>
        <v/>
      </c>
      <c r="JO152" s="148" t="str">
        <f t="shared" si="550"/>
        <v/>
      </c>
      <c r="JP152" s="149" t="str">
        <f t="shared" si="551"/>
        <v/>
      </c>
      <c r="JQ152" s="150" t="str">
        <f t="shared" si="552"/>
        <v/>
      </c>
      <c r="JR152" s="89"/>
      <c r="JS152" s="5"/>
      <c r="JT152" s="89"/>
      <c r="JU152" s="143" t="str">
        <f t="shared" si="553"/>
        <v/>
      </c>
      <c r="JV152" s="144" t="str">
        <f t="shared" si="554"/>
        <v/>
      </c>
      <c r="JW152" s="145" t="str">
        <f t="shared" si="555"/>
        <v/>
      </c>
      <c r="JX152" s="145" t="str">
        <f t="shared" si="556"/>
        <v/>
      </c>
      <c r="JY152" s="146" t="str">
        <f t="shared" si="557"/>
        <v/>
      </c>
      <c r="JZ152" s="147" t="str">
        <f t="shared" si="558"/>
        <v/>
      </c>
      <c r="KA152" s="148" t="str">
        <f t="shared" si="559"/>
        <v/>
      </c>
      <c r="KB152" s="149" t="str">
        <f t="shared" si="560"/>
        <v/>
      </c>
      <c r="KC152" s="150" t="str">
        <f t="shared" si="561"/>
        <v/>
      </c>
      <c r="KD152" s="89"/>
      <c r="KE152" s="5"/>
      <c r="KF152" s="89"/>
    </row>
    <row r="153" spans="1:292" ht="13.5" customHeight="1" x14ac:dyDescent="0.25">
      <c r="A153" s="100"/>
      <c r="E153" s="143" t="str">
        <f t="shared" si="397"/>
        <v/>
      </c>
      <c r="F153" s="144" t="str">
        <f t="shared" si="398"/>
        <v/>
      </c>
      <c r="G153" s="145" t="str">
        <f t="shared" si="399"/>
        <v/>
      </c>
      <c r="H153" s="145" t="str">
        <f t="shared" si="400"/>
        <v/>
      </c>
      <c r="I153" s="146" t="str">
        <f t="shared" si="401"/>
        <v/>
      </c>
      <c r="J153" s="147" t="str">
        <f t="shared" si="402"/>
        <v/>
      </c>
      <c r="K153" s="148" t="str">
        <f t="shared" si="403"/>
        <v/>
      </c>
      <c r="L153" s="149" t="str">
        <f t="shared" si="404"/>
        <v/>
      </c>
      <c r="M153" s="150" t="str">
        <f t="shared" si="405"/>
        <v/>
      </c>
      <c r="O153" s="5"/>
      <c r="Q153" s="143" t="str">
        <f t="shared" si="406"/>
        <v/>
      </c>
      <c r="R153" s="144" t="str">
        <f t="shared" si="407"/>
        <v/>
      </c>
      <c r="S153" s="145" t="str">
        <f t="shared" si="408"/>
        <v/>
      </c>
      <c r="T153" s="145" t="str">
        <f t="shared" si="409"/>
        <v/>
      </c>
      <c r="U153" s="146" t="str">
        <f t="shared" si="410"/>
        <v/>
      </c>
      <c r="V153" s="147" t="str">
        <f t="shared" si="411"/>
        <v/>
      </c>
      <c r="W153" s="148" t="str">
        <f t="shared" si="412"/>
        <v/>
      </c>
      <c r="X153" s="149" t="str">
        <f t="shared" si="413"/>
        <v/>
      </c>
      <c r="Y153" s="150" t="str">
        <f t="shared" si="414"/>
        <v/>
      </c>
      <c r="AA153" s="5"/>
      <c r="AC153" s="143" t="str">
        <f t="shared" si="415"/>
        <v/>
      </c>
      <c r="AD153" s="144" t="str">
        <f t="shared" si="416"/>
        <v/>
      </c>
      <c r="AE153" s="145" t="str">
        <f t="shared" si="417"/>
        <v/>
      </c>
      <c r="AF153" s="145" t="str">
        <f t="shared" si="418"/>
        <v/>
      </c>
      <c r="AG153" s="146" t="str">
        <f t="shared" si="419"/>
        <v/>
      </c>
      <c r="AH153" s="147" t="str">
        <f t="shared" si="420"/>
        <v/>
      </c>
      <c r="AI153" s="148" t="str">
        <f t="shared" si="421"/>
        <v/>
      </c>
      <c r="AJ153" s="149" t="str">
        <f t="shared" si="422"/>
        <v/>
      </c>
      <c r="AK153" s="150" t="str">
        <f t="shared" si="423"/>
        <v/>
      </c>
      <c r="AM153" s="5"/>
      <c r="AO153" s="143" t="str">
        <f t="shared" si="598"/>
        <v/>
      </c>
      <c r="AP153" s="144" t="str">
        <f t="shared" si="599"/>
        <v/>
      </c>
      <c r="AQ153" s="145" t="str">
        <f t="shared" si="424"/>
        <v/>
      </c>
      <c r="AR153" s="145" t="str">
        <f t="shared" si="425"/>
        <v/>
      </c>
      <c r="AS153" s="146" t="str">
        <f t="shared" si="600"/>
        <v/>
      </c>
      <c r="AT153" s="147" t="str">
        <f t="shared" si="601"/>
        <v/>
      </c>
      <c r="AU153" s="148" t="str">
        <f t="shared" si="602"/>
        <v/>
      </c>
      <c r="AV153" s="149" t="str">
        <f t="shared" si="603"/>
        <v/>
      </c>
      <c r="AW153" s="150" t="str">
        <f t="shared" si="604"/>
        <v/>
      </c>
      <c r="AX153" s="89"/>
      <c r="AY153" s="5"/>
      <c r="AZ153" s="89"/>
      <c r="BA153" s="143" t="str">
        <f t="shared" si="605"/>
        <v/>
      </c>
      <c r="BB153" s="144" t="str">
        <f t="shared" si="606"/>
        <v/>
      </c>
      <c r="BC153" s="145" t="str">
        <f t="shared" si="426"/>
        <v/>
      </c>
      <c r="BD153" s="145" t="str">
        <f t="shared" si="427"/>
        <v/>
      </c>
      <c r="BE153" s="146" t="str">
        <f t="shared" si="607"/>
        <v/>
      </c>
      <c r="BF153" s="147" t="str">
        <f t="shared" si="608"/>
        <v/>
      </c>
      <c r="BG153" s="148" t="str">
        <f t="shared" si="609"/>
        <v/>
      </c>
      <c r="BH153" s="149" t="str">
        <f t="shared" si="610"/>
        <v/>
      </c>
      <c r="BI153" s="150" t="str">
        <f t="shared" si="611"/>
        <v/>
      </c>
      <c r="BJ153" s="89"/>
      <c r="BK153" s="5"/>
      <c r="BL153" s="89"/>
      <c r="BM153" s="143" t="str">
        <f t="shared" si="571"/>
        <v/>
      </c>
      <c r="BN153" s="144" t="str">
        <f t="shared" si="572"/>
        <v/>
      </c>
      <c r="BO153" s="145" t="str">
        <f t="shared" si="573"/>
        <v/>
      </c>
      <c r="BP153" s="145" t="str">
        <f t="shared" si="574"/>
        <v/>
      </c>
      <c r="BQ153" s="146" t="str">
        <f t="shared" si="575"/>
        <v/>
      </c>
      <c r="BR153" s="147" t="str">
        <f t="shared" si="576"/>
        <v/>
      </c>
      <c r="BS153" s="148" t="str">
        <f t="shared" si="577"/>
        <v/>
      </c>
      <c r="BT153" s="149" t="str">
        <f t="shared" si="578"/>
        <v/>
      </c>
      <c r="BU153" s="150" t="str">
        <f t="shared" si="579"/>
        <v/>
      </c>
      <c r="BV153" s="89"/>
      <c r="BW153" s="142"/>
      <c r="BX153" s="142"/>
      <c r="BY153" s="143" t="str">
        <f t="shared" si="580"/>
        <v/>
      </c>
      <c r="BZ153" s="144" t="str">
        <f t="shared" si="581"/>
        <v/>
      </c>
      <c r="CA153" s="145" t="str">
        <f t="shared" si="582"/>
        <v/>
      </c>
      <c r="CB153" s="145" t="str">
        <f t="shared" si="583"/>
        <v/>
      </c>
      <c r="CC153" s="146" t="str">
        <f t="shared" si="584"/>
        <v/>
      </c>
      <c r="CD153" s="147" t="str">
        <f t="shared" si="585"/>
        <v/>
      </c>
      <c r="CE153" s="148" t="str">
        <f t="shared" si="586"/>
        <v/>
      </c>
      <c r="CF153" s="149" t="str">
        <f t="shared" si="587"/>
        <v/>
      </c>
      <c r="CG153" s="150" t="str">
        <f t="shared" si="588"/>
        <v/>
      </c>
      <c r="CH153" s="89"/>
      <c r="CI153" s="142"/>
      <c r="CJ153" s="142"/>
      <c r="CK153" s="143" t="str">
        <f t="shared" si="589"/>
        <v/>
      </c>
      <c r="CL153" s="144" t="str">
        <f t="shared" si="590"/>
        <v/>
      </c>
      <c r="CM153" s="145" t="str">
        <f t="shared" si="591"/>
        <v/>
      </c>
      <c r="CN153" s="145" t="str">
        <f t="shared" si="592"/>
        <v/>
      </c>
      <c r="CO153" s="146" t="str">
        <f t="shared" si="593"/>
        <v/>
      </c>
      <c r="CP153" s="147" t="str">
        <f t="shared" si="594"/>
        <v/>
      </c>
      <c r="CQ153" s="148" t="str">
        <f t="shared" si="595"/>
        <v/>
      </c>
      <c r="CR153" s="149" t="str">
        <f t="shared" si="596"/>
        <v/>
      </c>
      <c r="CS153" s="150" t="str">
        <f t="shared" si="597"/>
        <v/>
      </c>
      <c r="CT153" s="89"/>
      <c r="CU153" s="142"/>
      <c r="CV153" s="142"/>
      <c r="CW153" s="143" t="str">
        <f t="shared" si="562"/>
        <v/>
      </c>
      <c r="CX153" s="144" t="str">
        <f t="shared" si="563"/>
        <v/>
      </c>
      <c r="CY153" s="145" t="str">
        <f t="shared" si="564"/>
        <v/>
      </c>
      <c r="CZ153" s="145" t="str">
        <f t="shared" si="565"/>
        <v/>
      </c>
      <c r="DA153" s="146" t="str">
        <f t="shared" si="566"/>
        <v/>
      </c>
      <c r="DB153" s="147" t="str">
        <f t="shared" si="567"/>
        <v/>
      </c>
      <c r="DC153" s="148" t="str">
        <f t="shared" si="568"/>
        <v/>
      </c>
      <c r="DD153" s="149" t="str">
        <f t="shared" si="569"/>
        <v/>
      </c>
      <c r="DE153" s="150" t="str">
        <f t="shared" si="570"/>
        <v/>
      </c>
      <c r="DF153" s="89"/>
      <c r="DG153" s="142"/>
      <c r="DH153" s="142"/>
      <c r="DI153" s="143" t="str">
        <f t="shared" si="428"/>
        <v/>
      </c>
      <c r="DJ153" s="144" t="str">
        <f t="shared" si="429"/>
        <v/>
      </c>
      <c r="DK153" s="145" t="str">
        <f t="shared" si="430"/>
        <v/>
      </c>
      <c r="DL153" s="145" t="str">
        <f t="shared" si="431"/>
        <v/>
      </c>
      <c r="DM153" s="146" t="str">
        <f t="shared" si="432"/>
        <v/>
      </c>
      <c r="DN153" s="147" t="str">
        <f t="shared" si="433"/>
        <v/>
      </c>
      <c r="DO153" s="148" t="str">
        <f t="shared" si="434"/>
        <v/>
      </c>
      <c r="DP153" s="149" t="str">
        <f t="shared" si="435"/>
        <v/>
      </c>
      <c r="DQ153" s="150" t="str">
        <f t="shared" si="436"/>
        <v/>
      </c>
      <c r="DR153" s="89"/>
      <c r="DS153" s="5"/>
      <c r="DT153" s="89"/>
      <c r="DU153" s="143" t="str">
        <f t="shared" si="437"/>
        <v/>
      </c>
      <c r="DV153" s="144" t="str">
        <f t="shared" si="438"/>
        <v/>
      </c>
      <c r="DW153" s="145" t="str">
        <f t="shared" si="439"/>
        <v/>
      </c>
      <c r="DX153" s="145" t="str">
        <f t="shared" si="440"/>
        <v/>
      </c>
      <c r="DY153" s="146" t="str">
        <f t="shared" si="441"/>
        <v/>
      </c>
      <c r="DZ153" s="147" t="str">
        <f t="shared" si="442"/>
        <v/>
      </c>
      <c r="EA153" s="148" t="str">
        <f t="shared" si="443"/>
        <v/>
      </c>
      <c r="EB153" s="149" t="str">
        <f t="shared" si="444"/>
        <v/>
      </c>
      <c r="EC153" s="150" t="str">
        <f t="shared" si="445"/>
        <v/>
      </c>
      <c r="ED153" s="89"/>
      <c r="EE153" s="5"/>
      <c r="EF153" s="89"/>
      <c r="EG153" s="143" t="str">
        <f t="shared" si="446"/>
        <v/>
      </c>
      <c r="EH153" s="144" t="str">
        <f t="shared" si="447"/>
        <v/>
      </c>
      <c r="EI153" s="145" t="str">
        <f t="shared" si="448"/>
        <v/>
      </c>
      <c r="EJ153" s="145" t="str">
        <f t="shared" si="449"/>
        <v/>
      </c>
      <c r="EK153" s="146" t="str">
        <f t="shared" si="450"/>
        <v/>
      </c>
      <c r="EL153" s="147" t="str">
        <f t="shared" si="451"/>
        <v/>
      </c>
      <c r="EM153" s="148" t="str">
        <f t="shared" si="452"/>
        <v/>
      </c>
      <c r="EN153" s="149" t="str">
        <f t="shared" si="453"/>
        <v/>
      </c>
      <c r="EO153" s="150" t="str">
        <f t="shared" si="454"/>
        <v/>
      </c>
      <c r="EP153" s="89"/>
      <c r="EQ153" s="5"/>
      <c r="ER153" s="89"/>
      <c r="ES153" s="143" t="str">
        <f t="shared" si="455"/>
        <v/>
      </c>
      <c r="ET153" s="144" t="str">
        <f t="shared" si="456"/>
        <v/>
      </c>
      <c r="EU153" s="145" t="str">
        <f t="shared" si="457"/>
        <v/>
      </c>
      <c r="EV153" s="145" t="str">
        <f t="shared" si="458"/>
        <v/>
      </c>
      <c r="EW153" s="146" t="str">
        <f t="shared" si="459"/>
        <v/>
      </c>
      <c r="EX153" s="147" t="str">
        <f t="shared" si="460"/>
        <v/>
      </c>
      <c r="EY153" s="148" t="str">
        <f t="shared" si="461"/>
        <v/>
      </c>
      <c r="EZ153" s="149" t="str">
        <f t="shared" si="462"/>
        <v/>
      </c>
      <c r="FA153" s="150" t="str">
        <f t="shared" si="463"/>
        <v/>
      </c>
      <c r="FB153" s="89"/>
      <c r="FC153" s="5"/>
      <c r="FD153" s="89"/>
      <c r="FE153" s="143" t="str">
        <f t="shared" si="464"/>
        <v/>
      </c>
      <c r="FF153" s="144" t="str">
        <f t="shared" si="465"/>
        <v/>
      </c>
      <c r="FG153" s="145" t="str">
        <f t="shared" si="466"/>
        <v/>
      </c>
      <c r="FH153" s="145" t="str">
        <f t="shared" si="467"/>
        <v/>
      </c>
      <c r="FI153" s="146" t="str">
        <f t="shared" si="468"/>
        <v/>
      </c>
      <c r="FJ153" s="147" t="str">
        <f t="shared" si="469"/>
        <v/>
      </c>
      <c r="FK153" s="148" t="str">
        <f t="shared" si="470"/>
        <v/>
      </c>
      <c r="FL153" s="149" t="str">
        <f t="shared" si="471"/>
        <v/>
      </c>
      <c r="FM153" s="150" t="str">
        <f t="shared" si="472"/>
        <v/>
      </c>
      <c r="FN153" s="89"/>
      <c r="FO153" s="5"/>
      <c r="FP153" s="89"/>
      <c r="FQ153" s="143" t="str">
        <f>IF(FU153="","",#REF!)</f>
        <v/>
      </c>
      <c r="FR153" s="144" t="str">
        <f t="shared" si="473"/>
        <v/>
      </c>
      <c r="FS153" s="145" t="str">
        <f t="shared" si="474"/>
        <v/>
      </c>
      <c r="FT153" s="145" t="str">
        <f t="shared" si="475"/>
        <v/>
      </c>
      <c r="FU153" s="146" t="str">
        <f t="shared" si="476"/>
        <v/>
      </c>
      <c r="FV153" s="147" t="str">
        <f t="shared" si="477"/>
        <v/>
      </c>
      <c r="FW153" s="148" t="str">
        <f t="shared" si="478"/>
        <v/>
      </c>
      <c r="FX153" s="149" t="str">
        <f t="shared" si="479"/>
        <v/>
      </c>
      <c r="FY153" s="150" t="str">
        <f t="shared" si="480"/>
        <v/>
      </c>
      <c r="FZ153" s="89"/>
      <c r="GA153" s="5"/>
      <c r="GB153" s="89"/>
      <c r="GC153" s="143" t="str">
        <f t="shared" si="481"/>
        <v/>
      </c>
      <c r="GD153" s="144" t="str">
        <f t="shared" si="482"/>
        <v/>
      </c>
      <c r="GE153" s="145" t="str">
        <f t="shared" si="483"/>
        <v/>
      </c>
      <c r="GF153" s="145" t="str">
        <f t="shared" si="484"/>
        <v/>
      </c>
      <c r="GG153" s="146" t="str">
        <f t="shared" si="485"/>
        <v/>
      </c>
      <c r="GH153" s="147" t="str">
        <f t="shared" si="486"/>
        <v/>
      </c>
      <c r="GI153" s="148" t="str">
        <f t="shared" si="487"/>
        <v/>
      </c>
      <c r="GJ153" s="149" t="str">
        <f t="shared" si="488"/>
        <v/>
      </c>
      <c r="GK153" s="150" t="str">
        <f t="shared" si="489"/>
        <v/>
      </c>
      <c r="GL153" s="89"/>
      <c r="GM153" s="5"/>
      <c r="GN153" s="89"/>
      <c r="GO153" s="143" t="str">
        <f t="shared" si="490"/>
        <v/>
      </c>
      <c r="GP153" s="144" t="str">
        <f t="shared" si="491"/>
        <v/>
      </c>
      <c r="GQ153" s="145" t="str">
        <f t="shared" si="492"/>
        <v/>
      </c>
      <c r="GR153" s="145" t="str">
        <f t="shared" si="493"/>
        <v/>
      </c>
      <c r="GS153" s="146" t="str">
        <f t="shared" si="494"/>
        <v/>
      </c>
      <c r="GT153" s="147" t="str">
        <f t="shared" si="495"/>
        <v/>
      </c>
      <c r="GU153" s="148" t="str">
        <f t="shared" si="496"/>
        <v/>
      </c>
      <c r="GV153" s="149" t="str">
        <f t="shared" si="497"/>
        <v/>
      </c>
      <c r="GW153" s="150" t="str">
        <f t="shared" si="498"/>
        <v/>
      </c>
      <c r="GX153" s="89"/>
      <c r="GY153" s="5"/>
      <c r="GZ153" s="89"/>
      <c r="HA153" s="143" t="str">
        <f t="shared" si="499"/>
        <v/>
      </c>
      <c r="HB153" s="144" t="str">
        <f t="shared" si="500"/>
        <v/>
      </c>
      <c r="HC153" s="145" t="str">
        <f t="shared" si="501"/>
        <v/>
      </c>
      <c r="HD153" s="145" t="str">
        <f t="shared" si="502"/>
        <v/>
      </c>
      <c r="HE153" s="146" t="str">
        <f t="shared" si="503"/>
        <v/>
      </c>
      <c r="HF153" s="147" t="str">
        <f t="shared" si="504"/>
        <v/>
      </c>
      <c r="HG153" s="148" t="str">
        <f t="shared" si="505"/>
        <v/>
      </c>
      <c r="HH153" s="149" t="str">
        <f t="shared" si="506"/>
        <v/>
      </c>
      <c r="HI153" s="150" t="str">
        <f t="shared" si="507"/>
        <v/>
      </c>
      <c r="HJ153" s="89"/>
      <c r="HK153" s="5"/>
      <c r="HL153" s="89"/>
      <c r="HM153" s="143" t="str">
        <f t="shared" si="508"/>
        <v/>
      </c>
      <c r="HN153" s="144" t="str">
        <f t="shared" si="509"/>
        <v/>
      </c>
      <c r="HO153" s="145" t="str">
        <f t="shared" si="510"/>
        <v/>
      </c>
      <c r="HP153" s="145" t="str">
        <f t="shared" si="511"/>
        <v/>
      </c>
      <c r="HQ153" s="146" t="str">
        <f t="shared" si="512"/>
        <v/>
      </c>
      <c r="HR153" s="147" t="str">
        <f t="shared" si="513"/>
        <v/>
      </c>
      <c r="HS153" s="148" t="str">
        <f t="shared" si="514"/>
        <v/>
      </c>
      <c r="HT153" s="149" t="str">
        <f t="shared" si="515"/>
        <v/>
      </c>
      <c r="HU153" s="150" t="str">
        <f t="shared" si="516"/>
        <v/>
      </c>
      <c r="HV153" s="89"/>
      <c r="HW153" s="5"/>
      <c r="HX153" s="89"/>
      <c r="HY153" s="143" t="str">
        <f t="shared" si="517"/>
        <v/>
      </c>
      <c r="HZ153" s="144" t="str">
        <f t="shared" si="518"/>
        <v/>
      </c>
      <c r="IA153" s="145" t="str">
        <f t="shared" si="519"/>
        <v/>
      </c>
      <c r="IB153" s="145" t="str">
        <f t="shared" si="520"/>
        <v/>
      </c>
      <c r="IC153" s="146" t="str">
        <f t="shared" si="521"/>
        <v/>
      </c>
      <c r="ID153" s="147" t="str">
        <f t="shared" si="522"/>
        <v/>
      </c>
      <c r="IE153" s="148" t="str">
        <f t="shared" si="523"/>
        <v/>
      </c>
      <c r="IF153" s="149" t="str">
        <f t="shared" si="524"/>
        <v/>
      </c>
      <c r="IG153" s="150" t="str">
        <f t="shared" si="525"/>
        <v/>
      </c>
      <c r="IH153" s="89"/>
      <c r="II153" s="5"/>
      <c r="IJ153" s="89"/>
      <c r="IK153" s="143" t="str">
        <f t="shared" si="526"/>
        <v/>
      </c>
      <c r="IL153" s="144" t="str">
        <f t="shared" si="527"/>
        <v/>
      </c>
      <c r="IM153" s="145" t="str">
        <f t="shared" si="528"/>
        <v/>
      </c>
      <c r="IN153" s="145" t="str">
        <f t="shared" si="529"/>
        <v/>
      </c>
      <c r="IO153" s="146" t="str">
        <f t="shared" si="530"/>
        <v/>
      </c>
      <c r="IP153" s="147" t="str">
        <f t="shared" si="531"/>
        <v/>
      </c>
      <c r="IQ153" s="148" t="str">
        <f t="shared" si="532"/>
        <v/>
      </c>
      <c r="IR153" s="149" t="str">
        <f t="shared" si="533"/>
        <v/>
      </c>
      <c r="IS153" s="150" t="str">
        <f t="shared" si="534"/>
        <v/>
      </c>
      <c r="IT153" s="89"/>
      <c r="IU153" s="5"/>
      <c r="IV153" s="89"/>
      <c r="IW153" s="143" t="str">
        <f t="shared" si="535"/>
        <v/>
      </c>
      <c r="IX153" s="144" t="str">
        <f t="shared" si="536"/>
        <v/>
      </c>
      <c r="IY153" s="145" t="str">
        <f t="shared" si="537"/>
        <v/>
      </c>
      <c r="IZ153" s="145" t="str">
        <f t="shared" si="538"/>
        <v/>
      </c>
      <c r="JA153" s="146" t="str">
        <f t="shared" si="539"/>
        <v/>
      </c>
      <c r="JB153" s="147" t="str">
        <f t="shared" si="540"/>
        <v/>
      </c>
      <c r="JC153" s="148" t="str">
        <f t="shared" si="541"/>
        <v/>
      </c>
      <c r="JD153" s="149" t="str">
        <f t="shared" si="542"/>
        <v/>
      </c>
      <c r="JE153" s="150" t="str">
        <f t="shared" si="543"/>
        <v/>
      </c>
      <c r="JF153" s="89"/>
      <c r="JG153" s="5"/>
      <c r="JH153" s="89"/>
      <c r="JI153" s="143" t="str">
        <f t="shared" si="544"/>
        <v/>
      </c>
      <c r="JJ153" s="144" t="str">
        <f t="shared" si="545"/>
        <v/>
      </c>
      <c r="JK153" s="145" t="str">
        <f t="shared" si="546"/>
        <v/>
      </c>
      <c r="JL153" s="145" t="str">
        <f t="shared" si="547"/>
        <v/>
      </c>
      <c r="JM153" s="146" t="str">
        <f t="shared" si="548"/>
        <v/>
      </c>
      <c r="JN153" s="147" t="str">
        <f t="shared" si="549"/>
        <v/>
      </c>
      <c r="JO153" s="148" t="str">
        <f t="shared" si="550"/>
        <v/>
      </c>
      <c r="JP153" s="149" t="str">
        <f t="shared" si="551"/>
        <v/>
      </c>
      <c r="JQ153" s="150" t="str">
        <f t="shared" si="552"/>
        <v/>
      </c>
      <c r="JR153" s="89"/>
      <c r="JS153" s="5"/>
      <c r="JT153" s="89"/>
      <c r="JU153" s="143" t="str">
        <f t="shared" si="553"/>
        <v/>
      </c>
      <c r="JV153" s="144" t="str">
        <f t="shared" si="554"/>
        <v/>
      </c>
      <c r="JW153" s="145" t="str">
        <f t="shared" si="555"/>
        <v/>
      </c>
      <c r="JX153" s="145" t="str">
        <f t="shared" si="556"/>
        <v/>
      </c>
      <c r="JY153" s="146" t="str">
        <f t="shared" si="557"/>
        <v/>
      </c>
      <c r="JZ153" s="147" t="str">
        <f t="shared" si="558"/>
        <v/>
      </c>
      <c r="KA153" s="148" t="str">
        <f t="shared" si="559"/>
        <v/>
      </c>
      <c r="KB153" s="149" t="str">
        <f t="shared" si="560"/>
        <v/>
      </c>
      <c r="KC153" s="150" t="str">
        <f t="shared" si="561"/>
        <v/>
      </c>
      <c r="KD153" s="89"/>
      <c r="KE153" s="5"/>
      <c r="KF153" s="89"/>
    </row>
    <row r="154" spans="1:292" ht="13.5" customHeight="1" x14ac:dyDescent="0.25">
      <c r="A154" s="100"/>
      <c r="E154" s="143" t="str">
        <f t="shared" si="397"/>
        <v/>
      </c>
      <c r="F154" s="144" t="str">
        <f t="shared" si="398"/>
        <v/>
      </c>
      <c r="G154" s="145" t="str">
        <f t="shared" si="399"/>
        <v/>
      </c>
      <c r="H154" s="145" t="str">
        <f t="shared" si="400"/>
        <v/>
      </c>
      <c r="I154" s="146" t="str">
        <f t="shared" si="401"/>
        <v/>
      </c>
      <c r="J154" s="147" t="str">
        <f t="shared" si="402"/>
        <v/>
      </c>
      <c r="K154" s="148" t="str">
        <f t="shared" si="403"/>
        <v/>
      </c>
      <c r="L154" s="149" t="str">
        <f t="shared" si="404"/>
        <v/>
      </c>
      <c r="M154" s="150" t="str">
        <f t="shared" si="405"/>
        <v/>
      </c>
      <c r="O154" s="5"/>
      <c r="Q154" s="143" t="str">
        <f t="shared" si="406"/>
        <v/>
      </c>
      <c r="R154" s="144" t="str">
        <f t="shared" si="407"/>
        <v/>
      </c>
      <c r="S154" s="145" t="str">
        <f t="shared" si="408"/>
        <v/>
      </c>
      <c r="T154" s="145" t="str">
        <f t="shared" si="409"/>
        <v/>
      </c>
      <c r="U154" s="146" t="str">
        <f t="shared" si="410"/>
        <v/>
      </c>
      <c r="V154" s="147" t="str">
        <f t="shared" si="411"/>
        <v/>
      </c>
      <c r="W154" s="148" t="str">
        <f t="shared" si="412"/>
        <v/>
      </c>
      <c r="X154" s="149" t="str">
        <f t="shared" si="413"/>
        <v/>
      </c>
      <c r="Y154" s="150" t="str">
        <f t="shared" si="414"/>
        <v/>
      </c>
      <c r="AA154" s="5"/>
      <c r="AC154" s="143" t="str">
        <f t="shared" si="415"/>
        <v/>
      </c>
      <c r="AD154" s="144" t="str">
        <f t="shared" si="416"/>
        <v/>
      </c>
      <c r="AE154" s="145" t="str">
        <f t="shared" si="417"/>
        <v/>
      </c>
      <c r="AF154" s="145" t="str">
        <f t="shared" si="418"/>
        <v/>
      </c>
      <c r="AG154" s="146" t="str">
        <f t="shared" si="419"/>
        <v/>
      </c>
      <c r="AH154" s="147" t="str">
        <f t="shared" si="420"/>
        <v/>
      </c>
      <c r="AI154" s="148" t="str">
        <f t="shared" si="421"/>
        <v/>
      </c>
      <c r="AJ154" s="149" t="str">
        <f t="shared" si="422"/>
        <v/>
      </c>
      <c r="AK154" s="150" t="str">
        <f t="shared" si="423"/>
        <v/>
      </c>
      <c r="AM154" s="5"/>
      <c r="AO154" s="143" t="str">
        <f t="shared" si="598"/>
        <v/>
      </c>
      <c r="AP154" s="144" t="str">
        <f t="shared" si="599"/>
        <v/>
      </c>
      <c r="AQ154" s="145" t="str">
        <f t="shared" si="424"/>
        <v/>
      </c>
      <c r="AR154" s="145" t="str">
        <f t="shared" si="425"/>
        <v/>
      </c>
      <c r="AS154" s="146" t="str">
        <f t="shared" si="600"/>
        <v/>
      </c>
      <c r="AT154" s="147" t="str">
        <f t="shared" si="601"/>
        <v/>
      </c>
      <c r="AU154" s="148" t="str">
        <f t="shared" si="602"/>
        <v/>
      </c>
      <c r="AV154" s="149" t="str">
        <f t="shared" si="603"/>
        <v/>
      </c>
      <c r="AW154" s="150" t="str">
        <f t="shared" si="604"/>
        <v/>
      </c>
      <c r="AX154" s="89"/>
      <c r="AY154" s="5"/>
      <c r="AZ154" s="89"/>
      <c r="BA154" s="143" t="str">
        <f t="shared" si="605"/>
        <v/>
      </c>
      <c r="BB154" s="144" t="str">
        <f t="shared" si="606"/>
        <v/>
      </c>
      <c r="BC154" s="145" t="str">
        <f t="shared" si="426"/>
        <v/>
      </c>
      <c r="BD154" s="145" t="str">
        <f t="shared" si="427"/>
        <v/>
      </c>
      <c r="BE154" s="146" t="str">
        <f t="shared" si="607"/>
        <v/>
      </c>
      <c r="BF154" s="147" t="str">
        <f t="shared" si="608"/>
        <v/>
      </c>
      <c r="BG154" s="148" t="str">
        <f t="shared" si="609"/>
        <v/>
      </c>
      <c r="BH154" s="149" t="str">
        <f t="shared" si="610"/>
        <v/>
      </c>
      <c r="BI154" s="150" t="str">
        <f t="shared" si="611"/>
        <v/>
      </c>
      <c r="BJ154" s="89"/>
      <c r="BK154" s="5"/>
      <c r="BL154" s="89"/>
      <c r="BM154" s="143" t="str">
        <f t="shared" si="571"/>
        <v/>
      </c>
      <c r="BN154" s="144" t="str">
        <f t="shared" si="572"/>
        <v/>
      </c>
      <c r="BO154" s="145" t="str">
        <f t="shared" si="573"/>
        <v/>
      </c>
      <c r="BP154" s="145" t="str">
        <f t="shared" si="574"/>
        <v/>
      </c>
      <c r="BQ154" s="146" t="str">
        <f t="shared" si="575"/>
        <v/>
      </c>
      <c r="BR154" s="147" t="str">
        <f t="shared" si="576"/>
        <v/>
      </c>
      <c r="BS154" s="148" t="str">
        <f t="shared" si="577"/>
        <v/>
      </c>
      <c r="BT154" s="149" t="str">
        <f t="shared" si="578"/>
        <v/>
      </c>
      <c r="BU154" s="150" t="str">
        <f t="shared" si="579"/>
        <v/>
      </c>
      <c r="BV154" s="89"/>
      <c r="BW154" s="142"/>
      <c r="BX154" s="142"/>
      <c r="BY154" s="143" t="str">
        <f t="shared" si="580"/>
        <v/>
      </c>
      <c r="BZ154" s="144" t="str">
        <f t="shared" si="581"/>
        <v/>
      </c>
      <c r="CA154" s="145" t="str">
        <f t="shared" si="582"/>
        <v/>
      </c>
      <c r="CB154" s="145" t="str">
        <f t="shared" si="583"/>
        <v/>
      </c>
      <c r="CC154" s="146" t="str">
        <f t="shared" si="584"/>
        <v/>
      </c>
      <c r="CD154" s="147" t="str">
        <f t="shared" si="585"/>
        <v/>
      </c>
      <c r="CE154" s="148" t="str">
        <f t="shared" si="586"/>
        <v/>
      </c>
      <c r="CF154" s="149" t="str">
        <f t="shared" si="587"/>
        <v/>
      </c>
      <c r="CG154" s="150" t="str">
        <f t="shared" si="588"/>
        <v/>
      </c>
      <c r="CH154" s="89"/>
      <c r="CI154" s="142"/>
      <c r="CJ154" s="142"/>
      <c r="CK154" s="143" t="str">
        <f t="shared" si="589"/>
        <v/>
      </c>
      <c r="CL154" s="144" t="str">
        <f t="shared" si="590"/>
        <v/>
      </c>
      <c r="CM154" s="145" t="str">
        <f t="shared" si="591"/>
        <v/>
      </c>
      <c r="CN154" s="145" t="str">
        <f t="shared" si="592"/>
        <v/>
      </c>
      <c r="CO154" s="146" t="str">
        <f t="shared" si="593"/>
        <v/>
      </c>
      <c r="CP154" s="147" t="str">
        <f t="shared" si="594"/>
        <v/>
      </c>
      <c r="CQ154" s="148" t="str">
        <f t="shared" si="595"/>
        <v/>
      </c>
      <c r="CR154" s="149" t="str">
        <f t="shared" si="596"/>
        <v/>
      </c>
      <c r="CS154" s="150" t="str">
        <f t="shared" si="597"/>
        <v/>
      </c>
      <c r="CT154" s="89"/>
      <c r="CU154" s="142"/>
      <c r="CV154" s="142"/>
      <c r="CW154" s="143" t="str">
        <f t="shared" si="562"/>
        <v/>
      </c>
      <c r="CX154" s="144" t="str">
        <f t="shared" si="563"/>
        <v/>
      </c>
      <c r="CY154" s="145" t="str">
        <f t="shared" si="564"/>
        <v/>
      </c>
      <c r="CZ154" s="145" t="str">
        <f t="shared" si="565"/>
        <v/>
      </c>
      <c r="DA154" s="146" t="str">
        <f t="shared" si="566"/>
        <v/>
      </c>
      <c r="DB154" s="147" t="str">
        <f t="shared" si="567"/>
        <v/>
      </c>
      <c r="DC154" s="148" t="str">
        <f t="shared" si="568"/>
        <v/>
      </c>
      <c r="DD154" s="149" t="str">
        <f t="shared" si="569"/>
        <v/>
      </c>
      <c r="DE154" s="150" t="str">
        <f t="shared" si="570"/>
        <v/>
      </c>
      <c r="DF154" s="89"/>
      <c r="DG154" s="142"/>
      <c r="DH154" s="142"/>
      <c r="DI154" s="143" t="str">
        <f t="shared" si="428"/>
        <v/>
      </c>
      <c r="DJ154" s="144" t="str">
        <f t="shared" si="429"/>
        <v/>
      </c>
      <c r="DK154" s="145" t="str">
        <f t="shared" si="430"/>
        <v/>
      </c>
      <c r="DL154" s="145" t="str">
        <f t="shared" si="431"/>
        <v/>
      </c>
      <c r="DM154" s="146" t="str">
        <f t="shared" si="432"/>
        <v/>
      </c>
      <c r="DN154" s="147" t="str">
        <f t="shared" si="433"/>
        <v/>
      </c>
      <c r="DO154" s="148" t="str">
        <f t="shared" si="434"/>
        <v/>
      </c>
      <c r="DP154" s="149" t="str">
        <f t="shared" si="435"/>
        <v/>
      </c>
      <c r="DQ154" s="150" t="str">
        <f t="shared" si="436"/>
        <v/>
      </c>
      <c r="DR154" s="89"/>
      <c r="DS154" s="5"/>
      <c r="DT154" s="89"/>
      <c r="DU154" s="143" t="str">
        <f t="shared" si="437"/>
        <v/>
      </c>
      <c r="DV154" s="144" t="str">
        <f t="shared" si="438"/>
        <v/>
      </c>
      <c r="DW154" s="145" t="str">
        <f t="shared" si="439"/>
        <v/>
      </c>
      <c r="DX154" s="145" t="str">
        <f t="shared" si="440"/>
        <v/>
      </c>
      <c r="DY154" s="146" t="str">
        <f t="shared" si="441"/>
        <v/>
      </c>
      <c r="DZ154" s="147" t="str">
        <f t="shared" si="442"/>
        <v/>
      </c>
      <c r="EA154" s="148" t="str">
        <f t="shared" si="443"/>
        <v/>
      </c>
      <c r="EB154" s="149" t="str">
        <f t="shared" si="444"/>
        <v/>
      </c>
      <c r="EC154" s="150" t="str">
        <f t="shared" si="445"/>
        <v/>
      </c>
      <c r="ED154" s="89"/>
      <c r="EE154" s="5"/>
      <c r="EF154" s="89"/>
      <c r="EG154" s="143" t="str">
        <f t="shared" si="446"/>
        <v/>
      </c>
      <c r="EH154" s="144" t="str">
        <f t="shared" si="447"/>
        <v/>
      </c>
      <c r="EI154" s="145" t="str">
        <f t="shared" si="448"/>
        <v/>
      </c>
      <c r="EJ154" s="145" t="str">
        <f t="shared" si="449"/>
        <v/>
      </c>
      <c r="EK154" s="146" t="str">
        <f t="shared" si="450"/>
        <v/>
      </c>
      <c r="EL154" s="147" t="str">
        <f t="shared" si="451"/>
        <v/>
      </c>
      <c r="EM154" s="148" t="str">
        <f t="shared" si="452"/>
        <v/>
      </c>
      <c r="EN154" s="149" t="str">
        <f t="shared" si="453"/>
        <v/>
      </c>
      <c r="EO154" s="150" t="str">
        <f t="shared" si="454"/>
        <v/>
      </c>
      <c r="EP154" s="89"/>
      <c r="EQ154" s="5"/>
      <c r="ER154" s="89"/>
      <c r="ES154" s="143" t="str">
        <f t="shared" si="455"/>
        <v/>
      </c>
      <c r="ET154" s="144" t="str">
        <f t="shared" si="456"/>
        <v/>
      </c>
      <c r="EU154" s="145" t="str">
        <f t="shared" si="457"/>
        <v/>
      </c>
      <c r="EV154" s="145" t="str">
        <f t="shared" si="458"/>
        <v/>
      </c>
      <c r="EW154" s="146" t="str">
        <f t="shared" si="459"/>
        <v/>
      </c>
      <c r="EX154" s="147" t="str">
        <f t="shared" si="460"/>
        <v/>
      </c>
      <c r="EY154" s="148" t="str">
        <f t="shared" si="461"/>
        <v/>
      </c>
      <c r="EZ154" s="149" t="str">
        <f t="shared" si="462"/>
        <v/>
      </c>
      <c r="FA154" s="150" t="str">
        <f t="shared" si="463"/>
        <v/>
      </c>
      <c r="FB154" s="89"/>
      <c r="FC154" s="5"/>
      <c r="FD154" s="89"/>
      <c r="FE154" s="143" t="str">
        <f t="shared" si="464"/>
        <v/>
      </c>
      <c r="FF154" s="144" t="str">
        <f t="shared" si="465"/>
        <v/>
      </c>
      <c r="FG154" s="145" t="str">
        <f t="shared" si="466"/>
        <v/>
      </c>
      <c r="FH154" s="145" t="str">
        <f t="shared" si="467"/>
        <v/>
      </c>
      <c r="FI154" s="146" t="str">
        <f t="shared" si="468"/>
        <v/>
      </c>
      <c r="FJ154" s="147" t="str">
        <f t="shared" si="469"/>
        <v/>
      </c>
      <c r="FK154" s="148" t="str">
        <f t="shared" si="470"/>
        <v/>
      </c>
      <c r="FL154" s="149" t="str">
        <f t="shared" si="471"/>
        <v/>
      </c>
      <c r="FM154" s="150" t="str">
        <f t="shared" si="472"/>
        <v/>
      </c>
      <c r="FN154" s="89"/>
      <c r="FO154" s="5"/>
      <c r="FP154" s="89"/>
      <c r="FQ154" s="143" t="str">
        <f>IF(FU154="","",#REF!)</f>
        <v/>
      </c>
      <c r="FR154" s="144" t="str">
        <f t="shared" si="473"/>
        <v/>
      </c>
      <c r="FS154" s="145" t="str">
        <f t="shared" si="474"/>
        <v/>
      </c>
      <c r="FT154" s="145" t="str">
        <f t="shared" si="475"/>
        <v/>
      </c>
      <c r="FU154" s="146" t="str">
        <f t="shared" si="476"/>
        <v/>
      </c>
      <c r="FV154" s="147" t="str">
        <f t="shared" si="477"/>
        <v/>
      </c>
      <c r="FW154" s="148" t="str">
        <f t="shared" si="478"/>
        <v/>
      </c>
      <c r="FX154" s="149" t="str">
        <f t="shared" si="479"/>
        <v/>
      </c>
      <c r="FY154" s="150" t="str">
        <f t="shared" si="480"/>
        <v/>
      </c>
      <c r="FZ154" s="89"/>
      <c r="GA154" s="5"/>
      <c r="GB154" s="89"/>
      <c r="GC154" s="143" t="str">
        <f t="shared" si="481"/>
        <v/>
      </c>
      <c r="GD154" s="144" t="str">
        <f t="shared" si="482"/>
        <v/>
      </c>
      <c r="GE154" s="145" t="str">
        <f t="shared" si="483"/>
        <v/>
      </c>
      <c r="GF154" s="145" t="str">
        <f t="shared" si="484"/>
        <v/>
      </c>
      <c r="GG154" s="146" t="str">
        <f t="shared" si="485"/>
        <v/>
      </c>
      <c r="GH154" s="147" t="str">
        <f t="shared" si="486"/>
        <v/>
      </c>
      <c r="GI154" s="148" t="str">
        <f t="shared" si="487"/>
        <v/>
      </c>
      <c r="GJ154" s="149" t="str">
        <f t="shared" si="488"/>
        <v/>
      </c>
      <c r="GK154" s="150" t="str">
        <f t="shared" si="489"/>
        <v/>
      </c>
      <c r="GL154" s="89"/>
      <c r="GM154" s="5"/>
      <c r="GN154" s="89"/>
      <c r="GO154" s="143" t="str">
        <f t="shared" si="490"/>
        <v/>
      </c>
      <c r="GP154" s="144" t="str">
        <f t="shared" si="491"/>
        <v/>
      </c>
      <c r="GQ154" s="145" t="str">
        <f t="shared" si="492"/>
        <v/>
      </c>
      <c r="GR154" s="145" t="str">
        <f t="shared" si="493"/>
        <v/>
      </c>
      <c r="GS154" s="146" t="str">
        <f t="shared" si="494"/>
        <v/>
      </c>
      <c r="GT154" s="147" t="str">
        <f t="shared" si="495"/>
        <v/>
      </c>
      <c r="GU154" s="148" t="str">
        <f t="shared" si="496"/>
        <v/>
      </c>
      <c r="GV154" s="149" t="str">
        <f t="shared" si="497"/>
        <v/>
      </c>
      <c r="GW154" s="150" t="str">
        <f t="shared" si="498"/>
        <v/>
      </c>
      <c r="GX154" s="89"/>
      <c r="GY154" s="5"/>
      <c r="GZ154" s="89"/>
      <c r="HA154" s="143" t="str">
        <f t="shared" si="499"/>
        <v/>
      </c>
      <c r="HB154" s="144" t="str">
        <f t="shared" si="500"/>
        <v/>
      </c>
      <c r="HC154" s="145" t="str">
        <f t="shared" si="501"/>
        <v/>
      </c>
      <c r="HD154" s="145" t="str">
        <f t="shared" si="502"/>
        <v/>
      </c>
      <c r="HE154" s="146" t="str">
        <f t="shared" si="503"/>
        <v/>
      </c>
      <c r="HF154" s="147" t="str">
        <f t="shared" si="504"/>
        <v/>
      </c>
      <c r="HG154" s="148" t="str">
        <f t="shared" si="505"/>
        <v/>
      </c>
      <c r="HH154" s="149" t="str">
        <f t="shared" si="506"/>
        <v/>
      </c>
      <c r="HI154" s="150" t="str">
        <f t="shared" si="507"/>
        <v/>
      </c>
      <c r="HJ154" s="89"/>
      <c r="HK154" s="5"/>
      <c r="HL154" s="89"/>
      <c r="HM154" s="143" t="str">
        <f t="shared" si="508"/>
        <v/>
      </c>
      <c r="HN154" s="144" t="str">
        <f t="shared" si="509"/>
        <v/>
      </c>
      <c r="HO154" s="145" t="str">
        <f t="shared" si="510"/>
        <v/>
      </c>
      <c r="HP154" s="145" t="str">
        <f t="shared" si="511"/>
        <v/>
      </c>
      <c r="HQ154" s="146" t="str">
        <f t="shared" si="512"/>
        <v/>
      </c>
      <c r="HR154" s="147" t="str">
        <f t="shared" si="513"/>
        <v/>
      </c>
      <c r="HS154" s="148" t="str">
        <f t="shared" si="514"/>
        <v/>
      </c>
      <c r="HT154" s="149" t="str">
        <f t="shared" si="515"/>
        <v/>
      </c>
      <c r="HU154" s="150" t="str">
        <f t="shared" si="516"/>
        <v/>
      </c>
      <c r="HV154" s="89"/>
      <c r="HW154" s="5"/>
      <c r="HX154" s="89"/>
      <c r="HY154" s="143" t="str">
        <f t="shared" si="517"/>
        <v/>
      </c>
      <c r="HZ154" s="144" t="str">
        <f t="shared" si="518"/>
        <v/>
      </c>
      <c r="IA154" s="145" t="str">
        <f t="shared" si="519"/>
        <v/>
      </c>
      <c r="IB154" s="145" t="str">
        <f t="shared" si="520"/>
        <v/>
      </c>
      <c r="IC154" s="146" t="str">
        <f t="shared" si="521"/>
        <v/>
      </c>
      <c r="ID154" s="147" t="str">
        <f t="shared" si="522"/>
        <v/>
      </c>
      <c r="IE154" s="148" t="str">
        <f t="shared" si="523"/>
        <v/>
      </c>
      <c r="IF154" s="149" t="str">
        <f t="shared" si="524"/>
        <v/>
      </c>
      <c r="IG154" s="150" t="str">
        <f t="shared" si="525"/>
        <v/>
      </c>
      <c r="IH154" s="89"/>
      <c r="II154" s="5"/>
      <c r="IJ154" s="89"/>
      <c r="IK154" s="143" t="str">
        <f t="shared" si="526"/>
        <v/>
      </c>
      <c r="IL154" s="144" t="str">
        <f t="shared" si="527"/>
        <v/>
      </c>
      <c r="IM154" s="145" t="str">
        <f t="shared" si="528"/>
        <v/>
      </c>
      <c r="IN154" s="145" t="str">
        <f t="shared" si="529"/>
        <v/>
      </c>
      <c r="IO154" s="146" t="str">
        <f t="shared" si="530"/>
        <v/>
      </c>
      <c r="IP154" s="147" t="str">
        <f t="shared" si="531"/>
        <v/>
      </c>
      <c r="IQ154" s="148" t="str">
        <f t="shared" si="532"/>
        <v/>
      </c>
      <c r="IR154" s="149" t="str">
        <f t="shared" si="533"/>
        <v/>
      </c>
      <c r="IS154" s="150" t="str">
        <f t="shared" si="534"/>
        <v/>
      </c>
      <c r="IT154" s="89"/>
      <c r="IU154" s="5"/>
      <c r="IV154" s="89"/>
      <c r="IW154" s="143" t="str">
        <f t="shared" si="535"/>
        <v/>
      </c>
      <c r="IX154" s="144" t="str">
        <f t="shared" si="536"/>
        <v/>
      </c>
      <c r="IY154" s="145" t="str">
        <f t="shared" si="537"/>
        <v/>
      </c>
      <c r="IZ154" s="145" t="str">
        <f t="shared" si="538"/>
        <v/>
      </c>
      <c r="JA154" s="146" t="str">
        <f t="shared" si="539"/>
        <v/>
      </c>
      <c r="JB154" s="147" t="str">
        <f t="shared" si="540"/>
        <v/>
      </c>
      <c r="JC154" s="148" t="str">
        <f t="shared" si="541"/>
        <v/>
      </c>
      <c r="JD154" s="149" t="str">
        <f t="shared" si="542"/>
        <v/>
      </c>
      <c r="JE154" s="150" t="str">
        <f t="shared" si="543"/>
        <v/>
      </c>
      <c r="JF154" s="89"/>
      <c r="JG154" s="5"/>
      <c r="JH154" s="89"/>
      <c r="JI154" s="143" t="str">
        <f t="shared" si="544"/>
        <v/>
      </c>
      <c r="JJ154" s="144" t="str">
        <f t="shared" si="545"/>
        <v/>
      </c>
      <c r="JK154" s="145" t="str">
        <f t="shared" si="546"/>
        <v/>
      </c>
      <c r="JL154" s="145" t="str">
        <f t="shared" si="547"/>
        <v/>
      </c>
      <c r="JM154" s="146" t="str">
        <f t="shared" si="548"/>
        <v/>
      </c>
      <c r="JN154" s="147" t="str">
        <f t="shared" si="549"/>
        <v/>
      </c>
      <c r="JO154" s="148" t="str">
        <f t="shared" si="550"/>
        <v/>
      </c>
      <c r="JP154" s="149" t="str">
        <f t="shared" si="551"/>
        <v/>
      </c>
      <c r="JQ154" s="150" t="str">
        <f t="shared" si="552"/>
        <v/>
      </c>
      <c r="JR154" s="89"/>
      <c r="JS154" s="5"/>
      <c r="JT154" s="89"/>
      <c r="JU154" s="143" t="str">
        <f t="shared" si="553"/>
        <v/>
      </c>
      <c r="JV154" s="144" t="str">
        <f t="shared" si="554"/>
        <v/>
      </c>
      <c r="JW154" s="145" t="str">
        <f t="shared" si="555"/>
        <v/>
      </c>
      <c r="JX154" s="145" t="str">
        <f t="shared" si="556"/>
        <v/>
      </c>
      <c r="JY154" s="146" t="str">
        <f t="shared" si="557"/>
        <v/>
      </c>
      <c r="JZ154" s="147" t="str">
        <f t="shared" si="558"/>
        <v/>
      </c>
      <c r="KA154" s="148" t="str">
        <f t="shared" si="559"/>
        <v/>
      </c>
      <c r="KB154" s="149" t="str">
        <f t="shared" si="560"/>
        <v/>
      </c>
      <c r="KC154" s="150" t="str">
        <f t="shared" si="561"/>
        <v/>
      </c>
      <c r="KD154" s="89"/>
      <c r="KE154" s="5"/>
      <c r="KF154" s="89"/>
    </row>
    <row r="155" spans="1:292" ht="13.5" customHeight="1" x14ac:dyDescent="0.25">
      <c r="A155" s="100"/>
      <c r="E155" s="143" t="str">
        <f t="shared" si="397"/>
        <v/>
      </c>
      <c r="F155" s="144" t="str">
        <f t="shared" si="398"/>
        <v/>
      </c>
      <c r="G155" s="145" t="str">
        <f t="shared" si="399"/>
        <v/>
      </c>
      <c r="H155" s="145" t="str">
        <f t="shared" si="400"/>
        <v/>
      </c>
      <c r="I155" s="146" t="str">
        <f t="shared" si="401"/>
        <v/>
      </c>
      <c r="J155" s="147" t="str">
        <f t="shared" si="402"/>
        <v/>
      </c>
      <c r="K155" s="148" t="str">
        <f t="shared" si="403"/>
        <v/>
      </c>
      <c r="L155" s="149" t="str">
        <f t="shared" si="404"/>
        <v/>
      </c>
      <c r="M155" s="150" t="str">
        <f t="shared" si="405"/>
        <v/>
      </c>
      <c r="O155" s="5"/>
      <c r="Q155" s="143" t="str">
        <f t="shared" si="406"/>
        <v/>
      </c>
      <c r="R155" s="144" t="str">
        <f t="shared" si="407"/>
        <v/>
      </c>
      <c r="S155" s="145" t="str">
        <f t="shared" si="408"/>
        <v/>
      </c>
      <c r="T155" s="145" t="str">
        <f t="shared" si="409"/>
        <v/>
      </c>
      <c r="U155" s="146" t="str">
        <f t="shared" si="410"/>
        <v/>
      </c>
      <c r="V155" s="147" t="str">
        <f t="shared" si="411"/>
        <v/>
      </c>
      <c r="W155" s="148" t="str">
        <f t="shared" si="412"/>
        <v/>
      </c>
      <c r="X155" s="149" t="str">
        <f t="shared" si="413"/>
        <v/>
      </c>
      <c r="Y155" s="150" t="str">
        <f t="shared" si="414"/>
        <v/>
      </c>
      <c r="AA155" s="5"/>
      <c r="AC155" s="143" t="str">
        <f t="shared" si="415"/>
        <v/>
      </c>
      <c r="AD155" s="144" t="str">
        <f t="shared" si="416"/>
        <v/>
      </c>
      <c r="AE155" s="145" t="str">
        <f t="shared" si="417"/>
        <v/>
      </c>
      <c r="AF155" s="145" t="str">
        <f t="shared" si="418"/>
        <v/>
      </c>
      <c r="AG155" s="146" t="str">
        <f t="shared" si="419"/>
        <v/>
      </c>
      <c r="AH155" s="147" t="str">
        <f t="shared" si="420"/>
        <v/>
      </c>
      <c r="AI155" s="148" t="str">
        <f t="shared" si="421"/>
        <v/>
      </c>
      <c r="AJ155" s="149" t="str">
        <f t="shared" si="422"/>
        <v/>
      </c>
      <c r="AK155" s="150" t="str">
        <f t="shared" si="423"/>
        <v/>
      </c>
      <c r="AM155" s="5"/>
      <c r="AO155" s="143" t="str">
        <f t="shared" si="598"/>
        <v/>
      </c>
      <c r="AP155" s="144" t="str">
        <f t="shared" si="599"/>
        <v/>
      </c>
      <c r="AQ155" s="145" t="str">
        <f t="shared" si="424"/>
        <v/>
      </c>
      <c r="AR155" s="145" t="str">
        <f t="shared" si="425"/>
        <v/>
      </c>
      <c r="AS155" s="146" t="str">
        <f t="shared" si="600"/>
        <v/>
      </c>
      <c r="AT155" s="147" t="str">
        <f t="shared" si="601"/>
        <v/>
      </c>
      <c r="AU155" s="148" t="str">
        <f t="shared" si="602"/>
        <v/>
      </c>
      <c r="AV155" s="149" t="str">
        <f t="shared" si="603"/>
        <v/>
      </c>
      <c r="AW155" s="150" t="str">
        <f t="shared" si="604"/>
        <v/>
      </c>
      <c r="AX155" s="89"/>
      <c r="AY155" s="5"/>
      <c r="AZ155" s="89"/>
      <c r="BA155" s="143" t="str">
        <f t="shared" si="605"/>
        <v/>
      </c>
      <c r="BB155" s="144" t="str">
        <f t="shared" si="606"/>
        <v/>
      </c>
      <c r="BC155" s="145" t="str">
        <f t="shared" si="426"/>
        <v/>
      </c>
      <c r="BD155" s="145" t="str">
        <f t="shared" si="427"/>
        <v/>
      </c>
      <c r="BE155" s="146" t="str">
        <f t="shared" si="607"/>
        <v/>
      </c>
      <c r="BF155" s="147" t="str">
        <f t="shared" si="608"/>
        <v/>
      </c>
      <c r="BG155" s="148" t="str">
        <f t="shared" si="609"/>
        <v/>
      </c>
      <c r="BH155" s="149" t="str">
        <f t="shared" si="610"/>
        <v/>
      </c>
      <c r="BI155" s="150" t="str">
        <f t="shared" si="611"/>
        <v/>
      </c>
      <c r="BJ155" s="89"/>
      <c r="BK155" s="5"/>
      <c r="BL155" s="89"/>
      <c r="BM155" s="143" t="str">
        <f t="shared" si="571"/>
        <v/>
      </c>
      <c r="BN155" s="144" t="str">
        <f t="shared" si="572"/>
        <v/>
      </c>
      <c r="BO155" s="145" t="str">
        <f t="shared" si="573"/>
        <v/>
      </c>
      <c r="BP155" s="145" t="str">
        <f t="shared" si="574"/>
        <v/>
      </c>
      <c r="BQ155" s="146" t="str">
        <f t="shared" si="575"/>
        <v/>
      </c>
      <c r="BR155" s="147" t="str">
        <f t="shared" si="576"/>
        <v/>
      </c>
      <c r="BS155" s="148" t="str">
        <f t="shared" si="577"/>
        <v/>
      </c>
      <c r="BT155" s="149" t="str">
        <f t="shared" si="578"/>
        <v/>
      </c>
      <c r="BU155" s="150" t="str">
        <f t="shared" si="579"/>
        <v/>
      </c>
      <c r="BV155" s="89"/>
      <c r="BW155" s="142"/>
      <c r="BX155" s="142"/>
      <c r="BY155" s="143" t="str">
        <f t="shared" si="580"/>
        <v/>
      </c>
      <c r="BZ155" s="144" t="str">
        <f t="shared" si="581"/>
        <v/>
      </c>
      <c r="CA155" s="145" t="str">
        <f t="shared" si="582"/>
        <v/>
      </c>
      <c r="CB155" s="145" t="str">
        <f t="shared" si="583"/>
        <v/>
      </c>
      <c r="CC155" s="146" t="str">
        <f t="shared" si="584"/>
        <v/>
      </c>
      <c r="CD155" s="147" t="str">
        <f t="shared" si="585"/>
        <v/>
      </c>
      <c r="CE155" s="148" t="str">
        <f t="shared" si="586"/>
        <v/>
      </c>
      <c r="CF155" s="149" t="str">
        <f t="shared" si="587"/>
        <v/>
      </c>
      <c r="CG155" s="150" t="str">
        <f t="shared" si="588"/>
        <v/>
      </c>
      <c r="CH155" s="89"/>
      <c r="CI155" s="142"/>
      <c r="CJ155" s="142"/>
      <c r="CK155" s="143" t="str">
        <f t="shared" si="589"/>
        <v/>
      </c>
      <c r="CL155" s="144" t="str">
        <f t="shared" si="590"/>
        <v/>
      </c>
      <c r="CM155" s="145" t="str">
        <f t="shared" si="591"/>
        <v/>
      </c>
      <c r="CN155" s="145" t="str">
        <f t="shared" si="592"/>
        <v/>
      </c>
      <c r="CO155" s="146" t="str">
        <f t="shared" si="593"/>
        <v/>
      </c>
      <c r="CP155" s="147" t="str">
        <f t="shared" si="594"/>
        <v/>
      </c>
      <c r="CQ155" s="148" t="str">
        <f t="shared" si="595"/>
        <v/>
      </c>
      <c r="CR155" s="149" t="str">
        <f t="shared" si="596"/>
        <v/>
      </c>
      <c r="CS155" s="150" t="str">
        <f t="shared" si="597"/>
        <v/>
      </c>
      <c r="CT155" s="89"/>
      <c r="CU155" s="142"/>
      <c r="CV155" s="142"/>
      <c r="CW155" s="143" t="str">
        <f t="shared" si="562"/>
        <v/>
      </c>
      <c r="CX155" s="144" t="str">
        <f t="shared" si="563"/>
        <v/>
      </c>
      <c r="CY155" s="145" t="str">
        <f t="shared" si="564"/>
        <v/>
      </c>
      <c r="CZ155" s="145" t="str">
        <f t="shared" si="565"/>
        <v/>
      </c>
      <c r="DA155" s="146" t="str">
        <f t="shared" si="566"/>
        <v/>
      </c>
      <c r="DB155" s="147" t="str">
        <f t="shared" si="567"/>
        <v/>
      </c>
      <c r="DC155" s="148" t="str">
        <f t="shared" si="568"/>
        <v/>
      </c>
      <c r="DD155" s="149" t="str">
        <f t="shared" si="569"/>
        <v/>
      </c>
      <c r="DE155" s="150" t="str">
        <f t="shared" si="570"/>
        <v/>
      </c>
      <c r="DF155" s="89"/>
      <c r="DG155" s="142"/>
      <c r="DH155" s="142"/>
      <c r="DI155" s="143" t="str">
        <f t="shared" si="428"/>
        <v/>
      </c>
      <c r="DJ155" s="144" t="str">
        <f t="shared" si="429"/>
        <v/>
      </c>
      <c r="DK155" s="145" t="str">
        <f t="shared" si="430"/>
        <v/>
      </c>
      <c r="DL155" s="145" t="str">
        <f t="shared" si="431"/>
        <v/>
      </c>
      <c r="DM155" s="146" t="str">
        <f t="shared" si="432"/>
        <v/>
      </c>
      <c r="DN155" s="147" t="str">
        <f t="shared" si="433"/>
        <v/>
      </c>
      <c r="DO155" s="148" t="str">
        <f t="shared" si="434"/>
        <v/>
      </c>
      <c r="DP155" s="149" t="str">
        <f t="shared" si="435"/>
        <v/>
      </c>
      <c r="DQ155" s="150" t="str">
        <f t="shared" si="436"/>
        <v/>
      </c>
      <c r="DR155" s="89"/>
      <c r="DS155" s="5"/>
      <c r="DT155" s="89"/>
      <c r="DU155" s="143" t="str">
        <f t="shared" si="437"/>
        <v/>
      </c>
      <c r="DV155" s="144" t="str">
        <f t="shared" si="438"/>
        <v/>
      </c>
      <c r="DW155" s="145" t="str">
        <f t="shared" si="439"/>
        <v/>
      </c>
      <c r="DX155" s="145" t="str">
        <f t="shared" si="440"/>
        <v/>
      </c>
      <c r="DY155" s="146" t="str">
        <f t="shared" si="441"/>
        <v/>
      </c>
      <c r="DZ155" s="147" t="str">
        <f t="shared" si="442"/>
        <v/>
      </c>
      <c r="EA155" s="148" t="str">
        <f t="shared" si="443"/>
        <v/>
      </c>
      <c r="EB155" s="149" t="str">
        <f t="shared" si="444"/>
        <v/>
      </c>
      <c r="EC155" s="150" t="str">
        <f t="shared" si="445"/>
        <v/>
      </c>
      <c r="ED155" s="89"/>
      <c r="EE155" s="5"/>
      <c r="EF155" s="89"/>
      <c r="EG155" s="143" t="str">
        <f t="shared" si="446"/>
        <v/>
      </c>
      <c r="EH155" s="144" t="str">
        <f t="shared" si="447"/>
        <v/>
      </c>
      <c r="EI155" s="145" t="str">
        <f t="shared" si="448"/>
        <v/>
      </c>
      <c r="EJ155" s="145" t="str">
        <f t="shared" si="449"/>
        <v/>
      </c>
      <c r="EK155" s="146" t="str">
        <f t="shared" si="450"/>
        <v/>
      </c>
      <c r="EL155" s="147" t="str">
        <f t="shared" si="451"/>
        <v/>
      </c>
      <c r="EM155" s="148" t="str">
        <f t="shared" si="452"/>
        <v/>
      </c>
      <c r="EN155" s="149" t="str">
        <f t="shared" si="453"/>
        <v/>
      </c>
      <c r="EO155" s="150" t="str">
        <f t="shared" si="454"/>
        <v/>
      </c>
      <c r="EP155" s="89"/>
      <c r="EQ155" s="5"/>
      <c r="ER155" s="89"/>
      <c r="ES155" s="143" t="str">
        <f t="shared" si="455"/>
        <v/>
      </c>
      <c r="ET155" s="144" t="str">
        <f t="shared" si="456"/>
        <v/>
      </c>
      <c r="EU155" s="145" t="str">
        <f t="shared" si="457"/>
        <v/>
      </c>
      <c r="EV155" s="145" t="str">
        <f t="shared" si="458"/>
        <v/>
      </c>
      <c r="EW155" s="146" t="str">
        <f t="shared" si="459"/>
        <v/>
      </c>
      <c r="EX155" s="147" t="str">
        <f t="shared" si="460"/>
        <v/>
      </c>
      <c r="EY155" s="148" t="str">
        <f t="shared" si="461"/>
        <v/>
      </c>
      <c r="EZ155" s="149" t="str">
        <f t="shared" si="462"/>
        <v/>
      </c>
      <c r="FA155" s="150" t="str">
        <f t="shared" si="463"/>
        <v/>
      </c>
      <c r="FB155" s="89"/>
      <c r="FC155" s="5"/>
      <c r="FD155" s="89"/>
      <c r="FE155" s="143" t="str">
        <f t="shared" si="464"/>
        <v/>
      </c>
      <c r="FF155" s="144" t="str">
        <f t="shared" si="465"/>
        <v/>
      </c>
      <c r="FG155" s="145" t="str">
        <f t="shared" si="466"/>
        <v/>
      </c>
      <c r="FH155" s="145" t="str">
        <f t="shared" si="467"/>
        <v/>
      </c>
      <c r="FI155" s="146" t="str">
        <f t="shared" si="468"/>
        <v/>
      </c>
      <c r="FJ155" s="147" t="str">
        <f t="shared" si="469"/>
        <v/>
      </c>
      <c r="FK155" s="148" t="str">
        <f t="shared" si="470"/>
        <v/>
      </c>
      <c r="FL155" s="149" t="str">
        <f t="shared" si="471"/>
        <v/>
      </c>
      <c r="FM155" s="150" t="str">
        <f t="shared" si="472"/>
        <v/>
      </c>
      <c r="FN155" s="89"/>
      <c r="FO155" s="5"/>
      <c r="FP155" s="89"/>
      <c r="FQ155" s="143" t="str">
        <f>IF(FU155="","",#REF!)</f>
        <v/>
      </c>
      <c r="FR155" s="144" t="str">
        <f t="shared" si="473"/>
        <v/>
      </c>
      <c r="FS155" s="145" t="str">
        <f t="shared" si="474"/>
        <v/>
      </c>
      <c r="FT155" s="145" t="str">
        <f t="shared" si="475"/>
        <v/>
      </c>
      <c r="FU155" s="146" t="str">
        <f t="shared" si="476"/>
        <v/>
      </c>
      <c r="FV155" s="147" t="str">
        <f t="shared" si="477"/>
        <v/>
      </c>
      <c r="FW155" s="148" t="str">
        <f t="shared" si="478"/>
        <v/>
      </c>
      <c r="FX155" s="149" t="str">
        <f t="shared" si="479"/>
        <v/>
      </c>
      <c r="FY155" s="150" t="str">
        <f t="shared" si="480"/>
        <v/>
      </c>
      <c r="FZ155" s="89"/>
      <c r="GA155" s="5"/>
      <c r="GB155" s="89"/>
      <c r="GC155" s="143" t="str">
        <f t="shared" si="481"/>
        <v/>
      </c>
      <c r="GD155" s="144" t="str">
        <f t="shared" si="482"/>
        <v/>
      </c>
      <c r="GE155" s="145" t="str">
        <f t="shared" si="483"/>
        <v/>
      </c>
      <c r="GF155" s="145" t="str">
        <f t="shared" si="484"/>
        <v/>
      </c>
      <c r="GG155" s="146" t="str">
        <f t="shared" si="485"/>
        <v/>
      </c>
      <c r="GH155" s="147" t="str">
        <f t="shared" si="486"/>
        <v/>
      </c>
      <c r="GI155" s="148" t="str">
        <f t="shared" si="487"/>
        <v/>
      </c>
      <c r="GJ155" s="149" t="str">
        <f t="shared" si="488"/>
        <v/>
      </c>
      <c r="GK155" s="150" t="str">
        <f t="shared" si="489"/>
        <v/>
      </c>
      <c r="GL155" s="89"/>
      <c r="GM155" s="5"/>
      <c r="GN155" s="89"/>
      <c r="GO155" s="143" t="str">
        <f t="shared" si="490"/>
        <v/>
      </c>
      <c r="GP155" s="144" t="str">
        <f t="shared" si="491"/>
        <v/>
      </c>
      <c r="GQ155" s="145" t="str">
        <f t="shared" si="492"/>
        <v/>
      </c>
      <c r="GR155" s="145" t="str">
        <f t="shared" si="493"/>
        <v/>
      </c>
      <c r="GS155" s="146" t="str">
        <f t="shared" si="494"/>
        <v/>
      </c>
      <c r="GT155" s="147" t="str">
        <f t="shared" si="495"/>
        <v/>
      </c>
      <c r="GU155" s="148" t="str">
        <f t="shared" si="496"/>
        <v/>
      </c>
      <c r="GV155" s="149" t="str">
        <f t="shared" si="497"/>
        <v/>
      </c>
      <c r="GW155" s="150" t="str">
        <f t="shared" si="498"/>
        <v/>
      </c>
      <c r="GX155" s="89"/>
      <c r="GY155" s="5"/>
      <c r="GZ155" s="89"/>
      <c r="HA155" s="143" t="str">
        <f t="shared" si="499"/>
        <v/>
      </c>
      <c r="HB155" s="144" t="str">
        <f t="shared" si="500"/>
        <v/>
      </c>
      <c r="HC155" s="145" t="str">
        <f t="shared" si="501"/>
        <v/>
      </c>
      <c r="HD155" s="145" t="str">
        <f t="shared" si="502"/>
        <v/>
      </c>
      <c r="HE155" s="146" t="str">
        <f t="shared" si="503"/>
        <v/>
      </c>
      <c r="HF155" s="147" t="str">
        <f t="shared" si="504"/>
        <v/>
      </c>
      <c r="HG155" s="148" t="str">
        <f t="shared" si="505"/>
        <v/>
      </c>
      <c r="HH155" s="149" t="str">
        <f t="shared" si="506"/>
        <v/>
      </c>
      <c r="HI155" s="150" t="str">
        <f t="shared" si="507"/>
        <v/>
      </c>
      <c r="HJ155" s="89"/>
      <c r="HK155" s="5"/>
      <c r="HL155" s="89"/>
      <c r="HM155" s="143" t="str">
        <f t="shared" si="508"/>
        <v/>
      </c>
      <c r="HN155" s="144" t="str">
        <f t="shared" si="509"/>
        <v/>
      </c>
      <c r="HO155" s="145" t="str">
        <f t="shared" si="510"/>
        <v/>
      </c>
      <c r="HP155" s="145" t="str">
        <f t="shared" si="511"/>
        <v/>
      </c>
      <c r="HQ155" s="146" t="str">
        <f t="shared" si="512"/>
        <v/>
      </c>
      <c r="HR155" s="147" t="str">
        <f t="shared" si="513"/>
        <v/>
      </c>
      <c r="HS155" s="148" t="str">
        <f t="shared" si="514"/>
        <v/>
      </c>
      <c r="HT155" s="149" t="str">
        <f t="shared" si="515"/>
        <v/>
      </c>
      <c r="HU155" s="150" t="str">
        <f t="shared" si="516"/>
        <v/>
      </c>
      <c r="HV155" s="89"/>
      <c r="HW155" s="5"/>
      <c r="HX155" s="89"/>
      <c r="HY155" s="143" t="str">
        <f t="shared" si="517"/>
        <v/>
      </c>
      <c r="HZ155" s="144" t="str">
        <f t="shared" si="518"/>
        <v/>
      </c>
      <c r="IA155" s="145" t="str">
        <f t="shared" si="519"/>
        <v/>
      </c>
      <c r="IB155" s="145" t="str">
        <f t="shared" si="520"/>
        <v/>
      </c>
      <c r="IC155" s="146" t="str">
        <f t="shared" si="521"/>
        <v/>
      </c>
      <c r="ID155" s="147" t="str">
        <f t="shared" si="522"/>
        <v/>
      </c>
      <c r="IE155" s="148" t="str">
        <f t="shared" si="523"/>
        <v/>
      </c>
      <c r="IF155" s="149" t="str">
        <f t="shared" si="524"/>
        <v/>
      </c>
      <c r="IG155" s="150" t="str">
        <f t="shared" si="525"/>
        <v/>
      </c>
      <c r="IH155" s="89"/>
      <c r="II155" s="5"/>
      <c r="IJ155" s="89"/>
      <c r="IK155" s="143" t="str">
        <f t="shared" si="526"/>
        <v/>
      </c>
      <c r="IL155" s="144" t="str">
        <f t="shared" si="527"/>
        <v/>
      </c>
      <c r="IM155" s="145" t="str">
        <f t="shared" si="528"/>
        <v/>
      </c>
      <c r="IN155" s="145" t="str">
        <f t="shared" si="529"/>
        <v/>
      </c>
      <c r="IO155" s="146" t="str">
        <f t="shared" si="530"/>
        <v/>
      </c>
      <c r="IP155" s="147" t="str">
        <f t="shared" si="531"/>
        <v/>
      </c>
      <c r="IQ155" s="148" t="str">
        <f t="shared" si="532"/>
        <v/>
      </c>
      <c r="IR155" s="149" t="str">
        <f t="shared" si="533"/>
        <v/>
      </c>
      <c r="IS155" s="150" t="str">
        <f t="shared" si="534"/>
        <v/>
      </c>
      <c r="IT155" s="89"/>
      <c r="IU155" s="5"/>
      <c r="IV155" s="89"/>
      <c r="IW155" s="143" t="str">
        <f t="shared" si="535"/>
        <v/>
      </c>
      <c r="IX155" s="144" t="str">
        <f t="shared" si="536"/>
        <v/>
      </c>
      <c r="IY155" s="145" t="str">
        <f t="shared" si="537"/>
        <v/>
      </c>
      <c r="IZ155" s="145" t="str">
        <f t="shared" si="538"/>
        <v/>
      </c>
      <c r="JA155" s="146" t="str">
        <f t="shared" si="539"/>
        <v/>
      </c>
      <c r="JB155" s="147" t="str">
        <f t="shared" si="540"/>
        <v/>
      </c>
      <c r="JC155" s="148" t="str">
        <f t="shared" si="541"/>
        <v/>
      </c>
      <c r="JD155" s="149" t="str">
        <f t="shared" si="542"/>
        <v/>
      </c>
      <c r="JE155" s="150" t="str">
        <f t="shared" si="543"/>
        <v/>
      </c>
      <c r="JF155" s="89"/>
      <c r="JG155" s="5"/>
      <c r="JH155" s="89"/>
      <c r="JI155" s="143" t="str">
        <f t="shared" si="544"/>
        <v/>
      </c>
      <c r="JJ155" s="144" t="str">
        <f t="shared" si="545"/>
        <v/>
      </c>
      <c r="JK155" s="145" t="str">
        <f t="shared" si="546"/>
        <v/>
      </c>
      <c r="JL155" s="145" t="str">
        <f t="shared" si="547"/>
        <v/>
      </c>
      <c r="JM155" s="146" t="str">
        <f t="shared" si="548"/>
        <v/>
      </c>
      <c r="JN155" s="147" t="str">
        <f t="shared" si="549"/>
        <v/>
      </c>
      <c r="JO155" s="148" t="str">
        <f t="shared" si="550"/>
        <v/>
      </c>
      <c r="JP155" s="149" t="str">
        <f t="shared" si="551"/>
        <v/>
      </c>
      <c r="JQ155" s="150" t="str">
        <f t="shared" si="552"/>
        <v/>
      </c>
      <c r="JR155" s="89"/>
      <c r="JS155" s="5"/>
      <c r="JT155" s="89"/>
      <c r="JU155" s="143" t="str">
        <f t="shared" si="553"/>
        <v/>
      </c>
      <c r="JV155" s="144" t="str">
        <f t="shared" si="554"/>
        <v/>
      </c>
      <c r="JW155" s="145" t="str">
        <f t="shared" si="555"/>
        <v/>
      </c>
      <c r="JX155" s="145" t="str">
        <f t="shared" si="556"/>
        <v/>
      </c>
      <c r="JY155" s="146" t="str">
        <f t="shared" si="557"/>
        <v/>
      </c>
      <c r="JZ155" s="147" t="str">
        <f t="shared" si="558"/>
        <v/>
      </c>
      <c r="KA155" s="148" t="str">
        <f t="shared" si="559"/>
        <v/>
      </c>
      <c r="KB155" s="149" t="str">
        <f t="shared" si="560"/>
        <v/>
      </c>
      <c r="KC155" s="150" t="str">
        <f t="shared" si="561"/>
        <v/>
      </c>
      <c r="KD155" s="89"/>
      <c r="KE155" s="5"/>
      <c r="KF155" s="89"/>
    </row>
    <row r="156" spans="1:292" ht="13.5" customHeight="1" x14ac:dyDescent="0.25">
      <c r="A156" s="100"/>
      <c r="E156" s="143" t="str">
        <f t="shared" si="397"/>
        <v/>
      </c>
      <c r="F156" s="144" t="str">
        <f t="shared" si="398"/>
        <v/>
      </c>
      <c r="G156" s="145" t="str">
        <f t="shared" si="399"/>
        <v/>
      </c>
      <c r="H156" s="145" t="str">
        <f t="shared" si="400"/>
        <v/>
      </c>
      <c r="I156" s="146" t="str">
        <f t="shared" si="401"/>
        <v/>
      </c>
      <c r="J156" s="147" t="str">
        <f t="shared" si="402"/>
        <v/>
      </c>
      <c r="K156" s="148" t="str">
        <f t="shared" si="403"/>
        <v/>
      </c>
      <c r="L156" s="149" t="str">
        <f t="shared" si="404"/>
        <v/>
      </c>
      <c r="M156" s="150" t="str">
        <f t="shared" si="405"/>
        <v/>
      </c>
      <c r="O156" s="5"/>
      <c r="Q156" s="143" t="str">
        <f t="shared" si="406"/>
        <v/>
      </c>
      <c r="R156" s="144" t="str">
        <f t="shared" si="407"/>
        <v/>
      </c>
      <c r="S156" s="145" t="str">
        <f t="shared" si="408"/>
        <v/>
      </c>
      <c r="T156" s="145" t="str">
        <f t="shared" si="409"/>
        <v/>
      </c>
      <c r="U156" s="146" t="str">
        <f t="shared" si="410"/>
        <v/>
      </c>
      <c r="V156" s="147" t="str">
        <f t="shared" si="411"/>
        <v/>
      </c>
      <c r="W156" s="148" t="str">
        <f t="shared" si="412"/>
        <v/>
      </c>
      <c r="X156" s="149" t="str">
        <f t="shared" si="413"/>
        <v/>
      </c>
      <c r="Y156" s="150" t="str">
        <f t="shared" si="414"/>
        <v/>
      </c>
      <c r="AA156" s="5"/>
      <c r="AC156" s="143" t="str">
        <f t="shared" si="415"/>
        <v/>
      </c>
      <c r="AD156" s="144" t="str">
        <f t="shared" si="416"/>
        <v/>
      </c>
      <c r="AE156" s="145" t="str">
        <f t="shared" si="417"/>
        <v/>
      </c>
      <c r="AF156" s="145" t="str">
        <f t="shared" si="418"/>
        <v/>
      </c>
      <c r="AG156" s="146" t="str">
        <f t="shared" si="419"/>
        <v/>
      </c>
      <c r="AH156" s="147" t="str">
        <f t="shared" si="420"/>
        <v/>
      </c>
      <c r="AI156" s="148" t="str">
        <f t="shared" si="421"/>
        <v/>
      </c>
      <c r="AJ156" s="149" t="str">
        <f t="shared" si="422"/>
        <v/>
      </c>
      <c r="AK156" s="150" t="str">
        <f t="shared" si="423"/>
        <v/>
      </c>
      <c r="AM156" s="5"/>
      <c r="AO156" s="143" t="str">
        <f t="shared" si="598"/>
        <v/>
      </c>
      <c r="AP156" s="144" t="str">
        <f t="shared" si="599"/>
        <v/>
      </c>
      <c r="AQ156" s="145" t="str">
        <f t="shared" si="424"/>
        <v/>
      </c>
      <c r="AR156" s="145" t="str">
        <f t="shared" si="425"/>
        <v/>
      </c>
      <c r="AS156" s="146" t="str">
        <f t="shared" si="600"/>
        <v/>
      </c>
      <c r="AT156" s="147" t="str">
        <f t="shared" si="601"/>
        <v/>
      </c>
      <c r="AU156" s="148" t="str">
        <f t="shared" si="602"/>
        <v/>
      </c>
      <c r="AV156" s="149" t="str">
        <f t="shared" si="603"/>
        <v/>
      </c>
      <c r="AW156" s="150" t="str">
        <f t="shared" si="604"/>
        <v/>
      </c>
      <c r="AX156" s="89"/>
      <c r="AY156" s="5"/>
      <c r="AZ156" s="89"/>
      <c r="BA156" s="143" t="str">
        <f t="shared" si="605"/>
        <v/>
      </c>
      <c r="BB156" s="144" t="str">
        <f t="shared" si="606"/>
        <v/>
      </c>
      <c r="BC156" s="145" t="str">
        <f t="shared" si="426"/>
        <v/>
      </c>
      <c r="BD156" s="145" t="str">
        <f t="shared" si="427"/>
        <v/>
      </c>
      <c r="BE156" s="146" t="str">
        <f t="shared" si="607"/>
        <v/>
      </c>
      <c r="BF156" s="147" t="str">
        <f t="shared" si="608"/>
        <v/>
      </c>
      <c r="BG156" s="148" t="str">
        <f t="shared" si="609"/>
        <v/>
      </c>
      <c r="BH156" s="149" t="str">
        <f t="shared" si="610"/>
        <v/>
      </c>
      <c r="BI156" s="150" t="str">
        <f t="shared" si="611"/>
        <v/>
      </c>
      <c r="BJ156" s="89"/>
      <c r="BK156" s="5"/>
      <c r="BL156" s="89"/>
      <c r="BM156" s="143" t="str">
        <f t="shared" si="571"/>
        <v/>
      </c>
      <c r="BN156" s="144" t="str">
        <f t="shared" si="572"/>
        <v/>
      </c>
      <c r="BO156" s="145" t="str">
        <f t="shared" si="573"/>
        <v/>
      </c>
      <c r="BP156" s="145" t="str">
        <f t="shared" si="574"/>
        <v/>
      </c>
      <c r="BQ156" s="146" t="str">
        <f t="shared" si="575"/>
        <v/>
      </c>
      <c r="BR156" s="147" t="str">
        <f t="shared" si="576"/>
        <v/>
      </c>
      <c r="BS156" s="148" t="str">
        <f t="shared" si="577"/>
        <v/>
      </c>
      <c r="BT156" s="149" t="str">
        <f t="shared" si="578"/>
        <v/>
      </c>
      <c r="BU156" s="150" t="str">
        <f t="shared" si="579"/>
        <v/>
      </c>
      <c r="BV156" s="89"/>
      <c r="BW156" s="142"/>
      <c r="BX156" s="142"/>
      <c r="BY156" s="143" t="str">
        <f t="shared" si="580"/>
        <v/>
      </c>
      <c r="BZ156" s="144" t="str">
        <f t="shared" si="581"/>
        <v/>
      </c>
      <c r="CA156" s="145" t="str">
        <f t="shared" si="582"/>
        <v/>
      </c>
      <c r="CB156" s="145" t="str">
        <f t="shared" si="583"/>
        <v/>
      </c>
      <c r="CC156" s="146" t="str">
        <f t="shared" si="584"/>
        <v/>
      </c>
      <c r="CD156" s="147" t="str">
        <f t="shared" si="585"/>
        <v/>
      </c>
      <c r="CE156" s="148" t="str">
        <f t="shared" si="586"/>
        <v/>
      </c>
      <c r="CF156" s="149" t="str">
        <f t="shared" si="587"/>
        <v/>
      </c>
      <c r="CG156" s="150" t="str">
        <f t="shared" si="588"/>
        <v/>
      </c>
      <c r="CH156" s="89"/>
      <c r="CI156" s="142"/>
      <c r="CJ156" s="142"/>
      <c r="CK156" s="143" t="str">
        <f t="shared" si="589"/>
        <v/>
      </c>
      <c r="CL156" s="144" t="str">
        <f t="shared" si="590"/>
        <v/>
      </c>
      <c r="CM156" s="145" t="str">
        <f t="shared" si="591"/>
        <v/>
      </c>
      <c r="CN156" s="145" t="str">
        <f t="shared" si="592"/>
        <v/>
      </c>
      <c r="CO156" s="146" t="str">
        <f t="shared" si="593"/>
        <v/>
      </c>
      <c r="CP156" s="147" t="str">
        <f t="shared" si="594"/>
        <v/>
      </c>
      <c r="CQ156" s="148" t="str">
        <f t="shared" si="595"/>
        <v/>
      </c>
      <c r="CR156" s="149" t="str">
        <f t="shared" si="596"/>
        <v/>
      </c>
      <c r="CS156" s="150" t="str">
        <f t="shared" si="597"/>
        <v/>
      </c>
      <c r="CT156" s="89"/>
      <c r="CU156" s="142"/>
      <c r="CV156" s="142"/>
      <c r="CW156" s="143" t="str">
        <f t="shared" si="562"/>
        <v/>
      </c>
      <c r="CX156" s="144" t="str">
        <f t="shared" si="563"/>
        <v/>
      </c>
      <c r="CY156" s="145" t="str">
        <f t="shared" si="564"/>
        <v/>
      </c>
      <c r="CZ156" s="145" t="str">
        <f t="shared" si="565"/>
        <v/>
      </c>
      <c r="DA156" s="146" t="str">
        <f t="shared" si="566"/>
        <v/>
      </c>
      <c r="DB156" s="147" t="str">
        <f t="shared" si="567"/>
        <v/>
      </c>
      <c r="DC156" s="148" t="str">
        <f t="shared" si="568"/>
        <v/>
      </c>
      <c r="DD156" s="149" t="str">
        <f t="shared" si="569"/>
        <v/>
      </c>
      <c r="DE156" s="150" t="str">
        <f t="shared" si="570"/>
        <v/>
      </c>
      <c r="DF156" s="89"/>
      <c r="DG156" s="142"/>
      <c r="DH156" s="142"/>
      <c r="DI156" s="143" t="str">
        <f t="shared" si="428"/>
        <v/>
      </c>
      <c r="DJ156" s="144" t="str">
        <f t="shared" si="429"/>
        <v/>
      </c>
      <c r="DK156" s="145" t="str">
        <f t="shared" si="430"/>
        <v/>
      </c>
      <c r="DL156" s="145" t="str">
        <f t="shared" si="431"/>
        <v/>
      </c>
      <c r="DM156" s="146" t="str">
        <f t="shared" si="432"/>
        <v/>
      </c>
      <c r="DN156" s="147" t="str">
        <f t="shared" si="433"/>
        <v/>
      </c>
      <c r="DO156" s="148" t="str">
        <f t="shared" si="434"/>
        <v/>
      </c>
      <c r="DP156" s="149" t="str">
        <f t="shared" si="435"/>
        <v/>
      </c>
      <c r="DQ156" s="150" t="str">
        <f t="shared" si="436"/>
        <v/>
      </c>
      <c r="DR156" s="89"/>
      <c r="DS156" s="5"/>
      <c r="DT156" s="89"/>
      <c r="DU156" s="143" t="str">
        <f t="shared" si="437"/>
        <v/>
      </c>
      <c r="DV156" s="144" t="str">
        <f t="shared" si="438"/>
        <v/>
      </c>
      <c r="DW156" s="145" t="str">
        <f t="shared" si="439"/>
        <v/>
      </c>
      <c r="DX156" s="145" t="str">
        <f t="shared" si="440"/>
        <v/>
      </c>
      <c r="DY156" s="146" t="str">
        <f t="shared" si="441"/>
        <v/>
      </c>
      <c r="DZ156" s="147" t="str">
        <f t="shared" si="442"/>
        <v/>
      </c>
      <c r="EA156" s="148" t="str">
        <f t="shared" si="443"/>
        <v/>
      </c>
      <c r="EB156" s="149" t="str">
        <f t="shared" si="444"/>
        <v/>
      </c>
      <c r="EC156" s="150" t="str">
        <f t="shared" si="445"/>
        <v/>
      </c>
      <c r="ED156" s="89"/>
      <c r="EE156" s="5"/>
      <c r="EF156" s="89"/>
      <c r="EG156" s="143" t="str">
        <f t="shared" si="446"/>
        <v/>
      </c>
      <c r="EH156" s="144" t="str">
        <f t="shared" si="447"/>
        <v/>
      </c>
      <c r="EI156" s="145" t="str">
        <f t="shared" si="448"/>
        <v/>
      </c>
      <c r="EJ156" s="145" t="str">
        <f t="shared" si="449"/>
        <v/>
      </c>
      <c r="EK156" s="146" t="str">
        <f t="shared" si="450"/>
        <v/>
      </c>
      <c r="EL156" s="147" t="str">
        <f t="shared" si="451"/>
        <v/>
      </c>
      <c r="EM156" s="148" t="str">
        <f t="shared" si="452"/>
        <v/>
      </c>
      <c r="EN156" s="149" t="str">
        <f t="shared" si="453"/>
        <v/>
      </c>
      <c r="EO156" s="150" t="str">
        <f t="shared" si="454"/>
        <v/>
      </c>
      <c r="EP156" s="89"/>
      <c r="EQ156" s="5"/>
      <c r="ER156" s="89"/>
      <c r="ES156" s="143" t="str">
        <f t="shared" si="455"/>
        <v/>
      </c>
      <c r="ET156" s="144" t="str">
        <f t="shared" si="456"/>
        <v/>
      </c>
      <c r="EU156" s="145" t="str">
        <f t="shared" si="457"/>
        <v/>
      </c>
      <c r="EV156" s="145" t="str">
        <f t="shared" si="458"/>
        <v/>
      </c>
      <c r="EW156" s="146" t="str">
        <f t="shared" si="459"/>
        <v/>
      </c>
      <c r="EX156" s="147" t="str">
        <f t="shared" si="460"/>
        <v/>
      </c>
      <c r="EY156" s="148" t="str">
        <f t="shared" si="461"/>
        <v/>
      </c>
      <c r="EZ156" s="149" t="str">
        <f t="shared" si="462"/>
        <v/>
      </c>
      <c r="FA156" s="150" t="str">
        <f t="shared" si="463"/>
        <v/>
      </c>
      <c r="FB156" s="89"/>
      <c r="FC156" s="5"/>
      <c r="FD156" s="89"/>
      <c r="FE156" s="143" t="str">
        <f t="shared" si="464"/>
        <v/>
      </c>
      <c r="FF156" s="144" t="str">
        <f t="shared" si="465"/>
        <v/>
      </c>
      <c r="FG156" s="145" t="str">
        <f t="shared" si="466"/>
        <v/>
      </c>
      <c r="FH156" s="145" t="str">
        <f t="shared" si="467"/>
        <v/>
      </c>
      <c r="FI156" s="146" t="str">
        <f t="shared" si="468"/>
        <v/>
      </c>
      <c r="FJ156" s="147" t="str">
        <f t="shared" si="469"/>
        <v/>
      </c>
      <c r="FK156" s="148" t="str">
        <f t="shared" si="470"/>
        <v/>
      </c>
      <c r="FL156" s="149" t="str">
        <f t="shared" si="471"/>
        <v/>
      </c>
      <c r="FM156" s="150" t="str">
        <f t="shared" si="472"/>
        <v/>
      </c>
      <c r="FN156" s="89"/>
      <c r="FO156" s="5"/>
      <c r="FP156" s="89"/>
      <c r="FQ156" s="143" t="str">
        <f>IF(FU156="","",#REF!)</f>
        <v/>
      </c>
      <c r="FR156" s="144" t="str">
        <f t="shared" si="473"/>
        <v/>
      </c>
      <c r="FS156" s="145" t="str">
        <f t="shared" si="474"/>
        <v/>
      </c>
      <c r="FT156" s="145" t="str">
        <f t="shared" si="475"/>
        <v/>
      </c>
      <c r="FU156" s="146" t="str">
        <f t="shared" si="476"/>
        <v/>
      </c>
      <c r="FV156" s="147" t="str">
        <f t="shared" si="477"/>
        <v/>
      </c>
      <c r="FW156" s="148" t="str">
        <f t="shared" si="478"/>
        <v/>
      </c>
      <c r="FX156" s="149" t="str">
        <f t="shared" si="479"/>
        <v/>
      </c>
      <c r="FY156" s="150" t="str">
        <f t="shared" si="480"/>
        <v/>
      </c>
      <c r="FZ156" s="89"/>
      <c r="GA156" s="5"/>
      <c r="GB156" s="89"/>
      <c r="GC156" s="143" t="str">
        <f t="shared" si="481"/>
        <v/>
      </c>
      <c r="GD156" s="144" t="str">
        <f t="shared" si="482"/>
        <v/>
      </c>
      <c r="GE156" s="145" t="str">
        <f t="shared" si="483"/>
        <v/>
      </c>
      <c r="GF156" s="145" t="str">
        <f t="shared" si="484"/>
        <v/>
      </c>
      <c r="GG156" s="146" t="str">
        <f t="shared" si="485"/>
        <v/>
      </c>
      <c r="GH156" s="147" t="str">
        <f t="shared" si="486"/>
        <v/>
      </c>
      <c r="GI156" s="148" t="str">
        <f t="shared" si="487"/>
        <v/>
      </c>
      <c r="GJ156" s="149" t="str">
        <f t="shared" si="488"/>
        <v/>
      </c>
      <c r="GK156" s="150" t="str">
        <f t="shared" si="489"/>
        <v/>
      </c>
      <c r="GL156" s="89"/>
      <c r="GM156" s="5"/>
      <c r="GN156" s="89"/>
      <c r="GO156" s="143" t="str">
        <f t="shared" si="490"/>
        <v/>
      </c>
      <c r="GP156" s="144" t="str">
        <f t="shared" si="491"/>
        <v/>
      </c>
      <c r="GQ156" s="145" t="str">
        <f t="shared" si="492"/>
        <v/>
      </c>
      <c r="GR156" s="145" t="str">
        <f t="shared" si="493"/>
        <v/>
      </c>
      <c r="GS156" s="146" t="str">
        <f t="shared" si="494"/>
        <v/>
      </c>
      <c r="GT156" s="147" t="str">
        <f t="shared" si="495"/>
        <v/>
      </c>
      <c r="GU156" s="148" t="str">
        <f t="shared" si="496"/>
        <v/>
      </c>
      <c r="GV156" s="149" t="str">
        <f t="shared" si="497"/>
        <v/>
      </c>
      <c r="GW156" s="150" t="str">
        <f t="shared" si="498"/>
        <v/>
      </c>
      <c r="GX156" s="89"/>
      <c r="GY156" s="5"/>
      <c r="GZ156" s="89"/>
      <c r="HA156" s="143" t="str">
        <f t="shared" si="499"/>
        <v/>
      </c>
      <c r="HB156" s="144" t="str">
        <f t="shared" si="500"/>
        <v/>
      </c>
      <c r="HC156" s="145" t="str">
        <f t="shared" si="501"/>
        <v/>
      </c>
      <c r="HD156" s="145" t="str">
        <f t="shared" si="502"/>
        <v/>
      </c>
      <c r="HE156" s="146" t="str">
        <f t="shared" si="503"/>
        <v/>
      </c>
      <c r="HF156" s="147" t="str">
        <f t="shared" si="504"/>
        <v/>
      </c>
      <c r="HG156" s="148" t="str">
        <f t="shared" si="505"/>
        <v/>
      </c>
      <c r="HH156" s="149" t="str">
        <f t="shared" si="506"/>
        <v/>
      </c>
      <c r="HI156" s="150" t="str">
        <f t="shared" si="507"/>
        <v/>
      </c>
      <c r="HJ156" s="89"/>
      <c r="HK156" s="5"/>
      <c r="HL156" s="89"/>
      <c r="HM156" s="143" t="str">
        <f t="shared" si="508"/>
        <v/>
      </c>
      <c r="HN156" s="144" t="str">
        <f t="shared" si="509"/>
        <v/>
      </c>
      <c r="HO156" s="145" t="str">
        <f t="shared" si="510"/>
        <v/>
      </c>
      <c r="HP156" s="145" t="str">
        <f t="shared" si="511"/>
        <v/>
      </c>
      <c r="HQ156" s="146" t="str">
        <f t="shared" si="512"/>
        <v/>
      </c>
      <c r="HR156" s="147" t="str">
        <f t="shared" si="513"/>
        <v/>
      </c>
      <c r="HS156" s="148" t="str">
        <f t="shared" si="514"/>
        <v/>
      </c>
      <c r="HT156" s="149" t="str">
        <f t="shared" si="515"/>
        <v/>
      </c>
      <c r="HU156" s="150" t="str">
        <f t="shared" si="516"/>
        <v/>
      </c>
      <c r="HV156" s="89"/>
      <c r="HW156" s="5"/>
      <c r="HX156" s="89"/>
      <c r="HY156" s="143" t="str">
        <f t="shared" si="517"/>
        <v/>
      </c>
      <c r="HZ156" s="144" t="str">
        <f t="shared" si="518"/>
        <v/>
      </c>
      <c r="IA156" s="145" t="str">
        <f t="shared" si="519"/>
        <v/>
      </c>
      <c r="IB156" s="145" t="str">
        <f t="shared" si="520"/>
        <v/>
      </c>
      <c r="IC156" s="146" t="str">
        <f t="shared" si="521"/>
        <v/>
      </c>
      <c r="ID156" s="147" t="str">
        <f t="shared" si="522"/>
        <v/>
      </c>
      <c r="IE156" s="148" t="str">
        <f t="shared" si="523"/>
        <v/>
      </c>
      <c r="IF156" s="149" t="str">
        <f t="shared" si="524"/>
        <v/>
      </c>
      <c r="IG156" s="150" t="str">
        <f t="shared" si="525"/>
        <v/>
      </c>
      <c r="IH156" s="89"/>
      <c r="II156" s="5"/>
      <c r="IJ156" s="89"/>
      <c r="IK156" s="143" t="str">
        <f t="shared" si="526"/>
        <v/>
      </c>
      <c r="IL156" s="144" t="str">
        <f t="shared" si="527"/>
        <v/>
      </c>
      <c r="IM156" s="145" t="str">
        <f t="shared" si="528"/>
        <v/>
      </c>
      <c r="IN156" s="145" t="str">
        <f t="shared" si="529"/>
        <v/>
      </c>
      <c r="IO156" s="146" t="str">
        <f t="shared" si="530"/>
        <v/>
      </c>
      <c r="IP156" s="147" t="str">
        <f t="shared" si="531"/>
        <v/>
      </c>
      <c r="IQ156" s="148" t="str">
        <f t="shared" si="532"/>
        <v/>
      </c>
      <c r="IR156" s="149" t="str">
        <f t="shared" si="533"/>
        <v/>
      </c>
      <c r="IS156" s="150" t="str">
        <f t="shared" si="534"/>
        <v/>
      </c>
      <c r="IT156" s="89"/>
      <c r="IU156" s="5"/>
      <c r="IV156" s="89"/>
      <c r="IW156" s="143" t="str">
        <f t="shared" si="535"/>
        <v/>
      </c>
      <c r="IX156" s="144" t="str">
        <f t="shared" si="536"/>
        <v/>
      </c>
      <c r="IY156" s="145" t="str">
        <f t="shared" si="537"/>
        <v/>
      </c>
      <c r="IZ156" s="145" t="str">
        <f t="shared" si="538"/>
        <v/>
      </c>
      <c r="JA156" s="146" t="str">
        <f t="shared" si="539"/>
        <v/>
      </c>
      <c r="JB156" s="147" t="str">
        <f t="shared" si="540"/>
        <v/>
      </c>
      <c r="JC156" s="148" t="str">
        <f t="shared" si="541"/>
        <v/>
      </c>
      <c r="JD156" s="149" t="str">
        <f t="shared" si="542"/>
        <v/>
      </c>
      <c r="JE156" s="150" t="str">
        <f t="shared" si="543"/>
        <v/>
      </c>
      <c r="JF156" s="89"/>
      <c r="JG156" s="5"/>
      <c r="JH156" s="89"/>
      <c r="JI156" s="143" t="str">
        <f t="shared" si="544"/>
        <v/>
      </c>
      <c r="JJ156" s="144" t="str">
        <f t="shared" si="545"/>
        <v/>
      </c>
      <c r="JK156" s="145" t="str">
        <f t="shared" si="546"/>
        <v/>
      </c>
      <c r="JL156" s="145" t="str">
        <f t="shared" si="547"/>
        <v/>
      </c>
      <c r="JM156" s="146" t="str">
        <f t="shared" si="548"/>
        <v/>
      </c>
      <c r="JN156" s="147" t="str">
        <f t="shared" si="549"/>
        <v/>
      </c>
      <c r="JO156" s="148" t="str">
        <f t="shared" si="550"/>
        <v/>
      </c>
      <c r="JP156" s="149" t="str">
        <f t="shared" si="551"/>
        <v/>
      </c>
      <c r="JQ156" s="150" t="str">
        <f t="shared" si="552"/>
        <v/>
      </c>
      <c r="JR156" s="89"/>
      <c r="JS156" s="5"/>
      <c r="JT156" s="89"/>
      <c r="JU156" s="143" t="str">
        <f t="shared" si="553"/>
        <v/>
      </c>
      <c r="JV156" s="144" t="str">
        <f t="shared" si="554"/>
        <v/>
      </c>
      <c r="JW156" s="145" t="str">
        <f t="shared" si="555"/>
        <v/>
      </c>
      <c r="JX156" s="145" t="str">
        <f t="shared" si="556"/>
        <v/>
      </c>
      <c r="JY156" s="146" t="str">
        <f t="shared" si="557"/>
        <v/>
      </c>
      <c r="JZ156" s="147" t="str">
        <f t="shared" si="558"/>
        <v/>
      </c>
      <c r="KA156" s="148" t="str">
        <f t="shared" si="559"/>
        <v/>
      </c>
      <c r="KB156" s="149" t="str">
        <f t="shared" si="560"/>
        <v/>
      </c>
      <c r="KC156" s="150" t="str">
        <f t="shared" si="561"/>
        <v/>
      </c>
      <c r="KD156" s="89"/>
      <c r="KE156" s="5"/>
      <c r="KF156" s="89"/>
    </row>
    <row r="157" spans="1:292" ht="13.5" customHeight="1" x14ac:dyDescent="0.25">
      <c r="A157" s="100"/>
      <c r="E157" s="143" t="str">
        <f t="shared" si="397"/>
        <v/>
      </c>
      <c r="F157" s="144" t="str">
        <f t="shared" si="398"/>
        <v/>
      </c>
      <c r="G157" s="145" t="str">
        <f t="shared" si="399"/>
        <v/>
      </c>
      <c r="H157" s="145" t="str">
        <f t="shared" si="400"/>
        <v/>
      </c>
      <c r="I157" s="146" t="str">
        <f t="shared" si="401"/>
        <v/>
      </c>
      <c r="J157" s="147" t="str">
        <f t="shared" si="402"/>
        <v/>
      </c>
      <c r="K157" s="148" t="str">
        <f t="shared" si="403"/>
        <v/>
      </c>
      <c r="L157" s="149" t="str">
        <f t="shared" si="404"/>
        <v/>
      </c>
      <c r="M157" s="150" t="str">
        <f t="shared" si="405"/>
        <v/>
      </c>
      <c r="O157" s="5"/>
      <c r="Q157" s="143" t="str">
        <f t="shared" si="406"/>
        <v/>
      </c>
      <c r="R157" s="144" t="str">
        <f t="shared" si="407"/>
        <v/>
      </c>
      <c r="S157" s="145" t="str">
        <f t="shared" si="408"/>
        <v/>
      </c>
      <c r="T157" s="145" t="str">
        <f t="shared" si="409"/>
        <v/>
      </c>
      <c r="U157" s="146" t="str">
        <f t="shared" si="410"/>
        <v/>
      </c>
      <c r="V157" s="147" t="str">
        <f t="shared" si="411"/>
        <v/>
      </c>
      <c r="W157" s="148" t="str">
        <f t="shared" si="412"/>
        <v/>
      </c>
      <c r="X157" s="149" t="str">
        <f t="shared" si="413"/>
        <v/>
      </c>
      <c r="Y157" s="150" t="str">
        <f t="shared" si="414"/>
        <v/>
      </c>
      <c r="AA157" s="5"/>
      <c r="AC157" s="143" t="str">
        <f t="shared" si="415"/>
        <v/>
      </c>
      <c r="AD157" s="144" t="str">
        <f t="shared" si="416"/>
        <v/>
      </c>
      <c r="AE157" s="145" t="str">
        <f t="shared" si="417"/>
        <v/>
      </c>
      <c r="AF157" s="145" t="str">
        <f t="shared" si="418"/>
        <v/>
      </c>
      <c r="AG157" s="146" t="str">
        <f t="shared" si="419"/>
        <v/>
      </c>
      <c r="AH157" s="147" t="str">
        <f t="shared" si="420"/>
        <v/>
      </c>
      <c r="AI157" s="148" t="str">
        <f t="shared" si="421"/>
        <v/>
      </c>
      <c r="AJ157" s="149" t="str">
        <f t="shared" si="422"/>
        <v/>
      </c>
      <c r="AK157" s="150" t="str">
        <f t="shared" si="423"/>
        <v/>
      </c>
      <c r="AM157" s="5"/>
      <c r="AO157" s="143" t="str">
        <f t="shared" si="598"/>
        <v/>
      </c>
      <c r="AP157" s="144" t="str">
        <f t="shared" si="599"/>
        <v/>
      </c>
      <c r="AQ157" s="145" t="str">
        <f t="shared" si="424"/>
        <v/>
      </c>
      <c r="AR157" s="145" t="str">
        <f t="shared" si="425"/>
        <v/>
      </c>
      <c r="AS157" s="146" t="str">
        <f t="shared" si="600"/>
        <v/>
      </c>
      <c r="AT157" s="147" t="str">
        <f t="shared" si="601"/>
        <v/>
      </c>
      <c r="AU157" s="148" t="str">
        <f t="shared" si="602"/>
        <v/>
      </c>
      <c r="AV157" s="149" t="str">
        <f t="shared" si="603"/>
        <v/>
      </c>
      <c r="AW157" s="150" t="str">
        <f t="shared" si="604"/>
        <v/>
      </c>
      <c r="AX157" s="89"/>
      <c r="AY157" s="5"/>
      <c r="AZ157" s="89"/>
      <c r="BA157" s="143" t="str">
        <f t="shared" si="605"/>
        <v/>
      </c>
      <c r="BB157" s="144" t="str">
        <f t="shared" si="606"/>
        <v/>
      </c>
      <c r="BC157" s="145" t="str">
        <f t="shared" si="426"/>
        <v/>
      </c>
      <c r="BD157" s="145" t="str">
        <f t="shared" si="427"/>
        <v/>
      </c>
      <c r="BE157" s="146" t="str">
        <f t="shared" si="607"/>
        <v/>
      </c>
      <c r="BF157" s="147" t="str">
        <f t="shared" si="608"/>
        <v/>
      </c>
      <c r="BG157" s="148" t="str">
        <f t="shared" si="609"/>
        <v/>
      </c>
      <c r="BH157" s="149" t="str">
        <f t="shared" si="610"/>
        <v/>
      </c>
      <c r="BI157" s="150" t="str">
        <f t="shared" si="611"/>
        <v/>
      </c>
      <c r="BJ157" s="89"/>
      <c r="BK157" s="5"/>
      <c r="BL157" s="89"/>
      <c r="BM157" s="143" t="str">
        <f t="shared" si="571"/>
        <v/>
      </c>
      <c r="BN157" s="144" t="str">
        <f t="shared" si="572"/>
        <v/>
      </c>
      <c r="BO157" s="145" t="str">
        <f t="shared" si="573"/>
        <v/>
      </c>
      <c r="BP157" s="145" t="str">
        <f t="shared" si="574"/>
        <v/>
      </c>
      <c r="BQ157" s="146" t="str">
        <f t="shared" si="575"/>
        <v/>
      </c>
      <c r="BR157" s="147" t="str">
        <f t="shared" si="576"/>
        <v/>
      </c>
      <c r="BS157" s="148" t="str">
        <f t="shared" si="577"/>
        <v/>
      </c>
      <c r="BT157" s="149" t="str">
        <f t="shared" si="578"/>
        <v/>
      </c>
      <c r="BU157" s="150" t="str">
        <f t="shared" si="579"/>
        <v/>
      </c>
      <c r="BV157" s="89"/>
      <c r="BW157" s="142"/>
      <c r="BX157" s="142"/>
      <c r="BY157" s="143" t="str">
        <f t="shared" si="580"/>
        <v/>
      </c>
      <c r="BZ157" s="144" t="str">
        <f t="shared" si="581"/>
        <v/>
      </c>
      <c r="CA157" s="145" t="str">
        <f t="shared" si="582"/>
        <v/>
      </c>
      <c r="CB157" s="145" t="str">
        <f t="shared" si="583"/>
        <v/>
      </c>
      <c r="CC157" s="146" t="str">
        <f t="shared" si="584"/>
        <v/>
      </c>
      <c r="CD157" s="147" t="str">
        <f t="shared" si="585"/>
        <v/>
      </c>
      <c r="CE157" s="148" t="str">
        <f t="shared" si="586"/>
        <v/>
      </c>
      <c r="CF157" s="149" t="str">
        <f t="shared" si="587"/>
        <v/>
      </c>
      <c r="CG157" s="150" t="str">
        <f t="shared" si="588"/>
        <v/>
      </c>
      <c r="CH157" s="89"/>
      <c r="CI157" s="142"/>
      <c r="CJ157" s="142"/>
      <c r="CK157" s="143" t="str">
        <f t="shared" ref="CK157:CK159" si="612">IF(CO157="","",CK$3)</f>
        <v/>
      </c>
      <c r="CL157" s="144" t="str">
        <f t="shared" ref="CL157:CL159" si="613">IF(CO157="","",CK$1)</f>
        <v/>
      </c>
      <c r="CM157" s="145" t="str">
        <f t="shared" ref="CM157:CM159" si="614">IF(CO157="","",CK$2)</f>
        <v/>
      </c>
      <c r="CN157" s="145" t="str">
        <f t="shared" ref="CN157:CN159" si="615">IF(CO157="","",CK$3)</f>
        <v/>
      </c>
      <c r="CO157" s="146" t="str">
        <f t="shared" ref="CO157:CO159" si="616">IF(CV157="","",IF(ISNUMBER(SEARCH(":",CV157)),MID(CV157,FIND(":",CV157)+2,FIND("(",CV157)-FIND(":",CV157)-3),LEFT(CV157,FIND("(",CV157)-2)))</f>
        <v/>
      </c>
      <c r="CP157" s="147" t="str">
        <f t="shared" ref="CP157:CP159" si="617">IF(CV157="","",MID(CV157,FIND("(",CV157)+1,4))</f>
        <v/>
      </c>
      <c r="CQ157" s="148" t="str">
        <f t="shared" ref="CQ157:CQ159" si="618">IF(ISNUMBER(SEARCH("*female*",CV157)),"female",IF(ISNUMBER(SEARCH("*male*",CV157)),"male",""))</f>
        <v/>
      </c>
      <c r="CR157" s="149" t="str">
        <f t="shared" ref="CR157:CR159" si="619">IF(CV157="","",IF(ISERROR(MID(CV157,FIND("male,",CV157)+6,(FIND(")",CV157)-(FIND("male,",CV157)+6))))=TRUE,"missing/error",MID(CV157,FIND("male,",CV157)+6,(FIND(")",CV157)-(FIND("male,",CV157)+6)))))</f>
        <v/>
      </c>
      <c r="CS157" s="150" t="str">
        <f t="shared" ref="CS157:CS159" si="620">IF(CO157="","",(MID(CO157,(SEARCH("^^",SUBSTITUTE(CO157," ","^^",LEN(CO157)-LEN(SUBSTITUTE(CO157," ","")))))+1,99)&amp;"_"&amp;LEFT(CO157,FIND(" ",CO157)-1)&amp;"_"&amp;CP157))</f>
        <v/>
      </c>
      <c r="CT157" s="89"/>
      <c r="CU157" s="5"/>
      <c r="CV157" s="89"/>
      <c r="CW157" s="143" t="str">
        <f t="shared" si="562"/>
        <v/>
      </c>
      <c r="CX157" s="144" t="str">
        <f t="shared" si="563"/>
        <v/>
      </c>
      <c r="CY157" s="145" t="str">
        <f t="shared" si="564"/>
        <v/>
      </c>
      <c r="CZ157" s="145" t="str">
        <f t="shared" si="565"/>
        <v/>
      </c>
      <c r="DA157" s="146" t="str">
        <f t="shared" si="566"/>
        <v/>
      </c>
      <c r="DB157" s="147" t="str">
        <f t="shared" si="567"/>
        <v/>
      </c>
      <c r="DC157" s="148" t="str">
        <f t="shared" si="568"/>
        <v/>
      </c>
      <c r="DD157" s="149" t="str">
        <f t="shared" si="569"/>
        <v/>
      </c>
      <c r="DE157" s="150" t="str">
        <f t="shared" si="570"/>
        <v/>
      </c>
      <c r="DF157" s="89"/>
      <c r="DG157" s="142"/>
      <c r="DH157" s="142"/>
      <c r="DI157" s="143" t="str">
        <f t="shared" si="428"/>
        <v/>
      </c>
      <c r="DJ157" s="144" t="str">
        <f t="shared" si="429"/>
        <v/>
      </c>
      <c r="DK157" s="145" t="str">
        <f t="shared" si="430"/>
        <v/>
      </c>
      <c r="DL157" s="145" t="str">
        <f t="shared" si="431"/>
        <v/>
      </c>
      <c r="DM157" s="146" t="str">
        <f t="shared" si="432"/>
        <v/>
      </c>
      <c r="DN157" s="147" t="str">
        <f t="shared" si="433"/>
        <v/>
      </c>
      <c r="DO157" s="148" t="str">
        <f t="shared" si="434"/>
        <v/>
      </c>
      <c r="DP157" s="149" t="str">
        <f t="shared" si="435"/>
        <v/>
      </c>
      <c r="DQ157" s="150" t="str">
        <f t="shared" si="436"/>
        <v/>
      </c>
      <c r="DR157" s="89"/>
      <c r="DS157" s="5"/>
      <c r="DT157" s="89"/>
      <c r="DU157" s="143" t="str">
        <f t="shared" si="437"/>
        <v/>
      </c>
      <c r="DV157" s="144" t="str">
        <f t="shared" si="438"/>
        <v/>
      </c>
      <c r="DW157" s="145" t="str">
        <f t="shared" si="439"/>
        <v/>
      </c>
      <c r="DX157" s="145" t="str">
        <f t="shared" si="440"/>
        <v/>
      </c>
      <c r="DY157" s="146" t="str">
        <f t="shared" si="441"/>
        <v/>
      </c>
      <c r="DZ157" s="147" t="str">
        <f t="shared" si="442"/>
        <v/>
      </c>
      <c r="EA157" s="148" t="str">
        <f t="shared" si="443"/>
        <v/>
      </c>
      <c r="EB157" s="149" t="str">
        <f t="shared" si="444"/>
        <v/>
      </c>
      <c r="EC157" s="150" t="str">
        <f t="shared" si="445"/>
        <v/>
      </c>
      <c r="ED157" s="89"/>
      <c r="EE157" s="5"/>
      <c r="EF157" s="89"/>
      <c r="EG157" s="143" t="str">
        <f t="shared" si="446"/>
        <v/>
      </c>
      <c r="EH157" s="144" t="str">
        <f t="shared" si="447"/>
        <v/>
      </c>
      <c r="EI157" s="145" t="str">
        <f t="shared" si="448"/>
        <v/>
      </c>
      <c r="EJ157" s="145" t="str">
        <f t="shared" si="449"/>
        <v/>
      </c>
      <c r="EK157" s="146" t="str">
        <f t="shared" si="450"/>
        <v/>
      </c>
      <c r="EL157" s="147" t="str">
        <f t="shared" si="451"/>
        <v/>
      </c>
      <c r="EM157" s="148" t="str">
        <f t="shared" si="452"/>
        <v/>
      </c>
      <c r="EN157" s="149" t="str">
        <f t="shared" si="453"/>
        <v/>
      </c>
      <c r="EO157" s="150" t="str">
        <f t="shared" si="454"/>
        <v/>
      </c>
      <c r="EP157" s="89"/>
      <c r="EQ157" s="5"/>
      <c r="ER157" s="89"/>
      <c r="ES157" s="143" t="str">
        <f t="shared" si="455"/>
        <v/>
      </c>
      <c r="ET157" s="144" t="str">
        <f t="shared" si="456"/>
        <v/>
      </c>
      <c r="EU157" s="145" t="str">
        <f t="shared" si="457"/>
        <v/>
      </c>
      <c r="EV157" s="145" t="str">
        <f t="shared" si="458"/>
        <v/>
      </c>
      <c r="EW157" s="146" t="str">
        <f t="shared" si="459"/>
        <v/>
      </c>
      <c r="EX157" s="147" t="str">
        <f t="shared" si="460"/>
        <v/>
      </c>
      <c r="EY157" s="148" t="str">
        <f t="shared" si="461"/>
        <v/>
      </c>
      <c r="EZ157" s="149" t="str">
        <f t="shared" si="462"/>
        <v/>
      </c>
      <c r="FA157" s="150" t="str">
        <f t="shared" si="463"/>
        <v/>
      </c>
      <c r="FB157" s="89"/>
      <c r="FC157" s="5"/>
      <c r="FD157" s="89"/>
      <c r="FE157" s="143" t="str">
        <f t="shared" si="464"/>
        <v/>
      </c>
      <c r="FF157" s="144" t="str">
        <f t="shared" si="465"/>
        <v/>
      </c>
      <c r="FG157" s="145" t="str">
        <f t="shared" si="466"/>
        <v/>
      </c>
      <c r="FH157" s="145" t="str">
        <f t="shared" si="467"/>
        <v/>
      </c>
      <c r="FI157" s="146" t="str">
        <f t="shared" si="468"/>
        <v/>
      </c>
      <c r="FJ157" s="147" t="str">
        <f t="shared" si="469"/>
        <v/>
      </c>
      <c r="FK157" s="148" t="str">
        <f t="shared" si="470"/>
        <v/>
      </c>
      <c r="FL157" s="149" t="str">
        <f t="shared" si="471"/>
        <v/>
      </c>
      <c r="FM157" s="150" t="str">
        <f t="shared" si="472"/>
        <v/>
      </c>
      <c r="FN157" s="89"/>
      <c r="FO157" s="5"/>
      <c r="FP157" s="89"/>
      <c r="FQ157" s="143" t="str">
        <f>IF(FU157="","",#REF!)</f>
        <v/>
      </c>
      <c r="FR157" s="144" t="str">
        <f t="shared" si="473"/>
        <v/>
      </c>
      <c r="FS157" s="145" t="str">
        <f t="shared" si="474"/>
        <v/>
      </c>
      <c r="FT157" s="145" t="str">
        <f t="shared" si="475"/>
        <v/>
      </c>
      <c r="FU157" s="146" t="str">
        <f t="shared" si="476"/>
        <v/>
      </c>
      <c r="FV157" s="147" t="str">
        <f t="shared" si="477"/>
        <v/>
      </c>
      <c r="FW157" s="148" t="str">
        <f t="shared" si="478"/>
        <v/>
      </c>
      <c r="FX157" s="149" t="str">
        <f t="shared" si="479"/>
        <v/>
      </c>
      <c r="FY157" s="150" t="str">
        <f t="shared" si="480"/>
        <v/>
      </c>
      <c r="FZ157" s="89"/>
      <c r="GA157" s="5"/>
      <c r="GB157" s="89"/>
      <c r="GC157" s="143" t="str">
        <f t="shared" si="481"/>
        <v/>
      </c>
      <c r="GD157" s="144" t="str">
        <f t="shared" si="482"/>
        <v/>
      </c>
      <c r="GE157" s="145" t="str">
        <f t="shared" si="483"/>
        <v/>
      </c>
      <c r="GF157" s="145" t="str">
        <f t="shared" si="484"/>
        <v/>
      </c>
      <c r="GG157" s="146" t="str">
        <f t="shared" si="485"/>
        <v/>
      </c>
      <c r="GH157" s="147" t="str">
        <f t="shared" si="486"/>
        <v/>
      </c>
      <c r="GI157" s="148" t="str">
        <f t="shared" si="487"/>
        <v/>
      </c>
      <c r="GJ157" s="149" t="str">
        <f t="shared" si="488"/>
        <v/>
      </c>
      <c r="GK157" s="150" t="str">
        <f t="shared" si="489"/>
        <v/>
      </c>
      <c r="GL157" s="89"/>
      <c r="GM157" s="5"/>
      <c r="GN157" s="89"/>
      <c r="GO157" s="143" t="str">
        <f t="shared" si="490"/>
        <v/>
      </c>
      <c r="GP157" s="144" t="str">
        <f t="shared" si="491"/>
        <v/>
      </c>
      <c r="GQ157" s="145" t="str">
        <f t="shared" si="492"/>
        <v/>
      </c>
      <c r="GR157" s="145" t="str">
        <f t="shared" si="493"/>
        <v/>
      </c>
      <c r="GS157" s="146" t="str">
        <f t="shared" si="494"/>
        <v/>
      </c>
      <c r="GT157" s="147" t="str">
        <f t="shared" si="495"/>
        <v/>
      </c>
      <c r="GU157" s="148" t="str">
        <f t="shared" si="496"/>
        <v/>
      </c>
      <c r="GV157" s="149" t="str">
        <f t="shared" si="497"/>
        <v/>
      </c>
      <c r="GW157" s="150" t="str">
        <f t="shared" si="498"/>
        <v/>
      </c>
      <c r="GX157" s="89"/>
      <c r="GY157" s="5"/>
      <c r="GZ157" s="89"/>
      <c r="HA157" s="143" t="str">
        <f t="shared" si="499"/>
        <v/>
      </c>
      <c r="HB157" s="144" t="str">
        <f t="shared" si="500"/>
        <v/>
      </c>
      <c r="HC157" s="145" t="str">
        <f t="shared" si="501"/>
        <v/>
      </c>
      <c r="HD157" s="145" t="str">
        <f t="shared" si="502"/>
        <v/>
      </c>
      <c r="HE157" s="146" t="str">
        <f t="shared" si="503"/>
        <v/>
      </c>
      <c r="HF157" s="147" t="str">
        <f t="shared" si="504"/>
        <v/>
      </c>
      <c r="HG157" s="148" t="str">
        <f t="shared" si="505"/>
        <v/>
      </c>
      <c r="HH157" s="149" t="str">
        <f t="shared" si="506"/>
        <v/>
      </c>
      <c r="HI157" s="150" t="str">
        <f t="shared" si="507"/>
        <v/>
      </c>
      <c r="HJ157" s="89"/>
      <c r="HK157" s="5"/>
      <c r="HL157" s="89"/>
      <c r="HM157" s="143" t="str">
        <f t="shared" si="508"/>
        <v/>
      </c>
      <c r="HN157" s="144" t="str">
        <f t="shared" si="509"/>
        <v/>
      </c>
      <c r="HO157" s="145" t="str">
        <f t="shared" si="510"/>
        <v/>
      </c>
      <c r="HP157" s="145" t="str">
        <f t="shared" si="511"/>
        <v/>
      </c>
      <c r="HQ157" s="146" t="str">
        <f t="shared" si="512"/>
        <v/>
      </c>
      <c r="HR157" s="147" t="str">
        <f t="shared" si="513"/>
        <v/>
      </c>
      <c r="HS157" s="148" t="str">
        <f t="shared" si="514"/>
        <v/>
      </c>
      <c r="HT157" s="149" t="str">
        <f t="shared" si="515"/>
        <v/>
      </c>
      <c r="HU157" s="150" t="str">
        <f t="shared" si="516"/>
        <v/>
      </c>
      <c r="HV157" s="89"/>
      <c r="HW157" s="5"/>
      <c r="HX157" s="89"/>
      <c r="HY157" s="143" t="str">
        <f t="shared" si="517"/>
        <v/>
      </c>
      <c r="HZ157" s="144" t="str">
        <f t="shared" si="518"/>
        <v/>
      </c>
      <c r="IA157" s="145" t="str">
        <f t="shared" si="519"/>
        <v/>
      </c>
      <c r="IB157" s="145" t="str">
        <f t="shared" si="520"/>
        <v/>
      </c>
      <c r="IC157" s="146" t="str">
        <f t="shared" si="521"/>
        <v/>
      </c>
      <c r="ID157" s="147" t="str">
        <f t="shared" si="522"/>
        <v/>
      </c>
      <c r="IE157" s="148" t="str">
        <f t="shared" si="523"/>
        <v/>
      </c>
      <c r="IF157" s="149" t="str">
        <f t="shared" si="524"/>
        <v/>
      </c>
      <c r="IG157" s="150" t="str">
        <f t="shared" si="525"/>
        <v/>
      </c>
      <c r="IH157" s="89"/>
      <c r="II157" s="5"/>
      <c r="IJ157" s="89"/>
      <c r="IK157" s="143" t="str">
        <f t="shared" si="526"/>
        <v/>
      </c>
      <c r="IL157" s="144" t="str">
        <f t="shared" si="527"/>
        <v/>
      </c>
      <c r="IM157" s="145" t="str">
        <f t="shared" si="528"/>
        <v/>
      </c>
      <c r="IN157" s="145" t="str">
        <f t="shared" si="529"/>
        <v/>
      </c>
      <c r="IO157" s="146" t="str">
        <f t="shared" si="530"/>
        <v/>
      </c>
      <c r="IP157" s="147" t="str">
        <f t="shared" si="531"/>
        <v/>
      </c>
      <c r="IQ157" s="148" t="str">
        <f t="shared" si="532"/>
        <v/>
      </c>
      <c r="IR157" s="149" t="str">
        <f t="shared" si="533"/>
        <v/>
      </c>
      <c r="IS157" s="150" t="str">
        <f t="shared" si="534"/>
        <v/>
      </c>
      <c r="IT157" s="89"/>
      <c r="IU157" s="5"/>
      <c r="IV157" s="89"/>
      <c r="IW157" s="143" t="str">
        <f t="shared" si="535"/>
        <v/>
      </c>
      <c r="IX157" s="144" t="str">
        <f t="shared" si="536"/>
        <v/>
      </c>
      <c r="IY157" s="145" t="str">
        <f t="shared" si="537"/>
        <v/>
      </c>
      <c r="IZ157" s="145" t="str">
        <f t="shared" si="538"/>
        <v/>
      </c>
      <c r="JA157" s="146" t="str">
        <f t="shared" si="539"/>
        <v/>
      </c>
      <c r="JB157" s="147" t="str">
        <f t="shared" si="540"/>
        <v/>
      </c>
      <c r="JC157" s="148" t="str">
        <f t="shared" si="541"/>
        <v/>
      </c>
      <c r="JD157" s="149" t="str">
        <f t="shared" si="542"/>
        <v/>
      </c>
      <c r="JE157" s="150" t="str">
        <f t="shared" si="543"/>
        <v/>
      </c>
      <c r="JF157" s="89"/>
      <c r="JG157" s="5"/>
      <c r="JH157" s="89"/>
      <c r="JI157" s="143" t="str">
        <f t="shared" si="544"/>
        <v/>
      </c>
      <c r="JJ157" s="144" t="str">
        <f t="shared" si="545"/>
        <v/>
      </c>
      <c r="JK157" s="145" t="str">
        <f t="shared" si="546"/>
        <v/>
      </c>
      <c r="JL157" s="145" t="str">
        <f t="shared" si="547"/>
        <v/>
      </c>
      <c r="JM157" s="146" t="str">
        <f t="shared" si="548"/>
        <v/>
      </c>
      <c r="JN157" s="147" t="str">
        <f t="shared" si="549"/>
        <v/>
      </c>
      <c r="JO157" s="148" t="str">
        <f t="shared" si="550"/>
        <v/>
      </c>
      <c r="JP157" s="149" t="str">
        <f t="shared" si="551"/>
        <v/>
      </c>
      <c r="JQ157" s="150" t="str">
        <f t="shared" si="552"/>
        <v/>
      </c>
      <c r="JR157" s="89"/>
      <c r="JS157" s="5"/>
      <c r="JT157" s="89"/>
      <c r="JU157" s="143" t="str">
        <f t="shared" si="553"/>
        <v/>
      </c>
      <c r="JV157" s="144" t="str">
        <f t="shared" si="554"/>
        <v/>
      </c>
      <c r="JW157" s="145" t="str">
        <f t="shared" si="555"/>
        <v/>
      </c>
      <c r="JX157" s="145" t="str">
        <f t="shared" si="556"/>
        <v/>
      </c>
      <c r="JY157" s="146" t="str">
        <f t="shared" si="557"/>
        <v/>
      </c>
      <c r="JZ157" s="147" t="str">
        <f t="shared" si="558"/>
        <v/>
      </c>
      <c r="KA157" s="148" t="str">
        <f t="shared" si="559"/>
        <v/>
      </c>
      <c r="KB157" s="149" t="str">
        <f t="shared" si="560"/>
        <v/>
      </c>
      <c r="KC157" s="150" t="str">
        <f t="shared" si="561"/>
        <v/>
      </c>
      <c r="KD157" s="89"/>
      <c r="KE157" s="5"/>
      <c r="KF157" s="89"/>
    </row>
    <row r="158" spans="1:292" ht="13.5" customHeight="1" x14ac:dyDescent="0.25">
      <c r="A158" s="100"/>
      <c r="E158" s="143" t="str">
        <f t="shared" si="397"/>
        <v/>
      </c>
      <c r="F158" s="144" t="str">
        <f t="shared" si="398"/>
        <v/>
      </c>
      <c r="G158" s="145" t="str">
        <f t="shared" si="399"/>
        <v/>
      </c>
      <c r="H158" s="145" t="str">
        <f t="shared" si="400"/>
        <v/>
      </c>
      <c r="I158" s="146" t="str">
        <f t="shared" si="401"/>
        <v/>
      </c>
      <c r="J158" s="147" t="str">
        <f t="shared" si="402"/>
        <v/>
      </c>
      <c r="K158" s="148" t="str">
        <f t="shared" si="403"/>
        <v/>
      </c>
      <c r="L158" s="149" t="str">
        <f t="shared" si="404"/>
        <v/>
      </c>
      <c r="M158" s="150" t="str">
        <f t="shared" si="405"/>
        <v/>
      </c>
      <c r="O158" s="5"/>
      <c r="Q158" s="143" t="str">
        <f t="shared" si="406"/>
        <v/>
      </c>
      <c r="R158" s="144" t="str">
        <f t="shared" si="407"/>
        <v/>
      </c>
      <c r="S158" s="145" t="str">
        <f t="shared" si="408"/>
        <v/>
      </c>
      <c r="T158" s="145" t="str">
        <f t="shared" si="409"/>
        <v/>
      </c>
      <c r="U158" s="146" t="str">
        <f t="shared" si="410"/>
        <v/>
      </c>
      <c r="V158" s="147" t="str">
        <f t="shared" si="411"/>
        <v/>
      </c>
      <c r="W158" s="148" t="str">
        <f t="shared" si="412"/>
        <v/>
      </c>
      <c r="X158" s="149" t="str">
        <f t="shared" si="413"/>
        <v/>
      </c>
      <c r="Y158" s="150" t="str">
        <f t="shared" si="414"/>
        <v/>
      </c>
      <c r="AA158" s="5"/>
      <c r="AC158" s="143" t="str">
        <f t="shared" si="415"/>
        <v/>
      </c>
      <c r="AD158" s="144" t="str">
        <f t="shared" si="416"/>
        <v/>
      </c>
      <c r="AE158" s="145" t="str">
        <f t="shared" si="417"/>
        <v/>
      </c>
      <c r="AF158" s="145" t="str">
        <f t="shared" si="418"/>
        <v/>
      </c>
      <c r="AG158" s="146" t="str">
        <f t="shared" si="419"/>
        <v/>
      </c>
      <c r="AH158" s="147" t="str">
        <f t="shared" si="420"/>
        <v/>
      </c>
      <c r="AI158" s="148" t="str">
        <f t="shared" si="421"/>
        <v/>
      </c>
      <c r="AJ158" s="149" t="str">
        <f t="shared" si="422"/>
        <v/>
      </c>
      <c r="AK158" s="150" t="str">
        <f t="shared" si="423"/>
        <v/>
      </c>
      <c r="AM158" s="5"/>
      <c r="AO158" s="143" t="str">
        <f t="shared" si="598"/>
        <v/>
      </c>
      <c r="AP158" s="144" t="str">
        <f t="shared" si="599"/>
        <v/>
      </c>
      <c r="AQ158" s="145" t="str">
        <f t="shared" si="424"/>
        <v/>
      </c>
      <c r="AR158" s="145" t="str">
        <f t="shared" si="425"/>
        <v/>
      </c>
      <c r="AS158" s="146" t="str">
        <f t="shared" si="600"/>
        <v/>
      </c>
      <c r="AT158" s="147" t="str">
        <f t="shared" si="601"/>
        <v/>
      </c>
      <c r="AU158" s="148" t="str">
        <f t="shared" si="602"/>
        <v/>
      </c>
      <c r="AV158" s="149" t="str">
        <f t="shared" si="603"/>
        <v/>
      </c>
      <c r="AW158" s="150" t="str">
        <f t="shared" si="604"/>
        <v/>
      </c>
      <c r="AX158" s="89"/>
      <c r="AY158" s="5"/>
      <c r="AZ158" s="89"/>
      <c r="BA158" s="143" t="str">
        <f t="shared" si="605"/>
        <v/>
      </c>
      <c r="BB158" s="144" t="str">
        <f t="shared" si="606"/>
        <v/>
      </c>
      <c r="BC158" s="145" t="str">
        <f t="shared" si="426"/>
        <v/>
      </c>
      <c r="BD158" s="145" t="str">
        <f t="shared" si="427"/>
        <v/>
      </c>
      <c r="BE158" s="146" t="str">
        <f t="shared" si="607"/>
        <v/>
      </c>
      <c r="BF158" s="147" t="str">
        <f t="shared" si="608"/>
        <v/>
      </c>
      <c r="BG158" s="148" t="str">
        <f t="shared" si="609"/>
        <v/>
      </c>
      <c r="BH158" s="149" t="str">
        <f t="shared" si="610"/>
        <v/>
      </c>
      <c r="BI158" s="150" t="str">
        <f t="shared" si="611"/>
        <v/>
      </c>
      <c r="BJ158" s="89"/>
      <c r="BK158" s="5"/>
      <c r="BL158" s="89"/>
      <c r="BM158" s="143" t="str">
        <f t="shared" si="571"/>
        <v/>
      </c>
      <c r="BN158" s="144" t="str">
        <f t="shared" si="572"/>
        <v/>
      </c>
      <c r="BO158" s="145" t="str">
        <f t="shared" si="573"/>
        <v/>
      </c>
      <c r="BP158" s="145" t="str">
        <f t="shared" si="574"/>
        <v/>
      </c>
      <c r="BQ158" s="146" t="str">
        <f t="shared" si="575"/>
        <v/>
      </c>
      <c r="BR158" s="147" t="str">
        <f t="shared" si="576"/>
        <v/>
      </c>
      <c r="BS158" s="148" t="str">
        <f t="shared" si="577"/>
        <v/>
      </c>
      <c r="BT158" s="149" t="str">
        <f t="shared" si="578"/>
        <v/>
      </c>
      <c r="BU158" s="150" t="str">
        <f t="shared" si="579"/>
        <v/>
      </c>
      <c r="BV158" s="89"/>
      <c r="BW158" s="142"/>
      <c r="BX158" s="142"/>
      <c r="BY158" s="143" t="str">
        <f t="shared" si="580"/>
        <v/>
      </c>
      <c r="BZ158" s="144" t="str">
        <f t="shared" si="581"/>
        <v/>
      </c>
      <c r="CA158" s="145" t="str">
        <f t="shared" si="582"/>
        <v/>
      </c>
      <c r="CB158" s="145" t="str">
        <f t="shared" si="583"/>
        <v/>
      </c>
      <c r="CC158" s="146" t="str">
        <f t="shared" si="584"/>
        <v/>
      </c>
      <c r="CD158" s="147" t="str">
        <f t="shared" si="585"/>
        <v/>
      </c>
      <c r="CE158" s="148" t="str">
        <f t="shared" si="586"/>
        <v/>
      </c>
      <c r="CF158" s="149" t="str">
        <f t="shared" si="587"/>
        <v/>
      </c>
      <c r="CG158" s="150" t="str">
        <f t="shared" si="588"/>
        <v/>
      </c>
      <c r="CH158" s="89"/>
      <c r="CI158" s="142"/>
      <c r="CJ158" s="142"/>
      <c r="CK158" s="143" t="str">
        <f t="shared" si="612"/>
        <v/>
      </c>
      <c r="CL158" s="144" t="str">
        <f t="shared" si="613"/>
        <v/>
      </c>
      <c r="CM158" s="145" t="str">
        <f t="shared" si="614"/>
        <v/>
      </c>
      <c r="CN158" s="145" t="str">
        <f t="shared" si="615"/>
        <v/>
      </c>
      <c r="CO158" s="146" t="str">
        <f t="shared" si="616"/>
        <v/>
      </c>
      <c r="CP158" s="147" t="str">
        <f t="shared" si="617"/>
        <v/>
      </c>
      <c r="CQ158" s="148" t="str">
        <f t="shared" si="618"/>
        <v/>
      </c>
      <c r="CR158" s="149" t="str">
        <f t="shared" si="619"/>
        <v/>
      </c>
      <c r="CS158" s="150" t="str">
        <f t="shared" si="620"/>
        <v/>
      </c>
      <c r="CT158" s="89"/>
      <c r="CU158" s="5"/>
      <c r="CV158" s="89"/>
      <c r="CW158" s="143" t="str">
        <f t="shared" si="562"/>
        <v/>
      </c>
      <c r="CX158" s="144" t="str">
        <f t="shared" si="563"/>
        <v/>
      </c>
      <c r="CY158" s="145" t="str">
        <f t="shared" si="564"/>
        <v/>
      </c>
      <c r="CZ158" s="145" t="str">
        <f t="shared" si="565"/>
        <v/>
      </c>
      <c r="DA158" s="146" t="str">
        <f t="shared" si="566"/>
        <v/>
      </c>
      <c r="DB158" s="147" t="str">
        <f t="shared" si="567"/>
        <v/>
      </c>
      <c r="DC158" s="148" t="str">
        <f t="shared" si="568"/>
        <v/>
      </c>
      <c r="DD158" s="149" t="str">
        <f t="shared" si="569"/>
        <v/>
      </c>
      <c r="DE158" s="150" t="str">
        <f t="shared" si="570"/>
        <v/>
      </c>
      <c r="DF158" s="89"/>
      <c r="DG158" s="142"/>
      <c r="DH158" s="142"/>
      <c r="DI158" s="143" t="str">
        <f t="shared" si="428"/>
        <v/>
      </c>
      <c r="DJ158" s="144" t="str">
        <f t="shared" si="429"/>
        <v/>
      </c>
      <c r="DK158" s="145" t="str">
        <f t="shared" si="430"/>
        <v/>
      </c>
      <c r="DL158" s="145" t="str">
        <f t="shared" si="431"/>
        <v/>
      </c>
      <c r="DM158" s="146" t="str">
        <f t="shared" si="432"/>
        <v/>
      </c>
      <c r="DN158" s="147" t="str">
        <f t="shared" si="433"/>
        <v/>
      </c>
      <c r="DO158" s="148" t="str">
        <f t="shared" si="434"/>
        <v/>
      </c>
      <c r="DP158" s="149" t="str">
        <f t="shared" si="435"/>
        <v/>
      </c>
      <c r="DQ158" s="150" t="str">
        <f t="shared" si="436"/>
        <v/>
      </c>
      <c r="DR158" s="89"/>
      <c r="DS158" s="5"/>
      <c r="DT158" s="89"/>
      <c r="DU158" s="143" t="str">
        <f t="shared" si="437"/>
        <v/>
      </c>
      <c r="DV158" s="144" t="str">
        <f t="shared" si="438"/>
        <v/>
      </c>
      <c r="DW158" s="145" t="str">
        <f t="shared" si="439"/>
        <v/>
      </c>
      <c r="DX158" s="145" t="str">
        <f t="shared" si="440"/>
        <v/>
      </c>
      <c r="DY158" s="146" t="str">
        <f t="shared" si="441"/>
        <v/>
      </c>
      <c r="DZ158" s="147" t="str">
        <f t="shared" si="442"/>
        <v/>
      </c>
      <c r="EA158" s="148" t="str">
        <f t="shared" si="443"/>
        <v/>
      </c>
      <c r="EB158" s="149" t="str">
        <f t="shared" si="444"/>
        <v/>
      </c>
      <c r="EC158" s="150" t="str">
        <f t="shared" si="445"/>
        <v/>
      </c>
      <c r="ED158" s="89"/>
      <c r="EE158" s="5"/>
      <c r="EF158" s="89"/>
      <c r="EG158" s="143" t="str">
        <f t="shared" si="446"/>
        <v/>
      </c>
      <c r="EH158" s="144" t="str">
        <f t="shared" si="447"/>
        <v/>
      </c>
      <c r="EI158" s="145" t="str">
        <f t="shared" si="448"/>
        <v/>
      </c>
      <c r="EJ158" s="145" t="str">
        <f t="shared" si="449"/>
        <v/>
      </c>
      <c r="EK158" s="146" t="str">
        <f t="shared" si="450"/>
        <v/>
      </c>
      <c r="EL158" s="147" t="str">
        <f t="shared" si="451"/>
        <v/>
      </c>
      <c r="EM158" s="148" t="str">
        <f t="shared" si="452"/>
        <v/>
      </c>
      <c r="EN158" s="149" t="str">
        <f t="shared" si="453"/>
        <v/>
      </c>
      <c r="EO158" s="150" t="str">
        <f t="shared" si="454"/>
        <v/>
      </c>
      <c r="EP158" s="89"/>
      <c r="EQ158" s="5"/>
      <c r="ER158" s="89"/>
      <c r="ES158" s="143" t="str">
        <f t="shared" si="455"/>
        <v/>
      </c>
      <c r="ET158" s="144" t="str">
        <f t="shared" si="456"/>
        <v/>
      </c>
      <c r="EU158" s="145" t="str">
        <f t="shared" si="457"/>
        <v/>
      </c>
      <c r="EV158" s="145" t="str">
        <f t="shared" si="458"/>
        <v/>
      </c>
      <c r="EW158" s="146" t="str">
        <f t="shared" si="459"/>
        <v/>
      </c>
      <c r="EX158" s="147" t="str">
        <f t="shared" si="460"/>
        <v/>
      </c>
      <c r="EY158" s="148" t="str">
        <f t="shared" si="461"/>
        <v/>
      </c>
      <c r="EZ158" s="149" t="str">
        <f t="shared" si="462"/>
        <v/>
      </c>
      <c r="FA158" s="150" t="str">
        <f t="shared" si="463"/>
        <v/>
      </c>
      <c r="FB158" s="89"/>
      <c r="FC158" s="5"/>
      <c r="FD158" s="89"/>
      <c r="FE158" s="143" t="str">
        <f t="shared" si="464"/>
        <v/>
      </c>
      <c r="FF158" s="144" t="str">
        <f t="shared" si="465"/>
        <v/>
      </c>
      <c r="FG158" s="145" t="str">
        <f t="shared" si="466"/>
        <v/>
      </c>
      <c r="FH158" s="145" t="str">
        <f t="shared" si="467"/>
        <v/>
      </c>
      <c r="FI158" s="146" t="str">
        <f t="shared" si="468"/>
        <v/>
      </c>
      <c r="FJ158" s="147" t="str">
        <f t="shared" si="469"/>
        <v/>
      </c>
      <c r="FK158" s="148" t="str">
        <f t="shared" si="470"/>
        <v/>
      </c>
      <c r="FL158" s="149" t="str">
        <f t="shared" si="471"/>
        <v/>
      </c>
      <c r="FM158" s="150" t="str">
        <f t="shared" si="472"/>
        <v/>
      </c>
      <c r="FN158" s="89"/>
      <c r="FO158" s="5"/>
      <c r="FP158" s="89"/>
      <c r="FQ158" s="143" t="str">
        <f>IF(FU158="","",#REF!)</f>
        <v/>
      </c>
      <c r="FR158" s="144" t="str">
        <f t="shared" si="473"/>
        <v/>
      </c>
      <c r="FS158" s="145" t="str">
        <f t="shared" si="474"/>
        <v/>
      </c>
      <c r="FT158" s="145" t="str">
        <f t="shared" si="475"/>
        <v/>
      </c>
      <c r="FU158" s="146" t="str">
        <f t="shared" si="476"/>
        <v/>
      </c>
      <c r="FV158" s="147" t="str">
        <f t="shared" si="477"/>
        <v/>
      </c>
      <c r="FW158" s="148" t="str">
        <f t="shared" si="478"/>
        <v/>
      </c>
      <c r="FX158" s="149" t="str">
        <f t="shared" si="479"/>
        <v/>
      </c>
      <c r="FY158" s="150" t="str">
        <f t="shared" si="480"/>
        <v/>
      </c>
      <c r="FZ158" s="89"/>
      <c r="GA158" s="5"/>
      <c r="GB158" s="89"/>
      <c r="GC158" s="143" t="str">
        <f t="shared" si="481"/>
        <v/>
      </c>
      <c r="GD158" s="144" t="str">
        <f t="shared" si="482"/>
        <v/>
      </c>
      <c r="GE158" s="145" t="str">
        <f t="shared" si="483"/>
        <v/>
      </c>
      <c r="GF158" s="145" t="str">
        <f t="shared" si="484"/>
        <v/>
      </c>
      <c r="GG158" s="146" t="str">
        <f t="shared" si="485"/>
        <v/>
      </c>
      <c r="GH158" s="147" t="str">
        <f t="shared" si="486"/>
        <v/>
      </c>
      <c r="GI158" s="148" t="str">
        <f t="shared" si="487"/>
        <v/>
      </c>
      <c r="GJ158" s="149" t="str">
        <f t="shared" si="488"/>
        <v/>
      </c>
      <c r="GK158" s="150" t="str">
        <f t="shared" si="489"/>
        <v/>
      </c>
      <c r="GL158" s="89"/>
      <c r="GM158" s="5"/>
      <c r="GN158" s="89"/>
      <c r="GO158" s="143" t="str">
        <f t="shared" si="490"/>
        <v/>
      </c>
      <c r="GP158" s="144" t="str">
        <f t="shared" si="491"/>
        <v/>
      </c>
      <c r="GQ158" s="145" t="str">
        <f t="shared" si="492"/>
        <v/>
      </c>
      <c r="GR158" s="145" t="str">
        <f t="shared" si="493"/>
        <v/>
      </c>
      <c r="GS158" s="146" t="str">
        <f t="shared" si="494"/>
        <v/>
      </c>
      <c r="GT158" s="147" t="str">
        <f t="shared" si="495"/>
        <v/>
      </c>
      <c r="GU158" s="148" t="str">
        <f t="shared" si="496"/>
        <v/>
      </c>
      <c r="GV158" s="149" t="str">
        <f t="shared" si="497"/>
        <v/>
      </c>
      <c r="GW158" s="150" t="str">
        <f t="shared" si="498"/>
        <v/>
      </c>
      <c r="GX158" s="89"/>
      <c r="GY158" s="5"/>
      <c r="GZ158" s="89"/>
      <c r="HA158" s="143" t="str">
        <f t="shared" si="499"/>
        <v/>
      </c>
      <c r="HB158" s="144" t="str">
        <f t="shared" si="500"/>
        <v/>
      </c>
      <c r="HC158" s="145" t="str">
        <f t="shared" si="501"/>
        <v/>
      </c>
      <c r="HD158" s="145" t="str">
        <f t="shared" si="502"/>
        <v/>
      </c>
      <c r="HE158" s="146" t="str">
        <f t="shared" si="503"/>
        <v/>
      </c>
      <c r="HF158" s="147" t="str">
        <f t="shared" si="504"/>
        <v/>
      </c>
      <c r="HG158" s="148" t="str">
        <f t="shared" si="505"/>
        <v/>
      </c>
      <c r="HH158" s="149" t="str">
        <f t="shared" si="506"/>
        <v/>
      </c>
      <c r="HI158" s="150" t="str">
        <f t="shared" si="507"/>
        <v/>
      </c>
      <c r="HJ158" s="89"/>
      <c r="HK158" s="5"/>
      <c r="HL158" s="89"/>
      <c r="HM158" s="143" t="str">
        <f t="shared" si="508"/>
        <v/>
      </c>
      <c r="HN158" s="144" t="str">
        <f t="shared" si="509"/>
        <v/>
      </c>
      <c r="HO158" s="145" t="str">
        <f t="shared" si="510"/>
        <v/>
      </c>
      <c r="HP158" s="145" t="str">
        <f t="shared" si="511"/>
        <v/>
      </c>
      <c r="HQ158" s="146" t="str">
        <f t="shared" si="512"/>
        <v/>
      </c>
      <c r="HR158" s="147" t="str">
        <f t="shared" si="513"/>
        <v/>
      </c>
      <c r="HS158" s="148" t="str">
        <f t="shared" si="514"/>
        <v/>
      </c>
      <c r="HT158" s="149" t="str">
        <f t="shared" si="515"/>
        <v/>
      </c>
      <c r="HU158" s="150" t="str">
        <f t="shared" si="516"/>
        <v/>
      </c>
      <c r="HV158" s="89"/>
      <c r="HW158" s="5"/>
      <c r="HX158" s="89"/>
      <c r="HY158" s="143" t="str">
        <f t="shared" si="517"/>
        <v/>
      </c>
      <c r="HZ158" s="144" t="str">
        <f t="shared" si="518"/>
        <v/>
      </c>
      <c r="IA158" s="145" t="str">
        <f t="shared" si="519"/>
        <v/>
      </c>
      <c r="IB158" s="145" t="str">
        <f t="shared" si="520"/>
        <v/>
      </c>
      <c r="IC158" s="146" t="str">
        <f t="shared" si="521"/>
        <v/>
      </c>
      <c r="ID158" s="147" t="str">
        <f t="shared" si="522"/>
        <v/>
      </c>
      <c r="IE158" s="148" t="str">
        <f t="shared" si="523"/>
        <v/>
      </c>
      <c r="IF158" s="149" t="str">
        <f t="shared" si="524"/>
        <v/>
      </c>
      <c r="IG158" s="150" t="str">
        <f t="shared" si="525"/>
        <v/>
      </c>
      <c r="IH158" s="89"/>
      <c r="II158" s="5"/>
      <c r="IJ158" s="89"/>
      <c r="IK158" s="143" t="str">
        <f t="shared" si="526"/>
        <v/>
      </c>
      <c r="IL158" s="144" t="str">
        <f t="shared" si="527"/>
        <v/>
      </c>
      <c r="IM158" s="145" t="str">
        <f t="shared" si="528"/>
        <v/>
      </c>
      <c r="IN158" s="145" t="str">
        <f t="shared" si="529"/>
        <v/>
      </c>
      <c r="IO158" s="146" t="str">
        <f t="shared" si="530"/>
        <v/>
      </c>
      <c r="IP158" s="147" t="str">
        <f t="shared" si="531"/>
        <v/>
      </c>
      <c r="IQ158" s="148" t="str">
        <f t="shared" si="532"/>
        <v/>
      </c>
      <c r="IR158" s="149" t="str">
        <f t="shared" si="533"/>
        <v/>
      </c>
      <c r="IS158" s="150" t="str">
        <f t="shared" si="534"/>
        <v/>
      </c>
      <c r="IT158" s="89"/>
      <c r="IU158" s="5"/>
      <c r="IV158" s="89"/>
      <c r="IW158" s="143" t="str">
        <f t="shared" si="535"/>
        <v/>
      </c>
      <c r="IX158" s="144" t="str">
        <f t="shared" si="536"/>
        <v/>
      </c>
      <c r="IY158" s="145" t="str">
        <f t="shared" si="537"/>
        <v/>
      </c>
      <c r="IZ158" s="145" t="str">
        <f t="shared" si="538"/>
        <v/>
      </c>
      <c r="JA158" s="146" t="str">
        <f t="shared" si="539"/>
        <v/>
      </c>
      <c r="JB158" s="147" t="str">
        <f t="shared" si="540"/>
        <v/>
      </c>
      <c r="JC158" s="148" t="str">
        <f t="shared" si="541"/>
        <v/>
      </c>
      <c r="JD158" s="149" t="str">
        <f t="shared" si="542"/>
        <v/>
      </c>
      <c r="JE158" s="150" t="str">
        <f t="shared" si="543"/>
        <v/>
      </c>
      <c r="JF158" s="89"/>
      <c r="JG158" s="5"/>
      <c r="JH158" s="89"/>
      <c r="JI158" s="143" t="str">
        <f t="shared" si="544"/>
        <v/>
      </c>
      <c r="JJ158" s="144" t="str">
        <f t="shared" si="545"/>
        <v/>
      </c>
      <c r="JK158" s="145" t="str">
        <f t="shared" si="546"/>
        <v/>
      </c>
      <c r="JL158" s="145" t="str">
        <f t="shared" si="547"/>
        <v/>
      </c>
      <c r="JM158" s="146" t="str">
        <f t="shared" si="548"/>
        <v/>
      </c>
      <c r="JN158" s="147" t="str">
        <f t="shared" si="549"/>
        <v/>
      </c>
      <c r="JO158" s="148" t="str">
        <f t="shared" si="550"/>
        <v/>
      </c>
      <c r="JP158" s="149" t="str">
        <f t="shared" si="551"/>
        <v/>
      </c>
      <c r="JQ158" s="150" t="str">
        <f t="shared" si="552"/>
        <v/>
      </c>
      <c r="JR158" s="89"/>
      <c r="JS158" s="5"/>
      <c r="JT158" s="89"/>
      <c r="JU158" s="143" t="str">
        <f t="shared" si="553"/>
        <v/>
      </c>
      <c r="JV158" s="144" t="str">
        <f t="shared" si="554"/>
        <v/>
      </c>
      <c r="JW158" s="145" t="str">
        <f t="shared" si="555"/>
        <v/>
      </c>
      <c r="JX158" s="145" t="str">
        <f t="shared" si="556"/>
        <v/>
      </c>
      <c r="JY158" s="146" t="str">
        <f t="shared" si="557"/>
        <v/>
      </c>
      <c r="JZ158" s="147" t="str">
        <f t="shared" si="558"/>
        <v/>
      </c>
      <c r="KA158" s="148" t="str">
        <f t="shared" si="559"/>
        <v/>
      </c>
      <c r="KB158" s="149" t="str">
        <f t="shared" si="560"/>
        <v/>
      </c>
      <c r="KC158" s="150" t="str">
        <f t="shared" si="561"/>
        <v/>
      </c>
      <c r="KD158" s="89"/>
      <c r="KE158" s="5"/>
      <c r="KF158" s="89"/>
    </row>
    <row r="159" spans="1:292" ht="13.5" customHeight="1" x14ac:dyDescent="0.25">
      <c r="A159" s="100"/>
      <c r="E159" s="143" t="str">
        <f t="shared" si="397"/>
        <v/>
      </c>
      <c r="F159" s="144" t="str">
        <f t="shared" si="398"/>
        <v/>
      </c>
      <c r="G159" s="145" t="str">
        <f t="shared" si="399"/>
        <v/>
      </c>
      <c r="H159" s="145" t="str">
        <f t="shared" si="400"/>
        <v/>
      </c>
      <c r="I159" s="146" t="str">
        <f t="shared" si="401"/>
        <v/>
      </c>
      <c r="J159" s="147" t="str">
        <f t="shared" si="402"/>
        <v/>
      </c>
      <c r="K159" s="148" t="str">
        <f t="shared" si="403"/>
        <v/>
      </c>
      <c r="L159" s="149" t="str">
        <f t="shared" si="404"/>
        <v/>
      </c>
      <c r="M159" s="150" t="str">
        <f t="shared" si="405"/>
        <v/>
      </c>
      <c r="O159" s="5"/>
      <c r="Q159" s="143" t="str">
        <f t="shared" si="406"/>
        <v/>
      </c>
      <c r="R159" s="144" t="str">
        <f t="shared" si="407"/>
        <v/>
      </c>
      <c r="S159" s="145" t="str">
        <f t="shared" si="408"/>
        <v/>
      </c>
      <c r="T159" s="145" t="str">
        <f t="shared" si="409"/>
        <v/>
      </c>
      <c r="U159" s="146" t="str">
        <f t="shared" si="410"/>
        <v/>
      </c>
      <c r="V159" s="147" t="str">
        <f t="shared" si="411"/>
        <v/>
      </c>
      <c r="W159" s="148" t="str">
        <f t="shared" si="412"/>
        <v/>
      </c>
      <c r="X159" s="149" t="str">
        <f t="shared" si="413"/>
        <v/>
      </c>
      <c r="Y159" s="150" t="str">
        <f t="shared" si="414"/>
        <v/>
      </c>
      <c r="AA159" s="5"/>
      <c r="AC159" s="143" t="str">
        <f t="shared" si="415"/>
        <v/>
      </c>
      <c r="AD159" s="144" t="str">
        <f t="shared" si="416"/>
        <v/>
      </c>
      <c r="AE159" s="145" t="str">
        <f t="shared" si="417"/>
        <v/>
      </c>
      <c r="AF159" s="145" t="str">
        <f t="shared" si="418"/>
        <v/>
      </c>
      <c r="AG159" s="146" t="str">
        <f t="shared" si="419"/>
        <v/>
      </c>
      <c r="AH159" s="147" t="str">
        <f t="shared" si="420"/>
        <v/>
      </c>
      <c r="AI159" s="148" t="str">
        <f t="shared" si="421"/>
        <v/>
      </c>
      <c r="AJ159" s="149" t="str">
        <f t="shared" si="422"/>
        <v/>
      </c>
      <c r="AK159" s="150" t="str">
        <f t="shared" si="423"/>
        <v/>
      </c>
      <c r="AM159" s="5"/>
      <c r="AO159" s="143" t="str">
        <f t="shared" si="598"/>
        <v/>
      </c>
      <c r="AP159" s="144" t="str">
        <f t="shared" si="599"/>
        <v/>
      </c>
      <c r="AQ159" s="145" t="str">
        <f t="shared" si="424"/>
        <v/>
      </c>
      <c r="AR159" s="145" t="str">
        <f t="shared" si="425"/>
        <v/>
      </c>
      <c r="AS159" s="146" t="str">
        <f t="shared" si="600"/>
        <v/>
      </c>
      <c r="AT159" s="147" t="str">
        <f t="shared" si="601"/>
        <v/>
      </c>
      <c r="AU159" s="148" t="str">
        <f t="shared" si="602"/>
        <v/>
      </c>
      <c r="AV159" s="149" t="str">
        <f t="shared" si="603"/>
        <v/>
      </c>
      <c r="AW159" s="150" t="str">
        <f t="shared" si="604"/>
        <v/>
      </c>
      <c r="AX159" s="89"/>
      <c r="AY159" s="5"/>
      <c r="AZ159" s="89"/>
      <c r="BA159" s="143" t="str">
        <f t="shared" si="605"/>
        <v/>
      </c>
      <c r="BB159" s="144" t="str">
        <f t="shared" si="606"/>
        <v/>
      </c>
      <c r="BC159" s="145" t="str">
        <f t="shared" si="426"/>
        <v/>
      </c>
      <c r="BD159" s="145" t="str">
        <f t="shared" si="427"/>
        <v/>
      </c>
      <c r="BE159" s="146" t="str">
        <f t="shared" si="607"/>
        <v/>
      </c>
      <c r="BF159" s="147" t="str">
        <f t="shared" si="608"/>
        <v/>
      </c>
      <c r="BG159" s="148" t="str">
        <f t="shared" si="609"/>
        <v/>
      </c>
      <c r="BH159" s="149" t="str">
        <f t="shared" si="610"/>
        <v/>
      </c>
      <c r="BI159" s="150" t="str">
        <f t="shared" si="611"/>
        <v/>
      </c>
      <c r="BJ159" s="89"/>
      <c r="BK159" s="5"/>
      <c r="BL159" s="89"/>
      <c r="BM159" s="143" t="str">
        <f t="shared" si="571"/>
        <v/>
      </c>
      <c r="BN159" s="144" t="str">
        <f t="shared" si="572"/>
        <v/>
      </c>
      <c r="BO159" s="145" t="str">
        <f t="shared" si="573"/>
        <v/>
      </c>
      <c r="BP159" s="145" t="str">
        <f t="shared" si="574"/>
        <v/>
      </c>
      <c r="BQ159" s="146" t="str">
        <f t="shared" si="575"/>
        <v/>
      </c>
      <c r="BR159" s="147" t="str">
        <f t="shared" si="576"/>
        <v/>
      </c>
      <c r="BS159" s="148" t="str">
        <f t="shared" si="577"/>
        <v/>
      </c>
      <c r="BT159" s="149" t="str">
        <f t="shared" si="578"/>
        <v/>
      </c>
      <c r="BU159" s="150" t="str">
        <f t="shared" si="579"/>
        <v/>
      </c>
      <c r="BV159" s="89"/>
      <c r="BW159" s="142"/>
      <c r="BX159" s="142"/>
      <c r="BY159" s="143" t="str">
        <f t="shared" si="580"/>
        <v/>
      </c>
      <c r="BZ159" s="144" t="str">
        <f t="shared" si="581"/>
        <v/>
      </c>
      <c r="CA159" s="145" t="str">
        <f t="shared" si="582"/>
        <v/>
      </c>
      <c r="CB159" s="145" t="str">
        <f t="shared" si="583"/>
        <v/>
      </c>
      <c r="CC159" s="146" t="str">
        <f t="shared" si="584"/>
        <v/>
      </c>
      <c r="CD159" s="147" t="str">
        <f t="shared" si="585"/>
        <v/>
      </c>
      <c r="CE159" s="148" t="str">
        <f t="shared" si="586"/>
        <v/>
      </c>
      <c r="CF159" s="149" t="str">
        <f t="shared" si="587"/>
        <v/>
      </c>
      <c r="CG159" s="150" t="str">
        <f t="shared" si="588"/>
        <v/>
      </c>
      <c r="CH159" s="89"/>
      <c r="CI159" s="142"/>
      <c r="CJ159" s="142"/>
      <c r="CK159" s="143" t="str">
        <f t="shared" si="612"/>
        <v/>
      </c>
      <c r="CL159" s="144" t="str">
        <f t="shared" si="613"/>
        <v/>
      </c>
      <c r="CM159" s="145" t="str">
        <f t="shared" si="614"/>
        <v/>
      </c>
      <c r="CN159" s="145" t="str">
        <f t="shared" si="615"/>
        <v/>
      </c>
      <c r="CO159" s="146" t="str">
        <f t="shared" si="616"/>
        <v/>
      </c>
      <c r="CP159" s="147" t="str">
        <f t="shared" si="617"/>
        <v/>
      </c>
      <c r="CQ159" s="148" t="str">
        <f t="shared" si="618"/>
        <v/>
      </c>
      <c r="CR159" s="149" t="str">
        <f t="shared" si="619"/>
        <v/>
      </c>
      <c r="CS159" s="150" t="str">
        <f t="shared" si="620"/>
        <v/>
      </c>
      <c r="CT159" s="89"/>
      <c r="CU159" s="5"/>
      <c r="CV159" s="89"/>
      <c r="CW159" s="143" t="str">
        <f t="shared" si="562"/>
        <v/>
      </c>
      <c r="CX159" s="144" t="str">
        <f t="shared" si="563"/>
        <v/>
      </c>
      <c r="CY159" s="145" t="str">
        <f t="shared" si="564"/>
        <v/>
      </c>
      <c r="CZ159" s="145" t="str">
        <f t="shared" si="565"/>
        <v/>
      </c>
      <c r="DA159" s="146" t="str">
        <f t="shared" si="566"/>
        <v/>
      </c>
      <c r="DB159" s="147" t="str">
        <f t="shared" si="567"/>
        <v/>
      </c>
      <c r="DC159" s="148" t="str">
        <f t="shared" si="568"/>
        <v/>
      </c>
      <c r="DD159" s="149" t="str">
        <f t="shared" si="569"/>
        <v/>
      </c>
      <c r="DE159" s="150" t="str">
        <f t="shared" si="570"/>
        <v/>
      </c>
      <c r="DF159" s="89"/>
      <c r="DG159" s="142"/>
      <c r="DH159" s="142"/>
      <c r="DI159" s="143" t="str">
        <f t="shared" si="428"/>
        <v/>
      </c>
      <c r="DJ159" s="144" t="str">
        <f t="shared" si="429"/>
        <v/>
      </c>
      <c r="DK159" s="145" t="str">
        <f t="shared" si="430"/>
        <v/>
      </c>
      <c r="DL159" s="145" t="str">
        <f t="shared" si="431"/>
        <v/>
      </c>
      <c r="DM159" s="146" t="str">
        <f t="shared" si="432"/>
        <v/>
      </c>
      <c r="DN159" s="147" t="str">
        <f t="shared" si="433"/>
        <v/>
      </c>
      <c r="DO159" s="148" t="str">
        <f t="shared" si="434"/>
        <v/>
      </c>
      <c r="DP159" s="149" t="str">
        <f t="shared" si="435"/>
        <v/>
      </c>
      <c r="DQ159" s="150" t="str">
        <f t="shared" si="436"/>
        <v/>
      </c>
      <c r="DR159" s="89"/>
      <c r="DS159" s="5"/>
      <c r="DT159" s="89"/>
      <c r="DU159" s="143" t="str">
        <f t="shared" si="437"/>
        <v/>
      </c>
      <c r="DV159" s="144" t="str">
        <f t="shared" si="438"/>
        <v/>
      </c>
      <c r="DW159" s="145" t="str">
        <f t="shared" si="439"/>
        <v/>
      </c>
      <c r="DX159" s="145" t="str">
        <f t="shared" si="440"/>
        <v/>
      </c>
      <c r="DY159" s="146" t="str">
        <f t="shared" si="441"/>
        <v/>
      </c>
      <c r="DZ159" s="147" t="str">
        <f t="shared" si="442"/>
        <v/>
      </c>
      <c r="EA159" s="148" t="str">
        <f t="shared" si="443"/>
        <v/>
      </c>
      <c r="EB159" s="149" t="str">
        <f t="shared" si="444"/>
        <v/>
      </c>
      <c r="EC159" s="150" t="str">
        <f t="shared" si="445"/>
        <v/>
      </c>
      <c r="ED159" s="89"/>
      <c r="EE159" s="5"/>
      <c r="EF159" s="89"/>
      <c r="EG159" s="143" t="str">
        <f t="shared" si="446"/>
        <v/>
      </c>
      <c r="EH159" s="144" t="str">
        <f t="shared" si="447"/>
        <v/>
      </c>
      <c r="EI159" s="145" t="str">
        <f t="shared" si="448"/>
        <v/>
      </c>
      <c r="EJ159" s="145" t="str">
        <f t="shared" si="449"/>
        <v/>
      </c>
      <c r="EK159" s="146" t="str">
        <f t="shared" si="450"/>
        <v/>
      </c>
      <c r="EL159" s="147" t="str">
        <f t="shared" si="451"/>
        <v/>
      </c>
      <c r="EM159" s="148" t="str">
        <f t="shared" si="452"/>
        <v/>
      </c>
      <c r="EN159" s="149" t="str">
        <f t="shared" si="453"/>
        <v/>
      </c>
      <c r="EO159" s="150" t="str">
        <f t="shared" si="454"/>
        <v/>
      </c>
      <c r="EP159" s="89"/>
      <c r="EQ159" s="5"/>
      <c r="ER159" s="89"/>
      <c r="ES159" s="143" t="str">
        <f t="shared" si="455"/>
        <v/>
      </c>
      <c r="ET159" s="144" t="str">
        <f t="shared" si="456"/>
        <v/>
      </c>
      <c r="EU159" s="145" t="str">
        <f t="shared" si="457"/>
        <v/>
      </c>
      <c r="EV159" s="145" t="str">
        <f t="shared" si="458"/>
        <v/>
      </c>
      <c r="EW159" s="146" t="str">
        <f t="shared" si="459"/>
        <v/>
      </c>
      <c r="EX159" s="147" t="str">
        <f t="shared" si="460"/>
        <v/>
      </c>
      <c r="EY159" s="148" t="str">
        <f t="shared" si="461"/>
        <v/>
      </c>
      <c r="EZ159" s="149" t="str">
        <f t="shared" si="462"/>
        <v/>
      </c>
      <c r="FA159" s="150" t="str">
        <f t="shared" si="463"/>
        <v/>
      </c>
      <c r="FB159" s="89"/>
      <c r="FC159" s="5"/>
      <c r="FD159" s="89"/>
      <c r="FE159" s="143" t="str">
        <f t="shared" si="464"/>
        <v/>
      </c>
      <c r="FF159" s="144" t="str">
        <f t="shared" si="465"/>
        <v/>
      </c>
      <c r="FG159" s="145" t="str">
        <f t="shared" si="466"/>
        <v/>
      </c>
      <c r="FH159" s="145" t="str">
        <f t="shared" si="467"/>
        <v/>
      </c>
      <c r="FI159" s="146" t="str">
        <f t="shared" si="468"/>
        <v/>
      </c>
      <c r="FJ159" s="147" t="str">
        <f t="shared" si="469"/>
        <v/>
      </c>
      <c r="FK159" s="148" t="str">
        <f t="shared" si="470"/>
        <v/>
      </c>
      <c r="FL159" s="149" t="str">
        <f t="shared" si="471"/>
        <v/>
      </c>
      <c r="FM159" s="150" t="str">
        <f t="shared" si="472"/>
        <v/>
      </c>
      <c r="FN159" s="89"/>
      <c r="FO159" s="5"/>
      <c r="FP159" s="89"/>
      <c r="FQ159" s="143" t="str">
        <f>IF(FU159="","",#REF!)</f>
        <v/>
      </c>
      <c r="FR159" s="144" t="str">
        <f t="shared" si="473"/>
        <v/>
      </c>
      <c r="FS159" s="145" t="str">
        <f t="shared" si="474"/>
        <v/>
      </c>
      <c r="FT159" s="145" t="str">
        <f t="shared" si="475"/>
        <v/>
      </c>
      <c r="FU159" s="146" t="str">
        <f t="shared" si="476"/>
        <v/>
      </c>
      <c r="FV159" s="147" t="str">
        <f t="shared" si="477"/>
        <v/>
      </c>
      <c r="FW159" s="148" t="str">
        <f t="shared" si="478"/>
        <v/>
      </c>
      <c r="FX159" s="149" t="str">
        <f t="shared" si="479"/>
        <v/>
      </c>
      <c r="FY159" s="150" t="str">
        <f t="shared" si="480"/>
        <v/>
      </c>
      <c r="FZ159" s="89"/>
      <c r="GA159" s="5"/>
      <c r="GB159" s="89"/>
      <c r="GC159" s="143" t="str">
        <f t="shared" si="481"/>
        <v/>
      </c>
      <c r="GD159" s="144" t="str">
        <f t="shared" si="482"/>
        <v/>
      </c>
      <c r="GE159" s="145" t="str">
        <f t="shared" si="483"/>
        <v/>
      </c>
      <c r="GF159" s="145" t="str">
        <f t="shared" si="484"/>
        <v/>
      </c>
      <c r="GG159" s="146" t="str">
        <f t="shared" si="485"/>
        <v/>
      </c>
      <c r="GH159" s="147" t="str">
        <f t="shared" si="486"/>
        <v/>
      </c>
      <c r="GI159" s="148" t="str">
        <f t="shared" si="487"/>
        <v/>
      </c>
      <c r="GJ159" s="149" t="str">
        <f t="shared" si="488"/>
        <v/>
      </c>
      <c r="GK159" s="150" t="str">
        <f t="shared" si="489"/>
        <v/>
      </c>
      <c r="GL159" s="89"/>
      <c r="GM159" s="5"/>
      <c r="GN159" s="89"/>
      <c r="GO159" s="143" t="str">
        <f t="shared" si="490"/>
        <v/>
      </c>
      <c r="GP159" s="144" t="str">
        <f t="shared" si="491"/>
        <v/>
      </c>
      <c r="GQ159" s="145" t="str">
        <f t="shared" si="492"/>
        <v/>
      </c>
      <c r="GR159" s="145" t="str">
        <f t="shared" si="493"/>
        <v/>
      </c>
      <c r="GS159" s="146" t="str">
        <f t="shared" si="494"/>
        <v/>
      </c>
      <c r="GT159" s="147" t="str">
        <f t="shared" si="495"/>
        <v/>
      </c>
      <c r="GU159" s="148" t="str">
        <f t="shared" si="496"/>
        <v/>
      </c>
      <c r="GV159" s="149" t="str">
        <f t="shared" si="497"/>
        <v/>
      </c>
      <c r="GW159" s="150" t="str">
        <f t="shared" si="498"/>
        <v/>
      </c>
      <c r="GX159" s="89"/>
      <c r="GY159" s="5"/>
      <c r="GZ159" s="89"/>
      <c r="HA159" s="143" t="str">
        <f t="shared" si="499"/>
        <v/>
      </c>
      <c r="HB159" s="144" t="str">
        <f t="shared" si="500"/>
        <v/>
      </c>
      <c r="HC159" s="145" t="str">
        <f t="shared" si="501"/>
        <v/>
      </c>
      <c r="HD159" s="145" t="str">
        <f t="shared" si="502"/>
        <v/>
      </c>
      <c r="HE159" s="146" t="str">
        <f t="shared" si="503"/>
        <v/>
      </c>
      <c r="HF159" s="147" t="str">
        <f t="shared" si="504"/>
        <v/>
      </c>
      <c r="HG159" s="148" t="str">
        <f t="shared" si="505"/>
        <v/>
      </c>
      <c r="HH159" s="149" t="str">
        <f t="shared" si="506"/>
        <v/>
      </c>
      <c r="HI159" s="150" t="str">
        <f t="shared" si="507"/>
        <v/>
      </c>
      <c r="HJ159" s="89"/>
      <c r="HK159" s="5"/>
      <c r="HL159" s="89"/>
      <c r="HM159" s="143" t="str">
        <f t="shared" si="508"/>
        <v/>
      </c>
      <c r="HN159" s="144" t="str">
        <f t="shared" si="509"/>
        <v/>
      </c>
      <c r="HO159" s="145" t="str">
        <f t="shared" si="510"/>
        <v/>
      </c>
      <c r="HP159" s="145" t="str">
        <f t="shared" si="511"/>
        <v/>
      </c>
      <c r="HQ159" s="146" t="str">
        <f t="shared" si="512"/>
        <v/>
      </c>
      <c r="HR159" s="147" t="str">
        <f t="shared" si="513"/>
        <v/>
      </c>
      <c r="HS159" s="148" t="str">
        <f t="shared" si="514"/>
        <v/>
      </c>
      <c r="HT159" s="149" t="str">
        <f t="shared" si="515"/>
        <v/>
      </c>
      <c r="HU159" s="150" t="str">
        <f t="shared" si="516"/>
        <v/>
      </c>
      <c r="HV159" s="89"/>
      <c r="HW159" s="5"/>
      <c r="HX159" s="89"/>
      <c r="HY159" s="143" t="str">
        <f t="shared" si="517"/>
        <v/>
      </c>
      <c r="HZ159" s="144" t="str">
        <f t="shared" si="518"/>
        <v/>
      </c>
      <c r="IA159" s="145" t="str">
        <f t="shared" si="519"/>
        <v/>
      </c>
      <c r="IB159" s="145" t="str">
        <f t="shared" si="520"/>
        <v/>
      </c>
      <c r="IC159" s="146" t="str">
        <f t="shared" si="521"/>
        <v/>
      </c>
      <c r="ID159" s="147" t="str">
        <f t="shared" si="522"/>
        <v/>
      </c>
      <c r="IE159" s="148" t="str">
        <f t="shared" si="523"/>
        <v/>
      </c>
      <c r="IF159" s="149" t="str">
        <f t="shared" si="524"/>
        <v/>
      </c>
      <c r="IG159" s="150" t="str">
        <f t="shared" si="525"/>
        <v/>
      </c>
      <c r="IH159" s="89"/>
      <c r="II159" s="5"/>
      <c r="IJ159" s="89"/>
      <c r="IK159" s="143" t="str">
        <f t="shared" si="526"/>
        <v/>
      </c>
      <c r="IL159" s="144" t="str">
        <f t="shared" si="527"/>
        <v/>
      </c>
      <c r="IM159" s="145" t="str">
        <f t="shared" si="528"/>
        <v/>
      </c>
      <c r="IN159" s="145" t="str">
        <f t="shared" si="529"/>
        <v/>
      </c>
      <c r="IO159" s="146" t="str">
        <f t="shared" si="530"/>
        <v/>
      </c>
      <c r="IP159" s="147" t="str">
        <f t="shared" si="531"/>
        <v/>
      </c>
      <c r="IQ159" s="148" t="str">
        <f t="shared" si="532"/>
        <v/>
      </c>
      <c r="IR159" s="149" t="str">
        <f t="shared" si="533"/>
        <v/>
      </c>
      <c r="IS159" s="150" t="str">
        <f t="shared" si="534"/>
        <v/>
      </c>
      <c r="IT159" s="89"/>
      <c r="IU159" s="5"/>
      <c r="IV159" s="89"/>
      <c r="IW159" s="143" t="str">
        <f t="shared" si="535"/>
        <v/>
      </c>
      <c r="IX159" s="144" t="str">
        <f t="shared" si="536"/>
        <v/>
      </c>
      <c r="IY159" s="145" t="str">
        <f t="shared" si="537"/>
        <v/>
      </c>
      <c r="IZ159" s="145" t="str">
        <f t="shared" si="538"/>
        <v/>
      </c>
      <c r="JA159" s="146" t="str">
        <f t="shared" si="539"/>
        <v/>
      </c>
      <c r="JB159" s="147" t="str">
        <f t="shared" si="540"/>
        <v/>
      </c>
      <c r="JC159" s="148" t="str">
        <f t="shared" si="541"/>
        <v/>
      </c>
      <c r="JD159" s="149" t="str">
        <f t="shared" si="542"/>
        <v/>
      </c>
      <c r="JE159" s="150" t="str">
        <f t="shared" si="543"/>
        <v/>
      </c>
      <c r="JF159" s="89"/>
      <c r="JG159" s="5"/>
      <c r="JH159" s="89"/>
      <c r="JI159" s="143" t="str">
        <f t="shared" si="544"/>
        <v/>
      </c>
      <c r="JJ159" s="144" t="str">
        <f t="shared" si="545"/>
        <v/>
      </c>
      <c r="JK159" s="145" t="str">
        <f t="shared" si="546"/>
        <v/>
      </c>
      <c r="JL159" s="145" t="str">
        <f t="shared" si="547"/>
        <v/>
      </c>
      <c r="JM159" s="146" t="str">
        <f t="shared" si="548"/>
        <v/>
      </c>
      <c r="JN159" s="147" t="str">
        <f t="shared" si="549"/>
        <v/>
      </c>
      <c r="JO159" s="148" t="str">
        <f t="shared" si="550"/>
        <v/>
      </c>
      <c r="JP159" s="149" t="str">
        <f t="shared" si="551"/>
        <v/>
      </c>
      <c r="JQ159" s="150" t="str">
        <f t="shared" si="552"/>
        <v/>
      </c>
      <c r="JR159" s="89"/>
      <c r="JS159" s="5"/>
      <c r="JT159" s="89"/>
      <c r="JU159" s="143" t="str">
        <f t="shared" si="553"/>
        <v/>
      </c>
      <c r="JV159" s="144" t="str">
        <f t="shared" si="554"/>
        <v/>
      </c>
      <c r="JW159" s="145" t="str">
        <f t="shared" si="555"/>
        <v/>
      </c>
      <c r="JX159" s="145" t="str">
        <f t="shared" si="556"/>
        <v/>
      </c>
      <c r="JY159" s="146" t="str">
        <f t="shared" si="557"/>
        <v/>
      </c>
      <c r="JZ159" s="147" t="str">
        <f t="shared" si="558"/>
        <v/>
      </c>
      <c r="KA159" s="148" t="str">
        <f t="shared" si="559"/>
        <v/>
      </c>
      <c r="KB159" s="149" t="str">
        <f t="shared" si="560"/>
        <v/>
      </c>
      <c r="KC159" s="150" t="str">
        <f t="shared" si="561"/>
        <v/>
      </c>
      <c r="KD159" s="89"/>
      <c r="KE159" s="5"/>
      <c r="KF159" s="89"/>
    </row>
    <row r="160" spans="1:292" ht="13.5" customHeight="1" x14ac:dyDescent="0.25">
      <c r="A160" s="100"/>
      <c r="E160" s="143" t="str">
        <f t="shared" ref="E160:E223" si="621">IF(I160="","",E$3)</f>
        <v/>
      </c>
      <c r="F160" s="144" t="str">
        <f t="shared" ref="F160:F223" si="622">IF(I160="","",E$1)</f>
        <v/>
      </c>
      <c r="G160" s="145" t="str">
        <f t="shared" ref="G160:G223" si="623">IF(I160="","",E$2)</f>
        <v/>
      </c>
      <c r="H160" s="145" t="str">
        <f t="shared" ref="H160:H223" si="624">IF(I160="","",E$3)</f>
        <v/>
      </c>
      <c r="I160" s="146" t="str">
        <f t="shared" ref="I160:I223" si="625">IF(P160="","",IF(ISNUMBER(SEARCH(":",P160)),MID(P160,FIND(":",P160)+2,FIND("(",P160)-FIND(":",P160)-3),LEFT(P160,FIND("(",P160)-2)))</f>
        <v/>
      </c>
      <c r="J160" s="147" t="str">
        <f t="shared" ref="J160:J223" si="626">IF(P160="","",MID(P160,FIND("(",P160)+1,4))</f>
        <v/>
      </c>
      <c r="K160" s="148" t="str">
        <f t="shared" ref="K160:K223" si="627">IF(ISNUMBER(SEARCH("*female*",P160)),"female",IF(ISNUMBER(SEARCH("*male*",P160)),"male",""))</f>
        <v/>
      </c>
      <c r="L160" s="149" t="str">
        <f t="shared" ref="L160:L223" si="628">IF(P160="","",IF(ISERROR(MID(P160,FIND("male,",P160)+6,(FIND(")",P160)-(FIND("male,",P160)+6))))=TRUE,"missing/error",MID(P160,FIND("male,",P160)+6,(FIND(")",P160)-(FIND("male,",P160)+6)))))</f>
        <v/>
      </c>
      <c r="M160" s="150" t="str">
        <f t="shared" ref="M160:M223" si="629">IF(I160="","",(MID(I160,(SEARCH("^^",SUBSTITUTE(I160," ","^^",LEN(I160)-LEN(SUBSTITUTE(I160," ","")))))+1,99)&amp;"_"&amp;LEFT(I160,FIND(" ",I160)-1)&amp;"_"&amp;J160))</f>
        <v/>
      </c>
      <c r="O160" s="5"/>
      <c r="Q160" s="143" t="str">
        <f t="shared" ref="Q160:Q223" si="630">IF(U160="","",Q$3)</f>
        <v/>
      </c>
      <c r="R160" s="144" t="str">
        <f t="shared" ref="R160:R223" si="631">IF(U160="","",Q$1)</f>
        <v/>
      </c>
      <c r="S160" s="145" t="str">
        <f t="shared" ref="S160:S223" si="632">IF(U160="","",Q$2)</f>
        <v/>
      </c>
      <c r="T160" s="145" t="str">
        <f t="shared" ref="T160:T223" si="633">IF(U160="","",Q$3)</f>
        <v/>
      </c>
      <c r="U160" s="146" t="str">
        <f t="shared" ref="U160:U223" si="634">IF(AB160="","",IF(ISNUMBER(SEARCH(":",AB160)),MID(AB160,FIND(":",AB160)+2,FIND("(",AB160)-FIND(":",AB160)-3),LEFT(AB160,FIND("(",AB160)-2)))</f>
        <v/>
      </c>
      <c r="V160" s="147" t="str">
        <f t="shared" ref="V160:V223" si="635">IF(AB160="","",MID(AB160,FIND("(",AB160)+1,4))</f>
        <v/>
      </c>
      <c r="W160" s="148" t="str">
        <f t="shared" ref="W160:W223" si="636">IF(ISNUMBER(SEARCH("*female*",AB160)),"female",IF(ISNUMBER(SEARCH("*male*",AB160)),"male",""))</f>
        <v/>
      </c>
      <c r="X160" s="149" t="str">
        <f t="shared" ref="X160:X223" si="637">IF(AB160="","",IF(ISERROR(MID(AB160,FIND("male,",AB160)+6,(FIND(")",AB160)-(FIND("male,",AB160)+6))))=TRUE,"missing/error",MID(AB160,FIND("male,",AB160)+6,(FIND(")",AB160)-(FIND("male,",AB160)+6)))))</f>
        <v/>
      </c>
      <c r="Y160" s="150" t="str">
        <f t="shared" ref="Y160:Y223" si="638">IF(U160="","",(MID(U160,(SEARCH("^^",SUBSTITUTE(U160," ","^^",LEN(U160)-LEN(SUBSTITUTE(U160," ","")))))+1,99)&amp;"_"&amp;LEFT(U160,FIND(" ",U160)-1)&amp;"_"&amp;V160))</f>
        <v/>
      </c>
      <c r="AA160" s="5"/>
      <c r="AC160" s="143" t="str">
        <f t="shared" ref="AC160:AC223" si="639">IF(AG160="","",AC$3)</f>
        <v/>
      </c>
      <c r="AD160" s="144" t="str">
        <f t="shared" ref="AD160:AD223" si="640">IF(AG160="","",AC$1)</f>
        <v/>
      </c>
      <c r="AE160" s="145" t="str">
        <f t="shared" ref="AE160:AE223" si="641">IF(AG160="","",AC$2)</f>
        <v/>
      </c>
      <c r="AF160" s="145" t="str">
        <f t="shared" ref="AF160:AF223" si="642">IF(AG160="","",AC$3)</f>
        <v/>
      </c>
      <c r="AG160" s="146" t="str">
        <f t="shared" ref="AG160:AG223" si="643">IF(AN160="","",IF(ISNUMBER(SEARCH(":",AN160)),MID(AN160,FIND(":",AN160)+2,FIND("(",AN160)-FIND(":",AN160)-3),LEFT(AN160,FIND("(",AN160)-2)))</f>
        <v/>
      </c>
      <c r="AH160" s="147" t="str">
        <f t="shared" ref="AH160:AH223" si="644">IF(AN160="","",MID(AN160,FIND("(",AN160)+1,4))</f>
        <v/>
      </c>
      <c r="AI160" s="148" t="str">
        <f t="shared" ref="AI160:AI223" si="645">IF(ISNUMBER(SEARCH("*female*",AN160)),"female",IF(ISNUMBER(SEARCH("*male*",AN160)),"male",""))</f>
        <v/>
      </c>
      <c r="AJ160" s="149" t="str">
        <f t="shared" ref="AJ160:AJ223" si="646">IF(AN160="","",IF(ISERROR(MID(AN160,FIND("male,",AN160)+6,(FIND(")",AN160)-(FIND("male,",AN160)+6))))=TRUE,"missing/error",MID(AN160,FIND("male,",AN160)+6,(FIND(")",AN160)-(FIND("male,",AN160)+6)))))</f>
        <v/>
      </c>
      <c r="AK160" s="150" t="str">
        <f t="shared" ref="AK160:AK223" si="647">IF(AG160="","",(MID(AG160,(SEARCH("^^",SUBSTITUTE(AG160," ","^^",LEN(AG160)-LEN(SUBSTITUTE(AG160," ","")))))+1,99)&amp;"_"&amp;LEFT(AG160,FIND(" ",AG160)-1)&amp;"_"&amp;AH160))</f>
        <v/>
      </c>
      <c r="AM160" s="5"/>
      <c r="AO160" s="143" t="str">
        <f t="shared" si="598"/>
        <v/>
      </c>
      <c r="AP160" s="144" t="str">
        <f t="shared" si="599"/>
        <v/>
      </c>
      <c r="AQ160" s="145" t="str">
        <f t="shared" ref="AQ160:AQ223" si="648">IF(AS160="","",AO$2)</f>
        <v/>
      </c>
      <c r="AR160" s="145" t="str">
        <f t="shared" ref="AR160:AR223" si="649">IF(AS160="","",AO$3)</f>
        <v/>
      </c>
      <c r="AS160" s="146" t="str">
        <f t="shared" si="600"/>
        <v/>
      </c>
      <c r="AT160" s="147" t="str">
        <f t="shared" si="601"/>
        <v/>
      </c>
      <c r="AU160" s="148" t="str">
        <f t="shared" si="602"/>
        <v/>
      </c>
      <c r="AV160" s="149" t="str">
        <f t="shared" si="603"/>
        <v/>
      </c>
      <c r="AW160" s="150" t="str">
        <f t="shared" si="604"/>
        <v/>
      </c>
      <c r="AX160" s="89"/>
      <c r="AY160" s="5"/>
      <c r="AZ160" s="89"/>
      <c r="BA160" s="143" t="str">
        <f t="shared" si="605"/>
        <v/>
      </c>
      <c r="BB160" s="144" t="str">
        <f t="shared" si="606"/>
        <v/>
      </c>
      <c r="BC160" s="145" t="str">
        <f t="shared" ref="BC160:BC223" si="650">IF(BE160="","",BA$2)</f>
        <v/>
      </c>
      <c r="BD160" s="145" t="str">
        <f t="shared" ref="BD160:BD223" si="651">IF(BE160="","",BA$3)</f>
        <v/>
      </c>
      <c r="BE160" s="146" t="str">
        <f t="shared" si="607"/>
        <v/>
      </c>
      <c r="BF160" s="147" t="str">
        <f t="shared" si="608"/>
        <v/>
      </c>
      <c r="BG160" s="148" t="str">
        <f t="shared" si="609"/>
        <v/>
      </c>
      <c r="BH160" s="149" t="str">
        <f t="shared" si="610"/>
        <v/>
      </c>
      <c r="BI160" s="150" t="str">
        <f t="shared" si="611"/>
        <v/>
      </c>
      <c r="BJ160" s="89"/>
      <c r="BK160" s="5"/>
      <c r="BL160" s="89"/>
      <c r="BM160" s="143" t="str">
        <f t="shared" si="571"/>
        <v/>
      </c>
      <c r="BN160" s="144" t="str">
        <f t="shared" si="572"/>
        <v/>
      </c>
      <c r="BO160" s="145" t="str">
        <f t="shared" si="573"/>
        <v/>
      </c>
      <c r="BP160" s="145" t="str">
        <f t="shared" si="574"/>
        <v/>
      </c>
      <c r="BQ160" s="146" t="str">
        <f t="shared" si="575"/>
        <v/>
      </c>
      <c r="BR160" s="147" t="str">
        <f t="shared" si="576"/>
        <v/>
      </c>
      <c r="BS160" s="148" t="str">
        <f t="shared" si="577"/>
        <v/>
      </c>
      <c r="BT160" s="149" t="str">
        <f t="shared" si="578"/>
        <v/>
      </c>
      <c r="BU160" s="150" t="str">
        <f t="shared" si="579"/>
        <v/>
      </c>
      <c r="BV160" s="89"/>
      <c r="BW160" s="142"/>
      <c r="BX160" s="142"/>
      <c r="BY160" s="143" t="str">
        <f t="shared" si="580"/>
        <v/>
      </c>
      <c r="BZ160" s="144" t="str">
        <f t="shared" si="581"/>
        <v/>
      </c>
      <c r="CA160" s="145" t="str">
        <f t="shared" si="582"/>
        <v/>
      </c>
      <c r="CB160" s="145" t="str">
        <f t="shared" si="583"/>
        <v/>
      </c>
      <c r="CC160" s="146" t="str">
        <f t="shared" si="584"/>
        <v/>
      </c>
      <c r="CD160" s="147" t="str">
        <f t="shared" si="585"/>
        <v/>
      </c>
      <c r="CE160" s="148" t="str">
        <f t="shared" si="586"/>
        <v/>
      </c>
      <c r="CF160" s="149" t="str">
        <f t="shared" si="587"/>
        <v/>
      </c>
      <c r="CG160" s="150" t="str">
        <f t="shared" si="588"/>
        <v/>
      </c>
      <c r="CH160" s="89"/>
      <c r="CI160" s="142"/>
      <c r="CJ160" s="142"/>
      <c r="CK160" s="143" t="str">
        <f t="shared" ref="CK160:CK223" si="652">IF(CO160="","",CK$3)</f>
        <v/>
      </c>
      <c r="CL160" s="144" t="str">
        <f t="shared" ref="CL160:CL223" si="653">IF(CO160="","",CK$1)</f>
        <v/>
      </c>
      <c r="CM160" s="145" t="str">
        <f t="shared" ref="CM160:CM223" si="654">IF(CO160="","",CK$2)</f>
        <v/>
      </c>
      <c r="CN160" s="145" t="str">
        <f t="shared" ref="CN160:CN223" si="655">IF(CO160="","",CK$3)</f>
        <v/>
      </c>
      <c r="CO160" s="146" t="str">
        <f t="shared" ref="CO160:CO223" si="656">IF(CV160="","",IF(ISNUMBER(SEARCH(":",CV160)),MID(CV160,FIND(":",CV160)+2,FIND("(",CV160)-FIND(":",CV160)-3),LEFT(CV160,FIND("(",CV160)-2)))</f>
        <v/>
      </c>
      <c r="CP160" s="147" t="str">
        <f t="shared" ref="CP160:CP223" si="657">IF(CV160="","",MID(CV160,FIND("(",CV160)+1,4))</f>
        <v/>
      </c>
      <c r="CQ160" s="148" t="str">
        <f t="shared" ref="CQ160:CQ223" si="658">IF(ISNUMBER(SEARCH("*female*",CV160)),"female",IF(ISNUMBER(SEARCH("*male*",CV160)),"male",""))</f>
        <v/>
      </c>
      <c r="CR160" s="149" t="str">
        <f t="shared" ref="CR160:CR223" si="659">IF(CV160="","",IF(ISERROR(MID(CV160,FIND("male,",CV160)+6,(FIND(")",CV160)-(FIND("male,",CV160)+6))))=TRUE,"missing/error",MID(CV160,FIND("male,",CV160)+6,(FIND(")",CV160)-(FIND("male,",CV160)+6)))))</f>
        <v/>
      </c>
      <c r="CS160" s="150" t="str">
        <f t="shared" ref="CS160:CS223" si="660">IF(CO160="","",(MID(CO160,(SEARCH("^^",SUBSTITUTE(CO160," ","^^",LEN(CO160)-LEN(SUBSTITUTE(CO160," ","")))))+1,99)&amp;"_"&amp;LEFT(CO160,FIND(" ",CO160)-1)&amp;"_"&amp;CP160))</f>
        <v/>
      </c>
      <c r="CT160" s="89"/>
      <c r="CU160" s="5"/>
      <c r="CV160" s="89"/>
      <c r="CW160" s="143" t="str">
        <f t="shared" si="562"/>
        <v/>
      </c>
      <c r="CX160" s="144" t="str">
        <f t="shared" si="563"/>
        <v/>
      </c>
      <c r="CY160" s="145" t="str">
        <f t="shared" si="564"/>
        <v/>
      </c>
      <c r="CZ160" s="145" t="str">
        <f t="shared" si="565"/>
        <v/>
      </c>
      <c r="DA160" s="146" t="str">
        <f t="shared" si="566"/>
        <v/>
      </c>
      <c r="DB160" s="147" t="str">
        <f t="shared" si="567"/>
        <v/>
      </c>
      <c r="DC160" s="148" t="str">
        <f t="shared" si="568"/>
        <v/>
      </c>
      <c r="DD160" s="149" t="str">
        <f t="shared" si="569"/>
        <v/>
      </c>
      <c r="DE160" s="150" t="str">
        <f t="shared" si="570"/>
        <v/>
      </c>
      <c r="DF160" s="89"/>
      <c r="DG160" s="142"/>
      <c r="DH160" s="142"/>
      <c r="DI160" s="143" t="str">
        <f t="shared" ref="DI160:DI223" si="661">IF(DM160="","",DI$3)</f>
        <v/>
      </c>
      <c r="DJ160" s="144" t="str">
        <f t="shared" ref="DJ160:DJ223" si="662">IF(DM160="","",DI$1)</f>
        <v/>
      </c>
      <c r="DK160" s="145" t="str">
        <f t="shared" ref="DK160:DK223" si="663">IF(DM160="","",DI$2)</f>
        <v/>
      </c>
      <c r="DL160" s="145" t="str">
        <f t="shared" ref="DL160:DL223" si="664">IF(DM160="","",DI$3)</f>
        <v/>
      </c>
      <c r="DM160" s="146" t="str">
        <f t="shared" ref="DM160:DM223" si="665">IF(DT160="","",IF(ISNUMBER(SEARCH(":",DT160)),MID(DT160,FIND(":",DT160)+2,FIND("(",DT160)-FIND(":",DT160)-3),LEFT(DT160,FIND("(",DT160)-2)))</f>
        <v/>
      </c>
      <c r="DN160" s="147" t="str">
        <f t="shared" ref="DN160:DN223" si="666">IF(DT160="","",MID(DT160,FIND("(",DT160)+1,4))</f>
        <v/>
      </c>
      <c r="DO160" s="148" t="str">
        <f t="shared" ref="DO160:DO223" si="667">IF(ISNUMBER(SEARCH("*female*",DT160)),"female",IF(ISNUMBER(SEARCH("*male*",DT160)),"male",""))</f>
        <v/>
      </c>
      <c r="DP160" s="149" t="str">
        <f t="shared" ref="DP160:DP223" si="668">IF(DT160="","",IF(ISERROR(MID(DT160,FIND("male,",DT160)+6,(FIND(")",DT160)-(FIND("male,",DT160)+6))))=TRUE,"missing/error",MID(DT160,FIND("male,",DT160)+6,(FIND(")",DT160)-(FIND("male,",DT160)+6)))))</f>
        <v/>
      </c>
      <c r="DQ160" s="150" t="str">
        <f t="shared" ref="DQ160:DQ223" si="669">IF(DM160="","",(MID(DM160,(SEARCH("^^",SUBSTITUTE(DM160," ","^^",LEN(DM160)-LEN(SUBSTITUTE(DM160," ","")))))+1,99)&amp;"_"&amp;LEFT(DM160,FIND(" ",DM160)-1)&amp;"_"&amp;DN160))</f>
        <v/>
      </c>
      <c r="DR160" s="89"/>
      <c r="DS160" s="5"/>
      <c r="DT160" s="89"/>
      <c r="DU160" s="143" t="str">
        <f t="shared" ref="DU160:DU223" si="670">IF(DY160="","",DU$3)</f>
        <v/>
      </c>
      <c r="DV160" s="144" t="str">
        <f t="shared" ref="DV160:DV223" si="671">IF(DY160="","",DU$1)</f>
        <v/>
      </c>
      <c r="DW160" s="145" t="str">
        <f t="shared" ref="DW160:DW223" si="672">IF(DY160="","",DU$2)</f>
        <v/>
      </c>
      <c r="DX160" s="145" t="str">
        <f t="shared" ref="DX160:DX223" si="673">IF(DY160="","",DU$3)</f>
        <v/>
      </c>
      <c r="DY160" s="146" t="str">
        <f t="shared" ref="DY160:DY223" si="674">IF(EF160="","",IF(ISNUMBER(SEARCH(":",EF160)),MID(EF160,FIND(":",EF160)+2,FIND("(",EF160)-FIND(":",EF160)-3),LEFT(EF160,FIND("(",EF160)-2)))</f>
        <v/>
      </c>
      <c r="DZ160" s="147" t="str">
        <f t="shared" ref="DZ160:DZ223" si="675">IF(EF160="","",MID(EF160,FIND("(",EF160)+1,4))</f>
        <v/>
      </c>
      <c r="EA160" s="148" t="str">
        <f t="shared" ref="EA160:EA223" si="676">IF(ISNUMBER(SEARCH("*female*",EF160)),"female",IF(ISNUMBER(SEARCH("*male*",EF160)),"male",""))</f>
        <v/>
      </c>
      <c r="EB160" s="149" t="str">
        <f t="shared" ref="EB160:EB223" si="677">IF(EF160="","",IF(ISERROR(MID(EF160,FIND("male,",EF160)+6,(FIND(")",EF160)-(FIND("male,",EF160)+6))))=TRUE,"missing/error",MID(EF160,FIND("male,",EF160)+6,(FIND(")",EF160)-(FIND("male,",EF160)+6)))))</f>
        <v/>
      </c>
      <c r="EC160" s="150" t="str">
        <f t="shared" ref="EC160:EC223" si="678">IF(DY160="","",(MID(DY160,(SEARCH("^^",SUBSTITUTE(DY160," ","^^",LEN(DY160)-LEN(SUBSTITUTE(DY160," ","")))))+1,99)&amp;"_"&amp;LEFT(DY160,FIND(" ",DY160)-1)&amp;"_"&amp;DZ160))</f>
        <v/>
      </c>
      <c r="ED160" s="89"/>
      <c r="EE160" s="5"/>
      <c r="EF160" s="89"/>
      <c r="EG160" s="143" t="str">
        <f t="shared" ref="EG160:EG223" si="679">IF(EK160="","",EG$3)</f>
        <v/>
      </c>
      <c r="EH160" s="144" t="str">
        <f t="shared" ref="EH160:EH223" si="680">IF(EK160="","",EG$1)</f>
        <v/>
      </c>
      <c r="EI160" s="145" t="str">
        <f t="shared" ref="EI160:EI223" si="681">IF(EK160="","",EG$2)</f>
        <v/>
      </c>
      <c r="EJ160" s="145" t="str">
        <f t="shared" ref="EJ160:EJ223" si="682">IF(EK160="","",EG$3)</f>
        <v/>
      </c>
      <c r="EK160" s="146" t="str">
        <f t="shared" ref="EK160:EK223" si="683">IF(ER160="","",IF(ISNUMBER(SEARCH(":",ER160)),MID(ER160,FIND(":",ER160)+2,FIND("(",ER160)-FIND(":",ER160)-3),LEFT(ER160,FIND("(",ER160)-2)))</f>
        <v/>
      </c>
      <c r="EL160" s="147" t="str">
        <f t="shared" ref="EL160:EL223" si="684">IF(ER160="","",MID(ER160,FIND("(",ER160)+1,4))</f>
        <v/>
      </c>
      <c r="EM160" s="148" t="str">
        <f t="shared" ref="EM160:EM223" si="685">IF(ISNUMBER(SEARCH("*female*",ER160)),"female",IF(ISNUMBER(SEARCH("*male*",ER160)),"male",""))</f>
        <v/>
      </c>
      <c r="EN160" s="149" t="str">
        <f t="shared" ref="EN160:EN223" si="686">IF(ER160="","",IF(ISERROR(MID(ER160,FIND("male,",ER160)+6,(FIND(")",ER160)-(FIND("male,",ER160)+6))))=TRUE,"missing/error",MID(ER160,FIND("male,",ER160)+6,(FIND(")",ER160)-(FIND("male,",ER160)+6)))))</f>
        <v/>
      </c>
      <c r="EO160" s="150" t="str">
        <f t="shared" ref="EO160:EO223" si="687">IF(EK160="","",(MID(EK160,(SEARCH("^^",SUBSTITUTE(EK160," ","^^",LEN(EK160)-LEN(SUBSTITUTE(EK160," ","")))))+1,99)&amp;"_"&amp;LEFT(EK160,FIND(" ",EK160)-1)&amp;"_"&amp;EL160))</f>
        <v/>
      </c>
      <c r="EP160" s="89"/>
      <c r="EQ160" s="5"/>
      <c r="ER160" s="89"/>
      <c r="ES160" s="143" t="str">
        <f t="shared" ref="ES160:ES223" si="688">IF(EW160="","",ES$3)</f>
        <v/>
      </c>
      <c r="ET160" s="144" t="str">
        <f t="shared" ref="ET160:ET223" si="689">IF(EW160="","",ES$1)</f>
        <v/>
      </c>
      <c r="EU160" s="145" t="str">
        <f t="shared" ref="EU160:EU223" si="690">IF(EW160="","",ES$2)</f>
        <v/>
      </c>
      <c r="EV160" s="145" t="str">
        <f t="shared" ref="EV160:EV223" si="691">IF(EW160="","",ES$3)</f>
        <v/>
      </c>
      <c r="EW160" s="146" t="str">
        <f t="shared" ref="EW160:EW223" si="692">IF(FD160="","",IF(ISNUMBER(SEARCH(":",FD160)),MID(FD160,FIND(":",FD160)+2,FIND("(",FD160)-FIND(":",FD160)-3),LEFT(FD160,FIND("(",FD160)-2)))</f>
        <v/>
      </c>
      <c r="EX160" s="147" t="str">
        <f t="shared" ref="EX160:EX223" si="693">IF(FD160="","",MID(FD160,FIND("(",FD160)+1,4))</f>
        <v/>
      </c>
      <c r="EY160" s="148" t="str">
        <f t="shared" ref="EY160:EY223" si="694">IF(ISNUMBER(SEARCH("*female*",FD160)),"female",IF(ISNUMBER(SEARCH("*male*",FD160)),"male",""))</f>
        <v/>
      </c>
      <c r="EZ160" s="149" t="str">
        <f t="shared" ref="EZ160:EZ223" si="695">IF(FD160="","",IF(ISERROR(MID(FD160,FIND("male,",FD160)+6,(FIND(")",FD160)-(FIND("male,",FD160)+6))))=TRUE,"missing/error",MID(FD160,FIND("male,",FD160)+6,(FIND(")",FD160)-(FIND("male,",FD160)+6)))))</f>
        <v/>
      </c>
      <c r="FA160" s="150" t="str">
        <f t="shared" ref="FA160:FA223" si="696">IF(EW160="","",(MID(EW160,(SEARCH("^^",SUBSTITUTE(EW160," ","^^",LEN(EW160)-LEN(SUBSTITUTE(EW160," ","")))))+1,99)&amp;"_"&amp;LEFT(EW160,FIND(" ",EW160)-1)&amp;"_"&amp;EX160))</f>
        <v/>
      </c>
      <c r="FB160" s="89"/>
      <c r="FC160" s="5"/>
      <c r="FD160" s="89"/>
      <c r="FE160" s="143" t="str">
        <f t="shared" ref="FE160:FE223" si="697">IF(FI160="","",FE$3)</f>
        <v/>
      </c>
      <c r="FF160" s="144" t="str">
        <f t="shared" ref="FF160:FF223" si="698">IF(FI160="","",FE$1)</f>
        <v/>
      </c>
      <c r="FG160" s="145" t="str">
        <f t="shared" ref="FG160:FG223" si="699">IF(FI160="","",FE$2)</f>
        <v/>
      </c>
      <c r="FH160" s="145" t="str">
        <f t="shared" ref="FH160:FH223" si="700">IF(FI160="","",FE$3)</f>
        <v/>
      </c>
      <c r="FI160" s="146" t="str">
        <f t="shared" ref="FI160:FI223" si="701">IF(FP160="","",IF(ISNUMBER(SEARCH(":",FP160)),MID(FP160,FIND(":",FP160)+2,FIND("(",FP160)-FIND(":",FP160)-3),LEFT(FP160,FIND("(",FP160)-2)))</f>
        <v/>
      </c>
      <c r="FJ160" s="147" t="str">
        <f t="shared" ref="FJ160:FJ223" si="702">IF(FP160="","",MID(FP160,FIND("(",FP160)+1,4))</f>
        <v/>
      </c>
      <c r="FK160" s="148" t="str">
        <f t="shared" ref="FK160:FK223" si="703">IF(ISNUMBER(SEARCH("*female*",FP160)),"female",IF(ISNUMBER(SEARCH("*male*",FP160)),"male",""))</f>
        <v/>
      </c>
      <c r="FL160" s="149" t="str">
        <f t="shared" ref="FL160:FL223" si="704">IF(FP160="","",IF(ISERROR(MID(FP160,FIND("male,",FP160)+6,(FIND(")",FP160)-(FIND("male,",FP160)+6))))=TRUE,"missing/error",MID(FP160,FIND("male,",FP160)+6,(FIND(")",FP160)-(FIND("male,",FP160)+6)))))</f>
        <v/>
      </c>
      <c r="FM160" s="150" t="str">
        <f t="shared" ref="FM160:FM223" si="705">IF(FI160="","",(MID(FI160,(SEARCH("^^",SUBSTITUTE(FI160," ","^^",LEN(FI160)-LEN(SUBSTITUTE(FI160," ","")))))+1,99)&amp;"_"&amp;LEFT(FI160,FIND(" ",FI160)-1)&amp;"_"&amp;FJ160))</f>
        <v/>
      </c>
      <c r="FN160" s="89"/>
      <c r="FO160" s="5"/>
      <c r="FP160" s="89"/>
      <c r="FQ160" s="143" t="str">
        <f>IF(FU160="","",#REF!)</f>
        <v/>
      </c>
      <c r="FR160" s="144" t="str">
        <f t="shared" ref="FR160:FR223" si="706">IF(FU160="","",FQ$1)</f>
        <v/>
      </c>
      <c r="FS160" s="145" t="str">
        <f t="shared" ref="FS160:FS223" si="707">IF(FU160="","",FQ$2)</f>
        <v/>
      </c>
      <c r="FT160" s="145" t="str">
        <f t="shared" ref="FT160:FT223" si="708">IF(FU160="","",FQ$3)</f>
        <v/>
      </c>
      <c r="FU160" s="146" t="str">
        <f t="shared" ref="FU160:FU223" si="709">IF(GB160="","",IF(ISNUMBER(SEARCH(":",GB160)),MID(GB160,FIND(":",GB160)+2,FIND("(",GB160)-FIND(":",GB160)-3),LEFT(GB160,FIND("(",GB160)-2)))</f>
        <v/>
      </c>
      <c r="FV160" s="147" t="str">
        <f t="shared" ref="FV160:FV223" si="710">IF(GB160="","",MID(GB160,FIND("(",GB160)+1,4))</f>
        <v/>
      </c>
      <c r="FW160" s="148" t="str">
        <f t="shared" ref="FW160:FW223" si="711">IF(ISNUMBER(SEARCH("*female*",GB160)),"female",IF(ISNUMBER(SEARCH("*male*",GB160)),"male",""))</f>
        <v/>
      </c>
      <c r="FX160" s="149" t="str">
        <f t="shared" ref="FX160:FX223" si="712">IF(GB160="","",IF(ISERROR(MID(GB160,FIND("male,",GB160)+6,(FIND(")",GB160)-(FIND("male,",GB160)+6))))=TRUE,"missing/error",MID(GB160,FIND("male,",GB160)+6,(FIND(")",GB160)-(FIND("male,",GB160)+6)))))</f>
        <v/>
      </c>
      <c r="FY160" s="150" t="str">
        <f t="shared" ref="FY160:FY223" si="713">IF(FU160="","",(MID(FU160,(SEARCH("^^",SUBSTITUTE(FU160," ","^^",LEN(FU160)-LEN(SUBSTITUTE(FU160," ","")))))+1,99)&amp;"_"&amp;LEFT(FU160,FIND(" ",FU160)-1)&amp;"_"&amp;FV160))</f>
        <v/>
      </c>
      <c r="FZ160" s="89"/>
      <c r="GA160" s="5"/>
      <c r="GB160" s="89"/>
      <c r="GC160" s="143" t="str">
        <f t="shared" ref="GC160:GC223" si="714">IF(GG160="","",GC$3)</f>
        <v/>
      </c>
      <c r="GD160" s="144" t="str">
        <f t="shared" ref="GD160:GD223" si="715">IF(GG160="","",GC$1)</f>
        <v/>
      </c>
      <c r="GE160" s="145" t="str">
        <f t="shared" ref="GE160:GE223" si="716">IF(GG160="","",GC$2)</f>
        <v/>
      </c>
      <c r="GF160" s="145" t="str">
        <f t="shared" ref="GF160:GF223" si="717">IF(GG160="","",GC$3)</f>
        <v/>
      </c>
      <c r="GG160" s="146" t="str">
        <f t="shared" ref="GG160:GG223" si="718">IF(GN160="","",IF(ISNUMBER(SEARCH(":",GN160)),MID(GN160,FIND(":",GN160)+2,FIND("(",GN160)-FIND(":",GN160)-3),LEFT(GN160,FIND("(",GN160)-2)))</f>
        <v/>
      </c>
      <c r="GH160" s="147" t="str">
        <f t="shared" ref="GH160:GH223" si="719">IF(GN160="","",MID(GN160,FIND("(",GN160)+1,4))</f>
        <v/>
      </c>
      <c r="GI160" s="148" t="str">
        <f t="shared" ref="GI160:GI223" si="720">IF(ISNUMBER(SEARCH("*female*",GN160)),"female",IF(ISNUMBER(SEARCH("*male*",GN160)),"male",""))</f>
        <v/>
      </c>
      <c r="GJ160" s="149" t="str">
        <f t="shared" ref="GJ160:GJ223" si="721">IF(GN160="","",IF(ISERROR(MID(GN160,FIND("male,",GN160)+6,(FIND(")",GN160)-(FIND("male,",GN160)+6))))=TRUE,"missing/error",MID(GN160,FIND("male,",GN160)+6,(FIND(")",GN160)-(FIND("male,",GN160)+6)))))</f>
        <v/>
      </c>
      <c r="GK160" s="150" t="str">
        <f t="shared" ref="GK160:GK223" si="722">IF(GG160="","",(MID(GG160,(SEARCH("^^",SUBSTITUTE(GG160," ","^^",LEN(GG160)-LEN(SUBSTITUTE(GG160," ","")))))+1,99)&amp;"_"&amp;LEFT(GG160,FIND(" ",GG160)-1)&amp;"_"&amp;GH160))</f>
        <v/>
      </c>
      <c r="GL160" s="89"/>
      <c r="GM160" s="5"/>
      <c r="GN160" s="89"/>
      <c r="GO160" s="143" t="str">
        <f t="shared" ref="GO160:GO223" si="723">IF(GS160="","",GO$3)</f>
        <v/>
      </c>
      <c r="GP160" s="144" t="str">
        <f t="shared" ref="GP160:GP223" si="724">IF(GS160="","",GO$1)</f>
        <v/>
      </c>
      <c r="GQ160" s="145" t="str">
        <f t="shared" ref="GQ160:GQ223" si="725">IF(GS160="","",GO$2)</f>
        <v/>
      </c>
      <c r="GR160" s="145" t="str">
        <f t="shared" ref="GR160:GR223" si="726">IF(GS160="","",GO$3)</f>
        <v/>
      </c>
      <c r="GS160" s="146" t="str">
        <f t="shared" ref="GS160:GS223" si="727">IF(GZ160="","",IF(ISNUMBER(SEARCH(":",GZ160)),MID(GZ160,FIND(":",GZ160)+2,FIND("(",GZ160)-FIND(":",GZ160)-3),LEFT(GZ160,FIND("(",GZ160)-2)))</f>
        <v/>
      </c>
      <c r="GT160" s="147" t="str">
        <f t="shared" ref="GT160:GT223" si="728">IF(GZ160="","",MID(GZ160,FIND("(",GZ160)+1,4))</f>
        <v/>
      </c>
      <c r="GU160" s="148" t="str">
        <f t="shared" ref="GU160:GU223" si="729">IF(ISNUMBER(SEARCH("*female*",GZ160)),"female",IF(ISNUMBER(SEARCH("*male*",GZ160)),"male",""))</f>
        <v/>
      </c>
      <c r="GV160" s="149" t="str">
        <f t="shared" ref="GV160:GV223" si="730">IF(GZ160="","",IF(ISERROR(MID(GZ160,FIND("male,",GZ160)+6,(FIND(")",GZ160)-(FIND("male,",GZ160)+6))))=TRUE,"missing/error",MID(GZ160,FIND("male,",GZ160)+6,(FIND(")",GZ160)-(FIND("male,",GZ160)+6)))))</f>
        <v/>
      </c>
      <c r="GW160" s="150" t="str">
        <f t="shared" ref="GW160:GW223" si="731">IF(GS160="","",(MID(GS160,(SEARCH("^^",SUBSTITUTE(GS160," ","^^",LEN(GS160)-LEN(SUBSTITUTE(GS160," ","")))))+1,99)&amp;"_"&amp;LEFT(GS160,FIND(" ",GS160)-1)&amp;"_"&amp;GT160))</f>
        <v/>
      </c>
      <c r="GX160" s="89"/>
      <c r="GY160" s="5"/>
      <c r="GZ160" s="89"/>
      <c r="HA160" s="143" t="str">
        <f t="shared" ref="HA160:HA223" si="732">IF(HE160="","",HA$3)</f>
        <v/>
      </c>
      <c r="HB160" s="144" t="str">
        <f t="shared" ref="HB160:HB223" si="733">IF(HE160="","",HA$1)</f>
        <v/>
      </c>
      <c r="HC160" s="145" t="str">
        <f t="shared" ref="HC160:HC223" si="734">IF(HE160="","",HA$2)</f>
        <v/>
      </c>
      <c r="HD160" s="145" t="str">
        <f t="shared" ref="HD160:HD223" si="735">IF(HE160="","",HA$3)</f>
        <v/>
      </c>
      <c r="HE160" s="146" t="str">
        <f t="shared" ref="HE160:HE223" si="736">IF(HL160="","",IF(ISNUMBER(SEARCH(":",HL160)),MID(HL160,FIND(":",HL160)+2,FIND("(",HL160)-FIND(":",HL160)-3),LEFT(HL160,FIND("(",HL160)-2)))</f>
        <v/>
      </c>
      <c r="HF160" s="147" t="str">
        <f t="shared" ref="HF160:HF223" si="737">IF(HL160="","",MID(HL160,FIND("(",HL160)+1,4))</f>
        <v/>
      </c>
      <c r="HG160" s="148" t="str">
        <f t="shared" ref="HG160:HG223" si="738">IF(ISNUMBER(SEARCH("*female*",HL160)),"female",IF(ISNUMBER(SEARCH("*male*",HL160)),"male",""))</f>
        <v/>
      </c>
      <c r="HH160" s="149" t="str">
        <f t="shared" ref="HH160:HH223" si="739">IF(HL160="","",IF(ISERROR(MID(HL160,FIND("male,",HL160)+6,(FIND(")",HL160)-(FIND("male,",HL160)+6))))=TRUE,"missing/error",MID(HL160,FIND("male,",HL160)+6,(FIND(")",HL160)-(FIND("male,",HL160)+6)))))</f>
        <v/>
      </c>
      <c r="HI160" s="150" t="str">
        <f t="shared" ref="HI160:HI223" si="740">IF(HE160="","",(MID(HE160,(SEARCH("^^",SUBSTITUTE(HE160," ","^^",LEN(HE160)-LEN(SUBSTITUTE(HE160," ","")))))+1,99)&amp;"_"&amp;LEFT(HE160,FIND(" ",HE160)-1)&amp;"_"&amp;HF160))</f>
        <v/>
      </c>
      <c r="HJ160" s="89"/>
      <c r="HK160" s="5"/>
      <c r="HL160" s="89"/>
      <c r="HM160" s="143" t="str">
        <f t="shared" ref="HM160:HM223" si="741">IF(HQ160="","",HM$3)</f>
        <v/>
      </c>
      <c r="HN160" s="144" t="str">
        <f t="shared" ref="HN160:HN223" si="742">IF(HQ160="","",HM$1)</f>
        <v/>
      </c>
      <c r="HO160" s="145" t="str">
        <f t="shared" ref="HO160:HO223" si="743">IF(HQ160="","",HM$2)</f>
        <v/>
      </c>
      <c r="HP160" s="145" t="str">
        <f t="shared" ref="HP160:HP223" si="744">IF(HQ160="","",HM$3)</f>
        <v/>
      </c>
      <c r="HQ160" s="146" t="str">
        <f t="shared" ref="HQ160:HQ223" si="745">IF(HX160="","",IF(ISNUMBER(SEARCH(":",HX160)),MID(HX160,FIND(":",HX160)+2,FIND("(",HX160)-FIND(":",HX160)-3),LEFT(HX160,FIND("(",HX160)-2)))</f>
        <v/>
      </c>
      <c r="HR160" s="147" t="str">
        <f t="shared" ref="HR160:HR223" si="746">IF(HX160="","",MID(HX160,FIND("(",HX160)+1,4))</f>
        <v/>
      </c>
      <c r="HS160" s="148" t="str">
        <f t="shared" ref="HS160:HS223" si="747">IF(ISNUMBER(SEARCH("*female*",HX160)),"female",IF(ISNUMBER(SEARCH("*male*",HX160)),"male",""))</f>
        <v/>
      </c>
      <c r="HT160" s="149" t="str">
        <f t="shared" ref="HT160:HT223" si="748">IF(HX160="","",IF(ISERROR(MID(HX160,FIND("male,",HX160)+6,(FIND(")",HX160)-(FIND("male,",HX160)+6))))=TRUE,"missing/error",MID(HX160,FIND("male,",HX160)+6,(FIND(")",HX160)-(FIND("male,",HX160)+6)))))</f>
        <v/>
      </c>
      <c r="HU160" s="150" t="str">
        <f t="shared" ref="HU160:HU223" si="749">IF(HQ160="","",(MID(HQ160,(SEARCH("^^",SUBSTITUTE(HQ160," ","^^",LEN(HQ160)-LEN(SUBSTITUTE(HQ160," ","")))))+1,99)&amp;"_"&amp;LEFT(HQ160,FIND(" ",HQ160)-1)&amp;"_"&amp;HR160))</f>
        <v/>
      </c>
      <c r="HV160" s="89"/>
      <c r="HW160" s="5"/>
      <c r="HX160" s="89"/>
      <c r="HY160" s="143" t="str">
        <f t="shared" ref="HY160:HY223" si="750">IF(IC160="","",HY$3)</f>
        <v/>
      </c>
      <c r="HZ160" s="144" t="str">
        <f t="shared" ref="HZ160:HZ223" si="751">IF(IC160="","",HY$1)</f>
        <v/>
      </c>
      <c r="IA160" s="145" t="str">
        <f t="shared" ref="IA160:IA223" si="752">IF(IC160="","",HY$2)</f>
        <v/>
      </c>
      <c r="IB160" s="145" t="str">
        <f t="shared" ref="IB160:IB223" si="753">IF(IC160="","",HY$3)</f>
        <v/>
      </c>
      <c r="IC160" s="146" t="str">
        <f t="shared" ref="IC160:IC223" si="754">IF(IJ160="","",IF(ISNUMBER(SEARCH(":",IJ160)),MID(IJ160,FIND(":",IJ160)+2,FIND("(",IJ160)-FIND(":",IJ160)-3),LEFT(IJ160,FIND("(",IJ160)-2)))</f>
        <v/>
      </c>
      <c r="ID160" s="147" t="str">
        <f t="shared" ref="ID160:ID223" si="755">IF(IJ160="","",MID(IJ160,FIND("(",IJ160)+1,4))</f>
        <v/>
      </c>
      <c r="IE160" s="148" t="str">
        <f t="shared" ref="IE160:IE223" si="756">IF(ISNUMBER(SEARCH("*female*",IJ160)),"female",IF(ISNUMBER(SEARCH("*male*",IJ160)),"male",""))</f>
        <v/>
      </c>
      <c r="IF160" s="149" t="str">
        <f t="shared" ref="IF160:IF223" si="757">IF(IJ160="","",IF(ISERROR(MID(IJ160,FIND("male,",IJ160)+6,(FIND(")",IJ160)-(FIND("male,",IJ160)+6))))=TRUE,"missing/error",MID(IJ160,FIND("male,",IJ160)+6,(FIND(")",IJ160)-(FIND("male,",IJ160)+6)))))</f>
        <v/>
      </c>
      <c r="IG160" s="150" t="str">
        <f t="shared" ref="IG160:IG223" si="758">IF(IC160="","",(MID(IC160,(SEARCH("^^",SUBSTITUTE(IC160," ","^^",LEN(IC160)-LEN(SUBSTITUTE(IC160," ","")))))+1,99)&amp;"_"&amp;LEFT(IC160,FIND(" ",IC160)-1)&amp;"_"&amp;ID160))</f>
        <v/>
      </c>
      <c r="IH160" s="89"/>
      <c r="II160" s="5"/>
      <c r="IJ160" s="89"/>
      <c r="IK160" s="143" t="str">
        <f t="shared" ref="IK160:IK223" si="759">IF(IO160="","",IK$3)</f>
        <v/>
      </c>
      <c r="IL160" s="144" t="str">
        <f t="shared" ref="IL160:IL223" si="760">IF(IO160="","",IK$1)</f>
        <v/>
      </c>
      <c r="IM160" s="145" t="str">
        <f t="shared" ref="IM160:IM223" si="761">IF(IO160="","",IK$2)</f>
        <v/>
      </c>
      <c r="IN160" s="145" t="str">
        <f t="shared" ref="IN160:IN223" si="762">IF(IO160="","",IK$3)</f>
        <v/>
      </c>
      <c r="IO160" s="146" t="str">
        <f t="shared" ref="IO160:IO223" si="763">IF(IV160="","",IF(ISNUMBER(SEARCH(":",IV160)),MID(IV160,FIND(":",IV160)+2,FIND("(",IV160)-FIND(":",IV160)-3),LEFT(IV160,FIND("(",IV160)-2)))</f>
        <v/>
      </c>
      <c r="IP160" s="147" t="str">
        <f t="shared" ref="IP160:IP223" si="764">IF(IV160="","",MID(IV160,FIND("(",IV160)+1,4))</f>
        <v/>
      </c>
      <c r="IQ160" s="148" t="str">
        <f t="shared" ref="IQ160:IQ223" si="765">IF(ISNUMBER(SEARCH("*female*",IV160)),"female",IF(ISNUMBER(SEARCH("*male*",IV160)),"male",""))</f>
        <v/>
      </c>
      <c r="IR160" s="149" t="str">
        <f t="shared" ref="IR160:IR223" si="766">IF(IV160="","",IF(ISERROR(MID(IV160,FIND("male,",IV160)+6,(FIND(")",IV160)-(FIND("male,",IV160)+6))))=TRUE,"missing/error",MID(IV160,FIND("male,",IV160)+6,(FIND(")",IV160)-(FIND("male,",IV160)+6)))))</f>
        <v/>
      </c>
      <c r="IS160" s="150" t="str">
        <f t="shared" ref="IS160:IS223" si="767">IF(IO160="","",(MID(IO160,(SEARCH("^^",SUBSTITUTE(IO160," ","^^",LEN(IO160)-LEN(SUBSTITUTE(IO160," ","")))))+1,99)&amp;"_"&amp;LEFT(IO160,FIND(" ",IO160)-1)&amp;"_"&amp;IP160))</f>
        <v/>
      </c>
      <c r="IT160" s="89"/>
      <c r="IU160" s="5"/>
      <c r="IV160" s="89"/>
      <c r="IW160" s="143" t="str">
        <f t="shared" ref="IW160:IW223" si="768">IF(JA160="","",IW$3)</f>
        <v/>
      </c>
      <c r="IX160" s="144" t="str">
        <f t="shared" ref="IX160:IX223" si="769">IF(JA160="","",IW$1)</f>
        <v/>
      </c>
      <c r="IY160" s="145" t="str">
        <f t="shared" ref="IY160:IY223" si="770">IF(JA160="","",IW$2)</f>
        <v/>
      </c>
      <c r="IZ160" s="145" t="str">
        <f t="shared" ref="IZ160:IZ223" si="771">IF(JA160="","",IW$3)</f>
        <v/>
      </c>
      <c r="JA160" s="146" t="str">
        <f t="shared" ref="JA160:JA223" si="772">IF(JH160="","",IF(ISNUMBER(SEARCH(":",JH160)),MID(JH160,FIND(":",JH160)+2,FIND("(",JH160)-FIND(":",JH160)-3),LEFT(JH160,FIND("(",JH160)-2)))</f>
        <v/>
      </c>
      <c r="JB160" s="147" t="str">
        <f t="shared" ref="JB160:JB223" si="773">IF(JH160="","",MID(JH160,FIND("(",JH160)+1,4))</f>
        <v/>
      </c>
      <c r="JC160" s="148" t="str">
        <f t="shared" ref="JC160:JC223" si="774">IF(ISNUMBER(SEARCH("*female*",JH160)),"female",IF(ISNUMBER(SEARCH("*male*",JH160)),"male",""))</f>
        <v/>
      </c>
      <c r="JD160" s="149" t="str">
        <f t="shared" ref="JD160:JD223" si="775">IF(JH160="","",IF(ISERROR(MID(JH160,FIND("male,",JH160)+6,(FIND(")",JH160)-(FIND("male,",JH160)+6))))=TRUE,"missing/error",MID(JH160,FIND("male,",JH160)+6,(FIND(")",JH160)-(FIND("male,",JH160)+6)))))</f>
        <v/>
      </c>
      <c r="JE160" s="150" t="str">
        <f t="shared" ref="JE160:JE223" si="776">IF(JA160="","",(MID(JA160,(SEARCH("^^",SUBSTITUTE(JA160," ","^^",LEN(JA160)-LEN(SUBSTITUTE(JA160," ","")))))+1,99)&amp;"_"&amp;LEFT(JA160,FIND(" ",JA160)-1)&amp;"_"&amp;JB160))</f>
        <v/>
      </c>
      <c r="JF160" s="89"/>
      <c r="JG160" s="5"/>
      <c r="JH160" s="89"/>
      <c r="JI160" s="143" t="str">
        <f t="shared" ref="JI160:JI223" si="777">IF(JM160="","",JI$3)</f>
        <v/>
      </c>
      <c r="JJ160" s="144" t="str">
        <f t="shared" ref="JJ160:JJ223" si="778">IF(JM160="","",JI$1)</f>
        <v/>
      </c>
      <c r="JK160" s="145" t="str">
        <f t="shared" ref="JK160:JK223" si="779">IF(JM160="","",JI$2)</f>
        <v/>
      </c>
      <c r="JL160" s="145" t="str">
        <f t="shared" ref="JL160:JL223" si="780">IF(JM160="","",JI$3)</f>
        <v/>
      </c>
      <c r="JM160" s="146" t="str">
        <f t="shared" ref="JM160:JM223" si="781">IF(JT160="","",IF(ISNUMBER(SEARCH(":",JT160)),MID(JT160,FIND(":",JT160)+2,FIND("(",JT160)-FIND(":",JT160)-3),LEFT(JT160,FIND("(",JT160)-2)))</f>
        <v/>
      </c>
      <c r="JN160" s="147" t="str">
        <f t="shared" ref="JN160:JN223" si="782">IF(JT160="","",MID(JT160,FIND("(",JT160)+1,4))</f>
        <v/>
      </c>
      <c r="JO160" s="148" t="str">
        <f t="shared" ref="JO160:JO223" si="783">IF(ISNUMBER(SEARCH("*female*",JT160)),"female",IF(ISNUMBER(SEARCH("*male*",JT160)),"male",""))</f>
        <v/>
      </c>
      <c r="JP160" s="149" t="str">
        <f t="shared" ref="JP160:JP223" si="784">IF(JT160="","",IF(ISERROR(MID(JT160,FIND("male,",JT160)+6,(FIND(")",JT160)-(FIND("male,",JT160)+6))))=TRUE,"missing/error",MID(JT160,FIND("male,",JT160)+6,(FIND(")",JT160)-(FIND("male,",JT160)+6)))))</f>
        <v/>
      </c>
      <c r="JQ160" s="150" t="str">
        <f t="shared" ref="JQ160:JQ223" si="785">IF(JM160="","",(MID(JM160,(SEARCH("^^",SUBSTITUTE(JM160," ","^^",LEN(JM160)-LEN(SUBSTITUTE(JM160," ","")))))+1,99)&amp;"_"&amp;LEFT(JM160,FIND(" ",JM160)-1)&amp;"_"&amp;JN160))</f>
        <v/>
      </c>
      <c r="JR160" s="89"/>
      <c r="JS160" s="5"/>
      <c r="JT160" s="89"/>
      <c r="JU160" s="143" t="str">
        <f t="shared" ref="JU160:JU223" si="786">IF(JY160="","",JU$3)</f>
        <v/>
      </c>
      <c r="JV160" s="144" t="str">
        <f t="shared" ref="JV160:JV223" si="787">IF(JY160="","",JU$1)</f>
        <v/>
      </c>
      <c r="JW160" s="145" t="str">
        <f t="shared" ref="JW160:JW223" si="788">IF(JY160="","",JU$2)</f>
        <v/>
      </c>
      <c r="JX160" s="145" t="str">
        <f t="shared" ref="JX160:JX223" si="789">IF(JY160="","",JU$3)</f>
        <v/>
      </c>
      <c r="JY160" s="146" t="str">
        <f t="shared" ref="JY160:JY223" si="790">IF(KF160="","",IF(ISNUMBER(SEARCH(":",KF160)),MID(KF160,FIND(":",KF160)+2,FIND("(",KF160)-FIND(":",KF160)-3),LEFT(KF160,FIND("(",KF160)-2)))</f>
        <v/>
      </c>
      <c r="JZ160" s="147" t="str">
        <f t="shared" ref="JZ160:JZ223" si="791">IF(KF160="","",MID(KF160,FIND("(",KF160)+1,4))</f>
        <v/>
      </c>
      <c r="KA160" s="148" t="str">
        <f t="shared" ref="KA160:KA223" si="792">IF(ISNUMBER(SEARCH("*female*",KF160)),"female",IF(ISNUMBER(SEARCH("*male*",KF160)),"male",""))</f>
        <v/>
      </c>
      <c r="KB160" s="149" t="str">
        <f t="shared" ref="KB160:KB223" si="793">IF(KF160="","",IF(ISERROR(MID(KF160,FIND("male,",KF160)+6,(FIND(")",KF160)-(FIND("male,",KF160)+6))))=TRUE,"missing/error",MID(KF160,FIND("male,",KF160)+6,(FIND(")",KF160)-(FIND("male,",KF160)+6)))))</f>
        <v/>
      </c>
      <c r="KC160" s="150" t="str">
        <f t="shared" ref="KC160:KC223" si="794">IF(JY160="","",(MID(JY160,(SEARCH("^^",SUBSTITUTE(JY160," ","^^",LEN(JY160)-LEN(SUBSTITUTE(JY160," ","")))))+1,99)&amp;"_"&amp;LEFT(JY160,FIND(" ",JY160)-1)&amp;"_"&amp;JZ160))</f>
        <v/>
      </c>
      <c r="KD160" s="89"/>
      <c r="KE160" s="5"/>
      <c r="KF160" s="89"/>
    </row>
    <row r="161" spans="1:292" ht="13.5" customHeight="1" x14ac:dyDescent="0.25">
      <c r="A161" s="100"/>
      <c r="E161" s="143" t="str">
        <f t="shared" si="621"/>
        <v/>
      </c>
      <c r="F161" s="144" t="str">
        <f t="shared" si="622"/>
        <v/>
      </c>
      <c r="G161" s="145" t="str">
        <f t="shared" si="623"/>
        <v/>
      </c>
      <c r="H161" s="145" t="str">
        <f t="shared" si="624"/>
        <v/>
      </c>
      <c r="I161" s="146" t="str">
        <f t="shared" si="625"/>
        <v/>
      </c>
      <c r="J161" s="147" t="str">
        <f t="shared" si="626"/>
        <v/>
      </c>
      <c r="K161" s="148" t="str">
        <f t="shared" si="627"/>
        <v/>
      </c>
      <c r="L161" s="149" t="str">
        <f t="shared" si="628"/>
        <v/>
      </c>
      <c r="M161" s="150" t="str">
        <f t="shared" si="629"/>
        <v/>
      </c>
      <c r="O161" s="5"/>
      <c r="Q161" s="143" t="str">
        <f t="shared" si="630"/>
        <v/>
      </c>
      <c r="R161" s="144" t="str">
        <f t="shared" si="631"/>
        <v/>
      </c>
      <c r="S161" s="145" t="str">
        <f t="shared" si="632"/>
        <v/>
      </c>
      <c r="T161" s="145" t="str">
        <f t="shared" si="633"/>
        <v/>
      </c>
      <c r="U161" s="146" t="str">
        <f t="shared" si="634"/>
        <v/>
      </c>
      <c r="V161" s="147" t="str">
        <f t="shared" si="635"/>
        <v/>
      </c>
      <c r="W161" s="148" t="str">
        <f t="shared" si="636"/>
        <v/>
      </c>
      <c r="X161" s="149" t="str">
        <f t="shared" si="637"/>
        <v/>
      </c>
      <c r="Y161" s="150" t="str">
        <f t="shared" si="638"/>
        <v/>
      </c>
      <c r="AA161" s="5"/>
      <c r="AC161" s="143" t="str">
        <f t="shared" si="639"/>
        <v/>
      </c>
      <c r="AD161" s="144" t="str">
        <f t="shared" si="640"/>
        <v/>
      </c>
      <c r="AE161" s="145" t="str">
        <f t="shared" si="641"/>
        <v/>
      </c>
      <c r="AF161" s="145" t="str">
        <f t="shared" si="642"/>
        <v/>
      </c>
      <c r="AG161" s="146" t="str">
        <f t="shared" si="643"/>
        <v/>
      </c>
      <c r="AH161" s="147" t="str">
        <f t="shared" si="644"/>
        <v/>
      </c>
      <c r="AI161" s="148" t="str">
        <f t="shared" si="645"/>
        <v/>
      </c>
      <c r="AJ161" s="149" t="str">
        <f t="shared" si="646"/>
        <v/>
      </c>
      <c r="AK161" s="150" t="str">
        <f t="shared" si="647"/>
        <v/>
      </c>
      <c r="AM161" s="5"/>
      <c r="AO161" s="143" t="str">
        <f t="shared" si="598"/>
        <v/>
      </c>
      <c r="AP161" s="144" t="str">
        <f t="shared" si="599"/>
        <v/>
      </c>
      <c r="AQ161" s="145" t="str">
        <f t="shared" si="648"/>
        <v/>
      </c>
      <c r="AR161" s="145" t="str">
        <f t="shared" si="649"/>
        <v/>
      </c>
      <c r="AS161" s="146" t="str">
        <f t="shared" si="600"/>
        <v/>
      </c>
      <c r="AT161" s="147" t="str">
        <f t="shared" si="601"/>
        <v/>
      </c>
      <c r="AU161" s="148" t="str">
        <f t="shared" si="602"/>
        <v/>
      </c>
      <c r="AV161" s="149" t="str">
        <f t="shared" si="603"/>
        <v/>
      </c>
      <c r="AW161" s="150" t="str">
        <f t="shared" si="604"/>
        <v/>
      </c>
      <c r="AX161" s="89"/>
      <c r="AY161" s="5"/>
      <c r="AZ161" s="89"/>
      <c r="BA161" s="143" t="str">
        <f t="shared" si="605"/>
        <v/>
      </c>
      <c r="BB161" s="144" t="str">
        <f t="shared" si="606"/>
        <v/>
      </c>
      <c r="BC161" s="145" t="str">
        <f t="shared" si="650"/>
        <v/>
      </c>
      <c r="BD161" s="145" t="str">
        <f t="shared" si="651"/>
        <v/>
      </c>
      <c r="BE161" s="146" t="str">
        <f t="shared" si="607"/>
        <v/>
      </c>
      <c r="BF161" s="147" t="str">
        <f t="shared" si="608"/>
        <v/>
      </c>
      <c r="BG161" s="148" t="str">
        <f t="shared" si="609"/>
        <v/>
      </c>
      <c r="BH161" s="149" t="str">
        <f t="shared" si="610"/>
        <v/>
      </c>
      <c r="BI161" s="150" t="str">
        <f t="shared" si="611"/>
        <v/>
      </c>
      <c r="BJ161" s="89"/>
      <c r="BK161" s="5"/>
      <c r="BL161" s="89"/>
      <c r="BM161" s="143" t="str">
        <f t="shared" si="571"/>
        <v/>
      </c>
      <c r="BN161" s="144" t="str">
        <f t="shared" si="572"/>
        <v/>
      </c>
      <c r="BO161" s="145" t="str">
        <f t="shared" si="573"/>
        <v/>
      </c>
      <c r="BP161" s="145" t="str">
        <f t="shared" si="574"/>
        <v/>
      </c>
      <c r="BQ161" s="146" t="str">
        <f t="shared" si="575"/>
        <v/>
      </c>
      <c r="BR161" s="147" t="str">
        <f t="shared" si="576"/>
        <v/>
      </c>
      <c r="BS161" s="148" t="str">
        <f t="shared" si="577"/>
        <v/>
      </c>
      <c r="BT161" s="149" t="str">
        <f t="shared" si="578"/>
        <v/>
      </c>
      <c r="BU161" s="150" t="str">
        <f t="shared" si="579"/>
        <v/>
      </c>
      <c r="BV161" s="89"/>
      <c r="BW161" s="142"/>
      <c r="BX161" s="142"/>
      <c r="BY161" s="143" t="str">
        <f t="shared" ref="BY161:BY223" si="795">IF(CC161="","",BY$3)</f>
        <v/>
      </c>
      <c r="BZ161" s="144" t="str">
        <f t="shared" ref="BZ161:BZ223" si="796">IF(CC161="","",BY$1)</f>
        <v/>
      </c>
      <c r="CA161" s="145" t="str">
        <f t="shared" ref="CA161:CA223" si="797">IF(CC161="","",BY$2)</f>
        <v/>
      </c>
      <c r="CB161" s="145" t="str">
        <f t="shared" ref="CB161:CB223" si="798">IF(CC161="","",BY$3)</f>
        <v/>
      </c>
      <c r="CC161" s="146" t="str">
        <f t="shared" ref="CC161:CC223" si="799">IF(CJ161="","",IF(ISNUMBER(SEARCH(":",CJ161)),MID(CJ161,FIND(":",CJ161)+2,FIND("(",CJ161)-FIND(":",CJ161)-3),LEFT(CJ161,FIND("(",CJ161)-2)))</f>
        <v/>
      </c>
      <c r="CD161" s="147" t="str">
        <f t="shared" ref="CD161:CD223" si="800">IF(CJ161="","",MID(CJ161,FIND("(",CJ161)+1,4))</f>
        <v/>
      </c>
      <c r="CE161" s="148" t="str">
        <f t="shared" ref="CE161:CE223" si="801">IF(ISNUMBER(SEARCH("*female*",CJ161)),"female",IF(ISNUMBER(SEARCH("*male*",CJ161)),"male",""))</f>
        <v/>
      </c>
      <c r="CF161" s="149" t="str">
        <f t="shared" ref="CF161:CF223" si="802">IF(CJ161="","",IF(ISERROR(MID(CJ161,FIND("male,",CJ161)+6,(FIND(")",CJ161)-(FIND("male,",CJ161)+6))))=TRUE,"missing/error",MID(CJ161,FIND("male,",CJ161)+6,(FIND(")",CJ161)-(FIND("male,",CJ161)+6)))))</f>
        <v/>
      </c>
      <c r="CG161" s="150" t="str">
        <f t="shared" ref="CG161:CG223" si="803">IF(CC161="","",(MID(CC161,(SEARCH("^^",SUBSTITUTE(CC161," ","^^",LEN(CC161)-LEN(SUBSTITUTE(CC161," ","")))))+1,99)&amp;"_"&amp;LEFT(CC161,FIND(" ",CC161)-1)&amp;"_"&amp;CD161))</f>
        <v/>
      </c>
      <c r="CH161" s="89"/>
      <c r="CI161" s="5"/>
      <c r="CJ161" s="89"/>
      <c r="CK161" s="143" t="str">
        <f t="shared" si="652"/>
        <v/>
      </c>
      <c r="CL161" s="144" t="str">
        <f t="shared" si="653"/>
        <v/>
      </c>
      <c r="CM161" s="145" t="str">
        <f t="shared" si="654"/>
        <v/>
      </c>
      <c r="CN161" s="145" t="str">
        <f t="shared" si="655"/>
        <v/>
      </c>
      <c r="CO161" s="146" t="str">
        <f t="shared" si="656"/>
        <v/>
      </c>
      <c r="CP161" s="147" t="str">
        <f t="shared" si="657"/>
        <v/>
      </c>
      <c r="CQ161" s="148" t="str">
        <f t="shared" si="658"/>
        <v/>
      </c>
      <c r="CR161" s="149" t="str">
        <f t="shared" si="659"/>
        <v/>
      </c>
      <c r="CS161" s="150" t="str">
        <f t="shared" si="660"/>
        <v/>
      </c>
      <c r="CT161" s="89"/>
      <c r="CU161" s="5"/>
      <c r="CV161" s="89"/>
      <c r="CW161" s="143" t="str">
        <f t="shared" si="562"/>
        <v/>
      </c>
      <c r="CX161" s="144" t="str">
        <f t="shared" si="563"/>
        <v/>
      </c>
      <c r="CY161" s="145" t="str">
        <f t="shared" si="564"/>
        <v/>
      </c>
      <c r="CZ161" s="145" t="str">
        <f t="shared" si="565"/>
        <v/>
      </c>
      <c r="DA161" s="146" t="str">
        <f t="shared" si="566"/>
        <v/>
      </c>
      <c r="DB161" s="147" t="str">
        <f t="shared" si="567"/>
        <v/>
      </c>
      <c r="DC161" s="148" t="str">
        <f t="shared" si="568"/>
        <v/>
      </c>
      <c r="DD161" s="149" t="str">
        <f t="shared" si="569"/>
        <v/>
      </c>
      <c r="DE161" s="150" t="str">
        <f t="shared" si="570"/>
        <v/>
      </c>
      <c r="DF161" s="89"/>
      <c r="DG161" s="142"/>
      <c r="DH161" s="142"/>
      <c r="DI161" s="143" t="str">
        <f t="shared" si="661"/>
        <v/>
      </c>
      <c r="DJ161" s="144" t="str">
        <f t="shared" si="662"/>
        <v/>
      </c>
      <c r="DK161" s="145" t="str">
        <f t="shared" si="663"/>
        <v/>
      </c>
      <c r="DL161" s="145" t="str">
        <f t="shared" si="664"/>
        <v/>
      </c>
      <c r="DM161" s="146" t="str">
        <f t="shared" si="665"/>
        <v/>
      </c>
      <c r="DN161" s="147" t="str">
        <f t="shared" si="666"/>
        <v/>
      </c>
      <c r="DO161" s="148" t="str">
        <f t="shared" si="667"/>
        <v/>
      </c>
      <c r="DP161" s="149" t="str">
        <f t="shared" si="668"/>
        <v/>
      </c>
      <c r="DQ161" s="150" t="str">
        <f t="shared" si="669"/>
        <v/>
      </c>
      <c r="DR161" s="89"/>
      <c r="DS161" s="5"/>
      <c r="DT161" s="89"/>
      <c r="DU161" s="143" t="str">
        <f t="shared" si="670"/>
        <v/>
      </c>
      <c r="DV161" s="144" t="str">
        <f t="shared" si="671"/>
        <v/>
      </c>
      <c r="DW161" s="145" t="str">
        <f t="shared" si="672"/>
        <v/>
      </c>
      <c r="DX161" s="145" t="str">
        <f t="shared" si="673"/>
        <v/>
      </c>
      <c r="DY161" s="146" t="str">
        <f t="shared" si="674"/>
        <v/>
      </c>
      <c r="DZ161" s="147" t="str">
        <f t="shared" si="675"/>
        <v/>
      </c>
      <c r="EA161" s="148" t="str">
        <f t="shared" si="676"/>
        <v/>
      </c>
      <c r="EB161" s="149" t="str">
        <f t="shared" si="677"/>
        <v/>
      </c>
      <c r="EC161" s="150" t="str">
        <f t="shared" si="678"/>
        <v/>
      </c>
      <c r="ED161" s="89"/>
      <c r="EE161" s="5"/>
      <c r="EF161" s="89"/>
      <c r="EG161" s="143" t="str">
        <f t="shared" si="679"/>
        <v/>
      </c>
      <c r="EH161" s="144" t="str">
        <f t="shared" si="680"/>
        <v/>
      </c>
      <c r="EI161" s="145" t="str">
        <f t="shared" si="681"/>
        <v/>
      </c>
      <c r="EJ161" s="145" t="str">
        <f t="shared" si="682"/>
        <v/>
      </c>
      <c r="EK161" s="146" t="str">
        <f t="shared" si="683"/>
        <v/>
      </c>
      <c r="EL161" s="147" t="str">
        <f t="shared" si="684"/>
        <v/>
      </c>
      <c r="EM161" s="148" t="str">
        <f t="shared" si="685"/>
        <v/>
      </c>
      <c r="EN161" s="149" t="str">
        <f t="shared" si="686"/>
        <v/>
      </c>
      <c r="EO161" s="150" t="str">
        <f t="shared" si="687"/>
        <v/>
      </c>
      <c r="EP161" s="89"/>
      <c r="EQ161" s="5"/>
      <c r="ER161" s="89"/>
      <c r="ES161" s="143" t="str">
        <f t="shared" si="688"/>
        <v/>
      </c>
      <c r="ET161" s="144" t="str">
        <f t="shared" si="689"/>
        <v/>
      </c>
      <c r="EU161" s="145" t="str">
        <f t="shared" si="690"/>
        <v/>
      </c>
      <c r="EV161" s="145" t="str">
        <f t="shared" si="691"/>
        <v/>
      </c>
      <c r="EW161" s="146" t="str">
        <f t="shared" si="692"/>
        <v/>
      </c>
      <c r="EX161" s="147" t="str">
        <f t="shared" si="693"/>
        <v/>
      </c>
      <c r="EY161" s="148" t="str">
        <f t="shared" si="694"/>
        <v/>
      </c>
      <c r="EZ161" s="149" t="str">
        <f t="shared" si="695"/>
        <v/>
      </c>
      <c r="FA161" s="150" t="str">
        <f t="shared" si="696"/>
        <v/>
      </c>
      <c r="FB161" s="89"/>
      <c r="FC161" s="5"/>
      <c r="FD161" s="89"/>
      <c r="FE161" s="143" t="str">
        <f t="shared" si="697"/>
        <v/>
      </c>
      <c r="FF161" s="144" t="str">
        <f t="shared" si="698"/>
        <v/>
      </c>
      <c r="FG161" s="145" t="str">
        <f t="shared" si="699"/>
        <v/>
      </c>
      <c r="FH161" s="145" t="str">
        <f t="shared" si="700"/>
        <v/>
      </c>
      <c r="FI161" s="146" t="str">
        <f t="shared" si="701"/>
        <v/>
      </c>
      <c r="FJ161" s="147" t="str">
        <f t="shared" si="702"/>
        <v/>
      </c>
      <c r="FK161" s="148" t="str">
        <f t="shared" si="703"/>
        <v/>
      </c>
      <c r="FL161" s="149" t="str">
        <f t="shared" si="704"/>
        <v/>
      </c>
      <c r="FM161" s="150" t="str">
        <f t="shared" si="705"/>
        <v/>
      </c>
      <c r="FN161" s="89"/>
      <c r="FO161" s="5"/>
      <c r="FP161" s="89"/>
      <c r="FQ161" s="143" t="str">
        <f>IF(FU161="","",#REF!)</f>
        <v/>
      </c>
      <c r="FR161" s="144" t="str">
        <f t="shared" si="706"/>
        <v/>
      </c>
      <c r="FS161" s="145" t="str">
        <f t="shared" si="707"/>
        <v/>
      </c>
      <c r="FT161" s="145" t="str">
        <f t="shared" si="708"/>
        <v/>
      </c>
      <c r="FU161" s="146" t="str">
        <f t="shared" si="709"/>
        <v/>
      </c>
      <c r="FV161" s="147" t="str">
        <f t="shared" si="710"/>
        <v/>
      </c>
      <c r="FW161" s="148" t="str">
        <f t="shared" si="711"/>
        <v/>
      </c>
      <c r="FX161" s="149" t="str">
        <f t="shared" si="712"/>
        <v/>
      </c>
      <c r="FY161" s="150" t="str">
        <f t="shared" si="713"/>
        <v/>
      </c>
      <c r="FZ161" s="89"/>
      <c r="GA161" s="5"/>
      <c r="GB161" s="89"/>
      <c r="GC161" s="143" t="str">
        <f t="shared" si="714"/>
        <v/>
      </c>
      <c r="GD161" s="144" t="str">
        <f t="shared" si="715"/>
        <v/>
      </c>
      <c r="GE161" s="145" t="str">
        <f t="shared" si="716"/>
        <v/>
      </c>
      <c r="GF161" s="145" t="str">
        <f t="shared" si="717"/>
        <v/>
      </c>
      <c r="GG161" s="146" t="str">
        <f t="shared" si="718"/>
        <v/>
      </c>
      <c r="GH161" s="147" t="str">
        <f t="shared" si="719"/>
        <v/>
      </c>
      <c r="GI161" s="148" t="str">
        <f t="shared" si="720"/>
        <v/>
      </c>
      <c r="GJ161" s="149" t="str">
        <f t="shared" si="721"/>
        <v/>
      </c>
      <c r="GK161" s="150" t="str">
        <f t="shared" si="722"/>
        <v/>
      </c>
      <c r="GL161" s="89"/>
      <c r="GM161" s="5"/>
      <c r="GN161" s="89"/>
      <c r="GO161" s="143" t="str">
        <f t="shared" si="723"/>
        <v/>
      </c>
      <c r="GP161" s="144" t="str">
        <f t="shared" si="724"/>
        <v/>
      </c>
      <c r="GQ161" s="145" t="str">
        <f t="shared" si="725"/>
        <v/>
      </c>
      <c r="GR161" s="145" t="str">
        <f t="shared" si="726"/>
        <v/>
      </c>
      <c r="GS161" s="146" t="str">
        <f t="shared" si="727"/>
        <v/>
      </c>
      <c r="GT161" s="147" t="str">
        <f t="shared" si="728"/>
        <v/>
      </c>
      <c r="GU161" s="148" t="str">
        <f t="shared" si="729"/>
        <v/>
      </c>
      <c r="GV161" s="149" t="str">
        <f t="shared" si="730"/>
        <v/>
      </c>
      <c r="GW161" s="150" t="str">
        <f t="shared" si="731"/>
        <v/>
      </c>
      <c r="GX161" s="89"/>
      <c r="GY161" s="5"/>
      <c r="GZ161" s="89"/>
      <c r="HA161" s="143" t="str">
        <f t="shared" si="732"/>
        <v/>
      </c>
      <c r="HB161" s="144" t="str">
        <f t="shared" si="733"/>
        <v/>
      </c>
      <c r="HC161" s="145" t="str">
        <f t="shared" si="734"/>
        <v/>
      </c>
      <c r="HD161" s="145" t="str">
        <f t="shared" si="735"/>
        <v/>
      </c>
      <c r="HE161" s="146" t="str">
        <f t="shared" si="736"/>
        <v/>
      </c>
      <c r="HF161" s="147" t="str">
        <f t="shared" si="737"/>
        <v/>
      </c>
      <c r="HG161" s="148" t="str">
        <f t="shared" si="738"/>
        <v/>
      </c>
      <c r="HH161" s="149" t="str">
        <f t="shared" si="739"/>
        <v/>
      </c>
      <c r="HI161" s="150" t="str">
        <f t="shared" si="740"/>
        <v/>
      </c>
      <c r="HJ161" s="89"/>
      <c r="HK161" s="5"/>
      <c r="HL161" s="89"/>
      <c r="HM161" s="143" t="str">
        <f t="shared" si="741"/>
        <v/>
      </c>
      <c r="HN161" s="144" t="str">
        <f t="shared" si="742"/>
        <v/>
      </c>
      <c r="HO161" s="145" t="str">
        <f t="shared" si="743"/>
        <v/>
      </c>
      <c r="HP161" s="145" t="str">
        <f t="shared" si="744"/>
        <v/>
      </c>
      <c r="HQ161" s="146" t="str">
        <f t="shared" si="745"/>
        <v/>
      </c>
      <c r="HR161" s="147" t="str">
        <f t="shared" si="746"/>
        <v/>
      </c>
      <c r="HS161" s="148" t="str">
        <f t="shared" si="747"/>
        <v/>
      </c>
      <c r="HT161" s="149" t="str">
        <f t="shared" si="748"/>
        <v/>
      </c>
      <c r="HU161" s="150" t="str">
        <f t="shared" si="749"/>
        <v/>
      </c>
      <c r="HV161" s="89"/>
      <c r="HW161" s="5"/>
      <c r="HX161" s="89"/>
      <c r="HY161" s="143" t="str">
        <f t="shared" si="750"/>
        <v/>
      </c>
      <c r="HZ161" s="144" t="str">
        <f t="shared" si="751"/>
        <v/>
      </c>
      <c r="IA161" s="145" t="str">
        <f t="shared" si="752"/>
        <v/>
      </c>
      <c r="IB161" s="145" t="str">
        <f t="shared" si="753"/>
        <v/>
      </c>
      <c r="IC161" s="146" t="str">
        <f t="shared" si="754"/>
        <v/>
      </c>
      <c r="ID161" s="147" t="str">
        <f t="shared" si="755"/>
        <v/>
      </c>
      <c r="IE161" s="148" t="str">
        <f t="shared" si="756"/>
        <v/>
      </c>
      <c r="IF161" s="149" t="str">
        <f t="shared" si="757"/>
        <v/>
      </c>
      <c r="IG161" s="150" t="str">
        <f t="shared" si="758"/>
        <v/>
      </c>
      <c r="IH161" s="89"/>
      <c r="II161" s="5"/>
      <c r="IJ161" s="89"/>
      <c r="IK161" s="143" t="str">
        <f t="shared" si="759"/>
        <v/>
      </c>
      <c r="IL161" s="144" t="str">
        <f t="shared" si="760"/>
        <v/>
      </c>
      <c r="IM161" s="145" t="str">
        <f t="shared" si="761"/>
        <v/>
      </c>
      <c r="IN161" s="145" t="str">
        <f t="shared" si="762"/>
        <v/>
      </c>
      <c r="IO161" s="146" t="str">
        <f t="shared" si="763"/>
        <v/>
      </c>
      <c r="IP161" s="147" t="str">
        <f t="shared" si="764"/>
        <v/>
      </c>
      <c r="IQ161" s="148" t="str">
        <f t="shared" si="765"/>
        <v/>
      </c>
      <c r="IR161" s="149" t="str">
        <f t="shared" si="766"/>
        <v/>
      </c>
      <c r="IS161" s="150" t="str">
        <f t="shared" si="767"/>
        <v/>
      </c>
      <c r="IT161" s="89"/>
      <c r="IU161" s="5"/>
      <c r="IV161" s="89"/>
      <c r="IW161" s="143" t="str">
        <f t="shared" si="768"/>
        <v/>
      </c>
      <c r="IX161" s="144" t="str">
        <f t="shared" si="769"/>
        <v/>
      </c>
      <c r="IY161" s="145" t="str">
        <f t="shared" si="770"/>
        <v/>
      </c>
      <c r="IZ161" s="145" t="str">
        <f t="shared" si="771"/>
        <v/>
      </c>
      <c r="JA161" s="146" t="str">
        <f t="shared" si="772"/>
        <v/>
      </c>
      <c r="JB161" s="147" t="str">
        <f t="shared" si="773"/>
        <v/>
      </c>
      <c r="JC161" s="148" t="str">
        <f t="shared" si="774"/>
        <v/>
      </c>
      <c r="JD161" s="149" t="str">
        <f t="shared" si="775"/>
        <v/>
      </c>
      <c r="JE161" s="150" t="str">
        <f t="shared" si="776"/>
        <v/>
      </c>
      <c r="JF161" s="89"/>
      <c r="JG161" s="5"/>
      <c r="JH161" s="89"/>
      <c r="JI161" s="143" t="str">
        <f t="shared" si="777"/>
        <v/>
      </c>
      <c r="JJ161" s="144" t="str">
        <f t="shared" si="778"/>
        <v/>
      </c>
      <c r="JK161" s="145" t="str">
        <f t="shared" si="779"/>
        <v/>
      </c>
      <c r="JL161" s="145" t="str">
        <f t="shared" si="780"/>
        <v/>
      </c>
      <c r="JM161" s="146" t="str">
        <f t="shared" si="781"/>
        <v/>
      </c>
      <c r="JN161" s="147" t="str">
        <f t="shared" si="782"/>
        <v/>
      </c>
      <c r="JO161" s="148" t="str">
        <f t="shared" si="783"/>
        <v/>
      </c>
      <c r="JP161" s="149" t="str">
        <f t="shared" si="784"/>
        <v/>
      </c>
      <c r="JQ161" s="150" t="str">
        <f t="shared" si="785"/>
        <v/>
      </c>
      <c r="JR161" s="89"/>
      <c r="JS161" s="5"/>
      <c r="JT161" s="89"/>
      <c r="JU161" s="143" t="str">
        <f t="shared" si="786"/>
        <v/>
      </c>
      <c r="JV161" s="144" t="str">
        <f t="shared" si="787"/>
        <v/>
      </c>
      <c r="JW161" s="145" t="str">
        <f t="shared" si="788"/>
        <v/>
      </c>
      <c r="JX161" s="145" t="str">
        <f t="shared" si="789"/>
        <v/>
      </c>
      <c r="JY161" s="146" t="str">
        <f t="shared" si="790"/>
        <v/>
      </c>
      <c r="JZ161" s="147" t="str">
        <f t="shared" si="791"/>
        <v/>
      </c>
      <c r="KA161" s="148" t="str">
        <f t="shared" si="792"/>
        <v/>
      </c>
      <c r="KB161" s="149" t="str">
        <f t="shared" si="793"/>
        <v/>
      </c>
      <c r="KC161" s="150" t="str">
        <f t="shared" si="794"/>
        <v/>
      </c>
      <c r="KD161" s="89"/>
      <c r="KE161" s="5"/>
      <c r="KF161" s="89"/>
    </row>
    <row r="162" spans="1:292" ht="13.5" customHeight="1" x14ac:dyDescent="0.25">
      <c r="A162" s="100"/>
      <c r="E162" s="143" t="str">
        <f t="shared" si="621"/>
        <v/>
      </c>
      <c r="F162" s="144" t="str">
        <f t="shared" si="622"/>
        <v/>
      </c>
      <c r="G162" s="145" t="str">
        <f t="shared" si="623"/>
        <v/>
      </c>
      <c r="H162" s="145" t="str">
        <f t="shared" si="624"/>
        <v/>
      </c>
      <c r="I162" s="146" t="str">
        <f t="shared" si="625"/>
        <v/>
      </c>
      <c r="J162" s="147" t="str">
        <f t="shared" si="626"/>
        <v/>
      </c>
      <c r="K162" s="148" t="str">
        <f t="shared" si="627"/>
        <v/>
      </c>
      <c r="L162" s="149" t="str">
        <f t="shared" si="628"/>
        <v/>
      </c>
      <c r="M162" s="150" t="str">
        <f t="shared" si="629"/>
        <v/>
      </c>
      <c r="O162" s="5"/>
      <c r="Q162" s="143" t="str">
        <f t="shared" si="630"/>
        <v/>
      </c>
      <c r="R162" s="144" t="str">
        <f t="shared" si="631"/>
        <v/>
      </c>
      <c r="S162" s="145" t="str">
        <f t="shared" si="632"/>
        <v/>
      </c>
      <c r="T162" s="145" t="str">
        <f t="shared" si="633"/>
        <v/>
      </c>
      <c r="U162" s="146" t="str">
        <f t="shared" si="634"/>
        <v/>
      </c>
      <c r="V162" s="147" t="str">
        <f t="shared" si="635"/>
        <v/>
      </c>
      <c r="W162" s="148" t="str">
        <f t="shared" si="636"/>
        <v/>
      </c>
      <c r="X162" s="149" t="str">
        <f t="shared" si="637"/>
        <v/>
      </c>
      <c r="Y162" s="150" t="str">
        <f t="shared" si="638"/>
        <v/>
      </c>
      <c r="AA162" s="5"/>
      <c r="AC162" s="143" t="str">
        <f t="shared" si="639"/>
        <v/>
      </c>
      <c r="AD162" s="144" t="str">
        <f t="shared" si="640"/>
        <v/>
      </c>
      <c r="AE162" s="145" t="str">
        <f t="shared" si="641"/>
        <v/>
      </c>
      <c r="AF162" s="145" t="str">
        <f t="shared" si="642"/>
        <v/>
      </c>
      <c r="AG162" s="146" t="str">
        <f t="shared" si="643"/>
        <v/>
      </c>
      <c r="AH162" s="147" t="str">
        <f t="shared" si="644"/>
        <v/>
      </c>
      <c r="AI162" s="148" t="str">
        <f t="shared" si="645"/>
        <v/>
      </c>
      <c r="AJ162" s="149" t="str">
        <f t="shared" si="646"/>
        <v/>
      </c>
      <c r="AK162" s="150" t="str">
        <f t="shared" si="647"/>
        <v/>
      </c>
      <c r="AM162" s="5"/>
      <c r="AO162" s="143" t="str">
        <f t="shared" si="598"/>
        <v/>
      </c>
      <c r="AP162" s="144" t="str">
        <f t="shared" si="599"/>
        <v/>
      </c>
      <c r="AQ162" s="145" t="str">
        <f t="shared" si="648"/>
        <v/>
      </c>
      <c r="AR162" s="145" t="str">
        <f t="shared" si="649"/>
        <v/>
      </c>
      <c r="AS162" s="146" t="str">
        <f t="shared" si="600"/>
        <v/>
      </c>
      <c r="AT162" s="147" t="str">
        <f t="shared" si="601"/>
        <v/>
      </c>
      <c r="AU162" s="148" t="str">
        <f t="shared" si="602"/>
        <v/>
      </c>
      <c r="AV162" s="149" t="str">
        <f t="shared" si="603"/>
        <v/>
      </c>
      <c r="AW162" s="150" t="str">
        <f t="shared" si="604"/>
        <v/>
      </c>
      <c r="AX162" s="89"/>
      <c r="AY162" s="5"/>
      <c r="AZ162" s="89"/>
      <c r="BA162" s="143" t="str">
        <f t="shared" si="605"/>
        <v/>
      </c>
      <c r="BB162" s="144" t="str">
        <f t="shared" si="606"/>
        <v/>
      </c>
      <c r="BC162" s="145" t="str">
        <f t="shared" si="650"/>
        <v/>
      </c>
      <c r="BD162" s="145" t="str">
        <f t="shared" si="651"/>
        <v/>
      </c>
      <c r="BE162" s="146" t="str">
        <f t="shared" si="607"/>
        <v/>
      </c>
      <c r="BF162" s="147" t="str">
        <f t="shared" si="608"/>
        <v/>
      </c>
      <c r="BG162" s="148" t="str">
        <f t="shared" si="609"/>
        <v/>
      </c>
      <c r="BH162" s="149" t="str">
        <f t="shared" si="610"/>
        <v/>
      </c>
      <c r="BI162" s="150" t="str">
        <f t="shared" si="611"/>
        <v/>
      </c>
      <c r="BJ162" s="89"/>
      <c r="BK162" s="5"/>
      <c r="BL162" s="89"/>
      <c r="BM162" s="143" t="str">
        <f t="shared" si="571"/>
        <v/>
      </c>
      <c r="BN162" s="144" t="str">
        <f t="shared" si="572"/>
        <v/>
      </c>
      <c r="BO162" s="145" t="str">
        <f t="shared" si="573"/>
        <v/>
      </c>
      <c r="BP162" s="145" t="str">
        <f t="shared" si="574"/>
        <v/>
      </c>
      <c r="BQ162" s="146" t="str">
        <f t="shared" si="575"/>
        <v/>
      </c>
      <c r="BR162" s="147" t="str">
        <f t="shared" si="576"/>
        <v/>
      </c>
      <c r="BS162" s="148" t="str">
        <f t="shared" si="577"/>
        <v/>
      </c>
      <c r="BT162" s="149" t="str">
        <f t="shared" si="578"/>
        <v/>
      </c>
      <c r="BU162" s="150" t="str">
        <f t="shared" si="579"/>
        <v/>
      </c>
      <c r="BV162" s="89"/>
      <c r="BW162" s="142"/>
      <c r="BX162" s="142"/>
      <c r="BY162" s="143" t="str">
        <f t="shared" si="795"/>
        <v/>
      </c>
      <c r="BZ162" s="144" t="str">
        <f t="shared" si="796"/>
        <v/>
      </c>
      <c r="CA162" s="145" t="str">
        <f t="shared" si="797"/>
        <v/>
      </c>
      <c r="CB162" s="145" t="str">
        <f t="shared" si="798"/>
        <v/>
      </c>
      <c r="CC162" s="146" t="str">
        <f t="shared" si="799"/>
        <v/>
      </c>
      <c r="CD162" s="147" t="str">
        <f t="shared" si="800"/>
        <v/>
      </c>
      <c r="CE162" s="148" t="str">
        <f t="shared" si="801"/>
        <v/>
      </c>
      <c r="CF162" s="149" t="str">
        <f t="shared" si="802"/>
        <v/>
      </c>
      <c r="CG162" s="150" t="str">
        <f t="shared" si="803"/>
        <v/>
      </c>
      <c r="CH162" s="89"/>
      <c r="CI162" s="5"/>
      <c r="CJ162" s="89"/>
      <c r="CK162" s="143" t="str">
        <f t="shared" si="652"/>
        <v/>
      </c>
      <c r="CL162" s="144" t="str">
        <f t="shared" si="653"/>
        <v/>
      </c>
      <c r="CM162" s="145" t="str">
        <f t="shared" si="654"/>
        <v/>
      </c>
      <c r="CN162" s="145" t="str">
        <f t="shared" si="655"/>
        <v/>
      </c>
      <c r="CO162" s="146" t="str">
        <f t="shared" si="656"/>
        <v/>
      </c>
      <c r="CP162" s="147" t="str">
        <f t="shared" si="657"/>
        <v/>
      </c>
      <c r="CQ162" s="148" t="str">
        <f t="shared" si="658"/>
        <v/>
      </c>
      <c r="CR162" s="149" t="str">
        <f t="shared" si="659"/>
        <v/>
      </c>
      <c r="CS162" s="150" t="str">
        <f t="shared" si="660"/>
        <v/>
      </c>
      <c r="CT162" s="89"/>
      <c r="CU162" s="5"/>
      <c r="CV162" s="89"/>
      <c r="CW162" s="143" t="str">
        <f t="shared" si="562"/>
        <v/>
      </c>
      <c r="CX162" s="144" t="str">
        <f t="shared" si="563"/>
        <v/>
      </c>
      <c r="CY162" s="145" t="str">
        <f t="shared" si="564"/>
        <v/>
      </c>
      <c r="CZ162" s="145" t="str">
        <f t="shared" si="565"/>
        <v/>
      </c>
      <c r="DA162" s="146" t="str">
        <f t="shared" si="566"/>
        <v/>
      </c>
      <c r="DB162" s="147" t="str">
        <f t="shared" si="567"/>
        <v/>
      </c>
      <c r="DC162" s="148" t="str">
        <f t="shared" si="568"/>
        <v/>
      </c>
      <c r="DD162" s="149" t="str">
        <f t="shared" si="569"/>
        <v/>
      </c>
      <c r="DE162" s="150" t="str">
        <f t="shared" si="570"/>
        <v/>
      </c>
      <c r="DF162" s="89"/>
      <c r="DG162" s="142"/>
      <c r="DH162" s="142"/>
      <c r="DI162" s="143" t="str">
        <f t="shared" si="661"/>
        <v/>
      </c>
      <c r="DJ162" s="144" t="str">
        <f t="shared" si="662"/>
        <v/>
      </c>
      <c r="DK162" s="145" t="str">
        <f t="shared" si="663"/>
        <v/>
      </c>
      <c r="DL162" s="145" t="str">
        <f t="shared" si="664"/>
        <v/>
      </c>
      <c r="DM162" s="146" t="str">
        <f t="shared" si="665"/>
        <v/>
      </c>
      <c r="DN162" s="147" t="str">
        <f t="shared" si="666"/>
        <v/>
      </c>
      <c r="DO162" s="148" t="str">
        <f t="shared" si="667"/>
        <v/>
      </c>
      <c r="DP162" s="149" t="str">
        <f t="shared" si="668"/>
        <v/>
      </c>
      <c r="DQ162" s="150" t="str">
        <f t="shared" si="669"/>
        <v/>
      </c>
      <c r="DR162" s="89"/>
      <c r="DS162" s="5"/>
      <c r="DT162" s="89"/>
      <c r="DU162" s="143" t="str">
        <f t="shared" si="670"/>
        <v/>
      </c>
      <c r="DV162" s="144" t="str">
        <f t="shared" si="671"/>
        <v/>
      </c>
      <c r="DW162" s="145" t="str">
        <f t="shared" si="672"/>
        <v/>
      </c>
      <c r="DX162" s="145" t="str">
        <f t="shared" si="673"/>
        <v/>
      </c>
      <c r="DY162" s="146" t="str">
        <f t="shared" si="674"/>
        <v/>
      </c>
      <c r="DZ162" s="147" t="str">
        <f t="shared" si="675"/>
        <v/>
      </c>
      <c r="EA162" s="148" t="str">
        <f t="shared" si="676"/>
        <v/>
      </c>
      <c r="EB162" s="149" t="str">
        <f t="shared" si="677"/>
        <v/>
      </c>
      <c r="EC162" s="150" t="str">
        <f t="shared" si="678"/>
        <v/>
      </c>
      <c r="ED162" s="89"/>
      <c r="EE162" s="5"/>
      <c r="EF162" s="89"/>
      <c r="EG162" s="143" t="str">
        <f t="shared" si="679"/>
        <v/>
      </c>
      <c r="EH162" s="144" t="str">
        <f t="shared" si="680"/>
        <v/>
      </c>
      <c r="EI162" s="145" t="str">
        <f t="shared" si="681"/>
        <v/>
      </c>
      <c r="EJ162" s="145" t="str">
        <f t="shared" si="682"/>
        <v/>
      </c>
      <c r="EK162" s="146" t="str">
        <f t="shared" si="683"/>
        <v/>
      </c>
      <c r="EL162" s="147" t="str">
        <f t="shared" si="684"/>
        <v/>
      </c>
      <c r="EM162" s="148" t="str">
        <f t="shared" si="685"/>
        <v/>
      </c>
      <c r="EN162" s="149" t="str">
        <f t="shared" si="686"/>
        <v/>
      </c>
      <c r="EO162" s="150" t="str">
        <f t="shared" si="687"/>
        <v/>
      </c>
      <c r="EP162" s="89"/>
      <c r="EQ162" s="5"/>
      <c r="ER162" s="89"/>
      <c r="ES162" s="143" t="str">
        <f t="shared" si="688"/>
        <v/>
      </c>
      <c r="ET162" s="144" t="str">
        <f t="shared" si="689"/>
        <v/>
      </c>
      <c r="EU162" s="145" t="str">
        <f t="shared" si="690"/>
        <v/>
      </c>
      <c r="EV162" s="145" t="str">
        <f t="shared" si="691"/>
        <v/>
      </c>
      <c r="EW162" s="146" t="str">
        <f t="shared" si="692"/>
        <v/>
      </c>
      <c r="EX162" s="147" t="str">
        <f t="shared" si="693"/>
        <v/>
      </c>
      <c r="EY162" s="148" t="str">
        <f t="shared" si="694"/>
        <v/>
      </c>
      <c r="EZ162" s="149" t="str">
        <f t="shared" si="695"/>
        <v/>
      </c>
      <c r="FA162" s="150" t="str">
        <f t="shared" si="696"/>
        <v/>
      </c>
      <c r="FB162" s="89"/>
      <c r="FC162" s="5"/>
      <c r="FD162" s="89"/>
      <c r="FE162" s="143" t="str">
        <f t="shared" si="697"/>
        <v/>
      </c>
      <c r="FF162" s="144" t="str">
        <f t="shared" si="698"/>
        <v/>
      </c>
      <c r="FG162" s="145" t="str">
        <f t="shared" si="699"/>
        <v/>
      </c>
      <c r="FH162" s="145" t="str">
        <f t="shared" si="700"/>
        <v/>
      </c>
      <c r="FI162" s="146" t="str">
        <f t="shared" si="701"/>
        <v/>
      </c>
      <c r="FJ162" s="147" t="str">
        <f t="shared" si="702"/>
        <v/>
      </c>
      <c r="FK162" s="148" t="str">
        <f t="shared" si="703"/>
        <v/>
      </c>
      <c r="FL162" s="149" t="str">
        <f t="shared" si="704"/>
        <v/>
      </c>
      <c r="FM162" s="150" t="str">
        <f t="shared" si="705"/>
        <v/>
      </c>
      <c r="FN162" s="89"/>
      <c r="FO162" s="5"/>
      <c r="FP162" s="89"/>
      <c r="FQ162" s="143" t="str">
        <f>IF(FU162="","",#REF!)</f>
        <v/>
      </c>
      <c r="FR162" s="144" t="str">
        <f t="shared" si="706"/>
        <v/>
      </c>
      <c r="FS162" s="145" t="str">
        <f t="shared" si="707"/>
        <v/>
      </c>
      <c r="FT162" s="145" t="str">
        <f t="shared" si="708"/>
        <v/>
      </c>
      <c r="FU162" s="146" t="str">
        <f t="shared" si="709"/>
        <v/>
      </c>
      <c r="FV162" s="147" t="str">
        <f t="shared" si="710"/>
        <v/>
      </c>
      <c r="FW162" s="148" t="str">
        <f t="shared" si="711"/>
        <v/>
      </c>
      <c r="FX162" s="149" t="str">
        <f t="shared" si="712"/>
        <v/>
      </c>
      <c r="FY162" s="150" t="str">
        <f t="shared" si="713"/>
        <v/>
      </c>
      <c r="FZ162" s="89"/>
      <c r="GA162" s="5"/>
      <c r="GB162" s="89"/>
      <c r="GC162" s="143" t="str">
        <f t="shared" si="714"/>
        <v/>
      </c>
      <c r="GD162" s="144" t="str">
        <f t="shared" si="715"/>
        <v/>
      </c>
      <c r="GE162" s="145" t="str">
        <f t="shared" si="716"/>
        <v/>
      </c>
      <c r="GF162" s="145" t="str">
        <f t="shared" si="717"/>
        <v/>
      </c>
      <c r="GG162" s="146" t="str">
        <f t="shared" si="718"/>
        <v/>
      </c>
      <c r="GH162" s="147" t="str">
        <f t="shared" si="719"/>
        <v/>
      </c>
      <c r="GI162" s="148" t="str">
        <f t="shared" si="720"/>
        <v/>
      </c>
      <c r="GJ162" s="149" t="str">
        <f t="shared" si="721"/>
        <v/>
      </c>
      <c r="GK162" s="150" t="str">
        <f t="shared" si="722"/>
        <v/>
      </c>
      <c r="GL162" s="89"/>
      <c r="GM162" s="5"/>
      <c r="GN162" s="89"/>
      <c r="GO162" s="143" t="str">
        <f t="shared" si="723"/>
        <v/>
      </c>
      <c r="GP162" s="144" t="str">
        <f t="shared" si="724"/>
        <v/>
      </c>
      <c r="GQ162" s="145" t="str">
        <f t="shared" si="725"/>
        <v/>
      </c>
      <c r="GR162" s="145" t="str">
        <f t="shared" si="726"/>
        <v/>
      </c>
      <c r="GS162" s="146" t="str">
        <f t="shared" si="727"/>
        <v/>
      </c>
      <c r="GT162" s="147" t="str">
        <f t="shared" si="728"/>
        <v/>
      </c>
      <c r="GU162" s="148" t="str">
        <f t="shared" si="729"/>
        <v/>
      </c>
      <c r="GV162" s="149" t="str">
        <f t="shared" si="730"/>
        <v/>
      </c>
      <c r="GW162" s="150" t="str">
        <f t="shared" si="731"/>
        <v/>
      </c>
      <c r="GX162" s="89"/>
      <c r="GY162" s="5"/>
      <c r="GZ162" s="89"/>
      <c r="HA162" s="143" t="str">
        <f t="shared" si="732"/>
        <v/>
      </c>
      <c r="HB162" s="144" t="str">
        <f t="shared" si="733"/>
        <v/>
      </c>
      <c r="HC162" s="145" t="str">
        <f t="shared" si="734"/>
        <v/>
      </c>
      <c r="HD162" s="145" t="str">
        <f t="shared" si="735"/>
        <v/>
      </c>
      <c r="HE162" s="146" t="str">
        <f t="shared" si="736"/>
        <v/>
      </c>
      <c r="HF162" s="147" t="str">
        <f t="shared" si="737"/>
        <v/>
      </c>
      <c r="HG162" s="148" t="str">
        <f t="shared" si="738"/>
        <v/>
      </c>
      <c r="HH162" s="149" t="str">
        <f t="shared" si="739"/>
        <v/>
      </c>
      <c r="HI162" s="150" t="str">
        <f t="shared" si="740"/>
        <v/>
      </c>
      <c r="HJ162" s="89"/>
      <c r="HK162" s="5"/>
      <c r="HL162" s="89"/>
      <c r="HM162" s="143" t="str">
        <f t="shared" si="741"/>
        <v/>
      </c>
      <c r="HN162" s="144" t="str">
        <f t="shared" si="742"/>
        <v/>
      </c>
      <c r="HO162" s="145" t="str">
        <f t="shared" si="743"/>
        <v/>
      </c>
      <c r="HP162" s="145" t="str">
        <f t="shared" si="744"/>
        <v/>
      </c>
      <c r="HQ162" s="146" t="str">
        <f t="shared" si="745"/>
        <v/>
      </c>
      <c r="HR162" s="147" t="str">
        <f t="shared" si="746"/>
        <v/>
      </c>
      <c r="HS162" s="148" t="str">
        <f t="shared" si="747"/>
        <v/>
      </c>
      <c r="HT162" s="149" t="str">
        <f t="shared" si="748"/>
        <v/>
      </c>
      <c r="HU162" s="150" t="str">
        <f t="shared" si="749"/>
        <v/>
      </c>
      <c r="HV162" s="89"/>
      <c r="HW162" s="5"/>
      <c r="HX162" s="89"/>
      <c r="HY162" s="143" t="str">
        <f t="shared" si="750"/>
        <v/>
      </c>
      <c r="HZ162" s="144" t="str">
        <f t="shared" si="751"/>
        <v/>
      </c>
      <c r="IA162" s="145" t="str">
        <f t="shared" si="752"/>
        <v/>
      </c>
      <c r="IB162" s="145" t="str">
        <f t="shared" si="753"/>
        <v/>
      </c>
      <c r="IC162" s="146" t="str">
        <f t="shared" si="754"/>
        <v/>
      </c>
      <c r="ID162" s="147" t="str">
        <f t="shared" si="755"/>
        <v/>
      </c>
      <c r="IE162" s="148" t="str">
        <f t="shared" si="756"/>
        <v/>
      </c>
      <c r="IF162" s="149" t="str">
        <f t="shared" si="757"/>
        <v/>
      </c>
      <c r="IG162" s="150" t="str">
        <f t="shared" si="758"/>
        <v/>
      </c>
      <c r="IH162" s="89"/>
      <c r="II162" s="5"/>
      <c r="IJ162" s="89"/>
      <c r="IK162" s="143" t="str">
        <f t="shared" si="759"/>
        <v/>
      </c>
      <c r="IL162" s="144" t="str">
        <f t="shared" si="760"/>
        <v/>
      </c>
      <c r="IM162" s="145" t="str">
        <f t="shared" si="761"/>
        <v/>
      </c>
      <c r="IN162" s="145" t="str">
        <f t="shared" si="762"/>
        <v/>
      </c>
      <c r="IO162" s="146" t="str">
        <f t="shared" si="763"/>
        <v/>
      </c>
      <c r="IP162" s="147" t="str">
        <f t="shared" si="764"/>
        <v/>
      </c>
      <c r="IQ162" s="148" t="str">
        <f t="shared" si="765"/>
        <v/>
      </c>
      <c r="IR162" s="149" t="str">
        <f t="shared" si="766"/>
        <v/>
      </c>
      <c r="IS162" s="150" t="str">
        <f t="shared" si="767"/>
        <v/>
      </c>
      <c r="IT162" s="89"/>
      <c r="IU162" s="5"/>
      <c r="IV162" s="89"/>
      <c r="IW162" s="143" t="str">
        <f t="shared" si="768"/>
        <v/>
      </c>
      <c r="IX162" s="144" t="str">
        <f t="shared" si="769"/>
        <v/>
      </c>
      <c r="IY162" s="145" t="str">
        <f t="shared" si="770"/>
        <v/>
      </c>
      <c r="IZ162" s="145" t="str">
        <f t="shared" si="771"/>
        <v/>
      </c>
      <c r="JA162" s="146" t="str">
        <f t="shared" si="772"/>
        <v/>
      </c>
      <c r="JB162" s="147" t="str">
        <f t="shared" si="773"/>
        <v/>
      </c>
      <c r="JC162" s="148" t="str">
        <f t="shared" si="774"/>
        <v/>
      </c>
      <c r="JD162" s="149" t="str">
        <f t="shared" si="775"/>
        <v/>
      </c>
      <c r="JE162" s="150" t="str">
        <f t="shared" si="776"/>
        <v/>
      </c>
      <c r="JF162" s="89"/>
      <c r="JG162" s="5"/>
      <c r="JH162" s="89"/>
      <c r="JI162" s="143" t="str">
        <f t="shared" si="777"/>
        <v/>
      </c>
      <c r="JJ162" s="144" t="str">
        <f t="shared" si="778"/>
        <v/>
      </c>
      <c r="JK162" s="145" t="str">
        <f t="shared" si="779"/>
        <v/>
      </c>
      <c r="JL162" s="145" t="str">
        <f t="shared" si="780"/>
        <v/>
      </c>
      <c r="JM162" s="146" t="str">
        <f t="shared" si="781"/>
        <v/>
      </c>
      <c r="JN162" s="147" t="str">
        <f t="shared" si="782"/>
        <v/>
      </c>
      <c r="JO162" s="148" t="str">
        <f t="shared" si="783"/>
        <v/>
      </c>
      <c r="JP162" s="149" t="str">
        <f t="shared" si="784"/>
        <v/>
      </c>
      <c r="JQ162" s="150" t="str">
        <f t="shared" si="785"/>
        <v/>
      </c>
      <c r="JR162" s="89"/>
      <c r="JS162" s="5"/>
      <c r="JT162" s="89"/>
      <c r="JU162" s="143" t="str">
        <f t="shared" si="786"/>
        <v/>
      </c>
      <c r="JV162" s="144" t="str">
        <f t="shared" si="787"/>
        <v/>
      </c>
      <c r="JW162" s="145" t="str">
        <f t="shared" si="788"/>
        <v/>
      </c>
      <c r="JX162" s="145" t="str">
        <f t="shared" si="789"/>
        <v/>
      </c>
      <c r="JY162" s="146" t="str">
        <f t="shared" si="790"/>
        <v/>
      </c>
      <c r="JZ162" s="147" t="str">
        <f t="shared" si="791"/>
        <v/>
      </c>
      <c r="KA162" s="148" t="str">
        <f t="shared" si="792"/>
        <v/>
      </c>
      <c r="KB162" s="149" t="str">
        <f t="shared" si="793"/>
        <v/>
      </c>
      <c r="KC162" s="150" t="str">
        <f t="shared" si="794"/>
        <v/>
      </c>
      <c r="KD162" s="89"/>
      <c r="KE162" s="5"/>
      <c r="KF162" s="89"/>
    </row>
    <row r="163" spans="1:292" ht="13.5" customHeight="1" x14ac:dyDescent="0.25">
      <c r="A163" s="100"/>
      <c r="E163" s="143" t="str">
        <f t="shared" si="621"/>
        <v/>
      </c>
      <c r="F163" s="144" t="str">
        <f t="shared" si="622"/>
        <v/>
      </c>
      <c r="G163" s="145" t="str">
        <f t="shared" si="623"/>
        <v/>
      </c>
      <c r="H163" s="145" t="str">
        <f t="shared" si="624"/>
        <v/>
      </c>
      <c r="I163" s="146" t="str">
        <f t="shared" si="625"/>
        <v/>
      </c>
      <c r="J163" s="147" t="str">
        <f t="shared" si="626"/>
        <v/>
      </c>
      <c r="K163" s="148" t="str">
        <f t="shared" si="627"/>
        <v/>
      </c>
      <c r="L163" s="149" t="str">
        <f t="shared" si="628"/>
        <v/>
      </c>
      <c r="M163" s="150" t="str">
        <f t="shared" si="629"/>
        <v/>
      </c>
      <c r="O163" s="5"/>
      <c r="Q163" s="143" t="str">
        <f t="shared" si="630"/>
        <v/>
      </c>
      <c r="R163" s="144" t="str">
        <f t="shared" si="631"/>
        <v/>
      </c>
      <c r="S163" s="145" t="str">
        <f t="shared" si="632"/>
        <v/>
      </c>
      <c r="T163" s="145" t="str">
        <f t="shared" si="633"/>
        <v/>
      </c>
      <c r="U163" s="146" t="str">
        <f t="shared" si="634"/>
        <v/>
      </c>
      <c r="V163" s="147" t="str">
        <f t="shared" si="635"/>
        <v/>
      </c>
      <c r="W163" s="148" t="str">
        <f t="shared" si="636"/>
        <v/>
      </c>
      <c r="X163" s="149" t="str">
        <f t="shared" si="637"/>
        <v/>
      </c>
      <c r="Y163" s="150" t="str">
        <f t="shared" si="638"/>
        <v/>
      </c>
      <c r="AA163" s="5"/>
      <c r="AC163" s="143" t="str">
        <f t="shared" si="639"/>
        <v/>
      </c>
      <c r="AD163" s="144" t="str">
        <f t="shared" si="640"/>
        <v/>
      </c>
      <c r="AE163" s="145" t="str">
        <f t="shared" si="641"/>
        <v/>
      </c>
      <c r="AF163" s="145" t="str">
        <f t="shared" si="642"/>
        <v/>
      </c>
      <c r="AG163" s="146" t="str">
        <f t="shared" si="643"/>
        <v/>
      </c>
      <c r="AH163" s="147" t="str">
        <f t="shared" si="644"/>
        <v/>
      </c>
      <c r="AI163" s="148" t="str">
        <f t="shared" si="645"/>
        <v/>
      </c>
      <c r="AJ163" s="149" t="str">
        <f t="shared" si="646"/>
        <v/>
      </c>
      <c r="AK163" s="150" t="str">
        <f t="shared" si="647"/>
        <v/>
      </c>
      <c r="AM163" s="5"/>
      <c r="AO163" s="143" t="str">
        <f t="shared" si="598"/>
        <v/>
      </c>
      <c r="AP163" s="144" t="str">
        <f t="shared" si="599"/>
        <v/>
      </c>
      <c r="AQ163" s="145" t="str">
        <f t="shared" si="648"/>
        <v/>
      </c>
      <c r="AR163" s="145" t="str">
        <f t="shared" si="649"/>
        <v/>
      </c>
      <c r="AS163" s="146" t="str">
        <f t="shared" si="600"/>
        <v/>
      </c>
      <c r="AT163" s="147" t="str">
        <f t="shared" si="601"/>
        <v/>
      </c>
      <c r="AU163" s="148" t="str">
        <f t="shared" si="602"/>
        <v/>
      </c>
      <c r="AV163" s="149" t="str">
        <f t="shared" si="603"/>
        <v/>
      </c>
      <c r="AW163" s="150" t="str">
        <f t="shared" si="604"/>
        <v/>
      </c>
      <c r="AX163" s="89"/>
      <c r="AY163" s="5"/>
      <c r="AZ163" s="89"/>
      <c r="BA163" s="143" t="str">
        <f t="shared" si="605"/>
        <v/>
      </c>
      <c r="BB163" s="144" t="str">
        <f t="shared" si="606"/>
        <v/>
      </c>
      <c r="BC163" s="145" t="str">
        <f t="shared" si="650"/>
        <v/>
      </c>
      <c r="BD163" s="145" t="str">
        <f t="shared" si="651"/>
        <v/>
      </c>
      <c r="BE163" s="146" t="str">
        <f t="shared" si="607"/>
        <v/>
      </c>
      <c r="BF163" s="147" t="str">
        <f t="shared" si="608"/>
        <v/>
      </c>
      <c r="BG163" s="148" t="str">
        <f t="shared" si="609"/>
        <v/>
      </c>
      <c r="BH163" s="149" t="str">
        <f t="shared" si="610"/>
        <v/>
      </c>
      <c r="BI163" s="150" t="str">
        <f t="shared" si="611"/>
        <v/>
      </c>
      <c r="BJ163" s="89"/>
      <c r="BK163" s="5"/>
      <c r="BL163" s="89"/>
      <c r="BM163" s="143" t="str">
        <f t="shared" si="571"/>
        <v/>
      </c>
      <c r="BN163" s="144" t="str">
        <f t="shared" si="572"/>
        <v/>
      </c>
      <c r="BO163" s="145" t="str">
        <f t="shared" si="573"/>
        <v/>
      </c>
      <c r="BP163" s="145" t="str">
        <f t="shared" si="574"/>
        <v/>
      </c>
      <c r="BQ163" s="146" t="str">
        <f t="shared" si="575"/>
        <v/>
      </c>
      <c r="BR163" s="147" t="str">
        <f t="shared" si="576"/>
        <v/>
      </c>
      <c r="BS163" s="148" t="str">
        <f t="shared" si="577"/>
        <v/>
      </c>
      <c r="BT163" s="149" t="str">
        <f t="shared" si="578"/>
        <v/>
      </c>
      <c r="BU163" s="150" t="str">
        <f t="shared" si="579"/>
        <v/>
      </c>
      <c r="BV163" s="89"/>
      <c r="BW163" s="142"/>
      <c r="BX163" s="142"/>
      <c r="BY163" s="143" t="str">
        <f t="shared" si="795"/>
        <v/>
      </c>
      <c r="BZ163" s="144" t="str">
        <f t="shared" si="796"/>
        <v/>
      </c>
      <c r="CA163" s="145" t="str">
        <f t="shared" si="797"/>
        <v/>
      </c>
      <c r="CB163" s="145" t="str">
        <f t="shared" si="798"/>
        <v/>
      </c>
      <c r="CC163" s="146" t="str">
        <f t="shared" si="799"/>
        <v/>
      </c>
      <c r="CD163" s="147" t="str">
        <f t="shared" si="800"/>
        <v/>
      </c>
      <c r="CE163" s="148" t="str">
        <f t="shared" si="801"/>
        <v/>
      </c>
      <c r="CF163" s="149" t="str">
        <f t="shared" si="802"/>
        <v/>
      </c>
      <c r="CG163" s="150" t="str">
        <f t="shared" si="803"/>
        <v/>
      </c>
      <c r="CH163" s="89"/>
      <c r="CI163" s="5"/>
      <c r="CJ163" s="89"/>
      <c r="CK163" s="143" t="str">
        <f t="shared" si="652"/>
        <v/>
      </c>
      <c r="CL163" s="144" t="str">
        <f t="shared" si="653"/>
        <v/>
      </c>
      <c r="CM163" s="145" t="str">
        <f t="shared" si="654"/>
        <v/>
      </c>
      <c r="CN163" s="145" t="str">
        <f t="shared" si="655"/>
        <v/>
      </c>
      <c r="CO163" s="146" t="str">
        <f t="shared" si="656"/>
        <v/>
      </c>
      <c r="CP163" s="147" t="str">
        <f t="shared" si="657"/>
        <v/>
      </c>
      <c r="CQ163" s="148" t="str">
        <f t="shared" si="658"/>
        <v/>
      </c>
      <c r="CR163" s="149" t="str">
        <f t="shared" si="659"/>
        <v/>
      </c>
      <c r="CS163" s="150" t="str">
        <f t="shared" si="660"/>
        <v/>
      </c>
      <c r="CT163" s="89"/>
      <c r="CU163" s="5"/>
      <c r="CV163" s="89"/>
      <c r="CW163" s="143" t="str">
        <f t="shared" si="562"/>
        <v/>
      </c>
      <c r="CX163" s="144" t="str">
        <f t="shared" si="563"/>
        <v/>
      </c>
      <c r="CY163" s="145" t="str">
        <f t="shared" si="564"/>
        <v/>
      </c>
      <c r="CZ163" s="145" t="str">
        <f t="shared" si="565"/>
        <v/>
      </c>
      <c r="DA163" s="146" t="str">
        <f t="shared" si="566"/>
        <v/>
      </c>
      <c r="DB163" s="147" t="str">
        <f t="shared" si="567"/>
        <v/>
      </c>
      <c r="DC163" s="148" t="str">
        <f t="shared" si="568"/>
        <v/>
      </c>
      <c r="DD163" s="149" t="str">
        <f t="shared" si="569"/>
        <v/>
      </c>
      <c r="DE163" s="150" t="str">
        <f t="shared" si="570"/>
        <v/>
      </c>
      <c r="DF163" s="89"/>
      <c r="DG163" s="142"/>
      <c r="DH163" s="142"/>
      <c r="DI163" s="143" t="str">
        <f t="shared" si="661"/>
        <v/>
      </c>
      <c r="DJ163" s="144" t="str">
        <f t="shared" si="662"/>
        <v/>
      </c>
      <c r="DK163" s="145" t="str">
        <f t="shared" si="663"/>
        <v/>
      </c>
      <c r="DL163" s="145" t="str">
        <f t="shared" si="664"/>
        <v/>
      </c>
      <c r="DM163" s="146" t="str">
        <f t="shared" si="665"/>
        <v/>
      </c>
      <c r="DN163" s="147" t="str">
        <f t="shared" si="666"/>
        <v/>
      </c>
      <c r="DO163" s="148" t="str">
        <f t="shared" si="667"/>
        <v/>
      </c>
      <c r="DP163" s="149" t="str">
        <f t="shared" si="668"/>
        <v/>
      </c>
      <c r="DQ163" s="150" t="str">
        <f t="shared" si="669"/>
        <v/>
      </c>
      <c r="DR163" s="89"/>
      <c r="DS163" s="5"/>
      <c r="DT163" s="89"/>
      <c r="DU163" s="143" t="str">
        <f t="shared" si="670"/>
        <v/>
      </c>
      <c r="DV163" s="144" t="str">
        <f t="shared" si="671"/>
        <v/>
      </c>
      <c r="DW163" s="145" t="str">
        <f t="shared" si="672"/>
        <v/>
      </c>
      <c r="DX163" s="145" t="str">
        <f t="shared" si="673"/>
        <v/>
      </c>
      <c r="DY163" s="146" t="str">
        <f t="shared" si="674"/>
        <v/>
      </c>
      <c r="DZ163" s="147" t="str">
        <f t="shared" si="675"/>
        <v/>
      </c>
      <c r="EA163" s="148" t="str">
        <f t="shared" si="676"/>
        <v/>
      </c>
      <c r="EB163" s="149" t="str">
        <f t="shared" si="677"/>
        <v/>
      </c>
      <c r="EC163" s="150" t="str">
        <f t="shared" si="678"/>
        <v/>
      </c>
      <c r="ED163" s="89"/>
      <c r="EE163" s="5"/>
      <c r="EF163" s="89"/>
      <c r="EG163" s="143" t="str">
        <f t="shared" si="679"/>
        <v/>
      </c>
      <c r="EH163" s="144" t="str">
        <f t="shared" si="680"/>
        <v/>
      </c>
      <c r="EI163" s="145" t="str">
        <f t="shared" si="681"/>
        <v/>
      </c>
      <c r="EJ163" s="145" t="str">
        <f t="shared" si="682"/>
        <v/>
      </c>
      <c r="EK163" s="146" t="str">
        <f t="shared" si="683"/>
        <v/>
      </c>
      <c r="EL163" s="147" t="str">
        <f t="shared" si="684"/>
        <v/>
      </c>
      <c r="EM163" s="148" t="str">
        <f t="shared" si="685"/>
        <v/>
      </c>
      <c r="EN163" s="149" t="str">
        <f t="shared" si="686"/>
        <v/>
      </c>
      <c r="EO163" s="150" t="str">
        <f t="shared" si="687"/>
        <v/>
      </c>
      <c r="EP163" s="89"/>
      <c r="EQ163" s="5"/>
      <c r="ER163" s="89"/>
      <c r="ES163" s="143" t="str">
        <f t="shared" si="688"/>
        <v/>
      </c>
      <c r="ET163" s="144" t="str">
        <f t="shared" si="689"/>
        <v/>
      </c>
      <c r="EU163" s="145" t="str">
        <f t="shared" si="690"/>
        <v/>
      </c>
      <c r="EV163" s="145" t="str">
        <f t="shared" si="691"/>
        <v/>
      </c>
      <c r="EW163" s="146" t="str">
        <f t="shared" si="692"/>
        <v/>
      </c>
      <c r="EX163" s="147" t="str">
        <f t="shared" si="693"/>
        <v/>
      </c>
      <c r="EY163" s="148" t="str">
        <f t="shared" si="694"/>
        <v/>
      </c>
      <c r="EZ163" s="149" t="str">
        <f t="shared" si="695"/>
        <v/>
      </c>
      <c r="FA163" s="150" t="str">
        <f t="shared" si="696"/>
        <v/>
      </c>
      <c r="FB163" s="89"/>
      <c r="FC163" s="5"/>
      <c r="FD163" s="89"/>
      <c r="FE163" s="143" t="str">
        <f t="shared" si="697"/>
        <v/>
      </c>
      <c r="FF163" s="144" t="str">
        <f t="shared" si="698"/>
        <v/>
      </c>
      <c r="FG163" s="145" t="str">
        <f t="shared" si="699"/>
        <v/>
      </c>
      <c r="FH163" s="145" t="str">
        <f t="shared" si="700"/>
        <v/>
      </c>
      <c r="FI163" s="146" t="str">
        <f t="shared" si="701"/>
        <v/>
      </c>
      <c r="FJ163" s="147" t="str">
        <f t="shared" si="702"/>
        <v/>
      </c>
      <c r="FK163" s="148" t="str">
        <f t="shared" si="703"/>
        <v/>
      </c>
      <c r="FL163" s="149" t="str">
        <f t="shared" si="704"/>
        <v/>
      </c>
      <c r="FM163" s="150" t="str">
        <f t="shared" si="705"/>
        <v/>
      </c>
      <c r="FN163" s="89"/>
      <c r="FO163" s="5"/>
      <c r="FP163" s="89"/>
      <c r="FQ163" s="143" t="str">
        <f>IF(FU163="","",#REF!)</f>
        <v/>
      </c>
      <c r="FR163" s="144" t="str">
        <f t="shared" si="706"/>
        <v/>
      </c>
      <c r="FS163" s="145" t="str">
        <f t="shared" si="707"/>
        <v/>
      </c>
      <c r="FT163" s="145" t="str">
        <f t="shared" si="708"/>
        <v/>
      </c>
      <c r="FU163" s="146" t="str">
        <f t="shared" si="709"/>
        <v/>
      </c>
      <c r="FV163" s="147" t="str">
        <f t="shared" si="710"/>
        <v/>
      </c>
      <c r="FW163" s="148" t="str">
        <f t="shared" si="711"/>
        <v/>
      </c>
      <c r="FX163" s="149" t="str">
        <f t="shared" si="712"/>
        <v/>
      </c>
      <c r="FY163" s="150" t="str">
        <f t="shared" si="713"/>
        <v/>
      </c>
      <c r="FZ163" s="89"/>
      <c r="GA163" s="5"/>
      <c r="GB163" s="89"/>
      <c r="GC163" s="143" t="str">
        <f t="shared" si="714"/>
        <v/>
      </c>
      <c r="GD163" s="144" t="str">
        <f t="shared" si="715"/>
        <v/>
      </c>
      <c r="GE163" s="145" t="str">
        <f t="shared" si="716"/>
        <v/>
      </c>
      <c r="GF163" s="145" t="str">
        <f t="shared" si="717"/>
        <v/>
      </c>
      <c r="GG163" s="146" t="str">
        <f t="shared" si="718"/>
        <v/>
      </c>
      <c r="GH163" s="147" t="str">
        <f t="shared" si="719"/>
        <v/>
      </c>
      <c r="GI163" s="148" t="str">
        <f t="shared" si="720"/>
        <v/>
      </c>
      <c r="GJ163" s="149" t="str">
        <f t="shared" si="721"/>
        <v/>
      </c>
      <c r="GK163" s="150" t="str">
        <f t="shared" si="722"/>
        <v/>
      </c>
      <c r="GL163" s="89"/>
      <c r="GM163" s="5"/>
      <c r="GN163" s="89"/>
      <c r="GO163" s="143" t="str">
        <f t="shared" si="723"/>
        <v/>
      </c>
      <c r="GP163" s="144" t="str">
        <f t="shared" si="724"/>
        <v/>
      </c>
      <c r="GQ163" s="145" t="str">
        <f t="shared" si="725"/>
        <v/>
      </c>
      <c r="GR163" s="145" t="str">
        <f t="shared" si="726"/>
        <v/>
      </c>
      <c r="GS163" s="146" t="str">
        <f t="shared" si="727"/>
        <v/>
      </c>
      <c r="GT163" s="147" t="str">
        <f t="shared" si="728"/>
        <v/>
      </c>
      <c r="GU163" s="148" t="str">
        <f t="shared" si="729"/>
        <v/>
      </c>
      <c r="GV163" s="149" t="str">
        <f t="shared" si="730"/>
        <v/>
      </c>
      <c r="GW163" s="150" t="str">
        <f t="shared" si="731"/>
        <v/>
      </c>
      <c r="GX163" s="89"/>
      <c r="GY163" s="5"/>
      <c r="GZ163" s="89"/>
      <c r="HA163" s="143" t="str">
        <f t="shared" si="732"/>
        <v/>
      </c>
      <c r="HB163" s="144" t="str">
        <f t="shared" si="733"/>
        <v/>
      </c>
      <c r="HC163" s="145" t="str">
        <f t="shared" si="734"/>
        <v/>
      </c>
      <c r="HD163" s="145" t="str">
        <f t="shared" si="735"/>
        <v/>
      </c>
      <c r="HE163" s="146" t="str">
        <f t="shared" si="736"/>
        <v/>
      </c>
      <c r="HF163" s="147" t="str">
        <f t="shared" si="737"/>
        <v/>
      </c>
      <c r="HG163" s="148" t="str">
        <f t="shared" si="738"/>
        <v/>
      </c>
      <c r="HH163" s="149" t="str">
        <f t="shared" si="739"/>
        <v/>
      </c>
      <c r="HI163" s="150" t="str">
        <f t="shared" si="740"/>
        <v/>
      </c>
      <c r="HJ163" s="89"/>
      <c r="HK163" s="5"/>
      <c r="HL163" s="89"/>
      <c r="HM163" s="143" t="str">
        <f t="shared" si="741"/>
        <v/>
      </c>
      <c r="HN163" s="144" t="str">
        <f t="shared" si="742"/>
        <v/>
      </c>
      <c r="HO163" s="145" t="str">
        <f t="shared" si="743"/>
        <v/>
      </c>
      <c r="HP163" s="145" t="str">
        <f t="shared" si="744"/>
        <v/>
      </c>
      <c r="HQ163" s="146" t="str">
        <f t="shared" si="745"/>
        <v/>
      </c>
      <c r="HR163" s="147" t="str">
        <f t="shared" si="746"/>
        <v/>
      </c>
      <c r="HS163" s="148" t="str">
        <f t="shared" si="747"/>
        <v/>
      </c>
      <c r="HT163" s="149" t="str">
        <f t="shared" si="748"/>
        <v/>
      </c>
      <c r="HU163" s="150" t="str">
        <f t="shared" si="749"/>
        <v/>
      </c>
      <c r="HV163" s="89"/>
      <c r="HW163" s="5"/>
      <c r="HX163" s="89"/>
      <c r="HY163" s="143" t="str">
        <f t="shared" si="750"/>
        <v/>
      </c>
      <c r="HZ163" s="144" t="str">
        <f t="shared" si="751"/>
        <v/>
      </c>
      <c r="IA163" s="145" t="str">
        <f t="shared" si="752"/>
        <v/>
      </c>
      <c r="IB163" s="145" t="str">
        <f t="shared" si="753"/>
        <v/>
      </c>
      <c r="IC163" s="146" t="str">
        <f t="shared" si="754"/>
        <v/>
      </c>
      <c r="ID163" s="147" t="str">
        <f t="shared" si="755"/>
        <v/>
      </c>
      <c r="IE163" s="148" t="str">
        <f t="shared" si="756"/>
        <v/>
      </c>
      <c r="IF163" s="149" t="str">
        <f t="shared" si="757"/>
        <v/>
      </c>
      <c r="IG163" s="150" t="str">
        <f t="shared" si="758"/>
        <v/>
      </c>
      <c r="IH163" s="89"/>
      <c r="II163" s="5"/>
      <c r="IJ163" s="89"/>
      <c r="IK163" s="143" t="str">
        <f t="shared" si="759"/>
        <v/>
      </c>
      <c r="IL163" s="144" t="str">
        <f t="shared" si="760"/>
        <v/>
      </c>
      <c r="IM163" s="145" t="str">
        <f t="shared" si="761"/>
        <v/>
      </c>
      <c r="IN163" s="145" t="str">
        <f t="shared" si="762"/>
        <v/>
      </c>
      <c r="IO163" s="146" t="str">
        <f t="shared" si="763"/>
        <v/>
      </c>
      <c r="IP163" s="147" t="str">
        <f t="shared" si="764"/>
        <v/>
      </c>
      <c r="IQ163" s="148" t="str">
        <f t="shared" si="765"/>
        <v/>
      </c>
      <c r="IR163" s="149" t="str">
        <f t="shared" si="766"/>
        <v/>
      </c>
      <c r="IS163" s="150" t="str">
        <f t="shared" si="767"/>
        <v/>
      </c>
      <c r="IT163" s="89"/>
      <c r="IU163" s="5"/>
      <c r="IV163" s="89"/>
      <c r="IW163" s="143" t="str">
        <f t="shared" si="768"/>
        <v/>
      </c>
      <c r="IX163" s="144" t="str">
        <f t="shared" si="769"/>
        <v/>
      </c>
      <c r="IY163" s="145" t="str">
        <f t="shared" si="770"/>
        <v/>
      </c>
      <c r="IZ163" s="145" t="str">
        <f t="shared" si="771"/>
        <v/>
      </c>
      <c r="JA163" s="146" t="str">
        <f t="shared" si="772"/>
        <v/>
      </c>
      <c r="JB163" s="147" t="str">
        <f t="shared" si="773"/>
        <v/>
      </c>
      <c r="JC163" s="148" t="str">
        <f t="shared" si="774"/>
        <v/>
      </c>
      <c r="JD163" s="149" t="str">
        <f t="shared" si="775"/>
        <v/>
      </c>
      <c r="JE163" s="150" t="str">
        <f t="shared" si="776"/>
        <v/>
      </c>
      <c r="JF163" s="89"/>
      <c r="JG163" s="5"/>
      <c r="JH163" s="89"/>
      <c r="JI163" s="143" t="str">
        <f t="shared" si="777"/>
        <v/>
      </c>
      <c r="JJ163" s="144" t="str">
        <f t="shared" si="778"/>
        <v/>
      </c>
      <c r="JK163" s="145" t="str">
        <f t="shared" si="779"/>
        <v/>
      </c>
      <c r="JL163" s="145" t="str">
        <f t="shared" si="780"/>
        <v/>
      </c>
      <c r="JM163" s="146" t="str">
        <f t="shared" si="781"/>
        <v/>
      </c>
      <c r="JN163" s="147" t="str">
        <f t="shared" si="782"/>
        <v/>
      </c>
      <c r="JO163" s="148" t="str">
        <f t="shared" si="783"/>
        <v/>
      </c>
      <c r="JP163" s="149" t="str">
        <f t="shared" si="784"/>
        <v/>
      </c>
      <c r="JQ163" s="150" t="str">
        <f t="shared" si="785"/>
        <v/>
      </c>
      <c r="JR163" s="89"/>
      <c r="JS163" s="5"/>
      <c r="JT163" s="89"/>
      <c r="JU163" s="143" t="str">
        <f t="shared" si="786"/>
        <v/>
      </c>
      <c r="JV163" s="144" t="str">
        <f t="shared" si="787"/>
        <v/>
      </c>
      <c r="JW163" s="145" t="str">
        <f t="shared" si="788"/>
        <v/>
      </c>
      <c r="JX163" s="145" t="str">
        <f t="shared" si="789"/>
        <v/>
      </c>
      <c r="JY163" s="146" t="str">
        <f t="shared" si="790"/>
        <v/>
      </c>
      <c r="JZ163" s="147" t="str">
        <f t="shared" si="791"/>
        <v/>
      </c>
      <c r="KA163" s="148" t="str">
        <f t="shared" si="792"/>
        <v/>
      </c>
      <c r="KB163" s="149" t="str">
        <f t="shared" si="793"/>
        <v/>
      </c>
      <c r="KC163" s="150" t="str">
        <f t="shared" si="794"/>
        <v/>
      </c>
      <c r="KD163" s="89"/>
      <c r="KE163" s="5"/>
      <c r="KF163" s="89"/>
    </row>
    <row r="164" spans="1:292" ht="13.5" customHeight="1" x14ac:dyDescent="0.25">
      <c r="A164" s="100"/>
      <c r="E164" s="143" t="str">
        <f t="shared" si="621"/>
        <v/>
      </c>
      <c r="F164" s="144" t="str">
        <f t="shared" si="622"/>
        <v/>
      </c>
      <c r="G164" s="145" t="str">
        <f t="shared" si="623"/>
        <v/>
      </c>
      <c r="H164" s="145" t="str">
        <f t="shared" si="624"/>
        <v/>
      </c>
      <c r="I164" s="146" t="str">
        <f t="shared" si="625"/>
        <v/>
      </c>
      <c r="J164" s="147" t="str">
        <f t="shared" si="626"/>
        <v/>
      </c>
      <c r="K164" s="148" t="str">
        <f t="shared" si="627"/>
        <v/>
      </c>
      <c r="L164" s="149" t="str">
        <f t="shared" si="628"/>
        <v/>
      </c>
      <c r="M164" s="150" t="str">
        <f t="shared" si="629"/>
        <v/>
      </c>
      <c r="O164" s="5"/>
      <c r="Q164" s="143" t="str">
        <f t="shared" si="630"/>
        <v/>
      </c>
      <c r="R164" s="144" t="str">
        <f t="shared" si="631"/>
        <v/>
      </c>
      <c r="S164" s="145" t="str">
        <f t="shared" si="632"/>
        <v/>
      </c>
      <c r="T164" s="145" t="str">
        <f t="shared" si="633"/>
        <v/>
      </c>
      <c r="U164" s="146" t="str">
        <f t="shared" si="634"/>
        <v/>
      </c>
      <c r="V164" s="147" t="str">
        <f t="shared" si="635"/>
        <v/>
      </c>
      <c r="W164" s="148" t="str">
        <f t="shared" si="636"/>
        <v/>
      </c>
      <c r="X164" s="149" t="str">
        <f t="shared" si="637"/>
        <v/>
      </c>
      <c r="Y164" s="150" t="str">
        <f t="shared" si="638"/>
        <v/>
      </c>
      <c r="AA164" s="5"/>
      <c r="AC164" s="143" t="str">
        <f t="shared" si="639"/>
        <v/>
      </c>
      <c r="AD164" s="144" t="str">
        <f t="shared" si="640"/>
        <v/>
      </c>
      <c r="AE164" s="145" t="str">
        <f t="shared" si="641"/>
        <v/>
      </c>
      <c r="AF164" s="145" t="str">
        <f t="shared" si="642"/>
        <v/>
      </c>
      <c r="AG164" s="146" t="str">
        <f t="shared" si="643"/>
        <v/>
      </c>
      <c r="AH164" s="147" t="str">
        <f t="shared" si="644"/>
        <v/>
      </c>
      <c r="AI164" s="148" t="str">
        <f t="shared" si="645"/>
        <v/>
      </c>
      <c r="AJ164" s="149" t="str">
        <f t="shared" si="646"/>
        <v/>
      </c>
      <c r="AK164" s="150" t="str">
        <f t="shared" si="647"/>
        <v/>
      </c>
      <c r="AM164" s="5"/>
      <c r="AO164" s="143" t="str">
        <f t="shared" si="598"/>
        <v/>
      </c>
      <c r="AP164" s="144" t="str">
        <f t="shared" si="599"/>
        <v/>
      </c>
      <c r="AQ164" s="145" t="str">
        <f t="shared" si="648"/>
        <v/>
      </c>
      <c r="AR164" s="145" t="str">
        <f t="shared" si="649"/>
        <v/>
      </c>
      <c r="AS164" s="146" t="str">
        <f t="shared" si="600"/>
        <v/>
      </c>
      <c r="AT164" s="147" t="str">
        <f t="shared" si="601"/>
        <v/>
      </c>
      <c r="AU164" s="148" t="str">
        <f t="shared" si="602"/>
        <v/>
      </c>
      <c r="AV164" s="149" t="str">
        <f t="shared" si="603"/>
        <v/>
      </c>
      <c r="AW164" s="150" t="str">
        <f t="shared" si="604"/>
        <v/>
      </c>
      <c r="AX164" s="89"/>
      <c r="AY164" s="5"/>
      <c r="AZ164" s="89"/>
      <c r="BA164" s="143" t="str">
        <f t="shared" si="605"/>
        <v/>
      </c>
      <c r="BB164" s="144" t="str">
        <f t="shared" si="606"/>
        <v/>
      </c>
      <c r="BC164" s="145" t="str">
        <f t="shared" si="650"/>
        <v/>
      </c>
      <c r="BD164" s="145" t="str">
        <f t="shared" si="651"/>
        <v/>
      </c>
      <c r="BE164" s="146" t="str">
        <f t="shared" si="607"/>
        <v/>
      </c>
      <c r="BF164" s="147" t="str">
        <f t="shared" si="608"/>
        <v/>
      </c>
      <c r="BG164" s="148" t="str">
        <f t="shared" si="609"/>
        <v/>
      </c>
      <c r="BH164" s="149" t="str">
        <f t="shared" si="610"/>
        <v/>
      </c>
      <c r="BI164" s="150" t="str">
        <f t="shared" si="611"/>
        <v/>
      </c>
      <c r="BJ164" s="89"/>
      <c r="BK164" s="5"/>
      <c r="BL164" s="89"/>
      <c r="BM164" s="143" t="str">
        <f t="shared" si="571"/>
        <v/>
      </c>
      <c r="BN164" s="144" t="str">
        <f t="shared" si="572"/>
        <v/>
      </c>
      <c r="BO164" s="145" t="str">
        <f t="shared" si="573"/>
        <v/>
      </c>
      <c r="BP164" s="145" t="str">
        <f t="shared" si="574"/>
        <v/>
      </c>
      <c r="BQ164" s="146" t="str">
        <f t="shared" si="575"/>
        <v/>
      </c>
      <c r="BR164" s="147" t="str">
        <f t="shared" si="576"/>
        <v/>
      </c>
      <c r="BS164" s="148" t="str">
        <f t="shared" si="577"/>
        <v/>
      </c>
      <c r="BT164" s="149" t="str">
        <f t="shared" si="578"/>
        <v/>
      </c>
      <c r="BU164" s="150" t="str">
        <f t="shared" si="579"/>
        <v/>
      </c>
      <c r="BV164" s="89"/>
      <c r="BW164" s="142"/>
      <c r="BX164" s="142"/>
      <c r="BY164" s="143" t="str">
        <f t="shared" si="795"/>
        <v/>
      </c>
      <c r="BZ164" s="144" t="str">
        <f t="shared" si="796"/>
        <v/>
      </c>
      <c r="CA164" s="145" t="str">
        <f t="shared" si="797"/>
        <v/>
      </c>
      <c r="CB164" s="145" t="str">
        <f t="shared" si="798"/>
        <v/>
      </c>
      <c r="CC164" s="146" t="str">
        <f t="shared" si="799"/>
        <v/>
      </c>
      <c r="CD164" s="147" t="str">
        <f t="shared" si="800"/>
        <v/>
      </c>
      <c r="CE164" s="148" t="str">
        <f t="shared" si="801"/>
        <v/>
      </c>
      <c r="CF164" s="149" t="str">
        <f t="shared" si="802"/>
        <v/>
      </c>
      <c r="CG164" s="150" t="str">
        <f t="shared" si="803"/>
        <v/>
      </c>
      <c r="CH164" s="89"/>
      <c r="CI164" s="5"/>
      <c r="CJ164" s="89"/>
      <c r="CK164" s="143" t="str">
        <f t="shared" si="652"/>
        <v/>
      </c>
      <c r="CL164" s="144" t="str">
        <f t="shared" si="653"/>
        <v/>
      </c>
      <c r="CM164" s="145" t="str">
        <f t="shared" si="654"/>
        <v/>
      </c>
      <c r="CN164" s="145" t="str">
        <f t="shared" si="655"/>
        <v/>
      </c>
      <c r="CO164" s="146" t="str">
        <f t="shared" si="656"/>
        <v/>
      </c>
      <c r="CP164" s="147" t="str">
        <f t="shared" si="657"/>
        <v/>
      </c>
      <c r="CQ164" s="148" t="str">
        <f t="shared" si="658"/>
        <v/>
      </c>
      <c r="CR164" s="149" t="str">
        <f t="shared" si="659"/>
        <v/>
      </c>
      <c r="CS164" s="150" t="str">
        <f t="shared" si="660"/>
        <v/>
      </c>
      <c r="CT164" s="89"/>
      <c r="CU164" s="5"/>
      <c r="CV164" s="89"/>
      <c r="CW164" s="143" t="str">
        <f t="shared" si="562"/>
        <v/>
      </c>
      <c r="CX164" s="144" t="str">
        <f t="shared" si="563"/>
        <v/>
      </c>
      <c r="CY164" s="145" t="str">
        <f t="shared" si="564"/>
        <v/>
      </c>
      <c r="CZ164" s="145" t="str">
        <f t="shared" si="565"/>
        <v/>
      </c>
      <c r="DA164" s="146" t="str">
        <f t="shared" si="566"/>
        <v/>
      </c>
      <c r="DB164" s="147" t="str">
        <f t="shared" si="567"/>
        <v/>
      </c>
      <c r="DC164" s="148" t="str">
        <f t="shared" si="568"/>
        <v/>
      </c>
      <c r="DD164" s="149" t="str">
        <f t="shared" si="569"/>
        <v/>
      </c>
      <c r="DE164" s="150" t="str">
        <f t="shared" si="570"/>
        <v/>
      </c>
      <c r="DF164" s="89"/>
      <c r="DG164" s="142"/>
      <c r="DH164" s="142"/>
      <c r="DI164" s="143" t="str">
        <f t="shared" si="661"/>
        <v/>
      </c>
      <c r="DJ164" s="144" t="str">
        <f t="shared" si="662"/>
        <v/>
      </c>
      <c r="DK164" s="145" t="str">
        <f t="shared" si="663"/>
        <v/>
      </c>
      <c r="DL164" s="145" t="str">
        <f t="shared" si="664"/>
        <v/>
      </c>
      <c r="DM164" s="146" t="str">
        <f t="shared" si="665"/>
        <v/>
      </c>
      <c r="DN164" s="147" t="str">
        <f t="shared" si="666"/>
        <v/>
      </c>
      <c r="DO164" s="148" t="str">
        <f t="shared" si="667"/>
        <v/>
      </c>
      <c r="DP164" s="149" t="str">
        <f t="shared" si="668"/>
        <v/>
      </c>
      <c r="DQ164" s="150" t="str">
        <f t="shared" si="669"/>
        <v/>
      </c>
      <c r="DR164" s="89"/>
      <c r="DS164" s="5"/>
      <c r="DT164" s="89"/>
      <c r="DU164" s="143" t="str">
        <f t="shared" si="670"/>
        <v/>
      </c>
      <c r="DV164" s="144" t="str">
        <f t="shared" si="671"/>
        <v/>
      </c>
      <c r="DW164" s="145" t="str">
        <f t="shared" si="672"/>
        <v/>
      </c>
      <c r="DX164" s="145" t="str">
        <f t="shared" si="673"/>
        <v/>
      </c>
      <c r="DY164" s="146" t="str">
        <f t="shared" si="674"/>
        <v/>
      </c>
      <c r="DZ164" s="147" t="str">
        <f t="shared" si="675"/>
        <v/>
      </c>
      <c r="EA164" s="148" t="str">
        <f t="shared" si="676"/>
        <v/>
      </c>
      <c r="EB164" s="149" t="str">
        <f t="shared" si="677"/>
        <v/>
      </c>
      <c r="EC164" s="150" t="str">
        <f t="shared" si="678"/>
        <v/>
      </c>
      <c r="ED164" s="89"/>
      <c r="EE164" s="5"/>
      <c r="EF164" s="89"/>
      <c r="EG164" s="143" t="str">
        <f t="shared" si="679"/>
        <v/>
      </c>
      <c r="EH164" s="144" t="str">
        <f t="shared" si="680"/>
        <v/>
      </c>
      <c r="EI164" s="145" t="str">
        <f t="shared" si="681"/>
        <v/>
      </c>
      <c r="EJ164" s="145" t="str">
        <f t="shared" si="682"/>
        <v/>
      </c>
      <c r="EK164" s="146" t="str">
        <f t="shared" si="683"/>
        <v/>
      </c>
      <c r="EL164" s="147" t="str">
        <f t="shared" si="684"/>
        <v/>
      </c>
      <c r="EM164" s="148" t="str">
        <f t="shared" si="685"/>
        <v/>
      </c>
      <c r="EN164" s="149" t="str">
        <f t="shared" si="686"/>
        <v/>
      </c>
      <c r="EO164" s="150" t="str">
        <f t="shared" si="687"/>
        <v/>
      </c>
      <c r="EP164" s="89"/>
      <c r="EQ164" s="5"/>
      <c r="ER164" s="89"/>
      <c r="ES164" s="143" t="str">
        <f t="shared" si="688"/>
        <v/>
      </c>
      <c r="ET164" s="144" t="str">
        <f t="shared" si="689"/>
        <v/>
      </c>
      <c r="EU164" s="145" t="str">
        <f t="shared" si="690"/>
        <v/>
      </c>
      <c r="EV164" s="145" t="str">
        <f t="shared" si="691"/>
        <v/>
      </c>
      <c r="EW164" s="146" t="str">
        <f t="shared" si="692"/>
        <v/>
      </c>
      <c r="EX164" s="147" t="str">
        <f t="shared" si="693"/>
        <v/>
      </c>
      <c r="EY164" s="148" t="str">
        <f t="shared" si="694"/>
        <v/>
      </c>
      <c r="EZ164" s="149" t="str">
        <f t="shared" si="695"/>
        <v/>
      </c>
      <c r="FA164" s="150" t="str">
        <f t="shared" si="696"/>
        <v/>
      </c>
      <c r="FB164" s="89"/>
      <c r="FC164" s="5"/>
      <c r="FD164" s="89"/>
      <c r="FE164" s="143" t="str">
        <f t="shared" si="697"/>
        <v/>
      </c>
      <c r="FF164" s="144" t="str">
        <f t="shared" si="698"/>
        <v/>
      </c>
      <c r="FG164" s="145" t="str">
        <f t="shared" si="699"/>
        <v/>
      </c>
      <c r="FH164" s="145" t="str">
        <f t="shared" si="700"/>
        <v/>
      </c>
      <c r="FI164" s="146" t="str">
        <f t="shared" si="701"/>
        <v/>
      </c>
      <c r="FJ164" s="147" t="str">
        <f t="shared" si="702"/>
        <v/>
      </c>
      <c r="FK164" s="148" t="str">
        <f t="shared" si="703"/>
        <v/>
      </c>
      <c r="FL164" s="149" t="str">
        <f t="shared" si="704"/>
        <v/>
      </c>
      <c r="FM164" s="150" t="str">
        <f t="shared" si="705"/>
        <v/>
      </c>
      <c r="FN164" s="89"/>
      <c r="FO164" s="5"/>
      <c r="FP164" s="89"/>
      <c r="FQ164" s="143" t="str">
        <f>IF(FU164="","",#REF!)</f>
        <v/>
      </c>
      <c r="FR164" s="144" t="str">
        <f t="shared" si="706"/>
        <v/>
      </c>
      <c r="FS164" s="145" t="str">
        <f t="shared" si="707"/>
        <v/>
      </c>
      <c r="FT164" s="145" t="str">
        <f t="shared" si="708"/>
        <v/>
      </c>
      <c r="FU164" s="146" t="str">
        <f t="shared" si="709"/>
        <v/>
      </c>
      <c r="FV164" s="147" t="str">
        <f t="shared" si="710"/>
        <v/>
      </c>
      <c r="FW164" s="148" t="str">
        <f t="shared" si="711"/>
        <v/>
      </c>
      <c r="FX164" s="149" t="str">
        <f t="shared" si="712"/>
        <v/>
      </c>
      <c r="FY164" s="150" t="str">
        <f t="shared" si="713"/>
        <v/>
      </c>
      <c r="FZ164" s="89"/>
      <c r="GA164" s="5"/>
      <c r="GB164" s="89"/>
      <c r="GC164" s="143" t="str">
        <f t="shared" si="714"/>
        <v/>
      </c>
      <c r="GD164" s="144" t="str">
        <f t="shared" si="715"/>
        <v/>
      </c>
      <c r="GE164" s="145" t="str">
        <f t="shared" si="716"/>
        <v/>
      </c>
      <c r="GF164" s="145" t="str">
        <f t="shared" si="717"/>
        <v/>
      </c>
      <c r="GG164" s="146" t="str">
        <f t="shared" si="718"/>
        <v/>
      </c>
      <c r="GH164" s="147" t="str">
        <f t="shared" si="719"/>
        <v/>
      </c>
      <c r="GI164" s="148" t="str">
        <f t="shared" si="720"/>
        <v/>
      </c>
      <c r="GJ164" s="149" t="str">
        <f t="shared" si="721"/>
        <v/>
      </c>
      <c r="GK164" s="150" t="str">
        <f t="shared" si="722"/>
        <v/>
      </c>
      <c r="GL164" s="89"/>
      <c r="GM164" s="5"/>
      <c r="GN164" s="89"/>
      <c r="GO164" s="143" t="str">
        <f t="shared" si="723"/>
        <v/>
      </c>
      <c r="GP164" s="144" t="str">
        <f t="shared" si="724"/>
        <v/>
      </c>
      <c r="GQ164" s="145" t="str">
        <f t="shared" si="725"/>
        <v/>
      </c>
      <c r="GR164" s="145" t="str">
        <f t="shared" si="726"/>
        <v/>
      </c>
      <c r="GS164" s="146" t="str">
        <f t="shared" si="727"/>
        <v/>
      </c>
      <c r="GT164" s="147" t="str">
        <f t="shared" si="728"/>
        <v/>
      </c>
      <c r="GU164" s="148" t="str">
        <f t="shared" si="729"/>
        <v/>
      </c>
      <c r="GV164" s="149" t="str">
        <f t="shared" si="730"/>
        <v/>
      </c>
      <c r="GW164" s="150" t="str">
        <f t="shared" si="731"/>
        <v/>
      </c>
      <c r="GX164" s="89"/>
      <c r="GY164" s="5"/>
      <c r="GZ164" s="89"/>
      <c r="HA164" s="143" t="str">
        <f t="shared" si="732"/>
        <v/>
      </c>
      <c r="HB164" s="144" t="str">
        <f t="shared" si="733"/>
        <v/>
      </c>
      <c r="HC164" s="145" t="str">
        <f t="shared" si="734"/>
        <v/>
      </c>
      <c r="HD164" s="145" t="str">
        <f t="shared" si="735"/>
        <v/>
      </c>
      <c r="HE164" s="146" t="str">
        <f t="shared" si="736"/>
        <v/>
      </c>
      <c r="HF164" s="147" t="str">
        <f t="shared" si="737"/>
        <v/>
      </c>
      <c r="HG164" s="148" t="str">
        <f t="shared" si="738"/>
        <v/>
      </c>
      <c r="HH164" s="149" t="str">
        <f t="shared" si="739"/>
        <v/>
      </c>
      <c r="HI164" s="150" t="str">
        <f t="shared" si="740"/>
        <v/>
      </c>
      <c r="HJ164" s="89"/>
      <c r="HK164" s="5"/>
      <c r="HL164" s="89"/>
      <c r="HM164" s="143" t="str">
        <f t="shared" si="741"/>
        <v/>
      </c>
      <c r="HN164" s="144" t="str">
        <f t="shared" si="742"/>
        <v/>
      </c>
      <c r="HO164" s="145" t="str">
        <f t="shared" si="743"/>
        <v/>
      </c>
      <c r="HP164" s="145" t="str">
        <f t="shared" si="744"/>
        <v/>
      </c>
      <c r="HQ164" s="146" t="str">
        <f t="shared" si="745"/>
        <v/>
      </c>
      <c r="HR164" s="147" t="str">
        <f t="shared" si="746"/>
        <v/>
      </c>
      <c r="HS164" s="148" t="str">
        <f t="shared" si="747"/>
        <v/>
      </c>
      <c r="HT164" s="149" t="str">
        <f t="shared" si="748"/>
        <v/>
      </c>
      <c r="HU164" s="150" t="str">
        <f t="shared" si="749"/>
        <v/>
      </c>
      <c r="HV164" s="89"/>
      <c r="HW164" s="5"/>
      <c r="HX164" s="89"/>
      <c r="HY164" s="143" t="str">
        <f t="shared" si="750"/>
        <v/>
      </c>
      <c r="HZ164" s="144" t="str">
        <f t="shared" si="751"/>
        <v/>
      </c>
      <c r="IA164" s="145" t="str">
        <f t="shared" si="752"/>
        <v/>
      </c>
      <c r="IB164" s="145" t="str">
        <f t="shared" si="753"/>
        <v/>
      </c>
      <c r="IC164" s="146" t="str">
        <f t="shared" si="754"/>
        <v/>
      </c>
      <c r="ID164" s="147" t="str">
        <f t="shared" si="755"/>
        <v/>
      </c>
      <c r="IE164" s="148" t="str">
        <f t="shared" si="756"/>
        <v/>
      </c>
      <c r="IF164" s="149" t="str">
        <f t="shared" si="757"/>
        <v/>
      </c>
      <c r="IG164" s="150" t="str">
        <f t="shared" si="758"/>
        <v/>
      </c>
      <c r="IH164" s="89"/>
      <c r="II164" s="5"/>
      <c r="IJ164" s="89"/>
      <c r="IK164" s="143" t="str">
        <f t="shared" si="759"/>
        <v/>
      </c>
      <c r="IL164" s="144" t="str">
        <f t="shared" si="760"/>
        <v/>
      </c>
      <c r="IM164" s="145" t="str">
        <f t="shared" si="761"/>
        <v/>
      </c>
      <c r="IN164" s="145" t="str">
        <f t="shared" si="762"/>
        <v/>
      </c>
      <c r="IO164" s="146" t="str">
        <f t="shared" si="763"/>
        <v/>
      </c>
      <c r="IP164" s="147" t="str">
        <f t="shared" si="764"/>
        <v/>
      </c>
      <c r="IQ164" s="148" t="str">
        <f t="shared" si="765"/>
        <v/>
      </c>
      <c r="IR164" s="149" t="str">
        <f t="shared" si="766"/>
        <v/>
      </c>
      <c r="IS164" s="150" t="str">
        <f t="shared" si="767"/>
        <v/>
      </c>
      <c r="IT164" s="89"/>
      <c r="IU164" s="5"/>
      <c r="IV164" s="89"/>
      <c r="IW164" s="143" t="str">
        <f t="shared" si="768"/>
        <v/>
      </c>
      <c r="IX164" s="144" t="str">
        <f t="shared" si="769"/>
        <v/>
      </c>
      <c r="IY164" s="145" t="str">
        <f t="shared" si="770"/>
        <v/>
      </c>
      <c r="IZ164" s="145" t="str">
        <f t="shared" si="771"/>
        <v/>
      </c>
      <c r="JA164" s="146" t="str">
        <f t="shared" si="772"/>
        <v/>
      </c>
      <c r="JB164" s="147" t="str">
        <f t="shared" si="773"/>
        <v/>
      </c>
      <c r="JC164" s="148" t="str">
        <f t="shared" si="774"/>
        <v/>
      </c>
      <c r="JD164" s="149" t="str">
        <f t="shared" si="775"/>
        <v/>
      </c>
      <c r="JE164" s="150" t="str">
        <f t="shared" si="776"/>
        <v/>
      </c>
      <c r="JF164" s="89"/>
      <c r="JG164" s="5"/>
      <c r="JH164" s="89"/>
      <c r="JI164" s="143" t="str">
        <f t="shared" si="777"/>
        <v/>
      </c>
      <c r="JJ164" s="144" t="str">
        <f t="shared" si="778"/>
        <v/>
      </c>
      <c r="JK164" s="145" t="str">
        <f t="shared" si="779"/>
        <v/>
      </c>
      <c r="JL164" s="145" t="str">
        <f t="shared" si="780"/>
        <v/>
      </c>
      <c r="JM164" s="146" t="str">
        <f t="shared" si="781"/>
        <v/>
      </c>
      <c r="JN164" s="147" t="str">
        <f t="shared" si="782"/>
        <v/>
      </c>
      <c r="JO164" s="148" t="str">
        <f t="shared" si="783"/>
        <v/>
      </c>
      <c r="JP164" s="149" t="str">
        <f t="shared" si="784"/>
        <v/>
      </c>
      <c r="JQ164" s="150" t="str">
        <f t="shared" si="785"/>
        <v/>
      </c>
      <c r="JR164" s="89"/>
      <c r="JS164" s="5"/>
      <c r="JT164" s="89"/>
      <c r="JU164" s="143" t="str">
        <f t="shared" si="786"/>
        <v/>
      </c>
      <c r="JV164" s="144" t="str">
        <f t="shared" si="787"/>
        <v/>
      </c>
      <c r="JW164" s="145" t="str">
        <f t="shared" si="788"/>
        <v/>
      </c>
      <c r="JX164" s="145" t="str">
        <f t="shared" si="789"/>
        <v/>
      </c>
      <c r="JY164" s="146" t="str">
        <f t="shared" si="790"/>
        <v/>
      </c>
      <c r="JZ164" s="147" t="str">
        <f t="shared" si="791"/>
        <v/>
      </c>
      <c r="KA164" s="148" t="str">
        <f t="shared" si="792"/>
        <v/>
      </c>
      <c r="KB164" s="149" t="str">
        <f t="shared" si="793"/>
        <v/>
      </c>
      <c r="KC164" s="150" t="str">
        <f t="shared" si="794"/>
        <v/>
      </c>
      <c r="KD164" s="89"/>
      <c r="KE164" s="5"/>
      <c r="KF164" s="89"/>
    </row>
    <row r="165" spans="1:292" ht="13.5" customHeight="1" x14ac:dyDescent="0.25">
      <c r="A165" s="100"/>
      <c r="E165" s="143" t="str">
        <f t="shared" si="621"/>
        <v/>
      </c>
      <c r="F165" s="144" t="str">
        <f t="shared" si="622"/>
        <v/>
      </c>
      <c r="G165" s="145" t="str">
        <f t="shared" si="623"/>
        <v/>
      </c>
      <c r="H165" s="145" t="str">
        <f t="shared" si="624"/>
        <v/>
      </c>
      <c r="I165" s="146" t="str">
        <f t="shared" si="625"/>
        <v/>
      </c>
      <c r="J165" s="147" t="str">
        <f t="shared" si="626"/>
        <v/>
      </c>
      <c r="K165" s="148" t="str">
        <f t="shared" si="627"/>
        <v/>
      </c>
      <c r="L165" s="149" t="str">
        <f t="shared" si="628"/>
        <v/>
      </c>
      <c r="M165" s="150" t="str">
        <f t="shared" si="629"/>
        <v/>
      </c>
      <c r="O165" s="5"/>
      <c r="Q165" s="143" t="str">
        <f t="shared" si="630"/>
        <v/>
      </c>
      <c r="R165" s="144" t="str">
        <f t="shared" si="631"/>
        <v/>
      </c>
      <c r="S165" s="145" t="str">
        <f t="shared" si="632"/>
        <v/>
      </c>
      <c r="T165" s="145" t="str">
        <f t="shared" si="633"/>
        <v/>
      </c>
      <c r="U165" s="146" t="str">
        <f t="shared" si="634"/>
        <v/>
      </c>
      <c r="V165" s="147" t="str">
        <f t="shared" si="635"/>
        <v/>
      </c>
      <c r="W165" s="148" t="str">
        <f t="shared" si="636"/>
        <v/>
      </c>
      <c r="X165" s="149" t="str">
        <f t="shared" si="637"/>
        <v/>
      </c>
      <c r="Y165" s="150" t="str">
        <f t="shared" si="638"/>
        <v/>
      </c>
      <c r="AA165" s="5"/>
      <c r="AC165" s="143" t="str">
        <f t="shared" si="639"/>
        <v/>
      </c>
      <c r="AD165" s="144" t="str">
        <f t="shared" si="640"/>
        <v/>
      </c>
      <c r="AE165" s="145" t="str">
        <f t="shared" si="641"/>
        <v/>
      </c>
      <c r="AF165" s="145" t="str">
        <f t="shared" si="642"/>
        <v/>
      </c>
      <c r="AG165" s="146" t="str">
        <f t="shared" si="643"/>
        <v/>
      </c>
      <c r="AH165" s="147" t="str">
        <f t="shared" si="644"/>
        <v/>
      </c>
      <c r="AI165" s="148" t="str">
        <f t="shared" si="645"/>
        <v/>
      </c>
      <c r="AJ165" s="149" t="str">
        <f t="shared" si="646"/>
        <v/>
      </c>
      <c r="AK165" s="150" t="str">
        <f t="shared" si="647"/>
        <v/>
      </c>
      <c r="AM165" s="5"/>
      <c r="AO165" s="143" t="str">
        <f t="shared" si="598"/>
        <v/>
      </c>
      <c r="AP165" s="144" t="str">
        <f t="shared" si="599"/>
        <v/>
      </c>
      <c r="AQ165" s="145" t="str">
        <f t="shared" si="648"/>
        <v/>
      </c>
      <c r="AR165" s="145" t="str">
        <f t="shared" si="649"/>
        <v/>
      </c>
      <c r="AS165" s="146" t="str">
        <f t="shared" si="600"/>
        <v/>
      </c>
      <c r="AT165" s="147" t="str">
        <f t="shared" si="601"/>
        <v/>
      </c>
      <c r="AU165" s="148" t="str">
        <f t="shared" si="602"/>
        <v/>
      </c>
      <c r="AV165" s="149" t="str">
        <f t="shared" si="603"/>
        <v/>
      </c>
      <c r="AW165" s="150" t="str">
        <f t="shared" si="604"/>
        <v/>
      </c>
      <c r="AX165" s="89"/>
      <c r="AY165" s="5"/>
      <c r="AZ165" s="89"/>
      <c r="BA165" s="143" t="str">
        <f t="shared" si="605"/>
        <v/>
      </c>
      <c r="BB165" s="144" t="str">
        <f t="shared" si="606"/>
        <v/>
      </c>
      <c r="BC165" s="145" t="str">
        <f t="shared" si="650"/>
        <v/>
      </c>
      <c r="BD165" s="145" t="str">
        <f t="shared" si="651"/>
        <v/>
      </c>
      <c r="BE165" s="146" t="str">
        <f t="shared" si="607"/>
        <v/>
      </c>
      <c r="BF165" s="147" t="str">
        <f t="shared" si="608"/>
        <v/>
      </c>
      <c r="BG165" s="148" t="str">
        <f t="shared" si="609"/>
        <v/>
      </c>
      <c r="BH165" s="149" t="str">
        <f t="shared" si="610"/>
        <v/>
      </c>
      <c r="BI165" s="150" t="str">
        <f t="shared" si="611"/>
        <v/>
      </c>
      <c r="BJ165" s="89"/>
      <c r="BK165" s="5"/>
      <c r="BL165" s="89"/>
      <c r="BM165" s="143" t="str">
        <f t="shared" si="571"/>
        <v/>
      </c>
      <c r="BN165" s="144" t="str">
        <f t="shared" si="572"/>
        <v/>
      </c>
      <c r="BO165" s="145" t="str">
        <f t="shared" si="573"/>
        <v/>
      </c>
      <c r="BP165" s="145" t="str">
        <f t="shared" si="574"/>
        <v/>
      </c>
      <c r="BQ165" s="146" t="str">
        <f t="shared" si="575"/>
        <v/>
      </c>
      <c r="BR165" s="147" t="str">
        <f t="shared" si="576"/>
        <v/>
      </c>
      <c r="BS165" s="148" t="str">
        <f t="shared" si="577"/>
        <v/>
      </c>
      <c r="BT165" s="149" t="str">
        <f t="shared" si="578"/>
        <v/>
      </c>
      <c r="BU165" s="150" t="str">
        <f t="shared" si="579"/>
        <v/>
      </c>
      <c r="BV165" s="89"/>
      <c r="BW165" s="142"/>
      <c r="BX165" s="142"/>
      <c r="BY165" s="143" t="str">
        <f t="shared" si="795"/>
        <v/>
      </c>
      <c r="BZ165" s="144" t="str">
        <f t="shared" si="796"/>
        <v/>
      </c>
      <c r="CA165" s="145" t="str">
        <f t="shared" si="797"/>
        <v/>
      </c>
      <c r="CB165" s="145" t="str">
        <f t="shared" si="798"/>
        <v/>
      </c>
      <c r="CC165" s="146" t="str">
        <f t="shared" si="799"/>
        <v/>
      </c>
      <c r="CD165" s="147" t="str">
        <f t="shared" si="800"/>
        <v/>
      </c>
      <c r="CE165" s="148" t="str">
        <f t="shared" si="801"/>
        <v/>
      </c>
      <c r="CF165" s="149" t="str">
        <f t="shared" si="802"/>
        <v/>
      </c>
      <c r="CG165" s="150" t="str">
        <f t="shared" si="803"/>
        <v/>
      </c>
      <c r="CH165" s="89"/>
      <c r="CI165" s="5"/>
      <c r="CJ165" s="89"/>
      <c r="CK165" s="143" t="str">
        <f t="shared" si="652"/>
        <v/>
      </c>
      <c r="CL165" s="144" t="str">
        <f t="shared" si="653"/>
        <v/>
      </c>
      <c r="CM165" s="145" t="str">
        <f t="shared" si="654"/>
        <v/>
      </c>
      <c r="CN165" s="145" t="str">
        <f t="shared" si="655"/>
        <v/>
      </c>
      <c r="CO165" s="146" t="str">
        <f t="shared" si="656"/>
        <v/>
      </c>
      <c r="CP165" s="147" t="str">
        <f t="shared" si="657"/>
        <v/>
      </c>
      <c r="CQ165" s="148" t="str">
        <f t="shared" si="658"/>
        <v/>
      </c>
      <c r="CR165" s="149" t="str">
        <f t="shared" si="659"/>
        <v/>
      </c>
      <c r="CS165" s="150" t="str">
        <f t="shared" si="660"/>
        <v/>
      </c>
      <c r="CT165" s="89"/>
      <c r="CU165" s="5"/>
      <c r="CV165" s="89"/>
      <c r="CW165" s="143" t="str">
        <f t="shared" si="562"/>
        <v/>
      </c>
      <c r="CX165" s="144" t="str">
        <f t="shared" si="563"/>
        <v/>
      </c>
      <c r="CY165" s="145" t="str">
        <f t="shared" si="564"/>
        <v/>
      </c>
      <c r="CZ165" s="145" t="str">
        <f t="shared" si="565"/>
        <v/>
      </c>
      <c r="DA165" s="146" t="str">
        <f t="shared" si="566"/>
        <v/>
      </c>
      <c r="DB165" s="147" t="str">
        <f t="shared" si="567"/>
        <v/>
      </c>
      <c r="DC165" s="148" t="str">
        <f t="shared" si="568"/>
        <v/>
      </c>
      <c r="DD165" s="149" t="str">
        <f t="shared" si="569"/>
        <v/>
      </c>
      <c r="DE165" s="150" t="str">
        <f t="shared" si="570"/>
        <v/>
      </c>
      <c r="DF165" s="89"/>
      <c r="DG165" s="142"/>
      <c r="DH165" s="142"/>
      <c r="DI165" s="143" t="str">
        <f t="shared" si="661"/>
        <v/>
      </c>
      <c r="DJ165" s="144" t="str">
        <f t="shared" si="662"/>
        <v/>
      </c>
      <c r="DK165" s="145" t="str">
        <f t="shared" si="663"/>
        <v/>
      </c>
      <c r="DL165" s="145" t="str">
        <f t="shared" si="664"/>
        <v/>
      </c>
      <c r="DM165" s="146" t="str">
        <f t="shared" si="665"/>
        <v/>
      </c>
      <c r="DN165" s="147" t="str">
        <f t="shared" si="666"/>
        <v/>
      </c>
      <c r="DO165" s="148" t="str">
        <f t="shared" si="667"/>
        <v/>
      </c>
      <c r="DP165" s="149" t="str">
        <f t="shared" si="668"/>
        <v/>
      </c>
      <c r="DQ165" s="150" t="str">
        <f t="shared" si="669"/>
        <v/>
      </c>
      <c r="DR165" s="89"/>
      <c r="DS165" s="5"/>
      <c r="DT165" s="89"/>
      <c r="DU165" s="143" t="str">
        <f t="shared" si="670"/>
        <v/>
      </c>
      <c r="DV165" s="144" t="str">
        <f t="shared" si="671"/>
        <v/>
      </c>
      <c r="DW165" s="145" t="str">
        <f t="shared" si="672"/>
        <v/>
      </c>
      <c r="DX165" s="145" t="str">
        <f t="shared" si="673"/>
        <v/>
      </c>
      <c r="DY165" s="146" t="str">
        <f t="shared" si="674"/>
        <v/>
      </c>
      <c r="DZ165" s="147" t="str">
        <f t="shared" si="675"/>
        <v/>
      </c>
      <c r="EA165" s="148" t="str">
        <f t="shared" si="676"/>
        <v/>
      </c>
      <c r="EB165" s="149" t="str">
        <f t="shared" si="677"/>
        <v/>
      </c>
      <c r="EC165" s="150" t="str">
        <f t="shared" si="678"/>
        <v/>
      </c>
      <c r="ED165" s="89"/>
      <c r="EE165" s="5"/>
      <c r="EF165" s="89"/>
      <c r="EG165" s="143" t="str">
        <f t="shared" si="679"/>
        <v/>
      </c>
      <c r="EH165" s="144" t="str">
        <f t="shared" si="680"/>
        <v/>
      </c>
      <c r="EI165" s="145" t="str">
        <f t="shared" si="681"/>
        <v/>
      </c>
      <c r="EJ165" s="145" t="str">
        <f t="shared" si="682"/>
        <v/>
      </c>
      <c r="EK165" s="146" t="str">
        <f t="shared" si="683"/>
        <v/>
      </c>
      <c r="EL165" s="147" t="str">
        <f t="shared" si="684"/>
        <v/>
      </c>
      <c r="EM165" s="148" t="str">
        <f t="shared" si="685"/>
        <v/>
      </c>
      <c r="EN165" s="149" t="str">
        <f t="shared" si="686"/>
        <v/>
      </c>
      <c r="EO165" s="150" t="str">
        <f t="shared" si="687"/>
        <v/>
      </c>
      <c r="EP165" s="89"/>
      <c r="EQ165" s="5"/>
      <c r="ER165" s="89"/>
      <c r="ES165" s="143" t="str">
        <f t="shared" si="688"/>
        <v/>
      </c>
      <c r="ET165" s="144" t="str">
        <f t="shared" si="689"/>
        <v/>
      </c>
      <c r="EU165" s="145" t="str">
        <f t="shared" si="690"/>
        <v/>
      </c>
      <c r="EV165" s="145" t="str">
        <f t="shared" si="691"/>
        <v/>
      </c>
      <c r="EW165" s="146" t="str">
        <f t="shared" si="692"/>
        <v/>
      </c>
      <c r="EX165" s="147" t="str">
        <f t="shared" si="693"/>
        <v/>
      </c>
      <c r="EY165" s="148" t="str">
        <f t="shared" si="694"/>
        <v/>
      </c>
      <c r="EZ165" s="149" t="str">
        <f t="shared" si="695"/>
        <v/>
      </c>
      <c r="FA165" s="150" t="str">
        <f t="shared" si="696"/>
        <v/>
      </c>
      <c r="FB165" s="89"/>
      <c r="FC165" s="5"/>
      <c r="FD165" s="89"/>
      <c r="FE165" s="143" t="str">
        <f t="shared" si="697"/>
        <v/>
      </c>
      <c r="FF165" s="144" t="str">
        <f t="shared" si="698"/>
        <v/>
      </c>
      <c r="FG165" s="145" t="str">
        <f t="shared" si="699"/>
        <v/>
      </c>
      <c r="FH165" s="145" t="str">
        <f t="shared" si="700"/>
        <v/>
      </c>
      <c r="FI165" s="146" t="str">
        <f t="shared" si="701"/>
        <v/>
      </c>
      <c r="FJ165" s="147" t="str">
        <f t="shared" si="702"/>
        <v/>
      </c>
      <c r="FK165" s="148" t="str">
        <f t="shared" si="703"/>
        <v/>
      </c>
      <c r="FL165" s="149" t="str">
        <f t="shared" si="704"/>
        <v/>
      </c>
      <c r="FM165" s="150" t="str">
        <f t="shared" si="705"/>
        <v/>
      </c>
      <c r="FN165" s="89"/>
      <c r="FO165" s="5"/>
      <c r="FP165" s="89"/>
      <c r="FQ165" s="143" t="str">
        <f>IF(FU165="","",#REF!)</f>
        <v/>
      </c>
      <c r="FR165" s="144" t="str">
        <f t="shared" si="706"/>
        <v/>
      </c>
      <c r="FS165" s="145" t="str">
        <f t="shared" si="707"/>
        <v/>
      </c>
      <c r="FT165" s="145" t="str">
        <f t="shared" si="708"/>
        <v/>
      </c>
      <c r="FU165" s="146" t="str">
        <f t="shared" si="709"/>
        <v/>
      </c>
      <c r="FV165" s="147" t="str">
        <f t="shared" si="710"/>
        <v/>
      </c>
      <c r="FW165" s="148" t="str">
        <f t="shared" si="711"/>
        <v/>
      </c>
      <c r="FX165" s="149" t="str">
        <f t="shared" si="712"/>
        <v/>
      </c>
      <c r="FY165" s="150" t="str">
        <f t="shared" si="713"/>
        <v/>
      </c>
      <c r="FZ165" s="89"/>
      <c r="GA165" s="5"/>
      <c r="GB165" s="89"/>
      <c r="GC165" s="143" t="str">
        <f t="shared" si="714"/>
        <v/>
      </c>
      <c r="GD165" s="144" t="str">
        <f t="shared" si="715"/>
        <v/>
      </c>
      <c r="GE165" s="145" t="str">
        <f t="shared" si="716"/>
        <v/>
      </c>
      <c r="GF165" s="145" t="str">
        <f t="shared" si="717"/>
        <v/>
      </c>
      <c r="GG165" s="146" t="str">
        <f t="shared" si="718"/>
        <v/>
      </c>
      <c r="GH165" s="147" t="str">
        <f t="shared" si="719"/>
        <v/>
      </c>
      <c r="GI165" s="148" t="str">
        <f t="shared" si="720"/>
        <v/>
      </c>
      <c r="GJ165" s="149" t="str">
        <f t="shared" si="721"/>
        <v/>
      </c>
      <c r="GK165" s="150" t="str">
        <f t="shared" si="722"/>
        <v/>
      </c>
      <c r="GL165" s="89"/>
      <c r="GM165" s="5"/>
      <c r="GN165" s="89"/>
      <c r="GO165" s="143" t="str">
        <f t="shared" si="723"/>
        <v/>
      </c>
      <c r="GP165" s="144" t="str">
        <f t="shared" si="724"/>
        <v/>
      </c>
      <c r="GQ165" s="145" t="str">
        <f t="shared" si="725"/>
        <v/>
      </c>
      <c r="GR165" s="145" t="str">
        <f t="shared" si="726"/>
        <v/>
      </c>
      <c r="GS165" s="146" t="str">
        <f t="shared" si="727"/>
        <v/>
      </c>
      <c r="GT165" s="147" t="str">
        <f t="shared" si="728"/>
        <v/>
      </c>
      <c r="GU165" s="148" t="str">
        <f t="shared" si="729"/>
        <v/>
      </c>
      <c r="GV165" s="149" t="str">
        <f t="shared" si="730"/>
        <v/>
      </c>
      <c r="GW165" s="150" t="str">
        <f t="shared" si="731"/>
        <v/>
      </c>
      <c r="GX165" s="89"/>
      <c r="GY165" s="5"/>
      <c r="GZ165" s="89"/>
      <c r="HA165" s="143" t="str">
        <f t="shared" si="732"/>
        <v/>
      </c>
      <c r="HB165" s="144" t="str">
        <f t="shared" si="733"/>
        <v/>
      </c>
      <c r="HC165" s="145" t="str">
        <f t="shared" si="734"/>
        <v/>
      </c>
      <c r="HD165" s="145" t="str">
        <f t="shared" si="735"/>
        <v/>
      </c>
      <c r="HE165" s="146" t="str">
        <f t="shared" si="736"/>
        <v/>
      </c>
      <c r="HF165" s="147" t="str">
        <f t="shared" si="737"/>
        <v/>
      </c>
      <c r="HG165" s="148" t="str">
        <f t="shared" si="738"/>
        <v/>
      </c>
      <c r="HH165" s="149" t="str">
        <f t="shared" si="739"/>
        <v/>
      </c>
      <c r="HI165" s="150" t="str">
        <f t="shared" si="740"/>
        <v/>
      </c>
      <c r="HJ165" s="89"/>
      <c r="HK165" s="5"/>
      <c r="HL165" s="89"/>
      <c r="HM165" s="143" t="str">
        <f t="shared" si="741"/>
        <v/>
      </c>
      <c r="HN165" s="144" t="str">
        <f t="shared" si="742"/>
        <v/>
      </c>
      <c r="HO165" s="145" t="str">
        <f t="shared" si="743"/>
        <v/>
      </c>
      <c r="HP165" s="145" t="str">
        <f t="shared" si="744"/>
        <v/>
      </c>
      <c r="HQ165" s="146" t="str">
        <f t="shared" si="745"/>
        <v/>
      </c>
      <c r="HR165" s="147" t="str">
        <f t="shared" si="746"/>
        <v/>
      </c>
      <c r="HS165" s="148" t="str">
        <f t="shared" si="747"/>
        <v/>
      </c>
      <c r="HT165" s="149" t="str">
        <f t="shared" si="748"/>
        <v/>
      </c>
      <c r="HU165" s="150" t="str">
        <f t="shared" si="749"/>
        <v/>
      </c>
      <c r="HV165" s="89"/>
      <c r="HW165" s="5"/>
      <c r="HX165" s="89"/>
      <c r="HY165" s="143" t="str">
        <f t="shared" si="750"/>
        <v/>
      </c>
      <c r="HZ165" s="144" t="str">
        <f t="shared" si="751"/>
        <v/>
      </c>
      <c r="IA165" s="145" t="str">
        <f t="shared" si="752"/>
        <v/>
      </c>
      <c r="IB165" s="145" t="str">
        <f t="shared" si="753"/>
        <v/>
      </c>
      <c r="IC165" s="146" t="str">
        <f t="shared" si="754"/>
        <v/>
      </c>
      <c r="ID165" s="147" t="str">
        <f t="shared" si="755"/>
        <v/>
      </c>
      <c r="IE165" s="148" t="str">
        <f t="shared" si="756"/>
        <v/>
      </c>
      <c r="IF165" s="149" t="str">
        <f t="shared" si="757"/>
        <v/>
      </c>
      <c r="IG165" s="150" t="str">
        <f t="shared" si="758"/>
        <v/>
      </c>
      <c r="IH165" s="89"/>
      <c r="II165" s="5"/>
      <c r="IJ165" s="89"/>
      <c r="IK165" s="143" t="str">
        <f t="shared" si="759"/>
        <v/>
      </c>
      <c r="IL165" s="144" t="str">
        <f t="shared" si="760"/>
        <v/>
      </c>
      <c r="IM165" s="145" t="str">
        <f t="shared" si="761"/>
        <v/>
      </c>
      <c r="IN165" s="145" t="str">
        <f t="shared" si="762"/>
        <v/>
      </c>
      <c r="IO165" s="146" t="str">
        <f t="shared" si="763"/>
        <v/>
      </c>
      <c r="IP165" s="147" t="str">
        <f t="shared" si="764"/>
        <v/>
      </c>
      <c r="IQ165" s="148" t="str">
        <f t="shared" si="765"/>
        <v/>
      </c>
      <c r="IR165" s="149" t="str">
        <f t="shared" si="766"/>
        <v/>
      </c>
      <c r="IS165" s="150" t="str">
        <f t="shared" si="767"/>
        <v/>
      </c>
      <c r="IT165" s="89"/>
      <c r="IU165" s="5"/>
      <c r="IV165" s="89"/>
      <c r="IW165" s="143" t="str">
        <f t="shared" si="768"/>
        <v/>
      </c>
      <c r="IX165" s="144" t="str">
        <f t="shared" si="769"/>
        <v/>
      </c>
      <c r="IY165" s="145" t="str">
        <f t="shared" si="770"/>
        <v/>
      </c>
      <c r="IZ165" s="145" t="str">
        <f t="shared" si="771"/>
        <v/>
      </c>
      <c r="JA165" s="146" t="str">
        <f t="shared" si="772"/>
        <v/>
      </c>
      <c r="JB165" s="147" t="str">
        <f t="shared" si="773"/>
        <v/>
      </c>
      <c r="JC165" s="148" t="str">
        <f t="shared" si="774"/>
        <v/>
      </c>
      <c r="JD165" s="149" t="str">
        <f t="shared" si="775"/>
        <v/>
      </c>
      <c r="JE165" s="150" t="str">
        <f t="shared" si="776"/>
        <v/>
      </c>
      <c r="JF165" s="89"/>
      <c r="JG165" s="5"/>
      <c r="JH165" s="89"/>
      <c r="JI165" s="143" t="str">
        <f t="shared" si="777"/>
        <v/>
      </c>
      <c r="JJ165" s="144" t="str">
        <f t="shared" si="778"/>
        <v/>
      </c>
      <c r="JK165" s="145" t="str">
        <f t="shared" si="779"/>
        <v/>
      </c>
      <c r="JL165" s="145" t="str">
        <f t="shared" si="780"/>
        <v/>
      </c>
      <c r="JM165" s="146" t="str">
        <f t="shared" si="781"/>
        <v/>
      </c>
      <c r="JN165" s="147" t="str">
        <f t="shared" si="782"/>
        <v/>
      </c>
      <c r="JO165" s="148" t="str">
        <f t="shared" si="783"/>
        <v/>
      </c>
      <c r="JP165" s="149" t="str">
        <f t="shared" si="784"/>
        <v/>
      </c>
      <c r="JQ165" s="150" t="str">
        <f t="shared" si="785"/>
        <v/>
      </c>
      <c r="JR165" s="89"/>
      <c r="JS165" s="5"/>
      <c r="JT165" s="89"/>
      <c r="JU165" s="143" t="str">
        <f t="shared" si="786"/>
        <v/>
      </c>
      <c r="JV165" s="144" t="str">
        <f t="shared" si="787"/>
        <v/>
      </c>
      <c r="JW165" s="145" t="str">
        <f t="shared" si="788"/>
        <v/>
      </c>
      <c r="JX165" s="145" t="str">
        <f t="shared" si="789"/>
        <v/>
      </c>
      <c r="JY165" s="146" t="str">
        <f t="shared" si="790"/>
        <v/>
      </c>
      <c r="JZ165" s="147" t="str">
        <f t="shared" si="791"/>
        <v/>
      </c>
      <c r="KA165" s="148" t="str">
        <f t="shared" si="792"/>
        <v/>
      </c>
      <c r="KB165" s="149" t="str">
        <f t="shared" si="793"/>
        <v/>
      </c>
      <c r="KC165" s="150" t="str">
        <f t="shared" si="794"/>
        <v/>
      </c>
      <c r="KD165" s="89"/>
      <c r="KE165" s="5"/>
      <c r="KF165" s="89"/>
    </row>
    <row r="166" spans="1:292" ht="13.5" customHeight="1" x14ac:dyDescent="0.25">
      <c r="A166" s="100"/>
      <c r="E166" s="143" t="str">
        <f t="shared" si="621"/>
        <v/>
      </c>
      <c r="F166" s="144" t="str">
        <f t="shared" si="622"/>
        <v/>
      </c>
      <c r="G166" s="145" t="str">
        <f t="shared" si="623"/>
        <v/>
      </c>
      <c r="H166" s="145" t="str">
        <f t="shared" si="624"/>
        <v/>
      </c>
      <c r="I166" s="146" t="str">
        <f t="shared" si="625"/>
        <v/>
      </c>
      <c r="J166" s="147" t="str">
        <f t="shared" si="626"/>
        <v/>
      </c>
      <c r="K166" s="148" t="str">
        <f t="shared" si="627"/>
        <v/>
      </c>
      <c r="L166" s="149" t="str">
        <f t="shared" si="628"/>
        <v/>
      </c>
      <c r="M166" s="150" t="str">
        <f t="shared" si="629"/>
        <v/>
      </c>
      <c r="O166" s="5"/>
      <c r="Q166" s="143" t="str">
        <f t="shared" si="630"/>
        <v/>
      </c>
      <c r="R166" s="144" t="str">
        <f t="shared" si="631"/>
        <v/>
      </c>
      <c r="S166" s="145" t="str">
        <f t="shared" si="632"/>
        <v/>
      </c>
      <c r="T166" s="145" t="str">
        <f t="shared" si="633"/>
        <v/>
      </c>
      <c r="U166" s="146" t="str">
        <f t="shared" si="634"/>
        <v/>
      </c>
      <c r="V166" s="147" t="str">
        <f t="shared" si="635"/>
        <v/>
      </c>
      <c r="W166" s="148" t="str">
        <f t="shared" si="636"/>
        <v/>
      </c>
      <c r="X166" s="149" t="str">
        <f t="shared" si="637"/>
        <v/>
      </c>
      <c r="Y166" s="150" t="str">
        <f t="shared" si="638"/>
        <v/>
      </c>
      <c r="AA166" s="5"/>
      <c r="AC166" s="143" t="str">
        <f t="shared" si="639"/>
        <v/>
      </c>
      <c r="AD166" s="144" t="str">
        <f t="shared" si="640"/>
        <v/>
      </c>
      <c r="AE166" s="145" t="str">
        <f t="shared" si="641"/>
        <v/>
      </c>
      <c r="AF166" s="145" t="str">
        <f t="shared" si="642"/>
        <v/>
      </c>
      <c r="AG166" s="146" t="str">
        <f t="shared" si="643"/>
        <v/>
      </c>
      <c r="AH166" s="147" t="str">
        <f t="shared" si="644"/>
        <v/>
      </c>
      <c r="AI166" s="148" t="str">
        <f t="shared" si="645"/>
        <v/>
      </c>
      <c r="AJ166" s="149" t="str">
        <f t="shared" si="646"/>
        <v/>
      </c>
      <c r="AK166" s="150" t="str">
        <f t="shared" si="647"/>
        <v/>
      </c>
      <c r="AM166" s="5"/>
      <c r="AO166" s="143" t="str">
        <f t="shared" si="598"/>
        <v/>
      </c>
      <c r="AP166" s="144" t="str">
        <f t="shared" si="599"/>
        <v/>
      </c>
      <c r="AQ166" s="145" t="str">
        <f t="shared" si="648"/>
        <v/>
      </c>
      <c r="AR166" s="145" t="str">
        <f t="shared" si="649"/>
        <v/>
      </c>
      <c r="AS166" s="146" t="str">
        <f t="shared" si="600"/>
        <v/>
      </c>
      <c r="AT166" s="147" t="str">
        <f t="shared" si="601"/>
        <v/>
      </c>
      <c r="AU166" s="148" t="str">
        <f t="shared" si="602"/>
        <v/>
      </c>
      <c r="AV166" s="149" t="str">
        <f t="shared" si="603"/>
        <v/>
      </c>
      <c r="AW166" s="150" t="str">
        <f t="shared" si="604"/>
        <v/>
      </c>
      <c r="AX166" s="89"/>
      <c r="AY166" s="5"/>
      <c r="AZ166" s="89"/>
      <c r="BA166" s="143" t="str">
        <f t="shared" si="605"/>
        <v/>
      </c>
      <c r="BB166" s="144" t="str">
        <f t="shared" si="606"/>
        <v/>
      </c>
      <c r="BC166" s="145" t="str">
        <f t="shared" si="650"/>
        <v/>
      </c>
      <c r="BD166" s="145" t="str">
        <f t="shared" si="651"/>
        <v/>
      </c>
      <c r="BE166" s="146" t="str">
        <f t="shared" si="607"/>
        <v/>
      </c>
      <c r="BF166" s="147" t="str">
        <f t="shared" si="608"/>
        <v/>
      </c>
      <c r="BG166" s="148" t="str">
        <f t="shared" si="609"/>
        <v/>
      </c>
      <c r="BH166" s="149" t="str">
        <f t="shared" si="610"/>
        <v/>
      </c>
      <c r="BI166" s="150" t="str">
        <f t="shared" si="611"/>
        <v/>
      </c>
      <c r="BJ166" s="89"/>
      <c r="BK166" s="5"/>
      <c r="BL166" s="89"/>
      <c r="BM166" s="143" t="str">
        <f t="shared" si="571"/>
        <v/>
      </c>
      <c r="BN166" s="144" t="str">
        <f t="shared" si="572"/>
        <v/>
      </c>
      <c r="BO166" s="145" t="str">
        <f t="shared" si="573"/>
        <v/>
      </c>
      <c r="BP166" s="145" t="str">
        <f t="shared" si="574"/>
        <v/>
      </c>
      <c r="BQ166" s="146" t="str">
        <f t="shared" si="575"/>
        <v/>
      </c>
      <c r="BR166" s="147" t="str">
        <f t="shared" si="576"/>
        <v/>
      </c>
      <c r="BS166" s="148" t="str">
        <f t="shared" si="577"/>
        <v/>
      </c>
      <c r="BT166" s="149" t="str">
        <f t="shared" si="578"/>
        <v/>
      </c>
      <c r="BU166" s="150" t="str">
        <f t="shared" si="579"/>
        <v/>
      </c>
      <c r="BV166" s="89"/>
      <c r="BW166" s="142"/>
      <c r="BX166" s="142"/>
      <c r="BY166" s="143" t="str">
        <f t="shared" si="795"/>
        <v/>
      </c>
      <c r="BZ166" s="144" t="str">
        <f t="shared" si="796"/>
        <v/>
      </c>
      <c r="CA166" s="145" t="str">
        <f t="shared" si="797"/>
        <v/>
      </c>
      <c r="CB166" s="145" t="str">
        <f t="shared" si="798"/>
        <v/>
      </c>
      <c r="CC166" s="146" t="str">
        <f t="shared" si="799"/>
        <v/>
      </c>
      <c r="CD166" s="147" t="str">
        <f t="shared" si="800"/>
        <v/>
      </c>
      <c r="CE166" s="148" t="str">
        <f t="shared" si="801"/>
        <v/>
      </c>
      <c r="CF166" s="149" t="str">
        <f t="shared" si="802"/>
        <v/>
      </c>
      <c r="CG166" s="150" t="str">
        <f t="shared" si="803"/>
        <v/>
      </c>
      <c r="CH166" s="89"/>
      <c r="CI166" s="5"/>
      <c r="CJ166" s="89"/>
      <c r="CK166" s="143" t="str">
        <f t="shared" si="652"/>
        <v/>
      </c>
      <c r="CL166" s="144" t="str">
        <f t="shared" si="653"/>
        <v/>
      </c>
      <c r="CM166" s="145" t="str">
        <f t="shared" si="654"/>
        <v/>
      </c>
      <c r="CN166" s="145" t="str">
        <f t="shared" si="655"/>
        <v/>
      </c>
      <c r="CO166" s="146" t="str">
        <f t="shared" si="656"/>
        <v/>
      </c>
      <c r="CP166" s="147" t="str">
        <f t="shared" si="657"/>
        <v/>
      </c>
      <c r="CQ166" s="148" t="str">
        <f t="shared" si="658"/>
        <v/>
      </c>
      <c r="CR166" s="149" t="str">
        <f t="shared" si="659"/>
        <v/>
      </c>
      <c r="CS166" s="150" t="str">
        <f t="shared" si="660"/>
        <v/>
      </c>
      <c r="CT166" s="89"/>
      <c r="CU166" s="5"/>
      <c r="CV166" s="89"/>
      <c r="CW166" s="143" t="str">
        <f t="shared" si="562"/>
        <v/>
      </c>
      <c r="CX166" s="144" t="str">
        <f t="shared" si="563"/>
        <v/>
      </c>
      <c r="CY166" s="145" t="str">
        <f t="shared" si="564"/>
        <v/>
      </c>
      <c r="CZ166" s="145" t="str">
        <f t="shared" si="565"/>
        <v/>
      </c>
      <c r="DA166" s="146" t="str">
        <f t="shared" si="566"/>
        <v/>
      </c>
      <c r="DB166" s="147" t="str">
        <f t="shared" si="567"/>
        <v/>
      </c>
      <c r="DC166" s="148" t="str">
        <f t="shared" si="568"/>
        <v/>
      </c>
      <c r="DD166" s="149" t="str">
        <f t="shared" si="569"/>
        <v/>
      </c>
      <c r="DE166" s="150" t="str">
        <f t="shared" si="570"/>
        <v/>
      </c>
      <c r="DF166" s="89"/>
      <c r="DG166" s="142"/>
      <c r="DH166" s="142"/>
      <c r="DI166" s="143" t="str">
        <f t="shared" si="661"/>
        <v/>
      </c>
      <c r="DJ166" s="144" t="str">
        <f t="shared" si="662"/>
        <v/>
      </c>
      <c r="DK166" s="145" t="str">
        <f t="shared" si="663"/>
        <v/>
      </c>
      <c r="DL166" s="145" t="str">
        <f t="shared" si="664"/>
        <v/>
      </c>
      <c r="DM166" s="146" t="str">
        <f t="shared" si="665"/>
        <v/>
      </c>
      <c r="DN166" s="147" t="str">
        <f t="shared" si="666"/>
        <v/>
      </c>
      <c r="DO166" s="148" t="str">
        <f t="shared" si="667"/>
        <v/>
      </c>
      <c r="DP166" s="149" t="str">
        <f t="shared" si="668"/>
        <v/>
      </c>
      <c r="DQ166" s="150" t="str">
        <f t="shared" si="669"/>
        <v/>
      </c>
      <c r="DR166" s="89"/>
      <c r="DS166" s="5"/>
      <c r="DT166" s="89"/>
      <c r="DU166" s="143" t="str">
        <f t="shared" si="670"/>
        <v/>
      </c>
      <c r="DV166" s="144" t="str">
        <f t="shared" si="671"/>
        <v/>
      </c>
      <c r="DW166" s="145" t="str">
        <f t="shared" si="672"/>
        <v/>
      </c>
      <c r="DX166" s="145" t="str">
        <f t="shared" si="673"/>
        <v/>
      </c>
      <c r="DY166" s="146" t="str">
        <f t="shared" si="674"/>
        <v/>
      </c>
      <c r="DZ166" s="147" t="str">
        <f t="shared" si="675"/>
        <v/>
      </c>
      <c r="EA166" s="148" t="str">
        <f t="shared" si="676"/>
        <v/>
      </c>
      <c r="EB166" s="149" t="str">
        <f t="shared" si="677"/>
        <v/>
      </c>
      <c r="EC166" s="150" t="str">
        <f t="shared" si="678"/>
        <v/>
      </c>
      <c r="ED166" s="89"/>
      <c r="EE166" s="5"/>
      <c r="EF166" s="89"/>
      <c r="EG166" s="143" t="str">
        <f t="shared" si="679"/>
        <v/>
      </c>
      <c r="EH166" s="144" t="str">
        <f t="shared" si="680"/>
        <v/>
      </c>
      <c r="EI166" s="145" t="str">
        <f t="shared" si="681"/>
        <v/>
      </c>
      <c r="EJ166" s="145" t="str">
        <f t="shared" si="682"/>
        <v/>
      </c>
      <c r="EK166" s="146" t="str">
        <f t="shared" si="683"/>
        <v/>
      </c>
      <c r="EL166" s="147" t="str">
        <f t="shared" si="684"/>
        <v/>
      </c>
      <c r="EM166" s="148" t="str">
        <f t="shared" si="685"/>
        <v/>
      </c>
      <c r="EN166" s="149" t="str">
        <f t="shared" si="686"/>
        <v/>
      </c>
      <c r="EO166" s="150" t="str">
        <f t="shared" si="687"/>
        <v/>
      </c>
      <c r="EP166" s="89"/>
      <c r="EQ166" s="5"/>
      <c r="ER166" s="89"/>
      <c r="ES166" s="143" t="str">
        <f t="shared" si="688"/>
        <v/>
      </c>
      <c r="ET166" s="144" t="str">
        <f t="shared" si="689"/>
        <v/>
      </c>
      <c r="EU166" s="145" t="str">
        <f t="shared" si="690"/>
        <v/>
      </c>
      <c r="EV166" s="145" t="str">
        <f t="shared" si="691"/>
        <v/>
      </c>
      <c r="EW166" s="146" t="str">
        <f t="shared" si="692"/>
        <v/>
      </c>
      <c r="EX166" s="147" t="str">
        <f t="shared" si="693"/>
        <v/>
      </c>
      <c r="EY166" s="148" t="str">
        <f t="shared" si="694"/>
        <v/>
      </c>
      <c r="EZ166" s="149" t="str">
        <f t="shared" si="695"/>
        <v/>
      </c>
      <c r="FA166" s="150" t="str">
        <f t="shared" si="696"/>
        <v/>
      </c>
      <c r="FB166" s="89"/>
      <c r="FC166" s="5"/>
      <c r="FD166" s="89"/>
      <c r="FE166" s="143" t="str">
        <f t="shared" si="697"/>
        <v/>
      </c>
      <c r="FF166" s="144" t="str">
        <f t="shared" si="698"/>
        <v/>
      </c>
      <c r="FG166" s="145" t="str">
        <f t="shared" si="699"/>
        <v/>
      </c>
      <c r="FH166" s="145" t="str">
        <f t="shared" si="700"/>
        <v/>
      </c>
      <c r="FI166" s="146" t="str">
        <f t="shared" si="701"/>
        <v/>
      </c>
      <c r="FJ166" s="147" t="str">
        <f t="shared" si="702"/>
        <v/>
      </c>
      <c r="FK166" s="148" t="str">
        <f t="shared" si="703"/>
        <v/>
      </c>
      <c r="FL166" s="149" t="str">
        <f t="shared" si="704"/>
        <v/>
      </c>
      <c r="FM166" s="150" t="str">
        <f t="shared" si="705"/>
        <v/>
      </c>
      <c r="FN166" s="89"/>
      <c r="FO166" s="5"/>
      <c r="FP166" s="89"/>
      <c r="FQ166" s="143" t="str">
        <f>IF(FU166="","",#REF!)</f>
        <v/>
      </c>
      <c r="FR166" s="144" t="str">
        <f t="shared" si="706"/>
        <v/>
      </c>
      <c r="FS166" s="145" t="str">
        <f t="shared" si="707"/>
        <v/>
      </c>
      <c r="FT166" s="145" t="str">
        <f t="shared" si="708"/>
        <v/>
      </c>
      <c r="FU166" s="146" t="str">
        <f t="shared" si="709"/>
        <v/>
      </c>
      <c r="FV166" s="147" t="str">
        <f t="shared" si="710"/>
        <v/>
      </c>
      <c r="FW166" s="148" t="str">
        <f t="shared" si="711"/>
        <v/>
      </c>
      <c r="FX166" s="149" t="str">
        <f t="shared" si="712"/>
        <v/>
      </c>
      <c r="FY166" s="150" t="str">
        <f t="shared" si="713"/>
        <v/>
      </c>
      <c r="FZ166" s="89"/>
      <c r="GA166" s="5"/>
      <c r="GB166" s="89"/>
      <c r="GC166" s="143" t="str">
        <f t="shared" si="714"/>
        <v/>
      </c>
      <c r="GD166" s="144" t="str">
        <f t="shared" si="715"/>
        <v/>
      </c>
      <c r="GE166" s="145" t="str">
        <f t="shared" si="716"/>
        <v/>
      </c>
      <c r="GF166" s="145" t="str">
        <f t="shared" si="717"/>
        <v/>
      </c>
      <c r="GG166" s="146" t="str">
        <f t="shared" si="718"/>
        <v/>
      </c>
      <c r="GH166" s="147" t="str">
        <f t="shared" si="719"/>
        <v/>
      </c>
      <c r="GI166" s="148" t="str">
        <f t="shared" si="720"/>
        <v/>
      </c>
      <c r="GJ166" s="149" t="str">
        <f t="shared" si="721"/>
        <v/>
      </c>
      <c r="GK166" s="150" t="str">
        <f t="shared" si="722"/>
        <v/>
      </c>
      <c r="GL166" s="89"/>
      <c r="GM166" s="5"/>
      <c r="GN166" s="89"/>
      <c r="GO166" s="143" t="str">
        <f t="shared" si="723"/>
        <v/>
      </c>
      <c r="GP166" s="144" t="str">
        <f t="shared" si="724"/>
        <v/>
      </c>
      <c r="GQ166" s="145" t="str">
        <f t="shared" si="725"/>
        <v/>
      </c>
      <c r="GR166" s="145" t="str">
        <f t="shared" si="726"/>
        <v/>
      </c>
      <c r="GS166" s="146" t="str">
        <f t="shared" si="727"/>
        <v/>
      </c>
      <c r="GT166" s="147" t="str">
        <f t="shared" si="728"/>
        <v/>
      </c>
      <c r="GU166" s="148" t="str">
        <f t="shared" si="729"/>
        <v/>
      </c>
      <c r="GV166" s="149" t="str">
        <f t="shared" si="730"/>
        <v/>
      </c>
      <c r="GW166" s="150" t="str">
        <f t="shared" si="731"/>
        <v/>
      </c>
      <c r="GX166" s="89"/>
      <c r="GY166" s="5"/>
      <c r="GZ166" s="89"/>
      <c r="HA166" s="143" t="str">
        <f t="shared" si="732"/>
        <v/>
      </c>
      <c r="HB166" s="144" t="str">
        <f t="shared" si="733"/>
        <v/>
      </c>
      <c r="HC166" s="145" t="str">
        <f t="shared" si="734"/>
        <v/>
      </c>
      <c r="HD166" s="145" t="str">
        <f t="shared" si="735"/>
        <v/>
      </c>
      <c r="HE166" s="146" t="str">
        <f t="shared" si="736"/>
        <v/>
      </c>
      <c r="HF166" s="147" t="str">
        <f t="shared" si="737"/>
        <v/>
      </c>
      <c r="HG166" s="148" t="str">
        <f t="shared" si="738"/>
        <v/>
      </c>
      <c r="HH166" s="149" t="str">
        <f t="shared" si="739"/>
        <v/>
      </c>
      <c r="HI166" s="150" t="str">
        <f t="shared" si="740"/>
        <v/>
      </c>
      <c r="HJ166" s="89"/>
      <c r="HK166" s="5"/>
      <c r="HL166" s="89"/>
      <c r="HM166" s="143" t="str">
        <f t="shared" si="741"/>
        <v/>
      </c>
      <c r="HN166" s="144" t="str">
        <f t="shared" si="742"/>
        <v/>
      </c>
      <c r="HO166" s="145" t="str">
        <f t="shared" si="743"/>
        <v/>
      </c>
      <c r="HP166" s="145" t="str">
        <f t="shared" si="744"/>
        <v/>
      </c>
      <c r="HQ166" s="146" t="str">
        <f t="shared" si="745"/>
        <v/>
      </c>
      <c r="HR166" s="147" t="str">
        <f t="shared" si="746"/>
        <v/>
      </c>
      <c r="HS166" s="148" t="str">
        <f t="shared" si="747"/>
        <v/>
      </c>
      <c r="HT166" s="149" t="str">
        <f t="shared" si="748"/>
        <v/>
      </c>
      <c r="HU166" s="150" t="str">
        <f t="shared" si="749"/>
        <v/>
      </c>
      <c r="HV166" s="89"/>
      <c r="HW166" s="5"/>
      <c r="HX166" s="89"/>
      <c r="HY166" s="143" t="str">
        <f t="shared" si="750"/>
        <v/>
      </c>
      <c r="HZ166" s="144" t="str">
        <f t="shared" si="751"/>
        <v/>
      </c>
      <c r="IA166" s="145" t="str">
        <f t="shared" si="752"/>
        <v/>
      </c>
      <c r="IB166" s="145" t="str">
        <f t="shared" si="753"/>
        <v/>
      </c>
      <c r="IC166" s="146" t="str">
        <f t="shared" si="754"/>
        <v/>
      </c>
      <c r="ID166" s="147" t="str">
        <f t="shared" si="755"/>
        <v/>
      </c>
      <c r="IE166" s="148" t="str">
        <f t="shared" si="756"/>
        <v/>
      </c>
      <c r="IF166" s="149" t="str">
        <f t="shared" si="757"/>
        <v/>
      </c>
      <c r="IG166" s="150" t="str">
        <f t="shared" si="758"/>
        <v/>
      </c>
      <c r="IH166" s="89"/>
      <c r="II166" s="5"/>
      <c r="IJ166" s="89"/>
      <c r="IK166" s="143" t="str">
        <f t="shared" si="759"/>
        <v/>
      </c>
      <c r="IL166" s="144" t="str">
        <f t="shared" si="760"/>
        <v/>
      </c>
      <c r="IM166" s="145" t="str">
        <f t="shared" si="761"/>
        <v/>
      </c>
      <c r="IN166" s="145" t="str">
        <f t="shared" si="762"/>
        <v/>
      </c>
      <c r="IO166" s="146" t="str">
        <f t="shared" si="763"/>
        <v/>
      </c>
      <c r="IP166" s="147" t="str">
        <f t="shared" si="764"/>
        <v/>
      </c>
      <c r="IQ166" s="148" t="str">
        <f t="shared" si="765"/>
        <v/>
      </c>
      <c r="IR166" s="149" t="str">
        <f t="shared" si="766"/>
        <v/>
      </c>
      <c r="IS166" s="150" t="str">
        <f t="shared" si="767"/>
        <v/>
      </c>
      <c r="IT166" s="89"/>
      <c r="IU166" s="5"/>
      <c r="IV166" s="89"/>
      <c r="IW166" s="143" t="str">
        <f t="shared" si="768"/>
        <v/>
      </c>
      <c r="IX166" s="144" t="str">
        <f t="shared" si="769"/>
        <v/>
      </c>
      <c r="IY166" s="145" t="str">
        <f t="shared" si="770"/>
        <v/>
      </c>
      <c r="IZ166" s="145" t="str">
        <f t="shared" si="771"/>
        <v/>
      </c>
      <c r="JA166" s="146" t="str">
        <f t="shared" si="772"/>
        <v/>
      </c>
      <c r="JB166" s="147" t="str">
        <f t="shared" si="773"/>
        <v/>
      </c>
      <c r="JC166" s="148" t="str">
        <f t="shared" si="774"/>
        <v/>
      </c>
      <c r="JD166" s="149" t="str">
        <f t="shared" si="775"/>
        <v/>
      </c>
      <c r="JE166" s="150" t="str">
        <f t="shared" si="776"/>
        <v/>
      </c>
      <c r="JF166" s="89"/>
      <c r="JG166" s="5"/>
      <c r="JH166" s="89"/>
      <c r="JI166" s="143" t="str">
        <f t="shared" si="777"/>
        <v/>
      </c>
      <c r="JJ166" s="144" t="str">
        <f t="shared" si="778"/>
        <v/>
      </c>
      <c r="JK166" s="145" t="str">
        <f t="shared" si="779"/>
        <v/>
      </c>
      <c r="JL166" s="145" t="str">
        <f t="shared" si="780"/>
        <v/>
      </c>
      <c r="JM166" s="146" t="str">
        <f t="shared" si="781"/>
        <v/>
      </c>
      <c r="JN166" s="147" t="str">
        <f t="shared" si="782"/>
        <v/>
      </c>
      <c r="JO166" s="148" t="str">
        <f t="shared" si="783"/>
        <v/>
      </c>
      <c r="JP166" s="149" t="str">
        <f t="shared" si="784"/>
        <v/>
      </c>
      <c r="JQ166" s="150" t="str">
        <f t="shared" si="785"/>
        <v/>
      </c>
      <c r="JR166" s="89"/>
      <c r="JS166" s="5"/>
      <c r="JT166" s="89"/>
      <c r="JU166" s="143" t="str">
        <f t="shared" si="786"/>
        <v/>
      </c>
      <c r="JV166" s="144" t="str">
        <f t="shared" si="787"/>
        <v/>
      </c>
      <c r="JW166" s="145" t="str">
        <f t="shared" si="788"/>
        <v/>
      </c>
      <c r="JX166" s="145" t="str">
        <f t="shared" si="789"/>
        <v/>
      </c>
      <c r="JY166" s="146" t="str">
        <f t="shared" si="790"/>
        <v/>
      </c>
      <c r="JZ166" s="147" t="str">
        <f t="shared" si="791"/>
        <v/>
      </c>
      <c r="KA166" s="148" t="str">
        <f t="shared" si="792"/>
        <v/>
      </c>
      <c r="KB166" s="149" t="str">
        <f t="shared" si="793"/>
        <v/>
      </c>
      <c r="KC166" s="150" t="str">
        <f t="shared" si="794"/>
        <v/>
      </c>
      <c r="KD166" s="89"/>
      <c r="KE166" s="5"/>
      <c r="KF166" s="89"/>
    </row>
    <row r="167" spans="1:292" ht="13.5" customHeight="1" x14ac:dyDescent="0.25">
      <c r="A167" s="100"/>
      <c r="E167" s="143" t="str">
        <f t="shared" si="621"/>
        <v/>
      </c>
      <c r="F167" s="144" t="str">
        <f t="shared" si="622"/>
        <v/>
      </c>
      <c r="G167" s="145" t="str">
        <f t="shared" si="623"/>
        <v/>
      </c>
      <c r="H167" s="145" t="str">
        <f t="shared" si="624"/>
        <v/>
      </c>
      <c r="I167" s="146" t="str">
        <f t="shared" si="625"/>
        <v/>
      </c>
      <c r="J167" s="147" t="str">
        <f t="shared" si="626"/>
        <v/>
      </c>
      <c r="K167" s="148" t="str">
        <f t="shared" si="627"/>
        <v/>
      </c>
      <c r="L167" s="149" t="str">
        <f t="shared" si="628"/>
        <v/>
      </c>
      <c r="M167" s="150" t="str">
        <f t="shared" si="629"/>
        <v/>
      </c>
      <c r="O167" s="5"/>
      <c r="Q167" s="143" t="str">
        <f t="shared" si="630"/>
        <v/>
      </c>
      <c r="R167" s="144" t="str">
        <f t="shared" si="631"/>
        <v/>
      </c>
      <c r="S167" s="145" t="str">
        <f t="shared" si="632"/>
        <v/>
      </c>
      <c r="T167" s="145" t="str">
        <f t="shared" si="633"/>
        <v/>
      </c>
      <c r="U167" s="146" t="str">
        <f t="shared" si="634"/>
        <v/>
      </c>
      <c r="V167" s="147" t="str">
        <f t="shared" si="635"/>
        <v/>
      </c>
      <c r="W167" s="148" t="str">
        <f t="shared" si="636"/>
        <v/>
      </c>
      <c r="X167" s="149" t="str">
        <f t="shared" si="637"/>
        <v/>
      </c>
      <c r="Y167" s="150" t="str">
        <f t="shared" si="638"/>
        <v/>
      </c>
      <c r="AA167" s="5"/>
      <c r="AC167" s="143" t="str">
        <f t="shared" si="639"/>
        <v/>
      </c>
      <c r="AD167" s="144" t="str">
        <f t="shared" si="640"/>
        <v/>
      </c>
      <c r="AE167" s="145" t="str">
        <f t="shared" si="641"/>
        <v/>
      </c>
      <c r="AF167" s="145" t="str">
        <f t="shared" si="642"/>
        <v/>
      </c>
      <c r="AG167" s="146" t="str">
        <f t="shared" si="643"/>
        <v/>
      </c>
      <c r="AH167" s="147" t="str">
        <f t="shared" si="644"/>
        <v/>
      </c>
      <c r="AI167" s="148" t="str">
        <f t="shared" si="645"/>
        <v/>
      </c>
      <c r="AJ167" s="149" t="str">
        <f t="shared" si="646"/>
        <v/>
      </c>
      <c r="AK167" s="150" t="str">
        <f t="shared" si="647"/>
        <v/>
      </c>
      <c r="AM167" s="5"/>
      <c r="AO167" s="143" t="str">
        <f t="shared" si="598"/>
        <v/>
      </c>
      <c r="AP167" s="144" t="str">
        <f t="shared" si="599"/>
        <v/>
      </c>
      <c r="AQ167" s="145" t="str">
        <f t="shared" si="648"/>
        <v/>
      </c>
      <c r="AR167" s="145" t="str">
        <f t="shared" si="649"/>
        <v/>
      </c>
      <c r="AS167" s="146" t="str">
        <f t="shared" si="600"/>
        <v/>
      </c>
      <c r="AT167" s="147" t="str">
        <f t="shared" si="601"/>
        <v/>
      </c>
      <c r="AU167" s="148" t="str">
        <f t="shared" si="602"/>
        <v/>
      </c>
      <c r="AV167" s="149" t="str">
        <f t="shared" si="603"/>
        <v/>
      </c>
      <c r="AW167" s="150" t="str">
        <f t="shared" si="604"/>
        <v/>
      </c>
      <c r="AX167" s="89"/>
      <c r="AY167" s="5"/>
      <c r="AZ167" s="89"/>
      <c r="BA167" s="143" t="str">
        <f t="shared" si="605"/>
        <v/>
      </c>
      <c r="BB167" s="144" t="str">
        <f t="shared" si="606"/>
        <v/>
      </c>
      <c r="BC167" s="145" t="str">
        <f t="shared" si="650"/>
        <v/>
      </c>
      <c r="BD167" s="145" t="str">
        <f t="shared" si="651"/>
        <v/>
      </c>
      <c r="BE167" s="146" t="str">
        <f t="shared" si="607"/>
        <v/>
      </c>
      <c r="BF167" s="147" t="str">
        <f t="shared" si="608"/>
        <v/>
      </c>
      <c r="BG167" s="148" t="str">
        <f t="shared" si="609"/>
        <v/>
      </c>
      <c r="BH167" s="149" t="str">
        <f t="shared" si="610"/>
        <v/>
      </c>
      <c r="BI167" s="150" t="str">
        <f t="shared" si="611"/>
        <v/>
      </c>
      <c r="BJ167" s="89"/>
      <c r="BK167" s="5"/>
      <c r="BL167" s="89"/>
      <c r="BM167" s="143" t="str">
        <f t="shared" si="571"/>
        <v/>
      </c>
      <c r="BN167" s="144" t="str">
        <f t="shared" si="572"/>
        <v/>
      </c>
      <c r="BO167" s="145" t="str">
        <f t="shared" si="573"/>
        <v/>
      </c>
      <c r="BP167" s="145" t="str">
        <f t="shared" si="574"/>
        <v/>
      </c>
      <c r="BQ167" s="146" t="str">
        <f t="shared" si="575"/>
        <v/>
      </c>
      <c r="BR167" s="147" t="str">
        <f t="shared" si="576"/>
        <v/>
      </c>
      <c r="BS167" s="148" t="str">
        <f t="shared" si="577"/>
        <v/>
      </c>
      <c r="BT167" s="149" t="str">
        <f t="shared" si="578"/>
        <v/>
      </c>
      <c r="BU167" s="150" t="str">
        <f t="shared" si="579"/>
        <v/>
      </c>
      <c r="BV167" s="89"/>
      <c r="BW167" s="142"/>
      <c r="BX167" s="142"/>
      <c r="BY167" s="143" t="str">
        <f t="shared" si="795"/>
        <v/>
      </c>
      <c r="BZ167" s="144" t="str">
        <f t="shared" si="796"/>
        <v/>
      </c>
      <c r="CA167" s="145" t="str">
        <f t="shared" si="797"/>
        <v/>
      </c>
      <c r="CB167" s="145" t="str">
        <f t="shared" si="798"/>
        <v/>
      </c>
      <c r="CC167" s="146" t="str">
        <f t="shared" si="799"/>
        <v/>
      </c>
      <c r="CD167" s="147" t="str">
        <f t="shared" si="800"/>
        <v/>
      </c>
      <c r="CE167" s="148" t="str">
        <f t="shared" si="801"/>
        <v/>
      </c>
      <c r="CF167" s="149" t="str">
        <f t="shared" si="802"/>
        <v/>
      </c>
      <c r="CG167" s="150" t="str">
        <f t="shared" si="803"/>
        <v/>
      </c>
      <c r="CH167" s="89"/>
      <c r="CI167" s="5"/>
      <c r="CJ167" s="89"/>
      <c r="CK167" s="143" t="str">
        <f t="shared" si="652"/>
        <v/>
      </c>
      <c r="CL167" s="144" t="str">
        <f t="shared" si="653"/>
        <v/>
      </c>
      <c r="CM167" s="145" t="str">
        <f t="shared" si="654"/>
        <v/>
      </c>
      <c r="CN167" s="145" t="str">
        <f t="shared" si="655"/>
        <v/>
      </c>
      <c r="CO167" s="146" t="str">
        <f t="shared" si="656"/>
        <v/>
      </c>
      <c r="CP167" s="147" t="str">
        <f t="shared" si="657"/>
        <v/>
      </c>
      <c r="CQ167" s="148" t="str">
        <f t="shared" si="658"/>
        <v/>
      </c>
      <c r="CR167" s="149" t="str">
        <f t="shared" si="659"/>
        <v/>
      </c>
      <c r="CS167" s="150" t="str">
        <f t="shared" si="660"/>
        <v/>
      </c>
      <c r="CT167" s="89"/>
      <c r="CU167" s="5"/>
      <c r="CV167" s="89"/>
      <c r="CW167" s="143" t="str">
        <f t="shared" si="562"/>
        <v/>
      </c>
      <c r="CX167" s="144" t="str">
        <f t="shared" si="563"/>
        <v/>
      </c>
      <c r="CY167" s="145" t="str">
        <f t="shared" si="564"/>
        <v/>
      </c>
      <c r="CZ167" s="145" t="str">
        <f t="shared" si="565"/>
        <v/>
      </c>
      <c r="DA167" s="146" t="str">
        <f t="shared" si="566"/>
        <v/>
      </c>
      <c r="DB167" s="147" t="str">
        <f t="shared" si="567"/>
        <v/>
      </c>
      <c r="DC167" s="148" t="str">
        <f t="shared" si="568"/>
        <v/>
      </c>
      <c r="DD167" s="149" t="str">
        <f t="shared" si="569"/>
        <v/>
      </c>
      <c r="DE167" s="150" t="str">
        <f t="shared" si="570"/>
        <v/>
      </c>
      <c r="DF167" s="89"/>
      <c r="DG167" s="142"/>
      <c r="DH167" s="142"/>
      <c r="DI167" s="143" t="str">
        <f t="shared" si="661"/>
        <v/>
      </c>
      <c r="DJ167" s="144" t="str">
        <f t="shared" si="662"/>
        <v/>
      </c>
      <c r="DK167" s="145" t="str">
        <f t="shared" si="663"/>
        <v/>
      </c>
      <c r="DL167" s="145" t="str">
        <f t="shared" si="664"/>
        <v/>
      </c>
      <c r="DM167" s="146" t="str">
        <f t="shared" si="665"/>
        <v/>
      </c>
      <c r="DN167" s="147" t="str">
        <f t="shared" si="666"/>
        <v/>
      </c>
      <c r="DO167" s="148" t="str">
        <f t="shared" si="667"/>
        <v/>
      </c>
      <c r="DP167" s="149" t="str">
        <f t="shared" si="668"/>
        <v/>
      </c>
      <c r="DQ167" s="150" t="str">
        <f t="shared" si="669"/>
        <v/>
      </c>
      <c r="DR167" s="89"/>
      <c r="DS167" s="5"/>
      <c r="DT167" s="89"/>
      <c r="DU167" s="143" t="str">
        <f t="shared" si="670"/>
        <v/>
      </c>
      <c r="DV167" s="144" t="str">
        <f t="shared" si="671"/>
        <v/>
      </c>
      <c r="DW167" s="145" t="str">
        <f t="shared" si="672"/>
        <v/>
      </c>
      <c r="DX167" s="145" t="str">
        <f t="shared" si="673"/>
        <v/>
      </c>
      <c r="DY167" s="146" t="str">
        <f t="shared" si="674"/>
        <v/>
      </c>
      <c r="DZ167" s="147" t="str">
        <f t="shared" si="675"/>
        <v/>
      </c>
      <c r="EA167" s="148" t="str">
        <f t="shared" si="676"/>
        <v/>
      </c>
      <c r="EB167" s="149" t="str">
        <f t="shared" si="677"/>
        <v/>
      </c>
      <c r="EC167" s="150" t="str">
        <f t="shared" si="678"/>
        <v/>
      </c>
      <c r="ED167" s="89"/>
      <c r="EE167" s="5"/>
      <c r="EF167" s="89"/>
      <c r="EG167" s="143" t="str">
        <f t="shared" si="679"/>
        <v/>
      </c>
      <c r="EH167" s="144" t="str">
        <f t="shared" si="680"/>
        <v/>
      </c>
      <c r="EI167" s="145" t="str">
        <f t="shared" si="681"/>
        <v/>
      </c>
      <c r="EJ167" s="145" t="str">
        <f t="shared" si="682"/>
        <v/>
      </c>
      <c r="EK167" s="146" t="str">
        <f t="shared" si="683"/>
        <v/>
      </c>
      <c r="EL167" s="147" t="str">
        <f t="shared" si="684"/>
        <v/>
      </c>
      <c r="EM167" s="148" t="str">
        <f t="shared" si="685"/>
        <v/>
      </c>
      <c r="EN167" s="149" t="str">
        <f t="shared" si="686"/>
        <v/>
      </c>
      <c r="EO167" s="150" t="str">
        <f t="shared" si="687"/>
        <v/>
      </c>
      <c r="EP167" s="89"/>
      <c r="EQ167" s="5"/>
      <c r="ER167" s="89"/>
      <c r="ES167" s="143" t="str">
        <f t="shared" si="688"/>
        <v/>
      </c>
      <c r="ET167" s="144" t="str">
        <f t="shared" si="689"/>
        <v/>
      </c>
      <c r="EU167" s="145" t="str">
        <f t="shared" si="690"/>
        <v/>
      </c>
      <c r="EV167" s="145" t="str">
        <f t="shared" si="691"/>
        <v/>
      </c>
      <c r="EW167" s="146" t="str">
        <f t="shared" si="692"/>
        <v/>
      </c>
      <c r="EX167" s="147" t="str">
        <f t="shared" si="693"/>
        <v/>
      </c>
      <c r="EY167" s="148" t="str">
        <f t="shared" si="694"/>
        <v/>
      </c>
      <c r="EZ167" s="149" t="str">
        <f t="shared" si="695"/>
        <v/>
      </c>
      <c r="FA167" s="150" t="str">
        <f t="shared" si="696"/>
        <v/>
      </c>
      <c r="FB167" s="89"/>
      <c r="FC167" s="5"/>
      <c r="FD167" s="89"/>
      <c r="FE167" s="143" t="str">
        <f t="shared" si="697"/>
        <v/>
      </c>
      <c r="FF167" s="144" t="str">
        <f t="shared" si="698"/>
        <v/>
      </c>
      <c r="FG167" s="145" t="str">
        <f t="shared" si="699"/>
        <v/>
      </c>
      <c r="FH167" s="145" t="str">
        <f t="shared" si="700"/>
        <v/>
      </c>
      <c r="FI167" s="146" t="str">
        <f t="shared" si="701"/>
        <v/>
      </c>
      <c r="FJ167" s="147" t="str">
        <f t="shared" si="702"/>
        <v/>
      </c>
      <c r="FK167" s="148" t="str">
        <f t="shared" si="703"/>
        <v/>
      </c>
      <c r="FL167" s="149" t="str">
        <f t="shared" si="704"/>
        <v/>
      </c>
      <c r="FM167" s="150" t="str">
        <f t="shared" si="705"/>
        <v/>
      </c>
      <c r="FN167" s="89"/>
      <c r="FO167" s="5"/>
      <c r="FP167" s="89"/>
      <c r="FQ167" s="143" t="str">
        <f>IF(FU167="","",#REF!)</f>
        <v/>
      </c>
      <c r="FR167" s="144" t="str">
        <f t="shared" si="706"/>
        <v/>
      </c>
      <c r="FS167" s="145" t="str">
        <f t="shared" si="707"/>
        <v/>
      </c>
      <c r="FT167" s="145" t="str">
        <f t="shared" si="708"/>
        <v/>
      </c>
      <c r="FU167" s="146" t="str">
        <f t="shared" si="709"/>
        <v/>
      </c>
      <c r="FV167" s="147" t="str">
        <f t="shared" si="710"/>
        <v/>
      </c>
      <c r="FW167" s="148" t="str">
        <f t="shared" si="711"/>
        <v/>
      </c>
      <c r="FX167" s="149" t="str">
        <f t="shared" si="712"/>
        <v/>
      </c>
      <c r="FY167" s="150" t="str">
        <f t="shared" si="713"/>
        <v/>
      </c>
      <c r="FZ167" s="89"/>
      <c r="GA167" s="5"/>
      <c r="GB167" s="89"/>
      <c r="GC167" s="143" t="str">
        <f t="shared" si="714"/>
        <v/>
      </c>
      <c r="GD167" s="144" t="str">
        <f t="shared" si="715"/>
        <v/>
      </c>
      <c r="GE167" s="145" t="str">
        <f t="shared" si="716"/>
        <v/>
      </c>
      <c r="GF167" s="145" t="str">
        <f t="shared" si="717"/>
        <v/>
      </c>
      <c r="GG167" s="146" t="str">
        <f t="shared" si="718"/>
        <v/>
      </c>
      <c r="GH167" s="147" t="str">
        <f t="shared" si="719"/>
        <v/>
      </c>
      <c r="GI167" s="148" t="str">
        <f t="shared" si="720"/>
        <v/>
      </c>
      <c r="GJ167" s="149" t="str">
        <f t="shared" si="721"/>
        <v/>
      </c>
      <c r="GK167" s="150" t="str">
        <f t="shared" si="722"/>
        <v/>
      </c>
      <c r="GL167" s="89"/>
      <c r="GM167" s="5"/>
      <c r="GN167" s="89"/>
      <c r="GO167" s="143" t="str">
        <f t="shared" si="723"/>
        <v/>
      </c>
      <c r="GP167" s="144" t="str">
        <f t="shared" si="724"/>
        <v/>
      </c>
      <c r="GQ167" s="145" t="str">
        <f t="shared" si="725"/>
        <v/>
      </c>
      <c r="GR167" s="145" t="str">
        <f t="shared" si="726"/>
        <v/>
      </c>
      <c r="GS167" s="146" t="str">
        <f t="shared" si="727"/>
        <v/>
      </c>
      <c r="GT167" s="147" t="str">
        <f t="shared" si="728"/>
        <v/>
      </c>
      <c r="GU167" s="148" t="str">
        <f t="shared" si="729"/>
        <v/>
      </c>
      <c r="GV167" s="149" t="str">
        <f t="shared" si="730"/>
        <v/>
      </c>
      <c r="GW167" s="150" t="str">
        <f t="shared" si="731"/>
        <v/>
      </c>
      <c r="GX167" s="89"/>
      <c r="GY167" s="5"/>
      <c r="GZ167" s="89"/>
      <c r="HA167" s="143" t="str">
        <f t="shared" si="732"/>
        <v/>
      </c>
      <c r="HB167" s="144" t="str">
        <f t="shared" si="733"/>
        <v/>
      </c>
      <c r="HC167" s="145" t="str">
        <f t="shared" si="734"/>
        <v/>
      </c>
      <c r="HD167" s="145" t="str">
        <f t="shared" si="735"/>
        <v/>
      </c>
      <c r="HE167" s="146" t="str">
        <f t="shared" si="736"/>
        <v/>
      </c>
      <c r="HF167" s="147" t="str">
        <f t="shared" si="737"/>
        <v/>
      </c>
      <c r="HG167" s="148" t="str">
        <f t="shared" si="738"/>
        <v/>
      </c>
      <c r="HH167" s="149" t="str">
        <f t="shared" si="739"/>
        <v/>
      </c>
      <c r="HI167" s="150" t="str">
        <f t="shared" si="740"/>
        <v/>
      </c>
      <c r="HJ167" s="89"/>
      <c r="HK167" s="5"/>
      <c r="HL167" s="89"/>
      <c r="HM167" s="143" t="str">
        <f t="shared" si="741"/>
        <v/>
      </c>
      <c r="HN167" s="144" t="str">
        <f t="shared" si="742"/>
        <v/>
      </c>
      <c r="HO167" s="145" t="str">
        <f t="shared" si="743"/>
        <v/>
      </c>
      <c r="HP167" s="145" t="str">
        <f t="shared" si="744"/>
        <v/>
      </c>
      <c r="HQ167" s="146" t="str">
        <f t="shared" si="745"/>
        <v/>
      </c>
      <c r="HR167" s="147" t="str">
        <f t="shared" si="746"/>
        <v/>
      </c>
      <c r="HS167" s="148" t="str">
        <f t="shared" si="747"/>
        <v/>
      </c>
      <c r="HT167" s="149" t="str">
        <f t="shared" si="748"/>
        <v/>
      </c>
      <c r="HU167" s="150" t="str">
        <f t="shared" si="749"/>
        <v/>
      </c>
      <c r="HV167" s="89"/>
      <c r="HW167" s="5"/>
      <c r="HX167" s="89"/>
      <c r="HY167" s="143" t="str">
        <f t="shared" si="750"/>
        <v/>
      </c>
      <c r="HZ167" s="144" t="str">
        <f t="shared" si="751"/>
        <v/>
      </c>
      <c r="IA167" s="145" t="str">
        <f t="shared" si="752"/>
        <v/>
      </c>
      <c r="IB167" s="145" t="str">
        <f t="shared" si="753"/>
        <v/>
      </c>
      <c r="IC167" s="146" t="str">
        <f t="shared" si="754"/>
        <v/>
      </c>
      <c r="ID167" s="147" t="str">
        <f t="shared" si="755"/>
        <v/>
      </c>
      <c r="IE167" s="148" t="str">
        <f t="shared" si="756"/>
        <v/>
      </c>
      <c r="IF167" s="149" t="str">
        <f t="shared" si="757"/>
        <v/>
      </c>
      <c r="IG167" s="150" t="str">
        <f t="shared" si="758"/>
        <v/>
      </c>
      <c r="IH167" s="89"/>
      <c r="II167" s="5"/>
      <c r="IJ167" s="89"/>
      <c r="IK167" s="143" t="str">
        <f t="shared" si="759"/>
        <v/>
      </c>
      <c r="IL167" s="144" t="str">
        <f t="shared" si="760"/>
        <v/>
      </c>
      <c r="IM167" s="145" t="str">
        <f t="shared" si="761"/>
        <v/>
      </c>
      <c r="IN167" s="145" t="str">
        <f t="shared" si="762"/>
        <v/>
      </c>
      <c r="IO167" s="146" t="str">
        <f t="shared" si="763"/>
        <v/>
      </c>
      <c r="IP167" s="147" t="str">
        <f t="shared" si="764"/>
        <v/>
      </c>
      <c r="IQ167" s="148" t="str">
        <f t="shared" si="765"/>
        <v/>
      </c>
      <c r="IR167" s="149" t="str">
        <f t="shared" si="766"/>
        <v/>
      </c>
      <c r="IS167" s="150" t="str">
        <f t="shared" si="767"/>
        <v/>
      </c>
      <c r="IT167" s="89"/>
      <c r="IU167" s="5"/>
      <c r="IV167" s="89"/>
      <c r="IW167" s="143" t="str">
        <f t="shared" si="768"/>
        <v/>
      </c>
      <c r="IX167" s="144" t="str">
        <f t="shared" si="769"/>
        <v/>
      </c>
      <c r="IY167" s="145" t="str">
        <f t="shared" si="770"/>
        <v/>
      </c>
      <c r="IZ167" s="145" t="str">
        <f t="shared" si="771"/>
        <v/>
      </c>
      <c r="JA167" s="146" t="str">
        <f t="shared" si="772"/>
        <v/>
      </c>
      <c r="JB167" s="147" t="str">
        <f t="shared" si="773"/>
        <v/>
      </c>
      <c r="JC167" s="148" t="str">
        <f t="shared" si="774"/>
        <v/>
      </c>
      <c r="JD167" s="149" t="str">
        <f t="shared" si="775"/>
        <v/>
      </c>
      <c r="JE167" s="150" t="str">
        <f t="shared" si="776"/>
        <v/>
      </c>
      <c r="JF167" s="89"/>
      <c r="JG167" s="5"/>
      <c r="JH167" s="89"/>
      <c r="JI167" s="143" t="str">
        <f t="shared" si="777"/>
        <v/>
      </c>
      <c r="JJ167" s="144" t="str">
        <f t="shared" si="778"/>
        <v/>
      </c>
      <c r="JK167" s="145" t="str">
        <f t="shared" si="779"/>
        <v/>
      </c>
      <c r="JL167" s="145" t="str">
        <f t="shared" si="780"/>
        <v/>
      </c>
      <c r="JM167" s="146" t="str">
        <f t="shared" si="781"/>
        <v/>
      </c>
      <c r="JN167" s="147" t="str">
        <f t="shared" si="782"/>
        <v/>
      </c>
      <c r="JO167" s="148" t="str">
        <f t="shared" si="783"/>
        <v/>
      </c>
      <c r="JP167" s="149" t="str">
        <f t="shared" si="784"/>
        <v/>
      </c>
      <c r="JQ167" s="150" t="str">
        <f t="shared" si="785"/>
        <v/>
      </c>
      <c r="JR167" s="89"/>
      <c r="JS167" s="5"/>
      <c r="JT167" s="89"/>
      <c r="JU167" s="143" t="str">
        <f t="shared" si="786"/>
        <v/>
      </c>
      <c r="JV167" s="144" t="str">
        <f t="shared" si="787"/>
        <v/>
      </c>
      <c r="JW167" s="145" t="str">
        <f t="shared" si="788"/>
        <v/>
      </c>
      <c r="JX167" s="145" t="str">
        <f t="shared" si="789"/>
        <v/>
      </c>
      <c r="JY167" s="146" t="str">
        <f t="shared" si="790"/>
        <v/>
      </c>
      <c r="JZ167" s="147" t="str">
        <f t="shared" si="791"/>
        <v/>
      </c>
      <c r="KA167" s="148" t="str">
        <f t="shared" si="792"/>
        <v/>
      </c>
      <c r="KB167" s="149" t="str">
        <f t="shared" si="793"/>
        <v/>
      </c>
      <c r="KC167" s="150" t="str">
        <f t="shared" si="794"/>
        <v/>
      </c>
      <c r="KD167" s="89"/>
      <c r="KE167" s="5"/>
      <c r="KF167" s="89"/>
    </row>
    <row r="168" spans="1:292" ht="13.5" customHeight="1" x14ac:dyDescent="0.25">
      <c r="A168" s="100"/>
      <c r="E168" s="143" t="str">
        <f t="shared" si="621"/>
        <v/>
      </c>
      <c r="F168" s="144" t="str">
        <f t="shared" si="622"/>
        <v/>
      </c>
      <c r="G168" s="145" t="str">
        <f t="shared" si="623"/>
        <v/>
      </c>
      <c r="H168" s="145" t="str">
        <f t="shared" si="624"/>
        <v/>
      </c>
      <c r="I168" s="146" t="str">
        <f t="shared" si="625"/>
        <v/>
      </c>
      <c r="J168" s="147" t="str">
        <f t="shared" si="626"/>
        <v/>
      </c>
      <c r="K168" s="148" t="str">
        <f t="shared" si="627"/>
        <v/>
      </c>
      <c r="L168" s="149" t="str">
        <f t="shared" si="628"/>
        <v/>
      </c>
      <c r="M168" s="150" t="str">
        <f t="shared" si="629"/>
        <v/>
      </c>
      <c r="O168" s="5"/>
      <c r="Q168" s="143" t="str">
        <f t="shared" si="630"/>
        <v/>
      </c>
      <c r="R168" s="144" t="str">
        <f t="shared" si="631"/>
        <v/>
      </c>
      <c r="S168" s="145" t="str">
        <f t="shared" si="632"/>
        <v/>
      </c>
      <c r="T168" s="145" t="str">
        <f t="shared" si="633"/>
        <v/>
      </c>
      <c r="U168" s="146" t="str">
        <f t="shared" si="634"/>
        <v/>
      </c>
      <c r="V168" s="147" t="str">
        <f t="shared" si="635"/>
        <v/>
      </c>
      <c r="W168" s="148" t="str">
        <f t="shared" si="636"/>
        <v/>
      </c>
      <c r="X168" s="149" t="str">
        <f t="shared" si="637"/>
        <v/>
      </c>
      <c r="Y168" s="150" t="str">
        <f t="shared" si="638"/>
        <v/>
      </c>
      <c r="AA168" s="5"/>
      <c r="AC168" s="143" t="str">
        <f t="shared" si="639"/>
        <v/>
      </c>
      <c r="AD168" s="144" t="str">
        <f t="shared" si="640"/>
        <v/>
      </c>
      <c r="AE168" s="145" t="str">
        <f t="shared" si="641"/>
        <v/>
      </c>
      <c r="AF168" s="145" t="str">
        <f t="shared" si="642"/>
        <v/>
      </c>
      <c r="AG168" s="146" t="str">
        <f t="shared" si="643"/>
        <v/>
      </c>
      <c r="AH168" s="147" t="str">
        <f t="shared" si="644"/>
        <v/>
      </c>
      <c r="AI168" s="148" t="str">
        <f t="shared" si="645"/>
        <v/>
      </c>
      <c r="AJ168" s="149" t="str">
        <f t="shared" si="646"/>
        <v/>
      </c>
      <c r="AK168" s="150" t="str">
        <f t="shared" si="647"/>
        <v/>
      </c>
      <c r="AM168" s="5"/>
      <c r="AO168" s="143" t="str">
        <f t="shared" si="598"/>
        <v/>
      </c>
      <c r="AP168" s="144" t="str">
        <f t="shared" si="599"/>
        <v/>
      </c>
      <c r="AQ168" s="145" t="str">
        <f t="shared" si="648"/>
        <v/>
      </c>
      <c r="AR168" s="145" t="str">
        <f t="shared" si="649"/>
        <v/>
      </c>
      <c r="AS168" s="146" t="str">
        <f t="shared" si="600"/>
        <v/>
      </c>
      <c r="AT168" s="147" t="str">
        <f t="shared" si="601"/>
        <v/>
      </c>
      <c r="AU168" s="148" t="str">
        <f t="shared" si="602"/>
        <v/>
      </c>
      <c r="AV168" s="149" t="str">
        <f t="shared" si="603"/>
        <v/>
      </c>
      <c r="AW168" s="150" t="str">
        <f t="shared" si="604"/>
        <v/>
      </c>
      <c r="AX168" s="89"/>
      <c r="AY168" s="5"/>
      <c r="AZ168" s="89"/>
      <c r="BA168" s="143" t="str">
        <f t="shared" si="605"/>
        <v/>
      </c>
      <c r="BB168" s="144" t="str">
        <f t="shared" si="606"/>
        <v/>
      </c>
      <c r="BC168" s="145" t="str">
        <f t="shared" si="650"/>
        <v/>
      </c>
      <c r="BD168" s="145" t="str">
        <f t="shared" si="651"/>
        <v/>
      </c>
      <c r="BE168" s="146" t="str">
        <f t="shared" si="607"/>
        <v/>
      </c>
      <c r="BF168" s="147" t="str">
        <f t="shared" si="608"/>
        <v/>
      </c>
      <c r="BG168" s="148" t="str">
        <f t="shared" si="609"/>
        <v/>
      </c>
      <c r="BH168" s="149" t="str">
        <f t="shared" si="610"/>
        <v/>
      </c>
      <c r="BI168" s="150" t="str">
        <f t="shared" si="611"/>
        <v/>
      </c>
      <c r="BJ168" s="89"/>
      <c r="BK168" s="5"/>
      <c r="BL168" s="89"/>
      <c r="BM168" s="143" t="str">
        <f t="shared" si="571"/>
        <v/>
      </c>
      <c r="BN168" s="144" t="str">
        <f t="shared" si="572"/>
        <v/>
      </c>
      <c r="BO168" s="145" t="str">
        <f t="shared" si="573"/>
        <v/>
      </c>
      <c r="BP168" s="145" t="str">
        <f t="shared" si="574"/>
        <v/>
      </c>
      <c r="BQ168" s="146" t="str">
        <f t="shared" si="575"/>
        <v/>
      </c>
      <c r="BR168" s="147" t="str">
        <f t="shared" si="576"/>
        <v/>
      </c>
      <c r="BS168" s="148" t="str">
        <f t="shared" si="577"/>
        <v/>
      </c>
      <c r="BT168" s="149" t="str">
        <f t="shared" si="578"/>
        <v/>
      </c>
      <c r="BU168" s="150" t="str">
        <f t="shared" si="579"/>
        <v/>
      </c>
      <c r="BV168" s="89"/>
      <c r="BW168" s="142"/>
      <c r="BX168" s="142"/>
      <c r="BY168" s="143" t="str">
        <f t="shared" si="795"/>
        <v/>
      </c>
      <c r="BZ168" s="144" t="str">
        <f t="shared" si="796"/>
        <v/>
      </c>
      <c r="CA168" s="145" t="str">
        <f t="shared" si="797"/>
        <v/>
      </c>
      <c r="CB168" s="145" t="str">
        <f t="shared" si="798"/>
        <v/>
      </c>
      <c r="CC168" s="146" t="str">
        <f t="shared" si="799"/>
        <v/>
      </c>
      <c r="CD168" s="147" t="str">
        <f t="shared" si="800"/>
        <v/>
      </c>
      <c r="CE168" s="148" t="str">
        <f t="shared" si="801"/>
        <v/>
      </c>
      <c r="CF168" s="149" t="str">
        <f t="shared" si="802"/>
        <v/>
      </c>
      <c r="CG168" s="150" t="str">
        <f t="shared" si="803"/>
        <v/>
      </c>
      <c r="CH168" s="89"/>
      <c r="CI168" s="5"/>
      <c r="CJ168" s="89"/>
      <c r="CK168" s="143" t="str">
        <f t="shared" si="652"/>
        <v/>
      </c>
      <c r="CL168" s="144" t="str">
        <f t="shared" si="653"/>
        <v/>
      </c>
      <c r="CM168" s="145" t="str">
        <f t="shared" si="654"/>
        <v/>
      </c>
      <c r="CN168" s="145" t="str">
        <f t="shared" si="655"/>
        <v/>
      </c>
      <c r="CO168" s="146" t="str">
        <f t="shared" si="656"/>
        <v/>
      </c>
      <c r="CP168" s="147" t="str">
        <f t="shared" si="657"/>
        <v/>
      </c>
      <c r="CQ168" s="148" t="str">
        <f t="shared" si="658"/>
        <v/>
      </c>
      <c r="CR168" s="149" t="str">
        <f t="shared" si="659"/>
        <v/>
      </c>
      <c r="CS168" s="150" t="str">
        <f t="shared" si="660"/>
        <v/>
      </c>
      <c r="CT168" s="89"/>
      <c r="CU168" s="5"/>
      <c r="CV168" s="89"/>
      <c r="CW168" s="143" t="str">
        <f t="shared" si="562"/>
        <v/>
      </c>
      <c r="CX168" s="144" t="str">
        <f t="shared" si="563"/>
        <v/>
      </c>
      <c r="CY168" s="145" t="str">
        <f t="shared" si="564"/>
        <v/>
      </c>
      <c r="CZ168" s="145" t="str">
        <f t="shared" si="565"/>
        <v/>
      </c>
      <c r="DA168" s="146" t="str">
        <f t="shared" si="566"/>
        <v/>
      </c>
      <c r="DB168" s="147" t="str">
        <f t="shared" si="567"/>
        <v/>
      </c>
      <c r="DC168" s="148" t="str">
        <f t="shared" si="568"/>
        <v/>
      </c>
      <c r="DD168" s="149" t="str">
        <f t="shared" si="569"/>
        <v/>
      </c>
      <c r="DE168" s="150" t="str">
        <f t="shared" si="570"/>
        <v/>
      </c>
      <c r="DF168" s="89"/>
      <c r="DG168" s="142"/>
      <c r="DH168" s="142"/>
      <c r="DI168" s="143" t="str">
        <f t="shared" si="661"/>
        <v/>
      </c>
      <c r="DJ168" s="144" t="str">
        <f t="shared" si="662"/>
        <v/>
      </c>
      <c r="DK168" s="145" t="str">
        <f t="shared" si="663"/>
        <v/>
      </c>
      <c r="DL168" s="145" t="str">
        <f t="shared" si="664"/>
        <v/>
      </c>
      <c r="DM168" s="146" t="str">
        <f t="shared" si="665"/>
        <v/>
      </c>
      <c r="DN168" s="147" t="str">
        <f t="shared" si="666"/>
        <v/>
      </c>
      <c r="DO168" s="148" t="str">
        <f t="shared" si="667"/>
        <v/>
      </c>
      <c r="DP168" s="149" t="str">
        <f t="shared" si="668"/>
        <v/>
      </c>
      <c r="DQ168" s="150" t="str">
        <f t="shared" si="669"/>
        <v/>
      </c>
      <c r="DR168" s="89"/>
      <c r="DS168" s="5"/>
      <c r="DT168" s="89"/>
      <c r="DU168" s="143" t="str">
        <f t="shared" si="670"/>
        <v/>
      </c>
      <c r="DV168" s="144" t="str">
        <f t="shared" si="671"/>
        <v/>
      </c>
      <c r="DW168" s="145" t="str">
        <f t="shared" si="672"/>
        <v/>
      </c>
      <c r="DX168" s="145" t="str">
        <f t="shared" si="673"/>
        <v/>
      </c>
      <c r="DY168" s="146" t="str">
        <f t="shared" si="674"/>
        <v/>
      </c>
      <c r="DZ168" s="147" t="str">
        <f t="shared" si="675"/>
        <v/>
      </c>
      <c r="EA168" s="148" t="str">
        <f t="shared" si="676"/>
        <v/>
      </c>
      <c r="EB168" s="149" t="str">
        <f t="shared" si="677"/>
        <v/>
      </c>
      <c r="EC168" s="150" t="str">
        <f t="shared" si="678"/>
        <v/>
      </c>
      <c r="ED168" s="89"/>
      <c r="EE168" s="5"/>
      <c r="EF168" s="89"/>
      <c r="EG168" s="143" t="str">
        <f t="shared" si="679"/>
        <v/>
      </c>
      <c r="EH168" s="144" t="str">
        <f t="shared" si="680"/>
        <v/>
      </c>
      <c r="EI168" s="145" t="str">
        <f t="shared" si="681"/>
        <v/>
      </c>
      <c r="EJ168" s="145" t="str">
        <f t="shared" si="682"/>
        <v/>
      </c>
      <c r="EK168" s="146" t="str">
        <f t="shared" si="683"/>
        <v/>
      </c>
      <c r="EL168" s="147" t="str">
        <f t="shared" si="684"/>
        <v/>
      </c>
      <c r="EM168" s="148" t="str">
        <f t="shared" si="685"/>
        <v/>
      </c>
      <c r="EN168" s="149" t="str">
        <f t="shared" si="686"/>
        <v/>
      </c>
      <c r="EO168" s="150" t="str">
        <f t="shared" si="687"/>
        <v/>
      </c>
      <c r="EP168" s="89"/>
      <c r="EQ168" s="5"/>
      <c r="ER168" s="89"/>
      <c r="ES168" s="143" t="str">
        <f t="shared" si="688"/>
        <v/>
      </c>
      <c r="ET168" s="144" t="str">
        <f t="shared" si="689"/>
        <v/>
      </c>
      <c r="EU168" s="145" t="str">
        <f t="shared" si="690"/>
        <v/>
      </c>
      <c r="EV168" s="145" t="str">
        <f t="shared" si="691"/>
        <v/>
      </c>
      <c r="EW168" s="146" t="str">
        <f t="shared" si="692"/>
        <v/>
      </c>
      <c r="EX168" s="147" t="str">
        <f t="shared" si="693"/>
        <v/>
      </c>
      <c r="EY168" s="148" t="str">
        <f t="shared" si="694"/>
        <v/>
      </c>
      <c r="EZ168" s="149" t="str">
        <f t="shared" si="695"/>
        <v/>
      </c>
      <c r="FA168" s="150" t="str">
        <f t="shared" si="696"/>
        <v/>
      </c>
      <c r="FB168" s="89"/>
      <c r="FC168" s="5"/>
      <c r="FD168" s="89"/>
      <c r="FE168" s="143" t="str">
        <f t="shared" si="697"/>
        <v/>
      </c>
      <c r="FF168" s="144" t="str">
        <f t="shared" si="698"/>
        <v/>
      </c>
      <c r="FG168" s="145" t="str">
        <f t="shared" si="699"/>
        <v/>
      </c>
      <c r="FH168" s="145" t="str">
        <f t="shared" si="700"/>
        <v/>
      </c>
      <c r="FI168" s="146" t="str">
        <f t="shared" si="701"/>
        <v/>
      </c>
      <c r="FJ168" s="147" t="str">
        <f t="shared" si="702"/>
        <v/>
      </c>
      <c r="FK168" s="148" t="str">
        <f t="shared" si="703"/>
        <v/>
      </c>
      <c r="FL168" s="149" t="str">
        <f t="shared" si="704"/>
        <v/>
      </c>
      <c r="FM168" s="150" t="str">
        <f t="shared" si="705"/>
        <v/>
      </c>
      <c r="FN168" s="89"/>
      <c r="FO168" s="5"/>
      <c r="FP168" s="89"/>
      <c r="FQ168" s="143" t="str">
        <f>IF(FU168="","",#REF!)</f>
        <v/>
      </c>
      <c r="FR168" s="144" t="str">
        <f t="shared" si="706"/>
        <v/>
      </c>
      <c r="FS168" s="145" t="str">
        <f t="shared" si="707"/>
        <v/>
      </c>
      <c r="FT168" s="145" t="str">
        <f t="shared" si="708"/>
        <v/>
      </c>
      <c r="FU168" s="146" t="str">
        <f t="shared" si="709"/>
        <v/>
      </c>
      <c r="FV168" s="147" t="str">
        <f t="shared" si="710"/>
        <v/>
      </c>
      <c r="FW168" s="148" t="str">
        <f t="shared" si="711"/>
        <v/>
      </c>
      <c r="FX168" s="149" t="str">
        <f t="shared" si="712"/>
        <v/>
      </c>
      <c r="FY168" s="150" t="str">
        <f t="shared" si="713"/>
        <v/>
      </c>
      <c r="FZ168" s="89"/>
      <c r="GA168" s="5"/>
      <c r="GB168" s="89"/>
      <c r="GC168" s="143" t="str">
        <f t="shared" si="714"/>
        <v/>
      </c>
      <c r="GD168" s="144" t="str">
        <f t="shared" si="715"/>
        <v/>
      </c>
      <c r="GE168" s="145" t="str">
        <f t="shared" si="716"/>
        <v/>
      </c>
      <c r="GF168" s="145" t="str">
        <f t="shared" si="717"/>
        <v/>
      </c>
      <c r="GG168" s="146" t="str">
        <f t="shared" si="718"/>
        <v/>
      </c>
      <c r="GH168" s="147" t="str">
        <f t="shared" si="719"/>
        <v/>
      </c>
      <c r="GI168" s="148" t="str">
        <f t="shared" si="720"/>
        <v/>
      </c>
      <c r="GJ168" s="149" t="str">
        <f t="shared" si="721"/>
        <v/>
      </c>
      <c r="GK168" s="150" t="str">
        <f t="shared" si="722"/>
        <v/>
      </c>
      <c r="GL168" s="89"/>
      <c r="GM168" s="5"/>
      <c r="GN168" s="89"/>
      <c r="GO168" s="143" t="str">
        <f t="shared" si="723"/>
        <v/>
      </c>
      <c r="GP168" s="144" t="str">
        <f t="shared" si="724"/>
        <v/>
      </c>
      <c r="GQ168" s="145" t="str">
        <f t="shared" si="725"/>
        <v/>
      </c>
      <c r="GR168" s="145" t="str">
        <f t="shared" si="726"/>
        <v/>
      </c>
      <c r="GS168" s="146" t="str">
        <f t="shared" si="727"/>
        <v/>
      </c>
      <c r="GT168" s="147" t="str">
        <f t="shared" si="728"/>
        <v/>
      </c>
      <c r="GU168" s="148" t="str">
        <f t="shared" si="729"/>
        <v/>
      </c>
      <c r="GV168" s="149" t="str">
        <f t="shared" si="730"/>
        <v/>
      </c>
      <c r="GW168" s="150" t="str">
        <f t="shared" si="731"/>
        <v/>
      </c>
      <c r="GX168" s="89"/>
      <c r="GY168" s="5"/>
      <c r="GZ168" s="89"/>
      <c r="HA168" s="143" t="str">
        <f t="shared" si="732"/>
        <v/>
      </c>
      <c r="HB168" s="144" t="str">
        <f t="shared" si="733"/>
        <v/>
      </c>
      <c r="HC168" s="145" t="str">
        <f t="shared" si="734"/>
        <v/>
      </c>
      <c r="HD168" s="145" t="str">
        <f t="shared" si="735"/>
        <v/>
      </c>
      <c r="HE168" s="146" t="str">
        <f t="shared" si="736"/>
        <v/>
      </c>
      <c r="HF168" s="147" t="str">
        <f t="shared" si="737"/>
        <v/>
      </c>
      <c r="HG168" s="148" t="str">
        <f t="shared" si="738"/>
        <v/>
      </c>
      <c r="HH168" s="149" t="str">
        <f t="shared" si="739"/>
        <v/>
      </c>
      <c r="HI168" s="150" t="str">
        <f t="shared" si="740"/>
        <v/>
      </c>
      <c r="HJ168" s="89"/>
      <c r="HK168" s="5"/>
      <c r="HL168" s="89"/>
      <c r="HM168" s="143" t="str">
        <f t="shared" si="741"/>
        <v/>
      </c>
      <c r="HN168" s="144" t="str">
        <f t="shared" si="742"/>
        <v/>
      </c>
      <c r="HO168" s="145" t="str">
        <f t="shared" si="743"/>
        <v/>
      </c>
      <c r="HP168" s="145" t="str">
        <f t="shared" si="744"/>
        <v/>
      </c>
      <c r="HQ168" s="146" t="str">
        <f t="shared" si="745"/>
        <v/>
      </c>
      <c r="HR168" s="147" t="str">
        <f t="shared" si="746"/>
        <v/>
      </c>
      <c r="HS168" s="148" t="str">
        <f t="shared" si="747"/>
        <v/>
      </c>
      <c r="HT168" s="149" t="str">
        <f t="shared" si="748"/>
        <v/>
      </c>
      <c r="HU168" s="150" t="str">
        <f t="shared" si="749"/>
        <v/>
      </c>
      <c r="HV168" s="89"/>
      <c r="HW168" s="5"/>
      <c r="HX168" s="89"/>
      <c r="HY168" s="143" t="str">
        <f t="shared" si="750"/>
        <v/>
      </c>
      <c r="HZ168" s="144" t="str">
        <f t="shared" si="751"/>
        <v/>
      </c>
      <c r="IA168" s="145" t="str">
        <f t="shared" si="752"/>
        <v/>
      </c>
      <c r="IB168" s="145" t="str">
        <f t="shared" si="753"/>
        <v/>
      </c>
      <c r="IC168" s="146" t="str">
        <f t="shared" si="754"/>
        <v/>
      </c>
      <c r="ID168" s="147" t="str">
        <f t="shared" si="755"/>
        <v/>
      </c>
      <c r="IE168" s="148" t="str">
        <f t="shared" si="756"/>
        <v/>
      </c>
      <c r="IF168" s="149" t="str">
        <f t="shared" si="757"/>
        <v/>
      </c>
      <c r="IG168" s="150" t="str">
        <f t="shared" si="758"/>
        <v/>
      </c>
      <c r="IH168" s="89"/>
      <c r="II168" s="5"/>
      <c r="IJ168" s="89"/>
      <c r="IK168" s="143" t="str">
        <f t="shared" si="759"/>
        <v/>
      </c>
      <c r="IL168" s="144" t="str">
        <f t="shared" si="760"/>
        <v/>
      </c>
      <c r="IM168" s="145" t="str">
        <f t="shared" si="761"/>
        <v/>
      </c>
      <c r="IN168" s="145" t="str">
        <f t="shared" si="762"/>
        <v/>
      </c>
      <c r="IO168" s="146" t="str">
        <f t="shared" si="763"/>
        <v/>
      </c>
      <c r="IP168" s="147" t="str">
        <f t="shared" si="764"/>
        <v/>
      </c>
      <c r="IQ168" s="148" t="str">
        <f t="shared" si="765"/>
        <v/>
      </c>
      <c r="IR168" s="149" t="str">
        <f t="shared" si="766"/>
        <v/>
      </c>
      <c r="IS168" s="150" t="str">
        <f t="shared" si="767"/>
        <v/>
      </c>
      <c r="IT168" s="89"/>
      <c r="IU168" s="5"/>
      <c r="IV168" s="89"/>
      <c r="IW168" s="143" t="str">
        <f t="shared" si="768"/>
        <v/>
      </c>
      <c r="IX168" s="144" t="str">
        <f t="shared" si="769"/>
        <v/>
      </c>
      <c r="IY168" s="145" t="str">
        <f t="shared" si="770"/>
        <v/>
      </c>
      <c r="IZ168" s="145" t="str">
        <f t="shared" si="771"/>
        <v/>
      </c>
      <c r="JA168" s="146" t="str">
        <f t="shared" si="772"/>
        <v/>
      </c>
      <c r="JB168" s="147" t="str">
        <f t="shared" si="773"/>
        <v/>
      </c>
      <c r="JC168" s="148" t="str">
        <f t="shared" si="774"/>
        <v/>
      </c>
      <c r="JD168" s="149" t="str">
        <f t="shared" si="775"/>
        <v/>
      </c>
      <c r="JE168" s="150" t="str">
        <f t="shared" si="776"/>
        <v/>
      </c>
      <c r="JF168" s="89"/>
      <c r="JG168" s="5"/>
      <c r="JH168" s="89"/>
      <c r="JI168" s="143" t="str">
        <f t="shared" si="777"/>
        <v/>
      </c>
      <c r="JJ168" s="144" t="str">
        <f t="shared" si="778"/>
        <v/>
      </c>
      <c r="JK168" s="145" t="str">
        <f t="shared" si="779"/>
        <v/>
      </c>
      <c r="JL168" s="145" t="str">
        <f t="shared" si="780"/>
        <v/>
      </c>
      <c r="JM168" s="146" t="str">
        <f t="shared" si="781"/>
        <v/>
      </c>
      <c r="JN168" s="147" t="str">
        <f t="shared" si="782"/>
        <v/>
      </c>
      <c r="JO168" s="148" t="str">
        <f t="shared" si="783"/>
        <v/>
      </c>
      <c r="JP168" s="149" t="str">
        <f t="shared" si="784"/>
        <v/>
      </c>
      <c r="JQ168" s="150" t="str">
        <f t="shared" si="785"/>
        <v/>
      </c>
      <c r="JR168" s="89"/>
      <c r="JS168" s="5"/>
      <c r="JT168" s="89"/>
      <c r="JU168" s="143" t="str">
        <f t="shared" si="786"/>
        <v/>
      </c>
      <c r="JV168" s="144" t="str">
        <f t="shared" si="787"/>
        <v/>
      </c>
      <c r="JW168" s="145" t="str">
        <f t="shared" si="788"/>
        <v/>
      </c>
      <c r="JX168" s="145" t="str">
        <f t="shared" si="789"/>
        <v/>
      </c>
      <c r="JY168" s="146" t="str">
        <f t="shared" si="790"/>
        <v/>
      </c>
      <c r="JZ168" s="147" t="str">
        <f t="shared" si="791"/>
        <v/>
      </c>
      <c r="KA168" s="148" t="str">
        <f t="shared" si="792"/>
        <v/>
      </c>
      <c r="KB168" s="149" t="str">
        <f t="shared" si="793"/>
        <v/>
      </c>
      <c r="KC168" s="150" t="str">
        <f t="shared" si="794"/>
        <v/>
      </c>
      <c r="KD168" s="89"/>
      <c r="KE168" s="5"/>
      <c r="KF168" s="89"/>
    </row>
    <row r="169" spans="1:292" ht="13.5" customHeight="1" x14ac:dyDescent="0.25">
      <c r="A169" s="100"/>
      <c r="E169" s="143" t="str">
        <f t="shared" si="621"/>
        <v/>
      </c>
      <c r="F169" s="144" t="str">
        <f t="shared" si="622"/>
        <v/>
      </c>
      <c r="G169" s="145" t="str">
        <f t="shared" si="623"/>
        <v/>
      </c>
      <c r="H169" s="145" t="str">
        <f t="shared" si="624"/>
        <v/>
      </c>
      <c r="I169" s="146" t="str">
        <f t="shared" si="625"/>
        <v/>
      </c>
      <c r="J169" s="147" t="str">
        <f t="shared" si="626"/>
        <v/>
      </c>
      <c r="K169" s="148" t="str">
        <f t="shared" si="627"/>
        <v/>
      </c>
      <c r="L169" s="149" t="str">
        <f t="shared" si="628"/>
        <v/>
      </c>
      <c r="M169" s="150" t="str">
        <f t="shared" si="629"/>
        <v/>
      </c>
      <c r="O169" s="5"/>
      <c r="Q169" s="143" t="str">
        <f t="shared" si="630"/>
        <v/>
      </c>
      <c r="R169" s="144" t="str">
        <f t="shared" si="631"/>
        <v/>
      </c>
      <c r="S169" s="145" t="str">
        <f t="shared" si="632"/>
        <v/>
      </c>
      <c r="T169" s="145" t="str">
        <f t="shared" si="633"/>
        <v/>
      </c>
      <c r="U169" s="146" t="str">
        <f t="shared" si="634"/>
        <v/>
      </c>
      <c r="V169" s="147" t="str">
        <f t="shared" si="635"/>
        <v/>
      </c>
      <c r="W169" s="148" t="str">
        <f t="shared" si="636"/>
        <v/>
      </c>
      <c r="X169" s="149" t="str">
        <f t="shared" si="637"/>
        <v/>
      </c>
      <c r="Y169" s="150" t="str">
        <f t="shared" si="638"/>
        <v/>
      </c>
      <c r="AA169" s="5"/>
      <c r="AC169" s="143" t="str">
        <f t="shared" si="639"/>
        <v/>
      </c>
      <c r="AD169" s="144" t="str">
        <f t="shared" si="640"/>
        <v/>
      </c>
      <c r="AE169" s="145" t="str">
        <f t="shared" si="641"/>
        <v/>
      </c>
      <c r="AF169" s="145" t="str">
        <f t="shared" si="642"/>
        <v/>
      </c>
      <c r="AG169" s="146" t="str">
        <f t="shared" si="643"/>
        <v/>
      </c>
      <c r="AH169" s="147" t="str">
        <f t="shared" si="644"/>
        <v/>
      </c>
      <c r="AI169" s="148" t="str">
        <f t="shared" si="645"/>
        <v/>
      </c>
      <c r="AJ169" s="149" t="str">
        <f t="shared" si="646"/>
        <v/>
      </c>
      <c r="AK169" s="150" t="str">
        <f t="shared" si="647"/>
        <v/>
      </c>
      <c r="AM169" s="5"/>
      <c r="AO169" s="143" t="str">
        <f t="shared" si="598"/>
        <v/>
      </c>
      <c r="AP169" s="144" t="str">
        <f t="shared" si="599"/>
        <v/>
      </c>
      <c r="AQ169" s="145" t="str">
        <f t="shared" si="648"/>
        <v/>
      </c>
      <c r="AR169" s="145" t="str">
        <f t="shared" si="649"/>
        <v/>
      </c>
      <c r="AS169" s="146" t="str">
        <f t="shared" si="600"/>
        <v/>
      </c>
      <c r="AT169" s="147" t="str">
        <f t="shared" si="601"/>
        <v/>
      </c>
      <c r="AU169" s="148" t="str">
        <f t="shared" si="602"/>
        <v/>
      </c>
      <c r="AV169" s="149" t="str">
        <f t="shared" si="603"/>
        <v/>
      </c>
      <c r="AW169" s="150" t="str">
        <f t="shared" si="604"/>
        <v/>
      </c>
      <c r="AX169" s="89"/>
      <c r="AY169" s="5"/>
      <c r="AZ169" s="89"/>
      <c r="BA169" s="143" t="str">
        <f t="shared" si="605"/>
        <v/>
      </c>
      <c r="BB169" s="144" t="str">
        <f t="shared" si="606"/>
        <v/>
      </c>
      <c r="BC169" s="145" t="str">
        <f t="shared" si="650"/>
        <v/>
      </c>
      <c r="BD169" s="145" t="str">
        <f t="shared" si="651"/>
        <v/>
      </c>
      <c r="BE169" s="146" t="str">
        <f t="shared" si="607"/>
        <v/>
      </c>
      <c r="BF169" s="147" t="str">
        <f t="shared" si="608"/>
        <v/>
      </c>
      <c r="BG169" s="148" t="str">
        <f t="shared" si="609"/>
        <v/>
      </c>
      <c r="BH169" s="149" t="str">
        <f t="shared" si="610"/>
        <v/>
      </c>
      <c r="BI169" s="150" t="str">
        <f t="shared" si="611"/>
        <v/>
      </c>
      <c r="BJ169" s="89"/>
      <c r="BK169" s="5"/>
      <c r="BL169" s="89"/>
      <c r="BM169" s="143" t="str">
        <f t="shared" si="571"/>
        <v/>
      </c>
      <c r="BN169" s="144" t="str">
        <f t="shared" si="572"/>
        <v/>
      </c>
      <c r="BO169" s="145" t="str">
        <f t="shared" si="573"/>
        <v/>
      </c>
      <c r="BP169" s="145" t="str">
        <f t="shared" si="574"/>
        <v/>
      </c>
      <c r="BQ169" s="146" t="str">
        <f t="shared" si="575"/>
        <v/>
      </c>
      <c r="BR169" s="147" t="str">
        <f t="shared" si="576"/>
        <v/>
      </c>
      <c r="BS169" s="148" t="str">
        <f t="shared" si="577"/>
        <v/>
      </c>
      <c r="BT169" s="149" t="str">
        <f t="shared" si="578"/>
        <v/>
      </c>
      <c r="BU169" s="150" t="str">
        <f t="shared" si="579"/>
        <v/>
      </c>
      <c r="BV169" s="89"/>
      <c r="BW169" s="142"/>
      <c r="BX169" s="142"/>
      <c r="BY169" s="143" t="str">
        <f t="shared" si="795"/>
        <v/>
      </c>
      <c r="BZ169" s="144" t="str">
        <f t="shared" si="796"/>
        <v/>
      </c>
      <c r="CA169" s="145" t="str">
        <f t="shared" si="797"/>
        <v/>
      </c>
      <c r="CB169" s="145" t="str">
        <f t="shared" si="798"/>
        <v/>
      </c>
      <c r="CC169" s="146" t="str">
        <f t="shared" si="799"/>
        <v/>
      </c>
      <c r="CD169" s="147" t="str">
        <f t="shared" si="800"/>
        <v/>
      </c>
      <c r="CE169" s="148" t="str">
        <f t="shared" si="801"/>
        <v/>
      </c>
      <c r="CF169" s="149" t="str">
        <f t="shared" si="802"/>
        <v/>
      </c>
      <c r="CG169" s="150" t="str">
        <f t="shared" si="803"/>
        <v/>
      </c>
      <c r="CH169" s="89"/>
      <c r="CI169" s="5"/>
      <c r="CJ169" s="89"/>
      <c r="CK169" s="143" t="str">
        <f t="shared" si="652"/>
        <v/>
      </c>
      <c r="CL169" s="144" t="str">
        <f t="shared" si="653"/>
        <v/>
      </c>
      <c r="CM169" s="145" t="str">
        <f t="shared" si="654"/>
        <v/>
      </c>
      <c r="CN169" s="145" t="str">
        <f t="shared" si="655"/>
        <v/>
      </c>
      <c r="CO169" s="146" t="str">
        <f t="shared" si="656"/>
        <v/>
      </c>
      <c r="CP169" s="147" t="str">
        <f t="shared" si="657"/>
        <v/>
      </c>
      <c r="CQ169" s="148" t="str">
        <f t="shared" si="658"/>
        <v/>
      </c>
      <c r="CR169" s="149" t="str">
        <f t="shared" si="659"/>
        <v/>
      </c>
      <c r="CS169" s="150" t="str">
        <f t="shared" si="660"/>
        <v/>
      </c>
      <c r="CT169" s="89"/>
      <c r="CU169" s="5"/>
      <c r="CV169" s="89"/>
      <c r="CW169" s="143" t="str">
        <f t="shared" si="562"/>
        <v/>
      </c>
      <c r="CX169" s="144" t="str">
        <f t="shared" si="563"/>
        <v/>
      </c>
      <c r="CY169" s="145" t="str">
        <f t="shared" si="564"/>
        <v/>
      </c>
      <c r="CZ169" s="145" t="str">
        <f t="shared" si="565"/>
        <v/>
      </c>
      <c r="DA169" s="146" t="str">
        <f t="shared" si="566"/>
        <v/>
      </c>
      <c r="DB169" s="147" t="str">
        <f t="shared" si="567"/>
        <v/>
      </c>
      <c r="DC169" s="148" t="str">
        <f t="shared" si="568"/>
        <v/>
      </c>
      <c r="DD169" s="149" t="str">
        <f t="shared" si="569"/>
        <v/>
      </c>
      <c r="DE169" s="150" t="str">
        <f t="shared" si="570"/>
        <v/>
      </c>
      <c r="DF169" s="89"/>
      <c r="DG169" s="142"/>
      <c r="DH169" s="142"/>
      <c r="DI169" s="143" t="str">
        <f t="shared" si="661"/>
        <v/>
      </c>
      <c r="DJ169" s="144" t="str">
        <f t="shared" si="662"/>
        <v/>
      </c>
      <c r="DK169" s="145" t="str">
        <f t="shared" si="663"/>
        <v/>
      </c>
      <c r="DL169" s="145" t="str">
        <f t="shared" si="664"/>
        <v/>
      </c>
      <c r="DM169" s="146" t="str">
        <f t="shared" si="665"/>
        <v/>
      </c>
      <c r="DN169" s="147" t="str">
        <f t="shared" si="666"/>
        <v/>
      </c>
      <c r="DO169" s="148" t="str">
        <f t="shared" si="667"/>
        <v/>
      </c>
      <c r="DP169" s="149" t="str">
        <f t="shared" si="668"/>
        <v/>
      </c>
      <c r="DQ169" s="150" t="str">
        <f t="shared" si="669"/>
        <v/>
      </c>
      <c r="DR169" s="89"/>
      <c r="DS169" s="5"/>
      <c r="DT169" s="89"/>
      <c r="DU169" s="143" t="str">
        <f t="shared" si="670"/>
        <v/>
      </c>
      <c r="DV169" s="144" t="str">
        <f t="shared" si="671"/>
        <v/>
      </c>
      <c r="DW169" s="145" t="str">
        <f t="shared" si="672"/>
        <v/>
      </c>
      <c r="DX169" s="145" t="str">
        <f t="shared" si="673"/>
        <v/>
      </c>
      <c r="DY169" s="146" t="str">
        <f t="shared" si="674"/>
        <v/>
      </c>
      <c r="DZ169" s="147" t="str">
        <f t="shared" si="675"/>
        <v/>
      </c>
      <c r="EA169" s="148" t="str">
        <f t="shared" si="676"/>
        <v/>
      </c>
      <c r="EB169" s="149" t="str">
        <f t="shared" si="677"/>
        <v/>
      </c>
      <c r="EC169" s="150" t="str">
        <f t="shared" si="678"/>
        <v/>
      </c>
      <c r="ED169" s="89"/>
      <c r="EE169" s="5"/>
      <c r="EF169" s="89"/>
      <c r="EG169" s="143" t="str">
        <f t="shared" si="679"/>
        <v/>
      </c>
      <c r="EH169" s="144" t="str">
        <f t="shared" si="680"/>
        <v/>
      </c>
      <c r="EI169" s="145" t="str">
        <f t="shared" si="681"/>
        <v/>
      </c>
      <c r="EJ169" s="145" t="str">
        <f t="shared" si="682"/>
        <v/>
      </c>
      <c r="EK169" s="146" t="str">
        <f t="shared" si="683"/>
        <v/>
      </c>
      <c r="EL169" s="147" t="str">
        <f t="shared" si="684"/>
        <v/>
      </c>
      <c r="EM169" s="148" t="str">
        <f t="shared" si="685"/>
        <v/>
      </c>
      <c r="EN169" s="149" t="str">
        <f t="shared" si="686"/>
        <v/>
      </c>
      <c r="EO169" s="150" t="str">
        <f t="shared" si="687"/>
        <v/>
      </c>
      <c r="EP169" s="89"/>
      <c r="EQ169" s="5"/>
      <c r="ER169" s="89"/>
      <c r="ES169" s="143" t="str">
        <f t="shared" si="688"/>
        <v/>
      </c>
      <c r="ET169" s="144" t="str">
        <f t="shared" si="689"/>
        <v/>
      </c>
      <c r="EU169" s="145" t="str">
        <f t="shared" si="690"/>
        <v/>
      </c>
      <c r="EV169" s="145" t="str">
        <f t="shared" si="691"/>
        <v/>
      </c>
      <c r="EW169" s="146" t="str">
        <f t="shared" si="692"/>
        <v/>
      </c>
      <c r="EX169" s="147" t="str">
        <f t="shared" si="693"/>
        <v/>
      </c>
      <c r="EY169" s="148" t="str">
        <f t="shared" si="694"/>
        <v/>
      </c>
      <c r="EZ169" s="149" t="str">
        <f t="shared" si="695"/>
        <v/>
      </c>
      <c r="FA169" s="150" t="str">
        <f t="shared" si="696"/>
        <v/>
      </c>
      <c r="FB169" s="89"/>
      <c r="FC169" s="5"/>
      <c r="FD169" s="89"/>
      <c r="FE169" s="143" t="str">
        <f t="shared" si="697"/>
        <v/>
      </c>
      <c r="FF169" s="144" t="str">
        <f t="shared" si="698"/>
        <v/>
      </c>
      <c r="FG169" s="145" t="str">
        <f t="shared" si="699"/>
        <v/>
      </c>
      <c r="FH169" s="145" t="str">
        <f t="shared" si="700"/>
        <v/>
      </c>
      <c r="FI169" s="146" t="str">
        <f t="shared" si="701"/>
        <v/>
      </c>
      <c r="FJ169" s="147" t="str">
        <f t="shared" si="702"/>
        <v/>
      </c>
      <c r="FK169" s="148" t="str">
        <f t="shared" si="703"/>
        <v/>
      </c>
      <c r="FL169" s="149" t="str">
        <f t="shared" si="704"/>
        <v/>
      </c>
      <c r="FM169" s="150" t="str">
        <f t="shared" si="705"/>
        <v/>
      </c>
      <c r="FN169" s="89"/>
      <c r="FO169" s="5"/>
      <c r="FP169" s="89"/>
      <c r="FQ169" s="143" t="str">
        <f>IF(FU169="","",#REF!)</f>
        <v/>
      </c>
      <c r="FR169" s="144" t="str">
        <f t="shared" si="706"/>
        <v/>
      </c>
      <c r="FS169" s="145" t="str">
        <f t="shared" si="707"/>
        <v/>
      </c>
      <c r="FT169" s="145" t="str">
        <f t="shared" si="708"/>
        <v/>
      </c>
      <c r="FU169" s="146" t="str">
        <f t="shared" si="709"/>
        <v/>
      </c>
      <c r="FV169" s="147" t="str">
        <f t="shared" si="710"/>
        <v/>
      </c>
      <c r="FW169" s="148" t="str">
        <f t="shared" si="711"/>
        <v/>
      </c>
      <c r="FX169" s="149" t="str">
        <f t="shared" si="712"/>
        <v/>
      </c>
      <c r="FY169" s="150" t="str">
        <f t="shared" si="713"/>
        <v/>
      </c>
      <c r="FZ169" s="89"/>
      <c r="GA169" s="5"/>
      <c r="GB169" s="89"/>
      <c r="GC169" s="143" t="str">
        <f t="shared" si="714"/>
        <v/>
      </c>
      <c r="GD169" s="144" t="str">
        <f t="shared" si="715"/>
        <v/>
      </c>
      <c r="GE169" s="145" t="str">
        <f t="shared" si="716"/>
        <v/>
      </c>
      <c r="GF169" s="145" t="str">
        <f t="shared" si="717"/>
        <v/>
      </c>
      <c r="GG169" s="146" t="str">
        <f t="shared" si="718"/>
        <v/>
      </c>
      <c r="GH169" s="147" t="str">
        <f t="shared" si="719"/>
        <v/>
      </c>
      <c r="GI169" s="148" t="str">
        <f t="shared" si="720"/>
        <v/>
      </c>
      <c r="GJ169" s="149" t="str">
        <f t="shared" si="721"/>
        <v/>
      </c>
      <c r="GK169" s="150" t="str">
        <f t="shared" si="722"/>
        <v/>
      </c>
      <c r="GL169" s="89"/>
      <c r="GM169" s="5"/>
      <c r="GN169" s="89"/>
      <c r="GO169" s="143" t="str">
        <f t="shared" si="723"/>
        <v/>
      </c>
      <c r="GP169" s="144" t="str">
        <f t="shared" si="724"/>
        <v/>
      </c>
      <c r="GQ169" s="145" t="str">
        <f t="shared" si="725"/>
        <v/>
      </c>
      <c r="GR169" s="145" t="str">
        <f t="shared" si="726"/>
        <v/>
      </c>
      <c r="GS169" s="146" t="str">
        <f t="shared" si="727"/>
        <v/>
      </c>
      <c r="GT169" s="147" t="str">
        <f t="shared" si="728"/>
        <v/>
      </c>
      <c r="GU169" s="148" t="str">
        <f t="shared" si="729"/>
        <v/>
      </c>
      <c r="GV169" s="149" t="str">
        <f t="shared" si="730"/>
        <v/>
      </c>
      <c r="GW169" s="150" t="str">
        <f t="shared" si="731"/>
        <v/>
      </c>
      <c r="GX169" s="89"/>
      <c r="GY169" s="5"/>
      <c r="GZ169" s="89"/>
      <c r="HA169" s="143" t="str">
        <f t="shared" si="732"/>
        <v/>
      </c>
      <c r="HB169" s="144" t="str">
        <f t="shared" si="733"/>
        <v/>
      </c>
      <c r="HC169" s="145" t="str">
        <f t="shared" si="734"/>
        <v/>
      </c>
      <c r="HD169" s="145" t="str">
        <f t="shared" si="735"/>
        <v/>
      </c>
      <c r="HE169" s="146" t="str">
        <f t="shared" si="736"/>
        <v/>
      </c>
      <c r="HF169" s="147" t="str">
        <f t="shared" si="737"/>
        <v/>
      </c>
      <c r="HG169" s="148" t="str">
        <f t="shared" si="738"/>
        <v/>
      </c>
      <c r="HH169" s="149" t="str">
        <f t="shared" si="739"/>
        <v/>
      </c>
      <c r="HI169" s="150" t="str">
        <f t="shared" si="740"/>
        <v/>
      </c>
      <c r="HJ169" s="89"/>
      <c r="HK169" s="5"/>
      <c r="HL169" s="89"/>
      <c r="HM169" s="143" t="str">
        <f t="shared" si="741"/>
        <v/>
      </c>
      <c r="HN169" s="144" t="str">
        <f t="shared" si="742"/>
        <v/>
      </c>
      <c r="HO169" s="145" t="str">
        <f t="shared" si="743"/>
        <v/>
      </c>
      <c r="HP169" s="145" t="str">
        <f t="shared" si="744"/>
        <v/>
      </c>
      <c r="HQ169" s="146" t="str">
        <f t="shared" si="745"/>
        <v/>
      </c>
      <c r="HR169" s="147" t="str">
        <f t="shared" si="746"/>
        <v/>
      </c>
      <c r="HS169" s="148" t="str">
        <f t="shared" si="747"/>
        <v/>
      </c>
      <c r="HT169" s="149" t="str">
        <f t="shared" si="748"/>
        <v/>
      </c>
      <c r="HU169" s="150" t="str">
        <f t="shared" si="749"/>
        <v/>
      </c>
      <c r="HV169" s="89"/>
      <c r="HW169" s="5"/>
      <c r="HX169" s="89"/>
      <c r="HY169" s="143" t="str">
        <f t="shared" si="750"/>
        <v/>
      </c>
      <c r="HZ169" s="144" t="str">
        <f t="shared" si="751"/>
        <v/>
      </c>
      <c r="IA169" s="145" t="str">
        <f t="shared" si="752"/>
        <v/>
      </c>
      <c r="IB169" s="145" t="str">
        <f t="shared" si="753"/>
        <v/>
      </c>
      <c r="IC169" s="146" t="str">
        <f t="shared" si="754"/>
        <v/>
      </c>
      <c r="ID169" s="147" t="str">
        <f t="shared" si="755"/>
        <v/>
      </c>
      <c r="IE169" s="148" t="str">
        <f t="shared" si="756"/>
        <v/>
      </c>
      <c r="IF169" s="149" t="str">
        <f t="shared" si="757"/>
        <v/>
      </c>
      <c r="IG169" s="150" t="str">
        <f t="shared" si="758"/>
        <v/>
      </c>
      <c r="IH169" s="89"/>
      <c r="II169" s="5"/>
      <c r="IJ169" s="89"/>
      <c r="IK169" s="143" t="str">
        <f t="shared" si="759"/>
        <v/>
      </c>
      <c r="IL169" s="144" t="str">
        <f t="shared" si="760"/>
        <v/>
      </c>
      <c r="IM169" s="145" t="str">
        <f t="shared" si="761"/>
        <v/>
      </c>
      <c r="IN169" s="145" t="str">
        <f t="shared" si="762"/>
        <v/>
      </c>
      <c r="IO169" s="146" t="str">
        <f t="shared" si="763"/>
        <v/>
      </c>
      <c r="IP169" s="147" t="str">
        <f t="shared" si="764"/>
        <v/>
      </c>
      <c r="IQ169" s="148" t="str">
        <f t="shared" si="765"/>
        <v/>
      </c>
      <c r="IR169" s="149" t="str">
        <f t="shared" si="766"/>
        <v/>
      </c>
      <c r="IS169" s="150" t="str">
        <f t="shared" si="767"/>
        <v/>
      </c>
      <c r="IT169" s="89"/>
      <c r="IU169" s="5"/>
      <c r="IV169" s="89"/>
      <c r="IW169" s="143" t="str">
        <f t="shared" si="768"/>
        <v/>
      </c>
      <c r="IX169" s="144" t="str">
        <f t="shared" si="769"/>
        <v/>
      </c>
      <c r="IY169" s="145" t="str">
        <f t="shared" si="770"/>
        <v/>
      </c>
      <c r="IZ169" s="145" t="str">
        <f t="shared" si="771"/>
        <v/>
      </c>
      <c r="JA169" s="146" t="str">
        <f t="shared" si="772"/>
        <v/>
      </c>
      <c r="JB169" s="147" t="str">
        <f t="shared" si="773"/>
        <v/>
      </c>
      <c r="JC169" s="148" t="str">
        <f t="shared" si="774"/>
        <v/>
      </c>
      <c r="JD169" s="149" t="str">
        <f t="shared" si="775"/>
        <v/>
      </c>
      <c r="JE169" s="150" t="str">
        <f t="shared" si="776"/>
        <v/>
      </c>
      <c r="JF169" s="89"/>
      <c r="JG169" s="5"/>
      <c r="JH169" s="89"/>
      <c r="JI169" s="143" t="str">
        <f t="shared" si="777"/>
        <v/>
      </c>
      <c r="JJ169" s="144" t="str">
        <f t="shared" si="778"/>
        <v/>
      </c>
      <c r="JK169" s="145" t="str">
        <f t="shared" si="779"/>
        <v/>
      </c>
      <c r="JL169" s="145" t="str">
        <f t="shared" si="780"/>
        <v/>
      </c>
      <c r="JM169" s="146" t="str">
        <f t="shared" si="781"/>
        <v/>
      </c>
      <c r="JN169" s="147" t="str">
        <f t="shared" si="782"/>
        <v/>
      </c>
      <c r="JO169" s="148" t="str">
        <f t="shared" si="783"/>
        <v/>
      </c>
      <c r="JP169" s="149" t="str">
        <f t="shared" si="784"/>
        <v/>
      </c>
      <c r="JQ169" s="150" t="str">
        <f t="shared" si="785"/>
        <v/>
      </c>
      <c r="JR169" s="89"/>
      <c r="JS169" s="5"/>
      <c r="JT169" s="89"/>
      <c r="JU169" s="143" t="str">
        <f t="shared" si="786"/>
        <v/>
      </c>
      <c r="JV169" s="144" t="str">
        <f t="shared" si="787"/>
        <v/>
      </c>
      <c r="JW169" s="145" t="str">
        <f t="shared" si="788"/>
        <v/>
      </c>
      <c r="JX169" s="145" t="str">
        <f t="shared" si="789"/>
        <v/>
      </c>
      <c r="JY169" s="146" t="str">
        <f t="shared" si="790"/>
        <v/>
      </c>
      <c r="JZ169" s="147" t="str">
        <f t="shared" si="791"/>
        <v/>
      </c>
      <c r="KA169" s="148" t="str">
        <f t="shared" si="792"/>
        <v/>
      </c>
      <c r="KB169" s="149" t="str">
        <f t="shared" si="793"/>
        <v/>
      </c>
      <c r="KC169" s="150" t="str">
        <f t="shared" si="794"/>
        <v/>
      </c>
      <c r="KD169" s="89"/>
      <c r="KE169" s="5"/>
      <c r="KF169" s="89"/>
    </row>
    <row r="170" spans="1:292" ht="13.5" customHeight="1" x14ac:dyDescent="0.25">
      <c r="A170" s="100"/>
      <c r="E170" s="143" t="str">
        <f t="shared" si="621"/>
        <v/>
      </c>
      <c r="F170" s="144" t="str">
        <f t="shared" si="622"/>
        <v/>
      </c>
      <c r="G170" s="145" t="str">
        <f t="shared" si="623"/>
        <v/>
      </c>
      <c r="H170" s="145" t="str">
        <f t="shared" si="624"/>
        <v/>
      </c>
      <c r="I170" s="146" t="str">
        <f t="shared" si="625"/>
        <v/>
      </c>
      <c r="J170" s="147" t="str">
        <f t="shared" si="626"/>
        <v/>
      </c>
      <c r="K170" s="148" t="str">
        <f t="shared" si="627"/>
        <v/>
      </c>
      <c r="L170" s="149" t="str">
        <f t="shared" si="628"/>
        <v/>
      </c>
      <c r="M170" s="150" t="str">
        <f t="shared" si="629"/>
        <v/>
      </c>
      <c r="O170" s="5"/>
      <c r="Q170" s="143" t="str">
        <f t="shared" si="630"/>
        <v/>
      </c>
      <c r="R170" s="144" t="str">
        <f t="shared" si="631"/>
        <v/>
      </c>
      <c r="S170" s="145" t="str">
        <f t="shared" si="632"/>
        <v/>
      </c>
      <c r="T170" s="145" t="str">
        <f t="shared" si="633"/>
        <v/>
      </c>
      <c r="U170" s="146" t="str">
        <f t="shared" si="634"/>
        <v/>
      </c>
      <c r="V170" s="147" t="str">
        <f t="shared" si="635"/>
        <v/>
      </c>
      <c r="W170" s="148" t="str">
        <f t="shared" si="636"/>
        <v/>
      </c>
      <c r="X170" s="149" t="str">
        <f t="shared" si="637"/>
        <v/>
      </c>
      <c r="Y170" s="150" t="str">
        <f t="shared" si="638"/>
        <v/>
      </c>
      <c r="AA170" s="5"/>
      <c r="AC170" s="143" t="str">
        <f t="shared" si="639"/>
        <v/>
      </c>
      <c r="AD170" s="144" t="str">
        <f t="shared" si="640"/>
        <v/>
      </c>
      <c r="AE170" s="145" t="str">
        <f t="shared" si="641"/>
        <v/>
      </c>
      <c r="AF170" s="145" t="str">
        <f t="shared" si="642"/>
        <v/>
      </c>
      <c r="AG170" s="146" t="str">
        <f t="shared" si="643"/>
        <v/>
      </c>
      <c r="AH170" s="147" t="str">
        <f t="shared" si="644"/>
        <v/>
      </c>
      <c r="AI170" s="148" t="str">
        <f t="shared" si="645"/>
        <v/>
      </c>
      <c r="AJ170" s="149" t="str">
        <f t="shared" si="646"/>
        <v/>
      </c>
      <c r="AK170" s="150" t="str">
        <f t="shared" si="647"/>
        <v/>
      </c>
      <c r="AM170" s="5"/>
      <c r="AO170" s="143" t="str">
        <f t="shared" si="598"/>
        <v/>
      </c>
      <c r="AP170" s="144" t="str">
        <f t="shared" si="599"/>
        <v/>
      </c>
      <c r="AQ170" s="145" t="str">
        <f t="shared" si="648"/>
        <v/>
      </c>
      <c r="AR170" s="145" t="str">
        <f t="shared" si="649"/>
        <v/>
      </c>
      <c r="AS170" s="146" t="str">
        <f t="shared" si="600"/>
        <v/>
      </c>
      <c r="AT170" s="147" t="str">
        <f t="shared" si="601"/>
        <v/>
      </c>
      <c r="AU170" s="148" t="str">
        <f t="shared" si="602"/>
        <v/>
      </c>
      <c r="AV170" s="149" t="str">
        <f t="shared" si="603"/>
        <v/>
      </c>
      <c r="AW170" s="150" t="str">
        <f t="shared" si="604"/>
        <v/>
      </c>
      <c r="AX170" s="89"/>
      <c r="AY170" s="5"/>
      <c r="AZ170" s="89"/>
      <c r="BA170" s="143" t="str">
        <f t="shared" si="605"/>
        <v/>
      </c>
      <c r="BB170" s="144" t="str">
        <f t="shared" si="606"/>
        <v/>
      </c>
      <c r="BC170" s="145" t="str">
        <f t="shared" si="650"/>
        <v/>
      </c>
      <c r="BD170" s="145" t="str">
        <f t="shared" si="651"/>
        <v/>
      </c>
      <c r="BE170" s="146" t="str">
        <f t="shared" si="607"/>
        <v/>
      </c>
      <c r="BF170" s="147" t="str">
        <f t="shared" si="608"/>
        <v/>
      </c>
      <c r="BG170" s="148" t="str">
        <f t="shared" si="609"/>
        <v/>
      </c>
      <c r="BH170" s="149" t="str">
        <f t="shared" si="610"/>
        <v/>
      </c>
      <c r="BI170" s="150" t="str">
        <f t="shared" si="611"/>
        <v/>
      </c>
      <c r="BJ170" s="89"/>
      <c r="BK170" s="5"/>
      <c r="BL170" s="89"/>
      <c r="BM170" s="143" t="str">
        <f t="shared" si="571"/>
        <v/>
      </c>
      <c r="BN170" s="144" t="str">
        <f t="shared" si="572"/>
        <v/>
      </c>
      <c r="BO170" s="145" t="str">
        <f t="shared" si="573"/>
        <v/>
      </c>
      <c r="BP170" s="145" t="str">
        <f t="shared" si="574"/>
        <v/>
      </c>
      <c r="BQ170" s="146" t="str">
        <f t="shared" si="575"/>
        <v/>
      </c>
      <c r="BR170" s="147" t="str">
        <f t="shared" si="576"/>
        <v/>
      </c>
      <c r="BS170" s="148" t="str">
        <f t="shared" si="577"/>
        <v/>
      </c>
      <c r="BT170" s="149" t="str">
        <f t="shared" si="578"/>
        <v/>
      </c>
      <c r="BU170" s="150" t="str">
        <f t="shared" si="579"/>
        <v/>
      </c>
      <c r="BV170" s="89"/>
      <c r="BW170" s="142"/>
      <c r="BX170" s="142"/>
      <c r="BY170" s="143" t="str">
        <f t="shared" si="795"/>
        <v/>
      </c>
      <c r="BZ170" s="144" t="str">
        <f t="shared" si="796"/>
        <v/>
      </c>
      <c r="CA170" s="145" t="str">
        <f t="shared" si="797"/>
        <v/>
      </c>
      <c r="CB170" s="145" t="str">
        <f t="shared" si="798"/>
        <v/>
      </c>
      <c r="CC170" s="146" t="str">
        <f t="shared" si="799"/>
        <v/>
      </c>
      <c r="CD170" s="147" t="str">
        <f t="shared" si="800"/>
        <v/>
      </c>
      <c r="CE170" s="148" t="str">
        <f t="shared" si="801"/>
        <v/>
      </c>
      <c r="CF170" s="149" t="str">
        <f t="shared" si="802"/>
        <v/>
      </c>
      <c r="CG170" s="150" t="str">
        <f t="shared" si="803"/>
        <v/>
      </c>
      <c r="CH170" s="89"/>
      <c r="CI170" s="5"/>
      <c r="CJ170" s="89"/>
      <c r="CK170" s="143" t="str">
        <f t="shared" si="652"/>
        <v/>
      </c>
      <c r="CL170" s="144" t="str">
        <f t="shared" si="653"/>
        <v/>
      </c>
      <c r="CM170" s="145" t="str">
        <f t="shared" si="654"/>
        <v/>
      </c>
      <c r="CN170" s="145" t="str">
        <f t="shared" si="655"/>
        <v/>
      </c>
      <c r="CO170" s="146" t="str">
        <f t="shared" si="656"/>
        <v/>
      </c>
      <c r="CP170" s="147" t="str">
        <f t="shared" si="657"/>
        <v/>
      </c>
      <c r="CQ170" s="148" t="str">
        <f t="shared" si="658"/>
        <v/>
      </c>
      <c r="CR170" s="149" t="str">
        <f t="shared" si="659"/>
        <v/>
      </c>
      <c r="CS170" s="150" t="str">
        <f t="shared" si="660"/>
        <v/>
      </c>
      <c r="CT170" s="89"/>
      <c r="CU170" s="5"/>
      <c r="CV170" s="89"/>
      <c r="CW170" s="143" t="str">
        <f t="shared" si="562"/>
        <v/>
      </c>
      <c r="CX170" s="144" t="str">
        <f t="shared" si="563"/>
        <v/>
      </c>
      <c r="CY170" s="145" t="str">
        <f t="shared" si="564"/>
        <v/>
      </c>
      <c r="CZ170" s="145" t="str">
        <f t="shared" si="565"/>
        <v/>
      </c>
      <c r="DA170" s="146" t="str">
        <f t="shared" si="566"/>
        <v/>
      </c>
      <c r="DB170" s="147" t="str">
        <f t="shared" si="567"/>
        <v/>
      </c>
      <c r="DC170" s="148" t="str">
        <f t="shared" si="568"/>
        <v/>
      </c>
      <c r="DD170" s="149" t="str">
        <f t="shared" si="569"/>
        <v/>
      </c>
      <c r="DE170" s="150" t="str">
        <f t="shared" si="570"/>
        <v/>
      </c>
      <c r="DF170" s="89"/>
      <c r="DG170" s="142"/>
      <c r="DH170" s="142"/>
      <c r="DI170" s="143" t="str">
        <f t="shared" si="661"/>
        <v/>
      </c>
      <c r="DJ170" s="144" t="str">
        <f t="shared" si="662"/>
        <v/>
      </c>
      <c r="DK170" s="145" t="str">
        <f t="shared" si="663"/>
        <v/>
      </c>
      <c r="DL170" s="145" t="str">
        <f t="shared" si="664"/>
        <v/>
      </c>
      <c r="DM170" s="146" t="str">
        <f t="shared" si="665"/>
        <v/>
      </c>
      <c r="DN170" s="147" t="str">
        <f t="shared" si="666"/>
        <v/>
      </c>
      <c r="DO170" s="148" t="str">
        <f t="shared" si="667"/>
        <v/>
      </c>
      <c r="DP170" s="149" t="str">
        <f t="shared" si="668"/>
        <v/>
      </c>
      <c r="DQ170" s="150" t="str">
        <f t="shared" si="669"/>
        <v/>
      </c>
      <c r="DR170" s="89"/>
      <c r="DS170" s="5"/>
      <c r="DT170" s="89"/>
      <c r="DU170" s="143" t="str">
        <f t="shared" si="670"/>
        <v/>
      </c>
      <c r="DV170" s="144" t="str">
        <f t="shared" si="671"/>
        <v/>
      </c>
      <c r="DW170" s="145" t="str">
        <f t="shared" si="672"/>
        <v/>
      </c>
      <c r="DX170" s="145" t="str">
        <f t="shared" si="673"/>
        <v/>
      </c>
      <c r="DY170" s="146" t="str">
        <f t="shared" si="674"/>
        <v/>
      </c>
      <c r="DZ170" s="147" t="str">
        <f t="shared" si="675"/>
        <v/>
      </c>
      <c r="EA170" s="148" t="str">
        <f t="shared" si="676"/>
        <v/>
      </c>
      <c r="EB170" s="149" t="str">
        <f t="shared" si="677"/>
        <v/>
      </c>
      <c r="EC170" s="150" t="str">
        <f t="shared" si="678"/>
        <v/>
      </c>
      <c r="ED170" s="89"/>
      <c r="EE170" s="5"/>
      <c r="EF170" s="89"/>
      <c r="EG170" s="143" t="str">
        <f t="shared" si="679"/>
        <v/>
      </c>
      <c r="EH170" s="144" t="str">
        <f t="shared" si="680"/>
        <v/>
      </c>
      <c r="EI170" s="145" t="str">
        <f t="shared" si="681"/>
        <v/>
      </c>
      <c r="EJ170" s="145" t="str">
        <f t="shared" si="682"/>
        <v/>
      </c>
      <c r="EK170" s="146" t="str">
        <f t="shared" si="683"/>
        <v/>
      </c>
      <c r="EL170" s="147" t="str">
        <f t="shared" si="684"/>
        <v/>
      </c>
      <c r="EM170" s="148" t="str">
        <f t="shared" si="685"/>
        <v/>
      </c>
      <c r="EN170" s="149" t="str">
        <f t="shared" si="686"/>
        <v/>
      </c>
      <c r="EO170" s="150" t="str">
        <f t="shared" si="687"/>
        <v/>
      </c>
      <c r="EP170" s="89"/>
      <c r="EQ170" s="5"/>
      <c r="ER170" s="89"/>
      <c r="ES170" s="143" t="str">
        <f t="shared" si="688"/>
        <v/>
      </c>
      <c r="ET170" s="144" t="str">
        <f t="shared" si="689"/>
        <v/>
      </c>
      <c r="EU170" s="145" t="str">
        <f t="shared" si="690"/>
        <v/>
      </c>
      <c r="EV170" s="145" t="str">
        <f t="shared" si="691"/>
        <v/>
      </c>
      <c r="EW170" s="146" t="str">
        <f t="shared" si="692"/>
        <v/>
      </c>
      <c r="EX170" s="147" t="str">
        <f t="shared" si="693"/>
        <v/>
      </c>
      <c r="EY170" s="148" t="str">
        <f t="shared" si="694"/>
        <v/>
      </c>
      <c r="EZ170" s="149" t="str">
        <f t="shared" si="695"/>
        <v/>
      </c>
      <c r="FA170" s="150" t="str">
        <f t="shared" si="696"/>
        <v/>
      </c>
      <c r="FB170" s="89"/>
      <c r="FC170" s="5"/>
      <c r="FD170" s="89"/>
      <c r="FE170" s="143" t="str">
        <f t="shared" si="697"/>
        <v/>
      </c>
      <c r="FF170" s="144" t="str">
        <f t="shared" si="698"/>
        <v/>
      </c>
      <c r="FG170" s="145" t="str">
        <f t="shared" si="699"/>
        <v/>
      </c>
      <c r="FH170" s="145" t="str">
        <f t="shared" si="700"/>
        <v/>
      </c>
      <c r="FI170" s="146" t="str">
        <f t="shared" si="701"/>
        <v/>
      </c>
      <c r="FJ170" s="147" t="str">
        <f t="shared" si="702"/>
        <v/>
      </c>
      <c r="FK170" s="148" t="str">
        <f t="shared" si="703"/>
        <v/>
      </c>
      <c r="FL170" s="149" t="str">
        <f t="shared" si="704"/>
        <v/>
      </c>
      <c r="FM170" s="150" t="str">
        <f t="shared" si="705"/>
        <v/>
      </c>
      <c r="FN170" s="89"/>
      <c r="FO170" s="5"/>
      <c r="FP170" s="89"/>
      <c r="FQ170" s="143" t="str">
        <f>IF(FU170="","",#REF!)</f>
        <v/>
      </c>
      <c r="FR170" s="144" t="str">
        <f t="shared" si="706"/>
        <v/>
      </c>
      <c r="FS170" s="145" t="str">
        <f t="shared" si="707"/>
        <v/>
      </c>
      <c r="FT170" s="145" t="str">
        <f t="shared" si="708"/>
        <v/>
      </c>
      <c r="FU170" s="146" t="str">
        <f t="shared" si="709"/>
        <v/>
      </c>
      <c r="FV170" s="147" t="str">
        <f t="shared" si="710"/>
        <v/>
      </c>
      <c r="FW170" s="148" t="str">
        <f t="shared" si="711"/>
        <v/>
      </c>
      <c r="FX170" s="149" t="str">
        <f t="shared" si="712"/>
        <v/>
      </c>
      <c r="FY170" s="150" t="str">
        <f t="shared" si="713"/>
        <v/>
      </c>
      <c r="FZ170" s="89"/>
      <c r="GA170" s="5"/>
      <c r="GB170" s="89"/>
      <c r="GC170" s="143" t="str">
        <f t="shared" si="714"/>
        <v/>
      </c>
      <c r="GD170" s="144" t="str">
        <f t="shared" si="715"/>
        <v/>
      </c>
      <c r="GE170" s="145" t="str">
        <f t="shared" si="716"/>
        <v/>
      </c>
      <c r="GF170" s="145" t="str">
        <f t="shared" si="717"/>
        <v/>
      </c>
      <c r="GG170" s="146" t="str">
        <f t="shared" si="718"/>
        <v/>
      </c>
      <c r="GH170" s="147" t="str">
        <f t="shared" si="719"/>
        <v/>
      </c>
      <c r="GI170" s="148" t="str">
        <f t="shared" si="720"/>
        <v/>
      </c>
      <c r="GJ170" s="149" t="str">
        <f t="shared" si="721"/>
        <v/>
      </c>
      <c r="GK170" s="150" t="str">
        <f t="shared" si="722"/>
        <v/>
      </c>
      <c r="GL170" s="89"/>
      <c r="GM170" s="5"/>
      <c r="GN170" s="89"/>
      <c r="GO170" s="143" t="str">
        <f t="shared" si="723"/>
        <v/>
      </c>
      <c r="GP170" s="144" t="str">
        <f t="shared" si="724"/>
        <v/>
      </c>
      <c r="GQ170" s="145" t="str">
        <f t="shared" si="725"/>
        <v/>
      </c>
      <c r="GR170" s="145" t="str">
        <f t="shared" si="726"/>
        <v/>
      </c>
      <c r="GS170" s="146" t="str">
        <f t="shared" si="727"/>
        <v/>
      </c>
      <c r="GT170" s="147" t="str">
        <f t="shared" si="728"/>
        <v/>
      </c>
      <c r="GU170" s="148" t="str">
        <f t="shared" si="729"/>
        <v/>
      </c>
      <c r="GV170" s="149" t="str">
        <f t="shared" si="730"/>
        <v/>
      </c>
      <c r="GW170" s="150" t="str">
        <f t="shared" si="731"/>
        <v/>
      </c>
      <c r="GX170" s="89"/>
      <c r="GY170" s="5"/>
      <c r="GZ170" s="89"/>
      <c r="HA170" s="143" t="str">
        <f t="shared" si="732"/>
        <v/>
      </c>
      <c r="HB170" s="144" t="str">
        <f t="shared" si="733"/>
        <v/>
      </c>
      <c r="HC170" s="145" t="str">
        <f t="shared" si="734"/>
        <v/>
      </c>
      <c r="HD170" s="145" t="str">
        <f t="shared" si="735"/>
        <v/>
      </c>
      <c r="HE170" s="146" t="str">
        <f t="shared" si="736"/>
        <v/>
      </c>
      <c r="HF170" s="147" t="str">
        <f t="shared" si="737"/>
        <v/>
      </c>
      <c r="HG170" s="148" t="str">
        <f t="shared" si="738"/>
        <v/>
      </c>
      <c r="HH170" s="149" t="str">
        <f t="shared" si="739"/>
        <v/>
      </c>
      <c r="HI170" s="150" t="str">
        <f t="shared" si="740"/>
        <v/>
      </c>
      <c r="HJ170" s="89"/>
      <c r="HK170" s="5"/>
      <c r="HL170" s="89"/>
      <c r="HM170" s="143" t="str">
        <f t="shared" si="741"/>
        <v/>
      </c>
      <c r="HN170" s="144" t="str">
        <f t="shared" si="742"/>
        <v/>
      </c>
      <c r="HO170" s="145" t="str">
        <f t="shared" si="743"/>
        <v/>
      </c>
      <c r="HP170" s="145" t="str">
        <f t="shared" si="744"/>
        <v/>
      </c>
      <c r="HQ170" s="146" t="str">
        <f t="shared" si="745"/>
        <v/>
      </c>
      <c r="HR170" s="147" t="str">
        <f t="shared" si="746"/>
        <v/>
      </c>
      <c r="HS170" s="148" t="str">
        <f t="shared" si="747"/>
        <v/>
      </c>
      <c r="HT170" s="149" t="str">
        <f t="shared" si="748"/>
        <v/>
      </c>
      <c r="HU170" s="150" t="str">
        <f t="shared" si="749"/>
        <v/>
      </c>
      <c r="HV170" s="89"/>
      <c r="HW170" s="5"/>
      <c r="HX170" s="89"/>
      <c r="HY170" s="143" t="str">
        <f t="shared" si="750"/>
        <v/>
      </c>
      <c r="HZ170" s="144" t="str">
        <f t="shared" si="751"/>
        <v/>
      </c>
      <c r="IA170" s="145" t="str">
        <f t="shared" si="752"/>
        <v/>
      </c>
      <c r="IB170" s="145" t="str">
        <f t="shared" si="753"/>
        <v/>
      </c>
      <c r="IC170" s="146" t="str">
        <f t="shared" si="754"/>
        <v/>
      </c>
      <c r="ID170" s="147" t="str">
        <f t="shared" si="755"/>
        <v/>
      </c>
      <c r="IE170" s="148" t="str">
        <f t="shared" si="756"/>
        <v/>
      </c>
      <c r="IF170" s="149" t="str">
        <f t="shared" si="757"/>
        <v/>
      </c>
      <c r="IG170" s="150" t="str">
        <f t="shared" si="758"/>
        <v/>
      </c>
      <c r="IH170" s="89"/>
      <c r="II170" s="5"/>
      <c r="IJ170" s="89"/>
      <c r="IK170" s="143" t="str">
        <f t="shared" si="759"/>
        <v/>
      </c>
      <c r="IL170" s="144" t="str">
        <f t="shared" si="760"/>
        <v/>
      </c>
      <c r="IM170" s="145" t="str">
        <f t="shared" si="761"/>
        <v/>
      </c>
      <c r="IN170" s="145" t="str">
        <f t="shared" si="762"/>
        <v/>
      </c>
      <c r="IO170" s="146" t="str">
        <f t="shared" si="763"/>
        <v/>
      </c>
      <c r="IP170" s="147" t="str">
        <f t="shared" si="764"/>
        <v/>
      </c>
      <c r="IQ170" s="148" t="str">
        <f t="shared" si="765"/>
        <v/>
      </c>
      <c r="IR170" s="149" t="str">
        <f t="shared" si="766"/>
        <v/>
      </c>
      <c r="IS170" s="150" t="str">
        <f t="shared" si="767"/>
        <v/>
      </c>
      <c r="IT170" s="89"/>
      <c r="IU170" s="5"/>
      <c r="IV170" s="89"/>
      <c r="IW170" s="143" t="str">
        <f t="shared" si="768"/>
        <v/>
      </c>
      <c r="IX170" s="144" t="str">
        <f t="shared" si="769"/>
        <v/>
      </c>
      <c r="IY170" s="145" t="str">
        <f t="shared" si="770"/>
        <v/>
      </c>
      <c r="IZ170" s="145" t="str">
        <f t="shared" si="771"/>
        <v/>
      </c>
      <c r="JA170" s="146" t="str">
        <f t="shared" si="772"/>
        <v/>
      </c>
      <c r="JB170" s="147" t="str">
        <f t="shared" si="773"/>
        <v/>
      </c>
      <c r="JC170" s="148" t="str">
        <f t="shared" si="774"/>
        <v/>
      </c>
      <c r="JD170" s="149" t="str">
        <f t="shared" si="775"/>
        <v/>
      </c>
      <c r="JE170" s="150" t="str">
        <f t="shared" si="776"/>
        <v/>
      </c>
      <c r="JF170" s="89"/>
      <c r="JG170" s="5"/>
      <c r="JH170" s="89"/>
      <c r="JI170" s="143" t="str">
        <f t="shared" si="777"/>
        <v/>
      </c>
      <c r="JJ170" s="144" t="str">
        <f t="shared" si="778"/>
        <v/>
      </c>
      <c r="JK170" s="145" t="str">
        <f t="shared" si="779"/>
        <v/>
      </c>
      <c r="JL170" s="145" t="str">
        <f t="shared" si="780"/>
        <v/>
      </c>
      <c r="JM170" s="146" t="str">
        <f t="shared" si="781"/>
        <v/>
      </c>
      <c r="JN170" s="147" t="str">
        <f t="shared" si="782"/>
        <v/>
      </c>
      <c r="JO170" s="148" t="str">
        <f t="shared" si="783"/>
        <v/>
      </c>
      <c r="JP170" s="149" t="str">
        <f t="shared" si="784"/>
        <v/>
      </c>
      <c r="JQ170" s="150" t="str">
        <f t="shared" si="785"/>
        <v/>
      </c>
      <c r="JR170" s="89"/>
      <c r="JS170" s="5"/>
      <c r="JT170" s="89"/>
      <c r="JU170" s="143" t="str">
        <f t="shared" si="786"/>
        <v/>
      </c>
      <c r="JV170" s="144" t="str">
        <f t="shared" si="787"/>
        <v/>
      </c>
      <c r="JW170" s="145" t="str">
        <f t="shared" si="788"/>
        <v/>
      </c>
      <c r="JX170" s="145" t="str">
        <f t="shared" si="789"/>
        <v/>
      </c>
      <c r="JY170" s="146" t="str">
        <f t="shared" si="790"/>
        <v/>
      </c>
      <c r="JZ170" s="147" t="str">
        <f t="shared" si="791"/>
        <v/>
      </c>
      <c r="KA170" s="148" t="str">
        <f t="shared" si="792"/>
        <v/>
      </c>
      <c r="KB170" s="149" t="str">
        <f t="shared" si="793"/>
        <v/>
      </c>
      <c r="KC170" s="150" t="str">
        <f t="shared" si="794"/>
        <v/>
      </c>
      <c r="KD170" s="89"/>
      <c r="KE170" s="5"/>
      <c r="KF170" s="89"/>
    </row>
    <row r="171" spans="1:292" ht="13.5" customHeight="1" x14ac:dyDescent="0.25">
      <c r="A171" s="100"/>
      <c r="E171" s="143" t="str">
        <f t="shared" si="621"/>
        <v/>
      </c>
      <c r="F171" s="144" t="str">
        <f t="shared" si="622"/>
        <v/>
      </c>
      <c r="G171" s="145" t="str">
        <f t="shared" si="623"/>
        <v/>
      </c>
      <c r="H171" s="145" t="str">
        <f t="shared" si="624"/>
        <v/>
      </c>
      <c r="I171" s="146" t="str">
        <f t="shared" si="625"/>
        <v/>
      </c>
      <c r="J171" s="147" t="str">
        <f t="shared" si="626"/>
        <v/>
      </c>
      <c r="K171" s="148" t="str">
        <f t="shared" si="627"/>
        <v/>
      </c>
      <c r="L171" s="149" t="str">
        <f t="shared" si="628"/>
        <v/>
      </c>
      <c r="M171" s="150" t="str">
        <f t="shared" si="629"/>
        <v/>
      </c>
      <c r="O171" s="5"/>
      <c r="Q171" s="143" t="str">
        <f t="shared" si="630"/>
        <v/>
      </c>
      <c r="R171" s="144" t="str">
        <f t="shared" si="631"/>
        <v/>
      </c>
      <c r="S171" s="145" t="str">
        <f t="shared" si="632"/>
        <v/>
      </c>
      <c r="T171" s="145" t="str">
        <f t="shared" si="633"/>
        <v/>
      </c>
      <c r="U171" s="146" t="str">
        <f t="shared" si="634"/>
        <v/>
      </c>
      <c r="V171" s="147" t="str">
        <f t="shared" si="635"/>
        <v/>
      </c>
      <c r="W171" s="148" t="str">
        <f t="shared" si="636"/>
        <v/>
      </c>
      <c r="X171" s="149" t="str">
        <f t="shared" si="637"/>
        <v/>
      </c>
      <c r="Y171" s="150" t="str">
        <f t="shared" si="638"/>
        <v/>
      </c>
      <c r="AA171" s="5"/>
      <c r="AC171" s="143" t="str">
        <f t="shared" si="639"/>
        <v/>
      </c>
      <c r="AD171" s="144" t="str">
        <f t="shared" si="640"/>
        <v/>
      </c>
      <c r="AE171" s="145" t="str">
        <f t="shared" si="641"/>
        <v/>
      </c>
      <c r="AF171" s="145" t="str">
        <f t="shared" si="642"/>
        <v/>
      </c>
      <c r="AG171" s="146" t="str">
        <f t="shared" si="643"/>
        <v/>
      </c>
      <c r="AH171" s="147" t="str">
        <f t="shared" si="644"/>
        <v/>
      </c>
      <c r="AI171" s="148" t="str">
        <f t="shared" si="645"/>
        <v/>
      </c>
      <c r="AJ171" s="149" t="str">
        <f t="shared" si="646"/>
        <v/>
      </c>
      <c r="AK171" s="150" t="str">
        <f t="shared" si="647"/>
        <v/>
      </c>
      <c r="AM171" s="5"/>
      <c r="AO171" s="143" t="str">
        <f t="shared" si="598"/>
        <v/>
      </c>
      <c r="AP171" s="144" t="str">
        <f t="shared" si="599"/>
        <v/>
      </c>
      <c r="AQ171" s="145" t="str">
        <f t="shared" si="648"/>
        <v/>
      </c>
      <c r="AR171" s="145" t="str">
        <f t="shared" si="649"/>
        <v/>
      </c>
      <c r="AS171" s="146" t="str">
        <f t="shared" si="600"/>
        <v/>
      </c>
      <c r="AT171" s="147" t="str">
        <f t="shared" si="601"/>
        <v/>
      </c>
      <c r="AU171" s="148" t="str">
        <f t="shared" si="602"/>
        <v/>
      </c>
      <c r="AV171" s="149" t="str">
        <f t="shared" si="603"/>
        <v/>
      </c>
      <c r="AW171" s="150" t="str">
        <f t="shared" si="604"/>
        <v/>
      </c>
      <c r="AX171" s="89"/>
      <c r="AY171" s="5"/>
      <c r="AZ171" s="89"/>
      <c r="BA171" s="143" t="str">
        <f t="shared" si="605"/>
        <v/>
      </c>
      <c r="BB171" s="144" t="str">
        <f t="shared" si="606"/>
        <v/>
      </c>
      <c r="BC171" s="145" t="str">
        <f t="shared" si="650"/>
        <v/>
      </c>
      <c r="BD171" s="145" t="str">
        <f t="shared" si="651"/>
        <v/>
      </c>
      <c r="BE171" s="146" t="str">
        <f t="shared" si="607"/>
        <v/>
      </c>
      <c r="BF171" s="147" t="str">
        <f t="shared" si="608"/>
        <v/>
      </c>
      <c r="BG171" s="148" t="str">
        <f t="shared" si="609"/>
        <v/>
      </c>
      <c r="BH171" s="149" t="str">
        <f t="shared" si="610"/>
        <v/>
      </c>
      <c r="BI171" s="150" t="str">
        <f t="shared" si="611"/>
        <v/>
      </c>
      <c r="BJ171" s="89"/>
      <c r="BK171" s="5"/>
      <c r="BL171" s="89"/>
      <c r="BM171" s="143" t="str">
        <f t="shared" si="571"/>
        <v/>
      </c>
      <c r="BN171" s="144" t="str">
        <f t="shared" si="572"/>
        <v/>
      </c>
      <c r="BO171" s="145" t="str">
        <f t="shared" si="573"/>
        <v/>
      </c>
      <c r="BP171" s="145" t="str">
        <f t="shared" si="574"/>
        <v/>
      </c>
      <c r="BQ171" s="146" t="str">
        <f t="shared" si="575"/>
        <v/>
      </c>
      <c r="BR171" s="147" t="str">
        <f t="shared" si="576"/>
        <v/>
      </c>
      <c r="BS171" s="148" t="str">
        <f t="shared" si="577"/>
        <v/>
      </c>
      <c r="BT171" s="149" t="str">
        <f t="shared" si="578"/>
        <v/>
      </c>
      <c r="BU171" s="150" t="str">
        <f t="shared" si="579"/>
        <v/>
      </c>
      <c r="BV171" s="89"/>
      <c r="BW171" s="142"/>
      <c r="BX171" s="142"/>
      <c r="BY171" s="143" t="str">
        <f t="shared" si="795"/>
        <v/>
      </c>
      <c r="BZ171" s="144" t="str">
        <f t="shared" si="796"/>
        <v/>
      </c>
      <c r="CA171" s="145" t="str">
        <f t="shared" si="797"/>
        <v/>
      </c>
      <c r="CB171" s="145" t="str">
        <f t="shared" si="798"/>
        <v/>
      </c>
      <c r="CC171" s="146" t="str">
        <f t="shared" si="799"/>
        <v/>
      </c>
      <c r="CD171" s="147" t="str">
        <f t="shared" si="800"/>
        <v/>
      </c>
      <c r="CE171" s="148" t="str">
        <f t="shared" si="801"/>
        <v/>
      </c>
      <c r="CF171" s="149" t="str">
        <f t="shared" si="802"/>
        <v/>
      </c>
      <c r="CG171" s="150" t="str">
        <f t="shared" si="803"/>
        <v/>
      </c>
      <c r="CH171" s="89"/>
      <c r="CI171" s="5"/>
      <c r="CJ171" s="89"/>
      <c r="CK171" s="143" t="str">
        <f t="shared" si="652"/>
        <v/>
      </c>
      <c r="CL171" s="144" t="str">
        <f t="shared" si="653"/>
        <v/>
      </c>
      <c r="CM171" s="145" t="str">
        <f t="shared" si="654"/>
        <v/>
      </c>
      <c r="CN171" s="145" t="str">
        <f t="shared" si="655"/>
        <v/>
      </c>
      <c r="CO171" s="146" t="str">
        <f t="shared" si="656"/>
        <v/>
      </c>
      <c r="CP171" s="147" t="str">
        <f t="shared" si="657"/>
        <v/>
      </c>
      <c r="CQ171" s="148" t="str">
        <f t="shared" si="658"/>
        <v/>
      </c>
      <c r="CR171" s="149" t="str">
        <f t="shared" si="659"/>
        <v/>
      </c>
      <c r="CS171" s="150" t="str">
        <f t="shared" si="660"/>
        <v/>
      </c>
      <c r="CT171" s="89"/>
      <c r="CU171" s="5"/>
      <c r="CV171" s="89"/>
      <c r="CW171" s="143" t="str">
        <f t="shared" si="562"/>
        <v/>
      </c>
      <c r="CX171" s="144" t="str">
        <f t="shared" si="563"/>
        <v/>
      </c>
      <c r="CY171" s="145" t="str">
        <f t="shared" si="564"/>
        <v/>
      </c>
      <c r="CZ171" s="145" t="str">
        <f t="shared" si="565"/>
        <v/>
      </c>
      <c r="DA171" s="146" t="str">
        <f t="shared" si="566"/>
        <v/>
      </c>
      <c r="DB171" s="147" t="str">
        <f t="shared" si="567"/>
        <v/>
      </c>
      <c r="DC171" s="148" t="str">
        <f t="shared" si="568"/>
        <v/>
      </c>
      <c r="DD171" s="149" t="str">
        <f t="shared" si="569"/>
        <v/>
      </c>
      <c r="DE171" s="150" t="str">
        <f t="shared" si="570"/>
        <v/>
      </c>
      <c r="DF171" s="89"/>
      <c r="DG171" s="142"/>
      <c r="DH171" s="142"/>
      <c r="DI171" s="143" t="str">
        <f t="shared" si="661"/>
        <v/>
      </c>
      <c r="DJ171" s="144" t="str">
        <f t="shared" si="662"/>
        <v/>
      </c>
      <c r="DK171" s="145" t="str">
        <f t="shared" si="663"/>
        <v/>
      </c>
      <c r="DL171" s="145" t="str">
        <f t="shared" si="664"/>
        <v/>
      </c>
      <c r="DM171" s="146" t="str">
        <f t="shared" si="665"/>
        <v/>
      </c>
      <c r="DN171" s="147" t="str">
        <f t="shared" si="666"/>
        <v/>
      </c>
      <c r="DO171" s="148" t="str">
        <f t="shared" si="667"/>
        <v/>
      </c>
      <c r="DP171" s="149" t="str">
        <f t="shared" si="668"/>
        <v/>
      </c>
      <c r="DQ171" s="150" t="str">
        <f t="shared" si="669"/>
        <v/>
      </c>
      <c r="DR171" s="89"/>
      <c r="DS171" s="5"/>
      <c r="DT171" s="89"/>
      <c r="DU171" s="143" t="str">
        <f t="shared" si="670"/>
        <v/>
      </c>
      <c r="DV171" s="144" t="str">
        <f t="shared" si="671"/>
        <v/>
      </c>
      <c r="DW171" s="145" t="str">
        <f t="shared" si="672"/>
        <v/>
      </c>
      <c r="DX171" s="145" t="str">
        <f t="shared" si="673"/>
        <v/>
      </c>
      <c r="DY171" s="146" t="str">
        <f t="shared" si="674"/>
        <v/>
      </c>
      <c r="DZ171" s="147" t="str">
        <f t="shared" si="675"/>
        <v/>
      </c>
      <c r="EA171" s="148" t="str">
        <f t="shared" si="676"/>
        <v/>
      </c>
      <c r="EB171" s="149" t="str">
        <f t="shared" si="677"/>
        <v/>
      </c>
      <c r="EC171" s="150" t="str">
        <f t="shared" si="678"/>
        <v/>
      </c>
      <c r="ED171" s="89"/>
      <c r="EE171" s="5"/>
      <c r="EF171" s="89"/>
      <c r="EG171" s="143" t="str">
        <f t="shared" si="679"/>
        <v/>
      </c>
      <c r="EH171" s="144" t="str">
        <f t="shared" si="680"/>
        <v/>
      </c>
      <c r="EI171" s="145" t="str">
        <f t="shared" si="681"/>
        <v/>
      </c>
      <c r="EJ171" s="145" t="str">
        <f t="shared" si="682"/>
        <v/>
      </c>
      <c r="EK171" s="146" t="str">
        <f t="shared" si="683"/>
        <v/>
      </c>
      <c r="EL171" s="147" t="str">
        <f t="shared" si="684"/>
        <v/>
      </c>
      <c r="EM171" s="148" t="str">
        <f t="shared" si="685"/>
        <v/>
      </c>
      <c r="EN171" s="149" t="str">
        <f t="shared" si="686"/>
        <v/>
      </c>
      <c r="EO171" s="150" t="str">
        <f t="shared" si="687"/>
        <v/>
      </c>
      <c r="EP171" s="89"/>
      <c r="EQ171" s="5"/>
      <c r="ER171" s="89"/>
      <c r="ES171" s="143" t="str">
        <f t="shared" si="688"/>
        <v/>
      </c>
      <c r="ET171" s="144" t="str">
        <f t="shared" si="689"/>
        <v/>
      </c>
      <c r="EU171" s="145" t="str">
        <f t="shared" si="690"/>
        <v/>
      </c>
      <c r="EV171" s="145" t="str">
        <f t="shared" si="691"/>
        <v/>
      </c>
      <c r="EW171" s="146" t="str">
        <f t="shared" si="692"/>
        <v/>
      </c>
      <c r="EX171" s="147" t="str">
        <f t="shared" si="693"/>
        <v/>
      </c>
      <c r="EY171" s="148" t="str">
        <f t="shared" si="694"/>
        <v/>
      </c>
      <c r="EZ171" s="149" t="str">
        <f t="shared" si="695"/>
        <v/>
      </c>
      <c r="FA171" s="150" t="str">
        <f t="shared" si="696"/>
        <v/>
      </c>
      <c r="FB171" s="89"/>
      <c r="FC171" s="5"/>
      <c r="FD171" s="89"/>
      <c r="FE171" s="143" t="str">
        <f t="shared" si="697"/>
        <v/>
      </c>
      <c r="FF171" s="144" t="str">
        <f t="shared" si="698"/>
        <v/>
      </c>
      <c r="FG171" s="145" t="str">
        <f t="shared" si="699"/>
        <v/>
      </c>
      <c r="FH171" s="145" t="str">
        <f t="shared" si="700"/>
        <v/>
      </c>
      <c r="FI171" s="146" t="str">
        <f t="shared" si="701"/>
        <v/>
      </c>
      <c r="FJ171" s="147" t="str">
        <f t="shared" si="702"/>
        <v/>
      </c>
      <c r="FK171" s="148" t="str">
        <f t="shared" si="703"/>
        <v/>
      </c>
      <c r="FL171" s="149" t="str">
        <f t="shared" si="704"/>
        <v/>
      </c>
      <c r="FM171" s="150" t="str">
        <f t="shared" si="705"/>
        <v/>
      </c>
      <c r="FN171" s="89"/>
      <c r="FO171" s="5"/>
      <c r="FP171" s="89"/>
      <c r="FQ171" s="143" t="str">
        <f>IF(FU171="","",#REF!)</f>
        <v/>
      </c>
      <c r="FR171" s="144" t="str">
        <f t="shared" si="706"/>
        <v/>
      </c>
      <c r="FS171" s="145" t="str">
        <f t="shared" si="707"/>
        <v/>
      </c>
      <c r="FT171" s="145" t="str">
        <f t="shared" si="708"/>
        <v/>
      </c>
      <c r="FU171" s="146" t="str">
        <f t="shared" si="709"/>
        <v/>
      </c>
      <c r="FV171" s="147" t="str">
        <f t="shared" si="710"/>
        <v/>
      </c>
      <c r="FW171" s="148" t="str">
        <f t="shared" si="711"/>
        <v/>
      </c>
      <c r="FX171" s="149" t="str">
        <f t="shared" si="712"/>
        <v/>
      </c>
      <c r="FY171" s="150" t="str">
        <f t="shared" si="713"/>
        <v/>
      </c>
      <c r="FZ171" s="89"/>
      <c r="GA171" s="5"/>
      <c r="GB171" s="89"/>
      <c r="GC171" s="143" t="str">
        <f t="shared" si="714"/>
        <v/>
      </c>
      <c r="GD171" s="144" t="str">
        <f t="shared" si="715"/>
        <v/>
      </c>
      <c r="GE171" s="145" t="str">
        <f t="shared" si="716"/>
        <v/>
      </c>
      <c r="GF171" s="145" t="str">
        <f t="shared" si="717"/>
        <v/>
      </c>
      <c r="GG171" s="146" t="str">
        <f t="shared" si="718"/>
        <v/>
      </c>
      <c r="GH171" s="147" t="str">
        <f t="shared" si="719"/>
        <v/>
      </c>
      <c r="GI171" s="148" t="str">
        <f t="shared" si="720"/>
        <v/>
      </c>
      <c r="GJ171" s="149" t="str">
        <f t="shared" si="721"/>
        <v/>
      </c>
      <c r="GK171" s="150" t="str">
        <f t="shared" si="722"/>
        <v/>
      </c>
      <c r="GL171" s="89"/>
      <c r="GM171" s="5"/>
      <c r="GN171" s="89"/>
      <c r="GO171" s="143" t="str">
        <f t="shared" si="723"/>
        <v/>
      </c>
      <c r="GP171" s="144" t="str">
        <f t="shared" si="724"/>
        <v/>
      </c>
      <c r="GQ171" s="145" t="str">
        <f t="shared" si="725"/>
        <v/>
      </c>
      <c r="GR171" s="145" t="str">
        <f t="shared" si="726"/>
        <v/>
      </c>
      <c r="GS171" s="146" t="str">
        <f t="shared" si="727"/>
        <v/>
      </c>
      <c r="GT171" s="147" t="str">
        <f t="shared" si="728"/>
        <v/>
      </c>
      <c r="GU171" s="148" t="str">
        <f t="shared" si="729"/>
        <v/>
      </c>
      <c r="GV171" s="149" t="str">
        <f t="shared" si="730"/>
        <v/>
      </c>
      <c r="GW171" s="150" t="str">
        <f t="shared" si="731"/>
        <v/>
      </c>
      <c r="GX171" s="89"/>
      <c r="GY171" s="5"/>
      <c r="GZ171" s="89"/>
      <c r="HA171" s="143" t="str">
        <f t="shared" si="732"/>
        <v/>
      </c>
      <c r="HB171" s="144" t="str">
        <f t="shared" si="733"/>
        <v/>
      </c>
      <c r="HC171" s="145" t="str">
        <f t="shared" si="734"/>
        <v/>
      </c>
      <c r="HD171" s="145" t="str">
        <f t="shared" si="735"/>
        <v/>
      </c>
      <c r="HE171" s="146" t="str">
        <f t="shared" si="736"/>
        <v/>
      </c>
      <c r="HF171" s="147" t="str">
        <f t="shared" si="737"/>
        <v/>
      </c>
      <c r="HG171" s="148" t="str">
        <f t="shared" si="738"/>
        <v/>
      </c>
      <c r="HH171" s="149" t="str">
        <f t="shared" si="739"/>
        <v/>
      </c>
      <c r="HI171" s="150" t="str">
        <f t="shared" si="740"/>
        <v/>
      </c>
      <c r="HJ171" s="89"/>
      <c r="HK171" s="5"/>
      <c r="HL171" s="89"/>
      <c r="HM171" s="143" t="str">
        <f t="shared" si="741"/>
        <v/>
      </c>
      <c r="HN171" s="144" t="str">
        <f t="shared" si="742"/>
        <v/>
      </c>
      <c r="HO171" s="145" t="str">
        <f t="shared" si="743"/>
        <v/>
      </c>
      <c r="HP171" s="145" t="str">
        <f t="shared" si="744"/>
        <v/>
      </c>
      <c r="HQ171" s="146" t="str">
        <f t="shared" si="745"/>
        <v/>
      </c>
      <c r="HR171" s="147" t="str">
        <f t="shared" si="746"/>
        <v/>
      </c>
      <c r="HS171" s="148" t="str">
        <f t="shared" si="747"/>
        <v/>
      </c>
      <c r="HT171" s="149" t="str">
        <f t="shared" si="748"/>
        <v/>
      </c>
      <c r="HU171" s="150" t="str">
        <f t="shared" si="749"/>
        <v/>
      </c>
      <c r="HV171" s="89"/>
      <c r="HW171" s="5"/>
      <c r="HX171" s="89"/>
      <c r="HY171" s="143" t="str">
        <f t="shared" si="750"/>
        <v/>
      </c>
      <c r="HZ171" s="144" t="str">
        <f t="shared" si="751"/>
        <v/>
      </c>
      <c r="IA171" s="145" t="str">
        <f t="shared" si="752"/>
        <v/>
      </c>
      <c r="IB171" s="145" t="str">
        <f t="shared" si="753"/>
        <v/>
      </c>
      <c r="IC171" s="146" t="str">
        <f t="shared" si="754"/>
        <v/>
      </c>
      <c r="ID171" s="147" t="str">
        <f t="shared" si="755"/>
        <v/>
      </c>
      <c r="IE171" s="148" t="str">
        <f t="shared" si="756"/>
        <v/>
      </c>
      <c r="IF171" s="149" t="str">
        <f t="shared" si="757"/>
        <v/>
      </c>
      <c r="IG171" s="150" t="str">
        <f t="shared" si="758"/>
        <v/>
      </c>
      <c r="IH171" s="89"/>
      <c r="II171" s="5"/>
      <c r="IJ171" s="89"/>
      <c r="IK171" s="143" t="str">
        <f t="shared" si="759"/>
        <v/>
      </c>
      <c r="IL171" s="144" t="str">
        <f t="shared" si="760"/>
        <v/>
      </c>
      <c r="IM171" s="145" t="str">
        <f t="shared" si="761"/>
        <v/>
      </c>
      <c r="IN171" s="145" t="str">
        <f t="shared" si="762"/>
        <v/>
      </c>
      <c r="IO171" s="146" t="str">
        <f t="shared" si="763"/>
        <v/>
      </c>
      <c r="IP171" s="147" t="str">
        <f t="shared" si="764"/>
        <v/>
      </c>
      <c r="IQ171" s="148" t="str">
        <f t="shared" si="765"/>
        <v/>
      </c>
      <c r="IR171" s="149" t="str">
        <f t="shared" si="766"/>
        <v/>
      </c>
      <c r="IS171" s="150" t="str">
        <f t="shared" si="767"/>
        <v/>
      </c>
      <c r="IT171" s="89"/>
      <c r="IU171" s="5"/>
      <c r="IV171" s="89"/>
      <c r="IW171" s="143" t="str">
        <f t="shared" si="768"/>
        <v/>
      </c>
      <c r="IX171" s="144" t="str">
        <f t="shared" si="769"/>
        <v/>
      </c>
      <c r="IY171" s="145" t="str">
        <f t="shared" si="770"/>
        <v/>
      </c>
      <c r="IZ171" s="145" t="str">
        <f t="shared" si="771"/>
        <v/>
      </c>
      <c r="JA171" s="146" t="str">
        <f t="shared" si="772"/>
        <v/>
      </c>
      <c r="JB171" s="147" t="str">
        <f t="shared" si="773"/>
        <v/>
      </c>
      <c r="JC171" s="148" t="str">
        <f t="shared" si="774"/>
        <v/>
      </c>
      <c r="JD171" s="149" t="str">
        <f t="shared" si="775"/>
        <v/>
      </c>
      <c r="JE171" s="150" t="str">
        <f t="shared" si="776"/>
        <v/>
      </c>
      <c r="JF171" s="89"/>
      <c r="JG171" s="5"/>
      <c r="JH171" s="89"/>
      <c r="JI171" s="143" t="str">
        <f t="shared" si="777"/>
        <v/>
      </c>
      <c r="JJ171" s="144" t="str">
        <f t="shared" si="778"/>
        <v/>
      </c>
      <c r="JK171" s="145" t="str">
        <f t="shared" si="779"/>
        <v/>
      </c>
      <c r="JL171" s="145" t="str">
        <f t="shared" si="780"/>
        <v/>
      </c>
      <c r="JM171" s="146" t="str">
        <f t="shared" si="781"/>
        <v/>
      </c>
      <c r="JN171" s="147" t="str">
        <f t="shared" si="782"/>
        <v/>
      </c>
      <c r="JO171" s="148" t="str">
        <f t="shared" si="783"/>
        <v/>
      </c>
      <c r="JP171" s="149" t="str">
        <f t="shared" si="784"/>
        <v/>
      </c>
      <c r="JQ171" s="150" t="str">
        <f t="shared" si="785"/>
        <v/>
      </c>
      <c r="JR171" s="89"/>
      <c r="JS171" s="5"/>
      <c r="JT171" s="89"/>
      <c r="JU171" s="143" t="str">
        <f t="shared" si="786"/>
        <v/>
      </c>
      <c r="JV171" s="144" t="str">
        <f t="shared" si="787"/>
        <v/>
      </c>
      <c r="JW171" s="145" t="str">
        <f t="shared" si="788"/>
        <v/>
      </c>
      <c r="JX171" s="145" t="str">
        <f t="shared" si="789"/>
        <v/>
      </c>
      <c r="JY171" s="146" t="str">
        <f t="shared" si="790"/>
        <v/>
      </c>
      <c r="JZ171" s="147" t="str">
        <f t="shared" si="791"/>
        <v/>
      </c>
      <c r="KA171" s="148" t="str">
        <f t="shared" si="792"/>
        <v/>
      </c>
      <c r="KB171" s="149" t="str">
        <f t="shared" si="793"/>
        <v/>
      </c>
      <c r="KC171" s="150" t="str">
        <f t="shared" si="794"/>
        <v/>
      </c>
      <c r="KD171" s="89"/>
      <c r="KE171" s="5"/>
      <c r="KF171" s="89"/>
    </row>
    <row r="172" spans="1:292" ht="13.5" customHeight="1" x14ac:dyDescent="0.25">
      <c r="A172" s="100"/>
      <c r="E172" s="143" t="str">
        <f t="shared" si="621"/>
        <v/>
      </c>
      <c r="F172" s="144" t="str">
        <f t="shared" si="622"/>
        <v/>
      </c>
      <c r="G172" s="145" t="str">
        <f t="shared" si="623"/>
        <v/>
      </c>
      <c r="H172" s="145" t="str">
        <f t="shared" si="624"/>
        <v/>
      </c>
      <c r="I172" s="146" t="str">
        <f t="shared" si="625"/>
        <v/>
      </c>
      <c r="J172" s="147" t="str">
        <f t="shared" si="626"/>
        <v/>
      </c>
      <c r="K172" s="148" t="str">
        <f t="shared" si="627"/>
        <v/>
      </c>
      <c r="L172" s="149" t="str">
        <f t="shared" si="628"/>
        <v/>
      </c>
      <c r="M172" s="150" t="str">
        <f t="shared" si="629"/>
        <v/>
      </c>
      <c r="O172" s="5"/>
      <c r="Q172" s="143" t="str">
        <f t="shared" si="630"/>
        <v/>
      </c>
      <c r="R172" s="144" t="str">
        <f t="shared" si="631"/>
        <v/>
      </c>
      <c r="S172" s="145" t="str">
        <f t="shared" si="632"/>
        <v/>
      </c>
      <c r="T172" s="145" t="str">
        <f t="shared" si="633"/>
        <v/>
      </c>
      <c r="U172" s="146" t="str">
        <f t="shared" si="634"/>
        <v/>
      </c>
      <c r="V172" s="147" t="str">
        <f t="shared" si="635"/>
        <v/>
      </c>
      <c r="W172" s="148" t="str">
        <f t="shared" si="636"/>
        <v/>
      </c>
      <c r="X172" s="149" t="str">
        <f t="shared" si="637"/>
        <v/>
      </c>
      <c r="Y172" s="150" t="str">
        <f t="shared" si="638"/>
        <v/>
      </c>
      <c r="AA172" s="5"/>
      <c r="AC172" s="143" t="str">
        <f t="shared" si="639"/>
        <v/>
      </c>
      <c r="AD172" s="144" t="str">
        <f t="shared" si="640"/>
        <v/>
      </c>
      <c r="AE172" s="145" t="str">
        <f t="shared" si="641"/>
        <v/>
      </c>
      <c r="AF172" s="145" t="str">
        <f t="shared" si="642"/>
        <v/>
      </c>
      <c r="AG172" s="146" t="str">
        <f t="shared" si="643"/>
        <v/>
      </c>
      <c r="AH172" s="147" t="str">
        <f t="shared" si="644"/>
        <v/>
      </c>
      <c r="AI172" s="148" t="str">
        <f t="shared" si="645"/>
        <v/>
      </c>
      <c r="AJ172" s="149" t="str">
        <f t="shared" si="646"/>
        <v/>
      </c>
      <c r="AK172" s="150" t="str">
        <f t="shared" si="647"/>
        <v/>
      </c>
      <c r="AM172" s="5"/>
      <c r="AO172" s="143" t="str">
        <f t="shared" si="598"/>
        <v/>
      </c>
      <c r="AP172" s="144" t="str">
        <f t="shared" si="599"/>
        <v/>
      </c>
      <c r="AQ172" s="145" t="str">
        <f t="shared" si="648"/>
        <v/>
      </c>
      <c r="AR172" s="145" t="str">
        <f t="shared" si="649"/>
        <v/>
      </c>
      <c r="AS172" s="146" t="str">
        <f t="shared" si="600"/>
        <v/>
      </c>
      <c r="AT172" s="147" t="str">
        <f t="shared" si="601"/>
        <v/>
      </c>
      <c r="AU172" s="148" t="str">
        <f t="shared" si="602"/>
        <v/>
      </c>
      <c r="AV172" s="149" t="str">
        <f t="shared" si="603"/>
        <v/>
      </c>
      <c r="AW172" s="150" t="str">
        <f t="shared" si="604"/>
        <v/>
      </c>
      <c r="AX172" s="89"/>
      <c r="AY172" s="5"/>
      <c r="AZ172" s="89"/>
      <c r="BA172" s="143" t="str">
        <f t="shared" si="605"/>
        <v/>
      </c>
      <c r="BB172" s="144" t="str">
        <f t="shared" si="606"/>
        <v/>
      </c>
      <c r="BC172" s="145" t="str">
        <f t="shared" si="650"/>
        <v/>
      </c>
      <c r="BD172" s="145" t="str">
        <f t="shared" si="651"/>
        <v/>
      </c>
      <c r="BE172" s="146" t="str">
        <f t="shared" si="607"/>
        <v/>
      </c>
      <c r="BF172" s="147" t="str">
        <f t="shared" si="608"/>
        <v/>
      </c>
      <c r="BG172" s="148" t="str">
        <f t="shared" si="609"/>
        <v/>
      </c>
      <c r="BH172" s="149" t="str">
        <f t="shared" si="610"/>
        <v/>
      </c>
      <c r="BI172" s="150" t="str">
        <f t="shared" si="611"/>
        <v/>
      </c>
      <c r="BJ172" s="89"/>
      <c r="BK172" s="5"/>
      <c r="BL172" s="89"/>
      <c r="BM172" s="143" t="str">
        <f t="shared" si="571"/>
        <v/>
      </c>
      <c r="BN172" s="144" t="str">
        <f t="shared" si="572"/>
        <v/>
      </c>
      <c r="BO172" s="145" t="str">
        <f t="shared" si="573"/>
        <v/>
      </c>
      <c r="BP172" s="145" t="str">
        <f t="shared" si="574"/>
        <v/>
      </c>
      <c r="BQ172" s="146" t="str">
        <f t="shared" si="575"/>
        <v/>
      </c>
      <c r="BR172" s="147" t="str">
        <f t="shared" si="576"/>
        <v/>
      </c>
      <c r="BS172" s="148" t="str">
        <f t="shared" si="577"/>
        <v/>
      </c>
      <c r="BT172" s="149" t="str">
        <f t="shared" si="578"/>
        <v/>
      </c>
      <c r="BU172" s="150" t="str">
        <f t="shared" si="579"/>
        <v/>
      </c>
      <c r="BV172" s="89"/>
      <c r="BW172" s="142"/>
      <c r="BX172" s="142"/>
      <c r="BY172" s="143" t="str">
        <f t="shared" si="795"/>
        <v/>
      </c>
      <c r="BZ172" s="144" t="str">
        <f t="shared" si="796"/>
        <v/>
      </c>
      <c r="CA172" s="145" t="str">
        <f t="shared" si="797"/>
        <v/>
      </c>
      <c r="CB172" s="145" t="str">
        <f t="shared" si="798"/>
        <v/>
      </c>
      <c r="CC172" s="146" t="str">
        <f t="shared" si="799"/>
        <v/>
      </c>
      <c r="CD172" s="147" t="str">
        <f t="shared" si="800"/>
        <v/>
      </c>
      <c r="CE172" s="148" t="str">
        <f t="shared" si="801"/>
        <v/>
      </c>
      <c r="CF172" s="149" t="str">
        <f t="shared" si="802"/>
        <v/>
      </c>
      <c r="CG172" s="150" t="str">
        <f t="shared" si="803"/>
        <v/>
      </c>
      <c r="CH172" s="89"/>
      <c r="CI172" s="5"/>
      <c r="CJ172" s="89"/>
      <c r="CK172" s="143" t="str">
        <f t="shared" si="652"/>
        <v/>
      </c>
      <c r="CL172" s="144" t="str">
        <f t="shared" si="653"/>
        <v/>
      </c>
      <c r="CM172" s="145" t="str">
        <f t="shared" si="654"/>
        <v/>
      </c>
      <c r="CN172" s="145" t="str">
        <f t="shared" si="655"/>
        <v/>
      </c>
      <c r="CO172" s="146" t="str">
        <f t="shared" si="656"/>
        <v/>
      </c>
      <c r="CP172" s="147" t="str">
        <f t="shared" si="657"/>
        <v/>
      </c>
      <c r="CQ172" s="148" t="str">
        <f t="shared" si="658"/>
        <v/>
      </c>
      <c r="CR172" s="149" t="str">
        <f t="shared" si="659"/>
        <v/>
      </c>
      <c r="CS172" s="150" t="str">
        <f t="shared" si="660"/>
        <v/>
      </c>
      <c r="CT172" s="89"/>
      <c r="CU172" s="5"/>
      <c r="CV172" s="89"/>
      <c r="CW172" s="143" t="str">
        <f t="shared" si="562"/>
        <v/>
      </c>
      <c r="CX172" s="144" t="str">
        <f t="shared" si="563"/>
        <v/>
      </c>
      <c r="CY172" s="145" t="str">
        <f t="shared" si="564"/>
        <v/>
      </c>
      <c r="CZ172" s="145" t="str">
        <f t="shared" si="565"/>
        <v/>
      </c>
      <c r="DA172" s="146" t="str">
        <f t="shared" si="566"/>
        <v/>
      </c>
      <c r="DB172" s="147" t="str">
        <f t="shared" si="567"/>
        <v/>
      </c>
      <c r="DC172" s="148" t="str">
        <f t="shared" si="568"/>
        <v/>
      </c>
      <c r="DD172" s="149" t="str">
        <f t="shared" si="569"/>
        <v/>
      </c>
      <c r="DE172" s="150" t="str">
        <f t="shared" si="570"/>
        <v/>
      </c>
      <c r="DF172" s="89"/>
      <c r="DG172" s="142"/>
      <c r="DH172" s="142"/>
      <c r="DI172" s="143" t="str">
        <f t="shared" si="661"/>
        <v/>
      </c>
      <c r="DJ172" s="144" t="str">
        <f t="shared" si="662"/>
        <v/>
      </c>
      <c r="DK172" s="145" t="str">
        <f t="shared" si="663"/>
        <v/>
      </c>
      <c r="DL172" s="145" t="str">
        <f t="shared" si="664"/>
        <v/>
      </c>
      <c r="DM172" s="146" t="str">
        <f t="shared" si="665"/>
        <v/>
      </c>
      <c r="DN172" s="147" t="str">
        <f t="shared" si="666"/>
        <v/>
      </c>
      <c r="DO172" s="148" t="str">
        <f t="shared" si="667"/>
        <v/>
      </c>
      <c r="DP172" s="149" t="str">
        <f t="shared" si="668"/>
        <v/>
      </c>
      <c r="DQ172" s="150" t="str">
        <f t="shared" si="669"/>
        <v/>
      </c>
      <c r="DR172" s="89"/>
      <c r="DS172" s="5"/>
      <c r="DT172" s="89"/>
      <c r="DU172" s="143" t="str">
        <f t="shared" si="670"/>
        <v/>
      </c>
      <c r="DV172" s="144" t="str">
        <f t="shared" si="671"/>
        <v/>
      </c>
      <c r="DW172" s="145" t="str">
        <f t="shared" si="672"/>
        <v/>
      </c>
      <c r="DX172" s="145" t="str">
        <f t="shared" si="673"/>
        <v/>
      </c>
      <c r="DY172" s="146" t="str">
        <f t="shared" si="674"/>
        <v/>
      </c>
      <c r="DZ172" s="147" t="str">
        <f t="shared" si="675"/>
        <v/>
      </c>
      <c r="EA172" s="148" t="str">
        <f t="shared" si="676"/>
        <v/>
      </c>
      <c r="EB172" s="149" t="str">
        <f t="shared" si="677"/>
        <v/>
      </c>
      <c r="EC172" s="150" t="str">
        <f t="shared" si="678"/>
        <v/>
      </c>
      <c r="ED172" s="89"/>
      <c r="EE172" s="5"/>
      <c r="EF172" s="89"/>
      <c r="EG172" s="143" t="str">
        <f t="shared" si="679"/>
        <v/>
      </c>
      <c r="EH172" s="144" t="str">
        <f t="shared" si="680"/>
        <v/>
      </c>
      <c r="EI172" s="145" t="str">
        <f t="shared" si="681"/>
        <v/>
      </c>
      <c r="EJ172" s="145" t="str">
        <f t="shared" si="682"/>
        <v/>
      </c>
      <c r="EK172" s="146" t="str">
        <f t="shared" si="683"/>
        <v/>
      </c>
      <c r="EL172" s="147" t="str">
        <f t="shared" si="684"/>
        <v/>
      </c>
      <c r="EM172" s="148" t="str">
        <f t="shared" si="685"/>
        <v/>
      </c>
      <c r="EN172" s="149" t="str">
        <f t="shared" si="686"/>
        <v/>
      </c>
      <c r="EO172" s="150" t="str">
        <f t="shared" si="687"/>
        <v/>
      </c>
      <c r="EP172" s="89"/>
      <c r="EQ172" s="5"/>
      <c r="ER172" s="89"/>
      <c r="ES172" s="143" t="str">
        <f t="shared" si="688"/>
        <v/>
      </c>
      <c r="ET172" s="144" t="str">
        <f t="shared" si="689"/>
        <v/>
      </c>
      <c r="EU172" s="145" t="str">
        <f t="shared" si="690"/>
        <v/>
      </c>
      <c r="EV172" s="145" t="str">
        <f t="shared" si="691"/>
        <v/>
      </c>
      <c r="EW172" s="146" t="str">
        <f t="shared" si="692"/>
        <v/>
      </c>
      <c r="EX172" s="147" t="str">
        <f t="shared" si="693"/>
        <v/>
      </c>
      <c r="EY172" s="148" t="str">
        <f t="shared" si="694"/>
        <v/>
      </c>
      <c r="EZ172" s="149" t="str">
        <f t="shared" si="695"/>
        <v/>
      </c>
      <c r="FA172" s="150" t="str">
        <f t="shared" si="696"/>
        <v/>
      </c>
      <c r="FB172" s="89"/>
      <c r="FC172" s="5"/>
      <c r="FD172" s="89"/>
      <c r="FE172" s="143" t="str">
        <f t="shared" si="697"/>
        <v/>
      </c>
      <c r="FF172" s="144" t="str">
        <f t="shared" si="698"/>
        <v/>
      </c>
      <c r="FG172" s="145" t="str">
        <f t="shared" si="699"/>
        <v/>
      </c>
      <c r="FH172" s="145" t="str">
        <f t="shared" si="700"/>
        <v/>
      </c>
      <c r="FI172" s="146" t="str">
        <f t="shared" si="701"/>
        <v/>
      </c>
      <c r="FJ172" s="147" t="str">
        <f t="shared" si="702"/>
        <v/>
      </c>
      <c r="FK172" s="148" t="str">
        <f t="shared" si="703"/>
        <v/>
      </c>
      <c r="FL172" s="149" t="str">
        <f t="shared" si="704"/>
        <v/>
      </c>
      <c r="FM172" s="150" t="str">
        <f t="shared" si="705"/>
        <v/>
      </c>
      <c r="FN172" s="89"/>
      <c r="FO172" s="5"/>
      <c r="FP172" s="89"/>
      <c r="FQ172" s="143" t="str">
        <f>IF(FU172="","",#REF!)</f>
        <v/>
      </c>
      <c r="FR172" s="144" t="str">
        <f t="shared" si="706"/>
        <v/>
      </c>
      <c r="FS172" s="145" t="str">
        <f t="shared" si="707"/>
        <v/>
      </c>
      <c r="FT172" s="145" t="str">
        <f t="shared" si="708"/>
        <v/>
      </c>
      <c r="FU172" s="146" t="str">
        <f t="shared" si="709"/>
        <v/>
      </c>
      <c r="FV172" s="147" t="str">
        <f t="shared" si="710"/>
        <v/>
      </c>
      <c r="FW172" s="148" t="str">
        <f t="shared" si="711"/>
        <v/>
      </c>
      <c r="FX172" s="149" t="str">
        <f t="shared" si="712"/>
        <v/>
      </c>
      <c r="FY172" s="150" t="str">
        <f t="shared" si="713"/>
        <v/>
      </c>
      <c r="FZ172" s="89"/>
      <c r="GA172" s="5"/>
      <c r="GB172" s="89"/>
      <c r="GC172" s="143" t="str">
        <f t="shared" si="714"/>
        <v/>
      </c>
      <c r="GD172" s="144" t="str">
        <f t="shared" si="715"/>
        <v/>
      </c>
      <c r="GE172" s="145" t="str">
        <f t="shared" si="716"/>
        <v/>
      </c>
      <c r="GF172" s="145" t="str">
        <f t="shared" si="717"/>
        <v/>
      </c>
      <c r="GG172" s="146" t="str">
        <f t="shared" si="718"/>
        <v/>
      </c>
      <c r="GH172" s="147" t="str">
        <f t="shared" si="719"/>
        <v/>
      </c>
      <c r="GI172" s="148" t="str">
        <f t="shared" si="720"/>
        <v/>
      </c>
      <c r="GJ172" s="149" t="str">
        <f t="shared" si="721"/>
        <v/>
      </c>
      <c r="GK172" s="150" t="str">
        <f t="shared" si="722"/>
        <v/>
      </c>
      <c r="GL172" s="89"/>
      <c r="GM172" s="5"/>
      <c r="GN172" s="89"/>
      <c r="GO172" s="143" t="str">
        <f t="shared" si="723"/>
        <v/>
      </c>
      <c r="GP172" s="144" t="str">
        <f t="shared" si="724"/>
        <v/>
      </c>
      <c r="GQ172" s="145" t="str">
        <f t="shared" si="725"/>
        <v/>
      </c>
      <c r="GR172" s="145" t="str">
        <f t="shared" si="726"/>
        <v/>
      </c>
      <c r="GS172" s="146" t="str">
        <f t="shared" si="727"/>
        <v/>
      </c>
      <c r="GT172" s="147" t="str">
        <f t="shared" si="728"/>
        <v/>
      </c>
      <c r="GU172" s="148" t="str">
        <f t="shared" si="729"/>
        <v/>
      </c>
      <c r="GV172" s="149" t="str">
        <f t="shared" si="730"/>
        <v/>
      </c>
      <c r="GW172" s="150" t="str">
        <f t="shared" si="731"/>
        <v/>
      </c>
      <c r="GX172" s="89"/>
      <c r="GY172" s="5"/>
      <c r="GZ172" s="89"/>
      <c r="HA172" s="143" t="str">
        <f t="shared" si="732"/>
        <v/>
      </c>
      <c r="HB172" s="144" t="str">
        <f t="shared" si="733"/>
        <v/>
      </c>
      <c r="HC172" s="145" t="str">
        <f t="shared" si="734"/>
        <v/>
      </c>
      <c r="HD172" s="145" t="str">
        <f t="shared" si="735"/>
        <v/>
      </c>
      <c r="HE172" s="146" t="str">
        <f t="shared" si="736"/>
        <v/>
      </c>
      <c r="HF172" s="147" t="str">
        <f t="shared" si="737"/>
        <v/>
      </c>
      <c r="HG172" s="148" t="str">
        <f t="shared" si="738"/>
        <v/>
      </c>
      <c r="HH172" s="149" t="str">
        <f t="shared" si="739"/>
        <v/>
      </c>
      <c r="HI172" s="150" t="str">
        <f t="shared" si="740"/>
        <v/>
      </c>
      <c r="HJ172" s="89"/>
      <c r="HK172" s="5"/>
      <c r="HL172" s="89"/>
      <c r="HM172" s="143" t="str">
        <f t="shared" si="741"/>
        <v/>
      </c>
      <c r="HN172" s="144" t="str">
        <f t="shared" si="742"/>
        <v/>
      </c>
      <c r="HO172" s="145" t="str">
        <f t="shared" si="743"/>
        <v/>
      </c>
      <c r="HP172" s="145" t="str">
        <f t="shared" si="744"/>
        <v/>
      </c>
      <c r="HQ172" s="146" t="str">
        <f t="shared" si="745"/>
        <v/>
      </c>
      <c r="HR172" s="147" t="str">
        <f t="shared" si="746"/>
        <v/>
      </c>
      <c r="HS172" s="148" t="str">
        <f t="shared" si="747"/>
        <v/>
      </c>
      <c r="HT172" s="149" t="str">
        <f t="shared" si="748"/>
        <v/>
      </c>
      <c r="HU172" s="150" t="str">
        <f t="shared" si="749"/>
        <v/>
      </c>
      <c r="HV172" s="89"/>
      <c r="HW172" s="5"/>
      <c r="HX172" s="89"/>
      <c r="HY172" s="143" t="str">
        <f t="shared" si="750"/>
        <v/>
      </c>
      <c r="HZ172" s="144" t="str">
        <f t="shared" si="751"/>
        <v/>
      </c>
      <c r="IA172" s="145" t="str">
        <f t="shared" si="752"/>
        <v/>
      </c>
      <c r="IB172" s="145" t="str">
        <f t="shared" si="753"/>
        <v/>
      </c>
      <c r="IC172" s="146" t="str">
        <f t="shared" si="754"/>
        <v/>
      </c>
      <c r="ID172" s="147" t="str">
        <f t="shared" si="755"/>
        <v/>
      </c>
      <c r="IE172" s="148" t="str">
        <f t="shared" si="756"/>
        <v/>
      </c>
      <c r="IF172" s="149" t="str">
        <f t="shared" si="757"/>
        <v/>
      </c>
      <c r="IG172" s="150" t="str">
        <f t="shared" si="758"/>
        <v/>
      </c>
      <c r="IH172" s="89"/>
      <c r="II172" s="5"/>
      <c r="IJ172" s="89"/>
      <c r="IK172" s="143" t="str">
        <f t="shared" si="759"/>
        <v/>
      </c>
      <c r="IL172" s="144" t="str">
        <f t="shared" si="760"/>
        <v/>
      </c>
      <c r="IM172" s="145" t="str">
        <f t="shared" si="761"/>
        <v/>
      </c>
      <c r="IN172" s="145" t="str">
        <f t="shared" si="762"/>
        <v/>
      </c>
      <c r="IO172" s="146" t="str">
        <f t="shared" si="763"/>
        <v/>
      </c>
      <c r="IP172" s="147" t="str">
        <f t="shared" si="764"/>
        <v/>
      </c>
      <c r="IQ172" s="148" t="str">
        <f t="shared" si="765"/>
        <v/>
      </c>
      <c r="IR172" s="149" t="str">
        <f t="shared" si="766"/>
        <v/>
      </c>
      <c r="IS172" s="150" t="str">
        <f t="shared" si="767"/>
        <v/>
      </c>
      <c r="IT172" s="89"/>
      <c r="IU172" s="5"/>
      <c r="IV172" s="89"/>
      <c r="IW172" s="143" t="str">
        <f t="shared" si="768"/>
        <v/>
      </c>
      <c r="IX172" s="144" t="str">
        <f t="shared" si="769"/>
        <v/>
      </c>
      <c r="IY172" s="145" t="str">
        <f t="shared" si="770"/>
        <v/>
      </c>
      <c r="IZ172" s="145" t="str">
        <f t="shared" si="771"/>
        <v/>
      </c>
      <c r="JA172" s="146" t="str">
        <f t="shared" si="772"/>
        <v/>
      </c>
      <c r="JB172" s="147" t="str">
        <f t="shared" si="773"/>
        <v/>
      </c>
      <c r="JC172" s="148" t="str">
        <f t="shared" si="774"/>
        <v/>
      </c>
      <c r="JD172" s="149" t="str">
        <f t="shared" si="775"/>
        <v/>
      </c>
      <c r="JE172" s="150" t="str">
        <f t="shared" si="776"/>
        <v/>
      </c>
      <c r="JF172" s="89"/>
      <c r="JG172" s="5"/>
      <c r="JH172" s="89"/>
      <c r="JI172" s="143" t="str">
        <f t="shared" si="777"/>
        <v/>
      </c>
      <c r="JJ172" s="144" t="str">
        <f t="shared" si="778"/>
        <v/>
      </c>
      <c r="JK172" s="145" t="str">
        <f t="shared" si="779"/>
        <v/>
      </c>
      <c r="JL172" s="145" t="str">
        <f t="shared" si="780"/>
        <v/>
      </c>
      <c r="JM172" s="146" t="str">
        <f t="shared" si="781"/>
        <v/>
      </c>
      <c r="JN172" s="147" t="str">
        <f t="shared" si="782"/>
        <v/>
      </c>
      <c r="JO172" s="148" t="str">
        <f t="shared" si="783"/>
        <v/>
      </c>
      <c r="JP172" s="149" t="str">
        <f t="shared" si="784"/>
        <v/>
      </c>
      <c r="JQ172" s="150" t="str">
        <f t="shared" si="785"/>
        <v/>
      </c>
      <c r="JR172" s="89"/>
      <c r="JS172" s="5"/>
      <c r="JT172" s="89"/>
      <c r="JU172" s="143" t="str">
        <f t="shared" si="786"/>
        <v/>
      </c>
      <c r="JV172" s="144" t="str">
        <f t="shared" si="787"/>
        <v/>
      </c>
      <c r="JW172" s="145" t="str">
        <f t="shared" si="788"/>
        <v/>
      </c>
      <c r="JX172" s="145" t="str">
        <f t="shared" si="789"/>
        <v/>
      </c>
      <c r="JY172" s="146" t="str">
        <f t="shared" si="790"/>
        <v/>
      </c>
      <c r="JZ172" s="147" t="str">
        <f t="shared" si="791"/>
        <v/>
      </c>
      <c r="KA172" s="148" t="str">
        <f t="shared" si="792"/>
        <v/>
      </c>
      <c r="KB172" s="149" t="str">
        <f t="shared" si="793"/>
        <v/>
      </c>
      <c r="KC172" s="150" t="str">
        <f t="shared" si="794"/>
        <v/>
      </c>
      <c r="KD172" s="89"/>
      <c r="KE172" s="5"/>
      <c r="KF172" s="89"/>
    </row>
    <row r="173" spans="1:292" ht="13.5" customHeight="1" x14ac:dyDescent="0.25">
      <c r="A173" s="100"/>
      <c r="E173" s="143" t="str">
        <f t="shared" si="621"/>
        <v/>
      </c>
      <c r="F173" s="144" t="str">
        <f t="shared" si="622"/>
        <v/>
      </c>
      <c r="G173" s="145" t="str">
        <f t="shared" si="623"/>
        <v/>
      </c>
      <c r="H173" s="145" t="str">
        <f t="shared" si="624"/>
        <v/>
      </c>
      <c r="I173" s="146" t="str">
        <f t="shared" si="625"/>
        <v/>
      </c>
      <c r="J173" s="147" t="str">
        <f t="shared" si="626"/>
        <v/>
      </c>
      <c r="K173" s="148" t="str">
        <f t="shared" si="627"/>
        <v/>
      </c>
      <c r="L173" s="149" t="str">
        <f t="shared" si="628"/>
        <v/>
      </c>
      <c r="M173" s="150" t="str">
        <f t="shared" si="629"/>
        <v/>
      </c>
      <c r="O173" s="5"/>
      <c r="Q173" s="143" t="str">
        <f t="shared" si="630"/>
        <v/>
      </c>
      <c r="R173" s="144" t="str">
        <f t="shared" si="631"/>
        <v/>
      </c>
      <c r="S173" s="145" t="str">
        <f t="shared" si="632"/>
        <v/>
      </c>
      <c r="T173" s="145" t="str">
        <f t="shared" si="633"/>
        <v/>
      </c>
      <c r="U173" s="146" t="str">
        <f t="shared" si="634"/>
        <v/>
      </c>
      <c r="V173" s="147" t="str">
        <f t="shared" si="635"/>
        <v/>
      </c>
      <c r="W173" s="148" t="str">
        <f t="shared" si="636"/>
        <v/>
      </c>
      <c r="X173" s="149" t="str">
        <f t="shared" si="637"/>
        <v/>
      </c>
      <c r="Y173" s="150" t="str">
        <f t="shared" si="638"/>
        <v/>
      </c>
      <c r="AA173" s="5"/>
      <c r="AC173" s="143" t="str">
        <f t="shared" si="639"/>
        <v/>
      </c>
      <c r="AD173" s="144" t="str">
        <f t="shared" si="640"/>
        <v/>
      </c>
      <c r="AE173" s="145" t="str">
        <f t="shared" si="641"/>
        <v/>
      </c>
      <c r="AF173" s="145" t="str">
        <f t="shared" si="642"/>
        <v/>
      </c>
      <c r="AG173" s="146" t="str">
        <f t="shared" si="643"/>
        <v/>
      </c>
      <c r="AH173" s="147" t="str">
        <f t="shared" si="644"/>
        <v/>
      </c>
      <c r="AI173" s="148" t="str">
        <f t="shared" si="645"/>
        <v/>
      </c>
      <c r="AJ173" s="149" t="str">
        <f t="shared" si="646"/>
        <v/>
      </c>
      <c r="AK173" s="150" t="str">
        <f t="shared" si="647"/>
        <v/>
      </c>
      <c r="AM173" s="5"/>
      <c r="AO173" s="143" t="str">
        <f t="shared" si="598"/>
        <v/>
      </c>
      <c r="AP173" s="144" t="str">
        <f t="shared" si="599"/>
        <v/>
      </c>
      <c r="AQ173" s="145" t="str">
        <f t="shared" si="648"/>
        <v/>
      </c>
      <c r="AR173" s="145" t="str">
        <f t="shared" si="649"/>
        <v/>
      </c>
      <c r="AS173" s="146" t="str">
        <f t="shared" si="600"/>
        <v/>
      </c>
      <c r="AT173" s="147" t="str">
        <f t="shared" si="601"/>
        <v/>
      </c>
      <c r="AU173" s="148" t="str">
        <f t="shared" si="602"/>
        <v/>
      </c>
      <c r="AV173" s="149" t="str">
        <f t="shared" si="603"/>
        <v/>
      </c>
      <c r="AW173" s="150" t="str">
        <f t="shared" si="604"/>
        <v/>
      </c>
      <c r="AX173" s="89"/>
      <c r="AY173" s="5"/>
      <c r="AZ173" s="89"/>
      <c r="BA173" s="143" t="str">
        <f t="shared" si="605"/>
        <v/>
      </c>
      <c r="BB173" s="144" t="str">
        <f t="shared" si="606"/>
        <v/>
      </c>
      <c r="BC173" s="145" t="str">
        <f t="shared" si="650"/>
        <v/>
      </c>
      <c r="BD173" s="145" t="str">
        <f t="shared" si="651"/>
        <v/>
      </c>
      <c r="BE173" s="146" t="str">
        <f t="shared" si="607"/>
        <v/>
      </c>
      <c r="BF173" s="147" t="str">
        <f t="shared" si="608"/>
        <v/>
      </c>
      <c r="BG173" s="148" t="str">
        <f t="shared" si="609"/>
        <v/>
      </c>
      <c r="BH173" s="149" t="str">
        <f t="shared" si="610"/>
        <v/>
      </c>
      <c r="BI173" s="150" t="str">
        <f t="shared" si="611"/>
        <v/>
      </c>
      <c r="BJ173" s="89"/>
      <c r="BK173" s="5"/>
      <c r="BL173" s="89"/>
      <c r="BM173" s="143" t="str">
        <f t="shared" si="571"/>
        <v/>
      </c>
      <c r="BN173" s="144" t="str">
        <f t="shared" si="572"/>
        <v/>
      </c>
      <c r="BO173" s="145" t="str">
        <f t="shared" si="573"/>
        <v/>
      </c>
      <c r="BP173" s="145" t="str">
        <f t="shared" si="574"/>
        <v/>
      </c>
      <c r="BQ173" s="146" t="str">
        <f t="shared" si="575"/>
        <v/>
      </c>
      <c r="BR173" s="147" t="str">
        <f t="shared" si="576"/>
        <v/>
      </c>
      <c r="BS173" s="148" t="str">
        <f t="shared" si="577"/>
        <v/>
      </c>
      <c r="BT173" s="149" t="str">
        <f t="shared" si="578"/>
        <v/>
      </c>
      <c r="BU173" s="150" t="str">
        <f t="shared" si="579"/>
        <v/>
      </c>
      <c r="BV173" s="89"/>
      <c r="BW173" s="142"/>
      <c r="BX173" s="142"/>
      <c r="BY173" s="143" t="str">
        <f t="shared" si="795"/>
        <v/>
      </c>
      <c r="BZ173" s="144" t="str">
        <f t="shared" si="796"/>
        <v/>
      </c>
      <c r="CA173" s="145" t="str">
        <f t="shared" si="797"/>
        <v/>
      </c>
      <c r="CB173" s="145" t="str">
        <f t="shared" si="798"/>
        <v/>
      </c>
      <c r="CC173" s="146" t="str">
        <f t="shared" si="799"/>
        <v/>
      </c>
      <c r="CD173" s="147" t="str">
        <f t="shared" si="800"/>
        <v/>
      </c>
      <c r="CE173" s="148" t="str">
        <f t="shared" si="801"/>
        <v/>
      </c>
      <c r="CF173" s="149" t="str">
        <f t="shared" si="802"/>
        <v/>
      </c>
      <c r="CG173" s="150" t="str">
        <f t="shared" si="803"/>
        <v/>
      </c>
      <c r="CH173" s="89"/>
      <c r="CI173" s="5"/>
      <c r="CJ173" s="89"/>
      <c r="CK173" s="143" t="str">
        <f t="shared" si="652"/>
        <v/>
      </c>
      <c r="CL173" s="144" t="str">
        <f t="shared" si="653"/>
        <v/>
      </c>
      <c r="CM173" s="145" t="str">
        <f t="shared" si="654"/>
        <v/>
      </c>
      <c r="CN173" s="145" t="str">
        <f t="shared" si="655"/>
        <v/>
      </c>
      <c r="CO173" s="146" t="str">
        <f t="shared" si="656"/>
        <v/>
      </c>
      <c r="CP173" s="147" t="str">
        <f t="shared" si="657"/>
        <v/>
      </c>
      <c r="CQ173" s="148" t="str">
        <f t="shared" si="658"/>
        <v/>
      </c>
      <c r="CR173" s="149" t="str">
        <f t="shared" si="659"/>
        <v/>
      </c>
      <c r="CS173" s="150" t="str">
        <f t="shared" si="660"/>
        <v/>
      </c>
      <c r="CT173" s="89"/>
      <c r="CU173" s="5"/>
      <c r="CV173" s="89"/>
      <c r="CW173" s="143" t="str">
        <f t="shared" si="562"/>
        <v/>
      </c>
      <c r="CX173" s="144" t="str">
        <f t="shared" si="563"/>
        <v/>
      </c>
      <c r="CY173" s="145" t="str">
        <f t="shared" si="564"/>
        <v/>
      </c>
      <c r="CZ173" s="145" t="str">
        <f t="shared" si="565"/>
        <v/>
      </c>
      <c r="DA173" s="146" t="str">
        <f t="shared" si="566"/>
        <v/>
      </c>
      <c r="DB173" s="147" t="str">
        <f t="shared" si="567"/>
        <v/>
      </c>
      <c r="DC173" s="148" t="str">
        <f t="shared" si="568"/>
        <v/>
      </c>
      <c r="DD173" s="149" t="str">
        <f t="shared" si="569"/>
        <v/>
      </c>
      <c r="DE173" s="150" t="str">
        <f t="shared" si="570"/>
        <v/>
      </c>
      <c r="DF173" s="89"/>
      <c r="DG173" s="142"/>
      <c r="DH173" s="142"/>
      <c r="DI173" s="143" t="str">
        <f t="shared" si="661"/>
        <v/>
      </c>
      <c r="DJ173" s="144" t="str">
        <f t="shared" si="662"/>
        <v/>
      </c>
      <c r="DK173" s="145" t="str">
        <f t="shared" si="663"/>
        <v/>
      </c>
      <c r="DL173" s="145" t="str">
        <f t="shared" si="664"/>
        <v/>
      </c>
      <c r="DM173" s="146" t="str">
        <f t="shared" si="665"/>
        <v/>
      </c>
      <c r="DN173" s="147" t="str">
        <f t="shared" si="666"/>
        <v/>
      </c>
      <c r="DO173" s="148" t="str">
        <f t="shared" si="667"/>
        <v/>
      </c>
      <c r="DP173" s="149" t="str">
        <f t="shared" si="668"/>
        <v/>
      </c>
      <c r="DQ173" s="150" t="str">
        <f t="shared" si="669"/>
        <v/>
      </c>
      <c r="DR173" s="89"/>
      <c r="DS173" s="5"/>
      <c r="DT173" s="89"/>
      <c r="DU173" s="143" t="str">
        <f t="shared" si="670"/>
        <v/>
      </c>
      <c r="DV173" s="144" t="str">
        <f t="shared" si="671"/>
        <v/>
      </c>
      <c r="DW173" s="145" t="str">
        <f t="shared" si="672"/>
        <v/>
      </c>
      <c r="DX173" s="145" t="str">
        <f t="shared" si="673"/>
        <v/>
      </c>
      <c r="DY173" s="146" t="str">
        <f t="shared" si="674"/>
        <v/>
      </c>
      <c r="DZ173" s="147" t="str">
        <f t="shared" si="675"/>
        <v/>
      </c>
      <c r="EA173" s="148" t="str">
        <f t="shared" si="676"/>
        <v/>
      </c>
      <c r="EB173" s="149" t="str">
        <f t="shared" si="677"/>
        <v/>
      </c>
      <c r="EC173" s="150" t="str">
        <f t="shared" si="678"/>
        <v/>
      </c>
      <c r="ED173" s="89"/>
      <c r="EE173" s="5"/>
      <c r="EF173" s="89"/>
      <c r="EG173" s="143" t="str">
        <f t="shared" si="679"/>
        <v/>
      </c>
      <c r="EH173" s="144" t="str">
        <f t="shared" si="680"/>
        <v/>
      </c>
      <c r="EI173" s="145" t="str">
        <f t="shared" si="681"/>
        <v/>
      </c>
      <c r="EJ173" s="145" t="str">
        <f t="shared" si="682"/>
        <v/>
      </c>
      <c r="EK173" s="146" t="str">
        <f t="shared" si="683"/>
        <v/>
      </c>
      <c r="EL173" s="147" t="str">
        <f t="shared" si="684"/>
        <v/>
      </c>
      <c r="EM173" s="148" t="str">
        <f t="shared" si="685"/>
        <v/>
      </c>
      <c r="EN173" s="149" t="str">
        <f t="shared" si="686"/>
        <v/>
      </c>
      <c r="EO173" s="150" t="str">
        <f t="shared" si="687"/>
        <v/>
      </c>
      <c r="EP173" s="89"/>
      <c r="EQ173" s="5"/>
      <c r="ER173" s="89"/>
      <c r="ES173" s="143" t="str">
        <f t="shared" si="688"/>
        <v/>
      </c>
      <c r="ET173" s="144" t="str">
        <f t="shared" si="689"/>
        <v/>
      </c>
      <c r="EU173" s="145" t="str">
        <f t="shared" si="690"/>
        <v/>
      </c>
      <c r="EV173" s="145" t="str">
        <f t="shared" si="691"/>
        <v/>
      </c>
      <c r="EW173" s="146" t="str">
        <f t="shared" si="692"/>
        <v/>
      </c>
      <c r="EX173" s="147" t="str">
        <f t="shared" si="693"/>
        <v/>
      </c>
      <c r="EY173" s="148" t="str">
        <f t="shared" si="694"/>
        <v/>
      </c>
      <c r="EZ173" s="149" t="str">
        <f t="shared" si="695"/>
        <v/>
      </c>
      <c r="FA173" s="150" t="str">
        <f t="shared" si="696"/>
        <v/>
      </c>
      <c r="FB173" s="89"/>
      <c r="FC173" s="5"/>
      <c r="FD173" s="89"/>
      <c r="FE173" s="143" t="str">
        <f t="shared" si="697"/>
        <v/>
      </c>
      <c r="FF173" s="144" t="str">
        <f t="shared" si="698"/>
        <v/>
      </c>
      <c r="FG173" s="145" t="str">
        <f t="shared" si="699"/>
        <v/>
      </c>
      <c r="FH173" s="145" t="str">
        <f t="shared" si="700"/>
        <v/>
      </c>
      <c r="FI173" s="146" t="str">
        <f t="shared" si="701"/>
        <v/>
      </c>
      <c r="FJ173" s="147" t="str">
        <f t="shared" si="702"/>
        <v/>
      </c>
      <c r="FK173" s="148" t="str">
        <f t="shared" si="703"/>
        <v/>
      </c>
      <c r="FL173" s="149" t="str">
        <f t="shared" si="704"/>
        <v/>
      </c>
      <c r="FM173" s="150" t="str">
        <f t="shared" si="705"/>
        <v/>
      </c>
      <c r="FN173" s="89"/>
      <c r="FO173" s="5"/>
      <c r="FP173" s="89"/>
      <c r="FQ173" s="143" t="str">
        <f>IF(FU173="","",#REF!)</f>
        <v/>
      </c>
      <c r="FR173" s="144" t="str">
        <f t="shared" si="706"/>
        <v/>
      </c>
      <c r="FS173" s="145" t="str">
        <f t="shared" si="707"/>
        <v/>
      </c>
      <c r="FT173" s="145" t="str">
        <f t="shared" si="708"/>
        <v/>
      </c>
      <c r="FU173" s="146" t="str">
        <f t="shared" si="709"/>
        <v/>
      </c>
      <c r="FV173" s="147" t="str">
        <f t="shared" si="710"/>
        <v/>
      </c>
      <c r="FW173" s="148" t="str">
        <f t="shared" si="711"/>
        <v/>
      </c>
      <c r="FX173" s="149" t="str">
        <f t="shared" si="712"/>
        <v/>
      </c>
      <c r="FY173" s="150" t="str">
        <f t="shared" si="713"/>
        <v/>
      </c>
      <c r="FZ173" s="89"/>
      <c r="GA173" s="5"/>
      <c r="GB173" s="89"/>
      <c r="GC173" s="143" t="str">
        <f t="shared" si="714"/>
        <v/>
      </c>
      <c r="GD173" s="144" t="str">
        <f t="shared" si="715"/>
        <v/>
      </c>
      <c r="GE173" s="145" t="str">
        <f t="shared" si="716"/>
        <v/>
      </c>
      <c r="GF173" s="145" t="str">
        <f t="shared" si="717"/>
        <v/>
      </c>
      <c r="GG173" s="146" t="str">
        <f t="shared" si="718"/>
        <v/>
      </c>
      <c r="GH173" s="147" t="str">
        <f t="shared" si="719"/>
        <v/>
      </c>
      <c r="GI173" s="148" t="str">
        <f t="shared" si="720"/>
        <v/>
      </c>
      <c r="GJ173" s="149" t="str">
        <f t="shared" si="721"/>
        <v/>
      </c>
      <c r="GK173" s="150" t="str">
        <f t="shared" si="722"/>
        <v/>
      </c>
      <c r="GL173" s="89"/>
      <c r="GM173" s="5"/>
      <c r="GN173" s="89"/>
      <c r="GO173" s="143" t="str">
        <f t="shared" si="723"/>
        <v/>
      </c>
      <c r="GP173" s="144" t="str">
        <f t="shared" si="724"/>
        <v/>
      </c>
      <c r="GQ173" s="145" t="str">
        <f t="shared" si="725"/>
        <v/>
      </c>
      <c r="GR173" s="145" t="str">
        <f t="shared" si="726"/>
        <v/>
      </c>
      <c r="GS173" s="146" t="str">
        <f t="shared" si="727"/>
        <v/>
      </c>
      <c r="GT173" s="147" t="str">
        <f t="shared" si="728"/>
        <v/>
      </c>
      <c r="GU173" s="148" t="str">
        <f t="shared" si="729"/>
        <v/>
      </c>
      <c r="GV173" s="149" t="str">
        <f t="shared" si="730"/>
        <v/>
      </c>
      <c r="GW173" s="150" t="str">
        <f t="shared" si="731"/>
        <v/>
      </c>
      <c r="GX173" s="89"/>
      <c r="GY173" s="5"/>
      <c r="GZ173" s="89"/>
      <c r="HA173" s="143" t="str">
        <f t="shared" si="732"/>
        <v/>
      </c>
      <c r="HB173" s="144" t="str">
        <f t="shared" si="733"/>
        <v/>
      </c>
      <c r="HC173" s="145" t="str">
        <f t="shared" si="734"/>
        <v/>
      </c>
      <c r="HD173" s="145" t="str">
        <f t="shared" si="735"/>
        <v/>
      </c>
      <c r="HE173" s="146" t="str">
        <f t="shared" si="736"/>
        <v/>
      </c>
      <c r="HF173" s="147" t="str">
        <f t="shared" si="737"/>
        <v/>
      </c>
      <c r="HG173" s="148" t="str">
        <f t="shared" si="738"/>
        <v/>
      </c>
      <c r="HH173" s="149" t="str">
        <f t="shared" si="739"/>
        <v/>
      </c>
      <c r="HI173" s="150" t="str">
        <f t="shared" si="740"/>
        <v/>
      </c>
      <c r="HJ173" s="89"/>
      <c r="HK173" s="5"/>
      <c r="HL173" s="89"/>
      <c r="HM173" s="143" t="str">
        <f t="shared" si="741"/>
        <v/>
      </c>
      <c r="HN173" s="144" t="str">
        <f t="shared" si="742"/>
        <v/>
      </c>
      <c r="HO173" s="145" t="str">
        <f t="shared" si="743"/>
        <v/>
      </c>
      <c r="HP173" s="145" t="str">
        <f t="shared" si="744"/>
        <v/>
      </c>
      <c r="HQ173" s="146" t="str">
        <f t="shared" si="745"/>
        <v/>
      </c>
      <c r="HR173" s="147" t="str">
        <f t="shared" si="746"/>
        <v/>
      </c>
      <c r="HS173" s="148" t="str">
        <f t="shared" si="747"/>
        <v/>
      </c>
      <c r="HT173" s="149" t="str">
        <f t="shared" si="748"/>
        <v/>
      </c>
      <c r="HU173" s="150" t="str">
        <f t="shared" si="749"/>
        <v/>
      </c>
      <c r="HV173" s="89"/>
      <c r="HW173" s="5"/>
      <c r="HX173" s="89"/>
      <c r="HY173" s="143" t="str">
        <f t="shared" si="750"/>
        <v/>
      </c>
      <c r="HZ173" s="144" t="str">
        <f t="shared" si="751"/>
        <v/>
      </c>
      <c r="IA173" s="145" t="str">
        <f t="shared" si="752"/>
        <v/>
      </c>
      <c r="IB173" s="145" t="str">
        <f t="shared" si="753"/>
        <v/>
      </c>
      <c r="IC173" s="146" t="str">
        <f t="shared" si="754"/>
        <v/>
      </c>
      <c r="ID173" s="147" t="str">
        <f t="shared" si="755"/>
        <v/>
      </c>
      <c r="IE173" s="148" t="str">
        <f t="shared" si="756"/>
        <v/>
      </c>
      <c r="IF173" s="149" t="str">
        <f t="shared" si="757"/>
        <v/>
      </c>
      <c r="IG173" s="150" t="str">
        <f t="shared" si="758"/>
        <v/>
      </c>
      <c r="IH173" s="89"/>
      <c r="II173" s="5"/>
      <c r="IJ173" s="89"/>
      <c r="IK173" s="143" t="str">
        <f t="shared" si="759"/>
        <v/>
      </c>
      <c r="IL173" s="144" t="str">
        <f t="shared" si="760"/>
        <v/>
      </c>
      <c r="IM173" s="145" t="str">
        <f t="shared" si="761"/>
        <v/>
      </c>
      <c r="IN173" s="145" t="str">
        <f t="shared" si="762"/>
        <v/>
      </c>
      <c r="IO173" s="146" t="str">
        <f t="shared" si="763"/>
        <v/>
      </c>
      <c r="IP173" s="147" t="str">
        <f t="shared" si="764"/>
        <v/>
      </c>
      <c r="IQ173" s="148" t="str">
        <f t="shared" si="765"/>
        <v/>
      </c>
      <c r="IR173" s="149" t="str">
        <f t="shared" si="766"/>
        <v/>
      </c>
      <c r="IS173" s="150" t="str">
        <f t="shared" si="767"/>
        <v/>
      </c>
      <c r="IT173" s="89"/>
      <c r="IU173" s="5"/>
      <c r="IV173" s="89"/>
      <c r="IW173" s="143" t="str">
        <f t="shared" si="768"/>
        <v/>
      </c>
      <c r="IX173" s="144" t="str">
        <f t="shared" si="769"/>
        <v/>
      </c>
      <c r="IY173" s="145" t="str">
        <f t="shared" si="770"/>
        <v/>
      </c>
      <c r="IZ173" s="145" t="str">
        <f t="shared" si="771"/>
        <v/>
      </c>
      <c r="JA173" s="146" t="str">
        <f t="shared" si="772"/>
        <v/>
      </c>
      <c r="JB173" s="147" t="str">
        <f t="shared" si="773"/>
        <v/>
      </c>
      <c r="JC173" s="148" t="str">
        <f t="shared" si="774"/>
        <v/>
      </c>
      <c r="JD173" s="149" t="str">
        <f t="shared" si="775"/>
        <v/>
      </c>
      <c r="JE173" s="150" t="str">
        <f t="shared" si="776"/>
        <v/>
      </c>
      <c r="JF173" s="89"/>
      <c r="JG173" s="5"/>
      <c r="JH173" s="89"/>
      <c r="JI173" s="143" t="str">
        <f t="shared" si="777"/>
        <v/>
      </c>
      <c r="JJ173" s="144" t="str">
        <f t="shared" si="778"/>
        <v/>
      </c>
      <c r="JK173" s="145" t="str">
        <f t="shared" si="779"/>
        <v/>
      </c>
      <c r="JL173" s="145" t="str">
        <f t="shared" si="780"/>
        <v/>
      </c>
      <c r="JM173" s="146" t="str">
        <f t="shared" si="781"/>
        <v/>
      </c>
      <c r="JN173" s="147" t="str">
        <f t="shared" si="782"/>
        <v/>
      </c>
      <c r="JO173" s="148" t="str">
        <f t="shared" si="783"/>
        <v/>
      </c>
      <c r="JP173" s="149" t="str">
        <f t="shared" si="784"/>
        <v/>
      </c>
      <c r="JQ173" s="150" t="str">
        <f t="shared" si="785"/>
        <v/>
      </c>
      <c r="JR173" s="89"/>
      <c r="JS173" s="5"/>
      <c r="JT173" s="89"/>
      <c r="JU173" s="143" t="str">
        <f t="shared" si="786"/>
        <v/>
      </c>
      <c r="JV173" s="144" t="str">
        <f t="shared" si="787"/>
        <v/>
      </c>
      <c r="JW173" s="145" t="str">
        <f t="shared" si="788"/>
        <v/>
      </c>
      <c r="JX173" s="145" t="str">
        <f t="shared" si="789"/>
        <v/>
      </c>
      <c r="JY173" s="146" t="str">
        <f t="shared" si="790"/>
        <v/>
      </c>
      <c r="JZ173" s="147" t="str">
        <f t="shared" si="791"/>
        <v/>
      </c>
      <c r="KA173" s="148" t="str">
        <f t="shared" si="792"/>
        <v/>
      </c>
      <c r="KB173" s="149" t="str">
        <f t="shared" si="793"/>
        <v/>
      </c>
      <c r="KC173" s="150" t="str">
        <f t="shared" si="794"/>
        <v/>
      </c>
      <c r="KD173" s="89"/>
      <c r="KE173" s="5"/>
      <c r="KF173" s="89"/>
    </row>
    <row r="174" spans="1:292" ht="13.5" customHeight="1" x14ac:dyDescent="0.25">
      <c r="A174" s="100"/>
      <c r="E174" s="143" t="str">
        <f t="shared" si="621"/>
        <v/>
      </c>
      <c r="F174" s="144" t="str">
        <f t="shared" si="622"/>
        <v/>
      </c>
      <c r="G174" s="145" t="str">
        <f t="shared" si="623"/>
        <v/>
      </c>
      <c r="H174" s="145" t="str">
        <f t="shared" si="624"/>
        <v/>
      </c>
      <c r="I174" s="146" t="str">
        <f t="shared" si="625"/>
        <v/>
      </c>
      <c r="J174" s="147" t="str">
        <f t="shared" si="626"/>
        <v/>
      </c>
      <c r="K174" s="148" t="str">
        <f t="shared" si="627"/>
        <v/>
      </c>
      <c r="L174" s="149" t="str">
        <f t="shared" si="628"/>
        <v/>
      </c>
      <c r="M174" s="150" t="str">
        <f t="shared" si="629"/>
        <v/>
      </c>
      <c r="O174" s="5"/>
      <c r="Q174" s="143" t="str">
        <f t="shared" si="630"/>
        <v/>
      </c>
      <c r="R174" s="144" t="str">
        <f t="shared" si="631"/>
        <v/>
      </c>
      <c r="S174" s="145" t="str">
        <f t="shared" si="632"/>
        <v/>
      </c>
      <c r="T174" s="145" t="str">
        <f t="shared" si="633"/>
        <v/>
      </c>
      <c r="U174" s="146" t="str">
        <f t="shared" si="634"/>
        <v/>
      </c>
      <c r="V174" s="147" t="str">
        <f t="shared" si="635"/>
        <v/>
      </c>
      <c r="W174" s="148" t="str">
        <f t="shared" si="636"/>
        <v/>
      </c>
      <c r="X174" s="149" t="str">
        <f t="shared" si="637"/>
        <v/>
      </c>
      <c r="Y174" s="150" t="str">
        <f t="shared" si="638"/>
        <v/>
      </c>
      <c r="AA174" s="5"/>
      <c r="AC174" s="143" t="str">
        <f t="shared" si="639"/>
        <v/>
      </c>
      <c r="AD174" s="144" t="str">
        <f t="shared" si="640"/>
        <v/>
      </c>
      <c r="AE174" s="145" t="str">
        <f t="shared" si="641"/>
        <v/>
      </c>
      <c r="AF174" s="145" t="str">
        <f t="shared" si="642"/>
        <v/>
      </c>
      <c r="AG174" s="146" t="str">
        <f t="shared" si="643"/>
        <v/>
      </c>
      <c r="AH174" s="147" t="str">
        <f t="shared" si="644"/>
        <v/>
      </c>
      <c r="AI174" s="148" t="str">
        <f t="shared" si="645"/>
        <v/>
      </c>
      <c r="AJ174" s="149" t="str">
        <f t="shared" si="646"/>
        <v/>
      </c>
      <c r="AK174" s="150" t="str">
        <f t="shared" si="647"/>
        <v/>
      </c>
      <c r="AM174" s="5"/>
      <c r="AO174" s="143" t="str">
        <f t="shared" si="598"/>
        <v/>
      </c>
      <c r="AP174" s="144" t="str">
        <f t="shared" si="599"/>
        <v/>
      </c>
      <c r="AQ174" s="145" t="str">
        <f t="shared" si="648"/>
        <v/>
      </c>
      <c r="AR174" s="145" t="str">
        <f t="shared" si="649"/>
        <v/>
      </c>
      <c r="AS174" s="146" t="str">
        <f t="shared" si="600"/>
        <v/>
      </c>
      <c r="AT174" s="147" t="str">
        <f t="shared" si="601"/>
        <v/>
      </c>
      <c r="AU174" s="148" t="str">
        <f t="shared" si="602"/>
        <v/>
      </c>
      <c r="AV174" s="149" t="str">
        <f t="shared" si="603"/>
        <v/>
      </c>
      <c r="AW174" s="150" t="str">
        <f t="shared" si="604"/>
        <v/>
      </c>
      <c r="AX174" s="89"/>
      <c r="AY174" s="5"/>
      <c r="AZ174" s="89"/>
      <c r="BA174" s="143" t="str">
        <f t="shared" si="605"/>
        <v/>
      </c>
      <c r="BB174" s="144" t="str">
        <f t="shared" si="606"/>
        <v/>
      </c>
      <c r="BC174" s="145" t="str">
        <f t="shared" si="650"/>
        <v/>
      </c>
      <c r="BD174" s="145" t="str">
        <f t="shared" si="651"/>
        <v/>
      </c>
      <c r="BE174" s="146" t="str">
        <f t="shared" si="607"/>
        <v/>
      </c>
      <c r="BF174" s="147" t="str">
        <f t="shared" si="608"/>
        <v/>
      </c>
      <c r="BG174" s="148" t="str">
        <f t="shared" si="609"/>
        <v/>
      </c>
      <c r="BH174" s="149" t="str">
        <f t="shared" si="610"/>
        <v/>
      </c>
      <c r="BI174" s="150" t="str">
        <f t="shared" si="611"/>
        <v/>
      </c>
      <c r="BJ174" s="89"/>
      <c r="BK174" s="5"/>
      <c r="BL174" s="89"/>
      <c r="BM174" s="143" t="str">
        <f t="shared" si="571"/>
        <v/>
      </c>
      <c r="BN174" s="144" t="str">
        <f t="shared" si="572"/>
        <v/>
      </c>
      <c r="BO174" s="145" t="str">
        <f t="shared" si="573"/>
        <v/>
      </c>
      <c r="BP174" s="145" t="str">
        <f t="shared" si="574"/>
        <v/>
      </c>
      <c r="BQ174" s="146" t="str">
        <f t="shared" si="575"/>
        <v/>
      </c>
      <c r="BR174" s="147" t="str">
        <f t="shared" si="576"/>
        <v/>
      </c>
      <c r="BS174" s="148" t="str">
        <f t="shared" si="577"/>
        <v/>
      </c>
      <c r="BT174" s="149" t="str">
        <f t="shared" si="578"/>
        <v/>
      </c>
      <c r="BU174" s="150" t="str">
        <f t="shared" si="579"/>
        <v/>
      </c>
      <c r="BV174" s="89"/>
      <c r="BW174" s="142"/>
      <c r="BX174" s="142"/>
      <c r="BY174" s="143" t="str">
        <f t="shared" si="795"/>
        <v/>
      </c>
      <c r="BZ174" s="144" t="str">
        <f t="shared" si="796"/>
        <v/>
      </c>
      <c r="CA174" s="145" t="str">
        <f t="shared" si="797"/>
        <v/>
      </c>
      <c r="CB174" s="145" t="str">
        <f t="shared" si="798"/>
        <v/>
      </c>
      <c r="CC174" s="146" t="str">
        <f t="shared" si="799"/>
        <v/>
      </c>
      <c r="CD174" s="147" t="str">
        <f t="shared" si="800"/>
        <v/>
      </c>
      <c r="CE174" s="148" t="str">
        <f t="shared" si="801"/>
        <v/>
      </c>
      <c r="CF174" s="149" t="str">
        <f t="shared" si="802"/>
        <v/>
      </c>
      <c r="CG174" s="150" t="str">
        <f t="shared" si="803"/>
        <v/>
      </c>
      <c r="CH174" s="89"/>
      <c r="CI174" s="5"/>
      <c r="CJ174" s="89"/>
      <c r="CK174" s="143" t="str">
        <f t="shared" si="652"/>
        <v/>
      </c>
      <c r="CL174" s="144" t="str">
        <f t="shared" si="653"/>
        <v/>
      </c>
      <c r="CM174" s="145" t="str">
        <f t="shared" si="654"/>
        <v/>
      </c>
      <c r="CN174" s="145" t="str">
        <f t="shared" si="655"/>
        <v/>
      </c>
      <c r="CO174" s="146" t="str">
        <f t="shared" si="656"/>
        <v/>
      </c>
      <c r="CP174" s="147" t="str">
        <f t="shared" si="657"/>
        <v/>
      </c>
      <c r="CQ174" s="148" t="str">
        <f t="shared" si="658"/>
        <v/>
      </c>
      <c r="CR174" s="149" t="str">
        <f t="shared" si="659"/>
        <v/>
      </c>
      <c r="CS174" s="150" t="str">
        <f t="shared" si="660"/>
        <v/>
      </c>
      <c r="CT174" s="89"/>
      <c r="CU174" s="5"/>
      <c r="CV174" s="89"/>
      <c r="CW174" s="143" t="str">
        <f t="shared" si="562"/>
        <v/>
      </c>
      <c r="CX174" s="144" t="str">
        <f t="shared" si="563"/>
        <v/>
      </c>
      <c r="CY174" s="145" t="str">
        <f t="shared" si="564"/>
        <v/>
      </c>
      <c r="CZ174" s="145" t="str">
        <f t="shared" si="565"/>
        <v/>
      </c>
      <c r="DA174" s="146" t="str">
        <f t="shared" si="566"/>
        <v/>
      </c>
      <c r="DB174" s="147" t="str">
        <f t="shared" si="567"/>
        <v/>
      </c>
      <c r="DC174" s="148" t="str">
        <f t="shared" si="568"/>
        <v/>
      </c>
      <c r="DD174" s="149" t="str">
        <f t="shared" si="569"/>
        <v/>
      </c>
      <c r="DE174" s="150" t="str">
        <f t="shared" si="570"/>
        <v/>
      </c>
      <c r="DF174" s="89"/>
      <c r="DG174" s="142"/>
      <c r="DH174" s="142"/>
      <c r="DI174" s="143" t="str">
        <f t="shared" si="661"/>
        <v/>
      </c>
      <c r="DJ174" s="144" t="str">
        <f t="shared" si="662"/>
        <v/>
      </c>
      <c r="DK174" s="145" t="str">
        <f t="shared" si="663"/>
        <v/>
      </c>
      <c r="DL174" s="145" t="str">
        <f t="shared" si="664"/>
        <v/>
      </c>
      <c r="DM174" s="146" t="str">
        <f t="shared" si="665"/>
        <v/>
      </c>
      <c r="DN174" s="147" t="str">
        <f t="shared" si="666"/>
        <v/>
      </c>
      <c r="DO174" s="148" t="str">
        <f t="shared" si="667"/>
        <v/>
      </c>
      <c r="DP174" s="149" t="str">
        <f t="shared" si="668"/>
        <v/>
      </c>
      <c r="DQ174" s="150" t="str">
        <f t="shared" si="669"/>
        <v/>
      </c>
      <c r="DR174" s="89"/>
      <c r="DS174" s="5"/>
      <c r="DT174" s="89"/>
      <c r="DU174" s="143" t="str">
        <f t="shared" si="670"/>
        <v/>
      </c>
      <c r="DV174" s="144" t="str">
        <f t="shared" si="671"/>
        <v/>
      </c>
      <c r="DW174" s="145" t="str">
        <f t="shared" si="672"/>
        <v/>
      </c>
      <c r="DX174" s="145" t="str">
        <f t="shared" si="673"/>
        <v/>
      </c>
      <c r="DY174" s="146" t="str">
        <f t="shared" si="674"/>
        <v/>
      </c>
      <c r="DZ174" s="147" t="str">
        <f t="shared" si="675"/>
        <v/>
      </c>
      <c r="EA174" s="148" t="str">
        <f t="shared" si="676"/>
        <v/>
      </c>
      <c r="EB174" s="149" t="str">
        <f t="shared" si="677"/>
        <v/>
      </c>
      <c r="EC174" s="150" t="str">
        <f t="shared" si="678"/>
        <v/>
      </c>
      <c r="ED174" s="89"/>
      <c r="EE174" s="5"/>
      <c r="EF174" s="89"/>
      <c r="EG174" s="143" t="str">
        <f t="shared" si="679"/>
        <v/>
      </c>
      <c r="EH174" s="144" t="str">
        <f t="shared" si="680"/>
        <v/>
      </c>
      <c r="EI174" s="145" t="str">
        <f t="shared" si="681"/>
        <v/>
      </c>
      <c r="EJ174" s="145" t="str">
        <f t="shared" si="682"/>
        <v/>
      </c>
      <c r="EK174" s="146" t="str">
        <f t="shared" si="683"/>
        <v/>
      </c>
      <c r="EL174" s="147" t="str">
        <f t="shared" si="684"/>
        <v/>
      </c>
      <c r="EM174" s="148" t="str">
        <f t="shared" si="685"/>
        <v/>
      </c>
      <c r="EN174" s="149" t="str">
        <f t="shared" si="686"/>
        <v/>
      </c>
      <c r="EO174" s="150" t="str">
        <f t="shared" si="687"/>
        <v/>
      </c>
      <c r="EP174" s="89"/>
      <c r="EQ174" s="5"/>
      <c r="ER174" s="89"/>
      <c r="ES174" s="143" t="str">
        <f t="shared" si="688"/>
        <v/>
      </c>
      <c r="ET174" s="144" t="str">
        <f t="shared" si="689"/>
        <v/>
      </c>
      <c r="EU174" s="145" t="str">
        <f t="shared" si="690"/>
        <v/>
      </c>
      <c r="EV174" s="145" t="str">
        <f t="shared" si="691"/>
        <v/>
      </c>
      <c r="EW174" s="146" t="str">
        <f t="shared" si="692"/>
        <v/>
      </c>
      <c r="EX174" s="147" t="str">
        <f t="shared" si="693"/>
        <v/>
      </c>
      <c r="EY174" s="148" t="str">
        <f t="shared" si="694"/>
        <v/>
      </c>
      <c r="EZ174" s="149" t="str">
        <f t="shared" si="695"/>
        <v/>
      </c>
      <c r="FA174" s="150" t="str">
        <f t="shared" si="696"/>
        <v/>
      </c>
      <c r="FB174" s="89"/>
      <c r="FC174" s="5"/>
      <c r="FD174" s="89"/>
      <c r="FE174" s="143" t="str">
        <f t="shared" si="697"/>
        <v/>
      </c>
      <c r="FF174" s="144" t="str">
        <f t="shared" si="698"/>
        <v/>
      </c>
      <c r="FG174" s="145" t="str">
        <f t="shared" si="699"/>
        <v/>
      </c>
      <c r="FH174" s="145" t="str">
        <f t="shared" si="700"/>
        <v/>
      </c>
      <c r="FI174" s="146" t="str">
        <f t="shared" si="701"/>
        <v/>
      </c>
      <c r="FJ174" s="147" t="str">
        <f t="shared" si="702"/>
        <v/>
      </c>
      <c r="FK174" s="148" t="str">
        <f t="shared" si="703"/>
        <v/>
      </c>
      <c r="FL174" s="149" t="str">
        <f t="shared" si="704"/>
        <v/>
      </c>
      <c r="FM174" s="150" t="str">
        <f t="shared" si="705"/>
        <v/>
      </c>
      <c r="FN174" s="89"/>
      <c r="FO174" s="5"/>
      <c r="FP174" s="89"/>
      <c r="FQ174" s="143" t="str">
        <f>IF(FU174="","",#REF!)</f>
        <v/>
      </c>
      <c r="FR174" s="144" t="str">
        <f t="shared" si="706"/>
        <v/>
      </c>
      <c r="FS174" s="145" t="str">
        <f t="shared" si="707"/>
        <v/>
      </c>
      <c r="FT174" s="145" t="str">
        <f t="shared" si="708"/>
        <v/>
      </c>
      <c r="FU174" s="146" t="str">
        <f t="shared" si="709"/>
        <v/>
      </c>
      <c r="FV174" s="147" t="str">
        <f t="shared" si="710"/>
        <v/>
      </c>
      <c r="FW174" s="148" t="str">
        <f t="shared" si="711"/>
        <v/>
      </c>
      <c r="FX174" s="149" t="str">
        <f t="shared" si="712"/>
        <v/>
      </c>
      <c r="FY174" s="150" t="str">
        <f t="shared" si="713"/>
        <v/>
      </c>
      <c r="FZ174" s="89"/>
      <c r="GA174" s="5"/>
      <c r="GB174" s="89"/>
      <c r="GC174" s="143" t="str">
        <f t="shared" si="714"/>
        <v/>
      </c>
      <c r="GD174" s="144" t="str">
        <f t="shared" si="715"/>
        <v/>
      </c>
      <c r="GE174" s="145" t="str">
        <f t="shared" si="716"/>
        <v/>
      </c>
      <c r="GF174" s="145" t="str">
        <f t="shared" si="717"/>
        <v/>
      </c>
      <c r="GG174" s="146" t="str">
        <f t="shared" si="718"/>
        <v/>
      </c>
      <c r="GH174" s="147" t="str">
        <f t="shared" si="719"/>
        <v/>
      </c>
      <c r="GI174" s="148" t="str">
        <f t="shared" si="720"/>
        <v/>
      </c>
      <c r="GJ174" s="149" t="str">
        <f t="shared" si="721"/>
        <v/>
      </c>
      <c r="GK174" s="150" t="str">
        <f t="shared" si="722"/>
        <v/>
      </c>
      <c r="GL174" s="89"/>
      <c r="GM174" s="5"/>
      <c r="GN174" s="89"/>
      <c r="GO174" s="143" t="str">
        <f t="shared" si="723"/>
        <v/>
      </c>
      <c r="GP174" s="144" t="str">
        <f t="shared" si="724"/>
        <v/>
      </c>
      <c r="GQ174" s="145" t="str">
        <f t="shared" si="725"/>
        <v/>
      </c>
      <c r="GR174" s="145" t="str">
        <f t="shared" si="726"/>
        <v/>
      </c>
      <c r="GS174" s="146" t="str">
        <f t="shared" si="727"/>
        <v/>
      </c>
      <c r="GT174" s="147" t="str">
        <f t="shared" si="728"/>
        <v/>
      </c>
      <c r="GU174" s="148" t="str">
        <f t="shared" si="729"/>
        <v/>
      </c>
      <c r="GV174" s="149" t="str">
        <f t="shared" si="730"/>
        <v/>
      </c>
      <c r="GW174" s="150" t="str">
        <f t="shared" si="731"/>
        <v/>
      </c>
      <c r="GX174" s="89"/>
      <c r="GY174" s="5"/>
      <c r="GZ174" s="89"/>
      <c r="HA174" s="143" t="str">
        <f t="shared" si="732"/>
        <v/>
      </c>
      <c r="HB174" s="144" t="str">
        <f t="shared" si="733"/>
        <v/>
      </c>
      <c r="HC174" s="145" t="str">
        <f t="shared" si="734"/>
        <v/>
      </c>
      <c r="HD174" s="145" t="str">
        <f t="shared" si="735"/>
        <v/>
      </c>
      <c r="HE174" s="146" t="str">
        <f t="shared" si="736"/>
        <v/>
      </c>
      <c r="HF174" s="147" t="str">
        <f t="shared" si="737"/>
        <v/>
      </c>
      <c r="HG174" s="148" t="str">
        <f t="shared" si="738"/>
        <v/>
      </c>
      <c r="HH174" s="149" t="str">
        <f t="shared" si="739"/>
        <v/>
      </c>
      <c r="HI174" s="150" t="str">
        <f t="shared" si="740"/>
        <v/>
      </c>
      <c r="HJ174" s="89"/>
      <c r="HK174" s="5"/>
      <c r="HL174" s="89"/>
      <c r="HM174" s="143" t="str">
        <f t="shared" si="741"/>
        <v/>
      </c>
      <c r="HN174" s="144" t="str">
        <f t="shared" si="742"/>
        <v/>
      </c>
      <c r="HO174" s="145" t="str">
        <f t="shared" si="743"/>
        <v/>
      </c>
      <c r="HP174" s="145" t="str">
        <f t="shared" si="744"/>
        <v/>
      </c>
      <c r="HQ174" s="146" t="str">
        <f t="shared" si="745"/>
        <v/>
      </c>
      <c r="HR174" s="147" t="str">
        <f t="shared" si="746"/>
        <v/>
      </c>
      <c r="HS174" s="148" t="str">
        <f t="shared" si="747"/>
        <v/>
      </c>
      <c r="HT174" s="149" t="str">
        <f t="shared" si="748"/>
        <v/>
      </c>
      <c r="HU174" s="150" t="str">
        <f t="shared" si="749"/>
        <v/>
      </c>
      <c r="HV174" s="89"/>
      <c r="HW174" s="5"/>
      <c r="HX174" s="89"/>
      <c r="HY174" s="143" t="str">
        <f t="shared" si="750"/>
        <v/>
      </c>
      <c r="HZ174" s="144" t="str">
        <f t="shared" si="751"/>
        <v/>
      </c>
      <c r="IA174" s="145" t="str">
        <f t="shared" si="752"/>
        <v/>
      </c>
      <c r="IB174" s="145" t="str">
        <f t="shared" si="753"/>
        <v/>
      </c>
      <c r="IC174" s="146" t="str">
        <f t="shared" si="754"/>
        <v/>
      </c>
      <c r="ID174" s="147" t="str">
        <f t="shared" si="755"/>
        <v/>
      </c>
      <c r="IE174" s="148" t="str">
        <f t="shared" si="756"/>
        <v/>
      </c>
      <c r="IF174" s="149" t="str">
        <f t="shared" si="757"/>
        <v/>
      </c>
      <c r="IG174" s="150" t="str">
        <f t="shared" si="758"/>
        <v/>
      </c>
      <c r="IH174" s="89"/>
      <c r="II174" s="5"/>
      <c r="IJ174" s="89"/>
      <c r="IK174" s="143" t="str">
        <f t="shared" si="759"/>
        <v/>
      </c>
      <c r="IL174" s="144" t="str">
        <f t="shared" si="760"/>
        <v/>
      </c>
      <c r="IM174" s="145" t="str">
        <f t="shared" si="761"/>
        <v/>
      </c>
      <c r="IN174" s="145" t="str">
        <f t="shared" si="762"/>
        <v/>
      </c>
      <c r="IO174" s="146" t="str">
        <f t="shared" si="763"/>
        <v/>
      </c>
      <c r="IP174" s="147" t="str">
        <f t="shared" si="764"/>
        <v/>
      </c>
      <c r="IQ174" s="148" t="str">
        <f t="shared" si="765"/>
        <v/>
      </c>
      <c r="IR174" s="149" t="str">
        <f t="shared" si="766"/>
        <v/>
      </c>
      <c r="IS174" s="150" t="str">
        <f t="shared" si="767"/>
        <v/>
      </c>
      <c r="IT174" s="89"/>
      <c r="IU174" s="5"/>
      <c r="IV174" s="89"/>
      <c r="IW174" s="143" t="str">
        <f t="shared" si="768"/>
        <v/>
      </c>
      <c r="IX174" s="144" t="str">
        <f t="shared" si="769"/>
        <v/>
      </c>
      <c r="IY174" s="145" t="str">
        <f t="shared" si="770"/>
        <v/>
      </c>
      <c r="IZ174" s="145" t="str">
        <f t="shared" si="771"/>
        <v/>
      </c>
      <c r="JA174" s="146" t="str">
        <f t="shared" si="772"/>
        <v/>
      </c>
      <c r="JB174" s="147" t="str">
        <f t="shared" si="773"/>
        <v/>
      </c>
      <c r="JC174" s="148" t="str">
        <f t="shared" si="774"/>
        <v/>
      </c>
      <c r="JD174" s="149" t="str">
        <f t="shared" si="775"/>
        <v/>
      </c>
      <c r="JE174" s="150" t="str">
        <f t="shared" si="776"/>
        <v/>
      </c>
      <c r="JF174" s="89"/>
      <c r="JG174" s="5"/>
      <c r="JH174" s="89"/>
      <c r="JI174" s="143" t="str">
        <f t="shared" si="777"/>
        <v/>
      </c>
      <c r="JJ174" s="144" t="str">
        <f t="shared" si="778"/>
        <v/>
      </c>
      <c r="JK174" s="145" t="str">
        <f t="shared" si="779"/>
        <v/>
      </c>
      <c r="JL174" s="145" t="str">
        <f t="shared" si="780"/>
        <v/>
      </c>
      <c r="JM174" s="146" t="str">
        <f t="shared" si="781"/>
        <v/>
      </c>
      <c r="JN174" s="147" t="str">
        <f t="shared" si="782"/>
        <v/>
      </c>
      <c r="JO174" s="148" t="str">
        <f t="shared" si="783"/>
        <v/>
      </c>
      <c r="JP174" s="149" t="str">
        <f t="shared" si="784"/>
        <v/>
      </c>
      <c r="JQ174" s="150" t="str">
        <f t="shared" si="785"/>
        <v/>
      </c>
      <c r="JR174" s="89"/>
      <c r="JS174" s="5"/>
      <c r="JT174" s="89"/>
      <c r="JU174" s="143" t="str">
        <f t="shared" si="786"/>
        <v/>
      </c>
      <c r="JV174" s="144" t="str">
        <f t="shared" si="787"/>
        <v/>
      </c>
      <c r="JW174" s="145" t="str">
        <f t="shared" si="788"/>
        <v/>
      </c>
      <c r="JX174" s="145" t="str">
        <f t="shared" si="789"/>
        <v/>
      </c>
      <c r="JY174" s="146" t="str">
        <f t="shared" si="790"/>
        <v/>
      </c>
      <c r="JZ174" s="147" t="str">
        <f t="shared" si="791"/>
        <v/>
      </c>
      <c r="KA174" s="148" t="str">
        <f t="shared" si="792"/>
        <v/>
      </c>
      <c r="KB174" s="149" t="str">
        <f t="shared" si="793"/>
        <v/>
      </c>
      <c r="KC174" s="150" t="str">
        <f t="shared" si="794"/>
        <v/>
      </c>
      <c r="KD174" s="89"/>
      <c r="KE174" s="5"/>
      <c r="KF174" s="89"/>
    </row>
    <row r="175" spans="1:292" ht="13.5" customHeight="1" x14ac:dyDescent="0.25">
      <c r="A175" s="100"/>
      <c r="E175" s="143" t="str">
        <f t="shared" si="621"/>
        <v/>
      </c>
      <c r="F175" s="144" t="str">
        <f t="shared" si="622"/>
        <v/>
      </c>
      <c r="G175" s="145" t="str">
        <f t="shared" si="623"/>
        <v/>
      </c>
      <c r="H175" s="145" t="str">
        <f t="shared" si="624"/>
        <v/>
      </c>
      <c r="I175" s="146" t="str">
        <f t="shared" si="625"/>
        <v/>
      </c>
      <c r="J175" s="147" t="str">
        <f t="shared" si="626"/>
        <v/>
      </c>
      <c r="K175" s="148" t="str">
        <f t="shared" si="627"/>
        <v/>
      </c>
      <c r="L175" s="149" t="str">
        <f t="shared" si="628"/>
        <v/>
      </c>
      <c r="M175" s="150" t="str">
        <f t="shared" si="629"/>
        <v/>
      </c>
      <c r="O175" s="5"/>
      <c r="Q175" s="143" t="str">
        <f t="shared" si="630"/>
        <v/>
      </c>
      <c r="R175" s="144" t="str">
        <f t="shared" si="631"/>
        <v/>
      </c>
      <c r="S175" s="145" t="str">
        <f t="shared" si="632"/>
        <v/>
      </c>
      <c r="T175" s="145" t="str">
        <f t="shared" si="633"/>
        <v/>
      </c>
      <c r="U175" s="146" t="str">
        <f t="shared" si="634"/>
        <v/>
      </c>
      <c r="V175" s="147" t="str">
        <f t="shared" si="635"/>
        <v/>
      </c>
      <c r="W175" s="148" t="str">
        <f t="shared" si="636"/>
        <v/>
      </c>
      <c r="X175" s="149" t="str">
        <f t="shared" si="637"/>
        <v/>
      </c>
      <c r="Y175" s="150" t="str">
        <f t="shared" si="638"/>
        <v/>
      </c>
      <c r="AA175" s="5"/>
      <c r="AC175" s="143" t="str">
        <f t="shared" si="639"/>
        <v/>
      </c>
      <c r="AD175" s="144" t="str">
        <f t="shared" si="640"/>
        <v/>
      </c>
      <c r="AE175" s="145" t="str">
        <f t="shared" si="641"/>
        <v/>
      </c>
      <c r="AF175" s="145" t="str">
        <f t="shared" si="642"/>
        <v/>
      </c>
      <c r="AG175" s="146" t="str">
        <f t="shared" si="643"/>
        <v/>
      </c>
      <c r="AH175" s="147" t="str">
        <f t="shared" si="644"/>
        <v/>
      </c>
      <c r="AI175" s="148" t="str">
        <f t="shared" si="645"/>
        <v/>
      </c>
      <c r="AJ175" s="149" t="str">
        <f t="shared" si="646"/>
        <v/>
      </c>
      <c r="AK175" s="150" t="str">
        <f t="shared" si="647"/>
        <v/>
      </c>
      <c r="AM175" s="5"/>
      <c r="AO175" s="143" t="str">
        <f t="shared" si="598"/>
        <v/>
      </c>
      <c r="AP175" s="144" t="str">
        <f t="shared" si="599"/>
        <v/>
      </c>
      <c r="AQ175" s="145" t="str">
        <f t="shared" si="648"/>
        <v/>
      </c>
      <c r="AR175" s="145" t="str">
        <f t="shared" si="649"/>
        <v/>
      </c>
      <c r="AS175" s="146" t="str">
        <f t="shared" si="600"/>
        <v/>
      </c>
      <c r="AT175" s="147" t="str">
        <f t="shared" si="601"/>
        <v/>
      </c>
      <c r="AU175" s="148" t="str">
        <f t="shared" si="602"/>
        <v/>
      </c>
      <c r="AV175" s="149" t="str">
        <f t="shared" si="603"/>
        <v/>
      </c>
      <c r="AW175" s="150" t="str">
        <f t="shared" si="604"/>
        <v/>
      </c>
      <c r="AX175" s="89"/>
      <c r="AY175" s="5"/>
      <c r="AZ175" s="89"/>
      <c r="BA175" s="143" t="str">
        <f t="shared" si="605"/>
        <v/>
      </c>
      <c r="BB175" s="144" t="str">
        <f t="shared" si="606"/>
        <v/>
      </c>
      <c r="BC175" s="145" t="str">
        <f t="shared" si="650"/>
        <v/>
      </c>
      <c r="BD175" s="145" t="str">
        <f t="shared" si="651"/>
        <v/>
      </c>
      <c r="BE175" s="146" t="str">
        <f t="shared" si="607"/>
        <v/>
      </c>
      <c r="BF175" s="147" t="str">
        <f t="shared" si="608"/>
        <v/>
      </c>
      <c r="BG175" s="148" t="str">
        <f t="shared" si="609"/>
        <v/>
      </c>
      <c r="BH175" s="149" t="str">
        <f t="shared" si="610"/>
        <v/>
      </c>
      <c r="BI175" s="150" t="str">
        <f t="shared" si="611"/>
        <v/>
      </c>
      <c r="BJ175" s="89"/>
      <c r="BK175" s="5"/>
      <c r="BL175" s="89"/>
      <c r="BM175" s="143" t="str">
        <f t="shared" si="571"/>
        <v/>
      </c>
      <c r="BN175" s="144" t="str">
        <f t="shared" si="572"/>
        <v/>
      </c>
      <c r="BO175" s="145" t="str">
        <f t="shared" si="573"/>
        <v/>
      </c>
      <c r="BP175" s="145" t="str">
        <f t="shared" si="574"/>
        <v/>
      </c>
      <c r="BQ175" s="146" t="str">
        <f t="shared" si="575"/>
        <v/>
      </c>
      <c r="BR175" s="147" t="str">
        <f t="shared" si="576"/>
        <v/>
      </c>
      <c r="BS175" s="148" t="str">
        <f t="shared" si="577"/>
        <v/>
      </c>
      <c r="BT175" s="149" t="str">
        <f t="shared" si="578"/>
        <v/>
      </c>
      <c r="BU175" s="150" t="str">
        <f t="shared" si="579"/>
        <v/>
      </c>
      <c r="BV175" s="89"/>
      <c r="BW175" s="142"/>
      <c r="BX175" s="142"/>
      <c r="BY175" s="143" t="str">
        <f t="shared" si="795"/>
        <v/>
      </c>
      <c r="BZ175" s="144" t="str">
        <f t="shared" si="796"/>
        <v/>
      </c>
      <c r="CA175" s="145" t="str">
        <f t="shared" si="797"/>
        <v/>
      </c>
      <c r="CB175" s="145" t="str">
        <f t="shared" si="798"/>
        <v/>
      </c>
      <c r="CC175" s="146" t="str">
        <f t="shared" si="799"/>
        <v/>
      </c>
      <c r="CD175" s="147" t="str">
        <f t="shared" si="800"/>
        <v/>
      </c>
      <c r="CE175" s="148" t="str">
        <f t="shared" si="801"/>
        <v/>
      </c>
      <c r="CF175" s="149" t="str">
        <f t="shared" si="802"/>
        <v/>
      </c>
      <c r="CG175" s="150" t="str">
        <f t="shared" si="803"/>
        <v/>
      </c>
      <c r="CH175" s="89"/>
      <c r="CI175" s="5"/>
      <c r="CJ175" s="89"/>
      <c r="CK175" s="143" t="str">
        <f t="shared" si="652"/>
        <v/>
      </c>
      <c r="CL175" s="144" t="str">
        <f t="shared" si="653"/>
        <v/>
      </c>
      <c r="CM175" s="145" t="str">
        <f t="shared" si="654"/>
        <v/>
      </c>
      <c r="CN175" s="145" t="str">
        <f t="shared" si="655"/>
        <v/>
      </c>
      <c r="CO175" s="146" t="str">
        <f t="shared" si="656"/>
        <v/>
      </c>
      <c r="CP175" s="147" t="str">
        <f t="shared" si="657"/>
        <v/>
      </c>
      <c r="CQ175" s="148" t="str">
        <f t="shared" si="658"/>
        <v/>
      </c>
      <c r="CR175" s="149" t="str">
        <f t="shared" si="659"/>
        <v/>
      </c>
      <c r="CS175" s="150" t="str">
        <f t="shared" si="660"/>
        <v/>
      </c>
      <c r="CT175" s="89"/>
      <c r="CU175" s="5"/>
      <c r="CV175" s="89"/>
      <c r="CW175" s="143" t="str">
        <f t="shared" si="562"/>
        <v/>
      </c>
      <c r="CX175" s="144" t="str">
        <f t="shared" si="563"/>
        <v/>
      </c>
      <c r="CY175" s="145" t="str">
        <f t="shared" si="564"/>
        <v/>
      </c>
      <c r="CZ175" s="145" t="str">
        <f t="shared" si="565"/>
        <v/>
      </c>
      <c r="DA175" s="146" t="str">
        <f t="shared" si="566"/>
        <v/>
      </c>
      <c r="DB175" s="147" t="str">
        <f t="shared" si="567"/>
        <v/>
      </c>
      <c r="DC175" s="148" t="str">
        <f t="shared" si="568"/>
        <v/>
      </c>
      <c r="DD175" s="149" t="str">
        <f t="shared" si="569"/>
        <v/>
      </c>
      <c r="DE175" s="150" t="str">
        <f t="shared" si="570"/>
        <v/>
      </c>
      <c r="DF175" s="89"/>
      <c r="DG175" s="142"/>
      <c r="DH175" s="142"/>
      <c r="DI175" s="143" t="str">
        <f t="shared" si="661"/>
        <v/>
      </c>
      <c r="DJ175" s="144" t="str">
        <f t="shared" si="662"/>
        <v/>
      </c>
      <c r="DK175" s="145" t="str">
        <f t="shared" si="663"/>
        <v/>
      </c>
      <c r="DL175" s="145" t="str">
        <f t="shared" si="664"/>
        <v/>
      </c>
      <c r="DM175" s="146" t="str">
        <f t="shared" si="665"/>
        <v/>
      </c>
      <c r="DN175" s="147" t="str">
        <f t="shared" si="666"/>
        <v/>
      </c>
      <c r="DO175" s="148" t="str">
        <f t="shared" si="667"/>
        <v/>
      </c>
      <c r="DP175" s="149" t="str">
        <f t="shared" si="668"/>
        <v/>
      </c>
      <c r="DQ175" s="150" t="str">
        <f t="shared" si="669"/>
        <v/>
      </c>
      <c r="DR175" s="89"/>
      <c r="DS175" s="5"/>
      <c r="DT175" s="89"/>
      <c r="DU175" s="143" t="str">
        <f t="shared" si="670"/>
        <v/>
      </c>
      <c r="DV175" s="144" t="str">
        <f t="shared" si="671"/>
        <v/>
      </c>
      <c r="DW175" s="145" t="str">
        <f t="shared" si="672"/>
        <v/>
      </c>
      <c r="DX175" s="145" t="str">
        <f t="shared" si="673"/>
        <v/>
      </c>
      <c r="DY175" s="146" t="str">
        <f t="shared" si="674"/>
        <v/>
      </c>
      <c r="DZ175" s="147" t="str">
        <f t="shared" si="675"/>
        <v/>
      </c>
      <c r="EA175" s="148" t="str">
        <f t="shared" si="676"/>
        <v/>
      </c>
      <c r="EB175" s="149" t="str">
        <f t="shared" si="677"/>
        <v/>
      </c>
      <c r="EC175" s="150" t="str">
        <f t="shared" si="678"/>
        <v/>
      </c>
      <c r="ED175" s="89"/>
      <c r="EE175" s="5"/>
      <c r="EF175" s="89"/>
      <c r="EG175" s="143" t="str">
        <f t="shared" si="679"/>
        <v/>
      </c>
      <c r="EH175" s="144" t="str">
        <f t="shared" si="680"/>
        <v/>
      </c>
      <c r="EI175" s="145" t="str">
        <f t="shared" si="681"/>
        <v/>
      </c>
      <c r="EJ175" s="145" t="str">
        <f t="shared" si="682"/>
        <v/>
      </c>
      <c r="EK175" s="146" t="str">
        <f t="shared" si="683"/>
        <v/>
      </c>
      <c r="EL175" s="147" t="str">
        <f t="shared" si="684"/>
        <v/>
      </c>
      <c r="EM175" s="148" t="str">
        <f t="shared" si="685"/>
        <v/>
      </c>
      <c r="EN175" s="149" t="str">
        <f t="shared" si="686"/>
        <v/>
      </c>
      <c r="EO175" s="150" t="str">
        <f t="shared" si="687"/>
        <v/>
      </c>
      <c r="EP175" s="89"/>
      <c r="EQ175" s="5"/>
      <c r="ER175" s="89"/>
      <c r="ES175" s="143" t="str">
        <f t="shared" si="688"/>
        <v/>
      </c>
      <c r="ET175" s="144" t="str">
        <f t="shared" si="689"/>
        <v/>
      </c>
      <c r="EU175" s="145" t="str">
        <f t="shared" si="690"/>
        <v/>
      </c>
      <c r="EV175" s="145" t="str">
        <f t="shared" si="691"/>
        <v/>
      </c>
      <c r="EW175" s="146" t="str">
        <f t="shared" si="692"/>
        <v/>
      </c>
      <c r="EX175" s="147" t="str">
        <f t="shared" si="693"/>
        <v/>
      </c>
      <c r="EY175" s="148" t="str">
        <f t="shared" si="694"/>
        <v/>
      </c>
      <c r="EZ175" s="149" t="str">
        <f t="shared" si="695"/>
        <v/>
      </c>
      <c r="FA175" s="150" t="str">
        <f t="shared" si="696"/>
        <v/>
      </c>
      <c r="FB175" s="89"/>
      <c r="FC175" s="5"/>
      <c r="FD175" s="89"/>
      <c r="FE175" s="143" t="str">
        <f t="shared" si="697"/>
        <v/>
      </c>
      <c r="FF175" s="144" t="str">
        <f t="shared" si="698"/>
        <v/>
      </c>
      <c r="FG175" s="145" t="str">
        <f t="shared" si="699"/>
        <v/>
      </c>
      <c r="FH175" s="145" t="str">
        <f t="shared" si="700"/>
        <v/>
      </c>
      <c r="FI175" s="146" t="str">
        <f t="shared" si="701"/>
        <v/>
      </c>
      <c r="FJ175" s="147" t="str">
        <f t="shared" si="702"/>
        <v/>
      </c>
      <c r="FK175" s="148" t="str">
        <f t="shared" si="703"/>
        <v/>
      </c>
      <c r="FL175" s="149" t="str">
        <f t="shared" si="704"/>
        <v/>
      </c>
      <c r="FM175" s="150" t="str">
        <f t="shared" si="705"/>
        <v/>
      </c>
      <c r="FN175" s="89"/>
      <c r="FO175" s="5"/>
      <c r="FP175" s="89"/>
      <c r="FQ175" s="143" t="str">
        <f>IF(FU175="","",#REF!)</f>
        <v/>
      </c>
      <c r="FR175" s="144" t="str">
        <f t="shared" si="706"/>
        <v/>
      </c>
      <c r="FS175" s="145" t="str">
        <f t="shared" si="707"/>
        <v/>
      </c>
      <c r="FT175" s="145" t="str">
        <f t="shared" si="708"/>
        <v/>
      </c>
      <c r="FU175" s="146" t="str">
        <f t="shared" si="709"/>
        <v/>
      </c>
      <c r="FV175" s="147" t="str">
        <f t="shared" si="710"/>
        <v/>
      </c>
      <c r="FW175" s="148" t="str">
        <f t="shared" si="711"/>
        <v/>
      </c>
      <c r="FX175" s="149" t="str">
        <f t="shared" si="712"/>
        <v/>
      </c>
      <c r="FY175" s="150" t="str">
        <f t="shared" si="713"/>
        <v/>
      </c>
      <c r="FZ175" s="89"/>
      <c r="GA175" s="5"/>
      <c r="GB175" s="89"/>
      <c r="GC175" s="143" t="str">
        <f t="shared" si="714"/>
        <v/>
      </c>
      <c r="GD175" s="144" t="str">
        <f t="shared" si="715"/>
        <v/>
      </c>
      <c r="GE175" s="145" t="str">
        <f t="shared" si="716"/>
        <v/>
      </c>
      <c r="GF175" s="145" t="str">
        <f t="shared" si="717"/>
        <v/>
      </c>
      <c r="GG175" s="146" t="str">
        <f t="shared" si="718"/>
        <v/>
      </c>
      <c r="GH175" s="147" t="str">
        <f t="shared" si="719"/>
        <v/>
      </c>
      <c r="GI175" s="148" t="str">
        <f t="shared" si="720"/>
        <v/>
      </c>
      <c r="GJ175" s="149" t="str">
        <f t="shared" si="721"/>
        <v/>
      </c>
      <c r="GK175" s="150" t="str">
        <f t="shared" si="722"/>
        <v/>
      </c>
      <c r="GL175" s="89"/>
      <c r="GM175" s="5"/>
      <c r="GN175" s="89"/>
      <c r="GO175" s="143" t="str">
        <f t="shared" si="723"/>
        <v/>
      </c>
      <c r="GP175" s="144" t="str">
        <f t="shared" si="724"/>
        <v/>
      </c>
      <c r="GQ175" s="145" t="str">
        <f t="shared" si="725"/>
        <v/>
      </c>
      <c r="GR175" s="145" t="str">
        <f t="shared" si="726"/>
        <v/>
      </c>
      <c r="GS175" s="146" t="str">
        <f t="shared" si="727"/>
        <v/>
      </c>
      <c r="GT175" s="147" t="str">
        <f t="shared" si="728"/>
        <v/>
      </c>
      <c r="GU175" s="148" t="str">
        <f t="shared" si="729"/>
        <v/>
      </c>
      <c r="GV175" s="149" t="str">
        <f t="shared" si="730"/>
        <v/>
      </c>
      <c r="GW175" s="150" t="str">
        <f t="shared" si="731"/>
        <v/>
      </c>
      <c r="GX175" s="89"/>
      <c r="GY175" s="5"/>
      <c r="GZ175" s="89"/>
      <c r="HA175" s="143" t="str">
        <f t="shared" si="732"/>
        <v/>
      </c>
      <c r="HB175" s="144" t="str">
        <f t="shared" si="733"/>
        <v/>
      </c>
      <c r="HC175" s="145" t="str">
        <f t="shared" si="734"/>
        <v/>
      </c>
      <c r="HD175" s="145" t="str">
        <f t="shared" si="735"/>
        <v/>
      </c>
      <c r="HE175" s="146" t="str">
        <f t="shared" si="736"/>
        <v/>
      </c>
      <c r="HF175" s="147" t="str">
        <f t="shared" si="737"/>
        <v/>
      </c>
      <c r="HG175" s="148" t="str">
        <f t="shared" si="738"/>
        <v/>
      </c>
      <c r="HH175" s="149" t="str">
        <f t="shared" si="739"/>
        <v/>
      </c>
      <c r="HI175" s="150" t="str">
        <f t="shared" si="740"/>
        <v/>
      </c>
      <c r="HJ175" s="89"/>
      <c r="HK175" s="5"/>
      <c r="HL175" s="89"/>
      <c r="HM175" s="143" t="str">
        <f t="shared" si="741"/>
        <v/>
      </c>
      <c r="HN175" s="144" t="str">
        <f t="shared" si="742"/>
        <v/>
      </c>
      <c r="HO175" s="145" t="str">
        <f t="shared" si="743"/>
        <v/>
      </c>
      <c r="HP175" s="145" t="str">
        <f t="shared" si="744"/>
        <v/>
      </c>
      <c r="HQ175" s="146" t="str">
        <f t="shared" si="745"/>
        <v/>
      </c>
      <c r="HR175" s="147" t="str">
        <f t="shared" si="746"/>
        <v/>
      </c>
      <c r="HS175" s="148" t="str">
        <f t="shared" si="747"/>
        <v/>
      </c>
      <c r="HT175" s="149" t="str">
        <f t="shared" si="748"/>
        <v/>
      </c>
      <c r="HU175" s="150" t="str">
        <f t="shared" si="749"/>
        <v/>
      </c>
      <c r="HV175" s="89"/>
      <c r="HW175" s="5"/>
      <c r="HX175" s="89"/>
      <c r="HY175" s="143" t="str">
        <f t="shared" si="750"/>
        <v/>
      </c>
      <c r="HZ175" s="144" t="str">
        <f t="shared" si="751"/>
        <v/>
      </c>
      <c r="IA175" s="145" t="str">
        <f t="shared" si="752"/>
        <v/>
      </c>
      <c r="IB175" s="145" t="str">
        <f t="shared" si="753"/>
        <v/>
      </c>
      <c r="IC175" s="146" t="str">
        <f t="shared" si="754"/>
        <v/>
      </c>
      <c r="ID175" s="147" t="str">
        <f t="shared" si="755"/>
        <v/>
      </c>
      <c r="IE175" s="148" t="str">
        <f t="shared" si="756"/>
        <v/>
      </c>
      <c r="IF175" s="149" t="str">
        <f t="shared" si="757"/>
        <v/>
      </c>
      <c r="IG175" s="150" t="str">
        <f t="shared" si="758"/>
        <v/>
      </c>
      <c r="IH175" s="89"/>
      <c r="II175" s="5"/>
      <c r="IJ175" s="89"/>
      <c r="IK175" s="143" t="str">
        <f t="shared" si="759"/>
        <v/>
      </c>
      <c r="IL175" s="144" t="str">
        <f t="shared" si="760"/>
        <v/>
      </c>
      <c r="IM175" s="145" t="str">
        <f t="shared" si="761"/>
        <v/>
      </c>
      <c r="IN175" s="145" t="str">
        <f t="shared" si="762"/>
        <v/>
      </c>
      <c r="IO175" s="146" t="str">
        <f t="shared" si="763"/>
        <v/>
      </c>
      <c r="IP175" s="147" t="str">
        <f t="shared" si="764"/>
        <v/>
      </c>
      <c r="IQ175" s="148" t="str">
        <f t="shared" si="765"/>
        <v/>
      </c>
      <c r="IR175" s="149" t="str">
        <f t="shared" si="766"/>
        <v/>
      </c>
      <c r="IS175" s="150" t="str">
        <f t="shared" si="767"/>
        <v/>
      </c>
      <c r="IT175" s="89"/>
      <c r="IU175" s="5"/>
      <c r="IV175" s="89"/>
      <c r="IW175" s="143" t="str">
        <f t="shared" si="768"/>
        <v/>
      </c>
      <c r="IX175" s="144" t="str">
        <f t="shared" si="769"/>
        <v/>
      </c>
      <c r="IY175" s="145" t="str">
        <f t="shared" si="770"/>
        <v/>
      </c>
      <c r="IZ175" s="145" t="str">
        <f t="shared" si="771"/>
        <v/>
      </c>
      <c r="JA175" s="146" t="str">
        <f t="shared" si="772"/>
        <v/>
      </c>
      <c r="JB175" s="147" t="str">
        <f t="shared" si="773"/>
        <v/>
      </c>
      <c r="JC175" s="148" t="str">
        <f t="shared" si="774"/>
        <v/>
      </c>
      <c r="JD175" s="149" t="str">
        <f t="shared" si="775"/>
        <v/>
      </c>
      <c r="JE175" s="150" t="str">
        <f t="shared" si="776"/>
        <v/>
      </c>
      <c r="JF175" s="89"/>
      <c r="JG175" s="5"/>
      <c r="JH175" s="89"/>
      <c r="JI175" s="143" t="str">
        <f t="shared" si="777"/>
        <v/>
      </c>
      <c r="JJ175" s="144" t="str">
        <f t="shared" si="778"/>
        <v/>
      </c>
      <c r="JK175" s="145" t="str">
        <f t="shared" si="779"/>
        <v/>
      </c>
      <c r="JL175" s="145" t="str">
        <f t="shared" si="780"/>
        <v/>
      </c>
      <c r="JM175" s="146" t="str">
        <f t="shared" si="781"/>
        <v/>
      </c>
      <c r="JN175" s="147" t="str">
        <f t="shared" si="782"/>
        <v/>
      </c>
      <c r="JO175" s="148" t="str">
        <f t="shared" si="783"/>
        <v/>
      </c>
      <c r="JP175" s="149" t="str">
        <f t="shared" si="784"/>
        <v/>
      </c>
      <c r="JQ175" s="150" t="str">
        <f t="shared" si="785"/>
        <v/>
      </c>
      <c r="JR175" s="89"/>
      <c r="JS175" s="5"/>
      <c r="JT175" s="89"/>
      <c r="JU175" s="143" t="str">
        <f t="shared" si="786"/>
        <v/>
      </c>
      <c r="JV175" s="144" t="str">
        <f t="shared" si="787"/>
        <v/>
      </c>
      <c r="JW175" s="145" t="str">
        <f t="shared" si="788"/>
        <v/>
      </c>
      <c r="JX175" s="145" t="str">
        <f t="shared" si="789"/>
        <v/>
      </c>
      <c r="JY175" s="146" t="str">
        <f t="shared" si="790"/>
        <v/>
      </c>
      <c r="JZ175" s="147" t="str">
        <f t="shared" si="791"/>
        <v/>
      </c>
      <c r="KA175" s="148" t="str">
        <f t="shared" si="792"/>
        <v/>
      </c>
      <c r="KB175" s="149" t="str">
        <f t="shared" si="793"/>
        <v/>
      </c>
      <c r="KC175" s="150" t="str">
        <f t="shared" si="794"/>
        <v/>
      </c>
      <c r="KD175" s="89"/>
      <c r="KE175" s="5"/>
      <c r="KF175" s="89"/>
    </row>
    <row r="176" spans="1:292" ht="13.5" customHeight="1" x14ac:dyDescent="0.25">
      <c r="A176" s="100"/>
      <c r="E176" s="143" t="str">
        <f t="shared" si="621"/>
        <v/>
      </c>
      <c r="F176" s="144" t="str">
        <f t="shared" si="622"/>
        <v/>
      </c>
      <c r="G176" s="145" t="str">
        <f t="shared" si="623"/>
        <v/>
      </c>
      <c r="H176" s="145" t="str">
        <f t="shared" si="624"/>
        <v/>
      </c>
      <c r="I176" s="146" t="str">
        <f t="shared" si="625"/>
        <v/>
      </c>
      <c r="J176" s="147" t="str">
        <f t="shared" si="626"/>
        <v/>
      </c>
      <c r="K176" s="148" t="str">
        <f t="shared" si="627"/>
        <v/>
      </c>
      <c r="L176" s="149" t="str">
        <f t="shared" si="628"/>
        <v/>
      </c>
      <c r="M176" s="150" t="str">
        <f t="shared" si="629"/>
        <v/>
      </c>
      <c r="O176" s="5"/>
      <c r="Q176" s="143" t="str">
        <f t="shared" si="630"/>
        <v/>
      </c>
      <c r="R176" s="144" t="str">
        <f t="shared" si="631"/>
        <v/>
      </c>
      <c r="S176" s="145" t="str">
        <f t="shared" si="632"/>
        <v/>
      </c>
      <c r="T176" s="145" t="str">
        <f t="shared" si="633"/>
        <v/>
      </c>
      <c r="U176" s="146" t="str">
        <f t="shared" si="634"/>
        <v/>
      </c>
      <c r="V176" s="147" t="str">
        <f t="shared" si="635"/>
        <v/>
      </c>
      <c r="W176" s="148" t="str">
        <f t="shared" si="636"/>
        <v/>
      </c>
      <c r="X176" s="149" t="str">
        <f t="shared" si="637"/>
        <v/>
      </c>
      <c r="Y176" s="150" t="str">
        <f t="shared" si="638"/>
        <v/>
      </c>
      <c r="AA176" s="5"/>
      <c r="AC176" s="143" t="str">
        <f t="shared" si="639"/>
        <v/>
      </c>
      <c r="AD176" s="144" t="str">
        <f t="shared" si="640"/>
        <v/>
      </c>
      <c r="AE176" s="145" t="str">
        <f t="shared" si="641"/>
        <v/>
      </c>
      <c r="AF176" s="145" t="str">
        <f t="shared" si="642"/>
        <v/>
      </c>
      <c r="AG176" s="146" t="str">
        <f t="shared" si="643"/>
        <v/>
      </c>
      <c r="AH176" s="147" t="str">
        <f t="shared" si="644"/>
        <v/>
      </c>
      <c r="AI176" s="148" t="str">
        <f t="shared" si="645"/>
        <v/>
      </c>
      <c r="AJ176" s="149" t="str">
        <f t="shared" si="646"/>
        <v/>
      </c>
      <c r="AK176" s="150" t="str">
        <f t="shared" si="647"/>
        <v/>
      </c>
      <c r="AM176" s="5"/>
      <c r="AO176" s="143" t="str">
        <f t="shared" si="598"/>
        <v/>
      </c>
      <c r="AP176" s="144" t="str">
        <f t="shared" si="599"/>
        <v/>
      </c>
      <c r="AQ176" s="145" t="str">
        <f t="shared" si="648"/>
        <v/>
      </c>
      <c r="AR176" s="145" t="str">
        <f t="shared" si="649"/>
        <v/>
      </c>
      <c r="AS176" s="146" t="str">
        <f t="shared" si="600"/>
        <v/>
      </c>
      <c r="AT176" s="147" t="str">
        <f t="shared" si="601"/>
        <v/>
      </c>
      <c r="AU176" s="148" t="str">
        <f t="shared" si="602"/>
        <v/>
      </c>
      <c r="AV176" s="149" t="str">
        <f t="shared" si="603"/>
        <v/>
      </c>
      <c r="AW176" s="150" t="str">
        <f t="shared" si="604"/>
        <v/>
      </c>
      <c r="AX176" s="89"/>
      <c r="AY176" s="5"/>
      <c r="AZ176" s="89"/>
      <c r="BA176" s="143" t="str">
        <f t="shared" si="605"/>
        <v/>
      </c>
      <c r="BB176" s="144" t="str">
        <f t="shared" si="606"/>
        <v/>
      </c>
      <c r="BC176" s="145" t="str">
        <f t="shared" si="650"/>
        <v/>
      </c>
      <c r="BD176" s="145" t="str">
        <f t="shared" si="651"/>
        <v/>
      </c>
      <c r="BE176" s="146" t="str">
        <f t="shared" si="607"/>
        <v/>
      </c>
      <c r="BF176" s="147" t="str">
        <f t="shared" si="608"/>
        <v/>
      </c>
      <c r="BG176" s="148" t="str">
        <f t="shared" si="609"/>
        <v/>
      </c>
      <c r="BH176" s="149" t="str">
        <f t="shared" si="610"/>
        <v/>
      </c>
      <c r="BI176" s="150" t="str">
        <f t="shared" si="611"/>
        <v/>
      </c>
      <c r="BJ176" s="89"/>
      <c r="BK176" s="5"/>
      <c r="BL176" s="89"/>
      <c r="BM176" s="143" t="str">
        <f t="shared" si="571"/>
        <v/>
      </c>
      <c r="BN176" s="144" t="str">
        <f t="shared" si="572"/>
        <v/>
      </c>
      <c r="BO176" s="145" t="str">
        <f t="shared" si="573"/>
        <v/>
      </c>
      <c r="BP176" s="145" t="str">
        <f t="shared" si="574"/>
        <v/>
      </c>
      <c r="BQ176" s="146" t="str">
        <f t="shared" si="575"/>
        <v/>
      </c>
      <c r="BR176" s="147" t="str">
        <f t="shared" si="576"/>
        <v/>
      </c>
      <c r="BS176" s="148" t="str">
        <f t="shared" si="577"/>
        <v/>
      </c>
      <c r="BT176" s="149" t="str">
        <f t="shared" si="578"/>
        <v/>
      </c>
      <c r="BU176" s="150" t="str">
        <f t="shared" si="579"/>
        <v/>
      </c>
      <c r="BV176" s="89"/>
      <c r="BW176" s="142"/>
      <c r="BX176" s="142"/>
      <c r="BY176" s="143" t="str">
        <f t="shared" si="795"/>
        <v/>
      </c>
      <c r="BZ176" s="144" t="str">
        <f t="shared" si="796"/>
        <v/>
      </c>
      <c r="CA176" s="145" t="str">
        <f t="shared" si="797"/>
        <v/>
      </c>
      <c r="CB176" s="145" t="str">
        <f t="shared" si="798"/>
        <v/>
      </c>
      <c r="CC176" s="146" t="str">
        <f t="shared" si="799"/>
        <v/>
      </c>
      <c r="CD176" s="147" t="str">
        <f t="shared" si="800"/>
        <v/>
      </c>
      <c r="CE176" s="148" t="str">
        <f t="shared" si="801"/>
        <v/>
      </c>
      <c r="CF176" s="149" t="str">
        <f t="shared" si="802"/>
        <v/>
      </c>
      <c r="CG176" s="150" t="str">
        <f t="shared" si="803"/>
        <v/>
      </c>
      <c r="CH176" s="89"/>
      <c r="CI176" s="5"/>
      <c r="CJ176" s="89"/>
      <c r="CK176" s="143" t="str">
        <f t="shared" si="652"/>
        <v/>
      </c>
      <c r="CL176" s="144" t="str">
        <f t="shared" si="653"/>
        <v/>
      </c>
      <c r="CM176" s="145" t="str">
        <f t="shared" si="654"/>
        <v/>
      </c>
      <c r="CN176" s="145" t="str">
        <f t="shared" si="655"/>
        <v/>
      </c>
      <c r="CO176" s="146" t="str">
        <f t="shared" si="656"/>
        <v/>
      </c>
      <c r="CP176" s="147" t="str">
        <f t="shared" si="657"/>
        <v/>
      </c>
      <c r="CQ176" s="148" t="str">
        <f t="shared" si="658"/>
        <v/>
      </c>
      <c r="CR176" s="149" t="str">
        <f t="shared" si="659"/>
        <v/>
      </c>
      <c r="CS176" s="150" t="str">
        <f t="shared" si="660"/>
        <v/>
      </c>
      <c r="CT176" s="89"/>
      <c r="CU176" s="5"/>
      <c r="CV176" s="89"/>
      <c r="CW176" s="143" t="str">
        <f t="shared" si="562"/>
        <v/>
      </c>
      <c r="CX176" s="144" t="str">
        <f t="shared" si="563"/>
        <v/>
      </c>
      <c r="CY176" s="145" t="str">
        <f t="shared" si="564"/>
        <v/>
      </c>
      <c r="CZ176" s="145" t="str">
        <f t="shared" si="565"/>
        <v/>
      </c>
      <c r="DA176" s="146" t="str">
        <f t="shared" si="566"/>
        <v/>
      </c>
      <c r="DB176" s="147" t="str">
        <f t="shared" si="567"/>
        <v/>
      </c>
      <c r="DC176" s="148" t="str">
        <f t="shared" si="568"/>
        <v/>
      </c>
      <c r="DD176" s="149" t="str">
        <f t="shared" si="569"/>
        <v/>
      </c>
      <c r="DE176" s="150" t="str">
        <f t="shared" si="570"/>
        <v/>
      </c>
      <c r="DF176" s="89"/>
      <c r="DG176" s="142"/>
      <c r="DH176" s="142"/>
      <c r="DI176" s="143" t="str">
        <f t="shared" si="661"/>
        <v/>
      </c>
      <c r="DJ176" s="144" t="str">
        <f t="shared" si="662"/>
        <v/>
      </c>
      <c r="DK176" s="145" t="str">
        <f t="shared" si="663"/>
        <v/>
      </c>
      <c r="DL176" s="145" t="str">
        <f t="shared" si="664"/>
        <v/>
      </c>
      <c r="DM176" s="146" t="str">
        <f t="shared" si="665"/>
        <v/>
      </c>
      <c r="DN176" s="147" t="str">
        <f t="shared" si="666"/>
        <v/>
      </c>
      <c r="DO176" s="148" t="str">
        <f t="shared" si="667"/>
        <v/>
      </c>
      <c r="DP176" s="149" t="str">
        <f t="shared" si="668"/>
        <v/>
      </c>
      <c r="DQ176" s="150" t="str">
        <f t="shared" si="669"/>
        <v/>
      </c>
      <c r="DR176" s="89"/>
      <c r="DS176" s="5"/>
      <c r="DT176" s="89"/>
      <c r="DU176" s="143" t="str">
        <f t="shared" si="670"/>
        <v/>
      </c>
      <c r="DV176" s="144" t="str">
        <f t="shared" si="671"/>
        <v/>
      </c>
      <c r="DW176" s="145" t="str">
        <f t="shared" si="672"/>
        <v/>
      </c>
      <c r="DX176" s="145" t="str">
        <f t="shared" si="673"/>
        <v/>
      </c>
      <c r="DY176" s="146" t="str">
        <f t="shared" si="674"/>
        <v/>
      </c>
      <c r="DZ176" s="147" t="str">
        <f t="shared" si="675"/>
        <v/>
      </c>
      <c r="EA176" s="148" t="str">
        <f t="shared" si="676"/>
        <v/>
      </c>
      <c r="EB176" s="149" t="str">
        <f t="shared" si="677"/>
        <v/>
      </c>
      <c r="EC176" s="150" t="str">
        <f t="shared" si="678"/>
        <v/>
      </c>
      <c r="ED176" s="89"/>
      <c r="EE176" s="5"/>
      <c r="EF176" s="89"/>
      <c r="EG176" s="143" t="str">
        <f t="shared" si="679"/>
        <v/>
      </c>
      <c r="EH176" s="144" t="str">
        <f t="shared" si="680"/>
        <v/>
      </c>
      <c r="EI176" s="145" t="str">
        <f t="shared" si="681"/>
        <v/>
      </c>
      <c r="EJ176" s="145" t="str">
        <f t="shared" si="682"/>
        <v/>
      </c>
      <c r="EK176" s="146" t="str">
        <f t="shared" si="683"/>
        <v/>
      </c>
      <c r="EL176" s="147" t="str">
        <f t="shared" si="684"/>
        <v/>
      </c>
      <c r="EM176" s="148" t="str">
        <f t="shared" si="685"/>
        <v/>
      </c>
      <c r="EN176" s="149" t="str">
        <f t="shared" si="686"/>
        <v/>
      </c>
      <c r="EO176" s="150" t="str">
        <f t="shared" si="687"/>
        <v/>
      </c>
      <c r="EP176" s="89"/>
      <c r="EQ176" s="5"/>
      <c r="ER176" s="89"/>
      <c r="ES176" s="143" t="str">
        <f t="shared" si="688"/>
        <v/>
      </c>
      <c r="ET176" s="144" t="str">
        <f t="shared" si="689"/>
        <v/>
      </c>
      <c r="EU176" s="145" t="str">
        <f t="shared" si="690"/>
        <v/>
      </c>
      <c r="EV176" s="145" t="str">
        <f t="shared" si="691"/>
        <v/>
      </c>
      <c r="EW176" s="146" t="str">
        <f t="shared" si="692"/>
        <v/>
      </c>
      <c r="EX176" s="147" t="str">
        <f t="shared" si="693"/>
        <v/>
      </c>
      <c r="EY176" s="148" t="str">
        <f t="shared" si="694"/>
        <v/>
      </c>
      <c r="EZ176" s="149" t="str">
        <f t="shared" si="695"/>
        <v/>
      </c>
      <c r="FA176" s="150" t="str">
        <f t="shared" si="696"/>
        <v/>
      </c>
      <c r="FB176" s="89"/>
      <c r="FC176" s="5"/>
      <c r="FD176" s="89"/>
      <c r="FE176" s="143" t="str">
        <f t="shared" si="697"/>
        <v/>
      </c>
      <c r="FF176" s="144" t="str">
        <f t="shared" si="698"/>
        <v/>
      </c>
      <c r="FG176" s="145" t="str">
        <f t="shared" si="699"/>
        <v/>
      </c>
      <c r="FH176" s="145" t="str">
        <f t="shared" si="700"/>
        <v/>
      </c>
      <c r="FI176" s="146" t="str">
        <f t="shared" si="701"/>
        <v/>
      </c>
      <c r="FJ176" s="147" t="str">
        <f t="shared" si="702"/>
        <v/>
      </c>
      <c r="FK176" s="148" t="str">
        <f t="shared" si="703"/>
        <v/>
      </c>
      <c r="FL176" s="149" t="str">
        <f t="shared" si="704"/>
        <v/>
      </c>
      <c r="FM176" s="150" t="str">
        <f t="shared" si="705"/>
        <v/>
      </c>
      <c r="FN176" s="89"/>
      <c r="FO176" s="5"/>
      <c r="FP176" s="89"/>
      <c r="FQ176" s="143" t="str">
        <f>IF(FU176="","",#REF!)</f>
        <v/>
      </c>
      <c r="FR176" s="144" t="str">
        <f t="shared" si="706"/>
        <v/>
      </c>
      <c r="FS176" s="145" t="str">
        <f t="shared" si="707"/>
        <v/>
      </c>
      <c r="FT176" s="145" t="str">
        <f t="shared" si="708"/>
        <v/>
      </c>
      <c r="FU176" s="146" t="str">
        <f t="shared" si="709"/>
        <v/>
      </c>
      <c r="FV176" s="147" t="str">
        <f t="shared" si="710"/>
        <v/>
      </c>
      <c r="FW176" s="148" t="str">
        <f t="shared" si="711"/>
        <v/>
      </c>
      <c r="FX176" s="149" t="str">
        <f t="shared" si="712"/>
        <v/>
      </c>
      <c r="FY176" s="150" t="str">
        <f t="shared" si="713"/>
        <v/>
      </c>
      <c r="FZ176" s="89"/>
      <c r="GA176" s="5"/>
      <c r="GB176" s="89"/>
      <c r="GC176" s="143" t="str">
        <f t="shared" si="714"/>
        <v/>
      </c>
      <c r="GD176" s="144" t="str">
        <f t="shared" si="715"/>
        <v/>
      </c>
      <c r="GE176" s="145" t="str">
        <f t="shared" si="716"/>
        <v/>
      </c>
      <c r="GF176" s="145" t="str">
        <f t="shared" si="717"/>
        <v/>
      </c>
      <c r="GG176" s="146" t="str">
        <f t="shared" si="718"/>
        <v/>
      </c>
      <c r="GH176" s="147" t="str">
        <f t="shared" si="719"/>
        <v/>
      </c>
      <c r="GI176" s="148" t="str">
        <f t="shared" si="720"/>
        <v/>
      </c>
      <c r="GJ176" s="149" t="str">
        <f t="shared" si="721"/>
        <v/>
      </c>
      <c r="GK176" s="150" t="str">
        <f t="shared" si="722"/>
        <v/>
      </c>
      <c r="GL176" s="89"/>
      <c r="GM176" s="5"/>
      <c r="GN176" s="89"/>
      <c r="GO176" s="143" t="str">
        <f t="shared" si="723"/>
        <v/>
      </c>
      <c r="GP176" s="144" t="str">
        <f t="shared" si="724"/>
        <v/>
      </c>
      <c r="GQ176" s="145" t="str">
        <f t="shared" si="725"/>
        <v/>
      </c>
      <c r="GR176" s="145" t="str">
        <f t="shared" si="726"/>
        <v/>
      </c>
      <c r="GS176" s="146" t="str">
        <f t="shared" si="727"/>
        <v/>
      </c>
      <c r="GT176" s="147" t="str">
        <f t="shared" si="728"/>
        <v/>
      </c>
      <c r="GU176" s="148" t="str">
        <f t="shared" si="729"/>
        <v/>
      </c>
      <c r="GV176" s="149" t="str">
        <f t="shared" si="730"/>
        <v/>
      </c>
      <c r="GW176" s="150" t="str">
        <f t="shared" si="731"/>
        <v/>
      </c>
      <c r="GX176" s="89"/>
      <c r="GY176" s="5"/>
      <c r="GZ176" s="89"/>
      <c r="HA176" s="143" t="str">
        <f t="shared" si="732"/>
        <v/>
      </c>
      <c r="HB176" s="144" t="str">
        <f t="shared" si="733"/>
        <v/>
      </c>
      <c r="HC176" s="145" t="str">
        <f t="shared" si="734"/>
        <v/>
      </c>
      <c r="HD176" s="145" t="str">
        <f t="shared" si="735"/>
        <v/>
      </c>
      <c r="HE176" s="146" t="str">
        <f t="shared" si="736"/>
        <v/>
      </c>
      <c r="HF176" s="147" t="str">
        <f t="shared" si="737"/>
        <v/>
      </c>
      <c r="HG176" s="148" t="str">
        <f t="shared" si="738"/>
        <v/>
      </c>
      <c r="HH176" s="149" t="str">
        <f t="shared" si="739"/>
        <v/>
      </c>
      <c r="HI176" s="150" t="str">
        <f t="shared" si="740"/>
        <v/>
      </c>
      <c r="HJ176" s="89"/>
      <c r="HK176" s="5"/>
      <c r="HL176" s="89"/>
      <c r="HM176" s="143" t="str">
        <f t="shared" si="741"/>
        <v/>
      </c>
      <c r="HN176" s="144" t="str">
        <f t="shared" si="742"/>
        <v/>
      </c>
      <c r="HO176" s="145" t="str">
        <f t="shared" si="743"/>
        <v/>
      </c>
      <c r="HP176" s="145" t="str">
        <f t="shared" si="744"/>
        <v/>
      </c>
      <c r="HQ176" s="146" t="str">
        <f t="shared" si="745"/>
        <v/>
      </c>
      <c r="HR176" s="147" t="str">
        <f t="shared" si="746"/>
        <v/>
      </c>
      <c r="HS176" s="148" t="str">
        <f t="shared" si="747"/>
        <v/>
      </c>
      <c r="HT176" s="149" t="str">
        <f t="shared" si="748"/>
        <v/>
      </c>
      <c r="HU176" s="150" t="str">
        <f t="shared" si="749"/>
        <v/>
      </c>
      <c r="HV176" s="89"/>
      <c r="HW176" s="5"/>
      <c r="HX176" s="89"/>
      <c r="HY176" s="143" t="str">
        <f t="shared" si="750"/>
        <v/>
      </c>
      <c r="HZ176" s="144" t="str">
        <f t="shared" si="751"/>
        <v/>
      </c>
      <c r="IA176" s="145" t="str">
        <f t="shared" si="752"/>
        <v/>
      </c>
      <c r="IB176" s="145" t="str">
        <f t="shared" si="753"/>
        <v/>
      </c>
      <c r="IC176" s="146" t="str">
        <f t="shared" si="754"/>
        <v/>
      </c>
      <c r="ID176" s="147" t="str">
        <f t="shared" si="755"/>
        <v/>
      </c>
      <c r="IE176" s="148" t="str">
        <f t="shared" si="756"/>
        <v/>
      </c>
      <c r="IF176" s="149" t="str">
        <f t="shared" si="757"/>
        <v/>
      </c>
      <c r="IG176" s="150" t="str">
        <f t="shared" si="758"/>
        <v/>
      </c>
      <c r="IH176" s="89"/>
      <c r="II176" s="5"/>
      <c r="IJ176" s="89"/>
      <c r="IK176" s="143" t="str">
        <f t="shared" si="759"/>
        <v/>
      </c>
      <c r="IL176" s="144" t="str">
        <f t="shared" si="760"/>
        <v/>
      </c>
      <c r="IM176" s="145" t="str">
        <f t="shared" si="761"/>
        <v/>
      </c>
      <c r="IN176" s="145" t="str">
        <f t="shared" si="762"/>
        <v/>
      </c>
      <c r="IO176" s="146" t="str">
        <f t="shared" si="763"/>
        <v/>
      </c>
      <c r="IP176" s="147" t="str">
        <f t="shared" si="764"/>
        <v/>
      </c>
      <c r="IQ176" s="148" t="str">
        <f t="shared" si="765"/>
        <v/>
      </c>
      <c r="IR176" s="149" t="str">
        <f t="shared" si="766"/>
        <v/>
      </c>
      <c r="IS176" s="150" t="str">
        <f t="shared" si="767"/>
        <v/>
      </c>
      <c r="IT176" s="89"/>
      <c r="IU176" s="5"/>
      <c r="IV176" s="89"/>
      <c r="IW176" s="143" t="str">
        <f t="shared" si="768"/>
        <v/>
      </c>
      <c r="IX176" s="144" t="str">
        <f t="shared" si="769"/>
        <v/>
      </c>
      <c r="IY176" s="145" t="str">
        <f t="shared" si="770"/>
        <v/>
      </c>
      <c r="IZ176" s="145" t="str">
        <f t="shared" si="771"/>
        <v/>
      </c>
      <c r="JA176" s="146" t="str">
        <f t="shared" si="772"/>
        <v/>
      </c>
      <c r="JB176" s="147" t="str">
        <f t="shared" si="773"/>
        <v/>
      </c>
      <c r="JC176" s="148" t="str">
        <f t="shared" si="774"/>
        <v/>
      </c>
      <c r="JD176" s="149" t="str">
        <f t="shared" si="775"/>
        <v/>
      </c>
      <c r="JE176" s="150" t="str">
        <f t="shared" si="776"/>
        <v/>
      </c>
      <c r="JF176" s="89"/>
      <c r="JG176" s="5"/>
      <c r="JH176" s="89"/>
      <c r="JI176" s="143" t="str">
        <f t="shared" si="777"/>
        <v/>
      </c>
      <c r="JJ176" s="144" t="str">
        <f t="shared" si="778"/>
        <v/>
      </c>
      <c r="JK176" s="145" t="str">
        <f t="shared" si="779"/>
        <v/>
      </c>
      <c r="JL176" s="145" t="str">
        <f t="shared" si="780"/>
        <v/>
      </c>
      <c r="JM176" s="146" t="str">
        <f t="shared" si="781"/>
        <v/>
      </c>
      <c r="JN176" s="147" t="str">
        <f t="shared" si="782"/>
        <v/>
      </c>
      <c r="JO176" s="148" t="str">
        <f t="shared" si="783"/>
        <v/>
      </c>
      <c r="JP176" s="149" t="str">
        <f t="shared" si="784"/>
        <v/>
      </c>
      <c r="JQ176" s="150" t="str">
        <f t="shared" si="785"/>
        <v/>
      </c>
      <c r="JR176" s="89"/>
      <c r="JS176" s="5"/>
      <c r="JT176" s="89"/>
      <c r="JU176" s="143" t="str">
        <f t="shared" si="786"/>
        <v/>
      </c>
      <c r="JV176" s="144" t="str">
        <f t="shared" si="787"/>
        <v/>
      </c>
      <c r="JW176" s="145" t="str">
        <f t="shared" si="788"/>
        <v/>
      </c>
      <c r="JX176" s="145" t="str">
        <f t="shared" si="789"/>
        <v/>
      </c>
      <c r="JY176" s="146" t="str">
        <f t="shared" si="790"/>
        <v/>
      </c>
      <c r="JZ176" s="147" t="str">
        <f t="shared" si="791"/>
        <v/>
      </c>
      <c r="KA176" s="148" t="str">
        <f t="shared" si="792"/>
        <v/>
      </c>
      <c r="KB176" s="149" t="str">
        <f t="shared" si="793"/>
        <v/>
      </c>
      <c r="KC176" s="150" t="str">
        <f t="shared" si="794"/>
        <v/>
      </c>
      <c r="KD176" s="89"/>
      <c r="KE176" s="5"/>
      <c r="KF176" s="89"/>
    </row>
    <row r="177" spans="1:292" ht="13.5" customHeight="1" x14ac:dyDescent="0.25">
      <c r="A177" s="100"/>
      <c r="E177" s="143" t="str">
        <f t="shared" si="621"/>
        <v/>
      </c>
      <c r="F177" s="144" t="str">
        <f t="shared" si="622"/>
        <v/>
      </c>
      <c r="G177" s="145" t="str">
        <f t="shared" si="623"/>
        <v/>
      </c>
      <c r="H177" s="145" t="str">
        <f t="shared" si="624"/>
        <v/>
      </c>
      <c r="I177" s="146" t="str">
        <f t="shared" si="625"/>
        <v/>
      </c>
      <c r="J177" s="147" t="str">
        <f t="shared" si="626"/>
        <v/>
      </c>
      <c r="K177" s="148" t="str">
        <f t="shared" si="627"/>
        <v/>
      </c>
      <c r="L177" s="149" t="str">
        <f t="shared" si="628"/>
        <v/>
      </c>
      <c r="M177" s="150" t="str">
        <f t="shared" si="629"/>
        <v/>
      </c>
      <c r="O177" s="5"/>
      <c r="Q177" s="143" t="str">
        <f t="shared" si="630"/>
        <v/>
      </c>
      <c r="R177" s="144" t="str">
        <f t="shared" si="631"/>
        <v/>
      </c>
      <c r="S177" s="145" t="str">
        <f t="shared" si="632"/>
        <v/>
      </c>
      <c r="T177" s="145" t="str">
        <f t="shared" si="633"/>
        <v/>
      </c>
      <c r="U177" s="146" t="str">
        <f t="shared" si="634"/>
        <v/>
      </c>
      <c r="V177" s="147" t="str">
        <f t="shared" si="635"/>
        <v/>
      </c>
      <c r="W177" s="148" t="str">
        <f t="shared" si="636"/>
        <v/>
      </c>
      <c r="X177" s="149" t="str">
        <f t="shared" si="637"/>
        <v/>
      </c>
      <c r="Y177" s="150" t="str">
        <f t="shared" si="638"/>
        <v/>
      </c>
      <c r="AA177" s="5"/>
      <c r="AC177" s="143" t="str">
        <f t="shared" si="639"/>
        <v/>
      </c>
      <c r="AD177" s="144" t="str">
        <f t="shared" si="640"/>
        <v/>
      </c>
      <c r="AE177" s="145" t="str">
        <f t="shared" si="641"/>
        <v/>
      </c>
      <c r="AF177" s="145" t="str">
        <f t="shared" si="642"/>
        <v/>
      </c>
      <c r="AG177" s="146" t="str">
        <f t="shared" si="643"/>
        <v/>
      </c>
      <c r="AH177" s="147" t="str">
        <f t="shared" si="644"/>
        <v/>
      </c>
      <c r="AI177" s="148" t="str">
        <f t="shared" si="645"/>
        <v/>
      </c>
      <c r="AJ177" s="149" t="str">
        <f t="shared" si="646"/>
        <v/>
      </c>
      <c r="AK177" s="150" t="str">
        <f t="shared" si="647"/>
        <v/>
      </c>
      <c r="AM177" s="5"/>
      <c r="AO177" s="143" t="str">
        <f t="shared" si="598"/>
        <v/>
      </c>
      <c r="AP177" s="144" t="str">
        <f t="shared" si="599"/>
        <v/>
      </c>
      <c r="AQ177" s="145" t="str">
        <f t="shared" si="648"/>
        <v/>
      </c>
      <c r="AR177" s="145" t="str">
        <f t="shared" si="649"/>
        <v/>
      </c>
      <c r="AS177" s="146" t="str">
        <f t="shared" si="600"/>
        <v/>
      </c>
      <c r="AT177" s="147" t="str">
        <f t="shared" si="601"/>
        <v/>
      </c>
      <c r="AU177" s="148" t="str">
        <f t="shared" si="602"/>
        <v/>
      </c>
      <c r="AV177" s="149" t="str">
        <f t="shared" si="603"/>
        <v/>
      </c>
      <c r="AW177" s="150" t="str">
        <f t="shared" si="604"/>
        <v/>
      </c>
      <c r="AX177" s="89"/>
      <c r="AY177" s="5"/>
      <c r="AZ177" s="89"/>
      <c r="BA177" s="143" t="str">
        <f t="shared" si="605"/>
        <v/>
      </c>
      <c r="BB177" s="144" t="str">
        <f t="shared" si="606"/>
        <v/>
      </c>
      <c r="BC177" s="145" t="str">
        <f t="shared" si="650"/>
        <v/>
      </c>
      <c r="BD177" s="145" t="str">
        <f t="shared" si="651"/>
        <v/>
      </c>
      <c r="BE177" s="146" t="str">
        <f t="shared" si="607"/>
        <v/>
      </c>
      <c r="BF177" s="147" t="str">
        <f t="shared" si="608"/>
        <v/>
      </c>
      <c r="BG177" s="148" t="str">
        <f t="shared" si="609"/>
        <v/>
      </c>
      <c r="BH177" s="149" t="str">
        <f t="shared" si="610"/>
        <v/>
      </c>
      <c r="BI177" s="150" t="str">
        <f t="shared" si="611"/>
        <v/>
      </c>
      <c r="BJ177" s="89"/>
      <c r="BK177" s="5"/>
      <c r="BL177" s="89"/>
      <c r="BM177" s="143" t="str">
        <f t="shared" si="571"/>
        <v/>
      </c>
      <c r="BN177" s="144" t="str">
        <f t="shared" si="572"/>
        <v/>
      </c>
      <c r="BO177" s="145" t="str">
        <f t="shared" si="573"/>
        <v/>
      </c>
      <c r="BP177" s="145" t="str">
        <f t="shared" si="574"/>
        <v/>
      </c>
      <c r="BQ177" s="146" t="str">
        <f t="shared" si="575"/>
        <v/>
      </c>
      <c r="BR177" s="147" t="str">
        <f t="shared" si="576"/>
        <v/>
      </c>
      <c r="BS177" s="148" t="str">
        <f t="shared" si="577"/>
        <v/>
      </c>
      <c r="BT177" s="149" t="str">
        <f t="shared" si="578"/>
        <v/>
      </c>
      <c r="BU177" s="150" t="str">
        <f t="shared" si="579"/>
        <v/>
      </c>
      <c r="BV177" s="89"/>
      <c r="BW177" s="142"/>
      <c r="BX177" s="142"/>
      <c r="BY177" s="143" t="str">
        <f t="shared" si="795"/>
        <v/>
      </c>
      <c r="BZ177" s="144" t="str">
        <f t="shared" si="796"/>
        <v/>
      </c>
      <c r="CA177" s="145" t="str">
        <f t="shared" si="797"/>
        <v/>
      </c>
      <c r="CB177" s="145" t="str">
        <f t="shared" si="798"/>
        <v/>
      </c>
      <c r="CC177" s="146" t="str">
        <f t="shared" si="799"/>
        <v/>
      </c>
      <c r="CD177" s="147" t="str">
        <f t="shared" si="800"/>
        <v/>
      </c>
      <c r="CE177" s="148" t="str">
        <f t="shared" si="801"/>
        <v/>
      </c>
      <c r="CF177" s="149" t="str">
        <f t="shared" si="802"/>
        <v/>
      </c>
      <c r="CG177" s="150" t="str">
        <f t="shared" si="803"/>
        <v/>
      </c>
      <c r="CH177" s="89"/>
      <c r="CI177" s="5"/>
      <c r="CJ177" s="89"/>
      <c r="CK177" s="143" t="str">
        <f t="shared" si="652"/>
        <v/>
      </c>
      <c r="CL177" s="144" t="str">
        <f t="shared" si="653"/>
        <v/>
      </c>
      <c r="CM177" s="145" t="str">
        <f t="shared" si="654"/>
        <v/>
      </c>
      <c r="CN177" s="145" t="str">
        <f t="shared" si="655"/>
        <v/>
      </c>
      <c r="CO177" s="146" t="str">
        <f t="shared" si="656"/>
        <v/>
      </c>
      <c r="CP177" s="147" t="str">
        <f t="shared" si="657"/>
        <v/>
      </c>
      <c r="CQ177" s="148" t="str">
        <f t="shared" si="658"/>
        <v/>
      </c>
      <c r="CR177" s="149" t="str">
        <f t="shared" si="659"/>
        <v/>
      </c>
      <c r="CS177" s="150" t="str">
        <f t="shared" si="660"/>
        <v/>
      </c>
      <c r="CT177" s="89"/>
      <c r="CU177" s="5"/>
      <c r="CV177" s="89"/>
      <c r="CW177" s="143" t="str">
        <f t="shared" si="562"/>
        <v/>
      </c>
      <c r="CX177" s="144" t="str">
        <f t="shared" si="563"/>
        <v/>
      </c>
      <c r="CY177" s="145" t="str">
        <f t="shared" si="564"/>
        <v/>
      </c>
      <c r="CZ177" s="145" t="str">
        <f t="shared" si="565"/>
        <v/>
      </c>
      <c r="DA177" s="146" t="str">
        <f t="shared" si="566"/>
        <v/>
      </c>
      <c r="DB177" s="147" t="str">
        <f t="shared" si="567"/>
        <v/>
      </c>
      <c r="DC177" s="148" t="str">
        <f t="shared" si="568"/>
        <v/>
      </c>
      <c r="DD177" s="149" t="str">
        <f t="shared" si="569"/>
        <v/>
      </c>
      <c r="DE177" s="150" t="str">
        <f t="shared" si="570"/>
        <v/>
      </c>
      <c r="DF177" s="89"/>
      <c r="DG177" s="142"/>
      <c r="DH177" s="142"/>
      <c r="DI177" s="143" t="str">
        <f t="shared" si="661"/>
        <v/>
      </c>
      <c r="DJ177" s="144" t="str">
        <f t="shared" si="662"/>
        <v/>
      </c>
      <c r="DK177" s="145" t="str">
        <f t="shared" si="663"/>
        <v/>
      </c>
      <c r="DL177" s="145" t="str">
        <f t="shared" si="664"/>
        <v/>
      </c>
      <c r="DM177" s="146" t="str">
        <f t="shared" si="665"/>
        <v/>
      </c>
      <c r="DN177" s="147" t="str">
        <f t="shared" si="666"/>
        <v/>
      </c>
      <c r="DO177" s="148" t="str">
        <f t="shared" si="667"/>
        <v/>
      </c>
      <c r="DP177" s="149" t="str">
        <f t="shared" si="668"/>
        <v/>
      </c>
      <c r="DQ177" s="150" t="str">
        <f t="shared" si="669"/>
        <v/>
      </c>
      <c r="DR177" s="89"/>
      <c r="DS177" s="5"/>
      <c r="DT177" s="89"/>
      <c r="DU177" s="143" t="str">
        <f t="shared" si="670"/>
        <v/>
      </c>
      <c r="DV177" s="144" t="str">
        <f t="shared" si="671"/>
        <v/>
      </c>
      <c r="DW177" s="145" t="str">
        <f t="shared" si="672"/>
        <v/>
      </c>
      <c r="DX177" s="145" t="str">
        <f t="shared" si="673"/>
        <v/>
      </c>
      <c r="DY177" s="146" t="str">
        <f t="shared" si="674"/>
        <v/>
      </c>
      <c r="DZ177" s="147" t="str">
        <f t="shared" si="675"/>
        <v/>
      </c>
      <c r="EA177" s="148" t="str">
        <f t="shared" si="676"/>
        <v/>
      </c>
      <c r="EB177" s="149" t="str">
        <f t="shared" si="677"/>
        <v/>
      </c>
      <c r="EC177" s="150" t="str">
        <f t="shared" si="678"/>
        <v/>
      </c>
      <c r="ED177" s="89"/>
      <c r="EE177" s="5"/>
      <c r="EF177" s="89"/>
      <c r="EG177" s="143" t="str">
        <f t="shared" si="679"/>
        <v/>
      </c>
      <c r="EH177" s="144" t="str">
        <f t="shared" si="680"/>
        <v/>
      </c>
      <c r="EI177" s="145" t="str">
        <f t="shared" si="681"/>
        <v/>
      </c>
      <c r="EJ177" s="145" t="str">
        <f t="shared" si="682"/>
        <v/>
      </c>
      <c r="EK177" s="146" t="str">
        <f t="shared" si="683"/>
        <v/>
      </c>
      <c r="EL177" s="147" t="str">
        <f t="shared" si="684"/>
        <v/>
      </c>
      <c r="EM177" s="148" t="str">
        <f t="shared" si="685"/>
        <v/>
      </c>
      <c r="EN177" s="149" t="str">
        <f t="shared" si="686"/>
        <v/>
      </c>
      <c r="EO177" s="150" t="str">
        <f t="shared" si="687"/>
        <v/>
      </c>
      <c r="EP177" s="89"/>
      <c r="EQ177" s="5"/>
      <c r="ER177" s="89"/>
      <c r="ES177" s="143" t="str">
        <f t="shared" si="688"/>
        <v/>
      </c>
      <c r="ET177" s="144" t="str">
        <f t="shared" si="689"/>
        <v/>
      </c>
      <c r="EU177" s="145" t="str">
        <f t="shared" si="690"/>
        <v/>
      </c>
      <c r="EV177" s="145" t="str">
        <f t="shared" si="691"/>
        <v/>
      </c>
      <c r="EW177" s="146" t="str">
        <f t="shared" si="692"/>
        <v/>
      </c>
      <c r="EX177" s="147" t="str">
        <f t="shared" si="693"/>
        <v/>
      </c>
      <c r="EY177" s="148" t="str">
        <f t="shared" si="694"/>
        <v/>
      </c>
      <c r="EZ177" s="149" t="str">
        <f t="shared" si="695"/>
        <v/>
      </c>
      <c r="FA177" s="150" t="str">
        <f t="shared" si="696"/>
        <v/>
      </c>
      <c r="FB177" s="89"/>
      <c r="FC177" s="5"/>
      <c r="FD177" s="89"/>
      <c r="FE177" s="143" t="str">
        <f t="shared" si="697"/>
        <v/>
      </c>
      <c r="FF177" s="144" t="str">
        <f t="shared" si="698"/>
        <v/>
      </c>
      <c r="FG177" s="145" t="str">
        <f t="shared" si="699"/>
        <v/>
      </c>
      <c r="FH177" s="145" t="str">
        <f t="shared" si="700"/>
        <v/>
      </c>
      <c r="FI177" s="146" t="str">
        <f t="shared" si="701"/>
        <v/>
      </c>
      <c r="FJ177" s="147" t="str">
        <f t="shared" si="702"/>
        <v/>
      </c>
      <c r="FK177" s="148" t="str">
        <f t="shared" si="703"/>
        <v/>
      </c>
      <c r="FL177" s="149" t="str">
        <f t="shared" si="704"/>
        <v/>
      </c>
      <c r="FM177" s="150" t="str">
        <f t="shared" si="705"/>
        <v/>
      </c>
      <c r="FN177" s="89"/>
      <c r="FO177" s="5"/>
      <c r="FP177" s="89"/>
      <c r="FQ177" s="143" t="str">
        <f>IF(FU177="","",#REF!)</f>
        <v/>
      </c>
      <c r="FR177" s="144" t="str">
        <f t="shared" si="706"/>
        <v/>
      </c>
      <c r="FS177" s="145" t="str">
        <f t="shared" si="707"/>
        <v/>
      </c>
      <c r="FT177" s="145" t="str">
        <f t="shared" si="708"/>
        <v/>
      </c>
      <c r="FU177" s="146" t="str">
        <f t="shared" si="709"/>
        <v/>
      </c>
      <c r="FV177" s="147" t="str">
        <f t="shared" si="710"/>
        <v/>
      </c>
      <c r="FW177" s="148" t="str">
        <f t="shared" si="711"/>
        <v/>
      </c>
      <c r="FX177" s="149" t="str">
        <f t="shared" si="712"/>
        <v/>
      </c>
      <c r="FY177" s="150" t="str">
        <f t="shared" si="713"/>
        <v/>
      </c>
      <c r="FZ177" s="89"/>
      <c r="GA177" s="5"/>
      <c r="GB177" s="89"/>
      <c r="GC177" s="143" t="str">
        <f t="shared" si="714"/>
        <v/>
      </c>
      <c r="GD177" s="144" t="str">
        <f t="shared" si="715"/>
        <v/>
      </c>
      <c r="GE177" s="145" t="str">
        <f t="shared" si="716"/>
        <v/>
      </c>
      <c r="GF177" s="145" t="str">
        <f t="shared" si="717"/>
        <v/>
      </c>
      <c r="GG177" s="146" t="str">
        <f t="shared" si="718"/>
        <v/>
      </c>
      <c r="GH177" s="147" t="str">
        <f t="shared" si="719"/>
        <v/>
      </c>
      <c r="GI177" s="148" t="str">
        <f t="shared" si="720"/>
        <v/>
      </c>
      <c r="GJ177" s="149" t="str">
        <f t="shared" si="721"/>
        <v/>
      </c>
      <c r="GK177" s="150" t="str">
        <f t="shared" si="722"/>
        <v/>
      </c>
      <c r="GL177" s="89"/>
      <c r="GM177" s="5"/>
      <c r="GN177" s="89"/>
      <c r="GO177" s="143" t="str">
        <f t="shared" si="723"/>
        <v/>
      </c>
      <c r="GP177" s="144" t="str">
        <f t="shared" si="724"/>
        <v/>
      </c>
      <c r="GQ177" s="145" t="str">
        <f t="shared" si="725"/>
        <v/>
      </c>
      <c r="GR177" s="145" t="str">
        <f t="shared" si="726"/>
        <v/>
      </c>
      <c r="GS177" s="146" t="str">
        <f t="shared" si="727"/>
        <v/>
      </c>
      <c r="GT177" s="147" t="str">
        <f t="shared" si="728"/>
        <v/>
      </c>
      <c r="GU177" s="148" t="str">
        <f t="shared" si="729"/>
        <v/>
      </c>
      <c r="GV177" s="149" t="str">
        <f t="shared" si="730"/>
        <v/>
      </c>
      <c r="GW177" s="150" t="str">
        <f t="shared" si="731"/>
        <v/>
      </c>
      <c r="GX177" s="89"/>
      <c r="GY177" s="5"/>
      <c r="GZ177" s="89"/>
      <c r="HA177" s="143" t="str">
        <f t="shared" si="732"/>
        <v/>
      </c>
      <c r="HB177" s="144" t="str">
        <f t="shared" si="733"/>
        <v/>
      </c>
      <c r="HC177" s="145" t="str">
        <f t="shared" si="734"/>
        <v/>
      </c>
      <c r="HD177" s="145" t="str">
        <f t="shared" si="735"/>
        <v/>
      </c>
      <c r="HE177" s="146" t="str">
        <f t="shared" si="736"/>
        <v/>
      </c>
      <c r="HF177" s="147" t="str">
        <f t="shared" si="737"/>
        <v/>
      </c>
      <c r="HG177" s="148" t="str">
        <f t="shared" si="738"/>
        <v/>
      </c>
      <c r="HH177" s="149" t="str">
        <f t="shared" si="739"/>
        <v/>
      </c>
      <c r="HI177" s="150" t="str">
        <f t="shared" si="740"/>
        <v/>
      </c>
      <c r="HJ177" s="89"/>
      <c r="HK177" s="5"/>
      <c r="HL177" s="89"/>
      <c r="HM177" s="143" t="str">
        <f t="shared" si="741"/>
        <v/>
      </c>
      <c r="HN177" s="144" t="str">
        <f t="shared" si="742"/>
        <v/>
      </c>
      <c r="HO177" s="145" t="str">
        <f t="shared" si="743"/>
        <v/>
      </c>
      <c r="HP177" s="145" t="str">
        <f t="shared" si="744"/>
        <v/>
      </c>
      <c r="HQ177" s="146" t="str">
        <f t="shared" si="745"/>
        <v/>
      </c>
      <c r="HR177" s="147" t="str">
        <f t="shared" si="746"/>
        <v/>
      </c>
      <c r="HS177" s="148" t="str">
        <f t="shared" si="747"/>
        <v/>
      </c>
      <c r="HT177" s="149" t="str">
        <f t="shared" si="748"/>
        <v/>
      </c>
      <c r="HU177" s="150" t="str">
        <f t="shared" si="749"/>
        <v/>
      </c>
      <c r="HV177" s="89"/>
      <c r="HW177" s="5"/>
      <c r="HX177" s="89"/>
      <c r="HY177" s="143" t="str">
        <f t="shared" si="750"/>
        <v/>
      </c>
      <c r="HZ177" s="144" t="str">
        <f t="shared" si="751"/>
        <v/>
      </c>
      <c r="IA177" s="145" t="str">
        <f t="shared" si="752"/>
        <v/>
      </c>
      <c r="IB177" s="145" t="str">
        <f t="shared" si="753"/>
        <v/>
      </c>
      <c r="IC177" s="146" t="str">
        <f t="shared" si="754"/>
        <v/>
      </c>
      <c r="ID177" s="147" t="str">
        <f t="shared" si="755"/>
        <v/>
      </c>
      <c r="IE177" s="148" t="str">
        <f t="shared" si="756"/>
        <v/>
      </c>
      <c r="IF177" s="149" t="str">
        <f t="shared" si="757"/>
        <v/>
      </c>
      <c r="IG177" s="150" t="str">
        <f t="shared" si="758"/>
        <v/>
      </c>
      <c r="IH177" s="89"/>
      <c r="II177" s="5"/>
      <c r="IJ177" s="89"/>
      <c r="IK177" s="143" t="str">
        <f t="shared" si="759"/>
        <v/>
      </c>
      <c r="IL177" s="144" t="str">
        <f t="shared" si="760"/>
        <v/>
      </c>
      <c r="IM177" s="145" t="str">
        <f t="shared" si="761"/>
        <v/>
      </c>
      <c r="IN177" s="145" t="str">
        <f t="shared" si="762"/>
        <v/>
      </c>
      <c r="IO177" s="146" t="str">
        <f t="shared" si="763"/>
        <v/>
      </c>
      <c r="IP177" s="147" t="str">
        <f t="shared" si="764"/>
        <v/>
      </c>
      <c r="IQ177" s="148" t="str">
        <f t="shared" si="765"/>
        <v/>
      </c>
      <c r="IR177" s="149" t="str">
        <f t="shared" si="766"/>
        <v/>
      </c>
      <c r="IS177" s="150" t="str">
        <f t="shared" si="767"/>
        <v/>
      </c>
      <c r="IT177" s="89"/>
      <c r="IU177" s="5"/>
      <c r="IV177" s="89"/>
      <c r="IW177" s="143" t="str">
        <f t="shared" si="768"/>
        <v/>
      </c>
      <c r="IX177" s="144" t="str">
        <f t="shared" si="769"/>
        <v/>
      </c>
      <c r="IY177" s="145" t="str">
        <f t="shared" si="770"/>
        <v/>
      </c>
      <c r="IZ177" s="145" t="str">
        <f t="shared" si="771"/>
        <v/>
      </c>
      <c r="JA177" s="146" t="str">
        <f t="shared" si="772"/>
        <v/>
      </c>
      <c r="JB177" s="147" t="str">
        <f t="shared" si="773"/>
        <v/>
      </c>
      <c r="JC177" s="148" t="str">
        <f t="shared" si="774"/>
        <v/>
      </c>
      <c r="JD177" s="149" t="str">
        <f t="shared" si="775"/>
        <v/>
      </c>
      <c r="JE177" s="150" t="str">
        <f t="shared" si="776"/>
        <v/>
      </c>
      <c r="JF177" s="89"/>
      <c r="JG177" s="5"/>
      <c r="JH177" s="89"/>
      <c r="JI177" s="143" t="str">
        <f t="shared" si="777"/>
        <v/>
      </c>
      <c r="JJ177" s="144" t="str">
        <f t="shared" si="778"/>
        <v/>
      </c>
      <c r="JK177" s="145" t="str">
        <f t="shared" si="779"/>
        <v/>
      </c>
      <c r="JL177" s="145" t="str">
        <f t="shared" si="780"/>
        <v/>
      </c>
      <c r="JM177" s="146" t="str">
        <f t="shared" si="781"/>
        <v/>
      </c>
      <c r="JN177" s="147" t="str">
        <f t="shared" si="782"/>
        <v/>
      </c>
      <c r="JO177" s="148" t="str">
        <f t="shared" si="783"/>
        <v/>
      </c>
      <c r="JP177" s="149" t="str">
        <f t="shared" si="784"/>
        <v/>
      </c>
      <c r="JQ177" s="150" t="str">
        <f t="shared" si="785"/>
        <v/>
      </c>
      <c r="JR177" s="89"/>
      <c r="JS177" s="5"/>
      <c r="JT177" s="89"/>
      <c r="JU177" s="143" t="str">
        <f t="shared" si="786"/>
        <v/>
      </c>
      <c r="JV177" s="144" t="str">
        <f t="shared" si="787"/>
        <v/>
      </c>
      <c r="JW177" s="145" t="str">
        <f t="shared" si="788"/>
        <v/>
      </c>
      <c r="JX177" s="145" t="str">
        <f t="shared" si="789"/>
        <v/>
      </c>
      <c r="JY177" s="146" t="str">
        <f t="shared" si="790"/>
        <v/>
      </c>
      <c r="JZ177" s="147" t="str">
        <f t="shared" si="791"/>
        <v/>
      </c>
      <c r="KA177" s="148" t="str">
        <f t="shared" si="792"/>
        <v/>
      </c>
      <c r="KB177" s="149" t="str">
        <f t="shared" si="793"/>
        <v/>
      </c>
      <c r="KC177" s="150" t="str">
        <f t="shared" si="794"/>
        <v/>
      </c>
      <c r="KD177" s="89"/>
      <c r="KE177" s="5"/>
      <c r="KF177" s="89"/>
    </row>
    <row r="178" spans="1:292" ht="13.5" customHeight="1" x14ac:dyDescent="0.25">
      <c r="A178" s="100"/>
      <c r="E178" s="143" t="str">
        <f t="shared" si="621"/>
        <v/>
      </c>
      <c r="F178" s="144" t="str">
        <f t="shared" si="622"/>
        <v/>
      </c>
      <c r="G178" s="145" t="str">
        <f t="shared" si="623"/>
        <v/>
      </c>
      <c r="H178" s="145" t="str">
        <f t="shared" si="624"/>
        <v/>
      </c>
      <c r="I178" s="146" t="str">
        <f t="shared" si="625"/>
        <v/>
      </c>
      <c r="J178" s="147" t="str">
        <f t="shared" si="626"/>
        <v/>
      </c>
      <c r="K178" s="148" t="str">
        <f t="shared" si="627"/>
        <v/>
      </c>
      <c r="L178" s="149" t="str">
        <f t="shared" si="628"/>
        <v/>
      </c>
      <c r="M178" s="150" t="str">
        <f t="shared" si="629"/>
        <v/>
      </c>
      <c r="O178" s="5"/>
      <c r="Q178" s="143" t="str">
        <f t="shared" si="630"/>
        <v/>
      </c>
      <c r="R178" s="144" t="str">
        <f t="shared" si="631"/>
        <v/>
      </c>
      <c r="S178" s="145" t="str">
        <f t="shared" si="632"/>
        <v/>
      </c>
      <c r="T178" s="145" t="str">
        <f t="shared" si="633"/>
        <v/>
      </c>
      <c r="U178" s="146" t="str">
        <f t="shared" si="634"/>
        <v/>
      </c>
      <c r="V178" s="147" t="str">
        <f t="shared" si="635"/>
        <v/>
      </c>
      <c r="W178" s="148" t="str">
        <f t="shared" si="636"/>
        <v/>
      </c>
      <c r="X178" s="149" t="str">
        <f t="shared" si="637"/>
        <v/>
      </c>
      <c r="Y178" s="150" t="str">
        <f t="shared" si="638"/>
        <v/>
      </c>
      <c r="AA178" s="5"/>
      <c r="AC178" s="143" t="str">
        <f t="shared" si="639"/>
        <v/>
      </c>
      <c r="AD178" s="144" t="str">
        <f t="shared" si="640"/>
        <v/>
      </c>
      <c r="AE178" s="145" t="str">
        <f t="shared" si="641"/>
        <v/>
      </c>
      <c r="AF178" s="145" t="str">
        <f t="shared" si="642"/>
        <v/>
      </c>
      <c r="AG178" s="146" t="str">
        <f t="shared" si="643"/>
        <v/>
      </c>
      <c r="AH178" s="147" t="str">
        <f t="shared" si="644"/>
        <v/>
      </c>
      <c r="AI178" s="148" t="str">
        <f t="shared" si="645"/>
        <v/>
      </c>
      <c r="AJ178" s="149" t="str">
        <f t="shared" si="646"/>
        <v/>
      </c>
      <c r="AK178" s="150" t="str">
        <f t="shared" si="647"/>
        <v/>
      </c>
      <c r="AM178" s="5"/>
      <c r="AO178" s="143" t="str">
        <f t="shared" si="598"/>
        <v/>
      </c>
      <c r="AP178" s="144" t="str">
        <f t="shared" si="599"/>
        <v/>
      </c>
      <c r="AQ178" s="145" t="str">
        <f t="shared" si="648"/>
        <v/>
      </c>
      <c r="AR178" s="145" t="str">
        <f t="shared" si="649"/>
        <v/>
      </c>
      <c r="AS178" s="146" t="str">
        <f t="shared" si="600"/>
        <v/>
      </c>
      <c r="AT178" s="147" t="str">
        <f t="shared" si="601"/>
        <v/>
      </c>
      <c r="AU178" s="148" t="str">
        <f t="shared" si="602"/>
        <v/>
      </c>
      <c r="AV178" s="149" t="str">
        <f t="shared" si="603"/>
        <v/>
      </c>
      <c r="AW178" s="150" t="str">
        <f t="shared" si="604"/>
        <v/>
      </c>
      <c r="AX178" s="89"/>
      <c r="AY178" s="5"/>
      <c r="AZ178" s="89"/>
      <c r="BA178" s="143" t="str">
        <f t="shared" si="605"/>
        <v/>
      </c>
      <c r="BB178" s="144" t="str">
        <f t="shared" si="606"/>
        <v/>
      </c>
      <c r="BC178" s="145" t="str">
        <f t="shared" si="650"/>
        <v/>
      </c>
      <c r="BD178" s="145" t="str">
        <f t="shared" si="651"/>
        <v/>
      </c>
      <c r="BE178" s="146" t="str">
        <f t="shared" si="607"/>
        <v/>
      </c>
      <c r="BF178" s="147" t="str">
        <f t="shared" si="608"/>
        <v/>
      </c>
      <c r="BG178" s="148" t="str">
        <f t="shared" si="609"/>
        <v/>
      </c>
      <c r="BH178" s="149" t="str">
        <f t="shared" si="610"/>
        <v/>
      </c>
      <c r="BI178" s="150" t="str">
        <f t="shared" si="611"/>
        <v/>
      </c>
      <c r="BJ178" s="89"/>
      <c r="BK178" s="5"/>
      <c r="BL178" s="89"/>
      <c r="BM178" s="143" t="str">
        <f t="shared" si="571"/>
        <v/>
      </c>
      <c r="BN178" s="144" t="str">
        <f t="shared" si="572"/>
        <v/>
      </c>
      <c r="BO178" s="145" t="str">
        <f t="shared" si="573"/>
        <v/>
      </c>
      <c r="BP178" s="145" t="str">
        <f t="shared" si="574"/>
        <v/>
      </c>
      <c r="BQ178" s="146" t="str">
        <f t="shared" si="575"/>
        <v/>
      </c>
      <c r="BR178" s="147" t="str">
        <f t="shared" si="576"/>
        <v/>
      </c>
      <c r="BS178" s="148" t="str">
        <f t="shared" si="577"/>
        <v/>
      </c>
      <c r="BT178" s="149" t="str">
        <f t="shared" si="578"/>
        <v/>
      </c>
      <c r="BU178" s="150" t="str">
        <f t="shared" si="579"/>
        <v/>
      </c>
      <c r="BV178" s="89"/>
      <c r="BW178" s="142"/>
      <c r="BX178" s="142"/>
      <c r="BY178" s="143" t="str">
        <f t="shared" si="795"/>
        <v/>
      </c>
      <c r="BZ178" s="144" t="str">
        <f t="shared" si="796"/>
        <v/>
      </c>
      <c r="CA178" s="145" t="str">
        <f t="shared" si="797"/>
        <v/>
      </c>
      <c r="CB178" s="145" t="str">
        <f t="shared" si="798"/>
        <v/>
      </c>
      <c r="CC178" s="146" t="str">
        <f t="shared" si="799"/>
        <v/>
      </c>
      <c r="CD178" s="147" t="str">
        <f t="shared" si="800"/>
        <v/>
      </c>
      <c r="CE178" s="148" t="str">
        <f t="shared" si="801"/>
        <v/>
      </c>
      <c r="CF178" s="149" t="str">
        <f t="shared" si="802"/>
        <v/>
      </c>
      <c r="CG178" s="150" t="str">
        <f t="shared" si="803"/>
        <v/>
      </c>
      <c r="CH178" s="89"/>
      <c r="CI178" s="5"/>
      <c r="CJ178" s="89"/>
      <c r="CK178" s="143" t="str">
        <f t="shared" si="652"/>
        <v/>
      </c>
      <c r="CL178" s="144" t="str">
        <f t="shared" si="653"/>
        <v/>
      </c>
      <c r="CM178" s="145" t="str">
        <f t="shared" si="654"/>
        <v/>
      </c>
      <c r="CN178" s="145" t="str">
        <f t="shared" si="655"/>
        <v/>
      </c>
      <c r="CO178" s="146" t="str">
        <f t="shared" si="656"/>
        <v/>
      </c>
      <c r="CP178" s="147" t="str">
        <f t="shared" si="657"/>
        <v/>
      </c>
      <c r="CQ178" s="148" t="str">
        <f t="shared" si="658"/>
        <v/>
      </c>
      <c r="CR178" s="149" t="str">
        <f t="shared" si="659"/>
        <v/>
      </c>
      <c r="CS178" s="150" t="str">
        <f t="shared" si="660"/>
        <v/>
      </c>
      <c r="CT178" s="89"/>
      <c r="CU178" s="5"/>
      <c r="CV178" s="89"/>
      <c r="CW178" s="143" t="str">
        <f t="shared" si="562"/>
        <v/>
      </c>
      <c r="CX178" s="144" t="str">
        <f t="shared" si="563"/>
        <v/>
      </c>
      <c r="CY178" s="145" t="str">
        <f t="shared" si="564"/>
        <v/>
      </c>
      <c r="CZ178" s="145" t="str">
        <f t="shared" si="565"/>
        <v/>
      </c>
      <c r="DA178" s="146" t="str">
        <f t="shared" si="566"/>
        <v/>
      </c>
      <c r="DB178" s="147" t="str">
        <f t="shared" si="567"/>
        <v/>
      </c>
      <c r="DC178" s="148" t="str">
        <f t="shared" si="568"/>
        <v/>
      </c>
      <c r="DD178" s="149" t="str">
        <f t="shared" si="569"/>
        <v/>
      </c>
      <c r="DE178" s="150" t="str">
        <f t="shared" si="570"/>
        <v/>
      </c>
      <c r="DF178" s="89"/>
      <c r="DG178" s="142"/>
      <c r="DH178" s="142"/>
      <c r="DI178" s="143" t="str">
        <f t="shared" si="661"/>
        <v/>
      </c>
      <c r="DJ178" s="144" t="str">
        <f t="shared" si="662"/>
        <v/>
      </c>
      <c r="DK178" s="145" t="str">
        <f t="shared" si="663"/>
        <v/>
      </c>
      <c r="DL178" s="145" t="str">
        <f t="shared" si="664"/>
        <v/>
      </c>
      <c r="DM178" s="146" t="str">
        <f t="shared" si="665"/>
        <v/>
      </c>
      <c r="DN178" s="147" t="str">
        <f t="shared" si="666"/>
        <v/>
      </c>
      <c r="DO178" s="148" t="str">
        <f t="shared" si="667"/>
        <v/>
      </c>
      <c r="DP178" s="149" t="str">
        <f t="shared" si="668"/>
        <v/>
      </c>
      <c r="DQ178" s="150" t="str">
        <f t="shared" si="669"/>
        <v/>
      </c>
      <c r="DR178" s="89"/>
      <c r="DS178" s="5"/>
      <c r="DT178" s="89"/>
      <c r="DU178" s="143" t="str">
        <f t="shared" si="670"/>
        <v/>
      </c>
      <c r="DV178" s="144" t="str">
        <f t="shared" si="671"/>
        <v/>
      </c>
      <c r="DW178" s="145" t="str">
        <f t="shared" si="672"/>
        <v/>
      </c>
      <c r="DX178" s="145" t="str">
        <f t="shared" si="673"/>
        <v/>
      </c>
      <c r="DY178" s="146" t="str">
        <f t="shared" si="674"/>
        <v/>
      </c>
      <c r="DZ178" s="147" t="str">
        <f t="shared" si="675"/>
        <v/>
      </c>
      <c r="EA178" s="148" t="str">
        <f t="shared" si="676"/>
        <v/>
      </c>
      <c r="EB178" s="149" t="str">
        <f t="shared" si="677"/>
        <v/>
      </c>
      <c r="EC178" s="150" t="str">
        <f t="shared" si="678"/>
        <v/>
      </c>
      <c r="ED178" s="89"/>
      <c r="EE178" s="5"/>
      <c r="EF178" s="89"/>
      <c r="EG178" s="143" t="str">
        <f t="shared" si="679"/>
        <v/>
      </c>
      <c r="EH178" s="144" t="str">
        <f t="shared" si="680"/>
        <v/>
      </c>
      <c r="EI178" s="145" t="str">
        <f t="shared" si="681"/>
        <v/>
      </c>
      <c r="EJ178" s="145" t="str">
        <f t="shared" si="682"/>
        <v/>
      </c>
      <c r="EK178" s="146" t="str">
        <f t="shared" si="683"/>
        <v/>
      </c>
      <c r="EL178" s="147" t="str">
        <f t="shared" si="684"/>
        <v/>
      </c>
      <c r="EM178" s="148" t="str">
        <f t="shared" si="685"/>
        <v/>
      </c>
      <c r="EN178" s="149" t="str">
        <f t="shared" si="686"/>
        <v/>
      </c>
      <c r="EO178" s="150" t="str">
        <f t="shared" si="687"/>
        <v/>
      </c>
      <c r="EP178" s="89"/>
      <c r="EQ178" s="5"/>
      <c r="ER178" s="89"/>
      <c r="ES178" s="143" t="str">
        <f t="shared" si="688"/>
        <v/>
      </c>
      <c r="ET178" s="144" t="str">
        <f t="shared" si="689"/>
        <v/>
      </c>
      <c r="EU178" s="145" t="str">
        <f t="shared" si="690"/>
        <v/>
      </c>
      <c r="EV178" s="145" t="str">
        <f t="shared" si="691"/>
        <v/>
      </c>
      <c r="EW178" s="146" t="str">
        <f t="shared" si="692"/>
        <v/>
      </c>
      <c r="EX178" s="147" t="str">
        <f t="shared" si="693"/>
        <v/>
      </c>
      <c r="EY178" s="148" t="str">
        <f t="shared" si="694"/>
        <v/>
      </c>
      <c r="EZ178" s="149" t="str">
        <f t="shared" si="695"/>
        <v/>
      </c>
      <c r="FA178" s="150" t="str">
        <f t="shared" si="696"/>
        <v/>
      </c>
      <c r="FB178" s="89"/>
      <c r="FC178" s="5"/>
      <c r="FD178" s="89"/>
      <c r="FE178" s="143" t="str">
        <f t="shared" si="697"/>
        <v/>
      </c>
      <c r="FF178" s="144" t="str">
        <f t="shared" si="698"/>
        <v/>
      </c>
      <c r="FG178" s="145" t="str">
        <f t="shared" si="699"/>
        <v/>
      </c>
      <c r="FH178" s="145" t="str">
        <f t="shared" si="700"/>
        <v/>
      </c>
      <c r="FI178" s="146" t="str">
        <f t="shared" si="701"/>
        <v/>
      </c>
      <c r="FJ178" s="147" t="str">
        <f t="shared" si="702"/>
        <v/>
      </c>
      <c r="FK178" s="148" t="str">
        <f t="shared" si="703"/>
        <v/>
      </c>
      <c r="FL178" s="149" t="str">
        <f t="shared" si="704"/>
        <v/>
      </c>
      <c r="FM178" s="150" t="str">
        <f t="shared" si="705"/>
        <v/>
      </c>
      <c r="FN178" s="89"/>
      <c r="FO178" s="5"/>
      <c r="FP178" s="89"/>
      <c r="FQ178" s="143" t="str">
        <f>IF(FU178="","",#REF!)</f>
        <v/>
      </c>
      <c r="FR178" s="144" t="str">
        <f t="shared" si="706"/>
        <v/>
      </c>
      <c r="FS178" s="145" t="str">
        <f t="shared" si="707"/>
        <v/>
      </c>
      <c r="FT178" s="145" t="str">
        <f t="shared" si="708"/>
        <v/>
      </c>
      <c r="FU178" s="146" t="str">
        <f t="shared" si="709"/>
        <v/>
      </c>
      <c r="FV178" s="147" t="str">
        <f t="shared" si="710"/>
        <v/>
      </c>
      <c r="FW178" s="148" t="str">
        <f t="shared" si="711"/>
        <v/>
      </c>
      <c r="FX178" s="149" t="str">
        <f t="shared" si="712"/>
        <v/>
      </c>
      <c r="FY178" s="150" t="str">
        <f t="shared" si="713"/>
        <v/>
      </c>
      <c r="FZ178" s="89"/>
      <c r="GA178" s="5"/>
      <c r="GB178" s="89"/>
      <c r="GC178" s="143" t="str">
        <f t="shared" si="714"/>
        <v/>
      </c>
      <c r="GD178" s="144" t="str">
        <f t="shared" si="715"/>
        <v/>
      </c>
      <c r="GE178" s="145" t="str">
        <f t="shared" si="716"/>
        <v/>
      </c>
      <c r="GF178" s="145" t="str">
        <f t="shared" si="717"/>
        <v/>
      </c>
      <c r="GG178" s="146" t="str">
        <f t="shared" si="718"/>
        <v/>
      </c>
      <c r="GH178" s="147" t="str">
        <f t="shared" si="719"/>
        <v/>
      </c>
      <c r="GI178" s="148" t="str">
        <f t="shared" si="720"/>
        <v/>
      </c>
      <c r="GJ178" s="149" t="str">
        <f t="shared" si="721"/>
        <v/>
      </c>
      <c r="GK178" s="150" t="str">
        <f t="shared" si="722"/>
        <v/>
      </c>
      <c r="GL178" s="89"/>
      <c r="GM178" s="5"/>
      <c r="GN178" s="89"/>
      <c r="GO178" s="143" t="str">
        <f t="shared" si="723"/>
        <v/>
      </c>
      <c r="GP178" s="144" t="str">
        <f t="shared" si="724"/>
        <v/>
      </c>
      <c r="GQ178" s="145" t="str">
        <f t="shared" si="725"/>
        <v/>
      </c>
      <c r="GR178" s="145" t="str">
        <f t="shared" si="726"/>
        <v/>
      </c>
      <c r="GS178" s="146" t="str">
        <f t="shared" si="727"/>
        <v/>
      </c>
      <c r="GT178" s="147" t="str">
        <f t="shared" si="728"/>
        <v/>
      </c>
      <c r="GU178" s="148" t="str">
        <f t="shared" si="729"/>
        <v/>
      </c>
      <c r="GV178" s="149" t="str">
        <f t="shared" si="730"/>
        <v/>
      </c>
      <c r="GW178" s="150" t="str">
        <f t="shared" si="731"/>
        <v/>
      </c>
      <c r="GX178" s="89"/>
      <c r="GY178" s="5"/>
      <c r="GZ178" s="89"/>
      <c r="HA178" s="143" t="str">
        <f t="shared" si="732"/>
        <v/>
      </c>
      <c r="HB178" s="144" t="str">
        <f t="shared" si="733"/>
        <v/>
      </c>
      <c r="HC178" s="145" t="str">
        <f t="shared" si="734"/>
        <v/>
      </c>
      <c r="HD178" s="145" t="str">
        <f t="shared" si="735"/>
        <v/>
      </c>
      <c r="HE178" s="146" t="str">
        <f t="shared" si="736"/>
        <v/>
      </c>
      <c r="HF178" s="147" t="str">
        <f t="shared" si="737"/>
        <v/>
      </c>
      <c r="HG178" s="148" t="str">
        <f t="shared" si="738"/>
        <v/>
      </c>
      <c r="HH178" s="149" t="str">
        <f t="shared" si="739"/>
        <v/>
      </c>
      <c r="HI178" s="150" t="str">
        <f t="shared" si="740"/>
        <v/>
      </c>
      <c r="HJ178" s="89"/>
      <c r="HK178" s="5"/>
      <c r="HL178" s="89"/>
      <c r="HM178" s="143" t="str">
        <f t="shared" si="741"/>
        <v/>
      </c>
      <c r="HN178" s="144" t="str">
        <f t="shared" si="742"/>
        <v/>
      </c>
      <c r="HO178" s="145" t="str">
        <f t="shared" si="743"/>
        <v/>
      </c>
      <c r="HP178" s="145" t="str">
        <f t="shared" si="744"/>
        <v/>
      </c>
      <c r="HQ178" s="146" t="str">
        <f t="shared" si="745"/>
        <v/>
      </c>
      <c r="HR178" s="147" t="str">
        <f t="shared" si="746"/>
        <v/>
      </c>
      <c r="HS178" s="148" t="str">
        <f t="shared" si="747"/>
        <v/>
      </c>
      <c r="HT178" s="149" t="str">
        <f t="shared" si="748"/>
        <v/>
      </c>
      <c r="HU178" s="150" t="str">
        <f t="shared" si="749"/>
        <v/>
      </c>
      <c r="HV178" s="89"/>
      <c r="HW178" s="5"/>
      <c r="HX178" s="89"/>
      <c r="HY178" s="143" t="str">
        <f t="shared" si="750"/>
        <v/>
      </c>
      <c r="HZ178" s="144" t="str">
        <f t="shared" si="751"/>
        <v/>
      </c>
      <c r="IA178" s="145" t="str">
        <f t="shared" si="752"/>
        <v/>
      </c>
      <c r="IB178" s="145" t="str">
        <f t="shared" si="753"/>
        <v/>
      </c>
      <c r="IC178" s="146" t="str">
        <f t="shared" si="754"/>
        <v/>
      </c>
      <c r="ID178" s="147" t="str">
        <f t="shared" si="755"/>
        <v/>
      </c>
      <c r="IE178" s="148" t="str">
        <f t="shared" si="756"/>
        <v/>
      </c>
      <c r="IF178" s="149" t="str">
        <f t="shared" si="757"/>
        <v/>
      </c>
      <c r="IG178" s="150" t="str">
        <f t="shared" si="758"/>
        <v/>
      </c>
      <c r="IH178" s="89"/>
      <c r="II178" s="5"/>
      <c r="IJ178" s="89"/>
      <c r="IK178" s="143" t="str">
        <f t="shared" si="759"/>
        <v/>
      </c>
      <c r="IL178" s="144" t="str">
        <f t="shared" si="760"/>
        <v/>
      </c>
      <c r="IM178" s="145" t="str">
        <f t="shared" si="761"/>
        <v/>
      </c>
      <c r="IN178" s="145" t="str">
        <f t="shared" si="762"/>
        <v/>
      </c>
      <c r="IO178" s="146" t="str">
        <f t="shared" si="763"/>
        <v/>
      </c>
      <c r="IP178" s="147" t="str">
        <f t="shared" si="764"/>
        <v/>
      </c>
      <c r="IQ178" s="148" t="str">
        <f t="shared" si="765"/>
        <v/>
      </c>
      <c r="IR178" s="149" t="str">
        <f t="shared" si="766"/>
        <v/>
      </c>
      <c r="IS178" s="150" t="str">
        <f t="shared" si="767"/>
        <v/>
      </c>
      <c r="IT178" s="89"/>
      <c r="IU178" s="5"/>
      <c r="IV178" s="89"/>
      <c r="IW178" s="143" t="str">
        <f t="shared" si="768"/>
        <v/>
      </c>
      <c r="IX178" s="144" t="str">
        <f t="shared" si="769"/>
        <v/>
      </c>
      <c r="IY178" s="145" t="str">
        <f t="shared" si="770"/>
        <v/>
      </c>
      <c r="IZ178" s="145" t="str">
        <f t="shared" si="771"/>
        <v/>
      </c>
      <c r="JA178" s="146" t="str">
        <f t="shared" si="772"/>
        <v/>
      </c>
      <c r="JB178" s="147" t="str">
        <f t="shared" si="773"/>
        <v/>
      </c>
      <c r="JC178" s="148" t="str">
        <f t="shared" si="774"/>
        <v/>
      </c>
      <c r="JD178" s="149" t="str">
        <f t="shared" si="775"/>
        <v/>
      </c>
      <c r="JE178" s="150" t="str">
        <f t="shared" si="776"/>
        <v/>
      </c>
      <c r="JF178" s="89"/>
      <c r="JG178" s="5"/>
      <c r="JH178" s="89"/>
      <c r="JI178" s="143" t="str">
        <f t="shared" si="777"/>
        <v/>
      </c>
      <c r="JJ178" s="144" t="str">
        <f t="shared" si="778"/>
        <v/>
      </c>
      <c r="JK178" s="145" t="str">
        <f t="shared" si="779"/>
        <v/>
      </c>
      <c r="JL178" s="145" t="str">
        <f t="shared" si="780"/>
        <v/>
      </c>
      <c r="JM178" s="146" t="str">
        <f t="shared" si="781"/>
        <v/>
      </c>
      <c r="JN178" s="147" t="str">
        <f t="shared" si="782"/>
        <v/>
      </c>
      <c r="JO178" s="148" t="str">
        <f t="shared" si="783"/>
        <v/>
      </c>
      <c r="JP178" s="149" t="str">
        <f t="shared" si="784"/>
        <v/>
      </c>
      <c r="JQ178" s="150" t="str">
        <f t="shared" si="785"/>
        <v/>
      </c>
      <c r="JR178" s="89"/>
      <c r="JS178" s="5"/>
      <c r="JT178" s="89"/>
      <c r="JU178" s="143" t="str">
        <f t="shared" si="786"/>
        <v/>
      </c>
      <c r="JV178" s="144" t="str">
        <f t="shared" si="787"/>
        <v/>
      </c>
      <c r="JW178" s="145" t="str">
        <f t="shared" si="788"/>
        <v/>
      </c>
      <c r="JX178" s="145" t="str">
        <f t="shared" si="789"/>
        <v/>
      </c>
      <c r="JY178" s="146" t="str">
        <f t="shared" si="790"/>
        <v/>
      </c>
      <c r="JZ178" s="147" t="str">
        <f t="shared" si="791"/>
        <v/>
      </c>
      <c r="KA178" s="148" t="str">
        <f t="shared" si="792"/>
        <v/>
      </c>
      <c r="KB178" s="149" t="str">
        <f t="shared" si="793"/>
        <v/>
      </c>
      <c r="KC178" s="150" t="str">
        <f t="shared" si="794"/>
        <v/>
      </c>
      <c r="KD178" s="89"/>
      <c r="KE178" s="5"/>
      <c r="KF178" s="89"/>
    </row>
    <row r="179" spans="1:292" ht="13.5" customHeight="1" x14ac:dyDescent="0.25">
      <c r="A179" s="100"/>
      <c r="E179" s="143" t="str">
        <f t="shared" si="621"/>
        <v/>
      </c>
      <c r="F179" s="144" t="str">
        <f t="shared" si="622"/>
        <v/>
      </c>
      <c r="G179" s="145" t="str">
        <f t="shared" si="623"/>
        <v/>
      </c>
      <c r="H179" s="145" t="str">
        <f t="shared" si="624"/>
        <v/>
      </c>
      <c r="I179" s="146" t="str">
        <f t="shared" si="625"/>
        <v/>
      </c>
      <c r="J179" s="147" t="str">
        <f t="shared" si="626"/>
        <v/>
      </c>
      <c r="K179" s="148" t="str">
        <f t="shared" si="627"/>
        <v/>
      </c>
      <c r="L179" s="149" t="str">
        <f t="shared" si="628"/>
        <v/>
      </c>
      <c r="M179" s="150" t="str">
        <f t="shared" si="629"/>
        <v/>
      </c>
      <c r="O179" s="5"/>
      <c r="Q179" s="143" t="str">
        <f t="shared" si="630"/>
        <v/>
      </c>
      <c r="R179" s="144" t="str">
        <f t="shared" si="631"/>
        <v/>
      </c>
      <c r="S179" s="145" t="str">
        <f t="shared" si="632"/>
        <v/>
      </c>
      <c r="T179" s="145" t="str">
        <f t="shared" si="633"/>
        <v/>
      </c>
      <c r="U179" s="146" t="str">
        <f t="shared" si="634"/>
        <v/>
      </c>
      <c r="V179" s="147" t="str">
        <f t="shared" si="635"/>
        <v/>
      </c>
      <c r="W179" s="148" t="str">
        <f t="shared" si="636"/>
        <v/>
      </c>
      <c r="X179" s="149" t="str">
        <f t="shared" si="637"/>
        <v/>
      </c>
      <c r="Y179" s="150" t="str">
        <f t="shared" si="638"/>
        <v/>
      </c>
      <c r="AA179" s="5"/>
      <c r="AC179" s="143" t="str">
        <f t="shared" si="639"/>
        <v/>
      </c>
      <c r="AD179" s="144" t="str">
        <f t="shared" si="640"/>
        <v/>
      </c>
      <c r="AE179" s="145" t="str">
        <f t="shared" si="641"/>
        <v/>
      </c>
      <c r="AF179" s="145" t="str">
        <f t="shared" si="642"/>
        <v/>
      </c>
      <c r="AG179" s="146" t="str">
        <f t="shared" si="643"/>
        <v/>
      </c>
      <c r="AH179" s="147" t="str">
        <f t="shared" si="644"/>
        <v/>
      </c>
      <c r="AI179" s="148" t="str">
        <f t="shared" si="645"/>
        <v/>
      </c>
      <c r="AJ179" s="149" t="str">
        <f t="shared" si="646"/>
        <v/>
      </c>
      <c r="AK179" s="150" t="str">
        <f t="shared" si="647"/>
        <v/>
      </c>
      <c r="AM179" s="5"/>
      <c r="AO179" s="143" t="str">
        <f t="shared" si="598"/>
        <v/>
      </c>
      <c r="AP179" s="144" t="str">
        <f t="shared" si="599"/>
        <v/>
      </c>
      <c r="AQ179" s="145" t="str">
        <f t="shared" si="648"/>
        <v/>
      </c>
      <c r="AR179" s="145" t="str">
        <f t="shared" si="649"/>
        <v/>
      </c>
      <c r="AS179" s="146" t="str">
        <f t="shared" si="600"/>
        <v/>
      </c>
      <c r="AT179" s="147" t="str">
        <f t="shared" si="601"/>
        <v/>
      </c>
      <c r="AU179" s="148" t="str">
        <f t="shared" si="602"/>
        <v/>
      </c>
      <c r="AV179" s="149" t="str">
        <f t="shared" si="603"/>
        <v/>
      </c>
      <c r="AW179" s="150" t="str">
        <f t="shared" si="604"/>
        <v/>
      </c>
      <c r="AX179" s="89"/>
      <c r="AY179" s="5"/>
      <c r="AZ179" s="89"/>
      <c r="BA179" s="143" t="str">
        <f t="shared" si="605"/>
        <v/>
      </c>
      <c r="BB179" s="144" t="str">
        <f t="shared" si="606"/>
        <v/>
      </c>
      <c r="BC179" s="145" t="str">
        <f t="shared" si="650"/>
        <v/>
      </c>
      <c r="BD179" s="145" t="str">
        <f t="shared" si="651"/>
        <v/>
      </c>
      <c r="BE179" s="146" t="str">
        <f t="shared" si="607"/>
        <v/>
      </c>
      <c r="BF179" s="147" t="str">
        <f t="shared" si="608"/>
        <v/>
      </c>
      <c r="BG179" s="148" t="str">
        <f t="shared" si="609"/>
        <v/>
      </c>
      <c r="BH179" s="149" t="str">
        <f t="shared" si="610"/>
        <v/>
      </c>
      <c r="BI179" s="150" t="str">
        <f t="shared" si="611"/>
        <v/>
      </c>
      <c r="BJ179" s="89"/>
      <c r="BK179" s="5"/>
      <c r="BL179" s="89"/>
      <c r="BM179" s="143" t="str">
        <f t="shared" si="571"/>
        <v/>
      </c>
      <c r="BN179" s="144" t="str">
        <f t="shared" si="572"/>
        <v/>
      </c>
      <c r="BO179" s="145" t="str">
        <f t="shared" si="573"/>
        <v/>
      </c>
      <c r="BP179" s="145" t="str">
        <f t="shared" si="574"/>
        <v/>
      </c>
      <c r="BQ179" s="146" t="str">
        <f t="shared" si="575"/>
        <v/>
      </c>
      <c r="BR179" s="147" t="str">
        <f t="shared" si="576"/>
        <v/>
      </c>
      <c r="BS179" s="148" t="str">
        <f t="shared" si="577"/>
        <v/>
      </c>
      <c r="BT179" s="149" t="str">
        <f t="shared" si="578"/>
        <v/>
      </c>
      <c r="BU179" s="150" t="str">
        <f t="shared" si="579"/>
        <v/>
      </c>
      <c r="BV179" s="89"/>
      <c r="BW179" s="142"/>
      <c r="BX179" s="142"/>
      <c r="BY179" s="143" t="str">
        <f t="shared" si="795"/>
        <v/>
      </c>
      <c r="BZ179" s="144" t="str">
        <f t="shared" si="796"/>
        <v/>
      </c>
      <c r="CA179" s="145" t="str">
        <f t="shared" si="797"/>
        <v/>
      </c>
      <c r="CB179" s="145" t="str">
        <f t="shared" si="798"/>
        <v/>
      </c>
      <c r="CC179" s="146" t="str">
        <f t="shared" si="799"/>
        <v/>
      </c>
      <c r="CD179" s="147" t="str">
        <f t="shared" si="800"/>
        <v/>
      </c>
      <c r="CE179" s="148" t="str">
        <f t="shared" si="801"/>
        <v/>
      </c>
      <c r="CF179" s="149" t="str">
        <f t="shared" si="802"/>
        <v/>
      </c>
      <c r="CG179" s="150" t="str">
        <f t="shared" si="803"/>
        <v/>
      </c>
      <c r="CH179" s="89"/>
      <c r="CI179" s="5"/>
      <c r="CJ179" s="89"/>
      <c r="CK179" s="143" t="str">
        <f t="shared" si="652"/>
        <v/>
      </c>
      <c r="CL179" s="144" t="str">
        <f t="shared" si="653"/>
        <v/>
      </c>
      <c r="CM179" s="145" t="str">
        <f t="shared" si="654"/>
        <v/>
      </c>
      <c r="CN179" s="145" t="str">
        <f t="shared" si="655"/>
        <v/>
      </c>
      <c r="CO179" s="146" t="str">
        <f t="shared" si="656"/>
        <v/>
      </c>
      <c r="CP179" s="147" t="str">
        <f t="shared" si="657"/>
        <v/>
      </c>
      <c r="CQ179" s="148" t="str">
        <f t="shared" si="658"/>
        <v/>
      </c>
      <c r="CR179" s="149" t="str">
        <f t="shared" si="659"/>
        <v/>
      </c>
      <c r="CS179" s="150" t="str">
        <f t="shared" si="660"/>
        <v/>
      </c>
      <c r="CT179" s="89"/>
      <c r="CU179" s="5"/>
      <c r="CV179" s="89"/>
      <c r="CW179" s="143" t="str">
        <f t="shared" si="562"/>
        <v/>
      </c>
      <c r="CX179" s="144" t="str">
        <f t="shared" si="563"/>
        <v/>
      </c>
      <c r="CY179" s="145" t="str">
        <f t="shared" si="564"/>
        <v/>
      </c>
      <c r="CZ179" s="145" t="str">
        <f t="shared" si="565"/>
        <v/>
      </c>
      <c r="DA179" s="146" t="str">
        <f t="shared" si="566"/>
        <v/>
      </c>
      <c r="DB179" s="147" t="str">
        <f t="shared" si="567"/>
        <v/>
      </c>
      <c r="DC179" s="148" t="str">
        <f t="shared" si="568"/>
        <v/>
      </c>
      <c r="DD179" s="149" t="str">
        <f t="shared" si="569"/>
        <v/>
      </c>
      <c r="DE179" s="150" t="str">
        <f t="shared" si="570"/>
        <v/>
      </c>
      <c r="DF179" s="89"/>
      <c r="DG179" s="142"/>
      <c r="DH179" s="142"/>
      <c r="DI179" s="143" t="str">
        <f t="shared" si="661"/>
        <v/>
      </c>
      <c r="DJ179" s="144" t="str">
        <f t="shared" si="662"/>
        <v/>
      </c>
      <c r="DK179" s="145" t="str">
        <f t="shared" si="663"/>
        <v/>
      </c>
      <c r="DL179" s="145" t="str">
        <f t="shared" si="664"/>
        <v/>
      </c>
      <c r="DM179" s="146" t="str">
        <f t="shared" si="665"/>
        <v/>
      </c>
      <c r="DN179" s="147" t="str">
        <f t="shared" si="666"/>
        <v/>
      </c>
      <c r="DO179" s="148" t="str">
        <f t="shared" si="667"/>
        <v/>
      </c>
      <c r="DP179" s="149" t="str">
        <f t="shared" si="668"/>
        <v/>
      </c>
      <c r="DQ179" s="150" t="str">
        <f t="shared" si="669"/>
        <v/>
      </c>
      <c r="DR179" s="89"/>
      <c r="DS179" s="5"/>
      <c r="DT179" s="89"/>
      <c r="DU179" s="143" t="str">
        <f t="shared" si="670"/>
        <v/>
      </c>
      <c r="DV179" s="144" t="str">
        <f t="shared" si="671"/>
        <v/>
      </c>
      <c r="DW179" s="145" t="str">
        <f t="shared" si="672"/>
        <v/>
      </c>
      <c r="DX179" s="145" t="str">
        <f t="shared" si="673"/>
        <v/>
      </c>
      <c r="DY179" s="146" t="str">
        <f t="shared" si="674"/>
        <v/>
      </c>
      <c r="DZ179" s="147" t="str">
        <f t="shared" si="675"/>
        <v/>
      </c>
      <c r="EA179" s="148" t="str">
        <f t="shared" si="676"/>
        <v/>
      </c>
      <c r="EB179" s="149" t="str">
        <f t="shared" si="677"/>
        <v/>
      </c>
      <c r="EC179" s="150" t="str">
        <f t="shared" si="678"/>
        <v/>
      </c>
      <c r="ED179" s="89"/>
      <c r="EE179" s="5"/>
      <c r="EF179" s="89"/>
      <c r="EG179" s="143" t="str">
        <f t="shared" si="679"/>
        <v/>
      </c>
      <c r="EH179" s="144" t="str">
        <f t="shared" si="680"/>
        <v/>
      </c>
      <c r="EI179" s="145" t="str">
        <f t="shared" si="681"/>
        <v/>
      </c>
      <c r="EJ179" s="145" t="str">
        <f t="shared" si="682"/>
        <v/>
      </c>
      <c r="EK179" s="146" t="str">
        <f t="shared" si="683"/>
        <v/>
      </c>
      <c r="EL179" s="147" t="str">
        <f t="shared" si="684"/>
        <v/>
      </c>
      <c r="EM179" s="148" t="str">
        <f t="shared" si="685"/>
        <v/>
      </c>
      <c r="EN179" s="149" t="str">
        <f t="shared" si="686"/>
        <v/>
      </c>
      <c r="EO179" s="150" t="str">
        <f t="shared" si="687"/>
        <v/>
      </c>
      <c r="EP179" s="89"/>
      <c r="EQ179" s="5"/>
      <c r="ER179" s="89"/>
      <c r="ES179" s="143" t="str">
        <f t="shared" si="688"/>
        <v/>
      </c>
      <c r="ET179" s="144" t="str">
        <f t="shared" si="689"/>
        <v/>
      </c>
      <c r="EU179" s="145" t="str">
        <f t="shared" si="690"/>
        <v/>
      </c>
      <c r="EV179" s="145" t="str">
        <f t="shared" si="691"/>
        <v/>
      </c>
      <c r="EW179" s="146" t="str">
        <f t="shared" si="692"/>
        <v/>
      </c>
      <c r="EX179" s="147" t="str">
        <f t="shared" si="693"/>
        <v/>
      </c>
      <c r="EY179" s="148" t="str">
        <f t="shared" si="694"/>
        <v/>
      </c>
      <c r="EZ179" s="149" t="str">
        <f t="shared" si="695"/>
        <v/>
      </c>
      <c r="FA179" s="150" t="str">
        <f t="shared" si="696"/>
        <v/>
      </c>
      <c r="FB179" s="89"/>
      <c r="FC179" s="5"/>
      <c r="FD179" s="89"/>
      <c r="FE179" s="143" t="str">
        <f t="shared" si="697"/>
        <v/>
      </c>
      <c r="FF179" s="144" t="str">
        <f t="shared" si="698"/>
        <v/>
      </c>
      <c r="FG179" s="145" t="str">
        <f t="shared" si="699"/>
        <v/>
      </c>
      <c r="FH179" s="145" t="str">
        <f t="shared" si="700"/>
        <v/>
      </c>
      <c r="FI179" s="146" t="str">
        <f t="shared" si="701"/>
        <v/>
      </c>
      <c r="FJ179" s="147" t="str">
        <f t="shared" si="702"/>
        <v/>
      </c>
      <c r="FK179" s="148" t="str">
        <f t="shared" si="703"/>
        <v/>
      </c>
      <c r="FL179" s="149" t="str">
        <f t="shared" si="704"/>
        <v/>
      </c>
      <c r="FM179" s="150" t="str">
        <f t="shared" si="705"/>
        <v/>
      </c>
      <c r="FN179" s="89"/>
      <c r="FO179" s="5"/>
      <c r="FP179" s="89"/>
      <c r="FQ179" s="143" t="str">
        <f>IF(FU179="","",#REF!)</f>
        <v/>
      </c>
      <c r="FR179" s="144" t="str">
        <f t="shared" si="706"/>
        <v/>
      </c>
      <c r="FS179" s="145" t="str">
        <f t="shared" si="707"/>
        <v/>
      </c>
      <c r="FT179" s="145" t="str">
        <f t="shared" si="708"/>
        <v/>
      </c>
      <c r="FU179" s="146" t="str">
        <f t="shared" si="709"/>
        <v/>
      </c>
      <c r="FV179" s="147" t="str">
        <f t="shared" si="710"/>
        <v/>
      </c>
      <c r="FW179" s="148" t="str">
        <f t="shared" si="711"/>
        <v/>
      </c>
      <c r="FX179" s="149" t="str">
        <f t="shared" si="712"/>
        <v/>
      </c>
      <c r="FY179" s="150" t="str">
        <f t="shared" si="713"/>
        <v/>
      </c>
      <c r="FZ179" s="89"/>
      <c r="GA179" s="5"/>
      <c r="GB179" s="89"/>
      <c r="GC179" s="143" t="str">
        <f t="shared" si="714"/>
        <v/>
      </c>
      <c r="GD179" s="144" t="str">
        <f t="shared" si="715"/>
        <v/>
      </c>
      <c r="GE179" s="145" t="str">
        <f t="shared" si="716"/>
        <v/>
      </c>
      <c r="GF179" s="145" t="str">
        <f t="shared" si="717"/>
        <v/>
      </c>
      <c r="GG179" s="146" t="str">
        <f t="shared" si="718"/>
        <v/>
      </c>
      <c r="GH179" s="147" t="str">
        <f t="shared" si="719"/>
        <v/>
      </c>
      <c r="GI179" s="148" t="str">
        <f t="shared" si="720"/>
        <v/>
      </c>
      <c r="GJ179" s="149" t="str">
        <f t="shared" si="721"/>
        <v/>
      </c>
      <c r="GK179" s="150" t="str">
        <f t="shared" si="722"/>
        <v/>
      </c>
      <c r="GL179" s="89"/>
      <c r="GM179" s="5"/>
      <c r="GN179" s="89"/>
      <c r="GO179" s="143" t="str">
        <f t="shared" si="723"/>
        <v/>
      </c>
      <c r="GP179" s="144" t="str">
        <f t="shared" si="724"/>
        <v/>
      </c>
      <c r="GQ179" s="145" t="str">
        <f t="shared" si="725"/>
        <v/>
      </c>
      <c r="GR179" s="145" t="str">
        <f t="shared" si="726"/>
        <v/>
      </c>
      <c r="GS179" s="146" t="str">
        <f t="shared" si="727"/>
        <v/>
      </c>
      <c r="GT179" s="147" t="str">
        <f t="shared" si="728"/>
        <v/>
      </c>
      <c r="GU179" s="148" t="str">
        <f t="shared" si="729"/>
        <v/>
      </c>
      <c r="GV179" s="149" t="str">
        <f t="shared" si="730"/>
        <v/>
      </c>
      <c r="GW179" s="150" t="str">
        <f t="shared" si="731"/>
        <v/>
      </c>
      <c r="GX179" s="89"/>
      <c r="GY179" s="5"/>
      <c r="GZ179" s="89"/>
      <c r="HA179" s="143" t="str">
        <f t="shared" si="732"/>
        <v/>
      </c>
      <c r="HB179" s="144" t="str">
        <f t="shared" si="733"/>
        <v/>
      </c>
      <c r="HC179" s="145" t="str">
        <f t="shared" si="734"/>
        <v/>
      </c>
      <c r="HD179" s="145" t="str">
        <f t="shared" si="735"/>
        <v/>
      </c>
      <c r="HE179" s="146" t="str">
        <f t="shared" si="736"/>
        <v/>
      </c>
      <c r="HF179" s="147" t="str">
        <f t="shared" si="737"/>
        <v/>
      </c>
      <c r="HG179" s="148" t="str">
        <f t="shared" si="738"/>
        <v/>
      </c>
      <c r="HH179" s="149" t="str">
        <f t="shared" si="739"/>
        <v/>
      </c>
      <c r="HI179" s="150" t="str">
        <f t="shared" si="740"/>
        <v/>
      </c>
      <c r="HJ179" s="89"/>
      <c r="HK179" s="5"/>
      <c r="HL179" s="89"/>
      <c r="HM179" s="143" t="str">
        <f t="shared" si="741"/>
        <v/>
      </c>
      <c r="HN179" s="144" t="str">
        <f t="shared" si="742"/>
        <v/>
      </c>
      <c r="HO179" s="145" t="str">
        <f t="shared" si="743"/>
        <v/>
      </c>
      <c r="HP179" s="145" t="str">
        <f t="shared" si="744"/>
        <v/>
      </c>
      <c r="HQ179" s="146" t="str">
        <f t="shared" si="745"/>
        <v/>
      </c>
      <c r="HR179" s="147" t="str">
        <f t="shared" si="746"/>
        <v/>
      </c>
      <c r="HS179" s="148" t="str">
        <f t="shared" si="747"/>
        <v/>
      </c>
      <c r="HT179" s="149" t="str">
        <f t="shared" si="748"/>
        <v/>
      </c>
      <c r="HU179" s="150" t="str">
        <f t="shared" si="749"/>
        <v/>
      </c>
      <c r="HV179" s="89"/>
      <c r="HW179" s="5"/>
      <c r="HX179" s="89"/>
      <c r="HY179" s="143" t="str">
        <f t="shared" si="750"/>
        <v/>
      </c>
      <c r="HZ179" s="144" t="str">
        <f t="shared" si="751"/>
        <v/>
      </c>
      <c r="IA179" s="145" t="str">
        <f t="shared" si="752"/>
        <v/>
      </c>
      <c r="IB179" s="145" t="str">
        <f t="shared" si="753"/>
        <v/>
      </c>
      <c r="IC179" s="146" t="str">
        <f t="shared" si="754"/>
        <v/>
      </c>
      <c r="ID179" s="147" t="str">
        <f t="shared" si="755"/>
        <v/>
      </c>
      <c r="IE179" s="148" t="str">
        <f t="shared" si="756"/>
        <v/>
      </c>
      <c r="IF179" s="149" t="str">
        <f t="shared" si="757"/>
        <v/>
      </c>
      <c r="IG179" s="150" t="str">
        <f t="shared" si="758"/>
        <v/>
      </c>
      <c r="IH179" s="89"/>
      <c r="II179" s="5"/>
      <c r="IJ179" s="89"/>
      <c r="IK179" s="143" t="str">
        <f t="shared" si="759"/>
        <v/>
      </c>
      <c r="IL179" s="144" t="str">
        <f t="shared" si="760"/>
        <v/>
      </c>
      <c r="IM179" s="145" t="str">
        <f t="shared" si="761"/>
        <v/>
      </c>
      <c r="IN179" s="145" t="str">
        <f t="shared" si="762"/>
        <v/>
      </c>
      <c r="IO179" s="146" t="str">
        <f t="shared" si="763"/>
        <v/>
      </c>
      <c r="IP179" s="147" t="str">
        <f t="shared" si="764"/>
        <v/>
      </c>
      <c r="IQ179" s="148" t="str">
        <f t="shared" si="765"/>
        <v/>
      </c>
      <c r="IR179" s="149" t="str">
        <f t="shared" si="766"/>
        <v/>
      </c>
      <c r="IS179" s="150" t="str">
        <f t="shared" si="767"/>
        <v/>
      </c>
      <c r="IT179" s="89"/>
      <c r="IU179" s="5"/>
      <c r="IV179" s="89"/>
      <c r="IW179" s="143" t="str">
        <f t="shared" si="768"/>
        <v/>
      </c>
      <c r="IX179" s="144" t="str">
        <f t="shared" si="769"/>
        <v/>
      </c>
      <c r="IY179" s="145" t="str">
        <f t="shared" si="770"/>
        <v/>
      </c>
      <c r="IZ179" s="145" t="str">
        <f t="shared" si="771"/>
        <v/>
      </c>
      <c r="JA179" s="146" t="str">
        <f t="shared" si="772"/>
        <v/>
      </c>
      <c r="JB179" s="147" t="str">
        <f t="shared" si="773"/>
        <v/>
      </c>
      <c r="JC179" s="148" t="str">
        <f t="shared" si="774"/>
        <v/>
      </c>
      <c r="JD179" s="149" t="str">
        <f t="shared" si="775"/>
        <v/>
      </c>
      <c r="JE179" s="150" t="str">
        <f t="shared" si="776"/>
        <v/>
      </c>
      <c r="JF179" s="89"/>
      <c r="JG179" s="5"/>
      <c r="JH179" s="89"/>
      <c r="JI179" s="143" t="str">
        <f t="shared" si="777"/>
        <v/>
      </c>
      <c r="JJ179" s="144" t="str">
        <f t="shared" si="778"/>
        <v/>
      </c>
      <c r="JK179" s="145" t="str">
        <f t="shared" si="779"/>
        <v/>
      </c>
      <c r="JL179" s="145" t="str">
        <f t="shared" si="780"/>
        <v/>
      </c>
      <c r="JM179" s="146" t="str">
        <f t="shared" si="781"/>
        <v/>
      </c>
      <c r="JN179" s="147" t="str">
        <f t="shared" si="782"/>
        <v/>
      </c>
      <c r="JO179" s="148" t="str">
        <f t="shared" si="783"/>
        <v/>
      </c>
      <c r="JP179" s="149" t="str">
        <f t="shared" si="784"/>
        <v/>
      </c>
      <c r="JQ179" s="150" t="str">
        <f t="shared" si="785"/>
        <v/>
      </c>
      <c r="JR179" s="89"/>
      <c r="JS179" s="5"/>
      <c r="JT179" s="89"/>
      <c r="JU179" s="143" t="str">
        <f t="shared" si="786"/>
        <v/>
      </c>
      <c r="JV179" s="144" t="str">
        <f t="shared" si="787"/>
        <v/>
      </c>
      <c r="JW179" s="145" t="str">
        <f t="shared" si="788"/>
        <v/>
      </c>
      <c r="JX179" s="145" t="str">
        <f t="shared" si="789"/>
        <v/>
      </c>
      <c r="JY179" s="146" t="str">
        <f t="shared" si="790"/>
        <v/>
      </c>
      <c r="JZ179" s="147" t="str">
        <f t="shared" si="791"/>
        <v/>
      </c>
      <c r="KA179" s="148" t="str">
        <f t="shared" si="792"/>
        <v/>
      </c>
      <c r="KB179" s="149" t="str">
        <f t="shared" si="793"/>
        <v/>
      </c>
      <c r="KC179" s="150" t="str">
        <f t="shared" si="794"/>
        <v/>
      </c>
      <c r="KD179" s="89"/>
      <c r="KE179" s="5"/>
      <c r="KF179" s="89"/>
    </row>
    <row r="180" spans="1:292" ht="13.5" customHeight="1" x14ac:dyDescent="0.25">
      <c r="A180" s="100"/>
      <c r="E180" s="143" t="str">
        <f t="shared" si="621"/>
        <v/>
      </c>
      <c r="F180" s="144" t="str">
        <f t="shared" si="622"/>
        <v/>
      </c>
      <c r="G180" s="145" t="str">
        <f t="shared" si="623"/>
        <v/>
      </c>
      <c r="H180" s="145" t="str">
        <f t="shared" si="624"/>
        <v/>
      </c>
      <c r="I180" s="146" t="str">
        <f t="shared" si="625"/>
        <v/>
      </c>
      <c r="J180" s="147" t="str">
        <f t="shared" si="626"/>
        <v/>
      </c>
      <c r="K180" s="148" t="str">
        <f t="shared" si="627"/>
        <v/>
      </c>
      <c r="L180" s="149" t="str">
        <f t="shared" si="628"/>
        <v/>
      </c>
      <c r="M180" s="150" t="str">
        <f t="shared" si="629"/>
        <v/>
      </c>
      <c r="O180" s="5"/>
      <c r="Q180" s="143" t="str">
        <f t="shared" si="630"/>
        <v/>
      </c>
      <c r="R180" s="144" t="str">
        <f t="shared" si="631"/>
        <v/>
      </c>
      <c r="S180" s="145" t="str">
        <f t="shared" si="632"/>
        <v/>
      </c>
      <c r="T180" s="145" t="str">
        <f t="shared" si="633"/>
        <v/>
      </c>
      <c r="U180" s="146" t="str">
        <f t="shared" si="634"/>
        <v/>
      </c>
      <c r="V180" s="147" t="str">
        <f t="shared" si="635"/>
        <v/>
      </c>
      <c r="W180" s="148" t="str">
        <f t="shared" si="636"/>
        <v/>
      </c>
      <c r="X180" s="149" t="str">
        <f t="shared" si="637"/>
        <v/>
      </c>
      <c r="Y180" s="150" t="str">
        <f t="shared" si="638"/>
        <v/>
      </c>
      <c r="AA180" s="5"/>
      <c r="AC180" s="143" t="str">
        <f t="shared" si="639"/>
        <v/>
      </c>
      <c r="AD180" s="144" t="str">
        <f t="shared" si="640"/>
        <v/>
      </c>
      <c r="AE180" s="145" t="str">
        <f t="shared" si="641"/>
        <v/>
      </c>
      <c r="AF180" s="145" t="str">
        <f t="shared" si="642"/>
        <v/>
      </c>
      <c r="AG180" s="146" t="str">
        <f t="shared" si="643"/>
        <v/>
      </c>
      <c r="AH180" s="147" t="str">
        <f t="shared" si="644"/>
        <v/>
      </c>
      <c r="AI180" s="148" t="str">
        <f t="shared" si="645"/>
        <v/>
      </c>
      <c r="AJ180" s="149" t="str">
        <f t="shared" si="646"/>
        <v/>
      </c>
      <c r="AK180" s="150" t="str">
        <f t="shared" si="647"/>
        <v/>
      </c>
      <c r="AM180" s="5"/>
      <c r="AO180" s="143" t="str">
        <f t="shared" si="598"/>
        <v/>
      </c>
      <c r="AP180" s="144" t="str">
        <f t="shared" si="599"/>
        <v/>
      </c>
      <c r="AQ180" s="145" t="str">
        <f t="shared" si="648"/>
        <v/>
      </c>
      <c r="AR180" s="145" t="str">
        <f t="shared" si="649"/>
        <v/>
      </c>
      <c r="AS180" s="146" t="str">
        <f t="shared" si="600"/>
        <v/>
      </c>
      <c r="AT180" s="147" t="str">
        <f t="shared" si="601"/>
        <v/>
      </c>
      <c r="AU180" s="148" t="str">
        <f t="shared" si="602"/>
        <v/>
      </c>
      <c r="AV180" s="149" t="str">
        <f t="shared" si="603"/>
        <v/>
      </c>
      <c r="AW180" s="150" t="str">
        <f t="shared" si="604"/>
        <v/>
      </c>
      <c r="AX180" s="89"/>
      <c r="AY180" s="5"/>
      <c r="AZ180" s="89"/>
      <c r="BA180" s="143" t="str">
        <f t="shared" si="605"/>
        <v/>
      </c>
      <c r="BB180" s="144" t="str">
        <f t="shared" si="606"/>
        <v/>
      </c>
      <c r="BC180" s="145" t="str">
        <f t="shared" si="650"/>
        <v/>
      </c>
      <c r="BD180" s="145" t="str">
        <f t="shared" si="651"/>
        <v/>
      </c>
      <c r="BE180" s="146" t="str">
        <f t="shared" si="607"/>
        <v/>
      </c>
      <c r="BF180" s="147" t="str">
        <f t="shared" si="608"/>
        <v/>
      </c>
      <c r="BG180" s="148" t="str">
        <f t="shared" si="609"/>
        <v/>
      </c>
      <c r="BH180" s="149" t="str">
        <f t="shared" si="610"/>
        <v/>
      </c>
      <c r="BI180" s="150" t="str">
        <f t="shared" si="611"/>
        <v/>
      </c>
      <c r="BJ180" s="89"/>
      <c r="BK180" s="5"/>
      <c r="BL180" s="89"/>
      <c r="BM180" s="143" t="str">
        <f t="shared" si="571"/>
        <v/>
      </c>
      <c r="BN180" s="144" t="str">
        <f t="shared" si="572"/>
        <v/>
      </c>
      <c r="BO180" s="145" t="str">
        <f t="shared" si="573"/>
        <v/>
      </c>
      <c r="BP180" s="145" t="str">
        <f t="shared" si="574"/>
        <v/>
      </c>
      <c r="BQ180" s="146" t="str">
        <f t="shared" si="575"/>
        <v/>
      </c>
      <c r="BR180" s="147" t="str">
        <f t="shared" si="576"/>
        <v/>
      </c>
      <c r="BS180" s="148" t="str">
        <f t="shared" si="577"/>
        <v/>
      </c>
      <c r="BT180" s="149" t="str">
        <f t="shared" si="578"/>
        <v/>
      </c>
      <c r="BU180" s="150" t="str">
        <f t="shared" si="579"/>
        <v/>
      </c>
      <c r="BV180" s="89"/>
      <c r="BW180" s="142"/>
      <c r="BX180" s="142"/>
      <c r="BY180" s="143" t="str">
        <f t="shared" si="795"/>
        <v/>
      </c>
      <c r="BZ180" s="144" t="str">
        <f t="shared" si="796"/>
        <v/>
      </c>
      <c r="CA180" s="145" t="str">
        <f t="shared" si="797"/>
        <v/>
      </c>
      <c r="CB180" s="145" t="str">
        <f t="shared" si="798"/>
        <v/>
      </c>
      <c r="CC180" s="146" t="str">
        <f t="shared" si="799"/>
        <v/>
      </c>
      <c r="CD180" s="147" t="str">
        <f t="shared" si="800"/>
        <v/>
      </c>
      <c r="CE180" s="148" t="str">
        <f t="shared" si="801"/>
        <v/>
      </c>
      <c r="CF180" s="149" t="str">
        <f t="shared" si="802"/>
        <v/>
      </c>
      <c r="CG180" s="150" t="str">
        <f t="shared" si="803"/>
        <v/>
      </c>
      <c r="CH180" s="89"/>
      <c r="CI180" s="5"/>
      <c r="CJ180" s="89"/>
      <c r="CK180" s="143" t="str">
        <f t="shared" si="652"/>
        <v/>
      </c>
      <c r="CL180" s="144" t="str">
        <f t="shared" si="653"/>
        <v/>
      </c>
      <c r="CM180" s="145" t="str">
        <f t="shared" si="654"/>
        <v/>
      </c>
      <c r="CN180" s="145" t="str">
        <f t="shared" si="655"/>
        <v/>
      </c>
      <c r="CO180" s="146" t="str">
        <f t="shared" si="656"/>
        <v/>
      </c>
      <c r="CP180" s="147" t="str">
        <f t="shared" si="657"/>
        <v/>
      </c>
      <c r="CQ180" s="148" t="str">
        <f t="shared" si="658"/>
        <v/>
      </c>
      <c r="CR180" s="149" t="str">
        <f t="shared" si="659"/>
        <v/>
      </c>
      <c r="CS180" s="150" t="str">
        <f t="shared" si="660"/>
        <v/>
      </c>
      <c r="CT180" s="89"/>
      <c r="CU180" s="5"/>
      <c r="CV180" s="89"/>
      <c r="CW180" s="143" t="str">
        <f t="shared" si="562"/>
        <v/>
      </c>
      <c r="CX180" s="144" t="str">
        <f t="shared" si="563"/>
        <v/>
      </c>
      <c r="CY180" s="145" t="str">
        <f t="shared" si="564"/>
        <v/>
      </c>
      <c r="CZ180" s="145" t="str">
        <f t="shared" si="565"/>
        <v/>
      </c>
      <c r="DA180" s="146" t="str">
        <f t="shared" si="566"/>
        <v/>
      </c>
      <c r="DB180" s="147" t="str">
        <f t="shared" si="567"/>
        <v/>
      </c>
      <c r="DC180" s="148" t="str">
        <f t="shared" si="568"/>
        <v/>
      </c>
      <c r="DD180" s="149" t="str">
        <f t="shared" si="569"/>
        <v/>
      </c>
      <c r="DE180" s="150" t="str">
        <f t="shared" si="570"/>
        <v/>
      </c>
      <c r="DF180" s="89"/>
      <c r="DG180" s="142"/>
      <c r="DH180" s="142"/>
      <c r="DI180" s="143" t="str">
        <f t="shared" si="661"/>
        <v/>
      </c>
      <c r="DJ180" s="144" t="str">
        <f t="shared" si="662"/>
        <v/>
      </c>
      <c r="DK180" s="145" t="str">
        <f t="shared" si="663"/>
        <v/>
      </c>
      <c r="DL180" s="145" t="str">
        <f t="shared" si="664"/>
        <v/>
      </c>
      <c r="DM180" s="146" t="str">
        <f t="shared" si="665"/>
        <v/>
      </c>
      <c r="DN180" s="147" t="str">
        <f t="shared" si="666"/>
        <v/>
      </c>
      <c r="DO180" s="148" t="str">
        <f t="shared" si="667"/>
        <v/>
      </c>
      <c r="DP180" s="149" t="str">
        <f t="shared" si="668"/>
        <v/>
      </c>
      <c r="DQ180" s="150" t="str">
        <f t="shared" si="669"/>
        <v/>
      </c>
      <c r="DR180" s="89"/>
      <c r="DS180" s="5"/>
      <c r="DT180" s="89"/>
      <c r="DU180" s="143" t="str">
        <f t="shared" si="670"/>
        <v/>
      </c>
      <c r="DV180" s="144" t="str">
        <f t="shared" si="671"/>
        <v/>
      </c>
      <c r="DW180" s="145" t="str">
        <f t="shared" si="672"/>
        <v/>
      </c>
      <c r="DX180" s="145" t="str">
        <f t="shared" si="673"/>
        <v/>
      </c>
      <c r="DY180" s="146" t="str">
        <f t="shared" si="674"/>
        <v/>
      </c>
      <c r="DZ180" s="147" t="str">
        <f t="shared" si="675"/>
        <v/>
      </c>
      <c r="EA180" s="148" t="str">
        <f t="shared" si="676"/>
        <v/>
      </c>
      <c r="EB180" s="149" t="str">
        <f t="shared" si="677"/>
        <v/>
      </c>
      <c r="EC180" s="150" t="str">
        <f t="shared" si="678"/>
        <v/>
      </c>
      <c r="ED180" s="89"/>
      <c r="EE180" s="5"/>
      <c r="EF180" s="89"/>
      <c r="EG180" s="143" t="str">
        <f t="shared" si="679"/>
        <v/>
      </c>
      <c r="EH180" s="144" t="str">
        <f t="shared" si="680"/>
        <v/>
      </c>
      <c r="EI180" s="145" t="str">
        <f t="shared" si="681"/>
        <v/>
      </c>
      <c r="EJ180" s="145" t="str">
        <f t="shared" si="682"/>
        <v/>
      </c>
      <c r="EK180" s="146" t="str">
        <f t="shared" si="683"/>
        <v/>
      </c>
      <c r="EL180" s="147" t="str">
        <f t="shared" si="684"/>
        <v/>
      </c>
      <c r="EM180" s="148" t="str">
        <f t="shared" si="685"/>
        <v/>
      </c>
      <c r="EN180" s="149" t="str">
        <f t="shared" si="686"/>
        <v/>
      </c>
      <c r="EO180" s="150" t="str">
        <f t="shared" si="687"/>
        <v/>
      </c>
      <c r="EP180" s="89"/>
      <c r="EQ180" s="5"/>
      <c r="ER180" s="89"/>
      <c r="ES180" s="143" t="str">
        <f t="shared" si="688"/>
        <v/>
      </c>
      <c r="ET180" s="144" t="str">
        <f t="shared" si="689"/>
        <v/>
      </c>
      <c r="EU180" s="145" t="str">
        <f t="shared" si="690"/>
        <v/>
      </c>
      <c r="EV180" s="145" t="str">
        <f t="shared" si="691"/>
        <v/>
      </c>
      <c r="EW180" s="146" t="str">
        <f t="shared" si="692"/>
        <v/>
      </c>
      <c r="EX180" s="147" t="str">
        <f t="shared" si="693"/>
        <v/>
      </c>
      <c r="EY180" s="148" t="str">
        <f t="shared" si="694"/>
        <v/>
      </c>
      <c r="EZ180" s="149" t="str">
        <f t="shared" si="695"/>
        <v/>
      </c>
      <c r="FA180" s="150" t="str">
        <f t="shared" si="696"/>
        <v/>
      </c>
      <c r="FB180" s="89"/>
      <c r="FC180" s="5"/>
      <c r="FD180" s="89"/>
      <c r="FE180" s="143" t="str">
        <f t="shared" si="697"/>
        <v/>
      </c>
      <c r="FF180" s="144" t="str">
        <f t="shared" si="698"/>
        <v/>
      </c>
      <c r="FG180" s="145" t="str">
        <f t="shared" si="699"/>
        <v/>
      </c>
      <c r="FH180" s="145" t="str">
        <f t="shared" si="700"/>
        <v/>
      </c>
      <c r="FI180" s="146" t="str">
        <f t="shared" si="701"/>
        <v/>
      </c>
      <c r="FJ180" s="147" t="str">
        <f t="shared" si="702"/>
        <v/>
      </c>
      <c r="FK180" s="148" t="str">
        <f t="shared" si="703"/>
        <v/>
      </c>
      <c r="FL180" s="149" t="str">
        <f t="shared" si="704"/>
        <v/>
      </c>
      <c r="FM180" s="150" t="str">
        <f t="shared" si="705"/>
        <v/>
      </c>
      <c r="FN180" s="89"/>
      <c r="FO180" s="5"/>
      <c r="FP180" s="89"/>
      <c r="FQ180" s="143" t="str">
        <f>IF(FU180="","",#REF!)</f>
        <v/>
      </c>
      <c r="FR180" s="144" t="str">
        <f t="shared" si="706"/>
        <v/>
      </c>
      <c r="FS180" s="145" t="str">
        <f t="shared" si="707"/>
        <v/>
      </c>
      <c r="FT180" s="145" t="str">
        <f t="shared" si="708"/>
        <v/>
      </c>
      <c r="FU180" s="146" t="str">
        <f t="shared" si="709"/>
        <v/>
      </c>
      <c r="FV180" s="147" t="str">
        <f t="shared" si="710"/>
        <v/>
      </c>
      <c r="FW180" s="148" t="str">
        <f t="shared" si="711"/>
        <v/>
      </c>
      <c r="FX180" s="149" t="str">
        <f t="shared" si="712"/>
        <v/>
      </c>
      <c r="FY180" s="150" t="str">
        <f t="shared" si="713"/>
        <v/>
      </c>
      <c r="FZ180" s="89"/>
      <c r="GA180" s="5"/>
      <c r="GB180" s="89"/>
      <c r="GC180" s="143" t="str">
        <f t="shared" si="714"/>
        <v/>
      </c>
      <c r="GD180" s="144" t="str">
        <f t="shared" si="715"/>
        <v/>
      </c>
      <c r="GE180" s="145" t="str">
        <f t="shared" si="716"/>
        <v/>
      </c>
      <c r="GF180" s="145" t="str">
        <f t="shared" si="717"/>
        <v/>
      </c>
      <c r="GG180" s="146" t="str">
        <f t="shared" si="718"/>
        <v/>
      </c>
      <c r="GH180" s="147" t="str">
        <f t="shared" si="719"/>
        <v/>
      </c>
      <c r="GI180" s="148" t="str">
        <f t="shared" si="720"/>
        <v/>
      </c>
      <c r="GJ180" s="149" t="str">
        <f t="shared" si="721"/>
        <v/>
      </c>
      <c r="GK180" s="150" t="str">
        <f t="shared" si="722"/>
        <v/>
      </c>
      <c r="GL180" s="89"/>
      <c r="GM180" s="5"/>
      <c r="GN180" s="89"/>
      <c r="GO180" s="143" t="str">
        <f t="shared" si="723"/>
        <v/>
      </c>
      <c r="GP180" s="144" t="str">
        <f t="shared" si="724"/>
        <v/>
      </c>
      <c r="GQ180" s="145" t="str">
        <f t="shared" si="725"/>
        <v/>
      </c>
      <c r="GR180" s="145" t="str">
        <f t="shared" si="726"/>
        <v/>
      </c>
      <c r="GS180" s="146" t="str">
        <f t="shared" si="727"/>
        <v/>
      </c>
      <c r="GT180" s="147" t="str">
        <f t="shared" si="728"/>
        <v/>
      </c>
      <c r="GU180" s="148" t="str">
        <f t="shared" si="729"/>
        <v/>
      </c>
      <c r="GV180" s="149" t="str">
        <f t="shared" si="730"/>
        <v/>
      </c>
      <c r="GW180" s="150" t="str">
        <f t="shared" si="731"/>
        <v/>
      </c>
      <c r="GX180" s="89"/>
      <c r="GY180" s="5"/>
      <c r="GZ180" s="89"/>
      <c r="HA180" s="143" t="str">
        <f t="shared" si="732"/>
        <v/>
      </c>
      <c r="HB180" s="144" t="str">
        <f t="shared" si="733"/>
        <v/>
      </c>
      <c r="HC180" s="145" t="str">
        <f t="shared" si="734"/>
        <v/>
      </c>
      <c r="HD180" s="145" t="str">
        <f t="shared" si="735"/>
        <v/>
      </c>
      <c r="HE180" s="146" t="str">
        <f t="shared" si="736"/>
        <v/>
      </c>
      <c r="HF180" s="147" t="str">
        <f t="shared" si="737"/>
        <v/>
      </c>
      <c r="HG180" s="148" t="str">
        <f t="shared" si="738"/>
        <v/>
      </c>
      <c r="HH180" s="149" t="str">
        <f t="shared" si="739"/>
        <v/>
      </c>
      <c r="HI180" s="150" t="str">
        <f t="shared" si="740"/>
        <v/>
      </c>
      <c r="HJ180" s="89"/>
      <c r="HK180" s="5"/>
      <c r="HL180" s="89"/>
      <c r="HM180" s="143" t="str">
        <f t="shared" si="741"/>
        <v/>
      </c>
      <c r="HN180" s="144" t="str">
        <f t="shared" si="742"/>
        <v/>
      </c>
      <c r="HO180" s="145" t="str">
        <f t="shared" si="743"/>
        <v/>
      </c>
      <c r="HP180" s="145" t="str">
        <f t="shared" si="744"/>
        <v/>
      </c>
      <c r="HQ180" s="146" t="str">
        <f t="shared" si="745"/>
        <v/>
      </c>
      <c r="HR180" s="147" t="str">
        <f t="shared" si="746"/>
        <v/>
      </c>
      <c r="HS180" s="148" t="str">
        <f t="shared" si="747"/>
        <v/>
      </c>
      <c r="HT180" s="149" t="str">
        <f t="shared" si="748"/>
        <v/>
      </c>
      <c r="HU180" s="150" t="str">
        <f t="shared" si="749"/>
        <v/>
      </c>
      <c r="HV180" s="89"/>
      <c r="HW180" s="5"/>
      <c r="HX180" s="89"/>
      <c r="HY180" s="143" t="str">
        <f t="shared" si="750"/>
        <v/>
      </c>
      <c r="HZ180" s="144" t="str">
        <f t="shared" si="751"/>
        <v/>
      </c>
      <c r="IA180" s="145" t="str">
        <f t="shared" si="752"/>
        <v/>
      </c>
      <c r="IB180" s="145" t="str">
        <f t="shared" si="753"/>
        <v/>
      </c>
      <c r="IC180" s="146" t="str">
        <f t="shared" si="754"/>
        <v/>
      </c>
      <c r="ID180" s="147" t="str">
        <f t="shared" si="755"/>
        <v/>
      </c>
      <c r="IE180" s="148" t="str">
        <f t="shared" si="756"/>
        <v/>
      </c>
      <c r="IF180" s="149" t="str">
        <f t="shared" si="757"/>
        <v/>
      </c>
      <c r="IG180" s="150" t="str">
        <f t="shared" si="758"/>
        <v/>
      </c>
      <c r="IH180" s="89"/>
      <c r="II180" s="5"/>
      <c r="IJ180" s="89"/>
      <c r="IK180" s="143" t="str">
        <f t="shared" si="759"/>
        <v/>
      </c>
      <c r="IL180" s="144" t="str">
        <f t="shared" si="760"/>
        <v/>
      </c>
      <c r="IM180" s="145" t="str">
        <f t="shared" si="761"/>
        <v/>
      </c>
      <c r="IN180" s="145" t="str">
        <f t="shared" si="762"/>
        <v/>
      </c>
      <c r="IO180" s="146" t="str">
        <f t="shared" si="763"/>
        <v/>
      </c>
      <c r="IP180" s="147" t="str">
        <f t="shared" si="764"/>
        <v/>
      </c>
      <c r="IQ180" s="148" t="str">
        <f t="shared" si="765"/>
        <v/>
      </c>
      <c r="IR180" s="149" t="str">
        <f t="shared" si="766"/>
        <v/>
      </c>
      <c r="IS180" s="150" t="str">
        <f t="shared" si="767"/>
        <v/>
      </c>
      <c r="IT180" s="89"/>
      <c r="IU180" s="5"/>
      <c r="IV180" s="89"/>
      <c r="IW180" s="143" t="str">
        <f t="shared" si="768"/>
        <v/>
      </c>
      <c r="IX180" s="144" t="str">
        <f t="shared" si="769"/>
        <v/>
      </c>
      <c r="IY180" s="145" t="str">
        <f t="shared" si="770"/>
        <v/>
      </c>
      <c r="IZ180" s="145" t="str">
        <f t="shared" si="771"/>
        <v/>
      </c>
      <c r="JA180" s="146" t="str">
        <f t="shared" si="772"/>
        <v/>
      </c>
      <c r="JB180" s="147" t="str">
        <f t="shared" si="773"/>
        <v/>
      </c>
      <c r="JC180" s="148" t="str">
        <f t="shared" si="774"/>
        <v/>
      </c>
      <c r="JD180" s="149" t="str">
        <f t="shared" si="775"/>
        <v/>
      </c>
      <c r="JE180" s="150" t="str">
        <f t="shared" si="776"/>
        <v/>
      </c>
      <c r="JF180" s="89"/>
      <c r="JG180" s="5"/>
      <c r="JH180" s="89"/>
      <c r="JI180" s="143" t="str">
        <f t="shared" si="777"/>
        <v/>
      </c>
      <c r="JJ180" s="144" t="str">
        <f t="shared" si="778"/>
        <v/>
      </c>
      <c r="JK180" s="145" t="str">
        <f t="shared" si="779"/>
        <v/>
      </c>
      <c r="JL180" s="145" t="str">
        <f t="shared" si="780"/>
        <v/>
      </c>
      <c r="JM180" s="146" t="str">
        <f t="shared" si="781"/>
        <v/>
      </c>
      <c r="JN180" s="147" t="str">
        <f t="shared" si="782"/>
        <v/>
      </c>
      <c r="JO180" s="148" t="str">
        <f t="shared" si="783"/>
        <v/>
      </c>
      <c r="JP180" s="149" t="str">
        <f t="shared" si="784"/>
        <v/>
      </c>
      <c r="JQ180" s="150" t="str">
        <f t="shared" si="785"/>
        <v/>
      </c>
      <c r="JR180" s="89"/>
      <c r="JS180" s="5"/>
      <c r="JT180" s="89"/>
      <c r="JU180" s="143" t="str">
        <f t="shared" si="786"/>
        <v/>
      </c>
      <c r="JV180" s="144" t="str">
        <f t="shared" si="787"/>
        <v/>
      </c>
      <c r="JW180" s="145" t="str">
        <f t="shared" si="788"/>
        <v/>
      </c>
      <c r="JX180" s="145" t="str">
        <f t="shared" si="789"/>
        <v/>
      </c>
      <c r="JY180" s="146" t="str">
        <f t="shared" si="790"/>
        <v/>
      </c>
      <c r="JZ180" s="147" t="str">
        <f t="shared" si="791"/>
        <v/>
      </c>
      <c r="KA180" s="148" t="str">
        <f t="shared" si="792"/>
        <v/>
      </c>
      <c r="KB180" s="149" t="str">
        <f t="shared" si="793"/>
        <v/>
      </c>
      <c r="KC180" s="150" t="str">
        <f t="shared" si="794"/>
        <v/>
      </c>
      <c r="KD180" s="89"/>
      <c r="KE180" s="5"/>
      <c r="KF180" s="89"/>
    </row>
    <row r="181" spans="1:292" ht="13.5" customHeight="1" x14ac:dyDescent="0.25">
      <c r="A181" s="100"/>
      <c r="E181" s="143" t="str">
        <f t="shared" si="621"/>
        <v/>
      </c>
      <c r="F181" s="144" t="str">
        <f t="shared" si="622"/>
        <v/>
      </c>
      <c r="G181" s="145" t="str">
        <f t="shared" si="623"/>
        <v/>
      </c>
      <c r="H181" s="145" t="str">
        <f t="shared" si="624"/>
        <v/>
      </c>
      <c r="I181" s="146" t="str">
        <f t="shared" si="625"/>
        <v/>
      </c>
      <c r="J181" s="147" t="str">
        <f t="shared" si="626"/>
        <v/>
      </c>
      <c r="K181" s="148" t="str">
        <f t="shared" si="627"/>
        <v/>
      </c>
      <c r="L181" s="149" t="str">
        <f t="shared" si="628"/>
        <v/>
      </c>
      <c r="M181" s="150" t="str">
        <f t="shared" si="629"/>
        <v/>
      </c>
      <c r="O181" s="5"/>
      <c r="Q181" s="143" t="str">
        <f t="shared" si="630"/>
        <v/>
      </c>
      <c r="R181" s="144" t="str">
        <f t="shared" si="631"/>
        <v/>
      </c>
      <c r="S181" s="145" t="str">
        <f t="shared" si="632"/>
        <v/>
      </c>
      <c r="T181" s="145" t="str">
        <f t="shared" si="633"/>
        <v/>
      </c>
      <c r="U181" s="146" t="str">
        <f t="shared" si="634"/>
        <v/>
      </c>
      <c r="V181" s="147" t="str">
        <f t="shared" si="635"/>
        <v/>
      </c>
      <c r="W181" s="148" t="str">
        <f t="shared" si="636"/>
        <v/>
      </c>
      <c r="X181" s="149" t="str">
        <f t="shared" si="637"/>
        <v/>
      </c>
      <c r="Y181" s="150" t="str">
        <f t="shared" si="638"/>
        <v/>
      </c>
      <c r="AA181" s="5"/>
      <c r="AC181" s="143" t="str">
        <f t="shared" si="639"/>
        <v/>
      </c>
      <c r="AD181" s="144" t="str">
        <f t="shared" si="640"/>
        <v/>
      </c>
      <c r="AE181" s="145" t="str">
        <f t="shared" si="641"/>
        <v/>
      </c>
      <c r="AF181" s="145" t="str">
        <f t="shared" si="642"/>
        <v/>
      </c>
      <c r="AG181" s="146" t="str">
        <f t="shared" si="643"/>
        <v/>
      </c>
      <c r="AH181" s="147" t="str">
        <f t="shared" si="644"/>
        <v/>
      </c>
      <c r="AI181" s="148" t="str">
        <f t="shared" si="645"/>
        <v/>
      </c>
      <c r="AJ181" s="149" t="str">
        <f t="shared" si="646"/>
        <v/>
      </c>
      <c r="AK181" s="150" t="str">
        <f t="shared" si="647"/>
        <v/>
      </c>
      <c r="AM181" s="5"/>
      <c r="AO181" s="143" t="str">
        <f t="shared" si="598"/>
        <v/>
      </c>
      <c r="AP181" s="144" t="str">
        <f t="shared" si="599"/>
        <v/>
      </c>
      <c r="AQ181" s="145" t="str">
        <f t="shared" si="648"/>
        <v/>
      </c>
      <c r="AR181" s="145" t="str">
        <f t="shared" si="649"/>
        <v/>
      </c>
      <c r="AS181" s="146" t="str">
        <f t="shared" si="600"/>
        <v/>
      </c>
      <c r="AT181" s="147" t="str">
        <f t="shared" si="601"/>
        <v/>
      </c>
      <c r="AU181" s="148" t="str">
        <f t="shared" si="602"/>
        <v/>
      </c>
      <c r="AV181" s="149" t="str">
        <f t="shared" si="603"/>
        <v/>
      </c>
      <c r="AW181" s="150" t="str">
        <f t="shared" si="604"/>
        <v/>
      </c>
      <c r="AX181" s="89"/>
      <c r="AY181" s="5"/>
      <c r="AZ181" s="89"/>
      <c r="BA181" s="143" t="str">
        <f t="shared" si="605"/>
        <v/>
      </c>
      <c r="BB181" s="144" t="str">
        <f t="shared" si="606"/>
        <v/>
      </c>
      <c r="BC181" s="145" t="str">
        <f t="shared" si="650"/>
        <v/>
      </c>
      <c r="BD181" s="145" t="str">
        <f t="shared" si="651"/>
        <v/>
      </c>
      <c r="BE181" s="146" t="str">
        <f t="shared" si="607"/>
        <v/>
      </c>
      <c r="BF181" s="147" t="str">
        <f t="shared" si="608"/>
        <v/>
      </c>
      <c r="BG181" s="148" t="str">
        <f t="shared" si="609"/>
        <v/>
      </c>
      <c r="BH181" s="149" t="str">
        <f t="shared" si="610"/>
        <v/>
      </c>
      <c r="BI181" s="150" t="str">
        <f t="shared" si="611"/>
        <v/>
      </c>
      <c r="BJ181" s="89"/>
      <c r="BK181" s="5"/>
      <c r="BL181" s="89"/>
      <c r="BM181" s="143" t="str">
        <f t="shared" si="571"/>
        <v/>
      </c>
      <c r="BN181" s="144" t="str">
        <f t="shared" si="572"/>
        <v/>
      </c>
      <c r="BO181" s="145" t="str">
        <f t="shared" si="573"/>
        <v/>
      </c>
      <c r="BP181" s="145" t="str">
        <f t="shared" si="574"/>
        <v/>
      </c>
      <c r="BQ181" s="146" t="str">
        <f t="shared" si="575"/>
        <v/>
      </c>
      <c r="BR181" s="147" t="str">
        <f t="shared" si="576"/>
        <v/>
      </c>
      <c r="BS181" s="148" t="str">
        <f t="shared" si="577"/>
        <v/>
      </c>
      <c r="BT181" s="149" t="str">
        <f t="shared" si="578"/>
        <v/>
      </c>
      <c r="BU181" s="150" t="str">
        <f t="shared" si="579"/>
        <v/>
      </c>
      <c r="BV181" s="89"/>
      <c r="BW181" s="142"/>
      <c r="BX181" s="142"/>
      <c r="BY181" s="143" t="str">
        <f t="shared" si="795"/>
        <v/>
      </c>
      <c r="BZ181" s="144" t="str">
        <f t="shared" si="796"/>
        <v/>
      </c>
      <c r="CA181" s="145" t="str">
        <f t="shared" si="797"/>
        <v/>
      </c>
      <c r="CB181" s="145" t="str">
        <f t="shared" si="798"/>
        <v/>
      </c>
      <c r="CC181" s="146" t="str">
        <f t="shared" si="799"/>
        <v/>
      </c>
      <c r="CD181" s="147" t="str">
        <f t="shared" si="800"/>
        <v/>
      </c>
      <c r="CE181" s="148" t="str">
        <f t="shared" si="801"/>
        <v/>
      </c>
      <c r="CF181" s="149" t="str">
        <f t="shared" si="802"/>
        <v/>
      </c>
      <c r="CG181" s="150" t="str">
        <f t="shared" si="803"/>
        <v/>
      </c>
      <c r="CH181" s="89"/>
      <c r="CI181" s="5"/>
      <c r="CJ181" s="89"/>
      <c r="CK181" s="143" t="str">
        <f t="shared" si="652"/>
        <v/>
      </c>
      <c r="CL181" s="144" t="str">
        <f t="shared" si="653"/>
        <v/>
      </c>
      <c r="CM181" s="145" t="str">
        <f t="shared" si="654"/>
        <v/>
      </c>
      <c r="CN181" s="145" t="str">
        <f t="shared" si="655"/>
        <v/>
      </c>
      <c r="CO181" s="146" t="str">
        <f t="shared" si="656"/>
        <v/>
      </c>
      <c r="CP181" s="147" t="str">
        <f t="shared" si="657"/>
        <v/>
      </c>
      <c r="CQ181" s="148" t="str">
        <f t="shared" si="658"/>
        <v/>
      </c>
      <c r="CR181" s="149" t="str">
        <f t="shared" si="659"/>
        <v/>
      </c>
      <c r="CS181" s="150" t="str">
        <f t="shared" si="660"/>
        <v/>
      </c>
      <c r="CT181" s="89"/>
      <c r="CU181" s="5"/>
      <c r="CV181" s="89"/>
      <c r="CW181" s="143" t="str">
        <f t="shared" si="562"/>
        <v/>
      </c>
      <c r="CX181" s="144" t="str">
        <f t="shared" si="563"/>
        <v/>
      </c>
      <c r="CY181" s="145" t="str">
        <f t="shared" si="564"/>
        <v/>
      </c>
      <c r="CZ181" s="145" t="str">
        <f t="shared" si="565"/>
        <v/>
      </c>
      <c r="DA181" s="146" t="str">
        <f t="shared" si="566"/>
        <v/>
      </c>
      <c r="DB181" s="147" t="str">
        <f t="shared" si="567"/>
        <v/>
      </c>
      <c r="DC181" s="148" t="str">
        <f t="shared" si="568"/>
        <v/>
      </c>
      <c r="DD181" s="149" t="str">
        <f t="shared" si="569"/>
        <v/>
      </c>
      <c r="DE181" s="150" t="str">
        <f t="shared" si="570"/>
        <v/>
      </c>
      <c r="DF181" s="89"/>
      <c r="DG181" s="142"/>
      <c r="DH181" s="142"/>
      <c r="DI181" s="143" t="str">
        <f t="shared" si="661"/>
        <v/>
      </c>
      <c r="DJ181" s="144" t="str">
        <f t="shared" si="662"/>
        <v/>
      </c>
      <c r="DK181" s="145" t="str">
        <f t="shared" si="663"/>
        <v/>
      </c>
      <c r="DL181" s="145" t="str">
        <f t="shared" si="664"/>
        <v/>
      </c>
      <c r="DM181" s="146" t="str">
        <f t="shared" si="665"/>
        <v/>
      </c>
      <c r="DN181" s="147" t="str">
        <f t="shared" si="666"/>
        <v/>
      </c>
      <c r="DO181" s="148" t="str">
        <f t="shared" si="667"/>
        <v/>
      </c>
      <c r="DP181" s="149" t="str">
        <f t="shared" si="668"/>
        <v/>
      </c>
      <c r="DQ181" s="150" t="str">
        <f t="shared" si="669"/>
        <v/>
      </c>
      <c r="DR181" s="89"/>
      <c r="DS181" s="5"/>
      <c r="DT181" s="89"/>
      <c r="DU181" s="143" t="str">
        <f t="shared" si="670"/>
        <v/>
      </c>
      <c r="DV181" s="144" t="str">
        <f t="shared" si="671"/>
        <v/>
      </c>
      <c r="DW181" s="145" t="str">
        <f t="shared" si="672"/>
        <v/>
      </c>
      <c r="DX181" s="145" t="str">
        <f t="shared" si="673"/>
        <v/>
      </c>
      <c r="DY181" s="146" t="str">
        <f t="shared" si="674"/>
        <v/>
      </c>
      <c r="DZ181" s="147" t="str">
        <f t="shared" si="675"/>
        <v/>
      </c>
      <c r="EA181" s="148" t="str">
        <f t="shared" si="676"/>
        <v/>
      </c>
      <c r="EB181" s="149" t="str">
        <f t="shared" si="677"/>
        <v/>
      </c>
      <c r="EC181" s="150" t="str">
        <f t="shared" si="678"/>
        <v/>
      </c>
      <c r="ED181" s="89"/>
      <c r="EE181" s="5"/>
      <c r="EF181" s="89"/>
      <c r="EG181" s="143" t="str">
        <f t="shared" si="679"/>
        <v/>
      </c>
      <c r="EH181" s="144" t="str">
        <f t="shared" si="680"/>
        <v/>
      </c>
      <c r="EI181" s="145" t="str">
        <f t="shared" si="681"/>
        <v/>
      </c>
      <c r="EJ181" s="145" t="str">
        <f t="shared" si="682"/>
        <v/>
      </c>
      <c r="EK181" s="146" t="str">
        <f t="shared" si="683"/>
        <v/>
      </c>
      <c r="EL181" s="147" t="str">
        <f t="shared" si="684"/>
        <v/>
      </c>
      <c r="EM181" s="148" t="str">
        <f t="shared" si="685"/>
        <v/>
      </c>
      <c r="EN181" s="149" t="str">
        <f t="shared" si="686"/>
        <v/>
      </c>
      <c r="EO181" s="150" t="str">
        <f t="shared" si="687"/>
        <v/>
      </c>
      <c r="EP181" s="89"/>
      <c r="EQ181" s="5"/>
      <c r="ER181" s="89"/>
      <c r="ES181" s="143" t="str">
        <f t="shared" si="688"/>
        <v/>
      </c>
      <c r="ET181" s="144" t="str">
        <f t="shared" si="689"/>
        <v/>
      </c>
      <c r="EU181" s="145" t="str">
        <f t="shared" si="690"/>
        <v/>
      </c>
      <c r="EV181" s="145" t="str">
        <f t="shared" si="691"/>
        <v/>
      </c>
      <c r="EW181" s="146" t="str">
        <f t="shared" si="692"/>
        <v/>
      </c>
      <c r="EX181" s="147" t="str">
        <f t="shared" si="693"/>
        <v/>
      </c>
      <c r="EY181" s="148" t="str">
        <f t="shared" si="694"/>
        <v/>
      </c>
      <c r="EZ181" s="149" t="str">
        <f t="shared" si="695"/>
        <v/>
      </c>
      <c r="FA181" s="150" t="str">
        <f t="shared" si="696"/>
        <v/>
      </c>
      <c r="FB181" s="89"/>
      <c r="FC181" s="5"/>
      <c r="FD181" s="89"/>
      <c r="FE181" s="143" t="str">
        <f t="shared" si="697"/>
        <v/>
      </c>
      <c r="FF181" s="144" t="str">
        <f t="shared" si="698"/>
        <v/>
      </c>
      <c r="FG181" s="145" t="str">
        <f t="shared" si="699"/>
        <v/>
      </c>
      <c r="FH181" s="145" t="str">
        <f t="shared" si="700"/>
        <v/>
      </c>
      <c r="FI181" s="146" t="str">
        <f t="shared" si="701"/>
        <v/>
      </c>
      <c r="FJ181" s="147" t="str">
        <f t="shared" si="702"/>
        <v/>
      </c>
      <c r="FK181" s="148" t="str">
        <f t="shared" si="703"/>
        <v/>
      </c>
      <c r="FL181" s="149" t="str">
        <f t="shared" si="704"/>
        <v/>
      </c>
      <c r="FM181" s="150" t="str">
        <f t="shared" si="705"/>
        <v/>
      </c>
      <c r="FN181" s="89"/>
      <c r="FO181" s="5"/>
      <c r="FP181" s="89"/>
      <c r="FQ181" s="143" t="str">
        <f>IF(FU181="","",#REF!)</f>
        <v/>
      </c>
      <c r="FR181" s="144" t="str">
        <f t="shared" si="706"/>
        <v/>
      </c>
      <c r="FS181" s="145" t="str">
        <f t="shared" si="707"/>
        <v/>
      </c>
      <c r="FT181" s="145" t="str">
        <f t="shared" si="708"/>
        <v/>
      </c>
      <c r="FU181" s="146" t="str">
        <f t="shared" si="709"/>
        <v/>
      </c>
      <c r="FV181" s="147" t="str">
        <f t="shared" si="710"/>
        <v/>
      </c>
      <c r="FW181" s="148" t="str">
        <f t="shared" si="711"/>
        <v/>
      </c>
      <c r="FX181" s="149" t="str">
        <f t="shared" si="712"/>
        <v/>
      </c>
      <c r="FY181" s="150" t="str">
        <f t="shared" si="713"/>
        <v/>
      </c>
      <c r="FZ181" s="89"/>
      <c r="GA181" s="5"/>
      <c r="GB181" s="89"/>
      <c r="GC181" s="143" t="str">
        <f t="shared" si="714"/>
        <v/>
      </c>
      <c r="GD181" s="144" t="str">
        <f t="shared" si="715"/>
        <v/>
      </c>
      <c r="GE181" s="145" t="str">
        <f t="shared" si="716"/>
        <v/>
      </c>
      <c r="GF181" s="145" t="str">
        <f t="shared" si="717"/>
        <v/>
      </c>
      <c r="GG181" s="146" t="str">
        <f t="shared" si="718"/>
        <v/>
      </c>
      <c r="GH181" s="147" t="str">
        <f t="shared" si="719"/>
        <v/>
      </c>
      <c r="GI181" s="148" t="str">
        <f t="shared" si="720"/>
        <v/>
      </c>
      <c r="GJ181" s="149" t="str">
        <f t="shared" si="721"/>
        <v/>
      </c>
      <c r="GK181" s="150" t="str">
        <f t="shared" si="722"/>
        <v/>
      </c>
      <c r="GL181" s="89"/>
      <c r="GM181" s="5"/>
      <c r="GN181" s="89"/>
      <c r="GO181" s="143" t="str">
        <f t="shared" si="723"/>
        <v/>
      </c>
      <c r="GP181" s="144" t="str">
        <f t="shared" si="724"/>
        <v/>
      </c>
      <c r="GQ181" s="145" t="str">
        <f t="shared" si="725"/>
        <v/>
      </c>
      <c r="GR181" s="145" t="str">
        <f t="shared" si="726"/>
        <v/>
      </c>
      <c r="GS181" s="146" t="str">
        <f t="shared" si="727"/>
        <v/>
      </c>
      <c r="GT181" s="147" t="str">
        <f t="shared" si="728"/>
        <v/>
      </c>
      <c r="GU181" s="148" t="str">
        <f t="shared" si="729"/>
        <v/>
      </c>
      <c r="GV181" s="149" t="str">
        <f t="shared" si="730"/>
        <v/>
      </c>
      <c r="GW181" s="150" t="str">
        <f t="shared" si="731"/>
        <v/>
      </c>
      <c r="GX181" s="89"/>
      <c r="GY181" s="5"/>
      <c r="GZ181" s="89"/>
      <c r="HA181" s="143" t="str">
        <f t="shared" si="732"/>
        <v/>
      </c>
      <c r="HB181" s="144" t="str">
        <f t="shared" si="733"/>
        <v/>
      </c>
      <c r="HC181" s="145" t="str">
        <f t="shared" si="734"/>
        <v/>
      </c>
      <c r="HD181" s="145" t="str">
        <f t="shared" si="735"/>
        <v/>
      </c>
      <c r="HE181" s="146" t="str">
        <f t="shared" si="736"/>
        <v/>
      </c>
      <c r="HF181" s="147" t="str">
        <f t="shared" si="737"/>
        <v/>
      </c>
      <c r="HG181" s="148" t="str">
        <f t="shared" si="738"/>
        <v/>
      </c>
      <c r="HH181" s="149" t="str">
        <f t="shared" si="739"/>
        <v/>
      </c>
      <c r="HI181" s="150" t="str">
        <f t="shared" si="740"/>
        <v/>
      </c>
      <c r="HJ181" s="89"/>
      <c r="HK181" s="5"/>
      <c r="HL181" s="89"/>
      <c r="HM181" s="143" t="str">
        <f t="shared" si="741"/>
        <v/>
      </c>
      <c r="HN181" s="144" t="str">
        <f t="shared" si="742"/>
        <v/>
      </c>
      <c r="HO181" s="145" t="str">
        <f t="shared" si="743"/>
        <v/>
      </c>
      <c r="HP181" s="145" t="str">
        <f t="shared" si="744"/>
        <v/>
      </c>
      <c r="HQ181" s="146" t="str">
        <f t="shared" si="745"/>
        <v/>
      </c>
      <c r="HR181" s="147" t="str">
        <f t="shared" si="746"/>
        <v/>
      </c>
      <c r="HS181" s="148" t="str">
        <f t="shared" si="747"/>
        <v/>
      </c>
      <c r="HT181" s="149" t="str">
        <f t="shared" si="748"/>
        <v/>
      </c>
      <c r="HU181" s="150" t="str">
        <f t="shared" si="749"/>
        <v/>
      </c>
      <c r="HV181" s="89"/>
      <c r="HW181" s="5"/>
      <c r="HX181" s="89"/>
      <c r="HY181" s="143" t="str">
        <f t="shared" si="750"/>
        <v/>
      </c>
      <c r="HZ181" s="144" t="str">
        <f t="shared" si="751"/>
        <v/>
      </c>
      <c r="IA181" s="145" t="str">
        <f t="shared" si="752"/>
        <v/>
      </c>
      <c r="IB181" s="145" t="str">
        <f t="shared" si="753"/>
        <v/>
      </c>
      <c r="IC181" s="146" t="str">
        <f t="shared" si="754"/>
        <v/>
      </c>
      <c r="ID181" s="147" t="str">
        <f t="shared" si="755"/>
        <v/>
      </c>
      <c r="IE181" s="148" t="str">
        <f t="shared" si="756"/>
        <v/>
      </c>
      <c r="IF181" s="149" t="str">
        <f t="shared" si="757"/>
        <v/>
      </c>
      <c r="IG181" s="150" t="str">
        <f t="shared" si="758"/>
        <v/>
      </c>
      <c r="IH181" s="89"/>
      <c r="II181" s="5"/>
      <c r="IJ181" s="89"/>
      <c r="IK181" s="143" t="str">
        <f t="shared" si="759"/>
        <v/>
      </c>
      <c r="IL181" s="144" t="str">
        <f t="shared" si="760"/>
        <v/>
      </c>
      <c r="IM181" s="145" t="str">
        <f t="shared" si="761"/>
        <v/>
      </c>
      <c r="IN181" s="145" t="str">
        <f t="shared" si="762"/>
        <v/>
      </c>
      <c r="IO181" s="146" t="str">
        <f t="shared" si="763"/>
        <v/>
      </c>
      <c r="IP181" s="147" t="str">
        <f t="shared" si="764"/>
        <v/>
      </c>
      <c r="IQ181" s="148" t="str">
        <f t="shared" si="765"/>
        <v/>
      </c>
      <c r="IR181" s="149" t="str">
        <f t="shared" si="766"/>
        <v/>
      </c>
      <c r="IS181" s="150" t="str">
        <f t="shared" si="767"/>
        <v/>
      </c>
      <c r="IT181" s="89"/>
      <c r="IU181" s="5"/>
      <c r="IV181" s="89"/>
      <c r="IW181" s="143" t="str">
        <f t="shared" si="768"/>
        <v/>
      </c>
      <c r="IX181" s="144" t="str">
        <f t="shared" si="769"/>
        <v/>
      </c>
      <c r="IY181" s="145" t="str">
        <f t="shared" si="770"/>
        <v/>
      </c>
      <c r="IZ181" s="145" t="str">
        <f t="shared" si="771"/>
        <v/>
      </c>
      <c r="JA181" s="146" t="str">
        <f t="shared" si="772"/>
        <v/>
      </c>
      <c r="JB181" s="147" t="str">
        <f t="shared" si="773"/>
        <v/>
      </c>
      <c r="JC181" s="148" t="str">
        <f t="shared" si="774"/>
        <v/>
      </c>
      <c r="JD181" s="149" t="str">
        <f t="shared" si="775"/>
        <v/>
      </c>
      <c r="JE181" s="150" t="str">
        <f t="shared" si="776"/>
        <v/>
      </c>
      <c r="JF181" s="89"/>
      <c r="JG181" s="5"/>
      <c r="JH181" s="89"/>
      <c r="JI181" s="143" t="str">
        <f t="shared" si="777"/>
        <v/>
      </c>
      <c r="JJ181" s="144" t="str">
        <f t="shared" si="778"/>
        <v/>
      </c>
      <c r="JK181" s="145" t="str">
        <f t="shared" si="779"/>
        <v/>
      </c>
      <c r="JL181" s="145" t="str">
        <f t="shared" si="780"/>
        <v/>
      </c>
      <c r="JM181" s="146" t="str">
        <f t="shared" si="781"/>
        <v/>
      </c>
      <c r="JN181" s="147" t="str">
        <f t="shared" si="782"/>
        <v/>
      </c>
      <c r="JO181" s="148" t="str">
        <f t="shared" si="783"/>
        <v/>
      </c>
      <c r="JP181" s="149" t="str">
        <f t="shared" si="784"/>
        <v/>
      </c>
      <c r="JQ181" s="150" t="str">
        <f t="shared" si="785"/>
        <v/>
      </c>
      <c r="JR181" s="89"/>
      <c r="JS181" s="5"/>
      <c r="JT181" s="89"/>
      <c r="JU181" s="143" t="str">
        <f t="shared" si="786"/>
        <v/>
      </c>
      <c r="JV181" s="144" t="str">
        <f t="shared" si="787"/>
        <v/>
      </c>
      <c r="JW181" s="145" t="str">
        <f t="shared" si="788"/>
        <v/>
      </c>
      <c r="JX181" s="145" t="str">
        <f t="shared" si="789"/>
        <v/>
      </c>
      <c r="JY181" s="146" t="str">
        <f t="shared" si="790"/>
        <v/>
      </c>
      <c r="JZ181" s="147" t="str">
        <f t="shared" si="791"/>
        <v/>
      </c>
      <c r="KA181" s="148" t="str">
        <f t="shared" si="792"/>
        <v/>
      </c>
      <c r="KB181" s="149" t="str">
        <f t="shared" si="793"/>
        <v/>
      </c>
      <c r="KC181" s="150" t="str">
        <f t="shared" si="794"/>
        <v/>
      </c>
      <c r="KD181" s="89"/>
      <c r="KE181" s="5"/>
      <c r="KF181" s="89"/>
    </row>
    <row r="182" spans="1:292" ht="13.5" customHeight="1" x14ac:dyDescent="0.25">
      <c r="A182" s="100"/>
      <c r="E182" s="143" t="str">
        <f t="shared" si="621"/>
        <v/>
      </c>
      <c r="F182" s="144" t="str">
        <f t="shared" si="622"/>
        <v/>
      </c>
      <c r="G182" s="145" t="str">
        <f t="shared" si="623"/>
        <v/>
      </c>
      <c r="H182" s="145" t="str">
        <f t="shared" si="624"/>
        <v/>
      </c>
      <c r="I182" s="146" t="str">
        <f t="shared" si="625"/>
        <v/>
      </c>
      <c r="J182" s="147" t="str">
        <f t="shared" si="626"/>
        <v/>
      </c>
      <c r="K182" s="148" t="str">
        <f t="shared" si="627"/>
        <v/>
      </c>
      <c r="L182" s="149" t="str">
        <f t="shared" si="628"/>
        <v/>
      </c>
      <c r="M182" s="150" t="str">
        <f t="shared" si="629"/>
        <v/>
      </c>
      <c r="O182" s="5"/>
      <c r="Q182" s="143" t="str">
        <f t="shared" si="630"/>
        <v/>
      </c>
      <c r="R182" s="144" t="str">
        <f t="shared" si="631"/>
        <v/>
      </c>
      <c r="S182" s="145" t="str">
        <f t="shared" si="632"/>
        <v/>
      </c>
      <c r="T182" s="145" t="str">
        <f t="shared" si="633"/>
        <v/>
      </c>
      <c r="U182" s="146" t="str">
        <f t="shared" si="634"/>
        <v/>
      </c>
      <c r="V182" s="147" t="str">
        <f t="shared" si="635"/>
        <v/>
      </c>
      <c r="W182" s="148" t="str">
        <f t="shared" si="636"/>
        <v/>
      </c>
      <c r="X182" s="149" t="str">
        <f t="shared" si="637"/>
        <v/>
      </c>
      <c r="Y182" s="150" t="str">
        <f t="shared" si="638"/>
        <v/>
      </c>
      <c r="AA182" s="5"/>
      <c r="AC182" s="143" t="str">
        <f t="shared" si="639"/>
        <v/>
      </c>
      <c r="AD182" s="144" t="str">
        <f t="shared" si="640"/>
        <v/>
      </c>
      <c r="AE182" s="145" t="str">
        <f t="shared" si="641"/>
        <v/>
      </c>
      <c r="AF182" s="145" t="str">
        <f t="shared" si="642"/>
        <v/>
      </c>
      <c r="AG182" s="146" t="str">
        <f t="shared" si="643"/>
        <v/>
      </c>
      <c r="AH182" s="147" t="str">
        <f t="shared" si="644"/>
        <v/>
      </c>
      <c r="AI182" s="148" t="str">
        <f t="shared" si="645"/>
        <v/>
      </c>
      <c r="AJ182" s="149" t="str">
        <f t="shared" si="646"/>
        <v/>
      </c>
      <c r="AK182" s="150" t="str">
        <f t="shared" si="647"/>
        <v/>
      </c>
      <c r="AM182" s="5"/>
      <c r="AO182" s="143" t="str">
        <f t="shared" si="598"/>
        <v/>
      </c>
      <c r="AP182" s="144" t="str">
        <f t="shared" si="599"/>
        <v/>
      </c>
      <c r="AQ182" s="145" t="str">
        <f t="shared" si="648"/>
        <v/>
      </c>
      <c r="AR182" s="145" t="str">
        <f t="shared" si="649"/>
        <v/>
      </c>
      <c r="AS182" s="146" t="str">
        <f t="shared" si="600"/>
        <v/>
      </c>
      <c r="AT182" s="147" t="str">
        <f t="shared" si="601"/>
        <v/>
      </c>
      <c r="AU182" s="148" t="str">
        <f t="shared" si="602"/>
        <v/>
      </c>
      <c r="AV182" s="149" t="str">
        <f t="shared" si="603"/>
        <v/>
      </c>
      <c r="AW182" s="150" t="str">
        <f t="shared" si="604"/>
        <v/>
      </c>
      <c r="AX182" s="89"/>
      <c r="AY182" s="5"/>
      <c r="AZ182" s="89"/>
      <c r="BA182" s="143" t="str">
        <f t="shared" si="605"/>
        <v/>
      </c>
      <c r="BB182" s="144" t="str">
        <f t="shared" si="606"/>
        <v/>
      </c>
      <c r="BC182" s="145" t="str">
        <f t="shared" si="650"/>
        <v/>
      </c>
      <c r="BD182" s="145" t="str">
        <f t="shared" si="651"/>
        <v/>
      </c>
      <c r="BE182" s="146" t="str">
        <f t="shared" si="607"/>
        <v/>
      </c>
      <c r="BF182" s="147" t="str">
        <f t="shared" si="608"/>
        <v/>
      </c>
      <c r="BG182" s="148" t="str">
        <f t="shared" si="609"/>
        <v/>
      </c>
      <c r="BH182" s="149" t="str">
        <f t="shared" si="610"/>
        <v/>
      </c>
      <c r="BI182" s="150" t="str">
        <f t="shared" si="611"/>
        <v/>
      </c>
      <c r="BJ182" s="89"/>
      <c r="BK182" s="5"/>
      <c r="BL182" s="89"/>
      <c r="BM182" s="143" t="str">
        <f t="shared" ref="BM182:BM223" si="804">IF(BQ182="","",BM$3)</f>
        <v/>
      </c>
      <c r="BN182" s="144" t="str">
        <f t="shared" ref="BN182:BN223" si="805">IF(BQ182="","",BM$1)</f>
        <v/>
      </c>
      <c r="BO182" s="145" t="str">
        <f t="shared" ref="BO182:BO223" si="806">IF(BQ182="","",BM$2)</f>
        <v/>
      </c>
      <c r="BP182" s="145" t="str">
        <f t="shared" ref="BP182:BP223" si="807">IF(BQ182="","",BM$3)</f>
        <v/>
      </c>
      <c r="BQ182" s="146" t="str">
        <f t="shared" ref="BQ182:BQ223" si="808">IF(BX182="","",IF(ISNUMBER(SEARCH(":",BX182)),MID(BX182,FIND(":",BX182)+2,FIND("(",BX182)-FIND(":",BX182)-3),LEFT(BX182,FIND("(",BX182)-2)))</f>
        <v/>
      </c>
      <c r="BR182" s="147" t="str">
        <f t="shared" ref="BR182:BR223" si="809">IF(BX182="","",MID(BX182,FIND("(",BX182)+1,4))</f>
        <v/>
      </c>
      <c r="BS182" s="148" t="str">
        <f t="shared" ref="BS182:BS223" si="810">IF(ISNUMBER(SEARCH("*female*",BX182)),"female",IF(ISNUMBER(SEARCH("*male*",BX182)),"male",""))</f>
        <v/>
      </c>
      <c r="BT182" s="149" t="str">
        <f t="shared" ref="BT182:BT223" si="811">IF(BX182="","",IF(ISERROR(MID(BX182,FIND("male,",BX182)+6,(FIND(")",BX182)-(FIND("male,",BX182)+6))))=TRUE,"missing/error",MID(BX182,FIND("male,",BX182)+6,(FIND(")",BX182)-(FIND("male,",BX182)+6)))))</f>
        <v/>
      </c>
      <c r="BU182" s="150" t="str">
        <f t="shared" ref="BU182:BU223" si="812">IF(BQ182="","",(MID(BQ182,(SEARCH("^^",SUBSTITUTE(BQ182," ","^^",LEN(BQ182)-LEN(SUBSTITUTE(BQ182," ","")))))+1,99)&amp;"_"&amp;LEFT(BQ182,FIND(" ",BQ182)-1)&amp;"_"&amp;BR182))</f>
        <v/>
      </c>
      <c r="BV182" s="89"/>
      <c r="BW182" s="5"/>
      <c r="BX182" s="89"/>
      <c r="BY182" s="143" t="str">
        <f t="shared" si="795"/>
        <v/>
      </c>
      <c r="BZ182" s="144" t="str">
        <f t="shared" si="796"/>
        <v/>
      </c>
      <c r="CA182" s="145" t="str">
        <f t="shared" si="797"/>
        <v/>
      </c>
      <c r="CB182" s="145" t="str">
        <f t="shared" si="798"/>
        <v/>
      </c>
      <c r="CC182" s="146" t="str">
        <f t="shared" si="799"/>
        <v/>
      </c>
      <c r="CD182" s="147" t="str">
        <f t="shared" si="800"/>
        <v/>
      </c>
      <c r="CE182" s="148" t="str">
        <f t="shared" si="801"/>
        <v/>
      </c>
      <c r="CF182" s="149" t="str">
        <f t="shared" si="802"/>
        <v/>
      </c>
      <c r="CG182" s="150" t="str">
        <f t="shared" si="803"/>
        <v/>
      </c>
      <c r="CH182" s="89"/>
      <c r="CI182" s="5"/>
      <c r="CJ182" s="89"/>
      <c r="CK182" s="143" t="str">
        <f t="shared" si="652"/>
        <v/>
      </c>
      <c r="CL182" s="144" t="str">
        <f t="shared" si="653"/>
        <v/>
      </c>
      <c r="CM182" s="145" t="str">
        <f t="shared" si="654"/>
        <v/>
      </c>
      <c r="CN182" s="145" t="str">
        <f t="shared" si="655"/>
        <v/>
      </c>
      <c r="CO182" s="146" t="str">
        <f t="shared" si="656"/>
        <v/>
      </c>
      <c r="CP182" s="147" t="str">
        <f t="shared" si="657"/>
        <v/>
      </c>
      <c r="CQ182" s="148" t="str">
        <f t="shared" si="658"/>
        <v/>
      </c>
      <c r="CR182" s="149" t="str">
        <f t="shared" si="659"/>
        <v/>
      </c>
      <c r="CS182" s="150" t="str">
        <f t="shared" si="660"/>
        <v/>
      </c>
      <c r="CT182" s="89"/>
      <c r="CU182" s="5"/>
      <c r="CV182" s="89"/>
      <c r="CW182" s="143" t="str">
        <f t="shared" si="562"/>
        <v/>
      </c>
      <c r="CX182" s="144" t="str">
        <f t="shared" si="563"/>
        <v/>
      </c>
      <c r="CY182" s="145" t="str">
        <f t="shared" si="564"/>
        <v/>
      </c>
      <c r="CZ182" s="145" t="str">
        <f t="shared" si="565"/>
        <v/>
      </c>
      <c r="DA182" s="146" t="str">
        <f t="shared" si="566"/>
        <v/>
      </c>
      <c r="DB182" s="147" t="str">
        <f t="shared" si="567"/>
        <v/>
      </c>
      <c r="DC182" s="148" t="str">
        <f t="shared" si="568"/>
        <v/>
      </c>
      <c r="DD182" s="149" t="str">
        <f t="shared" si="569"/>
        <v/>
      </c>
      <c r="DE182" s="150" t="str">
        <f t="shared" si="570"/>
        <v/>
      </c>
      <c r="DF182" s="89"/>
      <c r="DG182" s="142"/>
      <c r="DH182" s="142"/>
      <c r="DI182" s="143" t="str">
        <f t="shared" si="661"/>
        <v/>
      </c>
      <c r="DJ182" s="144" t="str">
        <f t="shared" si="662"/>
        <v/>
      </c>
      <c r="DK182" s="145" t="str">
        <f t="shared" si="663"/>
        <v/>
      </c>
      <c r="DL182" s="145" t="str">
        <f t="shared" si="664"/>
        <v/>
      </c>
      <c r="DM182" s="146" t="str">
        <f t="shared" si="665"/>
        <v/>
      </c>
      <c r="DN182" s="147" t="str">
        <f t="shared" si="666"/>
        <v/>
      </c>
      <c r="DO182" s="148" t="str">
        <f t="shared" si="667"/>
        <v/>
      </c>
      <c r="DP182" s="149" t="str">
        <f t="shared" si="668"/>
        <v/>
      </c>
      <c r="DQ182" s="150" t="str">
        <f t="shared" si="669"/>
        <v/>
      </c>
      <c r="DR182" s="89"/>
      <c r="DS182" s="5"/>
      <c r="DT182" s="89"/>
      <c r="DU182" s="143" t="str">
        <f t="shared" si="670"/>
        <v/>
      </c>
      <c r="DV182" s="144" t="str">
        <f t="shared" si="671"/>
        <v/>
      </c>
      <c r="DW182" s="145" t="str">
        <f t="shared" si="672"/>
        <v/>
      </c>
      <c r="DX182" s="145" t="str">
        <f t="shared" si="673"/>
        <v/>
      </c>
      <c r="DY182" s="146" t="str">
        <f t="shared" si="674"/>
        <v/>
      </c>
      <c r="DZ182" s="147" t="str">
        <f t="shared" si="675"/>
        <v/>
      </c>
      <c r="EA182" s="148" t="str">
        <f t="shared" si="676"/>
        <v/>
      </c>
      <c r="EB182" s="149" t="str">
        <f t="shared" si="677"/>
        <v/>
      </c>
      <c r="EC182" s="150" t="str">
        <f t="shared" si="678"/>
        <v/>
      </c>
      <c r="ED182" s="89"/>
      <c r="EE182" s="5"/>
      <c r="EF182" s="89"/>
      <c r="EG182" s="143" t="str">
        <f t="shared" si="679"/>
        <v/>
      </c>
      <c r="EH182" s="144" t="str">
        <f t="shared" si="680"/>
        <v/>
      </c>
      <c r="EI182" s="145" t="str">
        <f t="shared" si="681"/>
        <v/>
      </c>
      <c r="EJ182" s="145" t="str">
        <f t="shared" si="682"/>
        <v/>
      </c>
      <c r="EK182" s="146" t="str">
        <f t="shared" si="683"/>
        <v/>
      </c>
      <c r="EL182" s="147" t="str">
        <f t="shared" si="684"/>
        <v/>
      </c>
      <c r="EM182" s="148" t="str">
        <f t="shared" si="685"/>
        <v/>
      </c>
      <c r="EN182" s="149" t="str">
        <f t="shared" si="686"/>
        <v/>
      </c>
      <c r="EO182" s="150" t="str">
        <f t="shared" si="687"/>
        <v/>
      </c>
      <c r="EP182" s="89"/>
      <c r="EQ182" s="5"/>
      <c r="ER182" s="89"/>
      <c r="ES182" s="143" t="str">
        <f t="shared" si="688"/>
        <v/>
      </c>
      <c r="ET182" s="144" t="str">
        <f t="shared" si="689"/>
        <v/>
      </c>
      <c r="EU182" s="145" t="str">
        <f t="shared" si="690"/>
        <v/>
      </c>
      <c r="EV182" s="145" t="str">
        <f t="shared" si="691"/>
        <v/>
      </c>
      <c r="EW182" s="146" t="str">
        <f t="shared" si="692"/>
        <v/>
      </c>
      <c r="EX182" s="147" t="str">
        <f t="shared" si="693"/>
        <v/>
      </c>
      <c r="EY182" s="148" t="str">
        <f t="shared" si="694"/>
        <v/>
      </c>
      <c r="EZ182" s="149" t="str">
        <f t="shared" si="695"/>
        <v/>
      </c>
      <c r="FA182" s="150" t="str">
        <f t="shared" si="696"/>
        <v/>
      </c>
      <c r="FB182" s="89"/>
      <c r="FC182" s="5"/>
      <c r="FD182" s="89"/>
      <c r="FE182" s="143" t="str">
        <f t="shared" si="697"/>
        <v/>
      </c>
      <c r="FF182" s="144" t="str">
        <f t="shared" si="698"/>
        <v/>
      </c>
      <c r="FG182" s="145" t="str">
        <f t="shared" si="699"/>
        <v/>
      </c>
      <c r="FH182" s="145" t="str">
        <f t="shared" si="700"/>
        <v/>
      </c>
      <c r="FI182" s="146" t="str">
        <f t="shared" si="701"/>
        <v/>
      </c>
      <c r="FJ182" s="147" t="str">
        <f t="shared" si="702"/>
        <v/>
      </c>
      <c r="FK182" s="148" t="str">
        <f t="shared" si="703"/>
        <v/>
      </c>
      <c r="FL182" s="149" t="str">
        <f t="shared" si="704"/>
        <v/>
      </c>
      <c r="FM182" s="150" t="str">
        <f t="shared" si="705"/>
        <v/>
      </c>
      <c r="FN182" s="89"/>
      <c r="FO182" s="5"/>
      <c r="FP182" s="89"/>
      <c r="FQ182" s="143" t="str">
        <f>IF(FU182="","",#REF!)</f>
        <v/>
      </c>
      <c r="FR182" s="144" t="str">
        <f t="shared" si="706"/>
        <v/>
      </c>
      <c r="FS182" s="145" t="str">
        <f t="shared" si="707"/>
        <v/>
      </c>
      <c r="FT182" s="145" t="str">
        <f t="shared" si="708"/>
        <v/>
      </c>
      <c r="FU182" s="146" t="str">
        <f t="shared" si="709"/>
        <v/>
      </c>
      <c r="FV182" s="147" t="str">
        <f t="shared" si="710"/>
        <v/>
      </c>
      <c r="FW182" s="148" t="str">
        <f t="shared" si="711"/>
        <v/>
      </c>
      <c r="FX182" s="149" t="str">
        <f t="shared" si="712"/>
        <v/>
      </c>
      <c r="FY182" s="150" t="str">
        <f t="shared" si="713"/>
        <v/>
      </c>
      <c r="FZ182" s="89"/>
      <c r="GA182" s="5"/>
      <c r="GB182" s="89"/>
      <c r="GC182" s="143" t="str">
        <f t="shared" si="714"/>
        <v/>
      </c>
      <c r="GD182" s="144" t="str">
        <f t="shared" si="715"/>
        <v/>
      </c>
      <c r="GE182" s="145" t="str">
        <f t="shared" si="716"/>
        <v/>
      </c>
      <c r="GF182" s="145" t="str">
        <f t="shared" si="717"/>
        <v/>
      </c>
      <c r="GG182" s="146" t="str">
        <f t="shared" si="718"/>
        <v/>
      </c>
      <c r="GH182" s="147" t="str">
        <f t="shared" si="719"/>
        <v/>
      </c>
      <c r="GI182" s="148" t="str">
        <f t="shared" si="720"/>
        <v/>
      </c>
      <c r="GJ182" s="149" t="str">
        <f t="shared" si="721"/>
        <v/>
      </c>
      <c r="GK182" s="150" t="str">
        <f t="shared" si="722"/>
        <v/>
      </c>
      <c r="GL182" s="89"/>
      <c r="GM182" s="5"/>
      <c r="GN182" s="89"/>
      <c r="GO182" s="143" t="str">
        <f t="shared" si="723"/>
        <v/>
      </c>
      <c r="GP182" s="144" t="str">
        <f t="shared" si="724"/>
        <v/>
      </c>
      <c r="GQ182" s="145" t="str">
        <f t="shared" si="725"/>
        <v/>
      </c>
      <c r="GR182" s="145" t="str">
        <f t="shared" si="726"/>
        <v/>
      </c>
      <c r="GS182" s="146" t="str">
        <f t="shared" si="727"/>
        <v/>
      </c>
      <c r="GT182" s="147" t="str">
        <f t="shared" si="728"/>
        <v/>
      </c>
      <c r="GU182" s="148" t="str">
        <f t="shared" si="729"/>
        <v/>
      </c>
      <c r="GV182" s="149" t="str">
        <f t="shared" si="730"/>
        <v/>
      </c>
      <c r="GW182" s="150" t="str">
        <f t="shared" si="731"/>
        <v/>
      </c>
      <c r="GX182" s="89"/>
      <c r="GY182" s="5"/>
      <c r="GZ182" s="89"/>
      <c r="HA182" s="143" t="str">
        <f t="shared" si="732"/>
        <v/>
      </c>
      <c r="HB182" s="144" t="str">
        <f t="shared" si="733"/>
        <v/>
      </c>
      <c r="HC182" s="145" t="str">
        <f t="shared" si="734"/>
        <v/>
      </c>
      <c r="HD182" s="145" t="str">
        <f t="shared" si="735"/>
        <v/>
      </c>
      <c r="HE182" s="146" t="str">
        <f t="shared" si="736"/>
        <v/>
      </c>
      <c r="HF182" s="147" t="str">
        <f t="shared" si="737"/>
        <v/>
      </c>
      <c r="HG182" s="148" t="str">
        <f t="shared" si="738"/>
        <v/>
      </c>
      <c r="HH182" s="149" t="str">
        <f t="shared" si="739"/>
        <v/>
      </c>
      <c r="HI182" s="150" t="str">
        <f t="shared" si="740"/>
        <v/>
      </c>
      <c r="HJ182" s="89"/>
      <c r="HK182" s="5"/>
      <c r="HL182" s="89"/>
      <c r="HM182" s="143" t="str">
        <f t="shared" si="741"/>
        <v/>
      </c>
      <c r="HN182" s="144" t="str">
        <f t="shared" si="742"/>
        <v/>
      </c>
      <c r="HO182" s="145" t="str">
        <f t="shared" si="743"/>
        <v/>
      </c>
      <c r="HP182" s="145" t="str">
        <f t="shared" si="744"/>
        <v/>
      </c>
      <c r="HQ182" s="146" t="str">
        <f t="shared" si="745"/>
        <v/>
      </c>
      <c r="HR182" s="147" t="str">
        <f t="shared" si="746"/>
        <v/>
      </c>
      <c r="HS182" s="148" t="str">
        <f t="shared" si="747"/>
        <v/>
      </c>
      <c r="HT182" s="149" t="str">
        <f t="shared" si="748"/>
        <v/>
      </c>
      <c r="HU182" s="150" t="str">
        <f t="shared" si="749"/>
        <v/>
      </c>
      <c r="HV182" s="89"/>
      <c r="HW182" s="5"/>
      <c r="HX182" s="89"/>
      <c r="HY182" s="143" t="str">
        <f t="shared" si="750"/>
        <v/>
      </c>
      <c r="HZ182" s="144" t="str">
        <f t="shared" si="751"/>
        <v/>
      </c>
      <c r="IA182" s="145" t="str">
        <f t="shared" si="752"/>
        <v/>
      </c>
      <c r="IB182" s="145" t="str">
        <f t="shared" si="753"/>
        <v/>
      </c>
      <c r="IC182" s="146" t="str">
        <f t="shared" si="754"/>
        <v/>
      </c>
      <c r="ID182" s="147" t="str">
        <f t="shared" si="755"/>
        <v/>
      </c>
      <c r="IE182" s="148" t="str">
        <f t="shared" si="756"/>
        <v/>
      </c>
      <c r="IF182" s="149" t="str">
        <f t="shared" si="757"/>
        <v/>
      </c>
      <c r="IG182" s="150" t="str">
        <f t="shared" si="758"/>
        <v/>
      </c>
      <c r="IH182" s="89"/>
      <c r="II182" s="5"/>
      <c r="IJ182" s="89"/>
      <c r="IK182" s="143" t="str">
        <f t="shared" si="759"/>
        <v/>
      </c>
      <c r="IL182" s="144" t="str">
        <f t="shared" si="760"/>
        <v/>
      </c>
      <c r="IM182" s="145" t="str">
        <f t="shared" si="761"/>
        <v/>
      </c>
      <c r="IN182" s="145" t="str">
        <f t="shared" si="762"/>
        <v/>
      </c>
      <c r="IO182" s="146" t="str">
        <f t="shared" si="763"/>
        <v/>
      </c>
      <c r="IP182" s="147" t="str">
        <f t="shared" si="764"/>
        <v/>
      </c>
      <c r="IQ182" s="148" t="str">
        <f t="shared" si="765"/>
        <v/>
      </c>
      <c r="IR182" s="149" t="str">
        <f t="shared" si="766"/>
        <v/>
      </c>
      <c r="IS182" s="150" t="str">
        <f t="shared" si="767"/>
        <v/>
      </c>
      <c r="IT182" s="89"/>
      <c r="IU182" s="5"/>
      <c r="IV182" s="89"/>
      <c r="IW182" s="143" t="str">
        <f t="shared" si="768"/>
        <v/>
      </c>
      <c r="IX182" s="144" t="str">
        <f t="shared" si="769"/>
        <v/>
      </c>
      <c r="IY182" s="145" t="str">
        <f t="shared" si="770"/>
        <v/>
      </c>
      <c r="IZ182" s="145" t="str">
        <f t="shared" si="771"/>
        <v/>
      </c>
      <c r="JA182" s="146" t="str">
        <f t="shared" si="772"/>
        <v/>
      </c>
      <c r="JB182" s="147" t="str">
        <f t="shared" si="773"/>
        <v/>
      </c>
      <c r="JC182" s="148" t="str">
        <f t="shared" si="774"/>
        <v/>
      </c>
      <c r="JD182" s="149" t="str">
        <f t="shared" si="775"/>
        <v/>
      </c>
      <c r="JE182" s="150" t="str">
        <f t="shared" si="776"/>
        <v/>
      </c>
      <c r="JF182" s="89"/>
      <c r="JG182" s="5"/>
      <c r="JH182" s="89"/>
      <c r="JI182" s="143" t="str">
        <f t="shared" si="777"/>
        <v/>
      </c>
      <c r="JJ182" s="144" t="str">
        <f t="shared" si="778"/>
        <v/>
      </c>
      <c r="JK182" s="145" t="str">
        <f t="shared" si="779"/>
        <v/>
      </c>
      <c r="JL182" s="145" t="str">
        <f t="shared" si="780"/>
        <v/>
      </c>
      <c r="JM182" s="146" t="str">
        <f t="shared" si="781"/>
        <v/>
      </c>
      <c r="JN182" s="147" t="str">
        <f t="shared" si="782"/>
        <v/>
      </c>
      <c r="JO182" s="148" t="str">
        <f t="shared" si="783"/>
        <v/>
      </c>
      <c r="JP182" s="149" t="str">
        <f t="shared" si="784"/>
        <v/>
      </c>
      <c r="JQ182" s="150" t="str">
        <f t="shared" si="785"/>
        <v/>
      </c>
      <c r="JR182" s="89"/>
      <c r="JS182" s="5"/>
      <c r="JT182" s="89"/>
      <c r="JU182" s="143" t="str">
        <f t="shared" si="786"/>
        <v/>
      </c>
      <c r="JV182" s="144" t="str">
        <f t="shared" si="787"/>
        <v/>
      </c>
      <c r="JW182" s="145" t="str">
        <f t="shared" si="788"/>
        <v/>
      </c>
      <c r="JX182" s="145" t="str">
        <f t="shared" si="789"/>
        <v/>
      </c>
      <c r="JY182" s="146" t="str">
        <f t="shared" si="790"/>
        <v/>
      </c>
      <c r="JZ182" s="147" t="str">
        <f t="shared" si="791"/>
        <v/>
      </c>
      <c r="KA182" s="148" t="str">
        <f t="shared" si="792"/>
        <v/>
      </c>
      <c r="KB182" s="149" t="str">
        <f t="shared" si="793"/>
        <v/>
      </c>
      <c r="KC182" s="150" t="str">
        <f t="shared" si="794"/>
        <v/>
      </c>
      <c r="KD182" s="89"/>
      <c r="KE182" s="5"/>
      <c r="KF182" s="89"/>
    </row>
    <row r="183" spans="1:292" ht="13.5" customHeight="1" x14ac:dyDescent="0.25">
      <c r="A183" s="100"/>
      <c r="E183" s="143" t="str">
        <f t="shared" si="621"/>
        <v/>
      </c>
      <c r="F183" s="144" t="str">
        <f t="shared" si="622"/>
        <v/>
      </c>
      <c r="G183" s="145" t="str">
        <f t="shared" si="623"/>
        <v/>
      </c>
      <c r="H183" s="145" t="str">
        <f t="shared" si="624"/>
        <v/>
      </c>
      <c r="I183" s="146" t="str">
        <f t="shared" si="625"/>
        <v/>
      </c>
      <c r="J183" s="147" t="str">
        <f t="shared" si="626"/>
        <v/>
      </c>
      <c r="K183" s="148" t="str">
        <f t="shared" si="627"/>
        <v/>
      </c>
      <c r="L183" s="149" t="str">
        <f t="shared" si="628"/>
        <v/>
      </c>
      <c r="M183" s="150" t="str">
        <f t="shared" si="629"/>
        <v/>
      </c>
      <c r="O183" s="5"/>
      <c r="Q183" s="143" t="str">
        <f t="shared" si="630"/>
        <v/>
      </c>
      <c r="R183" s="144" t="str">
        <f t="shared" si="631"/>
        <v/>
      </c>
      <c r="S183" s="145" t="str">
        <f t="shared" si="632"/>
        <v/>
      </c>
      <c r="T183" s="145" t="str">
        <f t="shared" si="633"/>
        <v/>
      </c>
      <c r="U183" s="146" t="str">
        <f t="shared" si="634"/>
        <v/>
      </c>
      <c r="V183" s="147" t="str">
        <f t="shared" si="635"/>
        <v/>
      </c>
      <c r="W183" s="148" t="str">
        <f t="shared" si="636"/>
        <v/>
      </c>
      <c r="X183" s="149" t="str">
        <f t="shared" si="637"/>
        <v/>
      </c>
      <c r="Y183" s="150" t="str">
        <f t="shared" si="638"/>
        <v/>
      </c>
      <c r="AA183" s="5"/>
      <c r="AC183" s="143" t="str">
        <f t="shared" si="639"/>
        <v/>
      </c>
      <c r="AD183" s="144" t="str">
        <f t="shared" si="640"/>
        <v/>
      </c>
      <c r="AE183" s="145" t="str">
        <f t="shared" si="641"/>
        <v/>
      </c>
      <c r="AF183" s="145" t="str">
        <f t="shared" si="642"/>
        <v/>
      </c>
      <c r="AG183" s="146" t="str">
        <f t="shared" si="643"/>
        <v/>
      </c>
      <c r="AH183" s="147" t="str">
        <f t="shared" si="644"/>
        <v/>
      </c>
      <c r="AI183" s="148" t="str">
        <f t="shared" si="645"/>
        <v/>
      </c>
      <c r="AJ183" s="149" t="str">
        <f t="shared" si="646"/>
        <v/>
      </c>
      <c r="AK183" s="150" t="str">
        <f t="shared" si="647"/>
        <v/>
      </c>
      <c r="AM183" s="5"/>
      <c r="AO183" s="143" t="str">
        <f t="shared" si="598"/>
        <v/>
      </c>
      <c r="AP183" s="144" t="str">
        <f t="shared" si="599"/>
        <v/>
      </c>
      <c r="AQ183" s="145" t="str">
        <f t="shared" si="648"/>
        <v/>
      </c>
      <c r="AR183" s="145" t="str">
        <f t="shared" si="649"/>
        <v/>
      </c>
      <c r="AS183" s="146" t="str">
        <f t="shared" si="600"/>
        <v/>
      </c>
      <c r="AT183" s="147" t="str">
        <f t="shared" si="601"/>
        <v/>
      </c>
      <c r="AU183" s="148" t="str">
        <f t="shared" si="602"/>
        <v/>
      </c>
      <c r="AV183" s="149" t="str">
        <f t="shared" si="603"/>
        <v/>
      </c>
      <c r="AW183" s="150" t="str">
        <f t="shared" si="604"/>
        <v/>
      </c>
      <c r="AX183" s="89"/>
      <c r="AY183" s="5"/>
      <c r="AZ183" s="89"/>
      <c r="BA183" s="143" t="str">
        <f t="shared" si="605"/>
        <v/>
      </c>
      <c r="BB183" s="144" t="str">
        <f t="shared" si="606"/>
        <v/>
      </c>
      <c r="BC183" s="145" t="str">
        <f t="shared" si="650"/>
        <v/>
      </c>
      <c r="BD183" s="145" t="str">
        <f t="shared" si="651"/>
        <v/>
      </c>
      <c r="BE183" s="146" t="str">
        <f t="shared" si="607"/>
        <v/>
      </c>
      <c r="BF183" s="147" t="str">
        <f t="shared" si="608"/>
        <v/>
      </c>
      <c r="BG183" s="148" t="str">
        <f t="shared" si="609"/>
        <v/>
      </c>
      <c r="BH183" s="149" t="str">
        <f t="shared" si="610"/>
        <v/>
      </c>
      <c r="BI183" s="150" t="str">
        <f t="shared" si="611"/>
        <v/>
      </c>
      <c r="BJ183" s="89"/>
      <c r="BK183" s="5"/>
      <c r="BL183" s="89"/>
      <c r="BM183" s="143" t="str">
        <f t="shared" si="804"/>
        <v/>
      </c>
      <c r="BN183" s="144" t="str">
        <f t="shared" si="805"/>
        <v/>
      </c>
      <c r="BO183" s="145" t="str">
        <f t="shared" si="806"/>
        <v/>
      </c>
      <c r="BP183" s="145" t="str">
        <f t="shared" si="807"/>
        <v/>
      </c>
      <c r="BQ183" s="146" t="str">
        <f t="shared" si="808"/>
        <v/>
      </c>
      <c r="BR183" s="147" t="str">
        <f t="shared" si="809"/>
        <v/>
      </c>
      <c r="BS183" s="148" t="str">
        <f t="shared" si="810"/>
        <v/>
      </c>
      <c r="BT183" s="149" t="str">
        <f t="shared" si="811"/>
        <v/>
      </c>
      <c r="BU183" s="150" t="str">
        <f t="shared" si="812"/>
        <v/>
      </c>
      <c r="BV183" s="89"/>
      <c r="BW183" s="5"/>
      <c r="BX183" s="89"/>
      <c r="BY183" s="143" t="str">
        <f t="shared" si="795"/>
        <v/>
      </c>
      <c r="BZ183" s="144" t="str">
        <f t="shared" si="796"/>
        <v/>
      </c>
      <c r="CA183" s="145" t="str">
        <f t="shared" si="797"/>
        <v/>
      </c>
      <c r="CB183" s="145" t="str">
        <f t="shared" si="798"/>
        <v/>
      </c>
      <c r="CC183" s="146" t="str">
        <f t="shared" si="799"/>
        <v/>
      </c>
      <c r="CD183" s="147" t="str">
        <f t="shared" si="800"/>
        <v/>
      </c>
      <c r="CE183" s="148" t="str">
        <f t="shared" si="801"/>
        <v/>
      </c>
      <c r="CF183" s="149" t="str">
        <f t="shared" si="802"/>
        <v/>
      </c>
      <c r="CG183" s="150" t="str">
        <f t="shared" si="803"/>
        <v/>
      </c>
      <c r="CH183" s="89"/>
      <c r="CI183" s="5"/>
      <c r="CJ183" s="89"/>
      <c r="CK183" s="143" t="str">
        <f t="shared" si="652"/>
        <v/>
      </c>
      <c r="CL183" s="144" t="str">
        <f t="shared" si="653"/>
        <v/>
      </c>
      <c r="CM183" s="145" t="str">
        <f t="shared" si="654"/>
        <v/>
      </c>
      <c r="CN183" s="145" t="str">
        <f t="shared" si="655"/>
        <v/>
      </c>
      <c r="CO183" s="146" t="str">
        <f t="shared" si="656"/>
        <v/>
      </c>
      <c r="CP183" s="147" t="str">
        <f t="shared" si="657"/>
        <v/>
      </c>
      <c r="CQ183" s="148" t="str">
        <f t="shared" si="658"/>
        <v/>
      </c>
      <c r="CR183" s="149" t="str">
        <f t="shared" si="659"/>
        <v/>
      </c>
      <c r="CS183" s="150" t="str">
        <f t="shared" si="660"/>
        <v/>
      </c>
      <c r="CT183" s="89"/>
      <c r="CU183" s="5"/>
      <c r="CV183" s="89"/>
      <c r="CW183" s="143" t="str">
        <f t="shared" si="562"/>
        <v/>
      </c>
      <c r="CX183" s="144" t="str">
        <f t="shared" si="563"/>
        <v/>
      </c>
      <c r="CY183" s="145" t="str">
        <f t="shared" si="564"/>
        <v/>
      </c>
      <c r="CZ183" s="145" t="str">
        <f t="shared" si="565"/>
        <v/>
      </c>
      <c r="DA183" s="146" t="str">
        <f t="shared" si="566"/>
        <v/>
      </c>
      <c r="DB183" s="147" t="str">
        <f t="shared" si="567"/>
        <v/>
      </c>
      <c r="DC183" s="148" t="str">
        <f t="shared" si="568"/>
        <v/>
      </c>
      <c r="DD183" s="149" t="str">
        <f t="shared" si="569"/>
        <v/>
      </c>
      <c r="DE183" s="150" t="str">
        <f t="shared" si="570"/>
        <v/>
      </c>
      <c r="DF183" s="89"/>
      <c r="DG183" s="142"/>
      <c r="DH183" s="142"/>
      <c r="DI183" s="143" t="str">
        <f t="shared" si="661"/>
        <v/>
      </c>
      <c r="DJ183" s="144" t="str">
        <f t="shared" si="662"/>
        <v/>
      </c>
      <c r="DK183" s="145" t="str">
        <f t="shared" si="663"/>
        <v/>
      </c>
      <c r="DL183" s="145" t="str">
        <f t="shared" si="664"/>
        <v/>
      </c>
      <c r="DM183" s="146" t="str">
        <f t="shared" si="665"/>
        <v/>
      </c>
      <c r="DN183" s="147" t="str">
        <f t="shared" si="666"/>
        <v/>
      </c>
      <c r="DO183" s="148" t="str">
        <f t="shared" si="667"/>
        <v/>
      </c>
      <c r="DP183" s="149" t="str">
        <f t="shared" si="668"/>
        <v/>
      </c>
      <c r="DQ183" s="150" t="str">
        <f t="shared" si="669"/>
        <v/>
      </c>
      <c r="DR183" s="89"/>
      <c r="DS183" s="5"/>
      <c r="DT183" s="89"/>
      <c r="DU183" s="143" t="str">
        <f t="shared" si="670"/>
        <v/>
      </c>
      <c r="DV183" s="144" t="str">
        <f t="shared" si="671"/>
        <v/>
      </c>
      <c r="DW183" s="145" t="str">
        <f t="shared" si="672"/>
        <v/>
      </c>
      <c r="DX183" s="145" t="str">
        <f t="shared" si="673"/>
        <v/>
      </c>
      <c r="DY183" s="146" t="str">
        <f t="shared" si="674"/>
        <v/>
      </c>
      <c r="DZ183" s="147" t="str">
        <f t="shared" si="675"/>
        <v/>
      </c>
      <c r="EA183" s="148" t="str">
        <f t="shared" si="676"/>
        <v/>
      </c>
      <c r="EB183" s="149" t="str">
        <f t="shared" si="677"/>
        <v/>
      </c>
      <c r="EC183" s="150" t="str">
        <f t="shared" si="678"/>
        <v/>
      </c>
      <c r="ED183" s="89"/>
      <c r="EE183" s="5"/>
      <c r="EF183" s="89"/>
      <c r="EG183" s="143" t="str">
        <f t="shared" si="679"/>
        <v/>
      </c>
      <c r="EH183" s="144" t="str">
        <f t="shared" si="680"/>
        <v/>
      </c>
      <c r="EI183" s="145" t="str">
        <f t="shared" si="681"/>
        <v/>
      </c>
      <c r="EJ183" s="145" t="str">
        <f t="shared" si="682"/>
        <v/>
      </c>
      <c r="EK183" s="146" t="str">
        <f t="shared" si="683"/>
        <v/>
      </c>
      <c r="EL183" s="147" t="str">
        <f t="shared" si="684"/>
        <v/>
      </c>
      <c r="EM183" s="148" t="str">
        <f t="shared" si="685"/>
        <v/>
      </c>
      <c r="EN183" s="149" t="str">
        <f t="shared" si="686"/>
        <v/>
      </c>
      <c r="EO183" s="150" t="str">
        <f t="shared" si="687"/>
        <v/>
      </c>
      <c r="EP183" s="89"/>
      <c r="EQ183" s="5"/>
      <c r="ER183" s="89"/>
      <c r="ES183" s="143" t="str">
        <f t="shared" si="688"/>
        <v/>
      </c>
      <c r="ET183" s="144" t="str">
        <f t="shared" si="689"/>
        <v/>
      </c>
      <c r="EU183" s="145" t="str">
        <f t="shared" si="690"/>
        <v/>
      </c>
      <c r="EV183" s="145" t="str">
        <f t="shared" si="691"/>
        <v/>
      </c>
      <c r="EW183" s="146" t="str">
        <f t="shared" si="692"/>
        <v/>
      </c>
      <c r="EX183" s="147" t="str">
        <f t="shared" si="693"/>
        <v/>
      </c>
      <c r="EY183" s="148" t="str">
        <f t="shared" si="694"/>
        <v/>
      </c>
      <c r="EZ183" s="149" t="str">
        <f t="shared" si="695"/>
        <v/>
      </c>
      <c r="FA183" s="150" t="str">
        <f t="shared" si="696"/>
        <v/>
      </c>
      <c r="FB183" s="89"/>
      <c r="FC183" s="5"/>
      <c r="FD183" s="89"/>
      <c r="FE183" s="143" t="str">
        <f t="shared" si="697"/>
        <v/>
      </c>
      <c r="FF183" s="144" t="str">
        <f t="shared" si="698"/>
        <v/>
      </c>
      <c r="FG183" s="145" t="str">
        <f t="shared" si="699"/>
        <v/>
      </c>
      <c r="FH183" s="145" t="str">
        <f t="shared" si="700"/>
        <v/>
      </c>
      <c r="FI183" s="146" t="str">
        <f t="shared" si="701"/>
        <v/>
      </c>
      <c r="FJ183" s="147" t="str">
        <f t="shared" si="702"/>
        <v/>
      </c>
      <c r="FK183" s="148" t="str">
        <f t="shared" si="703"/>
        <v/>
      </c>
      <c r="FL183" s="149" t="str">
        <f t="shared" si="704"/>
        <v/>
      </c>
      <c r="FM183" s="150" t="str">
        <f t="shared" si="705"/>
        <v/>
      </c>
      <c r="FN183" s="89"/>
      <c r="FO183" s="5"/>
      <c r="FP183" s="89"/>
      <c r="FQ183" s="143" t="str">
        <f>IF(FU183="","",#REF!)</f>
        <v/>
      </c>
      <c r="FR183" s="144" t="str">
        <f t="shared" si="706"/>
        <v/>
      </c>
      <c r="FS183" s="145" t="str">
        <f t="shared" si="707"/>
        <v/>
      </c>
      <c r="FT183" s="145" t="str">
        <f t="shared" si="708"/>
        <v/>
      </c>
      <c r="FU183" s="146" t="str">
        <f t="shared" si="709"/>
        <v/>
      </c>
      <c r="FV183" s="147" t="str">
        <f t="shared" si="710"/>
        <v/>
      </c>
      <c r="FW183" s="148" t="str">
        <f t="shared" si="711"/>
        <v/>
      </c>
      <c r="FX183" s="149" t="str">
        <f t="shared" si="712"/>
        <v/>
      </c>
      <c r="FY183" s="150" t="str">
        <f t="shared" si="713"/>
        <v/>
      </c>
      <c r="FZ183" s="89"/>
      <c r="GA183" s="5"/>
      <c r="GB183" s="89"/>
      <c r="GC183" s="143" t="str">
        <f t="shared" si="714"/>
        <v/>
      </c>
      <c r="GD183" s="144" t="str">
        <f t="shared" si="715"/>
        <v/>
      </c>
      <c r="GE183" s="145" t="str">
        <f t="shared" si="716"/>
        <v/>
      </c>
      <c r="GF183" s="145" t="str">
        <f t="shared" si="717"/>
        <v/>
      </c>
      <c r="GG183" s="146" t="str">
        <f t="shared" si="718"/>
        <v/>
      </c>
      <c r="GH183" s="147" t="str">
        <f t="shared" si="719"/>
        <v/>
      </c>
      <c r="GI183" s="148" t="str">
        <f t="shared" si="720"/>
        <v/>
      </c>
      <c r="GJ183" s="149" t="str">
        <f t="shared" si="721"/>
        <v/>
      </c>
      <c r="GK183" s="150" t="str">
        <f t="shared" si="722"/>
        <v/>
      </c>
      <c r="GL183" s="89"/>
      <c r="GM183" s="5"/>
      <c r="GN183" s="89"/>
      <c r="GO183" s="143" t="str">
        <f t="shared" si="723"/>
        <v/>
      </c>
      <c r="GP183" s="144" t="str">
        <f t="shared" si="724"/>
        <v/>
      </c>
      <c r="GQ183" s="145" t="str">
        <f t="shared" si="725"/>
        <v/>
      </c>
      <c r="GR183" s="145" t="str">
        <f t="shared" si="726"/>
        <v/>
      </c>
      <c r="GS183" s="146" t="str">
        <f t="shared" si="727"/>
        <v/>
      </c>
      <c r="GT183" s="147" t="str">
        <f t="shared" si="728"/>
        <v/>
      </c>
      <c r="GU183" s="148" t="str">
        <f t="shared" si="729"/>
        <v/>
      </c>
      <c r="GV183" s="149" t="str">
        <f t="shared" si="730"/>
        <v/>
      </c>
      <c r="GW183" s="150" t="str">
        <f t="shared" si="731"/>
        <v/>
      </c>
      <c r="GX183" s="89"/>
      <c r="GY183" s="5"/>
      <c r="GZ183" s="89"/>
      <c r="HA183" s="143" t="str">
        <f t="shared" si="732"/>
        <v/>
      </c>
      <c r="HB183" s="144" t="str">
        <f t="shared" si="733"/>
        <v/>
      </c>
      <c r="HC183" s="145" t="str">
        <f t="shared" si="734"/>
        <v/>
      </c>
      <c r="HD183" s="145" t="str">
        <f t="shared" si="735"/>
        <v/>
      </c>
      <c r="HE183" s="146" t="str">
        <f t="shared" si="736"/>
        <v/>
      </c>
      <c r="HF183" s="147" t="str">
        <f t="shared" si="737"/>
        <v/>
      </c>
      <c r="HG183" s="148" t="str">
        <f t="shared" si="738"/>
        <v/>
      </c>
      <c r="HH183" s="149" t="str">
        <f t="shared" si="739"/>
        <v/>
      </c>
      <c r="HI183" s="150" t="str">
        <f t="shared" si="740"/>
        <v/>
      </c>
      <c r="HJ183" s="89"/>
      <c r="HK183" s="5"/>
      <c r="HL183" s="89"/>
      <c r="HM183" s="143" t="str">
        <f t="shared" si="741"/>
        <v/>
      </c>
      <c r="HN183" s="144" t="str">
        <f t="shared" si="742"/>
        <v/>
      </c>
      <c r="HO183" s="145" t="str">
        <f t="shared" si="743"/>
        <v/>
      </c>
      <c r="HP183" s="145" t="str">
        <f t="shared" si="744"/>
        <v/>
      </c>
      <c r="HQ183" s="146" t="str">
        <f t="shared" si="745"/>
        <v/>
      </c>
      <c r="HR183" s="147" t="str">
        <f t="shared" si="746"/>
        <v/>
      </c>
      <c r="HS183" s="148" t="str">
        <f t="shared" si="747"/>
        <v/>
      </c>
      <c r="HT183" s="149" t="str">
        <f t="shared" si="748"/>
        <v/>
      </c>
      <c r="HU183" s="150" t="str">
        <f t="shared" si="749"/>
        <v/>
      </c>
      <c r="HV183" s="89"/>
      <c r="HW183" s="5"/>
      <c r="HX183" s="89"/>
      <c r="HY183" s="143" t="str">
        <f t="shared" si="750"/>
        <v/>
      </c>
      <c r="HZ183" s="144" t="str">
        <f t="shared" si="751"/>
        <v/>
      </c>
      <c r="IA183" s="145" t="str">
        <f t="shared" si="752"/>
        <v/>
      </c>
      <c r="IB183" s="145" t="str">
        <f t="shared" si="753"/>
        <v/>
      </c>
      <c r="IC183" s="146" t="str">
        <f t="shared" si="754"/>
        <v/>
      </c>
      <c r="ID183" s="147" t="str">
        <f t="shared" si="755"/>
        <v/>
      </c>
      <c r="IE183" s="148" t="str">
        <f t="shared" si="756"/>
        <v/>
      </c>
      <c r="IF183" s="149" t="str">
        <f t="shared" si="757"/>
        <v/>
      </c>
      <c r="IG183" s="150" t="str">
        <f t="shared" si="758"/>
        <v/>
      </c>
      <c r="IH183" s="89"/>
      <c r="II183" s="5"/>
      <c r="IJ183" s="89"/>
      <c r="IK183" s="143" t="str">
        <f t="shared" si="759"/>
        <v/>
      </c>
      <c r="IL183" s="144" t="str">
        <f t="shared" si="760"/>
        <v/>
      </c>
      <c r="IM183" s="145" t="str">
        <f t="shared" si="761"/>
        <v/>
      </c>
      <c r="IN183" s="145" t="str">
        <f t="shared" si="762"/>
        <v/>
      </c>
      <c r="IO183" s="146" t="str">
        <f t="shared" si="763"/>
        <v/>
      </c>
      <c r="IP183" s="147" t="str">
        <f t="shared" si="764"/>
        <v/>
      </c>
      <c r="IQ183" s="148" t="str">
        <f t="shared" si="765"/>
        <v/>
      </c>
      <c r="IR183" s="149" t="str">
        <f t="shared" si="766"/>
        <v/>
      </c>
      <c r="IS183" s="150" t="str">
        <f t="shared" si="767"/>
        <v/>
      </c>
      <c r="IT183" s="89"/>
      <c r="IU183" s="5"/>
      <c r="IV183" s="89"/>
      <c r="IW183" s="143" t="str">
        <f t="shared" si="768"/>
        <v/>
      </c>
      <c r="IX183" s="144" t="str">
        <f t="shared" si="769"/>
        <v/>
      </c>
      <c r="IY183" s="145" t="str">
        <f t="shared" si="770"/>
        <v/>
      </c>
      <c r="IZ183" s="145" t="str">
        <f t="shared" si="771"/>
        <v/>
      </c>
      <c r="JA183" s="146" t="str">
        <f t="shared" si="772"/>
        <v/>
      </c>
      <c r="JB183" s="147" t="str">
        <f t="shared" si="773"/>
        <v/>
      </c>
      <c r="JC183" s="148" t="str">
        <f t="shared" si="774"/>
        <v/>
      </c>
      <c r="JD183" s="149" t="str">
        <f t="shared" si="775"/>
        <v/>
      </c>
      <c r="JE183" s="150" t="str">
        <f t="shared" si="776"/>
        <v/>
      </c>
      <c r="JF183" s="89"/>
      <c r="JG183" s="5"/>
      <c r="JH183" s="89"/>
      <c r="JI183" s="143" t="str">
        <f t="shared" si="777"/>
        <v/>
      </c>
      <c r="JJ183" s="144" t="str">
        <f t="shared" si="778"/>
        <v/>
      </c>
      <c r="JK183" s="145" t="str">
        <f t="shared" si="779"/>
        <v/>
      </c>
      <c r="JL183" s="145" t="str">
        <f t="shared" si="780"/>
        <v/>
      </c>
      <c r="JM183" s="146" t="str">
        <f t="shared" si="781"/>
        <v/>
      </c>
      <c r="JN183" s="147" t="str">
        <f t="shared" si="782"/>
        <v/>
      </c>
      <c r="JO183" s="148" t="str">
        <f t="shared" si="783"/>
        <v/>
      </c>
      <c r="JP183" s="149" t="str">
        <f t="shared" si="784"/>
        <v/>
      </c>
      <c r="JQ183" s="150" t="str">
        <f t="shared" si="785"/>
        <v/>
      </c>
      <c r="JR183" s="89"/>
      <c r="JS183" s="5"/>
      <c r="JT183" s="89"/>
      <c r="JU183" s="143" t="str">
        <f t="shared" si="786"/>
        <v/>
      </c>
      <c r="JV183" s="144" t="str">
        <f t="shared" si="787"/>
        <v/>
      </c>
      <c r="JW183" s="145" t="str">
        <f t="shared" si="788"/>
        <v/>
      </c>
      <c r="JX183" s="145" t="str">
        <f t="shared" si="789"/>
        <v/>
      </c>
      <c r="JY183" s="146" t="str">
        <f t="shared" si="790"/>
        <v/>
      </c>
      <c r="JZ183" s="147" t="str">
        <f t="shared" si="791"/>
        <v/>
      </c>
      <c r="KA183" s="148" t="str">
        <f t="shared" si="792"/>
        <v/>
      </c>
      <c r="KB183" s="149" t="str">
        <f t="shared" si="793"/>
        <v/>
      </c>
      <c r="KC183" s="150" t="str">
        <f t="shared" si="794"/>
        <v/>
      </c>
      <c r="KD183" s="89"/>
      <c r="KE183" s="5"/>
      <c r="KF183" s="89"/>
    </row>
    <row r="184" spans="1:292" ht="13.5" customHeight="1" x14ac:dyDescent="0.25">
      <c r="A184" s="100"/>
      <c r="E184" s="143" t="str">
        <f t="shared" si="621"/>
        <v/>
      </c>
      <c r="F184" s="144" t="str">
        <f t="shared" si="622"/>
        <v/>
      </c>
      <c r="G184" s="145" t="str">
        <f t="shared" si="623"/>
        <v/>
      </c>
      <c r="H184" s="145" t="str">
        <f t="shared" si="624"/>
        <v/>
      </c>
      <c r="I184" s="146" t="str">
        <f t="shared" si="625"/>
        <v/>
      </c>
      <c r="J184" s="147" t="str">
        <f t="shared" si="626"/>
        <v/>
      </c>
      <c r="K184" s="148" t="str">
        <f t="shared" si="627"/>
        <v/>
      </c>
      <c r="L184" s="149" t="str">
        <f t="shared" si="628"/>
        <v/>
      </c>
      <c r="M184" s="150" t="str">
        <f t="shared" si="629"/>
        <v/>
      </c>
      <c r="O184" s="5"/>
      <c r="Q184" s="143" t="str">
        <f t="shared" si="630"/>
        <v/>
      </c>
      <c r="R184" s="144" t="str">
        <f t="shared" si="631"/>
        <v/>
      </c>
      <c r="S184" s="145" t="str">
        <f t="shared" si="632"/>
        <v/>
      </c>
      <c r="T184" s="145" t="str">
        <f t="shared" si="633"/>
        <v/>
      </c>
      <c r="U184" s="146" t="str">
        <f t="shared" si="634"/>
        <v/>
      </c>
      <c r="V184" s="147" t="str">
        <f t="shared" si="635"/>
        <v/>
      </c>
      <c r="W184" s="148" t="str">
        <f t="shared" si="636"/>
        <v/>
      </c>
      <c r="X184" s="149" t="str">
        <f t="shared" si="637"/>
        <v/>
      </c>
      <c r="Y184" s="150" t="str">
        <f t="shared" si="638"/>
        <v/>
      </c>
      <c r="AA184" s="5"/>
      <c r="AC184" s="143" t="str">
        <f t="shared" si="639"/>
        <v/>
      </c>
      <c r="AD184" s="144" t="str">
        <f t="shared" si="640"/>
        <v/>
      </c>
      <c r="AE184" s="145" t="str">
        <f t="shared" si="641"/>
        <v/>
      </c>
      <c r="AF184" s="145" t="str">
        <f t="shared" si="642"/>
        <v/>
      </c>
      <c r="AG184" s="146" t="str">
        <f t="shared" si="643"/>
        <v/>
      </c>
      <c r="AH184" s="147" t="str">
        <f t="shared" si="644"/>
        <v/>
      </c>
      <c r="AI184" s="148" t="str">
        <f t="shared" si="645"/>
        <v/>
      </c>
      <c r="AJ184" s="149" t="str">
        <f t="shared" si="646"/>
        <v/>
      </c>
      <c r="AK184" s="150" t="str">
        <f t="shared" si="647"/>
        <v/>
      </c>
      <c r="AM184" s="5"/>
      <c r="AO184" s="143" t="str">
        <f t="shared" si="598"/>
        <v/>
      </c>
      <c r="AP184" s="144" t="str">
        <f t="shared" si="599"/>
        <v/>
      </c>
      <c r="AQ184" s="145" t="str">
        <f t="shared" si="648"/>
        <v/>
      </c>
      <c r="AR184" s="145" t="str">
        <f t="shared" si="649"/>
        <v/>
      </c>
      <c r="AS184" s="146" t="str">
        <f t="shared" si="600"/>
        <v/>
      </c>
      <c r="AT184" s="147" t="str">
        <f t="shared" si="601"/>
        <v/>
      </c>
      <c r="AU184" s="148" t="str">
        <f t="shared" si="602"/>
        <v/>
      </c>
      <c r="AV184" s="149" t="str">
        <f t="shared" si="603"/>
        <v/>
      </c>
      <c r="AW184" s="150" t="str">
        <f t="shared" si="604"/>
        <v/>
      </c>
      <c r="AX184" s="89"/>
      <c r="AY184" s="5"/>
      <c r="AZ184" s="89"/>
      <c r="BA184" s="143" t="str">
        <f t="shared" si="605"/>
        <v/>
      </c>
      <c r="BB184" s="144" t="str">
        <f t="shared" si="606"/>
        <v/>
      </c>
      <c r="BC184" s="145" t="str">
        <f t="shared" si="650"/>
        <v/>
      </c>
      <c r="BD184" s="145" t="str">
        <f t="shared" si="651"/>
        <v/>
      </c>
      <c r="BE184" s="146" t="str">
        <f t="shared" si="607"/>
        <v/>
      </c>
      <c r="BF184" s="147" t="str">
        <f t="shared" si="608"/>
        <v/>
      </c>
      <c r="BG184" s="148" t="str">
        <f t="shared" si="609"/>
        <v/>
      </c>
      <c r="BH184" s="149" t="str">
        <f t="shared" si="610"/>
        <v/>
      </c>
      <c r="BI184" s="150" t="str">
        <f t="shared" si="611"/>
        <v/>
      </c>
      <c r="BJ184" s="89"/>
      <c r="BK184" s="5"/>
      <c r="BL184" s="89"/>
      <c r="BM184" s="143" t="str">
        <f t="shared" si="804"/>
        <v/>
      </c>
      <c r="BN184" s="144" t="str">
        <f t="shared" si="805"/>
        <v/>
      </c>
      <c r="BO184" s="145" t="str">
        <f t="shared" si="806"/>
        <v/>
      </c>
      <c r="BP184" s="145" t="str">
        <f t="shared" si="807"/>
        <v/>
      </c>
      <c r="BQ184" s="146" t="str">
        <f t="shared" si="808"/>
        <v/>
      </c>
      <c r="BR184" s="147" t="str">
        <f t="shared" si="809"/>
        <v/>
      </c>
      <c r="BS184" s="148" t="str">
        <f t="shared" si="810"/>
        <v/>
      </c>
      <c r="BT184" s="149" t="str">
        <f t="shared" si="811"/>
        <v/>
      </c>
      <c r="BU184" s="150" t="str">
        <f t="shared" si="812"/>
        <v/>
      </c>
      <c r="BV184" s="89"/>
      <c r="BW184" s="5"/>
      <c r="BX184" s="89"/>
      <c r="BY184" s="143" t="str">
        <f t="shared" si="795"/>
        <v/>
      </c>
      <c r="BZ184" s="144" t="str">
        <f t="shared" si="796"/>
        <v/>
      </c>
      <c r="CA184" s="145" t="str">
        <f t="shared" si="797"/>
        <v/>
      </c>
      <c r="CB184" s="145" t="str">
        <f t="shared" si="798"/>
        <v/>
      </c>
      <c r="CC184" s="146" t="str">
        <f t="shared" si="799"/>
        <v/>
      </c>
      <c r="CD184" s="147" t="str">
        <f t="shared" si="800"/>
        <v/>
      </c>
      <c r="CE184" s="148" t="str">
        <f t="shared" si="801"/>
        <v/>
      </c>
      <c r="CF184" s="149" t="str">
        <f t="shared" si="802"/>
        <v/>
      </c>
      <c r="CG184" s="150" t="str">
        <f t="shared" si="803"/>
        <v/>
      </c>
      <c r="CH184" s="89"/>
      <c r="CI184" s="5"/>
      <c r="CJ184" s="89"/>
      <c r="CK184" s="143" t="str">
        <f t="shared" si="652"/>
        <v/>
      </c>
      <c r="CL184" s="144" t="str">
        <f t="shared" si="653"/>
        <v/>
      </c>
      <c r="CM184" s="145" t="str">
        <f t="shared" si="654"/>
        <v/>
      </c>
      <c r="CN184" s="145" t="str">
        <f t="shared" si="655"/>
        <v/>
      </c>
      <c r="CO184" s="146" t="str">
        <f t="shared" si="656"/>
        <v/>
      </c>
      <c r="CP184" s="147" t="str">
        <f t="shared" si="657"/>
        <v/>
      </c>
      <c r="CQ184" s="148" t="str">
        <f t="shared" si="658"/>
        <v/>
      </c>
      <c r="CR184" s="149" t="str">
        <f t="shared" si="659"/>
        <v/>
      </c>
      <c r="CS184" s="150" t="str">
        <f t="shared" si="660"/>
        <v/>
      </c>
      <c r="CT184" s="89"/>
      <c r="CU184" s="5"/>
      <c r="CV184" s="89"/>
      <c r="CW184" s="143" t="str">
        <f t="shared" si="562"/>
        <v/>
      </c>
      <c r="CX184" s="144" t="str">
        <f t="shared" si="563"/>
        <v/>
      </c>
      <c r="CY184" s="145" t="str">
        <f t="shared" si="564"/>
        <v/>
      </c>
      <c r="CZ184" s="145" t="str">
        <f t="shared" si="565"/>
        <v/>
      </c>
      <c r="DA184" s="146" t="str">
        <f t="shared" si="566"/>
        <v/>
      </c>
      <c r="DB184" s="147" t="str">
        <f t="shared" si="567"/>
        <v/>
      </c>
      <c r="DC184" s="148" t="str">
        <f t="shared" si="568"/>
        <v/>
      </c>
      <c r="DD184" s="149" t="str">
        <f t="shared" si="569"/>
        <v/>
      </c>
      <c r="DE184" s="150" t="str">
        <f t="shared" si="570"/>
        <v/>
      </c>
      <c r="DF184" s="89"/>
      <c r="DG184" s="142"/>
      <c r="DH184" s="142"/>
      <c r="DI184" s="143" t="str">
        <f t="shared" si="661"/>
        <v/>
      </c>
      <c r="DJ184" s="144" t="str">
        <f t="shared" si="662"/>
        <v/>
      </c>
      <c r="DK184" s="145" t="str">
        <f t="shared" si="663"/>
        <v/>
      </c>
      <c r="DL184" s="145" t="str">
        <f t="shared" si="664"/>
        <v/>
      </c>
      <c r="DM184" s="146" t="str">
        <f t="shared" si="665"/>
        <v/>
      </c>
      <c r="DN184" s="147" t="str">
        <f t="shared" si="666"/>
        <v/>
      </c>
      <c r="DO184" s="148" t="str">
        <f t="shared" si="667"/>
        <v/>
      </c>
      <c r="DP184" s="149" t="str">
        <f t="shared" si="668"/>
        <v/>
      </c>
      <c r="DQ184" s="150" t="str">
        <f t="shared" si="669"/>
        <v/>
      </c>
      <c r="DR184" s="89"/>
      <c r="DS184" s="5"/>
      <c r="DT184" s="89"/>
      <c r="DU184" s="143" t="str">
        <f t="shared" si="670"/>
        <v/>
      </c>
      <c r="DV184" s="144" t="str">
        <f t="shared" si="671"/>
        <v/>
      </c>
      <c r="DW184" s="145" t="str">
        <f t="shared" si="672"/>
        <v/>
      </c>
      <c r="DX184" s="145" t="str">
        <f t="shared" si="673"/>
        <v/>
      </c>
      <c r="DY184" s="146" t="str">
        <f t="shared" si="674"/>
        <v/>
      </c>
      <c r="DZ184" s="147" t="str">
        <f t="shared" si="675"/>
        <v/>
      </c>
      <c r="EA184" s="148" t="str">
        <f t="shared" si="676"/>
        <v/>
      </c>
      <c r="EB184" s="149" t="str">
        <f t="shared" si="677"/>
        <v/>
      </c>
      <c r="EC184" s="150" t="str">
        <f t="shared" si="678"/>
        <v/>
      </c>
      <c r="ED184" s="89"/>
      <c r="EE184" s="5"/>
      <c r="EF184" s="89"/>
      <c r="EG184" s="143" t="str">
        <f t="shared" si="679"/>
        <v/>
      </c>
      <c r="EH184" s="144" t="str">
        <f t="shared" si="680"/>
        <v/>
      </c>
      <c r="EI184" s="145" t="str">
        <f t="shared" si="681"/>
        <v/>
      </c>
      <c r="EJ184" s="145" t="str">
        <f t="shared" si="682"/>
        <v/>
      </c>
      <c r="EK184" s="146" t="str">
        <f t="shared" si="683"/>
        <v/>
      </c>
      <c r="EL184" s="147" t="str">
        <f t="shared" si="684"/>
        <v/>
      </c>
      <c r="EM184" s="148" t="str">
        <f t="shared" si="685"/>
        <v/>
      </c>
      <c r="EN184" s="149" t="str">
        <f t="shared" si="686"/>
        <v/>
      </c>
      <c r="EO184" s="150" t="str">
        <f t="shared" si="687"/>
        <v/>
      </c>
      <c r="EP184" s="89"/>
      <c r="EQ184" s="5"/>
      <c r="ER184" s="89"/>
      <c r="ES184" s="143" t="str">
        <f t="shared" si="688"/>
        <v/>
      </c>
      <c r="ET184" s="144" t="str">
        <f t="shared" si="689"/>
        <v/>
      </c>
      <c r="EU184" s="145" t="str">
        <f t="shared" si="690"/>
        <v/>
      </c>
      <c r="EV184" s="145" t="str">
        <f t="shared" si="691"/>
        <v/>
      </c>
      <c r="EW184" s="146" t="str">
        <f t="shared" si="692"/>
        <v/>
      </c>
      <c r="EX184" s="147" t="str">
        <f t="shared" si="693"/>
        <v/>
      </c>
      <c r="EY184" s="148" t="str">
        <f t="shared" si="694"/>
        <v/>
      </c>
      <c r="EZ184" s="149" t="str">
        <f t="shared" si="695"/>
        <v/>
      </c>
      <c r="FA184" s="150" t="str">
        <f t="shared" si="696"/>
        <v/>
      </c>
      <c r="FB184" s="89"/>
      <c r="FC184" s="5"/>
      <c r="FD184" s="89"/>
      <c r="FE184" s="143" t="str">
        <f t="shared" si="697"/>
        <v/>
      </c>
      <c r="FF184" s="144" t="str">
        <f t="shared" si="698"/>
        <v/>
      </c>
      <c r="FG184" s="145" t="str">
        <f t="shared" si="699"/>
        <v/>
      </c>
      <c r="FH184" s="145" t="str">
        <f t="shared" si="700"/>
        <v/>
      </c>
      <c r="FI184" s="146" t="str">
        <f t="shared" si="701"/>
        <v/>
      </c>
      <c r="FJ184" s="147" t="str">
        <f t="shared" si="702"/>
        <v/>
      </c>
      <c r="FK184" s="148" t="str">
        <f t="shared" si="703"/>
        <v/>
      </c>
      <c r="FL184" s="149" t="str">
        <f t="shared" si="704"/>
        <v/>
      </c>
      <c r="FM184" s="150" t="str">
        <f t="shared" si="705"/>
        <v/>
      </c>
      <c r="FN184" s="89"/>
      <c r="FO184" s="5"/>
      <c r="FP184" s="89"/>
      <c r="FQ184" s="143" t="str">
        <f>IF(FU184="","",#REF!)</f>
        <v/>
      </c>
      <c r="FR184" s="144" t="str">
        <f t="shared" si="706"/>
        <v/>
      </c>
      <c r="FS184" s="145" t="str">
        <f t="shared" si="707"/>
        <v/>
      </c>
      <c r="FT184" s="145" t="str">
        <f t="shared" si="708"/>
        <v/>
      </c>
      <c r="FU184" s="146" t="str">
        <f t="shared" si="709"/>
        <v/>
      </c>
      <c r="FV184" s="147" t="str">
        <f t="shared" si="710"/>
        <v/>
      </c>
      <c r="FW184" s="148" t="str">
        <f t="shared" si="711"/>
        <v/>
      </c>
      <c r="FX184" s="149" t="str">
        <f t="shared" si="712"/>
        <v/>
      </c>
      <c r="FY184" s="150" t="str">
        <f t="shared" si="713"/>
        <v/>
      </c>
      <c r="FZ184" s="89"/>
      <c r="GA184" s="5"/>
      <c r="GB184" s="89"/>
      <c r="GC184" s="143" t="str">
        <f t="shared" si="714"/>
        <v/>
      </c>
      <c r="GD184" s="144" t="str">
        <f t="shared" si="715"/>
        <v/>
      </c>
      <c r="GE184" s="145" t="str">
        <f t="shared" si="716"/>
        <v/>
      </c>
      <c r="GF184" s="145" t="str">
        <f t="shared" si="717"/>
        <v/>
      </c>
      <c r="GG184" s="146" t="str">
        <f t="shared" si="718"/>
        <v/>
      </c>
      <c r="GH184" s="147" t="str">
        <f t="shared" si="719"/>
        <v/>
      </c>
      <c r="GI184" s="148" t="str">
        <f t="shared" si="720"/>
        <v/>
      </c>
      <c r="GJ184" s="149" t="str">
        <f t="shared" si="721"/>
        <v/>
      </c>
      <c r="GK184" s="150" t="str">
        <f t="shared" si="722"/>
        <v/>
      </c>
      <c r="GL184" s="89"/>
      <c r="GM184" s="5"/>
      <c r="GN184" s="89"/>
      <c r="GO184" s="143" t="str">
        <f t="shared" si="723"/>
        <v/>
      </c>
      <c r="GP184" s="144" t="str">
        <f t="shared" si="724"/>
        <v/>
      </c>
      <c r="GQ184" s="145" t="str">
        <f t="shared" si="725"/>
        <v/>
      </c>
      <c r="GR184" s="145" t="str">
        <f t="shared" si="726"/>
        <v/>
      </c>
      <c r="GS184" s="146" t="str">
        <f t="shared" si="727"/>
        <v/>
      </c>
      <c r="GT184" s="147" t="str">
        <f t="shared" si="728"/>
        <v/>
      </c>
      <c r="GU184" s="148" t="str">
        <f t="shared" si="729"/>
        <v/>
      </c>
      <c r="GV184" s="149" t="str">
        <f t="shared" si="730"/>
        <v/>
      </c>
      <c r="GW184" s="150" t="str">
        <f t="shared" si="731"/>
        <v/>
      </c>
      <c r="GX184" s="89"/>
      <c r="GY184" s="5"/>
      <c r="GZ184" s="89"/>
      <c r="HA184" s="143" t="str">
        <f t="shared" si="732"/>
        <v/>
      </c>
      <c r="HB184" s="144" t="str">
        <f t="shared" si="733"/>
        <v/>
      </c>
      <c r="HC184" s="145" t="str">
        <f t="shared" si="734"/>
        <v/>
      </c>
      <c r="HD184" s="145" t="str">
        <f t="shared" si="735"/>
        <v/>
      </c>
      <c r="HE184" s="146" t="str">
        <f t="shared" si="736"/>
        <v/>
      </c>
      <c r="HF184" s="147" t="str">
        <f t="shared" si="737"/>
        <v/>
      </c>
      <c r="HG184" s="148" t="str">
        <f t="shared" si="738"/>
        <v/>
      </c>
      <c r="HH184" s="149" t="str">
        <f t="shared" si="739"/>
        <v/>
      </c>
      <c r="HI184" s="150" t="str">
        <f t="shared" si="740"/>
        <v/>
      </c>
      <c r="HJ184" s="89"/>
      <c r="HK184" s="5"/>
      <c r="HL184" s="89"/>
      <c r="HM184" s="143" t="str">
        <f t="shared" si="741"/>
        <v/>
      </c>
      <c r="HN184" s="144" t="str">
        <f t="shared" si="742"/>
        <v/>
      </c>
      <c r="HO184" s="145" t="str">
        <f t="shared" si="743"/>
        <v/>
      </c>
      <c r="HP184" s="145" t="str">
        <f t="shared" si="744"/>
        <v/>
      </c>
      <c r="HQ184" s="146" t="str">
        <f t="shared" si="745"/>
        <v/>
      </c>
      <c r="HR184" s="147" t="str">
        <f t="shared" si="746"/>
        <v/>
      </c>
      <c r="HS184" s="148" t="str">
        <f t="shared" si="747"/>
        <v/>
      </c>
      <c r="HT184" s="149" t="str">
        <f t="shared" si="748"/>
        <v/>
      </c>
      <c r="HU184" s="150" t="str">
        <f t="shared" si="749"/>
        <v/>
      </c>
      <c r="HV184" s="89"/>
      <c r="HW184" s="5"/>
      <c r="HX184" s="89"/>
      <c r="HY184" s="143" t="str">
        <f t="shared" si="750"/>
        <v/>
      </c>
      <c r="HZ184" s="144" t="str">
        <f t="shared" si="751"/>
        <v/>
      </c>
      <c r="IA184" s="145" t="str">
        <f t="shared" si="752"/>
        <v/>
      </c>
      <c r="IB184" s="145" t="str">
        <f t="shared" si="753"/>
        <v/>
      </c>
      <c r="IC184" s="146" t="str">
        <f t="shared" si="754"/>
        <v/>
      </c>
      <c r="ID184" s="147" t="str">
        <f t="shared" si="755"/>
        <v/>
      </c>
      <c r="IE184" s="148" t="str">
        <f t="shared" si="756"/>
        <v/>
      </c>
      <c r="IF184" s="149" t="str">
        <f t="shared" si="757"/>
        <v/>
      </c>
      <c r="IG184" s="150" t="str">
        <f t="shared" si="758"/>
        <v/>
      </c>
      <c r="IH184" s="89"/>
      <c r="II184" s="5"/>
      <c r="IJ184" s="89"/>
      <c r="IK184" s="143" t="str">
        <f t="shared" si="759"/>
        <v/>
      </c>
      <c r="IL184" s="144" t="str">
        <f t="shared" si="760"/>
        <v/>
      </c>
      <c r="IM184" s="145" t="str">
        <f t="shared" si="761"/>
        <v/>
      </c>
      <c r="IN184" s="145" t="str">
        <f t="shared" si="762"/>
        <v/>
      </c>
      <c r="IO184" s="146" t="str">
        <f t="shared" si="763"/>
        <v/>
      </c>
      <c r="IP184" s="147" t="str">
        <f t="shared" si="764"/>
        <v/>
      </c>
      <c r="IQ184" s="148" t="str">
        <f t="shared" si="765"/>
        <v/>
      </c>
      <c r="IR184" s="149" t="str">
        <f t="shared" si="766"/>
        <v/>
      </c>
      <c r="IS184" s="150" t="str">
        <f t="shared" si="767"/>
        <v/>
      </c>
      <c r="IT184" s="89"/>
      <c r="IU184" s="5"/>
      <c r="IV184" s="89"/>
      <c r="IW184" s="143" t="str">
        <f t="shared" si="768"/>
        <v/>
      </c>
      <c r="IX184" s="144" t="str">
        <f t="shared" si="769"/>
        <v/>
      </c>
      <c r="IY184" s="145" t="str">
        <f t="shared" si="770"/>
        <v/>
      </c>
      <c r="IZ184" s="145" t="str">
        <f t="shared" si="771"/>
        <v/>
      </c>
      <c r="JA184" s="146" t="str">
        <f t="shared" si="772"/>
        <v/>
      </c>
      <c r="JB184" s="147" t="str">
        <f t="shared" si="773"/>
        <v/>
      </c>
      <c r="JC184" s="148" t="str">
        <f t="shared" si="774"/>
        <v/>
      </c>
      <c r="JD184" s="149" t="str">
        <f t="shared" si="775"/>
        <v/>
      </c>
      <c r="JE184" s="150" t="str">
        <f t="shared" si="776"/>
        <v/>
      </c>
      <c r="JF184" s="89"/>
      <c r="JG184" s="5"/>
      <c r="JH184" s="89"/>
      <c r="JI184" s="143" t="str">
        <f t="shared" si="777"/>
        <v/>
      </c>
      <c r="JJ184" s="144" t="str">
        <f t="shared" si="778"/>
        <v/>
      </c>
      <c r="JK184" s="145" t="str">
        <f t="shared" si="779"/>
        <v/>
      </c>
      <c r="JL184" s="145" t="str">
        <f t="shared" si="780"/>
        <v/>
      </c>
      <c r="JM184" s="146" t="str">
        <f t="shared" si="781"/>
        <v/>
      </c>
      <c r="JN184" s="147" t="str">
        <f t="shared" si="782"/>
        <v/>
      </c>
      <c r="JO184" s="148" t="str">
        <f t="shared" si="783"/>
        <v/>
      </c>
      <c r="JP184" s="149" t="str">
        <f t="shared" si="784"/>
        <v/>
      </c>
      <c r="JQ184" s="150" t="str">
        <f t="shared" si="785"/>
        <v/>
      </c>
      <c r="JR184" s="89"/>
      <c r="JS184" s="5"/>
      <c r="JT184" s="89"/>
      <c r="JU184" s="143" t="str">
        <f t="shared" si="786"/>
        <v/>
      </c>
      <c r="JV184" s="144" t="str">
        <f t="shared" si="787"/>
        <v/>
      </c>
      <c r="JW184" s="145" t="str">
        <f t="shared" si="788"/>
        <v/>
      </c>
      <c r="JX184" s="145" t="str">
        <f t="shared" si="789"/>
        <v/>
      </c>
      <c r="JY184" s="146" t="str">
        <f t="shared" si="790"/>
        <v/>
      </c>
      <c r="JZ184" s="147" t="str">
        <f t="shared" si="791"/>
        <v/>
      </c>
      <c r="KA184" s="148" t="str">
        <f t="shared" si="792"/>
        <v/>
      </c>
      <c r="KB184" s="149" t="str">
        <f t="shared" si="793"/>
        <v/>
      </c>
      <c r="KC184" s="150" t="str">
        <f t="shared" si="794"/>
        <v/>
      </c>
      <c r="KD184" s="89"/>
      <c r="KE184" s="5"/>
      <c r="KF184" s="89"/>
    </row>
    <row r="185" spans="1:292" ht="13.5" customHeight="1" x14ac:dyDescent="0.25">
      <c r="A185" s="100"/>
      <c r="E185" s="143" t="str">
        <f t="shared" si="621"/>
        <v/>
      </c>
      <c r="F185" s="144" t="str">
        <f t="shared" si="622"/>
        <v/>
      </c>
      <c r="G185" s="145" t="str">
        <f t="shared" si="623"/>
        <v/>
      </c>
      <c r="H185" s="145" t="str">
        <f t="shared" si="624"/>
        <v/>
      </c>
      <c r="I185" s="146" t="str">
        <f t="shared" si="625"/>
        <v/>
      </c>
      <c r="J185" s="147" t="str">
        <f t="shared" si="626"/>
        <v/>
      </c>
      <c r="K185" s="148" t="str">
        <f t="shared" si="627"/>
        <v/>
      </c>
      <c r="L185" s="149" t="str">
        <f t="shared" si="628"/>
        <v/>
      </c>
      <c r="M185" s="150" t="str">
        <f t="shared" si="629"/>
        <v/>
      </c>
      <c r="O185" s="5"/>
      <c r="Q185" s="143" t="str">
        <f t="shared" si="630"/>
        <v/>
      </c>
      <c r="R185" s="144" t="str">
        <f t="shared" si="631"/>
        <v/>
      </c>
      <c r="S185" s="145" t="str">
        <f t="shared" si="632"/>
        <v/>
      </c>
      <c r="T185" s="145" t="str">
        <f t="shared" si="633"/>
        <v/>
      </c>
      <c r="U185" s="146" t="str">
        <f t="shared" si="634"/>
        <v/>
      </c>
      <c r="V185" s="147" t="str">
        <f t="shared" si="635"/>
        <v/>
      </c>
      <c r="W185" s="148" t="str">
        <f t="shared" si="636"/>
        <v/>
      </c>
      <c r="X185" s="149" t="str">
        <f t="shared" si="637"/>
        <v/>
      </c>
      <c r="Y185" s="150" t="str">
        <f t="shared" si="638"/>
        <v/>
      </c>
      <c r="AA185" s="5"/>
      <c r="AC185" s="143" t="str">
        <f t="shared" si="639"/>
        <v/>
      </c>
      <c r="AD185" s="144" t="str">
        <f t="shared" si="640"/>
        <v/>
      </c>
      <c r="AE185" s="145" t="str">
        <f t="shared" si="641"/>
        <v/>
      </c>
      <c r="AF185" s="145" t="str">
        <f t="shared" si="642"/>
        <v/>
      </c>
      <c r="AG185" s="146" t="str">
        <f t="shared" si="643"/>
        <v/>
      </c>
      <c r="AH185" s="147" t="str">
        <f t="shared" si="644"/>
        <v/>
      </c>
      <c r="AI185" s="148" t="str">
        <f t="shared" si="645"/>
        <v/>
      </c>
      <c r="AJ185" s="149" t="str">
        <f t="shared" si="646"/>
        <v/>
      </c>
      <c r="AK185" s="150" t="str">
        <f t="shared" si="647"/>
        <v/>
      </c>
      <c r="AM185" s="5"/>
      <c r="AO185" s="143" t="str">
        <f t="shared" si="598"/>
        <v/>
      </c>
      <c r="AP185" s="144" t="str">
        <f t="shared" si="599"/>
        <v/>
      </c>
      <c r="AQ185" s="145" t="str">
        <f t="shared" si="648"/>
        <v/>
      </c>
      <c r="AR185" s="145" t="str">
        <f t="shared" si="649"/>
        <v/>
      </c>
      <c r="AS185" s="146" t="str">
        <f t="shared" si="600"/>
        <v/>
      </c>
      <c r="AT185" s="147" t="str">
        <f t="shared" si="601"/>
        <v/>
      </c>
      <c r="AU185" s="148" t="str">
        <f t="shared" si="602"/>
        <v/>
      </c>
      <c r="AV185" s="149" t="str">
        <f t="shared" si="603"/>
        <v/>
      </c>
      <c r="AW185" s="150" t="str">
        <f t="shared" si="604"/>
        <v/>
      </c>
      <c r="AX185" s="89"/>
      <c r="AY185" s="5"/>
      <c r="AZ185" s="89"/>
      <c r="BA185" s="143" t="str">
        <f t="shared" si="605"/>
        <v/>
      </c>
      <c r="BB185" s="144" t="str">
        <f t="shared" si="606"/>
        <v/>
      </c>
      <c r="BC185" s="145" t="str">
        <f t="shared" si="650"/>
        <v/>
      </c>
      <c r="BD185" s="145" t="str">
        <f t="shared" si="651"/>
        <v/>
      </c>
      <c r="BE185" s="146" t="str">
        <f t="shared" si="607"/>
        <v/>
      </c>
      <c r="BF185" s="147" t="str">
        <f t="shared" si="608"/>
        <v/>
      </c>
      <c r="BG185" s="148" t="str">
        <f t="shared" si="609"/>
        <v/>
      </c>
      <c r="BH185" s="149" t="str">
        <f t="shared" si="610"/>
        <v/>
      </c>
      <c r="BI185" s="150" t="str">
        <f t="shared" si="611"/>
        <v/>
      </c>
      <c r="BJ185" s="89"/>
      <c r="BK185" s="5"/>
      <c r="BL185" s="89"/>
      <c r="BM185" s="143" t="str">
        <f t="shared" si="804"/>
        <v/>
      </c>
      <c r="BN185" s="144" t="str">
        <f t="shared" si="805"/>
        <v/>
      </c>
      <c r="BO185" s="145" t="str">
        <f t="shared" si="806"/>
        <v/>
      </c>
      <c r="BP185" s="145" t="str">
        <f t="shared" si="807"/>
        <v/>
      </c>
      <c r="BQ185" s="146" t="str">
        <f t="shared" si="808"/>
        <v/>
      </c>
      <c r="BR185" s="147" t="str">
        <f t="shared" si="809"/>
        <v/>
      </c>
      <c r="BS185" s="148" t="str">
        <f t="shared" si="810"/>
        <v/>
      </c>
      <c r="BT185" s="149" t="str">
        <f t="shared" si="811"/>
        <v/>
      </c>
      <c r="BU185" s="150" t="str">
        <f t="shared" si="812"/>
        <v/>
      </c>
      <c r="BV185" s="89"/>
      <c r="BW185" s="5"/>
      <c r="BX185" s="89"/>
      <c r="BY185" s="143" t="str">
        <f t="shared" si="795"/>
        <v/>
      </c>
      <c r="BZ185" s="144" t="str">
        <f t="shared" si="796"/>
        <v/>
      </c>
      <c r="CA185" s="145" t="str">
        <f t="shared" si="797"/>
        <v/>
      </c>
      <c r="CB185" s="145" t="str">
        <f t="shared" si="798"/>
        <v/>
      </c>
      <c r="CC185" s="146" t="str">
        <f t="shared" si="799"/>
        <v/>
      </c>
      <c r="CD185" s="147" t="str">
        <f t="shared" si="800"/>
        <v/>
      </c>
      <c r="CE185" s="148" t="str">
        <f t="shared" si="801"/>
        <v/>
      </c>
      <c r="CF185" s="149" t="str">
        <f t="shared" si="802"/>
        <v/>
      </c>
      <c r="CG185" s="150" t="str">
        <f t="shared" si="803"/>
        <v/>
      </c>
      <c r="CH185" s="89"/>
      <c r="CI185" s="5"/>
      <c r="CJ185" s="89"/>
      <c r="CK185" s="143" t="str">
        <f t="shared" si="652"/>
        <v/>
      </c>
      <c r="CL185" s="144" t="str">
        <f t="shared" si="653"/>
        <v/>
      </c>
      <c r="CM185" s="145" t="str">
        <f t="shared" si="654"/>
        <v/>
      </c>
      <c r="CN185" s="145" t="str">
        <f t="shared" si="655"/>
        <v/>
      </c>
      <c r="CO185" s="146" t="str">
        <f t="shared" si="656"/>
        <v/>
      </c>
      <c r="CP185" s="147" t="str">
        <f t="shared" si="657"/>
        <v/>
      </c>
      <c r="CQ185" s="148" t="str">
        <f t="shared" si="658"/>
        <v/>
      </c>
      <c r="CR185" s="149" t="str">
        <f t="shared" si="659"/>
        <v/>
      </c>
      <c r="CS185" s="150" t="str">
        <f t="shared" si="660"/>
        <v/>
      </c>
      <c r="CT185" s="89"/>
      <c r="CU185" s="5"/>
      <c r="CV185" s="89"/>
      <c r="CW185" s="143" t="str">
        <f t="shared" si="562"/>
        <v/>
      </c>
      <c r="CX185" s="144" t="str">
        <f t="shared" si="563"/>
        <v/>
      </c>
      <c r="CY185" s="145" t="str">
        <f t="shared" si="564"/>
        <v/>
      </c>
      <c r="CZ185" s="145" t="str">
        <f t="shared" si="565"/>
        <v/>
      </c>
      <c r="DA185" s="146" t="str">
        <f t="shared" si="566"/>
        <v/>
      </c>
      <c r="DB185" s="147" t="str">
        <f t="shared" si="567"/>
        <v/>
      </c>
      <c r="DC185" s="148" t="str">
        <f t="shared" si="568"/>
        <v/>
      </c>
      <c r="DD185" s="149" t="str">
        <f t="shared" si="569"/>
        <v/>
      </c>
      <c r="DE185" s="150" t="str">
        <f t="shared" si="570"/>
        <v/>
      </c>
      <c r="DF185" s="89"/>
      <c r="DG185" s="142"/>
      <c r="DH185" s="142"/>
      <c r="DI185" s="143" t="str">
        <f t="shared" si="661"/>
        <v/>
      </c>
      <c r="DJ185" s="144" t="str">
        <f t="shared" si="662"/>
        <v/>
      </c>
      <c r="DK185" s="145" t="str">
        <f t="shared" si="663"/>
        <v/>
      </c>
      <c r="DL185" s="145" t="str">
        <f t="shared" si="664"/>
        <v/>
      </c>
      <c r="DM185" s="146" t="str">
        <f t="shared" si="665"/>
        <v/>
      </c>
      <c r="DN185" s="147" t="str">
        <f t="shared" si="666"/>
        <v/>
      </c>
      <c r="DO185" s="148" t="str">
        <f t="shared" si="667"/>
        <v/>
      </c>
      <c r="DP185" s="149" t="str">
        <f t="shared" si="668"/>
        <v/>
      </c>
      <c r="DQ185" s="150" t="str">
        <f t="shared" si="669"/>
        <v/>
      </c>
      <c r="DR185" s="89"/>
      <c r="DS185" s="5"/>
      <c r="DT185" s="89"/>
      <c r="DU185" s="143" t="str">
        <f t="shared" si="670"/>
        <v/>
      </c>
      <c r="DV185" s="144" t="str">
        <f t="shared" si="671"/>
        <v/>
      </c>
      <c r="DW185" s="145" t="str">
        <f t="shared" si="672"/>
        <v/>
      </c>
      <c r="DX185" s="145" t="str">
        <f t="shared" si="673"/>
        <v/>
      </c>
      <c r="DY185" s="146" t="str">
        <f t="shared" si="674"/>
        <v/>
      </c>
      <c r="DZ185" s="147" t="str">
        <f t="shared" si="675"/>
        <v/>
      </c>
      <c r="EA185" s="148" t="str">
        <f t="shared" si="676"/>
        <v/>
      </c>
      <c r="EB185" s="149" t="str">
        <f t="shared" si="677"/>
        <v/>
      </c>
      <c r="EC185" s="150" t="str">
        <f t="shared" si="678"/>
        <v/>
      </c>
      <c r="ED185" s="89"/>
      <c r="EE185" s="5"/>
      <c r="EF185" s="89"/>
      <c r="EG185" s="143" t="str">
        <f t="shared" si="679"/>
        <v/>
      </c>
      <c r="EH185" s="144" t="str">
        <f t="shared" si="680"/>
        <v/>
      </c>
      <c r="EI185" s="145" t="str">
        <f t="shared" si="681"/>
        <v/>
      </c>
      <c r="EJ185" s="145" t="str">
        <f t="shared" si="682"/>
        <v/>
      </c>
      <c r="EK185" s="146" t="str">
        <f t="shared" si="683"/>
        <v/>
      </c>
      <c r="EL185" s="147" t="str">
        <f t="shared" si="684"/>
        <v/>
      </c>
      <c r="EM185" s="148" t="str">
        <f t="shared" si="685"/>
        <v/>
      </c>
      <c r="EN185" s="149" t="str">
        <f t="shared" si="686"/>
        <v/>
      </c>
      <c r="EO185" s="150" t="str">
        <f t="shared" si="687"/>
        <v/>
      </c>
      <c r="EP185" s="89"/>
      <c r="EQ185" s="5"/>
      <c r="ER185" s="89"/>
      <c r="ES185" s="143" t="str">
        <f t="shared" si="688"/>
        <v/>
      </c>
      <c r="ET185" s="144" t="str">
        <f t="shared" si="689"/>
        <v/>
      </c>
      <c r="EU185" s="145" t="str">
        <f t="shared" si="690"/>
        <v/>
      </c>
      <c r="EV185" s="145" t="str">
        <f t="shared" si="691"/>
        <v/>
      </c>
      <c r="EW185" s="146" t="str">
        <f t="shared" si="692"/>
        <v/>
      </c>
      <c r="EX185" s="147" t="str">
        <f t="shared" si="693"/>
        <v/>
      </c>
      <c r="EY185" s="148" t="str">
        <f t="shared" si="694"/>
        <v/>
      </c>
      <c r="EZ185" s="149" t="str">
        <f t="shared" si="695"/>
        <v/>
      </c>
      <c r="FA185" s="150" t="str">
        <f t="shared" si="696"/>
        <v/>
      </c>
      <c r="FB185" s="89"/>
      <c r="FC185" s="5"/>
      <c r="FD185" s="89"/>
      <c r="FE185" s="143" t="str">
        <f t="shared" si="697"/>
        <v/>
      </c>
      <c r="FF185" s="144" t="str">
        <f t="shared" si="698"/>
        <v/>
      </c>
      <c r="FG185" s="145" t="str">
        <f t="shared" si="699"/>
        <v/>
      </c>
      <c r="FH185" s="145" t="str">
        <f t="shared" si="700"/>
        <v/>
      </c>
      <c r="FI185" s="146" t="str">
        <f t="shared" si="701"/>
        <v/>
      </c>
      <c r="FJ185" s="147" t="str">
        <f t="shared" si="702"/>
        <v/>
      </c>
      <c r="FK185" s="148" t="str">
        <f t="shared" si="703"/>
        <v/>
      </c>
      <c r="FL185" s="149" t="str">
        <f t="shared" si="704"/>
        <v/>
      </c>
      <c r="FM185" s="150" t="str">
        <f t="shared" si="705"/>
        <v/>
      </c>
      <c r="FN185" s="89"/>
      <c r="FO185" s="5"/>
      <c r="FP185" s="89"/>
      <c r="FQ185" s="143" t="str">
        <f>IF(FU185="","",#REF!)</f>
        <v/>
      </c>
      <c r="FR185" s="144" t="str">
        <f t="shared" si="706"/>
        <v/>
      </c>
      <c r="FS185" s="145" t="str">
        <f t="shared" si="707"/>
        <v/>
      </c>
      <c r="FT185" s="145" t="str">
        <f t="shared" si="708"/>
        <v/>
      </c>
      <c r="FU185" s="146" t="str">
        <f t="shared" si="709"/>
        <v/>
      </c>
      <c r="FV185" s="147" t="str">
        <f t="shared" si="710"/>
        <v/>
      </c>
      <c r="FW185" s="148" t="str">
        <f t="shared" si="711"/>
        <v/>
      </c>
      <c r="FX185" s="149" t="str">
        <f t="shared" si="712"/>
        <v/>
      </c>
      <c r="FY185" s="150" t="str">
        <f t="shared" si="713"/>
        <v/>
      </c>
      <c r="FZ185" s="89"/>
      <c r="GA185" s="5"/>
      <c r="GB185" s="89"/>
      <c r="GC185" s="143" t="str">
        <f t="shared" si="714"/>
        <v/>
      </c>
      <c r="GD185" s="144" t="str">
        <f t="shared" si="715"/>
        <v/>
      </c>
      <c r="GE185" s="145" t="str">
        <f t="shared" si="716"/>
        <v/>
      </c>
      <c r="GF185" s="145" t="str">
        <f t="shared" si="717"/>
        <v/>
      </c>
      <c r="GG185" s="146" t="str">
        <f t="shared" si="718"/>
        <v/>
      </c>
      <c r="GH185" s="147" t="str">
        <f t="shared" si="719"/>
        <v/>
      </c>
      <c r="GI185" s="148" t="str">
        <f t="shared" si="720"/>
        <v/>
      </c>
      <c r="GJ185" s="149" t="str">
        <f t="shared" si="721"/>
        <v/>
      </c>
      <c r="GK185" s="150" t="str">
        <f t="shared" si="722"/>
        <v/>
      </c>
      <c r="GL185" s="89"/>
      <c r="GM185" s="5"/>
      <c r="GN185" s="89"/>
      <c r="GO185" s="143" t="str">
        <f t="shared" si="723"/>
        <v/>
      </c>
      <c r="GP185" s="144" t="str">
        <f t="shared" si="724"/>
        <v/>
      </c>
      <c r="GQ185" s="145" t="str">
        <f t="shared" si="725"/>
        <v/>
      </c>
      <c r="GR185" s="145" t="str">
        <f t="shared" si="726"/>
        <v/>
      </c>
      <c r="GS185" s="146" t="str">
        <f t="shared" si="727"/>
        <v/>
      </c>
      <c r="GT185" s="147" t="str">
        <f t="shared" si="728"/>
        <v/>
      </c>
      <c r="GU185" s="148" t="str">
        <f t="shared" si="729"/>
        <v/>
      </c>
      <c r="GV185" s="149" t="str">
        <f t="shared" si="730"/>
        <v/>
      </c>
      <c r="GW185" s="150" t="str">
        <f t="shared" si="731"/>
        <v/>
      </c>
      <c r="GX185" s="89"/>
      <c r="GY185" s="5"/>
      <c r="GZ185" s="89"/>
      <c r="HA185" s="143" t="str">
        <f t="shared" si="732"/>
        <v/>
      </c>
      <c r="HB185" s="144" t="str">
        <f t="shared" si="733"/>
        <v/>
      </c>
      <c r="HC185" s="145" t="str">
        <f t="shared" si="734"/>
        <v/>
      </c>
      <c r="HD185" s="145" t="str">
        <f t="shared" si="735"/>
        <v/>
      </c>
      <c r="HE185" s="146" t="str">
        <f t="shared" si="736"/>
        <v/>
      </c>
      <c r="HF185" s="147" t="str">
        <f t="shared" si="737"/>
        <v/>
      </c>
      <c r="HG185" s="148" t="str">
        <f t="shared" si="738"/>
        <v/>
      </c>
      <c r="HH185" s="149" t="str">
        <f t="shared" si="739"/>
        <v/>
      </c>
      <c r="HI185" s="150" t="str">
        <f t="shared" si="740"/>
        <v/>
      </c>
      <c r="HJ185" s="89"/>
      <c r="HK185" s="5"/>
      <c r="HL185" s="89"/>
      <c r="HM185" s="143" t="str">
        <f t="shared" si="741"/>
        <v/>
      </c>
      <c r="HN185" s="144" t="str">
        <f t="shared" si="742"/>
        <v/>
      </c>
      <c r="HO185" s="145" t="str">
        <f t="shared" si="743"/>
        <v/>
      </c>
      <c r="HP185" s="145" t="str">
        <f t="shared" si="744"/>
        <v/>
      </c>
      <c r="HQ185" s="146" t="str">
        <f t="shared" si="745"/>
        <v/>
      </c>
      <c r="HR185" s="147" t="str">
        <f t="shared" si="746"/>
        <v/>
      </c>
      <c r="HS185" s="148" t="str">
        <f t="shared" si="747"/>
        <v/>
      </c>
      <c r="HT185" s="149" t="str">
        <f t="shared" si="748"/>
        <v/>
      </c>
      <c r="HU185" s="150" t="str">
        <f t="shared" si="749"/>
        <v/>
      </c>
      <c r="HV185" s="89"/>
      <c r="HW185" s="5"/>
      <c r="HX185" s="89"/>
      <c r="HY185" s="143" t="str">
        <f t="shared" si="750"/>
        <v/>
      </c>
      <c r="HZ185" s="144" t="str">
        <f t="shared" si="751"/>
        <v/>
      </c>
      <c r="IA185" s="145" t="str">
        <f t="shared" si="752"/>
        <v/>
      </c>
      <c r="IB185" s="145" t="str">
        <f t="shared" si="753"/>
        <v/>
      </c>
      <c r="IC185" s="146" t="str">
        <f t="shared" si="754"/>
        <v/>
      </c>
      <c r="ID185" s="147" t="str">
        <f t="shared" si="755"/>
        <v/>
      </c>
      <c r="IE185" s="148" t="str">
        <f t="shared" si="756"/>
        <v/>
      </c>
      <c r="IF185" s="149" t="str">
        <f t="shared" si="757"/>
        <v/>
      </c>
      <c r="IG185" s="150" t="str">
        <f t="shared" si="758"/>
        <v/>
      </c>
      <c r="IH185" s="89"/>
      <c r="II185" s="5"/>
      <c r="IJ185" s="89"/>
      <c r="IK185" s="143" t="str">
        <f t="shared" si="759"/>
        <v/>
      </c>
      <c r="IL185" s="144" t="str">
        <f t="shared" si="760"/>
        <v/>
      </c>
      <c r="IM185" s="145" t="str">
        <f t="shared" si="761"/>
        <v/>
      </c>
      <c r="IN185" s="145" t="str">
        <f t="shared" si="762"/>
        <v/>
      </c>
      <c r="IO185" s="146" t="str">
        <f t="shared" si="763"/>
        <v/>
      </c>
      <c r="IP185" s="147" t="str">
        <f t="shared" si="764"/>
        <v/>
      </c>
      <c r="IQ185" s="148" t="str">
        <f t="shared" si="765"/>
        <v/>
      </c>
      <c r="IR185" s="149" t="str">
        <f t="shared" si="766"/>
        <v/>
      </c>
      <c r="IS185" s="150" t="str">
        <f t="shared" si="767"/>
        <v/>
      </c>
      <c r="IT185" s="89"/>
      <c r="IU185" s="5"/>
      <c r="IV185" s="89"/>
      <c r="IW185" s="143" t="str">
        <f t="shared" si="768"/>
        <v/>
      </c>
      <c r="IX185" s="144" t="str">
        <f t="shared" si="769"/>
        <v/>
      </c>
      <c r="IY185" s="145" t="str">
        <f t="shared" si="770"/>
        <v/>
      </c>
      <c r="IZ185" s="145" t="str">
        <f t="shared" si="771"/>
        <v/>
      </c>
      <c r="JA185" s="146" t="str">
        <f t="shared" si="772"/>
        <v/>
      </c>
      <c r="JB185" s="147" t="str">
        <f t="shared" si="773"/>
        <v/>
      </c>
      <c r="JC185" s="148" t="str">
        <f t="shared" si="774"/>
        <v/>
      </c>
      <c r="JD185" s="149" t="str">
        <f t="shared" si="775"/>
        <v/>
      </c>
      <c r="JE185" s="150" t="str">
        <f t="shared" si="776"/>
        <v/>
      </c>
      <c r="JF185" s="89"/>
      <c r="JG185" s="5"/>
      <c r="JH185" s="89"/>
      <c r="JI185" s="143" t="str">
        <f t="shared" si="777"/>
        <v/>
      </c>
      <c r="JJ185" s="144" t="str">
        <f t="shared" si="778"/>
        <v/>
      </c>
      <c r="JK185" s="145" t="str">
        <f t="shared" si="779"/>
        <v/>
      </c>
      <c r="JL185" s="145" t="str">
        <f t="shared" si="780"/>
        <v/>
      </c>
      <c r="JM185" s="146" t="str">
        <f t="shared" si="781"/>
        <v/>
      </c>
      <c r="JN185" s="147" t="str">
        <f t="shared" si="782"/>
        <v/>
      </c>
      <c r="JO185" s="148" t="str">
        <f t="shared" si="783"/>
        <v/>
      </c>
      <c r="JP185" s="149" t="str">
        <f t="shared" si="784"/>
        <v/>
      </c>
      <c r="JQ185" s="150" t="str">
        <f t="shared" si="785"/>
        <v/>
      </c>
      <c r="JR185" s="89"/>
      <c r="JS185" s="5"/>
      <c r="JT185" s="89"/>
      <c r="JU185" s="143" t="str">
        <f t="shared" si="786"/>
        <v/>
      </c>
      <c r="JV185" s="144" t="str">
        <f t="shared" si="787"/>
        <v/>
      </c>
      <c r="JW185" s="145" t="str">
        <f t="shared" si="788"/>
        <v/>
      </c>
      <c r="JX185" s="145" t="str">
        <f t="shared" si="789"/>
        <v/>
      </c>
      <c r="JY185" s="146" t="str">
        <f t="shared" si="790"/>
        <v/>
      </c>
      <c r="JZ185" s="147" t="str">
        <f t="shared" si="791"/>
        <v/>
      </c>
      <c r="KA185" s="148" t="str">
        <f t="shared" si="792"/>
        <v/>
      </c>
      <c r="KB185" s="149" t="str">
        <f t="shared" si="793"/>
        <v/>
      </c>
      <c r="KC185" s="150" t="str">
        <f t="shared" si="794"/>
        <v/>
      </c>
      <c r="KD185" s="89"/>
      <c r="KE185" s="5"/>
      <c r="KF185" s="89"/>
    </row>
    <row r="186" spans="1:292" ht="13.5" customHeight="1" x14ac:dyDescent="0.25">
      <c r="A186" s="100"/>
      <c r="E186" s="143" t="str">
        <f t="shared" si="621"/>
        <v/>
      </c>
      <c r="F186" s="144" t="str">
        <f t="shared" si="622"/>
        <v/>
      </c>
      <c r="G186" s="145" t="str">
        <f t="shared" si="623"/>
        <v/>
      </c>
      <c r="H186" s="145" t="str">
        <f t="shared" si="624"/>
        <v/>
      </c>
      <c r="I186" s="146" t="str">
        <f t="shared" si="625"/>
        <v/>
      </c>
      <c r="J186" s="147" t="str">
        <f t="shared" si="626"/>
        <v/>
      </c>
      <c r="K186" s="148" t="str">
        <f t="shared" si="627"/>
        <v/>
      </c>
      <c r="L186" s="149" t="str">
        <f t="shared" si="628"/>
        <v/>
      </c>
      <c r="M186" s="150" t="str">
        <f t="shared" si="629"/>
        <v/>
      </c>
      <c r="O186" s="5"/>
      <c r="Q186" s="143" t="str">
        <f t="shared" si="630"/>
        <v/>
      </c>
      <c r="R186" s="144" t="str">
        <f t="shared" si="631"/>
        <v/>
      </c>
      <c r="S186" s="145" t="str">
        <f t="shared" si="632"/>
        <v/>
      </c>
      <c r="T186" s="145" t="str">
        <f t="shared" si="633"/>
        <v/>
      </c>
      <c r="U186" s="146" t="str">
        <f t="shared" si="634"/>
        <v/>
      </c>
      <c r="V186" s="147" t="str">
        <f t="shared" si="635"/>
        <v/>
      </c>
      <c r="W186" s="148" t="str">
        <f t="shared" si="636"/>
        <v/>
      </c>
      <c r="X186" s="149" t="str">
        <f t="shared" si="637"/>
        <v/>
      </c>
      <c r="Y186" s="150" t="str">
        <f t="shared" si="638"/>
        <v/>
      </c>
      <c r="AA186" s="5"/>
      <c r="AC186" s="143" t="str">
        <f t="shared" si="639"/>
        <v/>
      </c>
      <c r="AD186" s="144" t="str">
        <f t="shared" si="640"/>
        <v/>
      </c>
      <c r="AE186" s="145" t="str">
        <f t="shared" si="641"/>
        <v/>
      </c>
      <c r="AF186" s="145" t="str">
        <f t="shared" si="642"/>
        <v/>
      </c>
      <c r="AG186" s="146" t="str">
        <f t="shared" si="643"/>
        <v/>
      </c>
      <c r="AH186" s="147" t="str">
        <f t="shared" si="644"/>
        <v/>
      </c>
      <c r="AI186" s="148" t="str">
        <f t="shared" si="645"/>
        <v/>
      </c>
      <c r="AJ186" s="149" t="str">
        <f t="shared" si="646"/>
        <v/>
      </c>
      <c r="AK186" s="150" t="str">
        <f t="shared" si="647"/>
        <v/>
      </c>
      <c r="AM186" s="5"/>
      <c r="AO186" s="143" t="str">
        <f t="shared" si="598"/>
        <v/>
      </c>
      <c r="AP186" s="144" t="str">
        <f t="shared" si="599"/>
        <v/>
      </c>
      <c r="AQ186" s="145" t="str">
        <f t="shared" si="648"/>
        <v/>
      </c>
      <c r="AR186" s="145" t="str">
        <f t="shared" si="649"/>
        <v/>
      </c>
      <c r="AS186" s="146" t="str">
        <f t="shared" si="600"/>
        <v/>
      </c>
      <c r="AT186" s="147" t="str">
        <f t="shared" si="601"/>
        <v/>
      </c>
      <c r="AU186" s="148" t="str">
        <f t="shared" si="602"/>
        <v/>
      </c>
      <c r="AV186" s="149" t="str">
        <f t="shared" si="603"/>
        <v/>
      </c>
      <c r="AW186" s="150" t="str">
        <f t="shared" si="604"/>
        <v/>
      </c>
      <c r="AX186" s="89"/>
      <c r="AY186" s="5"/>
      <c r="AZ186" s="89"/>
      <c r="BA186" s="143" t="str">
        <f t="shared" si="605"/>
        <v/>
      </c>
      <c r="BB186" s="144" t="str">
        <f t="shared" si="606"/>
        <v/>
      </c>
      <c r="BC186" s="145" t="str">
        <f t="shared" si="650"/>
        <v/>
      </c>
      <c r="BD186" s="145" t="str">
        <f t="shared" si="651"/>
        <v/>
      </c>
      <c r="BE186" s="146" t="str">
        <f t="shared" si="607"/>
        <v/>
      </c>
      <c r="BF186" s="147" t="str">
        <f t="shared" si="608"/>
        <v/>
      </c>
      <c r="BG186" s="148" t="str">
        <f t="shared" si="609"/>
        <v/>
      </c>
      <c r="BH186" s="149" t="str">
        <f t="shared" si="610"/>
        <v/>
      </c>
      <c r="BI186" s="150" t="str">
        <f t="shared" si="611"/>
        <v/>
      </c>
      <c r="BJ186" s="89"/>
      <c r="BK186" s="5"/>
      <c r="BL186" s="89"/>
      <c r="BM186" s="143" t="str">
        <f t="shared" si="804"/>
        <v/>
      </c>
      <c r="BN186" s="144" t="str">
        <f t="shared" si="805"/>
        <v/>
      </c>
      <c r="BO186" s="145" t="str">
        <f t="shared" si="806"/>
        <v/>
      </c>
      <c r="BP186" s="145" t="str">
        <f t="shared" si="807"/>
        <v/>
      </c>
      <c r="BQ186" s="146" t="str">
        <f t="shared" si="808"/>
        <v/>
      </c>
      <c r="BR186" s="147" t="str">
        <f t="shared" si="809"/>
        <v/>
      </c>
      <c r="BS186" s="148" t="str">
        <f t="shared" si="810"/>
        <v/>
      </c>
      <c r="BT186" s="149" t="str">
        <f t="shared" si="811"/>
        <v/>
      </c>
      <c r="BU186" s="150" t="str">
        <f t="shared" si="812"/>
        <v/>
      </c>
      <c r="BV186" s="89"/>
      <c r="BW186" s="5"/>
      <c r="BX186" s="89"/>
      <c r="BY186" s="143" t="str">
        <f t="shared" si="795"/>
        <v/>
      </c>
      <c r="BZ186" s="144" t="str">
        <f t="shared" si="796"/>
        <v/>
      </c>
      <c r="CA186" s="145" t="str">
        <f t="shared" si="797"/>
        <v/>
      </c>
      <c r="CB186" s="145" t="str">
        <f t="shared" si="798"/>
        <v/>
      </c>
      <c r="CC186" s="146" t="str">
        <f t="shared" si="799"/>
        <v/>
      </c>
      <c r="CD186" s="147" t="str">
        <f t="shared" si="800"/>
        <v/>
      </c>
      <c r="CE186" s="148" t="str">
        <f t="shared" si="801"/>
        <v/>
      </c>
      <c r="CF186" s="149" t="str">
        <f t="shared" si="802"/>
        <v/>
      </c>
      <c r="CG186" s="150" t="str">
        <f t="shared" si="803"/>
        <v/>
      </c>
      <c r="CH186" s="89"/>
      <c r="CI186" s="5"/>
      <c r="CJ186" s="89"/>
      <c r="CK186" s="143" t="str">
        <f t="shared" si="652"/>
        <v/>
      </c>
      <c r="CL186" s="144" t="str">
        <f t="shared" si="653"/>
        <v/>
      </c>
      <c r="CM186" s="145" t="str">
        <f t="shared" si="654"/>
        <v/>
      </c>
      <c r="CN186" s="145" t="str">
        <f t="shared" si="655"/>
        <v/>
      </c>
      <c r="CO186" s="146" t="str">
        <f t="shared" si="656"/>
        <v/>
      </c>
      <c r="CP186" s="147" t="str">
        <f t="shared" si="657"/>
        <v/>
      </c>
      <c r="CQ186" s="148" t="str">
        <f t="shared" si="658"/>
        <v/>
      </c>
      <c r="CR186" s="149" t="str">
        <f t="shared" si="659"/>
        <v/>
      </c>
      <c r="CS186" s="150" t="str">
        <f t="shared" si="660"/>
        <v/>
      </c>
      <c r="CT186" s="89"/>
      <c r="CU186" s="5"/>
      <c r="CV186" s="89"/>
      <c r="CW186" s="143" t="str">
        <f t="shared" si="562"/>
        <v/>
      </c>
      <c r="CX186" s="144" t="str">
        <f t="shared" si="563"/>
        <v/>
      </c>
      <c r="CY186" s="145" t="str">
        <f t="shared" si="564"/>
        <v/>
      </c>
      <c r="CZ186" s="145" t="str">
        <f t="shared" si="565"/>
        <v/>
      </c>
      <c r="DA186" s="146" t="str">
        <f t="shared" si="566"/>
        <v/>
      </c>
      <c r="DB186" s="147" t="str">
        <f t="shared" si="567"/>
        <v/>
      </c>
      <c r="DC186" s="148" t="str">
        <f t="shared" si="568"/>
        <v/>
      </c>
      <c r="DD186" s="149" t="str">
        <f t="shared" si="569"/>
        <v/>
      </c>
      <c r="DE186" s="150" t="str">
        <f t="shared" si="570"/>
        <v/>
      </c>
      <c r="DF186" s="89"/>
      <c r="DG186" s="142"/>
      <c r="DH186" s="142"/>
      <c r="DI186" s="143" t="str">
        <f t="shared" si="661"/>
        <v/>
      </c>
      <c r="DJ186" s="144" t="str">
        <f t="shared" si="662"/>
        <v/>
      </c>
      <c r="DK186" s="145" t="str">
        <f t="shared" si="663"/>
        <v/>
      </c>
      <c r="DL186" s="145" t="str">
        <f t="shared" si="664"/>
        <v/>
      </c>
      <c r="DM186" s="146" t="str">
        <f t="shared" si="665"/>
        <v/>
      </c>
      <c r="DN186" s="147" t="str">
        <f t="shared" si="666"/>
        <v/>
      </c>
      <c r="DO186" s="148" t="str">
        <f t="shared" si="667"/>
        <v/>
      </c>
      <c r="DP186" s="149" t="str">
        <f t="shared" si="668"/>
        <v/>
      </c>
      <c r="DQ186" s="150" t="str">
        <f t="shared" si="669"/>
        <v/>
      </c>
      <c r="DR186" s="89"/>
      <c r="DS186" s="5"/>
      <c r="DT186" s="89"/>
      <c r="DU186" s="143" t="str">
        <f t="shared" si="670"/>
        <v/>
      </c>
      <c r="DV186" s="144" t="str">
        <f t="shared" si="671"/>
        <v/>
      </c>
      <c r="DW186" s="145" t="str">
        <f t="shared" si="672"/>
        <v/>
      </c>
      <c r="DX186" s="145" t="str">
        <f t="shared" si="673"/>
        <v/>
      </c>
      <c r="DY186" s="146" t="str">
        <f t="shared" si="674"/>
        <v/>
      </c>
      <c r="DZ186" s="147" t="str">
        <f t="shared" si="675"/>
        <v/>
      </c>
      <c r="EA186" s="148" t="str">
        <f t="shared" si="676"/>
        <v/>
      </c>
      <c r="EB186" s="149" t="str">
        <f t="shared" si="677"/>
        <v/>
      </c>
      <c r="EC186" s="150" t="str">
        <f t="shared" si="678"/>
        <v/>
      </c>
      <c r="ED186" s="89"/>
      <c r="EE186" s="5"/>
      <c r="EF186" s="89"/>
      <c r="EG186" s="143" t="str">
        <f t="shared" si="679"/>
        <v/>
      </c>
      <c r="EH186" s="144" t="str">
        <f t="shared" si="680"/>
        <v/>
      </c>
      <c r="EI186" s="145" t="str">
        <f t="shared" si="681"/>
        <v/>
      </c>
      <c r="EJ186" s="145" t="str">
        <f t="shared" si="682"/>
        <v/>
      </c>
      <c r="EK186" s="146" t="str">
        <f t="shared" si="683"/>
        <v/>
      </c>
      <c r="EL186" s="147" t="str">
        <f t="shared" si="684"/>
        <v/>
      </c>
      <c r="EM186" s="148" t="str">
        <f t="shared" si="685"/>
        <v/>
      </c>
      <c r="EN186" s="149" t="str">
        <f t="shared" si="686"/>
        <v/>
      </c>
      <c r="EO186" s="150" t="str">
        <f t="shared" si="687"/>
        <v/>
      </c>
      <c r="EP186" s="89"/>
      <c r="EQ186" s="5"/>
      <c r="ER186" s="89"/>
      <c r="ES186" s="143" t="str">
        <f t="shared" si="688"/>
        <v/>
      </c>
      <c r="ET186" s="144" t="str">
        <f t="shared" si="689"/>
        <v/>
      </c>
      <c r="EU186" s="145" t="str">
        <f t="shared" si="690"/>
        <v/>
      </c>
      <c r="EV186" s="145" t="str">
        <f t="shared" si="691"/>
        <v/>
      </c>
      <c r="EW186" s="146" t="str">
        <f t="shared" si="692"/>
        <v/>
      </c>
      <c r="EX186" s="147" t="str">
        <f t="shared" si="693"/>
        <v/>
      </c>
      <c r="EY186" s="148" t="str">
        <f t="shared" si="694"/>
        <v/>
      </c>
      <c r="EZ186" s="149" t="str">
        <f t="shared" si="695"/>
        <v/>
      </c>
      <c r="FA186" s="150" t="str">
        <f t="shared" si="696"/>
        <v/>
      </c>
      <c r="FB186" s="89"/>
      <c r="FC186" s="5"/>
      <c r="FD186" s="89"/>
      <c r="FE186" s="143" t="str">
        <f t="shared" si="697"/>
        <v/>
      </c>
      <c r="FF186" s="144" t="str">
        <f t="shared" si="698"/>
        <v/>
      </c>
      <c r="FG186" s="145" t="str">
        <f t="shared" si="699"/>
        <v/>
      </c>
      <c r="FH186" s="145" t="str">
        <f t="shared" si="700"/>
        <v/>
      </c>
      <c r="FI186" s="146" t="str">
        <f t="shared" si="701"/>
        <v/>
      </c>
      <c r="FJ186" s="147" t="str">
        <f t="shared" si="702"/>
        <v/>
      </c>
      <c r="FK186" s="148" t="str">
        <f t="shared" si="703"/>
        <v/>
      </c>
      <c r="FL186" s="149" t="str">
        <f t="shared" si="704"/>
        <v/>
      </c>
      <c r="FM186" s="150" t="str">
        <f t="shared" si="705"/>
        <v/>
      </c>
      <c r="FN186" s="89"/>
      <c r="FO186" s="5"/>
      <c r="FP186" s="89"/>
      <c r="FQ186" s="143" t="str">
        <f>IF(FU186="","",#REF!)</f>
        <v/>
      </c>
      <c r="FR186" s="144" t="str">
        <f t="shared" si="706"/>
        <v/>
      </c>
      <c r="FS186" s="145" t="str">
        <f t="shared" si="707"/>
        <v/>
      </c>
      <c r="FT186" s="145" t="str">
        <f t="shared" si="708"/>
        <v/>
      </c>
      <c r="FU186" s="146" t="str">
        <f t="shared" si="709"/>
        <v/>
      </c>
      <c r="FV186" s="147" t="str">
        <f t="shared" si="710"/>
        <v/>
      </c>
      <c r="FW186" s="148" t="str">
        <f t="shared" si="711"/>
        <v/>
      </c>
      <c r="FX186" s="149" t="str">
        <f t="shared" si="712"/>
        <v/>
      </c>
      <c r="FY186" s="150" t="str">
        <f t="shared" si="713"/>
        <v/>
      </c>
      <c r="FZ186" s="89"/>
      <c r="GA186" s="5"/>
      <c r="GB186" s="89"/>
      <c r="GC186" s="143" t="str">
        <f t="shared" si="714"/>
        <v/>
      </c>
      <c r="GD186" s="144" t="str">
        <f t="shared" si="715"/>
        <v/>
      </c>
      <c r="GE186" s="145" t="str">
        <f t="shared" si="716"/>
        <v/>
      </c>
      <c r="GF186" s="145" t="str">
        <f t="shared" si="717"/>
        <v/>
      </c>
      <c r="GG186" s="146" t="str">
        <f t="shared" si="718"/>
        <v/>
      </c>
      <c r="GH186" s="147" t="str">
        <f t="shared" si="719"/>
        <v/>
      </c>
      <c r="GI186" s="148" t="str">
        <f t="shared" si="720"/>
        <v/>
      </c>
      <c r="GJ186" s="149" t="str">
        <f t="shared" si="721"/>
        <v/>
      </c>
      <c r="GK186" s="150" t="str">
        <f t="shared" si="722"/>
        <v/>
      </c>
      <c r="GL186" s="89"/>
      <c r="GM186" s="5"/>
      <c r="GN186" s="89"/>
      <c r="GO186" s="143" t="str">
        <f t="shared" si="723"/>
        <v/>
      </c>
      <c r="GP186" s="144" t="str">
        <f t="shared" si="724"/>
        <v/>
      </c>
      <c r="GQ186" s="145" t="str">
        <f t="shared" si="725"/>
        <v/>
      </c>
      <c r="GR186" s="145" t="str">
        <f t="shared" si="726"/>
        <v/>
      </c>
      <c r="GS186" s="146" t="str">
        <f t="shared" si="727"/>
        <v/>
      </c>
      <c r="GT186" s="147" t="str">
        <f t="shared" si="728"/>
        <v/>
      </c>
      <c r="GU186" s="148" t="str">
        <f t="shared" si="729"/>
        <v/>
      </c>
      <c r="GV186" s="149" t="str">
        <f t="shared" si="730"/>
        <v/>
      </c>
      <c r="GW186" s="150" t="str">
        <f t="shared" si="731"/>
        <v/>
      </c>
      <c r="GX186" s="89"/>
      <c r="GY186" s="5"/>
      <c r="GZ186" s="89"/>
      <c r="HA186" s="143" t="str">
        <f t="shared" si="732"/>
        <v/>
      </c>
      <c r="HB186" s="144" t="str">
        <f t="shared" si="733"/>
        <v/>
      </c>
      <c r="HC186" s="145" t="str">
        <f t="shared" si="734"/>
        <v/>
      </c>
      <c r="HD186" s="145" t="str">
        <f t="shared" si="735"/>
        <v/>
      </c>
      <c r="HE186" s="146" t="str">
        <f t="shared" si="736"/>
        <v/>
      </c>
      <c r="HF186" s="147" t="str">
        <f t="shared" si="737"/>
        <v/>
      </c>
      <c r="HG186" s="148" t="str">
        <f t="shared" si="738"/>
        <v/>
      </c>
      <c r="HH186" s="149" t="str">
        <f t="shared" si="739"/>
        <v/>
      </c>
      <c r="HI186" s="150" t="str">
        <f t="shared" si="740"/>
        <v/>
      </c>
      <c r="HJ186" s="89"/>
      <c r="HK186" s="5"/>
      <c r="HL186" s="89"/>
      <c r="HM186" s="143" t="str">
        <f t="shared" si="741"/>
        <v/>
      </c>
      <c r="HN186" s="144" t="str">
        <f t="shared" si="742"/>
        <v/>
      </c>
      <c r="HO186" s="145" t="str">
        <f t="shared" si="743"/>
        <v/>
      </c>
      <c r="HP186" s="145" t="str">
        <f t="shared" si="744"/>
        <v/>
      </c>
      <c r="HQ186" s="146" t="str">
        <f t="shared" si="745"/>
        <v/>
      </c>
      <c r="HR186" s="147" t="str">
        <f t="shared" si="746"/>
        <v/>
      </c>
      <c r="HS186" s="148" t="str">
        <f t="shared" si="747"/>
        <v/>
      </c>
      <c r="HT186" s="149" t="str">
        <f t="shared" si="748"/>
        <v/>
      </c>
      <c r="HU186" s="150" t="str">
        <f t="shared" si="749"/>
        <v/>
      </c>
      <c r="HV186" s="89"/>
      <c r="HW186" s="5"/>
      <c r="HX186" s="89"/>
      <c r="HY186" s="143" t="str">
        <f t="shared" si="750"/>
        <v/>
      </c>
      <c r="HZ186" s="144" t="str">
        <f t="shared" si="751"/>
        <v/>
      </c>
      <c r="IA186" s="145" t="str">
        <f t="shared" si="752"/>
        <v/>
      </c>
      <c r="IB186" s="145" t="str">
        <f t="shared" si="753"/>
        <v/>
      </c>
      <c r="IC186" s="146" t="str">
        <f t="shared" si="754"/>
        <v/>
      </c>
      <c r="ID186" s="147" t="str">
        <f t="shared" si="755"/>
        <v/>
      </c>
      <c r="IE186" s="148" t="str">
        <f t="shared" si="756"/>
        <v/>
      </c>
      <c r="IF186" s="149" t="str">
        <f t="shared" si="757"/>
        <v/>
      </c>
      <c r="IG186" s="150" t="str">
        <f t="shared" si="758"/>
        <v/>
      </c>
      <c r="IH186" s="89"/>
      <c r="II186" s="5"/>
      <c r="IJ186" s="89"/>
      <c r="IK186" s="143" t="str">
        <f t="shared" si="759"/>
        <v/>
      </c>
      <c r="IL186" s="144" t="str">
        <f t="shared" si="760"/>
        <v/>
      </c>
      <c r="IM186" s="145" t="str">
        <f t="shared" si="761"/>
        <v/>
      </c>
      <c r="IN186" s="145" t="str">
        <f t="shared" si="762"/>
        <v/>
      </c>
      <c r="IO186" s="146" t="str">
        <f t="shared" si="763"/>
        <v/>
      </c>
      <c r="IP186" s="147" t="str">
        <f t="shared" si="764"/>
        <v/>
      </c>
      <c r="IQ186" s="148" t="str">
        <f t="shared" si="765"/>
        <v/>
      </c>
      <c r="IR186" s="149" t="str">
        <f t="shared" si="766"/>
        <v/>
      </c>
      <c r="IS186" s="150" t="str">
        <f t="shared" si="767"/>
        <v/>
      </c>
      <c r="IT186" s="89"/>
      <c r="IU186" s="5"/>
      <c r="IV186" s="89"/>
      <c r="IW186" s="143" t="str">
        <f t="shared" si="768"/>
        <v/>
      </c>
      <c r="IX186" s="144" t="str">
        <f t="shared" si="769"/>
        <v/>
      </c>
      <c r="IY186" s="145" t="str">
        <f t="shared" si="770"/>
        <v/>
      </c>
      <c r="IZ186" s="145" t="str">
        <f t="shared" si="771"/>
        <v/>
      </c>
      <c r="JA186" s="146" t="str">
        <f t="shared" si="772"/>
        <v/>
      </c>
      <c r="JB186" s="147" t="str">
        <f t="shared" si="773"/>
        <v/>
      </c>
      <c r="JC186" s="148" t="str">
        <f t="shared" si="774"/>
        <v/>
      </c>
      <c r="JD186" s="149" t="str">
        <f t="shared" si="775"/>
        <v/>
      </c>
      <c r="JE186" s="150" t="str">
        <f t="shared" si="776"/>
        <v/>
      </c>
      <c r="JF186" s="89"/>
      <c r="JG186" s="5"/>
      <c r="JH186" s="89"/>
      <c r="JI186" s="143" t="str">
        <f t="shared" si="777"/>
        <v/>
      </c>
      <c r="JJ186" s="144" t="str">
        <f t="shared" si="778"/>
        <v/>
      </c>
      <c r="JK186" s="145" t="str">
        <f t="shared" si="779"/>
        <v/>
      </c>
      <c r="JL186" s="145" t="str">
        <f t="shared" si="780"/>
        <v/>
      </c>
      <c r="JM186" s="146" t="str">
        <f t="shared" si="781"/>
        <v/>
      </c>
      <c r="JN186" s="147" t="str">
        <f t="shared" si="782"/>
        <v/>
      </c>
      <c r="JO186" s="148" t="str">
        <f t="shared" si="783"/>
        <v/>
      </c>
      <c r="JP186" s="149" t="str">
        <f t="shared" si="784"/>
        <v/>
      </c>
      <c r="JQ186" s="150" t="str">
        <f t="shared" si="785"/>
        <v/>
      </c>
      <c r="JR186" s="89"/>
      <c r="JS186" s="5"/>
      <c r="JT186" s="89"/>
      <c r="JU186" s="143" t="str">
        <f t="shared" si="786"/>
        <v/>
      </c>
      <c r="JV186" s="144" t="str">
        <f t="shared" si="787"/>
        <v/>
      </c>
      <c r="JW186" s="145" t="str">
        <f t="shared" si="788"/>
        <v/>
      </c>
      <c r="JX186" s="145" t="str">
        <f t="shared" si="789"/>
        <v/>
      </c>
      <c r="JY186" s="146" t="str">
        <f t="shared" si="790"/>
        <v/>
      </c>
      <c r="JZ186" s="147" t="str">
        <f t="shared" si="791"/>
        <v/>
      </c>
      <c r="KA186" s="148" t="str">
        <f t="shared" si="792"/>
        <v/>
      </c>
      <c r="KB186" s="149" t="str">
        <f t="shared" si="793"/>
        <v/>
      </c>
      <c r="KC186" s="150" t="str">
        <f t="shared" si="794"/>
        <v/>
      </c>
      <c r="KD186" s="89"/>
      <c r="KE186" s="5"/>
      <c r="KF186" s="89"/>
    </row>
    <row r="187" spans="1:292" ht="13.5" customHeight="1" x14ac:dyDescent="0.25">
      <c r="A187" s="100"/>
      <c r="E187" s="143" t="str">
        <f t="shared" si="621"/>
        <v/>
      </c>
      <c r="F187" s="144" t="str">
        <f t="shared" si="622"/>
        <v/>
      </c>
      <c r="G187" s="145" t="str">
        <f t="shared" si="623"/>
        <v/>
      </c>
      <c r="H187" s="145" t="str">
        <f t="shared" si="624"/>
        <v/>
      </c>
      <c r="I187" s="146" t="str">
        <f t="shared" si="625"/>
        <v/>
      </c>
      <c r="J187" s="147" t="str">
        <f t="shared" si="626"/>
        <v/>
      </c>
      <c r="K187" s="148" t="str">
        <f t="shared" si="627"/>
        <v/>
      </c>
      <c r="L187" s="149" t="str">
        <f t="shared" si="628"/>
        <v/>
      </c>
      <c r="M187" s="150" t="str">
        <f t="shared" si="629"/>
        <v/>
      </c>
      <c r="O187" s="5"/>
      <c r="Q187" s="143" t="str">
        <f t="shared" si="630"/>
        <v/>
      </c>
      <c r="R187" s="144" t="str">
        <f t="shared" si="631"/>
        <v/>
      </c>
      <c r="S187" s="145" t="str">
        <f t="shared" si="632"/>
        <v/>
      </c>
      <c r="T187" s="145" t="str">
        <f t="shared" si="633"/>
        <v/>
      </c>
      <c r="U187" s="146" t="str">
        <f t="shared" si="634"/>
        <v/>
      </c>
      <c r="V187" s="147" t="str">
        <f t="shared" si="635"/>
        <v/>
      </c>
      <c r="W187" s="148" t="str">
        <f t="shared" si="636"/>
        <v/>
      </c>
      <c r="X187" s="149" t="str">
        <f t="shared" si="637"/>
        <v/>
      </c>
      <c r="Y187" s="150" t="str">
        <f t="shared" si="638"/>
        <v/>
      </c>
      <c r="AA187" s="5"/>
      <c r="AC187" s="143" t="str">
        <f t="shared" si="639"/>
        <v/>
      </c>
      <c r="AD187" s="144" t="str">
        <f t="shared" si="640"/>
        <v/>
      </c>
      <c r="AE187" s="145" t="str">
        <f t="shared" si="641"/>
        <v/>
      </c>
      <c r="AF187" s="145" t="str">
        <f t="shared" si="642"/>
        <v/>
      </c>
      <c r="AG187" s="146" t="str">
        <f t="shared" si="643"/>
        <v/>
      </c>
      <c r="AH187" s="147" t="str">
        <f t="shared" si="644"/>
        <v/>
      </c>
      <c r="AI187" s="148" t="str">
        <f t="shared" si="645"/>
        <v/>
      </c>
      <c r="AJ187" s="149" t="str">
        <f t="shared" si="646"/>
        <v/>
      </c>
      <c r="AK187" s="150" t="str">
        <f t="shared" si="647"/>
        <v/>
      </c>
      <c r="AM187" s="5"/>
      <c r="AO187" s="143" t="str">
        <f t="shared" si="598"/>
        <v/>
      </c>
      <c r="AP187" s="144" t="str">
        <f t="shared" si="599"/>
        <v/>
      </c>
      <c r="AQ187" s="145" t="str">
        <f t="shared" si="648"/>
        <v/>
      </c>
      <c r="AR187" s="145" t="str">
        <f t="shared" si="649"/>
        <v/>
      </c>
      <c r="AS187" s="146" t="str">
        <f t="shared" si="600"/>
        <v/>
      </c>
      <c r="AT187" s="147" t="str">
        <f t="shared" si="601"/>
        <v/>
      </c>
      <c r="AU187" s="148" t="str">
        <f t="shared" si="602"/>
        <v/>
      </c>
      <c r="AV187" s="149" t="str">
        <f t="shared" si="603"/>
        <v/>
      </c>
      <c r="AW187" s="150" t="str">
        <f t="shared" si="604"/>
        <v/>
      </c>
      <c r="AX187" s="89"/>
      <c r="AY187" s="5"/>
      <c r="AZ187" s="89"/>
      <c r="BA187" s="143" t="str">
        <f t="shared" si="605"/>
        <v/>
      </c>
      <c r="BB187" s="144" t="str">
        <f t="shared" si="606"/>
        <v/>
      </c>
      <c r="BC187" s="145" t="str">
        <f t="shared" si="650"/>
        <v/>
      </c>
      <c r="BD187" s="145" t="str">
        <f t="shared" si="651"/>
        <v/>
      </c>
      <c r="BE187" s="146" t="str">
        <f t="shared" si="607"/>
        <v/>
      </c>
      <c r="BF187" s="147" t="str">
        <f t="shared" si="608"/>
        <v/>
      </c>
      <c r="BG187" s="148" t="str">
        <f t="shared" si="609"/>
        <v/>
      </c>
      <c r="BH187" s="149" t="str">
        <f t="shared" si="610"/>
        <v/>
      </c>
      <c r="BI187" s="150" t="str">
        <f t="shared" si="611"/>
        <v/>
      </c>
      <c r="BJ187" s="89"/>
      <c r="BK187" s="5"/>
      <c r="BL187" s="89"/>
      <c r="BM187" s="143" t="str">
        <f t="shared" si="804"/>
        <v/>
      </c>
      <c r="BN187" s="144" t="str">
        <f t="shared" si="805"/>
        <v/>
      </c>
      <c r="BO187" s="145" t="str">
        <f t="shared" si="806"/>
        <v/>
      </c>
      <c r="BP187" s="145" t="str">
        <f t="shared" si="807"/>
        <v/>
      </c>
      <c r="BQ187" s="146" t="str">
        <f t="shared" si="808"/>
        <v/>
      </c>
      <c r="BR187" s="147" t="str">
        <f t="shared" si="809"/>
        <v/>
      </c>
      <c r="BS187" s="148" t="str">
        <f t="shared" si="810"/>
        <v/>
      </c>
      <c r="BT187" s="149" t="str">
        <f t="shared" si="811"/>
        <v/>
      </c>
      <c r="BU187" s="150" t="str">
        <f t="shared" si="812"/>
        <v/>
      </c>
      <c r="BV187" s="89"/>
      <c r="BW187" s="5"/>
      <c r="BX187" s="89"/>
      <c r="BY187" s="143" t="str">
        <f t="shared" si="795"/>
        <v/>
      </c>
      <c r="BZ187" s="144" t="str">
        <f t="shared" si="796"/>
        <v/>
      </c>
      <c r="CA187" s="145" t="str">
        <f t="shared" si="797"/>
        <v/>
      </c>
      <c r="CB187" s="145" t="str">
        <f t="shared" si="798"/>
        <v/>
      </c>
      <c r="CC187" s="146" t="str">
        <f t="shared" si="799"/>
        <v/>
      </c>
      <c r="CD187" s="147" t="str">
        <f t="shared" si="800"/>
        <v/>
      </c>
      <c r="CE187" s="148" t="str">
        <f t="shared" si="801"/>
        <v/>
      </c>
      <c r="CF187" s="149" t="str">
        <f t="shared" si="802"/>
        <v/>
      </c>
      <c r="CG187" s="150" t="str">
        <f t="shared" si="803"/>
        <v/>
      </c>
      <c r="CH187" s="89"/>
      <c r="CI187" s="5"/>
      <c r="CJ187" s="89"/>
      <c r="CK187" s="143" t="str">
        <f t="shared" si="652"/>
        <v/>
      </c>
      <c r="CL187" s="144" t="str">
        <f t="shared" si="653"/>
        <v/>
      </c>
      <c r="CM187" s="145" t="str">
        <f t="shared" si="654"/>
        <v/>
      </c>
      <c r="CN187" s="145" t="str">
        <f t="shared" si="655"/>
        <v/>
      </c>
      <c r="CO187" s="146" t="str">
        <f t="shared" si="656"/>
        <v/>
      </c>
      <c r="CP187" s="147" t="str">
        <f t="shared" si="657"/>
        <v/>
      </c>
      <c r="CQ187" s="148" t="str">
        <f t="shared" si="658"/>
        <v/>
      </c>
      <c r="CR187" s="149" t="str">
        <f t="shared" si="659"/>
        <v/>
      </c>
      <c r="CS187" s="150" t="str">
        <f t="shared" si="660"/>
        <v/>
      </c>
      <c r="CT187" s="89"/>
      <c r="CU187" s="5"/>
      <c r="CV187" s="89"/>
      <c r="CW187" s="143" t="str">
        <f t="shared" si="562"/>
        <v/>
      </c>
      <c r="CX187" s="144" t="str">
        <f t="shared" si="563"/>
        <v/>
      </c>
      <c r="CY187" s="145" t="str">
        <f t="shared" si="564"/>
        <v/>
      </c>
      <c r="CZ187" s="145" t="str">
        <f t="shared" si="565"/>
        <v/>
      </c>
      <c r="DA187" s="146" t="str">
        <f t="shared" si="566"/>
        <v/>
      </c>
      <c r="DB187" s="147" t="str">
        <f t="shared" si="567"/>
        <v/>
      </c>
      <c r="DC187" s="148" t="str">
        <f t="shared" si="568"/>
        <v/>
      </c>
      <c r="DD187" s="149" t="str">
        <f t="shared" si="569"/>
        <v/>
      </c>
      <c r="DE187" s="150" t="str">
        <f t="shared" si="570"/>
        <v/>
      </c>
      <c r="DF187" s="89"/>
      <c r="DG187" s="142"/>
      <c r="DH187" s="142"/>
      <c r="DI187" s="143" t="str">
        <f t="shared" si="661"/>
        <v/>
      </c>
      <c r="DJ187" s="144" t="str">
        <f t="shared" si="662"/>
        <v/>
      </c>
      <c r="DK187" s="145" t="str">
        <f t="shared" si="663"/>
        <v/>
      </c>
      <c r="DL187" s="145" t="str">
        <f t="shared" si="664"/>
        <v/>
      </c>
      <c r="DM187" s="146" t="str">
        <f t="shared" si="665"/>
        <v/>
      </c>
      <c r="DN187" s="147" t="str">
        <f t="shared" si="666"/>
        <v/>
      </c>
      <c r="DO187" s="148" t="str">
        <f t="shared" si="667"/>
        <v/>
      </c>
      <c r="DP187" s="149" t="str">
        <f t="shared" si="668"/>
        <v/>
      </c>
      <c r="DQ187" s="150" t="str">
        <f t="shared" si="669"/>
        <v/>
      </c>
      <c r="DR187" s="89"/>
      <c r="DS187" s="5"/>
      <c r="DT187" s="89"/>
      <c r="DU187" s="143" t="str">
        <f t="shared" si="670"/>
        <v/>
      </c>
      <c r="DV187" s="144" t="str">
        <f t="shared" si="671"/>
        <v/>
      </c>
      <c r="DW187" s="145" t="str">
        <f t="shared" si="672"/>
        <v/>
      </c>
      <c r="DX187" s="145" t="str">
        <f t="shared" si="673"/>
        <v/>
      </c>
      <c r="DY187" s="146" t="str">
        <f t="shared" si="674"/>
        <v/>
      </c>
      <c r="DZ187" s="147" t="str">
        <f t="shared" si="675"/>
        <v/>
      </c>
      <c r="EA187" s="148" t="str">
        <f t="shared" si="676"/>
        <v/>
      </c>
      <c r="EB187" s="149" t="str">
        <f t="shared" si="677"/>
        <v/>
      </c>
      <c r="EC187" s="150" t="str">
        <f t="shared" si="678"/>
        <v/>
      </c>
      <c r="ED187" s="89"/>
      <c r="EE187" s="5"/>
      <c r="EF187" s="89"/>
      <c r="EG187" s="143" t="str">
        <f t="shared" si="679"/>
        <v/>
      </c>
      <c r="EH187" s="144" t="str">
        <f t="shared" si="680"/>
        <v/>
      </c>
      <c r="EI187" s="145" t="str">
        <f t="shared" si="681"/>
        <v/>
      </c>
      <c r="EJ187" s="145" t="str">
        <f t="shared" si="682"/>
        <v/>
      </c>
      <c r="EK187" s="146" t="str">
        <f t="shared" si="683"/>
        <v/>
      </c>
      <c r="EL187" s="147" t="str">
        <f t="shared" si="684"/>
        <v/>
      </c>
      <c r="EM187" s="148" t="str">
        <f t="shared" si="685"/>
        <v/>
      </c>
      <c r="EN187" s="149" t="str">
        <f t="shared" si="686"/>
        <v/>
      </c>
      <c r="EO187" s="150" t="str">
        <f t="shared" si="687"/>
        <v/>
      </c>
      <c r="EP187" s="89"/>
      <c r="EQ187" s="5"/>
      <c r="ER187" s="89"/>
      <c r="ES187" s="143" t="str">
        <f t="shared" si="688"/>
        <v/>
      </c>
      <c r="ET187" s="144" t="str">
        <f t="shared" si="689"/>
        <v/>
      </c>
      <c r="EU187" s="145" t="str">
        <f t="shared" si="690"/>
        <v/>
      </c>
      <c r="EV187" s="145" t="str">
        <f t="shared" si="691"/>
        <v/>
      </c>
      <c r="EW187" s="146" t="str">
        <f t="shared" si="692"/>
        <v/>
      </c>
      <c r="EX187" s="147" t="str">
        <f t="shared" si="693"/>
        <v/>
      </c>
      <c r="EY187" s="148" t="str">
        <f t="shared" si="694"/>
        <v/>
      </c>
      <c r="EZ187" s="149" t="str">
        <f t="shared" si="695"/>
        <v/>
      </c>
      <c r="FA187" s="150" t="str">
        <f t="shared" si="696"/>
        <v/>
      </c>
      <c r="FB187" s="89"/>
      <c r="FC187" s="5"/>
      <c r="FD187" s="89"/>
      <c r="FE187" s="143" t="str">
        <f t="shared" si="697"/>
        <v/>
      </c>
      <c r="FF187" s="144" t="str">
        <f t="shared" si="698"/>
        <v/>
      </c>
      <c r="FG187" s="145" t="str">
        <f t="shared" si="699"/>
        <v/>
      </c>
      <c r="FH187" s="145" t="str">
        <f t="shared" si="700"/>
        <v/>
      </c>
      <c r="FI187" s="146" t="str">
        <f t="shared" si="701"/>
        <v/>
      </c>
      <c r="FJ187" s="147" t="str">
        <f t="shared" si="702"/>
        <v/>
      </c>
      <c r="FK187" s="148" t="str">
        <f t="shared" si="703"/>
        <v/>
      </c>
      <c r="FL187" s="149" t="str">
        <f t="shared" si="704"/>
        <v/>
      </c>
      <c r="FM187" s="150" t="str">
        <f t="shared" si="705"/>
        <v/>
      </c>
      <c r="FN187" s="89"/>
      <c r="FO187" s="5"/>
      <c r="FP187" s="89"/>
      <c r="FQ187" s="143" t="str">
        <f>IF(FU187="","",#REF!)</f>
        <v/>
      </c>
      <c r="FR187" s="144" t="str">
        <f t="shared" si="706"/>
        <v/>
      </c>
      <c r="FS187" s="145" t="str">
        <f t="shared" si="707"/>
        <v/>
      </c>
      <c r="FT187" s="145" t="str">
        <f t="shared" si="708"/>
        <v/>
      </c>
      <c r="FU187" s="146" t="str">
        <f t="shared" si="709"/>
        <v/>
      </c>
      <c r="FV187" s="147" t="str">
        <f t="shared" si="710"/>
        <v/>
      </c>
      <c r="FW187" s="148" t="str">
        <f t="shared" si="711"/>
        <v/>
      </c>
      <c r="FX187" s="149" t="str">
        <f t="shared" si="712"/>
        <v/>
      </c>
      <c r="FY187" s="150" t="str">
        <f t="shared" si="713"/>
        <v/>
      </c>
      <c r="FZ187" s="89"/>
      <c r="GA187" s="5"/>
      <c r="GB187" s="89"/>
      <c r="GC187" s="143" t="str">
        <f t="shared" si="714"/>
        <v/>
      </c>
      <c r="GD187" s="144" t="str">
        <f t="shared" si="715"/>
        <v/>
      </c>
      <c r="GE187" s="145" t="str">
        <f t="shared" si="716"/>
        <v/>
      </c>
      <c r="GF187" s="145" t="str">
        <f t="shared" si="717"/>
        <v/>
      </c>
      <c r="GG187" s="146" t="str">
        <f t="shared" si="718"/>
        <v/>
      </c>
      <c r="GH187" s="147" t="str">
        <f t="shared" si="719"/>
        <v/>
      </c>
      <c r="GI187" s="148" t="str">
        <f t="shared" si="720"/>
        <v/>
      </c>
      <c r="GJ187" s="149" t="str">
        <f t="shared" si="721"/>
        <v/>
      </c>
      <c r="GK187" s="150" t="str">
        <f t="shared" si="722"/>
        <v/>
      </c>
      <c r="GL187" s="89"/>
      <c r="GM187" s="5"/>
      <c r="GN187" s="89"/>
      <c r="GO187" s="143" t="str">
        <f t="shared" si="723"/>
        <v/>
      </c>
      <c r="GP187" s="144" t="str">
        <f t="shared" si="724"/>
        <v/>
      </c>
      <c r="GQ187" s="145" t="str">
        <f t="shared" si="725"/>
        <v/>
      </c>
      <c r="GR187" s="145" t="str">
        <f t="shared" si="726"/>
        <v/>
      </c>
      <c r="GS187" s="146" t="str">
        <f t="shared" si="727"/>
        <v/>
      </c>
      <c r="GT187" s="147" t="str">
        <f t="shared" si="728"/>
        <v/>
      </c>
      <c r="GU187" s="148" t="str">
        <f t="shared" si="729"/>
        <v/>
      </c>
      <c r="GV187" s="149" t="str">
        <f t="shared" si="730"/>
        <v/>
      </c>
      <c r="GW187" s="150" t="str">
        <f t="shared" si="731"/>
        <v/>
      </c>
      <c r="GX187" s="89"/>
      <c r="GY187" s="5"/>
      <c r="GZ187" s="89"/>
      <c r="HA187" s="143" t="str">
        <f t="shared" si="732"/>
        <v/>
      </c>
      <c r="HB187" s="144" t="str">
        <f t="shared" si="733"/>
        <v/>
      </c>
      <c r="HC187" s="145" t="str">
        <f t="shared" si="734"/>
        <v/>
      </c>
      <c r="HD187" s="145" t="str">
        <f t="shared" si="735"/>
        <v/>
      </c>
      <c r="HE187" s="146" t="str">
        <f t="shared" si="736"/>
        <v/>
      </c>
      <c r="HF187" s="147" t="str">
        <f t="shared" si="737"/>
        <v/>
      </c>
      <c r="HG187" s="148" t="str">
        <f t="shared" si="738"/>
        <v/>
      </c>
      <c r="HH187" s="149" t="str">
        <f t="shared" si="739"/>
        <v/>
      </c>
      <c r="HI187" s="150" t="str">
        <f t="shared" si="740"/>
        <v/>
      </c>
      <c r="HJ187" s="89"/>
      <c r="HK187" s="5"/>
      <c r="HL187" s="89"/>
      <c r="HM187" s="143" t="str">
        <f t="shared" si="741"/>
        <v/>
      </c>
      <c r="HN187" s="144" t="str">
        <f t="shared" si="742"/>
        <v/>
      </c>
      <c r="HO187" s="145" t="str">
        <f t="shared" si="743"/>
        <v/>
      </c>
      <c r="HP187" s="145" t="str">
        <f t="shared" si="744"/>
        <v/>
      </c>
      <c r="HQ187" s="146" t="str">
        <f t="shared" si="745"/>
        <v/>
      </c>
      <c r="HR187" s="147" t="str">
        <f t="shared" si="746"/>
        <v/>
      </c>
      <c r="HS187" s="148" t="str">
        <f t="shared" si="747"/>
        <v/>
      </c>
      <c r="HT187" s="149" t="str">
        <f t="shared" si="748"/>
        <v/>
      </c>
      <c r="HU187" s="150" t="str">
        <f t="shared" si="749"/>
        <v/>
      </c>
      <c r="HV187" s="89"/>
      <c r="HW187" s="5"/>
      <c r="HX187" s="89"/>
      <c r="HY187" s="143" t="str">
        <f t="shared" si="750"/>
        <v/>
      </c>
      <c r="HZ187" s="144" t="str">
        <f t="shared" si="751"/>
        <v/>
      </c>
      <c r="IA187" s="145" t="str">
        <f t="shared" si="752"/>
        <v/>
      </c>
      <c r="IB187" s="145" t="str">
        <f t="shared" si="753"/>
        <v/>
      </c>
      <c r="IC187" s="146" t="str">
        <f t="shared" si="754"/>
        <v/>
      </c>
      <c r="ID187" s="147" t="str">
        <f t="shared" si="755"/>
        <v/>
      </c>
      <c r="IE187" s="148" t="str">
        <f t="shared" si="756"/>
        <v/>
      </c>
      <c r="IF187" s="149" t="str">
        <f t="shared" si="757"/>
        <v/>
      </c>
      <c r="IG187" s="150" t="str">
        <f t="shared" si="758"/>
        <v/>
      </c>
      <c r="IH187" s="89"/>
      <c r="II187" s="5"/>
      <c r="IJ187" s="89"/>
      <c r="IK187" s="143" t="str">
        <f t="shared" si="759"/>
        <v/>
      </c>
      <c r="IL187" s="144" t="str">
        <f t="shared" si="760"/>
        <v/>
      </c>
      <c r="IM187" s="145" t="str">
        <f t="shared" si="761"/>
        <v/>
      </c>
      <c r="IN187" s="145" t="str">
        <f t="shared" si="762"/>
        <v/>
      </c>
      <c r="IO187" s="146" t="str">
        <f t="shared" si="763"/>
        <v/>
      </c>
      <c r="IP187" s="147" t="str">
        <f t="shared" si="764"/>
        <v/>
      </c>
      <c r="IQ187" s="148" t="str">
        <f t="shared" si="765"/>
        <v/>
      </c>
      <c r="IR187" s="149" t="str">
        <f t="shared" si="766"/>
        <v/>
      </c>
      <c r="IS187" s="150" t="str">
        <f t="shared" si="767"/>
        <v/>
      </c>
      <c r="IT187" s="89"/>
      <c r="IU187" s="5"/>
      <c r="IV187" s="89"/>
      <c r="IW187" s="143" t="str">
        <f t="shared" si="768"/>
        <v/>
      </c>
      <c r="IX187" s="144" t="str">
        <f t="shared" si="769"/>
        <v/>
      </c>
      <c r="IY187" s="145" t="str">
        <f t="shared" si="770"/>
        <v/>
      </c>
      <c r="IZ187" s="145" t="str">
        <f t="shared" si="771"/>
        <v/>
      </c>
      <c r="JA187" s="146" t="str">
        <f t="shared" si="772"/>
        <v/>
      </c>
      <c r="JB187" s="147" t="str">
        <f t="shared" si="773"/>
        <v/>
      </c>
      <c r="JC187" s="148" t="str">
        <f t="shared" si="774"/>
        <v/>
      </c>
      <c r="JD187" s="149" t="str">
        <f t="shared" si="775"/>
        <v/>
      </c>
      <c r="JE187" s="150" t="str">
        <f t="shared" si="776"/>
        <v/>
      </c>
      <c r="JF187" s="89"/>
      <c r="JG187" s="5"/>
      <c r="JH187" s="89"/>
      <c r="JI187" s="143" t="str">
        <f t="shared" si="777"/>
        <v/>
      </c>
      <c r="JJ187" s="144" t="str">
        <f t="shared" si="778"/>
        <v/>
      </c>
      <c r="JK187" s="145" t="str">
        <f t="shared" si="779"/>
        <v/>
      </c>
      <c r="JL187" s="145" t="str">
        <f t="shared" si="780"/>
        <v/>
      </c>
      <c r="JM187" s="146" t="str">
        <f t="shared" si="781"/>
        <v/>
      </c>
      <c r="JN187" s="147" t="str">
        <f t="shared" si="782"/>
        <v/>
      </c>
      <c r="JO187" s="148" t="str">
        <f t="shared" si="783"/>
        <v/>
      </c>
      <c r="JP187" s="149" t="str">
        <f t="shared" si="784"/>
        <v/>
      </c>
      <c r="JQ187" s="150" t="str">
        <f t="shared" si="785"/>
        <v/>
      </c>
      <c r="JR187" s="89"/>
      <c r="JS187" s="5"/>
      <c r="JT187" s="89"/>
      <c r="JU187" s="143" t="str">
        <f t="shared" si="786"/>
        <v/>
      </c>
      <c r="JV187" s="144" t="str">
        <f t="shared" si="787"/>
        <v/>
      </c>
      <c r="JW187" s="145" t="str">
        <f t="shared" si="788"/>
        <v/>
      </c>
      <c r="JX187" s="145" t="str">
        <f t="shared" si="789"/>
        <v/>
      </c>
      <c r="JY187" s="146" t="str">
        <f t="shared" si="790"/>
        <v/>
      </c>
      <c r="JZ187" s="147" t="str">
        <f t="shared" si="791"/>
        <v/>
      </c>
      <c r="KA187" s="148" t="str">
        <f t="shared" si="792"/>
        <v/>
      </c>
      <c r="KB187" s="149" t="str">
        <f t="shared" si="793"/>
        <v/>
      </c>
      <c r="KC187" s="150" t="str">
        <f t="shared" si="794"/>
        <v/>
      </c>
      <c r="KD187" s="89"/>
      <c r="KE187" s="5"/>
      <c r="KF187" s="89"/>
    </row>
    <row r="188" spans="1:292" ht="13.5" customHeight="1" x14ac:dyDescent="0.25">
      <c r="A188" s="100"/>
      <c r="E188" s="143" t="str">
        <f t="shared" si="621"/>
        <v/>
      </c>
      <c r="F188" s="144" t="str">
        <f t="shared" si="622"/>
        <v/>
      </c>
      <c r="G188" s="145" t="str">
        <f t="shared" si="623"/>
        <v/>
      </c>
      <c r="H188" s="145" t="str">
        <f t="shared" si="624"/>
        <v/>
      </c>
      <c r="I188" s="146" t="str">
        <f t="shared" si="625"/>
        <v/>
      </c>
      <c r="J188" s="147" t="str">
        <f t="shared" si="626"/>
        <v/>
      </c>
      <c r="K188" s="148" t="str">
        <f t="shared" si="627"/>
        <v/>
      </c>
      <c r="L188" s="149" t="str">
        <f t="shared" si="628"/>
        <v/>
      </c>
      <c r="M188" s="150" t="str">
        <f t="shared" si="629"/>
        <v/>
      </c>
      <c r="O188" s="5"/>
      <c r="Q188" s="143" t="str">
        <f t="shared" si="630"/>
        <v/>
      </c>
      <c r="R188" s="144" t="str">
        <f t="shared" si="631"/>
        <v/>
      </c>
      <c r="S188" s="145" t="str">
        <f t="shared" si="632"/>
        <v/>
      </c>
      <c r="T188" s="145" t="str">
        <f t="shared" si="633"/>
        <v/>
      </c>
      <c r="U188" s="146" t="str">
        <f t="shared" si="634"/>
        <v/>
      </c>
      <c r="V188" s="147" t="str">
        <f t="shared" si="635"/>
        <v/>
      </c>
      <c r="W188" s="148" t="str">
        <f t="shared" si="636"/>
        <v/>
      </c>
      <c r="X188" s="149" t="str">
        <f t="shared" si="637"/>
        <v/>
      </c>
      <c r="Y188" s="150" t="str">
        <f t="shared" si="638"/>
        <v/>
      </c>
      <c r="AA188" s="5"/>
      <c r="AC188" s="143" t="str">
        <f t="shared" si="639"/>
        <v/>
      </c>
      <c r="AD188" s="144" t="str">
        <f t="shared" si="640"/>
        <v/>
      </c>
      <c r="AE188" s="145" t="str">
        <f t="shared" si="641"/>
        <v/>
      </c>
      <c r="AF188" s="145" t="str">
        <f t="shared" si="642"/>
        <v/>
      </c>
      <c r="AG188" s="146" t="str">
        <f t="shared" si="643"/>
        <v/>
      </c>
      <c r="AH188" s="147" t="str">
        <f t="shared" si="644"/>
        <v/>
      </c>
      <c r="AI188" s="148" t="str">
        <f t="shared" si="645"/>
        <v/>
      </c>
      <c r="AJ188" s="149" t="str">
        <f t="shared" si="646"/>
        <v/>
      </c>
      <c r="AK188" s="150" t="str">
        <f t="shared" si="647"/>
        <v/>
      </c>
      <c r="AM188" s="5"/>
      <c r="AO188" s="143" t="str">
        <f t="shared" si="598"/>
        <v/>
      </c>
      <c r="AP188" s="144" t="str">
        <f t="shared" si="599"/>
        <v/>
      </c>
      <c r="AQ188" s="145" t="str">
        <f t="shared" si="648"/>
        <v/>
      </c>
      <c r="AR188" s="145" t="str">
        <f t="shared" si="649"/>
        <v/>
      </c>
      <c r="AS188" s="146" t="str">
        <f t="shared" si="600"/>
        <v/>
      </c>
      <c r="AT188" s="147" t="str">
        <f t="shared" si="601"/>
        <v/>
      </c>
      <c r="AU188" s="148" t="str">
        <f t="shared" si="602"/>
        <v/>
      </c>
      <c r="AV188" s="149" t="str">
        <f t="shared" si="603"/>
        <v/>
      </c>
      <c r="AW188" s="150" t="str">
        <f t="shared" si="604"/>
        <v/>
      </c>
      <c r="AX188" s="89"/>
      <c r="AY188" s="5"/>
      <c r="AZ188" s="89"/>
      <c r="BA188" s="143" t="str">
        <f t="shared" si="605"/>
        <v/>
      </c>
      <c r="BB188" s="144" t="str">
        <f t="shared" si="606"/>
        <v/>
      </c>
      <c r="BC188" s="145" t="str">
        <f t="shared" si="650"/>
        <v/>
      </c>
      <c r="BD188" s="145" t="str">
        <f t="shared" si="651"/>
        <v/>
      </c>
      <c r="BE188" s="146" t="str">
        <f t="shared" si="607"/>
        <v/>
      </c>
      <c r="BF188" s="147" t="str">
        <f t="shared" si="608"/>
        <v/>
      </c>
      <c r="BG188" s="148" t="str">
        <f t="shared" si="609"/>
        <v/>
      </c>
      <c r="BH188" s="149" t="str">
        <f t="shared" si="610"/>
        <v/>
      </c>
      <c r="BI188" s="150" t="str">
        <f t="shared" si="611"/>
        <v/>
      </c>
      <c r="BJ188" s="89"/>
      <c r="BK188" s="5"/>
      <c r="BL188" s="89"/>
      <c r="BM188" s="143" t="str">
        <f t="shared" si="804"/>
        <v/>
      </c>
      <c r="BN188" s="144" t="str">
        <f t="shared" si="805"/>
        <v/>
      </c>
      <c r="BO188" s="145" t="str">
        <f t="shared" si="806"/>
        <v/>
      </c>
      <c r="BP188" s="145" t="str">
        <f t="shared" si="807"/>
        <v/>
      </c>
      <c r="BQ188" s="146" t="str">
        <f t="shared" si="808"/>
        <v/>
      </c>
      <c r="BR188" s="147" t="str">
        <f t="shared" si="809"/>
        <v/>
      </c>
      <c r="BS188" s="148" t="str">
        <f t="shared" si="810"/>
        <v/>
      </c>
      <c r="BT188" s="149" t="str">
        <f t="shared" si="811"/>
        <v/>
      </c>
      <c r="BU188" s="150" t="str">
        <f t="shared" si="812"/>
        <v/>
      </c>
      <c r="BV188" s="89"/>
      <c r="BW188" s="5"/>
      <c r="BX188" s="89"/>
      <c r="BY188" s="143" t="str">
        <f t="shared" si="795"/>
        <v/>
      </c>
      <c r="BZ188" s="144" t="str">
        <f t="shared" si="796"/>
        <v/>
      </c>
      <c r="CA188" s="145" t="str">
        <f t="shared" si="797"/>
        <v/>
      </c>
      <c r="CB188" s="145" t="str">
        <f t="shared" si="798"/>
        <v/>
      </c>
      <c r="CC188" s="146" t="str">
        <f t="shared" si="799"/>
        <v/>
      </c>
      <c r="CD188" s="147" t="str">
        <f t="shared" si="800"/>
        <v/>
      </c>
      <c r="CE188" s="148" t="str">
        <f t="shared" si="801"/>
        <v/>
      </c>
      <c r="CF188" s="149" t="str">
        <f t="shared" si="802"/>
        <v/>
      </c>
      <c r="CG188" s="150" t="str">
        <f t="shared" si="803"/>
        <v/>
      </c>
      <c r="CH188" s="89"/>
      <c r="CI188" s="5"/>
      <c r="CJ188" s="89"/>
      <c r="CK188" s="143" t="str">
        <f t="shared" si="652"/>
        <v/>
      </c>
      <c r="CL188" s="144" t="str">
        <f t="shared" si="653"/>
        <v/>
      </c>
      <c r="CM188" s="145" t="str">
        <f t="shared" si="654"/>
        <v/>
      </c>
      <c r="CN188" s="145" t="str">
        <f t="shared" si="655"/>
        <v/>
      </c>
      <c r="CO188" s="146" t="str">
        <f t="shared" si="656"/>
        <v/>
      </c>
      <c r="CP188" s="147" t="str">
        <f t="shared" si="657"/>
        <v/>
      </c>
      <c r="CQ188" s="148" t="str">
        <f t="shared" si="658"/>
        <v/>
      </c>
      <c r="CR188" s="149" t="str">
        <f t="shared" si="659"/>
        <v/>
      </c>
      <c r="CS188" s="150" t="str">
        <f t="shared" si="660"/>
        <v/>
      </c>
      <c r="CT188" s="89"/>
      <c r="CU188" s="5"/>
      <c r="CV188" s="89"/>
      <c r="CW188" s="143" t="str">
        <f t="shared" si="562"/>
        <v/>
      </c>
      <c r="CX188" s="144" t="str">
        <f t="shared" si="563"/>
        <v/>
      </c>
      <c r="CY188" s="145" t="str">
        <f t="shared" si="564"/>
        <v/>
      </c>
      <c r="CZ188" s="145" t="str">
        <f t="shared" si="565"/>
        <v/>
      </c>
      <c r="DA188" s="146" t="str">
        <f t="shared" si="566"/>
        <v/>
      </c>
      <c r="DB188" s="147" t="str">
        <f t="shared" si="567"/>
        <v/>
      </c>
      <c r="DC188" s="148" t="str">
        <f t="shared" si="568"/>
        <v/>
      </c>
      <c r="DD188" s="149" t="str">
        <f t="shared" si="569"/>
        <v/>
      </c>
      <c r="DE188" s="150" t="str">
        <f t="shared" si="570"/>
        <v/>
      </c>
      <c r="DF188" s="89"/>
      <c r="DG188" s="142"/>
      <c r="DH188" s="142"/>
      <c r="DI188" s="143" t="str">
        <f t="shared" si="661"/>
        <v/>
      </c>
      <c r="DJ188" s="144" t="str">
        <f t="shared" si="662"/>
        <v/>
      </c>
      <c r="DK188" s="145" t="str">
        <f t="shared" si="663"/>
        <v/>
      </c>
      <c r="DL188" s="145" t="str">
        <f t="shared" si="664"/>
        <v/>
      </c>
      <c r="DM188" s="146" t="str">
        <f t="shared" si="665"/>
        <v/>
      </c>
      <c r="DN188" s="147" t="str">
        <f t="shared" si="666"/>
        <v/>
      </c>
      <c r="DO188" s="148" t="str">
        <f t="shared" si="667"/>
        <v/>
      </c>
      <c r="DP188" s="149" t="str">
        <f t="shared" si="668"/>
        <v/>
      </c>
      <c r="DQ188" s="150" t="str">
        <f t="shared" si="669"/>
        <v/>
      </c>
      <c r="DR188" s="89"/>
      <c r="DS188" s="5"/>
      <c r="DT188" s="89"/>
      <c r="DU188" s="143" t="str">
        <f t="shared" si="670"/>
        <v/>
      </c>
      <c r="DV188" s="144" t="str">
        <f t="shared" si="671"/>
        <v/>
      </c>
      <c r="DW188" s="145" t="str">
        <f t="shared" si="672"/>
        <v/>
      </c>
      <c r="DX188" s="145" t="str">
        <f t="shared" si="673"/>
        <v/>
      </c>
      <c r="DY188" s="146" t="str">
        <f t="shared" si="674"/>
        <v/>
      </c>
      <c r="DZ188" s="147" t="str">
        <f t="shared" si="675"/>
        <v/>
      </c>
      <c r="EA188" s="148" t="str">
        <f t="shared" si="676"/>
        <v/>
      </c>
      <c r="EB188" s="149" t="str">
        <f t="shared" si="677"/>
        <v/>
      </c>
      <c r="EC188" s="150" t="str">
        <f t="shared" si="678"/>
        <v/>
      </c>
      <c r="ED188" s="89"/>
      <c r="EE188" s="5"/>
      <c r="EF188" s="89"/>
      <c r="EG188" s="143" t="str">
        <f t="shared" si="679"/>
        <v/>
      </c>
      <c r="EH188" s="144" t="str">
        <f t="shared" si="680"/>
        <v/>
      </c>
      <c r="EI188" s="145" t="str">
        <f t="shared" si="681"/>
        <v/>
      </c>
      <c r="EJ188" s="145" t="str">
        <f t="shared" si="682"/>
        <v/>
      </c>
      <c r="EK188" s="146" t="str">
        <f t="shared" si="683"/>
        <v/>
      </c>
      <c r="EL188" s="147" t="str">
        <f t="shared" si="684"/>
        <v/>
      </c>
      <c r="EM188" s="148" t="str">
        <f t="shared" si="685"/>
        <v/>
      </c>
      <c r="EN188" s="149" t="str">
        <f t="shared" si="686"/>
        <v/>
      </c>
      <c r="EO188" s="150" t="str">
        <f t="shared" si="687"/>
        <v/>
      </c>
      <c r="EP188" s="89"/>
      <c r="EQ188" s="5"/>
      <c r="ER188" s="89"/>
      <c r="ES188" s="143" t="str">
        <f t="shared" si="688"/>
        <v/>
      </c>
      <c r="ET188" s="144" t="str">
        <f t="shared" si="689"/>
        <v/>
      </c>
      <c r="EU188" s="145" t="str">
        <f t="shared" si="690"/>
        <v/>
      </c>
      <c r="EV188" s="145" t="str">
        <f t="shared" si="691"/>
        <v/>
      </c>
      <c r="EW188" s="146" t="str">
        <f t="shared" si="692"/>
        <v/>
      </c>
      <c r="EX188" s="147" t="str">
        <f t="shared" si="693"/>
        <v/>
      </c>
      <c r="EY188" s="148" t="str">
        <f t="shared" si="694"/>
        <v/>
      </c>
      <c r="EZ188" s="149" t="str">
        <f t="shared" si="695"/>
        <v/>
      </c>
      <c r="FA188" s="150" t="str">
        <f t="shared" si="696"/>
        <v/>
      </c>
      <c r="FB188" s="89"/>
      <c r="FC188" s="5"/>
      <c r="FD188" s="89"/>
      <c r="FE188" s="143" t="str">
        <f t="shared" si="697"/>
        <v/>
      </c>
      <c r="FF188" s="144" t="str">
        <f t="shared" si="698"/>
        <v/>
      </c>
      <c r="FG188" s="145" t="str">
        <f t="shared" si="699"/>
        <v/>
      </c>
      <c r="FH188" s="145" t="str">
        <f t="shared" si="700"/>
        <v/>
      </c>
      <c r="FI188" s="146" t="str">
        <f t="shared" si="701"/>
        <v/>
      </c>
      <c r="FJ188" s="147" t="str">
        <f t="shared" si="702"/>
        <v/>
      </c>
      <c r="FK188" s="148" t="str">
        <f t="shared" si="703"/>
        <v/>
      </c>
      <c r="FL188" s="149" t="str">
        <f t="shared" si="704"/>
        <v/>
      </c>
      <c r="FM188" s="150" t="str">
        <f t="shared" si="705"/>
        <v/>
      </c>
      <c r="FN188" s="89"/>
      <c r="FO188" s="5"/>
      <c r="FP188" s="89"/>
      <c r="FQ188" s="143" t="str">
        <f>IF(FU188="","",#REF!)</f>
        <v/>
      </c>
      <c r="FR188" s="144" t="str">
        <f t="shared" si="706"/>
        <v/>
      </c>
      <c r="FS188" s="145" t="str">
        <f t="shared" si="707"/>
        <v/>
      </c>
      <c r="FT188" s="145" t="str">
        <f t="shared" si="708"/>
        <v/>
      </c>
      <c r="FU188" s="146" t="str">
        <f t="shared" si="709"/>
        <v/>
      </c>
      <c r="FV188" s="147" t="str">
        <f t="shared" si="710"/>
        <v/>
      </c>
      <c r="FW188" s="148" t="str">
        <f t="shared" si="711"/>
        <v/>
      </c>
      <c r="FX188" s="149" t="str">
        <f t="shared" si="712"/>
        <v/>
      </c>
      <c r="FY188" s="150" t="str">
        <f t="shared" si="713"/>
        <v/>
      </c>
      <c r="FZ188" s="89"/>
      <c r="GA188" s="5"/>
      <c r="GB188" s="89"/>
      <c r="GC188" s="143" t="str">
        <f t="shared" si="714"/>
        <v/>
      </c>
      <c r="GD188" s="144" t="str">
        <f t="shared" si="715"/>
        <v/>
      </c>
      <c r="GE188" s="145" t="str">
        <f t="shared" si="716"/>
        <v/>
      </c>
      <c r="GF188" s="145" t="str">
        <f t="shared" si="717"/>
        <v/>
      </c>
      <c r="GG188" s="146" t="str">
        <f t="shared" si="718"/>
        <v/>
      </c>
      <c r="GH188" s="147" t="str">
        <f t="shared" si="719"/>
        <v/>
      </c>
      <c r="GI188" s="148" t="str">
        <f t="shared" si="720"/>
        <v/>
      </c>
      <c r="GJ188" s="149" t="str">
        <f t="shared" si="721"/>
        <v/>
      </c>
      <c r="GK188" s="150" t="str">
        <f t="shared" si="722"/>
        <v/>
      </c>
      <c r="GL188" s="89"/>
      <c r="GM188" s="5"/>
      <c r="GN188" s="89"/>
      <c r="GO188" s="143" t="str">
        <f t="shared" si="723"/>
        <v/>
      </c>
      <c r="GP188" s="144" t="str">
        <f t="shared" si="724"/>
        <v/>
      </c>
      <c r="GQ188" s="145" t="str">
        <f t="shared" si="725"/>
        <v/>
      </c>
      <c r="GR188" s="145" t="str">
        <f t="shared" si="726"/>
        <v/>
      </c>
      <c r="GS188" s="146" t="str">
        <f t="shared" si="727"/>
        <v/>
      </c>
      <c r="GT188" s="147" t="str">
        <f t="shared" si="728"/>
        <v/>
      </c>
      <c r="GU188" s="148" t="str">
        <f t="shared" si="729"/>
        <v/>
      </c>
      <c r="GV188" s="149" t="str">
        <f t="shared" si="730"/>
        <v/>
      </c>
      <c r="GW188" s="150" t="str">
        <f t="shared" si="731"/>
        <v/>
      </c>
      <c r="GX188" s="89"/>
      <c r="GY188" s="5"/>
      <c r="GZ188" s="89"/>
      <c r="HA188" s="143" t="str">
        <f t="shared" si="732"/>
        <v/>
      </c>
      <c r="HB188" s="144" t="str">
        <f t="shared" si="733"/>
        <v/>
      </c>
      <c r="HC188" s="145" t="str">
        <f t="shared" si="734"/>
        <v/>
      </c>
      <c r="HD188" s="145" t="str">
        <f t="shared" si="735"/>
        <v/>
      </c>
      <c r="HE188" s="146" t="str">
        <f t="shared" si="736"/>
        <v/>
      </c>
      <c r="HF188" s="147" t="str">
        <f t="shared" si="737"/>
        <v/>
      </c>
      <c r="HG188" s="148" t="str">
        <f t="shared" si="738"/>
        <v/>
      </c>
      <c r="HH188" s="149" t="str">
        <f t="shared" si="739"/>
        <v/>
      </c>
      <c r="HI188" s="150" t="str">
        <f t="shared" si="740"/>
        <v/>
      </c>
      <c r="HJ188" s="89"/>
      <c r="HK188" s="5"/>
      <c r="HL188" s="89"/>
      <c r="HM188" s="143" t="str">
        <f t="shared" si="741"/>
        <v/>
      </c>
      <c r="HN188" s="144" t="str">
        <f t="shared" si="742"/>
        <v/>
      </c>
      <c r="HO188" s="145" t="str">
        <f t="shared" si="743"/>
        <v/>
      </c>
      <c r="HP188" s="145" t="str">
        <f t="shared" si="744"/>
        <v/>
      </c>
      <c r="HQ188" s="146" t="str">
        <f t="shared" si="745"/>
        <v/>
      </c>
      <c r="HR188" s="147" t="str">
        <f t="shared" si="746"/>
        <v/>
      </c>
      <c r="HS188" s="148" t="str">
        <f t="shared" si="747"/>
        <v/>
      </c>
      <c r="HT188" s="149" t="str">
        <f t="shared" si="748"/>
        <v/>
      </c>
      <c r="HU188" s="150" t="str">
        <f t="shared" si="749"/>
        <v/>
      </c>
      <c r="HV188" s="89"/>
      <c r="HW188" s="5"/>
      <c r="HX188" s="89"/>
      <c r="HY188" s="143" t="str">
        <f t="shared" si="750"/>
        <v/>
      </c>
      <c r="HZ188" s="144" t="str">
        <f t="shared" si="751"/>
        <v/>
      </c>
      <c r="IA188" s="145" t="str">
        <f t="shared" si="752"/>
        <v/>
      </c>
      <c r="IB188" s="145" t="str">
        <f t="shared" si="753"/>
        <v/>
      </c>
      <c r="IC188" s="146" t="str">
        <f t="shared" si="754"/>
        <v/>
      </c>
      <c r="ID188" s="147" t="str">
        <f t="shared" si="755"/>
        <v/>
      </c>
      <c r="IE188" s="148" t="str">
        <f t="shared" si="756"/>
        <v/>
      </c>
      <c r="IF188" s="149" t="str">
        <f t="shared" si="757"/>
        <v/>
      </c>
      <c r="IG188" s="150" t="str">
        <f t="shared" si="758"/>
        <v/>
      </c>
      <c r="IH188" s="89"/>
      <c r="II188" s="5"/>
      <c r="IJ188" s="89"/>
      <c r="IK188" s="143" t="str">
        <f t="shared" si="759"/>
        <v/>
      </c>
      <c r="IL188" s="144" t="str">
        <f t="shared" si="760"/>
        <v/>
      </c>
      <c r="IM188" s="145" t="str">
        <f t="shared" si="761"/>
        <v/>
      </c>
      <c r="IN188" s="145" t="str">
        <f t="shared" si="762"/>
        <v/>
      </c>
      <c r="IO188" s="146" t="str">
        <f t="shared" si="763"/>
        <v/>
      </c>
      <c r="IP188" s="147" t="str">
        <f t="shared" si="764"/>
        <v/>
      </c>
      <c r="IQ188" s="148" t="str">
        <f t="shared" si="765"/>
        <v/>
      </c>
      <c r="IR188" s="149" t="str">
        <f t="shared" si="766"/>
        <v/>
      </c>
      <c r="IS188" s="150" t="str">
        <f t="shared" si="767"/>
        <v/>
      </c>
      <c r="IT188" s="89"/>
      <c r="IU188" s="5"/>
      <c r="IV188" s="89"/>
      <c r="IW188" s="143" t="str">
        <f t="shared" si="768"/>
        <v/>
      </c>
      <c r="IX188" s="144" t="str">
        <f t="shared" si="769"/>
        <v/>
      </c>
      <c r="IY188" s="145" t="str">
        <f t="shared" si="770"/>
        <v/>
      </c>
      <c r="IZ188" s="145" t="str">
        <f t="shared" si="771"/>
        <v/>
      </c>
      <c r="JA188" s="146" t="str">
        <f t="shared" si="772"/>
        <v/>
      </c>
      <c r="JB188" s="147" t="str">
        <f t="shared" si="773"/>
        <v/>
      </c>
      <c r="JC188" s="148" t="str">
        <f t="shared" si="774"/>
        <v/>
      </c>
      <c r="JD188" s="149" t="str">
        <f t="shared" si="775"/>
        <v/>
      </c>
      <c r="JE188" s="150" t="str">
        <f t="shared" si="776"/>
        <v/>
      </c>
      <c r="JF188" s="89"/>
      <c r="JG188" s="5"/>
      <c r="JH188" s="89"/>
      <c r="JI188" s="143" t="str">
        <f t="shared" si="777"/>
        <v/>
      </c>
      <c r="JJ188" s="144" t="str">
        <f t="shared" si="778"/>
        <v/>
      </c>
      <c r="JK188" s="145" t="str">
        <f t="shared" si="779"/>
        <v/>
      </c>
      <c r="JL188" s="145" t="str">
        <f t="shared" si="780"/>
        <v/>
      </c>
      <c r="JM188" s="146" t="str">
        <f t="shared" si="781"/>
        <v/>
      </c>
      <c r="JN188" s="147" t="str">
        <f t="shared" si="782"/>
        <v/>
      </c>
      <c r="JO188" s="148" t="str">
        <f t="shared" si="783"/>
        <v/>
      </c>
      <c r="JP188" s="149" t="str">
        <f t="shared" si="784"/>
        <v/>
      </c>
      <c r="JQ188" s="150" t="str">
        <f t="shared" si="785"/>
        <v/>
      </c>
      <c r="JR188" s="89"/>
      <c r="JS188" s="5"/>
      <c r="JT188" s="89"/>
      <c r="JU188" s="143" t="str">
        <f t="shared" si="786"/>
        <v/>
      </c>
      <c r="JV188" s="144" t="str">
        <f t="shared" si="787"/>
        <v/>
      </c>
      <c r="JW188" s="145" t="str">
        <f t="shared" si="788"/>
        <v/>
      </c>
      <c r="JX188" s="145" t="str">
        <f t="shared" si="789"/>
        <v/>
      </c>
      <c r="JY188" s="146" t="str">
        <f t="shared" si="790"/>
        <v/>
      </c>
      <c r="JZ188" s="147" t="str">
        <f t="shared" si="791"/>
        <v/>
      </c>
      <c r="KA188" s="148" t="str">
        <f t="shared" si="792"/>
        <v/>
      </c>
      <c r="KB188" s="149" t="str">
        <f t="shared" si="793"/>
        <v/>
      </c>
      <c r="KC188" s="150" t="str">
        <f t="shared" si="794"/>
        <v/>
      </c>
      <c r="KD188" s="89"/>
      <c r="KE188" s="5"/>
      <c r="KF188" s="89"/>
    </row>
    <row r="189" spans="1:292" ht="13.5" customHeight="1" x14ac:dyDescent="0.25">
      <c r="A189" s="100"/>
      <c r="E189" s="143" t="str">
        <f t="shared" si="621"/>
        <v/>
      </c>
      <c r="F189" s="144" t="str">
        <f t="shared" si="622"/>
        <v/>
      </c>
      <c r="G189" s="145" t="str">
        <f t="shared" si="623"/>
        <v/>
      </c>
      <c r="H189" s="145" t="str">
        <f t="shared" si="624"/>
        <v/>
      </c>
      <c r="I189" s="146" t="str">
        <f t="shared" si="625"/>
        <v/>
      </c>
      <c r="J189" s="147" t="str">
        <f t="shared" si="626"/>
        <v/>
      </c>
      <c r="K189" s="148" t="str">
        <f t="shared" si="627"/>
        <v/>
      </c>
      <c r="L189" s="149" t="str">
        <f t="shared" si="628"/>
        <v/>
      </c>
      <c r="M189" s="150" t="str">
        <f t="shared" si="629"/>
        <v/>
      </c>
      <c r="O189" s="5"/>
      <c r="Q189" s="143" t="str">
        <f t="shared" si="630"/>
        <v/>
      </c>
      <c r="R189" s="144" t="str">
        <f t="shared" si="631"/>
        <v/>
      </c>
      <c r="S189" s="145" t="str">
        <f t="shared" si="632"/>
        <v/>
      </c>
      <c r="T189" s="145" t="str">
        <f t="shared" si="633"/>
        <v/>
      </c>
      <c r="U189" s="146" t="str">
        <f t="shared" si="634"/>
        <v/>
      </c>
      <c r="V189" s="147" t="str">
        <f t="shared" si="635"/>
        <v/>
      </c>
      <c r="W189" s="148" t="str">
        <f t="shared" si="636"/>
        <v/>
      </c>
      <c r="X189" s="149" t="str">
        <f t="shared" si="637"/>
        <v/>
      </c>
      <c r="Y189" s="150" t="str">
        <f t="shared" si="638"/>
        <v/>
      </c>
      <c r="AA189" s="5"/>
      <c r="AC189" s="143" t="str">
        <f t="shared" si="639"/>
        <v/>
      </c>
      <c r="AD189" s="144" t="str">
        <f t="shared" si="640"/>
        <v/>
      </c>
      <c r="AE189" s="145" t="str">
        <f t="shared" si="641"/>
        <v/>
      </c>
      <c r="AF189" s="145" t="str">
        <f t="shared" si="642"/>
        <v/>
      </c>
      <c r="AG189" s="146" t="str">
        <f t="shared" si="643"/>
        <v/>
      </c>
      <c r="AH189" s="147" t="str">
        <f t="shared" si="644"/>
        <v/>
      </c>
      <c r="AI189" s="148" t="str">
        <f t="shared" si="645"/>
        <v/>
      </c>
      <c r="AJ189" s="149" t="str">
        <f t="shared" si="646"/>
        <v/>
      </c>
      <c r="AK189" s="150" t="str">
        <f t="shared" si="647"/>
        <v/>
      </c>
      <c r="AM189" s="5"/>
      <c r="AO189" s="143" t="str">
        <f t="shared" si="598"/>
        <v/>
      </c>
      <c r="AP189" s="144" t="str">
        <f t="shared" si="599"/>
        <v/>
      </c>
      <c r="AQ189" s="145" t="str">
        <f t="shared" si="648"/>
        <v/>
      </c>
      <c r="AR189" s="145" t="str">
        <f t="shared" si="649"/>
        <v/>
      </c>
      <c r="AS189" s="146" t="str">
        <f t="shared" si="600"/>
        <v/>
      </c>
      <c r="AT189" s="147" t="str">
        <f t="shared" si="601"/>
        <v/>
      </c>
      <c r="AU189" s="148" t="str">
        <f t="shared" si="602"/>
        <v/>
      </c>
      <c r="AV189" s="149" t="str">
        <f t="shared" si="603"/>
        <v/>
      </c>
      <c r="AW189" s="150" t="str">
        <f t="shared" si="604"/>
        <v/>
      </c>
      <c r="AX189" s="89"/>
      <c r="AY189" s="5"/>
      <c r="AZ189" s="89"/>
      <c r="BA189" s="143" t="str">
        <f t="shared" si="605"/>
        <v/>
      </c>
      <c r="BB189" s="144" t="str">
        <f t="shared" si="606"/>
        <v/>
      </c>
      <c r="BC189" s="145" t="str">
        <f t="shared" si="650"/>
        <v/>
      </c>
      <c r="BD189" s="145" t="str">
        <f t="shared" si="651"/>
        <v/>
      </c>
      <c r="BE189" s="146" t="str">
        <f t="shared" si="607"/>
        <v/>
      </c>
      <c r="BF189" s="147" t="str">
        <f t="shared" si="608"/>
        <v/>
      </c>
      <c r="BG189" s="148" t="str">
        <f t="shared" si="609"/>
        <v/>
      </c>
      <c r="BH189" s="149" t="str">
        <f t="shared" si="610"/>
        <v/>
      </c>
      <c r="BI189" s="150" t="str">
        <f t="shared" si="611"/>
        <v/>
      </c>
      <c r="BJ189" s="89"/>
      <c r="BK189" s="5"/>
      <c r="BL189" s="89"/>
      <c r="BM189" s="143" t="str">
        <f t="shared" si="804"/>
        <v/>
      </c>
      <c r="BN189" s="144" t="str">
        <f t="shared" si="805"/>
        <v/>
      </c>
      <c r="BO189" s="145" t="str">
        <f t="shared" si="806"/>
        <v/>
      </c>
      <c r="BP189" s="145" t="str">
        <f t="shared" si="807"/>
        <v/>
      </c>
      <c r="BQ189" s="146" t="str">
        <f t="shared" si="808"/>
        <v/>
      </c>
      <c r="BR189" s="147" t="str">
        <f t="shared" si="809"/>
        <v/>
      </c>
      <c r="BS189" s="148" t="str">
        <f t="shared" si="810"/>
        <v/>
      </c>
      <c r="BT189" s="149" t="str">
        <f t="shared" si="811"/>
        <v/>
      </c>
      <c r="BU189" s="150" t="str">
        <f t="shared" si="812"/>
        <v/>
      </c>
      <c r="BV189" s="89"/>
      <c r="BW189" s="5"/>
      <c r="BX189" s="89"/>
      <c r="BY189" s="143" t="str">
        <f t="shared" si="795"/>
        <v/>
      </c>
      <c r="BZ189" s="144" t="str">
        <f t="shared" si="796"/>
        <v/>
      </c>
      <c r="CA189" s="145" t="str">
        <f t="shared" si="797"/>
        <v/>
      </c>
      <c r="CB189" s="145" t="str">
        <f t="shared" si="798"/>
        <v/>
      </c>
      <c r="CC189" s="146" t="str">
        <f t="shared" si="799"/>
        <v/>
      </c>
      <c r="CD189" s="147" t="str">
        <f t="shared" si="800"/>
        <v/>
      </c>
      <c r="CE189" s="148" t="str">
        <f t="shared" si="801"/>
        <v/>
      </c>
      <c r="CF189" s="149" t="str">
        <f t="shared" si="802"/>
        <v/>
      </c>
      <c r="CG189" s="150" t="str">
        <f t="shared" si="803"/>
        <v/>
      </c>
      <c r="CH189" s="89"/>
      <c r="CI189" s="5"/>
      <c r="CJ189" s="89"/>
      <c r="CK189" s="143" t="str">
        <f t="shared" si="652"/>
        <v/>
      </c>
      <c r="CL189" s="144" t="str">
        <f t="shared" si="653"/>
        <v/>
      </c>
      <c r="CM189" s="145" t="str">
        <f t="shared" si="654"/>
        <v/>
      </c>
      <c r="CN189" s="145" t="str">
        <f t="shared" si="655"/>
        <v/>
      </c>
      <c r="CO189" s="146" t="str">
        <f t="shared" si="656"/>
        <v/>
      </c>
      <c r="CP189" s="147" t="str">
        <f t="shared" si="657"/>
        <v/>
      </c>
      <c r="CQ189" s="148" t="str">
        <f t="shared" si="658"/>
        <v/>
      </c>
      <c r="CR189" s="149" t="str">
        <f t="shared" si="659"/>
        <v/>
      </c>
      <c r="CS189" s="150" t="str">
        <f t="shared" si="660"/>
        <v/>
      </c>
      <c r="CT189" s="89"/>
      <c r="CU189" s="5"/>
      <c r="CV189" s="89"/>
      <c r="CW189" s="143" t="str">
        <f t="shared" si="562"/>
        <v/>
      </c>
      <c r="CX189" s="144" t="str">
        <f t="shared" si="563"/>
        <v/>
      </c>
      <c r="CY189" s="145" t="str">
        <f t="shared" si="564"/>
        <v/>
      </c>
      <c r="CZ189" s="145" t="str">
        <f t="shared" si="565"/>
        <v/>
      </c>
      <c r="DA189" s="146" t="str">
        <f t="shared" si="566"/>
        <v/>
      </c>
      <c r="DB189" s="147" t="str">
        <f t="shared" si="567"/>
        <v/>
      </c>
      <c r="DC189" s="148" t="str">
        <f t="shared" si="568"/>
        <v/>
      </c>
      <c r="DD189" s="149" t="str">
        <f t="shared" si="569"/>
        <v/>
      </c>
      <c r="DE189" s="150" t="str">
        <f t="shared" si="570"/>
        <v/>
      </c>
      <c r="DF189" s="89"/>
      <c r="DG189" s="142"/>
      <c r="DH189" s="142"/>
      <c r="DI189" s="143" t="str">
        <f t="shared" si="661"/>
        <v/>
      </c>
      <c r="DJ189" s="144" t="str">
        <f t="shared" si="662"/>
        <v/>
      </c>
      <c r="DK189" s="145" t="str">
        <f t="shared" si="663"/>
        <v/>
      </c>
      <c r="DL189" s="145" t="str">
        <f t="shared" si="664"/>
        <v/>
      </c>
      <c r="DM189" s="146" t="str">
        <f t="shared" si="665"/>
        <v/>
      </c>
      <c r="DN189" s="147" t="str">
        <f t="shared" si="666"/>
        <v/>
      </c>
      <c r="DO189" s="148" t="str">
        <f t="shared" si="667"/>
        <v/>
      </c>
      <c r="DP189" s="149" t="str">
        <f t="shared" si="668"/>
        <v/>
      </c>
      <c r="DQ189" s="150" t="str">
        <f t="shared" si="669"/>
        <v/>
      </c>
      <c r="DR189" s="89"/>
      <c r="DS189" s="5"/>
      <c r="DT189" s="89"/>
      <c r="DU189" s="143" t="str">
        <f t="shared" si="670"/>
        <v/>
      </c>
      <c r="DV189" s="144" t="str">
        <f t="shared" si="671"/>
        <v/>
      </c>
      <c r="DW189" s="145" t="str">
        <f t="shared" si="672"/>
        <v/>
      </c>
      <c r="DX189" s="145" t="str">
        <f t="shared" si="673"/>
        <v/>
      </c>
      <c r="DY189" s="146" t="str">
        <f t="shared" si="674"/>
        <v/>
      </c>
      <c r="DZ189" s="147" t="str">
        <f t="shared" si="675"/>
        <v/>
      </c>
      <c r="EA189" s="148" t="str">
        <f t="shared" si="676"/>
        <v/>
      </c>
      <c r="EB189" s="149" t="str">
        <f t="shared" si="677"/>
        <v/>
      </c>
      <c r="EC189" s="150" t="str">
        <f t="shared" si="678"/>
        <v/>
      </c>
      <c r="ED189" s="89"/>
      <c r="EE189" s="5"/>
      <c r="EF189" s="89"/>
      <c r="EG189" s="143" t="str">
        <f t="shared" si="679"/>
        <v/>
      </c>
      <c r="EH189" s="144" t="str">
        <f t="shared" si="680"/>
        <v/>
      </c>
      <c r="EI189" s="145" t="str">
        <f t="shared" si="681"/>
        <v/>
      </c>
      <c r="EJ189" s="145" t="str">
        <f t="shared" si="682"/>
        <v/>
      </c>
      <c r="EK189" s="146" t="str">
        <f t="shared" si="683"/>
        <v/>
      </c>
      <c r="EL189" s="147" t="str">
        <f t="shared" si="684"/>
        <v/>
      </c>
      <c r="EM189" s="148" t="str">
        <f t="shared" si="685"/>
        <v/>
      </c>
      <c r="EN189" s="149" t="str">
        <f t="shared" si="686"/>
        <v/>
      </c>
      <c r="EO189" s="150" t="str">
        <f t="shared" si="687"/>
        <v/>
      </c>
      <c r="EP189" s="89"/>
      <c r="EQ189" s="5"/>
      <c r="ER189" s="89"/>
      <c r="ES189" s="143" t="str">
        <f t="shared" si="688"/>
        <v/>
      </c>
      <c r="ET189" s="144" t="str">
        <f t="shared" si="689"/>
        <v/>
      </c>
      <c r="EU189" s="145" t="str">
        <f t="shared" si="690"/>
        <v/>
      </c>
      <c r="EV189" s="145" t="str">
        <f t="shared" si="691"/>
        <v/>
      </c>
      <c r="EW189" s="146" t="str">
        <f t="shared" si="692"/>
        <v/>
      </c>
      <c r="EX189" s="147" t="str">
        <f t="shared" si="693"/>
        <v/>
      </c>
      <c r="EY189" s="148" t="str">
        <f t="shared" si="694"/>
        <v/>
      </c>
      <c r="EZ189" s="149" t="str">
        <f t="shared" si="695"/>
        <v/>
      </c>
      <c r="FA189" s="150" t="str">
        <f t="shared" si="696"/>
        <v/>
      </c>
      <c r="FB189" s="89"/>
      <c r="FC189" s="5"/>
      <c r="FD189" s="89"/>
      <c r="FE189" s="143" t="str">
        <f t="shared" si="697"/>
        <v/>
      </c>
      <c r="FF189" s="144" t="str">
        <f t="shared" si="698"/>
        <v/>
      </c>
      <c r="FG189" s="145" t="str">
        <f t="shared" si="699"/>
        <v/>
      </c>
      <c r="FH189" s="145" t="str">
        <f t="shared" si="700"/>
        <v/>
      </c>
      <c r="FI189" s="146" t="str">
        <f t="shared" si="701"/>
        <v/>
      </c>
      <c r="FJ189" s="147" t="str">
        <f t="shared" si="702"/>
        <v/>
      </c>
      <c r="FK189" s="148" t="str">
        <f t="shared" si="703"/>
        <v/>
      </c>
      <c r="FL189" s="149" t="str">
        <f t="shared" si="704"/>
        <v/>
      </c>
      <c r="FM189" s="150" t="str">
        <f t="shared" si="705"/>
        <v/>
      </c>
      <c r="FN189" s="89"/>
      <c r="FO189" s="5"/>
      <c r="FP189" s="89"/>
      <c r="FQ189" s="143" t="str">
        <f>IF(FU189="","",#REF!)</f>
        <v/>
      </c>
      <c r="FR189" s="144" t="str">
        <f t="shared" si="706"/>
        <v/>
      </c>
      <c r="FS189" s="145" t="str">
        <f t="shared" si="707"/>
        <v/>
      </c>
      <c r="FT189" s="145" t="str">
        <f t="shared" si="708"/>
        <v/>
      </c>
      <c r="FU189" s="146" t="str">
        <f t="shared" si="709"/>
        <v/>
      </c>
      <c r="FV189" s="147" t="str">
        <f t="shared" si="710"/>
        <v/>
      </c>
      <c r="FW189" s="148" t="str">
        <f t="shared" si="711"/>
        <v/>
      </c>
      <c r="FX189" s="149" t="str">
        <f t="shared" si="712"/>
        <v/>
      </c>
      <c r="FY189" s="150" t="str">
        <f t="shared" si="713"/>
        <v/>
      </c>
      <c r="FZ189" s="89"/>
      <c r="GA189" s="5"/>
      <c r="GB189" s="89"/>
      <c r="GC189" s="143" t="str">
        <f t="shared" si="714"/>
        <v/>
      </c>
      <c r="GD189" s="144" t="str">
        <f t="shared" si="715"/>
        <v/>
      </c>
      <c r="GE189" s="145" t="str">
        <f t="shared" si="716"/>
        <v/>
      </c>
      <c r="GF189" s="145" t="str">
        <f t="shared" si="717"/>
        <v/>
      </c>
      <c r="GG189" s="146" t="str">
        <f t="shared" si="718"/>
        <v/>
      </c>
      <c r="GH189" s="147" t="str">
        <f t="shared" si="719"/>
        <v/>
      </c>
      <c r="GI189" s="148" t="str">
        <f t="shared" si="720"/>
        <v/>
      </c>
      <c r="GJ189" s="149" t="str">
        <f t="shared" si="721"/>
        <v/>
      </c>
      <c r="GK189" s="150" t="str">
        <f t="shared" si="722"/>
        <v/>
      </c>
      <c r="GL189" s="89"/>
      <c r="GM189" s="5"/>
      <c r="GN189" s="89"/>
      <c r="GO189" s="143" t="str">
        <f t="shared" si="723"/>
        <v/>
      </c>
      <c r="GP189" s="144" t="str">
        <f t="shared" si="724"/>
        <v/>
      </c>
      <c r="GQ189" s="145" t="str">
        <f t="shared" si="725"/>
        <v/>
      </c>
      <c r="GR189" s="145" t="str">
        <f t="shared" si="726"/>
        <v/>
      </c>
      <c r="GS189" s="146" t="str">
        <f t="shared" si="727"/>
        <v/>
      </c>
      <c r="GT189" s="147" t="str">
        <f t="shared" si="728"/>
        <v/>
      </c>
      <c r="GU189" s="148" t="str">
        <f t="shared" si="729"/>
        <v/>
      </c>
      <c r="GV189" s="149" t="str">
        <f t="shared" si="730"/>
        <v/>
      </c>
      <c r="GW189" s="150" t="str">
        <f t="shared" si="731"/>
        <v/>
      </c>
      <c r="GX189" s="89"/>
      <c r="GY189" s="5"/>
      <c r="GZ189" s="89"/>
      <c r="HA189" s="143" t="str">
        <f t="shared" si="732"/>
        <v/>
      </c>
      <c r="HB189" s="144" t="str">
        <f t="shared" si="733"/>
        <v/>
      </c>
      <c r="HC189" s="145" t="str">
        <f t="shared" si="734"/>
        <v/>
      </c>
      <c r="HD189" s="145" t="str">
        <f t="shared" si="735"/>
        <v/>
      </c>
      <c r="HE189" s="146" t="str">
        <f t="shared" si="736"/>
        <v/>
      </c>
      <c r="HF189" s="147" t="str">
        <f t="shared" si="737"/>
        <v/>
      </c>
      <c r="HG189" s="148" t="str">
        <f t="shared" si="738"/>
        <v/>
      </c>
      <c r="HH189" s="149" t="str">
        <f t="shared" si="739"/>
        <v/>
      </c>
      <c r="HI189" s="150" t="str">
        <f t="shared" si="740"/>
        <v/>
      </c>
      <c r="HJ189" s="89"/>
      <c r="HK189" s="5"/>
      <c r="HL189" s="89"/>
      <c r="HM189" s="143" t="str">
        <f t="shared" si="741"/>
        <v/>
      </c>
      <c r="HN189" s="144" t="str">
        <f t="shared" si="742"/>
        <v/>
      </c>
      <c r="HO189" s="145" t="str">
        <f t="shared" si="743"/>
        <v/>
      </c>
      <c r="HP189" s="145" t="str">
        <f t="shared" si="744"/>
        <v/>
      </c>
      <c r="HQ189" s="146" t="str">
        <f t="shared" si="745"/>
        <v/>
      </c>
      <c r="HR189" s="147" t="str">
        <f t="shared" si="746"/>
        <v/>
      </c>
      <c r="HS189" s="148" t="str">
        <f t="shared" si="747"/>
        <v/>
      </c>
      <c r="HT189" s="149" t="str">
        <f t="shared" si="748"/>
        <v/>
      </c>
      <c r="HU189" s="150" t="str">
        <f t="shared" si="749"/>
        <v/>
      </c>
      <c r="HV189" s="89"/>
      <c r="HW189" s="5"/>
      <c r="HX189" s="89"/>
      <c r="HY189" s="143" t="str">
        <f t="shared" si="750"/>
        <v/>
      </c>
      <c r="HZ189" s="144" t="str">
        <f t="shared" si="751"/>
        <v/>
      </c>
      <c r="IA189" s="145" t="str">
        <f t="shared" si="752"/>
        <v/>
      </c>
      <c r="IB189" s="145" t="str">
        <f t="shared" si="753"/>
        <v/>
      </c>
      <c r="IC189" s="146" t="str">
        <f t="shared" si="754"/>
        <v/>
      </c>
      <c r="ID189" s="147" t="str">
        <f t="shared" si="755"/>
        <v/>
      </c>
      <c r="IE189" s="148" t="str">
        <f t="shared" si="756"/>
        <v/>
      </c>
      <c r="IF189" s="149" t="str">
        <f t="shared" si="757"/>
        <v/>
      </c>
      <c r="IG189" s="150" t="str">
        <f t="shared" si="758"/>
        <v/>
      </c>
      <c r="IH189" s="89"/>
      <c r="II189" s="5"/>
      <c r="IJ189" s="89"/>
      <c r="IK189" s="143" t="str">
        <f t="shared" si="759"/>
        <v/>
      </c>
      <c r="IL189" s="144" t="str">
        <f t="shared" si="760"/>
        <v/>
      </c>
      <c r="IM189" s="145" t="str">
        <f t="shared" si="761"/>
        <v/>
      </c>
      <c r="IN189" s="145" t="str">
        <f t="shared" si="762"/>
        <v/>
      </c>
      <c r="IO189" s="146" t="str">
        <f t="shared" si="763"/>
        <v/>
      </c>
      <c r="IP189" s="147" t="str">
        <f t="shared" si="764"/>
        <v/>
      </c>
      <c r="IQ189" s="148" t="str">
        <f t="shared" si="765"/>
        <v/>
      </c>
      <c r="IR189" s="149" t="str">
        <f t="shared" si="766"/>
        <v/>
      </c>
      <c r="IS189" s="150" t="str">
        <f t="shared" si="767"/>
        <v/>
      </c>
      <c r="IT189" s="89"/>
      <c r="IU189" s="5"/>
      <c r="IV189" s="89"/>
      <c r="IW189" s="143" t="str">
        <f t="shared" si="768"/>
        <v/>
      </c>
      <c r="IX189" s="144" t="str">
        <f t="shared" si="769"/>
        <v/>
      </c>
      <c r="IY189" s="145" t="str">
        <f t="shared" si="770"/>
        <v/>
      </c>
      <c r="IZ189" s="145" t="str">
        <f t="shared" si="771"/>
        <v/>
      </c>
      <c r="JA189" s="146" t="str">
        <f t="shared" si="772"/>
        <v/>
      </c>
      <c r="JB189" s="147" t="str">
        <f t="shared" si="773"/>
        <v/>
      </c>
      <c r="JC189" s="148" t="str">
        <f t="shared" si="774"/>
        <v/>
      </c>
      <c r="JD189" s="149" t="str">
        <f t="shared" si="775"/>
        <v/>
      </c>
      <c r="JE189" s="150" t="str">
        <f t="shared" si="776"/>
        <v/>
      </c>
      <c r="JF189" s="89"/>
      <c r="JG189" s="5"/>
      <c r="JH189" s="89"/>
      <c r="JI189" s="143" t="str">
        <f t="shared" si="777"/>
        <v/>
      </c>
      <c r="JJ189" s="144" t="str">
        <f t="shared" si="778"/>
        <v/>
      </c>
      <c r="JK189" s="145" t="str">
        <f t="shared" si="779"/>
        <v/>
      </c>
      <c r="JL189" s="145" t="str">
        <f t="shared" si="780"/>
        <v/>
      </c>
      <c r="JM189" s="146" t="str">
        <f t="shared" si="781"/>
        <v/>
      </c>
      <c r="JN189" s="147" t="str">
        <f t="shared" si="782"/>
        <v/>
      </c>
      <c r="JO189" s="148" t="str">
        <f t="shared" si="783"/>
        <v/>
      </c>
      <c r="JP189" s="149" t="str">
        <f t="shared" si="784"/>
        <v/>
      </c>
      <c r="JQ189" s="150" t="str">
        <f t="shared" si="785"/>
        <v/>
      </c>
      <c r="JR189" s="89"/>
      <c r="JS189" s="5"/>
      <c r="JT189" s="89"/>
      <c r="JU189" s="143" t="str">
        <f t="shared" si="786"/>
        <v/>
      </c>
      <c r="JV189" s="144" t="str">
        <f t="shared" si="787"/>
        <v/>
      </c>
      <c r="JW189" s="145" t="str">
        <f t="shared" si="788"/>
        <v/>
      </c>
      <c r="JX189" s="145" t="str">
        <f t="shared" si="789"/>
        <v/>
      </c>
      <c r="JY189" s="146" t="str">
        <f t="shared" si="790"/>
        <v/>
      </c>
      <c r="JZ189" s="147" t="str">
        <f t="shared" si="791"/>
        <v/>
      </c>
      <c r="KA189" s="148" t="str">
        <f t="shared" si="792"/>
        <v/>
      </c>
      <c r="KB189" s="149" t="str">
        <f t="shared" si="793"/>
        <v/>
      </c>
      <c r="KC189" s="150" t="str">
        <f t="shared" si="794"/>
        <v/>
      </c>
      <c r="KD189" s="89"/>
      <c r="KE189" s="5"/>
      <c r="KF189" s="89"/>
    </row>
    <row r="190" spans="1:292" ht="13.5" customHeight="1" x14ac:dyDescent="0.25">
      <c r="A190" s="100"/>
      <c r="E190" s="143" t="str">
        <f t="shared" si="621"/>
        <v/>
      </c>
      <c r="F190" s="144" t="str">
        <f t="shared" si="622"/>
        <v/>
      </c>
      <c r="G190" s="145" t="str">
        <f t="shared" si="623"/>
        <v/>
      </c>
      <c r="H190" s="145" t="str">
        <f t="shared" si="624"/>
        <v/>
      </c>
      <c r="I190" s="146" t="str">
        <f t="shared" si="625"/>
        <v/>
      </c>
      <c r="J190" s="147" t="str">
        <f t="shared" si="626"/>
        <v/>
      </c>
      <c r="K190" s="148" t="str">
        <f t="shared" si="627"/>
        <v/>
      </c>
      <c r="L190" s="149" t="str">
        <f t="shared" si="628"/>
        <v/>
      </c>
      <c r="M190" s="150" t="str">
        <f t="shared" si="629"/>
        <v/>
      </c>
      <c r="O190" s="5"/>
      <c r="Q190" s="143" t="str">
        <f t="shared" si="630"/>
        <v/>
      </c>
      <c r="R190" s="144" t="str">
        <f t="shared" si="631"/>
        <v/>
      </c>
      <c r="S190" s="145" t="str">
        <f t="shared" si="632"/>
        <v/>
      </c>
      <c r="T190" s="145" t="str">
        <f t="shared" si="633"/>
        <v/>
      </c>
      <c r="U190" s="146" t="str">
        <f t="shared" si="634"/>
        <v/>
      </c>
      <c r="V190" s="147" t="str">
        <f t="shared" si="635"/>
        <v/>
      </c>
      <c r="W190" s="148" t="str">
        <f t="shared" si="636"/>
        <v/>
      </c>
      <c r="X190" s="149" t="str">
        <f t="shared" si="637"/>
        <v/>
      </c>
      <c r="Y190" s="150" t="str">
        <f t="shared" si="638"/>
        <v/>
      </c>
      <c r="AA190" s="5"/>
      <c r="AC190" s="143" t="str">
        <f t="shared" si="639"/>
        <v/>
      </c>
      <c r="AD190" s="144" t="str">
        <f t="shared" si="640"/>
        <v/>
      </c>
      <c r="AE190" s="145" t="str">
        <f t="shared" si="641"/>
        <v/>
      </c>
      <c r="AF190" s="145" t="str">
        <f t="shared" si="642"/>
        <v/>
      </c>
      <c r="AG190" s="146" t="str">
        <f t="shared" si="643"/>
        <v/>
      </c>
      <c r="AH190" s="147" t="str">
        <f t="shared" si="644"/>
        <v/>
      </c>
      <c r="AI190" s="148" t="str">
        <f t="shared" si="645"/>
        <v/>
      </c>
      <c r="AJ190" s="149" t="str">
        <f t="shared" si="646"/>
        <v/>
      </c>
      <c r="AK190" s="150" t="str">
        <f t="shared" si="647"/>
        <v/>
      </c>
      <c r="AM190" s="5"/>
      <c r="AO190" s="143" t="str">
        <f t="shared" si="598"/>
        <v/>
      </c>
      <c r="AP190" s="144" t="str">
        <f t="shared" si="599"/>
        <v/>
      </c>
      <c r="AQ190" s="145" t="str">
        <f t="shared" si="648"/>
        <v/>
      </c>
      <c r="AR190" s="145" t="str">
        <f t="shared" si="649"/>
        <v/>
      </c>
      <c r="AS190" s="146" t="str">
        <f t="shared" si="600"/>
        <v/>
      </c>
      <c r="AT190" s="147" t="str">
        <f t="shared" si="601"/>
        <v/>
      </c>
      <c r="AU190" s="148" t="str">
        <f t="shared" si="602"/>
        <v/>
      </c>
      <c r="AV190" s="149" t="str">
        <f t="shared" si="603"/>
        <v/>
      </c>
      <c r="AW190" s="150" t="str">
        <f t="shared" si="604"/>
        <v/>
      </c>
      <c r="AX190" s="89"/>
      <c r="AY190" s="5"/>
      <c r="AZ190" s="89"/>
      <c r="BA190" s="143" t="str">
        <f t="shared" si="605"/>
        <v/>
      </c>
      <c r="BB190" s="144" t="str">
        <f t="shared" si="606"/>
        <v/>
      </c>
      <c r="BC190" s="145" t="str">
        <f t="shared" si="650"/>
        <v/>
      </c>
      <c r="BD190" s="145" t="str">
        <f t="shared" si="651"/>
        <v/>
      </c>
      <c r="BE190" s="146" t="str">
        <f t="shared" si="607"/>
        <v/>
      </c>
      <c r="BF190" s="147" t="str">
        <f t="shared" si="608"/>
        <v/>
      </c>
      <c r="BG190" s="148" t="str">
        <f t="shared" si="609"/>
        <v/>
      </c>
      <c r="BH190" s="149" t="str">
        <f t="shared" si="610"/>
        <v/>
      </c>
      <c r="BI190" s="150" t="str">
        <f t="shared" si="611"/>
        <v/>
      </c>
      <c r="BJ190" s="89"/>
      <c r="BK190" s="5"/>
      <c r="BL190" s="89"/>
      <c r="BM190" s="143" t="str">
        <f t="shared" si="804"/>
        <v/>
      </c>
      <c r="BN190" s="144" t="str">
        <f t="shared" si="805"/>
        <v/>
      </c>
      <c r="BO190" s="145" t="str">
        <f t="shared" si="806"/>
        <v/>
      </c>
      <c r="BP190" s="145" t="str">
        <f t="shared" si="807"/>
        <v/>
      </c>
      <c r="BQ190" s="146" t="str">
        <f t="shared" si="808"/>
        <v/>
      </c>
      <c r="BR190" s="147" t="str">
        <f t="shared" si="809"/>
        <v/>
      </c>
      <c r="BS190" s="148" t="str">
        <f t="shared" si="810"/>
        <v/>
      </c>
      <c r="BT190" s="149" t="str">
        <f t="shared" si="811"/>
        <v/>
      </c>
      <c r="BU190" s="150" t="str">
        <f t="shared" si="812"/>
        <v/>
      </c>
      <c r="BV190" s="89"/>
      <c r="BW190" s="5"/>
      <c r="BX190" s="89"/>
      <c r="BY190" s="143" t="str">
        <f t="shared" si="795"/>
        <v/>
      </c>
      <c r="BZ190" s="144" t="str">
        <f t="shared" si="796"/>
        <v/>
      </c>
      <c r="CA190" s="145" t="str">
        <f t="shared" si="797"/>
        <v/>
      </c>
      <c r="CB190" s="145" t="str">
        <f t="shared" si="798"/>
        <v/>
      </c>
      <c r="CC190" s="146" t="str">
        <f t="shared" si="799"/>
        <v/>
      </c>
      <c r="CD190" s="147" t="str">
        <f t="shared" si="800"/>
        <v/>
      </c>
      <c r="CE190" s="148" t="str">
        <f t="shared" si="801"/>
        <v/>
      </c>
      <c r="CF190" s="149" t="str">
        <f t="shared" si="802"/>
        <v/>
      </c>
      <c r="CG190" s="150" t="str">
        <f t="shared" si="803"/>
        <v/>
      </c>
      <c r="CH190" s="89"/>
      <c r="CI190" s="5"/>
      <c r="CJ190" s="89"/>
      <c r="CK190" s="143" t="str">
        <f t="shared" si="652"/>
        <v/>
      </c>
      <c r="CL190" s="144" t="str">
        <f t="shared" si="653"/>
        <v/>
      </c>
      <c r="CM190" s="145" t="str">
        <f t="shared" si="654"/>
        <v/>
      </c>
      <c r="CN190" s="145" t="str">
        <f t="shared" si="655"/>
        <v/>
      </c>
      <c r="CO190" s="146" t="str">
        <f t="shared" si="656"/>
        <v/>
      </c>
      <c r="CP190" s="147" t="str">
        <f t="shared" si="657"/>
        <v/>
      </c>
      <c r="CQ190" s="148" t="str">
        <f t="shared" si="658"/>
        <v/>
      </c>
      <c r="CR190" s="149" t="str">
        <f t="shared" si="659"/>
        <v/>
      </c>
      <c r="CS190" s="150" t="str">
        <f t="shared" si="660"/>
        <v/>
      </c>
      <c r="CT190" s="89"/>
      <c r="CU190" s="5"/>
      <c r="CV190" s="89"/>
      <c r="CW190" s="143" t="str">
        <f t="shared" si="562"/>
        <v/>
      </c>
      <c r="CX190" s="144" t="str">
        <f t="shared" si="563"/>
        <v/>
      </c>
      <c r="CY190" s="145" t="str">
        <f t="shared" si="564"/>
        <v/>
      </c>
      <c r="CZ190" s="145" t="str">
        <f t="shared" si="565"/>
        <v/>
      </c>
      <c r="DA190" s="146" t="str">
        <f t="shared" si="566"/>
        <v/>
      </c>
      <c r="DB190" s="147" t="str">
        <f t="shared" si="567"/>
        <v/>
      </c>
      <c r="DC190" s="148" t="str">
        <f t="shared" si="568"/>
        <v/>
      </c>
      <c r="DD190" s="149" t="str">
        <f t="shared" si="569"/>
        <v/>
      </c>
      <c r="DE190" s="150" t="str">
        <f t="shared" si="570"/>
        <v/>
      </c>
      <c r="DF190" s="89"/>
      <c r="DG190" s="142"/>
      <c r="DH190" s="142"/>
      <c r="DI190" s="143" t="str">
        <f t="shared" si="661"/>
        <v/>
      </c>
      <c r="DJ190" s="144" t="str">
        <f t="shared" si="662"/>
        <v/>
      </c>
      <c r="DK190" s="145" t="str">
        <f t="shared" si="663"/>
        <v/>
      </c>
      <c r="DL190" s="145" t="str">
        <f t="shared" si="664"/>
        <v/>
      </c>
      <c r="DM190" s="146" t="str">
        <f t="shared" si="665"/>
        <v/>
      </c>
      <c r="DN190" s="147" t="str">
        <f t="shared" si="666"/>
        <v/>
      </c>
      <c r="DO190" s="148" t="str">
        <f t="shared" si="667"/>
        <v/>
      </c>
      <c r="DP190" s="149" t="str">
        <f t="shared" si="668"/>
        <v/>
      </c>
      <c r="DQ190" s="150" t="str">
        <f t="shared" si="669"/>
        <v/>
      </c>
      <c r="DR190" s="89"/>
      <c r="DS190" s="5"/>
      <c r="DT190" s="89"/>
      <c r="DU190" s="143" t="str">
        <f t="shared" si="670"/>
        <v/>
      </c>
      <c r="DV190" s="144" t="str">
        <f t="shared" si="671"/>
        <v/>
      </c>
      <c r="DW190" s="145" t="str">
        <f t="shared" si="672"/>
        <v/>
      </c>
      <c r="DX190" s="145" t="str">
        <f t="shared" si="673"/>
        <v/>
      </c>
      <c r="DY190" s="146" t="str">
        <f t="shared" si="674"/>
        <v/>
      </c>
      <c r="DZ190" s="147" t="str">
        <f t="shared" si="675"/>
        <v/>
      </c>
      <c r="EA190" s="148" t="str">
        <f t="shared" si="676"/>
        <v/>
      </c>
      <c r="EB190" s="149" t="str">
        <f t="shared" si="677"/>
        <v/>
      </c>
      <c r="EC190" s="150" t="str">
        <f t="shared" si="678"/>
        <v/>
      </c>
      <c r="ED190" s="89"/>
      <c r="EE190" s="5"/>
      <c r="EF190" s="89"/>
      <c r="EG190" s="143" t="str">
        <f t="shared" si="679"/>
        <v/>
      </c>
      <c r="EH190" s="144" t="str">
        <f t="shared" si="680"/>
        <v/>
      </c>
      <c r="EI190" s="145" t="str">
        <f t="shared" si="681"/>
        <v/>
      </c>
      <c r="EJ190" s="145" t="str">
        <f t="shared" si="682"/>
        <v/>
      </c>
      <c r="EK190" s="146" t="str">
        <f t="shared" si="683"/>
        <v/>
      </c>
      <c r="EL190" s="147" t="str">
        <f t="shared" si="684"/>
        <v/>
      </c>
      <c r="EM190" s="148" t="str">
        <f t="shared" si="685"/>
        <v/>
      </c>
      <c r="EN190" s="149" t="str">
        <f t="shared" si="686"/>
        <v/>
      </c>
      <c r="EO190" s="150" t="str">
        <f t="shared" si="687"/>
        <v/>
      </c>
      <c r="EP190" s="89"/>
      <c r="EQ190" s="5"/>
      <c r="ER190" s="89"/>
      <c r="ES190" s="143" t="str">
        <f t="shared" si="688"/>
        <v/>
      </c>
      <c r="ET190" s="144" t="str">
        <f t="shared" si="689"/>
        <v/>
      </c>
      <c r="EU190" s="145" t="str">
        <f t="shared" si="690"/>
        <v/>
      </c>
      <c r="EV190" s="145" t="str">
        <f t="shared" si="691"/>
        <v/>
      </c>
      <c r="EW190" s="146" t="str">
        <f t="shared" si="692"/>
        <v/>
      </c>
      <c r="EX190" s="147" t="str">
        <f t="shared" si="693"/>
        <v/>
      </c>
      <c r="EY190" s="148" t="str">
        <f t="shared" si="694"/>
        <v/>
      </c>
      <c r="EZ190" s="149" t="str">
        <f t="shared" si="695"/>
        <v/>
      </c>
      <c r="FA190" s="150" t="str">
        <f t="shared" si="696"/>
        <v/>
      </c>
      <c r="FB190" s="89"/>
      <c r="FC190" s="5"/>
      <c r="FD190" s="89"/>
      <c r="FE190" s="143" t="str">
        <f t="shared" si="697"/>
        <v/>
      </c>
      <c r="FF190" s="144" t="str">
        <f t="shared" si="698"/>
        <v/>
      </c>
      <c r="FG190" s="145" t="str">
        <f t="shared" si="699"/>
        <v/>
      </c>
      <c r="FH190" s="145" t="str">
        <f t="shared" si="700"/>
        <v/>
      </c>
      <c r="FI190" s="146" t="str">
        <f t="shared" si="701"/>
        <v/>
      </c>
      <c r="FJ190" s="147" t="str">
        <f t="shared" si="702"/>
        <v/>
      </c>
      <c r="FK190" s="148" t="str">
        <f t="shared" si="703"/>
        <v/>
      </c>
      <c r="FL190" s="149" t="str">
        <f t="shared" si="704"/>
        <v/>
      </c>
      <c r="FM190" s="150" t="str">
        <f t="shared" si="705"/>
        <v/>
      </c>
      <c r="FN190" s="89"/>
      <c r="FO190" s="5"/>
      <c r="FP190" s="89"/>
      <c r="FQ190" s="143" t="str">
        <f>IF(FU190="","",#REF!)</f>
        <v/>
      </c>
      <c r="FR190" s="144" t="str">
        <f t="shared" si="706"/>
        <v/>
      </c>
      <c r="FS190" s="145" t="str">
        <f t="shared" si="707"/>
        <v/>
      </c>
      <c r="FT190" s="145" t="str">
        <f t="shared" si="708"/>
        <v/>
      </c>
      <c r="FU190" s="146" t="str">
        <f t="shared" si="709"/>
        <v/>
      </c>
      <c r="FV190" s="147" t="str">
        <f t="shared" si="710"/>
        <v/>
      </c>
      <c r="FW190" s="148" t="str">
        <f t="shared" si="711"/>
        <v/>
      </c>
      <c r="FX190" s="149" t="str">
        <f t="shared" si="712"/>
        <v/>
      </c>
      <c r="FY190" s="150" t="str">
        <f t="shared" si="713"/>
        <v/>
      </c>
      <c r="FZ190" s="89"/>
      <c r="GA190" s="5"/>
      <c r="GB190" s="89"/>
      <c r="GC190" s="143" t="str">
        <f t="shared" si="714"/>
        <v/>
      </c>
      <c r="GD190" s="144" t="str">
        <f t="shared" si="715"/>
        <v/>
      </c>
      <c r="GE190" s="145" t="str">
        <f t="shared" si="716"/>
        <v/>
      </c>
      <c r="GF190" s="145" t="str">
        <f t="shared" si="717"/>
        <v/>
      </c>
      <c r="GG190" s="146" t="str">
        <f t="shared" si="718"/>
        <v/>
      </c>
      <c r="GH190" s="147" t="str">
        <f t="shared" si="719"/>
        <v/>
      </c>
      <c r="GI190" s="148" t="str">
        <f t="shared" si="720"/>
        <v/>
      </c>
      <c r="GJ190" s="149" t="str">
        <f t="shared" si="721"/>
        <v/>
      </c>
      <c r="GK190" s="150" t="str">
        <f t="shared" si="722"/>
        <v/>
      </c>
      <c r="GL190" s="89"/>
      <c r="GM190" s="5"/>
      <c r="GN190" s="89"/>
      <c r="GO190" s="143" t="str">
        <f t="shared" si="723"/>
        <v/>
      </c>
      <c r="GP190" s="144" t="str">
        <f t="shared" si="724"/>
        <v/>
      </c>
      <c r="GQ190" s="145" t="str">
        <f t="shared" si="725"/>
        <v/>
      </c>
      <c r="GR190" s="145" t="str">
        <f t="shared" si="726"/>
        <v/>
      </c>
      <c r="GS190" s="146" t="str">
        <f t="shared" si="727"/>
        <v/>
      </c>
      <c r="GT190" s="147" t="str">
        <f t="shared" si="728"/>
        <v/>
      </c>
      <c r="GU190" s="148" t="str">
        <f t="shared" si="729"/>
        <v/>
      </c>
      <c r="GV190" s="149" t="str">
        <f t="shared" si="730"/>
        <v/>
      </c>
      <c r="GW190" s="150" t="str">
        <f t="shared" si="731"/>
        <v/>
      </c>
      <c r="GX190" s="89"/>
      <c r="GY190" s="5"/>
      <c r="GZ190" s="89"/>
      <c r="HA190" s="143" t="str">
        <f t="shared" si="732"/>
        <v/>
      </c>
      <c r="HB190" s="144" t="str">
        <f t="shared" si="733"/>
        <v/>
      </c>
      <c r="HC190" s="145" t="str">
        <f t="shared" si="734"/>
        <v/>
      </c>
      <c r="HD190" s="145" t="str">
        <f t="shared" si="735"/>
        <v/>
      </c>
      <c r="HE190" s="146" t="str">
        <f t="shared" si="736"/>
        <v/>
      </c>
      <c r="HF190" s="147" t="str">
        <f t="shared" si="737"/>
        <v/>
      </c>
      <c r="HG190" s="148" t="str">
        <f t="shared" si="738"/>
        <v/>
      </c>
      <c r="HH190" s="149" t="str">
        <f t="shared" si="739"/>
        <v/>
      </c>
      <c r="HI190" s="150" t="str">
        <f t="shared" si="740"/>
        <v/>
      </c>
      <c r="HJ190" s="89"/>
      <c r="HK190" s="5"/>
      <c r="HL190" s="89"/>
      <c r="HM190" s="143" t="str">
        <f t="shared" si="741"/>
        <v/>
      </c>
      <c r="HN190" s="144" t="str">
        <f t="shared" si="742"/>
        <v/>
      </c>
      <c r="HO190" s="145" t="str">
        <f t="shared" si="743"/>
        <v/>
      </c>
      <c r="HP190" s="145" t="str">
        <f t="shared" si="744"/>
        <v/>
      </c>
      <c r="HQ190" s="146" t="str">
        <f t="shared" si="745"/>
        <v/>
      </c>
      <c r="HR190" s="147" t="str">
        <f t="shared" si="746"/>
        <v/>
      </c>
      <c r="HS190" s="148" t="str">
        <f t="shared" si="747"/>
        <v/>
      </c>
      <c r="HT190" s="149" t="str">
        <f t="shared" si="748"/>
        <v/>
      </c>
      <c r="HU190" s="150" t="str">
        <f t="shared" si="749"/>
        <v/>
      </c>
      <c r="HV190" s="89"/>
      <c r="HW190" s="5"/>
      <c r="HX190" s="89"/>
      <c r="HY190" s="143" t="str">
        <f t="shared" si="750"/>
        <v/>
      </c>
      <c r="HZ190" s="144" t="str">
        <f t="shared" si="751"/>
        <v/>
      </c>
      <c r="IA190" s="145" t="str">
        <f t="shared" si="752"/>
        <v/>
      </c>
      <c r="IB190" s="145" t="str">
        <f t="shared" si="753"/>
        <v/>
      </c>
      <c r="IC190" s="146" t="str">
        <f t="shared" si="754"/>
        <v/>
      </c>
      <c r="ID190" s="147" t="str">
        <f t="shared" si="755"/>
        <v/>
      </c>
      <c r="IE190" s="148" t="str">
        <f t="shared" si="756"/>
        <v/>
      </c>
      <c r="IF190" s="149" t="str">
        <f t="shared" si="757"/>
        <v/>
      </c>
      <c r="IG190" s="150" t="str">
        <f t="shared" si="758"/>
        <v/>
      </c>
      <c r="IH190" s="89"/>
      <c r="II190" s="5"/>
      <c r="IJ190" s="89"/>
      <c r="IK190" s="143" t="str">
        <f t="shared" si="759"/>
        <v/>
      </c>
      <c r="IL190" s="144" t="str">
        <f t="shared" si="760"/>
        <v/>
      </c>
      <c r="IM190" s="145" t="str">
        <f t="shared" si="761"/>
        <v/>
      </c>
      <c r="IN190" s="145" t="str">
        <f t="shared" si="762"/>
        <v/>
      </c>
      <c r="IO190" s="146" t="str">
        <f t="shared" si="763"/>
        <v/>
      </c>
      <c r="IP190" s="147" t="str">
        <f t="shared" si="764"/>
        <v/>
      </c>
      <c r="IQ190" s="148" t="str">
        <f t="shared" si="765"/>
        <v/>
      </c>
      <c r="IR190" s="149" t="str">
        <f t="shared" si="766"/>
        <v/>
      </c>
      <c r="IS190" s="150" t="str">
        <f t="shared" si="767"/>
        <v/>
      </c>
      <c r="IT190" s="89"/>
      <c r="IU190" s="5"/>
      <c r="IV190" s="89"/>
      <c r="IW190" s="143" t="str">
        <f t="shared" si="768"/>
        <v/>
      </c>
      <c r="IX190" s="144" t="str">
        <f t="shared" si="769"/>
        <v/>
      </c>
      <c r="IY190" s="145" t="str">
        <f t="shared" si="770"/>
        <v/>
      </c>
      <c r="IZ190" s="145" t="str">
        <f t="shared" si="771"/>
        <v/>
      </c>
      <c r="JA190" s="146" t="str">
        <f t="shared" si="772"/>
        <v/>
      </c>
      <c r="JB190" s="147" t="str">
        <f t="shared" si="773"/>
        <v/>
      </c>
      <c r="JC190" s="148" t="str">
        <f t="shared" si="774"/>
        <v/>
      </c>
      <c r="JD190" s="149" t="str">
        <f t="shared" si="775"/>
        <v/>
      </c>
      <c r="JE190" s="150" t="str">
        <f t="shared" si="776"/>
        <v/>
      </c>
      <c r="JF190" s="89"/>
      <c r="JG190" s="5"/>
      <c r="JH190" s="89"/>
      <c r="JI190" s="143" t="str">
        <f t="shared" si="777"/>
        <v/>
      </c>
      <c r="JJ190" s="144" t="str">
        <f t="shared" si="778"/>
        <v/>
      </c>
      <c r="JK190" s="145" t="str">
        <f t="shared" si="779"/>
        <v/>
      </c>
      <c r="JL190" s="145" t="str">
        <f t="shared" si="780"/>
        <v/>
      </c>
      <c r="JM190" s="146" t="str">
        <f t="shared" si="781"/>
        <v/>
      </c>
      <c r="JN190" s="147" t="str">
        <f t="shared" si="782"/>
        <v/>
      </c>
      <c r="JO190" s="148" t="str">
        <f t="shared" si="783"/>
        <v/>
      </c>
      <c r="JP190" s="149" t="str">
        <f t="shared" si="784"/>
        <v/>
      </c>
      <c r="JQ190" s="150" t="str">
        <f t="shared" si="785"/>
        <v/>
      </c>
      <c r="JR190" s="89"/>
      <c r="JS190" s="5"/>
      <c r="JT190" s="89"/>
      <c r="JU190" s="143" t="str">
        <f t="shared" si="786"/>
        <v/>
      </c>
      <c r="JV190" s="144" t="str">
        <f t="shared" si="787"/>
        <v/>
      </c>
      <c r="JW190" s="145" t="str">
        <f t="shared" si="788"/>
        <v/>
      </c>
      <c r="JX190" s="145" t="str">
        <f t="shared" si="789"/>
        <v/>
      </c>
      <c r="JY190" s="146" t="str">
        <f t="shared" si="790"/>
        <v/>
      </c>
      <c r="JZ190" s="147" t="str">
        <f t="shared" si="791"/>
        <v/>
      </c>
      <c r="KA190" s="148" t="str">
        <f t="shared" si="792"/>
        <v/>
      </c>
      <c r="KB190" s="149" t="str">
        <f t="shared" si="793"/>
        <v/>
      </c>
      <c r="KC190" s="150" t="str">
        <f t="shared" si="794"/>
        <v/>
      </c>
      <c r="KD190" s="89"/>
      <c r="KE190" s="5"/>
      <c r="KF190" s="89"/>
    </row>
    <row r="191" spans="1:292" ht="13.5" customHeight="1" x14ac:dyDescent="0.25">
      <c r="A191" s="100"/>
      <c r="E191" s="143" t="str">
        <f t="shared" si="621"/>
        <v/>
      </c>
      <c r="F191" s="144" t="str">
        <f t="shared" si="622"/>
        <v/>
      </c>
      <c r="G191" s="145" t="str">
        <f t="shared" si="623"/>
        <v/>
      </c>
      <c r="H191" s="145" t="str">
        <f t="shared" si="624"/>
        <v/>
      </c>
      <c r="I191" s="146" t="str">
        <f t="shared" si="625"/>
        <v/>
      </c>
      <c r="J191" s="147" t="str">
        <f t="shared" si="626"/>
        <v/>
      </c>
      <c r="K191" s="148" t="str">
        <f t="shared" si="627"/>
        <v/>
      </c>
      <c r="L191" s="149" t="str">
        <f t="shared" si="628"/>
        <v/>
      </c>
      <c r="M191" s="150" t="str">
        <f t="shared" si="629"/>
        <v/>
      </c>
      <c r="O191" s="5"/>
      <c r="Q191" s="143" t="str">
        <f t="shared" si="630"/>
        <v/>
      </c>
      <c r="R191" s="144" t="str">
        <f t="shared" si="631"/>
        <v/>
      </c>
      <c r="S191" s="145" t="str">
        <f t="shared" si="632"/>
        <v/>
      </c>
      <c r="T191" s="145" t="str">
        <f t="shared" si="633"/>
        <v/>
      </c>
      <c r="U191" s="146" t="str">
        <f t="shared" si="634"/>
        <v/>
      </c>
      <c r="V191" s="147" t="str">
        <f t="shared" si="635"/>
        <v/>
      </c>
      <c r="W191" s="148" t="str">
        <f t="shared" si="636"/>
        <v/>
      </c>
      <c r="X191" s="149" t="str">
        <f t="shared" si="637"/>
        <v/>
      </c>
      <c r="Y191" s="150" t="str">
        <f t="shared" si="638"/>
        <v/>
      </c>
      <c r="AA191" s="5"/>
      <c r="AC191" s="143" t="str">
        <f t="shared" si="639"/>
        <v/>
      </c>
      <c r="AD191" s="144" t="str">
        <f t="shared" si="640"/>
        <v/>
      </c>
      <c r="AE191" s="145" t="str">
        <f t="shared" si="641"/>
        <v/>
      </c>
      <c r="AF191" s="145" t="str">
        <f t="shared" si="642"/>
        <v/>
      </c>
      <c r="AG191" s="146" t="str">
        <f t="shared" si="643"/>
        <v/>
      </c>
      <c r="AH191" s="147" t="str">
        <f t="shared" si="644"/>
        <v/>
      </c>
      <c r="AI191" s="148" t="str">
        <f t="shared" si="645"/>
        <v/>
      </c>
      <c r="AJ191" s="149" t="str">
        <f t="shared" si="646"/>
        <v/>
      </c>
      <c r="AK191" s="150" t="str">
        <f t="shared" si="647"/>
        <v/>
      </c>
      <c r="AM191" s="5"/>
      <c r="AO191" s="143" t="str">
        <f t="shared" si="598"/>
        <v/>
      </c>
      <c r="AP191" s="144" t="str">
        <f t="shared" si="599"/>
        <v/>
      </c>
      <c r="AQ191" s="145" t="str">
        <f t="shared" si="648"/>
        <v/>
      </c>
      <c r="AR191" s="145" t="str">
        <f t="shared" si="649"/>
        <v/>
      </c>
      <c r="AS191" s="146" t="str">
        <f t="shared" si="600"/>
        <v/>
      </c>
      <c r="AT191" s="147" t="str">
        <f t="shared" si="601"/>
        <v/>
      </c>
      <c r="AU191" s="148" t="str">
        <f t="shared" si="602"/>
        <v/>
      </c>
      <c r="AV191" s="149" t="str">
        <f t="shared" si="603"/>
        <v/>
      </c>
      <c r="AW191" s="150" t="str">
        <f t="shared" si="604"/>
        <v/>
      </c>
      <c r="AX191" s="89"/>
      <c r="AY191" s="5"/>
      <c r="AZ191" s="89"/>
      <c r="BA191" s="143" t="str">
        <f t="shared" si="605"/>
        <v/>
      </c>
      <c r="BB191" s="144" t="str">
        <f t="shared" si="606"/>
        <v/>
      </c>
      <c r="BC191" s="145" t="str">
        <f t="shared" si="650"/>
        <v/>
      </c>
      <c r="BD191" s="145" t="str">
        <f t="shared" si="651"/>
        <v/>
      </c>
      <c r="BE191" s="146" t="str">
        <f t="shared" si="607"/>
        <v/>
      </c>
      <c r="BF191" s="147" t="str">
        <f t="shared" si="608"/>
        <v/>
      </c>
      <c r="BG191" s="148" t="str">
        <f t="shared" si="609"/>
        <v/>
      </c>
      <c r="BH191" s="149" t="str">
        <f t="shared" si="610"/>
        <v/>
      </c>
      <c r="BI191" s="150" t="str">
        <f t="shared" si="611"/>
        <v/>
      </c>
      <c r="BJ191" s="89"/>
      <c r="BK191" s="5"/>
      <c r="BL191" s="89"/>
      <c r="BM191" s="143" t="str">
        <f t="shared" si="804"/>
        <v/>
      </c>
      <c r="BN191" s="144" t="str">
        <f t="shared" si="805"/>
        <v/>
      </c>
      <c r="BO191" s="145" t="str">
        <f t="shared" si="806"/>
        <v/>
      </c>
      <c r="BP191" s="145" t="str">
        <f t="shared" si="807"/>
        <v/>
      </c>
      <c r="BQ191" s="146" t="str">
        <f t="shared" si="808"/>
        <v/>
      </c>
      <c r="BR191" s="147" t="str">
        <f t="shared" si="809"/>
        <v/>
      </c>
      <c r="BS191" s="148" t="str">
        <f t="shared" si="810"/>
        <v/>
      </c>
      <c r="BT191" s="149" t="str">
        <f t="shared" si="811"/>
        <v/>
      </c>
      <c r="BU191" s="150" t="str">
        <f t="shared" si="812"/>
        <v/>
      </c>
      <c r="BV191" s="89"/>
      <c r="BW191" s="5"/>
      <c r="BX191" s="89"/>
      <c r="BY191" s="143" t="str">
        <f t="shared" si="795"/>
        <v/>
      </c>
      <c r="BZ191" s="144" t="str">
        <f t="shared" si="796"/>
        <v/>
      </c>
      <c r="CA191" s="145" t="str">
        <f t="shared" si="797"/>
        <v/>
      </c>
      <c r="CB191" s="145" t="str">
        <f t="shared" si="798"/>
        <v/>
      </c>
      <c r="CC191" s="146" t="str">
        <f t="shared" si="799"/>
        <v/>
      </c>
      <c r="CD191" s="147" t="str">
        <f t="shared" si="800"/>
        <v/>
      </c>
      <c r="CE191" s="148" t="str">
        <f t="shared" si="801"/>
        <v/>
      </c>
      <c r="CF191" s="149" t="str">
        <f t="shared" si="802"/>
        <v/>
      </c>
      <c r="CG191" s="150" t="str">
        <f t="shared" si="803"/>
        <v/>
      </c>
      <c r="CH191" s="89"/>
      <c r="CI191" s="5"/>
      <c r="CJ191" s="89"/>
      <c r="CK191" s="143" t="str">
        <f t="shared" si="652"/>
        <v/>
      </c>
      <c r="CL191" s="144" t="str">
        <f t="shared" si="653"/>
        <v/>
      </c>
      <c r="CM191" s="145" t="str">
        <f t="shared" si="654"/>
        <v/>
      </c>
      <c r="CN191" s="145" t="str">
        <f t="shared" si="655"/>
        <v/>
      </c>
      <c r="CO191" s="146" t="str">
        <f t="shared" si="656"/>
        <v/>
      </c>
      <c r="CP191" s="147" t="str">
        <f t="shared" si="657"/>
        <v/>
      </c>
      <c r="CQ191" s="148" t="str">
        <f t="shared" si="658"/>
        <v/>
      </c>
      <c r="CR191" s="149" t="str">
        <f t="shared" si="659"/>
        <v/>
      </c>
      <c r="CS191" s="150" t="str">
        <f t="shared" si="660"/>
        <v/>
      </c>
      <c r="CT191" s="89"/>
      <c r="CU191" s="5"/>
      <c r="CV191" s="89"/>
      <c r="CW191" s="143" t="str">
        <f t="shared" si="562"/>
        <v/>
      </c>
      <c r="CX191" s="144" t="str">
        <f t="shared" si="563"/>
        <v/>
      </c>
      <c r="CY191" s="145" t="str">
        <f t="shared" si="564"/>
        <v/>
      </c>
      <c r="CZ191" s="145" t="str">
        <f t="shared" si="565"/>
        <v/>
      </c>
      <c r="DA191" s="146" t="str">
        <f t="shared" si="566"/>
        <v/>
      </c>
      <c r="DB191" s="147" t="str">
        <f t="shared" si="567"/>
        <v/>
      </c>
      <c r="DC191" s="148" t="str">
        <f t="shared" si="568"/>
        <v/>
      </c>
      <c r="DD191" s="149" t="str">
        <f t="shared" si="569"/>
        <v/>
      </c>
      <c r="DE191" s="150" t="str">
        <f t="shared" si="570"/>
        <v/>
      </c>
      <c r="DF191" s="89"/>
      <c r="DG191" s="142"/>
      <c r="DH191" s="142"/>
      <c r="DI191" s="143" t="str">
        <f t="shared" si="661"/>
        <v/>
      </c>
      <c r="DJ191" s="144" t="str">
        <f t="shared" si="662"/>
        <v/>
      </c>
      <c r="DK191" s="145" t="str">
        <f t="shared" si="663"/>
        <v/>
      </c>
      <c r="DL191" s="145" t="str">
        <f t="shared" si="664"/>
        <v/>
      </c>
      <c r="DM191" s="146" t="str">
        <f t="shared" si="665"/>
        <v/>
      </c>
      <c r="DN191" s="147" t="str">
        <f t="shared" si="666"/>
        <v/>
      </c>
      <c r="DO191" s="148" t="str">
        <f t="shared" si="667"/>
        <v/>
      </c>
      <c r="DP191" s="149" t="str">
        <f t="shared" si="668"/>
        <v/>
      </c>
      <c r="DQ191" s="150" t="str">
        <f t="shared" si="669"/>
        <v/>
      </c>
      <c r="DR191" s="89"/>
      <c r="DS191" s="5"/>
      <c r="DT191" s="89"/>
      <c r="DU191" s="143" t="str">
        <f t="shared" si="670"/>
        <v/>
      </c>
      <c r="DV191" s="144" t="str">
        <f t="shared" si="671"/>
        <v/>
      </c>
      <c r="DW191" s="145" t="str">
        <f t="shared" si="672"/>
        <v/>
      </c>
      <c r="DX191" s="145" t="str">
        <f t="shared" si="673"/>
        <v/>
      </c>
      <c r="DY191" s="146" t="str">
        <f t="shared" si="674"/>
        <v/>
      </c>
      <c r="DZ191" s="147" t="str">
        <f t="shared" si="675"/>
        <v/>
      </c>
      <c r="EA191" s="148" t="str">
        <f t="shared" si="676"/>
        <v/>
      </c>
      <c r="EB191" s="149" t="str">
        <f t="shared" si="677"/>
        <v/>
      </c>
      <c r="EC191" s="150" t="str">
        <f t="shared" si="678"/>
        <v/>
      </c>
      <c r="ED191" s="89"/>
      <c r="EE191" s="5"/>
      <c r="EF191" s="89"/>
      <c r="EG191" s="143" t="str">
        <f t="shared" si="679"/>
        <v/>
      </c>
      <c r="EH191" s="144" t="str">
        <f t="shared" si="680"/>
        <v/>
      </c>
      <c r="EI191" s="145" t="str">
        <f t="shared" si="681"/>
        <v/>
      </c>
      <c r="EJ191" s="145" t="str">
        <f t="shared" si="682"/>
        <v/>
      </c>
      <c r="EK191" s="146" t="str">
        <f t="shared" si="683"/>
        <v/>
      </c>
      <c r="EL191" s="147" t="str">
        <f t="shared" si="684"/>
        <v/>
      </c>
      <c r="EM191" s="148" t="str">
        <f t="shared" si="685"/>
        <v/>
      </c>
      <c r="EN191" s="149" t="str">
        <f t="shared" si="686"/>
        <v/>
      </c>
      <c r="EO191" s="150" t="str">
        <f t="shared" si="687"/>
        <v/>
      </c>
      <c r="EP191" s="89"/>
      <c r="EQ191" s="5"/>
      <c r="ER191" s="89"/>
      <c r="ES191" s="143" t="str">
        <f t="shared" si="688"/>
        <v/>
      </c>
      <c r="ET191" s="144" t="str">
        <f t="shared" si="689"/>
        <v/>
      </c>
      <c r="EU191" s="145" t="str">
        <f t="shared" si="690"/>
        <v/>
      </c>
      <c r="EV191" s="145" t="str">
        <f t="shared" si="691"/>
        <v/>
      </c>
      <c r="EW191" s="146" t="str">
        <f t="shared" si="692"/>
        <v/>
      </c>
      <c r="EX191" s="147" t="str">
        <f t="shared" si="693"/>
        <v/>
      </c>
      <c r="EY191" s="148" t="str">
        <f t="shared" si="694"/>
        <v/>
      </c>
      <c r="EZ191" s="149" t="str">
        <f t="shared" si="695"/>
        <v/>
      </c>
      <c r="FA191" s="150" t="str">
        <f t="shared" si="696"/>
        <v/>
      </c>
      <c r="FB191" s="89"/>
      <c r="FC191" s="5"/>
      <c r="FD191" s="89"/>
      <c r="FE191" s="143" t="str">
        <f t="shared" si="697"/>
        <v/>
      </c>
      <c r="FF191" s="144" t="str">
        <f t="shared" si="698"/>
        <v/>
      </c>
      <c r="FG191" s="145" t="str">
        <f t="shared" si="699"/>
        <v/>
      </c>
      <c r="FH191" s="145" t="str">
        <f t="shared" si="700"/>
        <v/>
      </c>
      <c r="FI191" s="146" t="str">
        <f t="shared" si="701"/>
        <v/>
      </c>
      <c r="FJ191" s="147" t="str">
        <f t="shared" si="702"/>
        <v/>
      </c>
      <c r="FK191" s="148" t="str">
        <f t="shared" si="703"/>
        <v/>
      </c>
      <c r="FL191" s="149" t="str">
        <f t="shared" si="704"/>
        <v/>
      </c>
      <c r="FM191" s="150" t="str">
        <f t="shared" si="705"/>
        <v/>
      </c>
      <c r="FN191" s="89"/>
      <c r="FO191" s="5"/>
      <c r="FP191" s="89"/>
      <c r="FQ191" s="143" t="str">
        <f>IF(FU191="","",#REF!)</f>
        <v/>
      </c>
      <c r="FR191" s="144" t="str">
        <f t="shared" si="706"/>
        <v/>
      </c>
      <c r="FS191" s="145" t="str">
        <f t="shared" si="707"/>
        <v/>
      </c>
      <c r="FT191" s="145" t="str">
        <f t="shared" si="708"/>
        <v/>
      </c>
      <c r="FU191" s="146" t="str">
        <f t="shared" si="709"/>
        <v/>
      </c>
      <c r="FV191" s="147" t="str">
        <f t="shared" si="710"/>
        <v/>
      </c>
      <c r="FW191" s="148" t="str">
        <f t="shared" si="711"/>
        <v/>
      </c>
      <c r="FX191" s="149" t="str">
        <f t="shared" si="712"/>
        <v/>
      </c>
      <c r="FY191" s="150" t="str">
        <f t="shared" si="713"/>
        <v/>
      </c>
      <c r="FZ191" s="89"/>
      <c r="GA191" s="5"/>
      <c r="GB191" s="89"/>
      <c r="GC191" s="143" t="str">
        <f t="shared" si="714"/>
        <v/>
      </c>
      <c r="GD191" s="144" t="str">
        <f t="shared" si="715"/>
        <v/>
      </c>
      <c r="GE191" s="145" t="str">
        <f t="shared" si="716"/>
        <v/>
      </c>
      <c r="GF191" s="145" t="str">
        <f t="shared" si="717"/>
        <v/>
      </c>
      <c r="GG191" s="146" t="str">
        <f t="shared" si="718"/>
        <v/>
      </c>
      <c r="GH191" s="147" t="str">
        <f t="shared" si="719"/>
        <v/>
      </c>
      <c r="GI191" s="148" t="str">
        <f t="shared" si="720"/>
        <v/>
      </c>
      <c r="GJ191" s="149" t="str">
        <f t="shared" si="721"/>
        <v/>
      </c>
      <c r="GK191" s="150" t="str">
        <f t="shared" si="722"/>
        <v/>
      </c>
      <c r="GL191" s="89"/>
      <c r="GM191" s="5"/>
      <c r="GN191" s="89"/>
      <c r="GO191" s="143" t="str">
        <f t="shared" si="723"/>
        <v/>
      </c>
      <c r="GP191" s="144" t="str">
        <f t="shared" si="724"/>
        <v/>
      </c>
      <c r="GQ191" s="145" t="str">
        <f t="shared" si="725"/>
        <v/>
      </c>
      <c r="GR191" s="145" t="str">
        <f t="shared" si="726"/>
        <v/>
      </c>
      <c r="GS191" s="146" t="str">
        <f t="shared" si="727"/>
        <v/>
      </c>
      <c r="GT191" s="147" t="str">
        <f t="shared" si="728"/>
        <v/>
      </c>
      <c r="GU191" s="148" t="str">
        <f t="shared" si="729"/>
        <v/>
      </c>
      <c r="GV191" s="149" t="str">
        <f t="shared" si="730"/>
        <v/>
      </c>
      <c r="GW191" s="150" t="str">
        <f t="shared" si="731"/>
        <v/>
      </c>
      <c r="GX191" s="89"/>
      <c r="GY191" s="5"/>
      <c r="GZ191" s="89"/>
      <c r="HA191" s="143" t="str">
        <f t="shared" si="732"/>
        <v/>
      </c>
      <c r="HB191" s="144" t="str">
        <f t="shared" si="733"/>
        <v/>
      </c>
      <c r="HC191" s="145" t="str">
        <f t="shared" si="734"/>
        <v/>
      </c>
      <c r="HD191" s="145" t="str">
        <f t="shared" si="735"/>
        <v/>
      </c>
      <c r="HE191" s="146" t="str">
        <f t="shared" si="736"/>
        <v/>
      </c>
      <c r="HF191" s="147" t="str">
        <f t="shared" si="737"/>
        <v/>
      </c>
      <c r="HG191" s="148" t="str">
        <f t="shared" si="738"/>
        <v/>
      </c>
      <c r="HH191" s="149" t="str">
        <f t="shared" si="739"/>
        <v/>
      </c>
      <c r="HI191" s="150" t="str">
        <f t="shared" si="740"/>
        <v/>
      </c>
      <c r="HJ191" s="89"/>
      <c r="HK191" s="5"/>
      <c r="HL191" s="89"/>
      <c r="HM191" s="143" t="str">
        <f t="shared" si="741"/>
        <v/>
      </c>
      <c r="HN191" s="144" t="str">
        <f t="shared" si="742"/>
        <v/>
      </c>
      <c r="HO191" s="145" t="str">
        <f t="shared" si="743"/>
        <v/>
      </c>
      <c r="HP191" s="145" t="str">
        <f t="shared" si="744"/>
        <v/>
      </c>
      <c r="HQ191" s="146" t="str">
        <f t="shared" si="745"/>
        <v/>
      </c>
      <c r="HR191" s="147" t="str">
        <f t="shared" si="746"/>
        <v/>
      </c>
      <c r="HS191" s="148" t="str">
        <f t="shared" si="747"/>
        <v/>
      </c>
      <c r="HT191" s="149" t="str">
        <f t="shared" si="748"/>
        <v/>
      </c>
      <c r="HU191" s="150" t="str">
        <f t="shared" si="749"/>
        <v/>
      </c>
      <c r="HV191" s="89"/>
      <c r="HW191" s="5"/>
      <c r="HX191" s="89"/>
      <c r="HY191" s="143" t="str">
        <f t="shared" si="750"/>
        <v/>
      </c>
      <c r="HZ191" s="144" t="str">
        <f t="shared" si="751"/>
        <v/>
      </c>
      <c r="IA191" s="145" t="str">
        <f t="shared" si="752"/>
        <v/>
      </c>
      <c r="IB191" s="145" t="str">
        <f t="shared" si="753"/>
        <v/>
      </c>
      <c r="IC191" s="146" t="str">
        <f t="shared" si="754"/>
        <v/>
      </c>
      <c r="ID191" s="147" t="str">
        <f t="shared" si="755"/>
        <v/>
      </c>
      <c r="IE191" s="148" t="str">
        <f t="shared" si="756"/>
        <v/>
      </c>
      <c r="IF191" s="149" t="str">
        <f t="shared" si="757"/>
        <v/>
      </c>
      <c r="IG191" s="150" t="str">
        <f t="shared" si="758"/>
        <v/>
      </c>
      <c r="IH191" s="89"/>
      <c r="II191" s="5"/>
      <c r="IJ191" s="89"/>
      <c r="IK191" s="143" t="str">
        <f t="shared" si="759"/>
        <v/>
      </c>
      <c r="IL191" s="144" t="str">
        <f t="shared" si="760"/>
        <v/>
      </c>
      <c r="IM191" s="145" t="str">
        <f t="shared" si="761"/>
        <v/>
      </c>
      <c r="IN191" s="145" t="str">
        <f t="shared" si="762"/>
        <v/>
      </c>
      <c r="IO191" s="146" t="str">
        <f t="shared" si="763"/>
        <v/>
      </c>
      <c r="IP191" s="147" t="str">
        <f t="shared" si="764"/>
        <v/>
      </c>
      <c r="IQ191" s="148" t="str">
        <f t="shared" si="765"/>
        <v/>
      </c>
      <c r="IR191" s="149" t="str">
        <f t="shared" si="766"/>
        <v/>
      </c>
      <c r="IS191" s="150" t="str">
        <f t="shared" si="767"/>
        <v/>
      </c>
      <c r="IT191" s="89"/>
      <c r="IU191" s="5"/>
      <c r="IV191" s="89"/>
      <c r="IW191" s="143" t="str">
        <f t="shared" si="768"/>
        <v/>
      </c>
      <c r="IX191" s="144" t="str">
        <f t="shared" si="769"/>
        <v/>
      </c>
      <c r="IY191" s="145" t="str">
        <f t="shared" si="770"/>
        <v/>
      </c>
      <c r="IZ191" s="145" t="str">
        <f t="shared" si="771"/>
        <v/>
      </c>
      <c r="JA191" s="146" t="str">
        <f t="shared" si="772"/>
        <v/>
      </c>
      <c r="JB191" s="147" t="str">
        <f t="shared" si="773"/>
        <v/>
      </c>
      <c r="JC191" s="148" t="str">
        <f t="shared" si="774"/>
        <v/>
      </c>
      <c r="JD191" s="149" t="str">
        <f t="shared" si="775"/>
        <v/>
      </c>
      <c r="JE191" s="150" t="str">
        <f t="shared" si="776"/>
        <v/>
      </c>
      <c r="JF191" s="89"/>
      <c r="JG191" s="5"/>
      <c r="JH191" s="89"/>
      <c r="JI191" s="143" t="str">
        <f t="shared" si="777"/>
        <v/>
      </c>
      <c r="JJ191" s="144" t="str">
        <f t="shared" si="778"/>
        <v/>
      </c>
      <c r="JK191" s="145" t="str">
        <f t="shared" si="779"/>
        <v/>
      </c>
      <c r="JL191" s="145" t="str">
        <f t="shared" si="780"/>
        <v/>
      </c>
      <c r="JM191" s="146" t="str">
        <f t="shared" si="781"/>
        <v/>
      </c>
      <c r="JN191" s="147" t="str">
        <f t="shared" si="782"/>
        <v/>
      </c>
      <c r="JO191" s="148" t="str">
        <f t="shared" si="783"/>
        <v/>
      </c>
      <c r="JP191" s="149" t="str">
        <f t="shared" si="784"/>
        <v/>
      </c>
      <c r="JQ191" s="150" t="str">
        <f t="shared" si="785"/>
        <v/>
      </c>
      <c r="JR191" s="89"/>
      <c r="JS191" s="5"/>
      <c r="JT191" s="89"/>
      <c r="JU191" s="143" t="str">
        <f t="shared" si="786"/>
        <v/>
      </c>
      <c r="JV191" s="144" t="str">
        <f t="shared" si="787"/>
        <v/>
      </c>
      <c r="JW191" s="145" t="str">
        <f t="shared" si="788"/>
        <v/>
      </c>
      <c r="JX191" s="145" t="str">
        <f t="shared" si="789"/>
        <v/>
      </c>
      <c r="JY191" s="146" t="str">
        <f t="shared" si="790"/>
        <v/>
      </c>
      <c r="JZ191" s="147" t="str">
        <f t="shared" si="791"/>
        <v/>
      </c>
      <c r="KA191" s="148" t="str">
        <f t="shared" si="792"/>
        <v/>
      </c>
      <c r="KB191" s="149" t="str">
        <f t="shared" si="793"/>
        <v/>
      </c>
      <c r="KC191" s="150" t="str">
        <f t="shared" si="794"/>
        <v/>
      </c>
      <c r="KD191" s="89"/>
      <c r="KE191" s="5"/>
      <c r="KF191" s="89"/>
    </row>
    <row r="192" spans="1:292" ht="13.5" customHeight="1" x14ac:dyDescent="0.25">
      <c r="A192" s="100"/>
      <c r="E192" s="143" t="str">
        <f t="shared" si="621"/>
        <v/>
      </c>
      <c r="F192" s="144" t="str">
        <f t="shared" si="622"/>
        <v/>
      </c>
      <c r="G192" s="145" t="str">
        <f t="shared" si="623"/>
        <v/>
      </c>
      <c r="H192" s="145" t="str">
        <f t="shared" si="624"/>
        <v/>
      </c>
      <c r="I192" s="146" t="str">
        <f t="shared" si="625"/>
        <v/>
      </c>
      <c r="J192" s="147" t="str">
        <f t="shared" si="626"/>
        <v/>
      </c>
      <c r="K192" s="148" t="str">
        <f t="shared" si="627"/>
        <v/>
      </c>
      <c r="L192" s="149" t="str">
        <f t="shared" si="628"/>
        <v/>
      </c>
      <c r="M192" s="150" t="str">
        <f t="shared" si="629"/>
        <v/>
      </c>
      <c r="O192" s="5"/>
      <c r="Q192" s="143" t="str">
        <f t="shared" si="630"/>
        <v/>
      </c>
      <c r="R192" s="144" t="str">
        <f t="shared" si="631"/>
        <v/>
      </c>
      <c r="S192" s="145" t="str">
        <f t="shared" si="632"/>
        <v/>
      </c>
      <c r="T192" s="145" t="str">
        <f t="shared" si="633"/>
        <v/>
      </c>
      <c r="U192" s="146" t="str">
        <f t="shared" si="634"/>
        <v/>
      </c>
      <c r="V192" s="147" t="str">
        <f t="shared" si="635"/>
        <v/>
      </c>
      <c r="W192" s="148" t="str">
        <f t="shared" si="636"/>
        <v/>
      </c>
      <c r="X192" s="149" t="str">
        <f t="shared" si="637"/>
        <v/>
      </c>
      <c r="Y192" s="150" t="str">
        <f t="shared" si="638"/>
        <v/>
      </c>
      <c r="AA192" s="5"/>
      <c r="AC192" s="143" t="str">
        <f t="shared" si="639"/>
        <v/>
      </c>
      <c r="AD192" s="144" t="str">
        <f t="shared" si="640"/>
        <v/>
      </c>
      <c r="AE192" s="145" t="str">
        <f t="shared" si="641"/>
        <v/>
      </c>
      <c r="AF192" s="145" t="str">
        <f t="shared" si="642"/>
        <v/>
      </c>
      <c r="AG192" s="146" t="str">
        <f t="shared" si="643"/>
        <v/>
      </c>
      <c r="AH192" s="147" t="str">
        <f t="shared" si="644"/>
        <v/>
      </c>
      <c r="AI192" s="148" t="str">
        <f t="shared" si="645"/>
        <v/>
      </c>
      <c r="AJ192" s="149" t="str">
        <f t="shared" si="646"/>
        <v/>
      </c>
      <c r="AK192" s="150" t="str">
        <f t="shared" si="647"/>
        <v/>
      </c>
      <c r="AM192" s="5"/>
      <c r="AO192" s="143" t="str">
        <f t="shared" si="598"/>
        <v/>
      </c>
      <c r="AP192" s="144" t="str">
        <f t="shared" si="599"/>
        <v/>
      </c>
      <c r="AQ192" s="145" t="str">
        <f t="shared" si="648"/>
        <v/>
      </c>
      <c r="AR192" s="145" t="str">
        <f t="shared" si="649"/>
        <v/>
      </c>
      <c r="AS192" s="146" t="str">
        <f t="shared" si="600"/>
        <v/>
      </c>
      <c r="AT192" s="147" t="str">
        <f t="shared" si="601"/>
        <v/>
      </c>
      <c r="AU192" s="148" t="str">
        <f t="shared" si="602"/>
        <v/>
      </c>
      <c r="AV192" s="149" t="str">
        <f t="shared" si="603"/>
        <v/>
      </c>
      <c r="AW192" s="150" t="str">
        <f t="shared" si="604"/>
        <v/>
      </c>
      <c r="AX192" s="89"/>
      <c r="AY192" s="5"/>
      <c r="AZ192" s="89"/>
      <c r="BA192" s="143" t="str">
        <f t="shared" si="605"/>
        <v/>
      </c>
      <c r="BB192" s="144" t="str">
        <f t="shared" si="606"/>
        <v/>
      </c>
      <c r="BC192" s="145" t="str">
        <f t="shared" si="650"/>
        <v/>
      </c>
      <c r="BD192" s="145" t="str">
        <f t="shared" si="651"/>
        <v/>
      </c>
      <c r="BE192" s="146" t="str">
        <f t="shared" si="607"/>
        <v/>
      </c>
      <c r="BF192" s="147" t="str">
        <f t="shared" si="608"/>
        <v/>
      </c>
      <c r="BG192" s="148" t="str">
        <f t="shared" si="609"/>
        <v/>
      </c>
      <c r="BH192" s="149" t="str">
        <f t="shared" si="610"/>
        <v/>
      </c>
      <c r="BI192" s="150" t="str">
        <f t="shared" si="611"/>
        <v/>
      </c>
      <c r="BJ192" s="89"/>
      <c r="BK192" s="5"/>
      <c r="BL192" s="89"/>
      <c r="BM192" s="143" t="str">
        <f t="shared" si="804"/>
        <v/>
      </c>
      <c r="BN192" s="144" t="str">
        <f t="shared" si="805"/>
        <v/>
      </c>
      <c r="BO192" s="145" t="str">
        <f t="shared" si="806"/>
        <v/>
      </c>
      <c r="BP192" s="145" t="str">
        <f t="shared" si="807"/>
        <v/>
      </c>
      <c r="BQ192" s="146" t="str">
        <f t="shared" si="808"/>
        <v/>
      </c>
      <c r="BR192" s="147" t="str">
        <f t="shared" si="809"/>
        <v/>
      </c>
      <c r="BS192" s="148" t="str">
        <f t="shared" si="810"/>
        <v/>
      </c>
      <c r="BT192" s="149" t="str">
        <f t="shared" si="811"/>
        <v/>
      </c>
      <c r="BU192" s="150" t="str">
        <f t="shared" si="812"/>
        <v/>
      </c>
      <c r="BV192" s="89"/>
      <c r="BW192" s="5"/>
      <c r="BX192" s="89"/>
      <c r="BY192" s="143" t="str">
        <f t="shared" si="795"/>
        <v/>
      </c>
      <c r="BZ192" s="144" t="str">
        <f t="shared" si="796"/>
        <v/>
      </c>
      <c r="CA192" s="145" t="str">
        <f t="shared" si="797"/>
        <v/>
      </c>
      <c r="CB192" s="145" t="str">
        <f t="shared" si="798"/>
        <v/>
      </c>
      <c r="CC192" s="146" t="str">
        <f t="shared" si="799"/>
        <v/>
      </c>
      <c r="CD192" s="147" t="str">
        <f t="shared" si="800"/>
        <v/>
      </c>
      <c r="CE192" s="148" t="str">
        <f t="shared" si="801"/>
        <v/>
      </c>
      <c r="CF192" s="149" t="str">
        <f t="shared" si="802"/>
        <v/>
      </c>
      <c r="CG192" s="150" t="str">
        <f t="shared" si="803"/>
        <v/>
      </c>
      <c r="CH192" s="89"/>
      <c r="CI192" s="5"/>
      <c r="CJ192" s="89"/>
      <c r="CK192" s="143" t="str">
        <f t="shared" si="652"/>
        <v/>
      </c>
      <c r="CL192" s="144" t="str">
        <f t="shared" si="653"/>
        <v/>
      </c>
      <c r="CM192" s="145" t="str">
        <f t="shared" si="654"/>
        <v/>
      </c>
      <c r="CN192" s="145" t="str">
        <f t="shared" si="655"/>
        <v/>
      </c>
      <c r="CO192" s="146" t="str">
        <f t="shared" si="656"/>
        <v/>
      </c>
      <c r="CP192" s="147" t="str">
        <f t="shared" si="657"/>
        <v/>
      </c>
      <c r="CQ192" s="148" t="str">
        <f t="shared" si="658"/>
        <v/>
      </c>
      <c r="CR192" s="149" t="str">
        <f t="shared" si="659"/>
        <v/>
      </c>
      <c r="CS192" s="150" t="str">
        <f t="shared" si="660"/>
        <v/>
      </c>
      <c r="CT192" s="89"/>
      <c r="CU192" s="5"/>
      <c r="CV192" s="89"/>
      <c r="CW192" s="143" t="str">
        <f t="shared" si="562"/>
        <v/>
      </c>
      <c r="CX192" s="144" t="str">
        <f t="shared" si="563"/>
        <v/>
      </c>
      <c r="CY192" s="145" t="str">
        <f t="shared" si="564"/>
        <v/>
      </c>
      <c r="CZ192" s="145" t="str">
        <f t="shared" si="565"/>
        <v/>
      </c>
      <c r="DA192" s="146" t="str">
        <f t="shared" si="566"/>
        <v/>
      </c>
      <c r="DB192" s="147" t="str">
        <f t="shared" si="567"/>
        <v/>
      </c>
      <c r="DC192" s="148" t="str">
        <f t="shared" si="568"/>
        <v/>
      </c>
      <c r="DD192" s="149" t="str">
        <f t="shared" si="569"/>
        <v/>
      </c>
      <c r="DE192" s="150" t="str">
        <f t="shared" si="570"/>
        <v/>
      </c>
      <c r="DF192" s="89"/>
      <c r="DG192" s="142"/>
      <c r="DH192" s="142"/>
      <c r="DI192" s="143" t="str">
        <f t="shared" si="661"/>
        <v/>
      </c>
      <c r="DJ192" s="144" t="str">
        <f t="shared" si="662"/>
        <v/>
      </c>
      <c r="DK192" s="145" t="str">
        <f t="shared" si="663"/>
        <v/>
      </c>
      <c r="DL192" s="145" t="str">
        <f t="shared" si="664"/>
        <v/>
      </c>
      <c r="DM192" s="146" t="str">
        <f t="shared" si="665"/>
        <v/>
      </c>
      <c r="DN192" s="147" t="str">
        <f t="shared" si="666"/>
        <v/>
      </c>
      <c r="DO192" s="148" t="str">
        <f t="shared" si="667"/>
        <v/>
      </c>
      <c r="DP192" s="149" t="str">
        <f t="shared" si="668"/>
        <v/>
      </c>
      <c r="DQ192" s="150" t="str">
        <f t="shared" si="669"/>
        <v/>
      </c>
      <c r="DR192" s="89"/>
      <c r="DS192" s="5"/>
      <c r="DT192" s="89"/>
      <c r="DU192" s="143" t="str">
        <f t="shared" si="670"/>
        <v/>
      </c>
      <c r="DV192" s="144" t="str">
        <f t="shared" si="671"/>
        <v/>
      </c>
      <c r="DW192" s="145" t="str">
        <f t="shared" si="672"/>
        <v/>
      </c>
      <c r="DX192" s="145" t="str">
        <f t="shared" si="673"/>
        <v/>
      </c>
      <c r="DY192" s="146" t="str">
        <f t="shared" si="674"/>
        <v/>
      </c>
      <c r="DZ192" s="147" t="str">
        <f t="shared" si="675"/>
        <v/>
      </c>
      <c r="EA192" s="148" t="str">
        <f t="shared" si="676"/>
        <v/>
      </c>
      <c r="EB192" s="149" t="str">
        <f t="shared" si="677"/>
        <v/>
      </c>
      <c r="EC192" s="150" t="str">
        <f t="shared" si="678"/>
        <v/>
      </c>
      <c r="ED192" s="89"/>
      <c r="EE192" s="5"/>
      <c r="EF192" s="89"/>
      <c r="EG192" s="143" t="str">
        <f t="shared" si="679"/>
        <v/>
      </c>
      <c r="EH192" s="144" t="str">
        <f t="shared" si="680"/>
        <v/>
      </c>
      <c r="EI192" s="145" t="str">
        <f t="shared" si="681"/>
        <v/>
      </c>
      <c r="EJ192" s="145" t="str">
        <f t="shared" si="682"/>
        <v/>
      </c>
      <c r="EK192" s="146" t="str">
        <f t="shared" si="683"/>
        <v/>
      </c>
      <c r="EL192" s="147" t="str">
        <f t="shared" si="684"/>
        <v/>
      </c>
      <c r="EM192" s="148" t="str">
        <f t="shared" si="685"/>
        <v/>
      </c>
      <c r="EN192" s="149" t="str">
        <f t="shared" si="686"/>
        <v/>
      </c>
      <c r="EO192" s="150" t="str">
        <f t="shared" si="687"/>
        <v/>
      </c>
      <c r="EP192" s="89"/>
      <c r="EQ192" s="5"/>
      <c r="ER192" s="89"/>
      <c r="ES192" s="143" t="str">
        <f t="shared" si="688"/>
        <v/>
      </c>
      <c r="ET192" s="144" t="str">
        <f t="shared" si="689"/>
        <v/>
      </c>
      <c r="EU192" s="145" t="str">
        <f t="shared" si="690"/>
        <v/>
      </c>
      <c r="EV192" s="145" t="str">
        <f t="shared" si="691"/>
        <v/>
      </c>
      <c r="EW192" s="146" t="str">
        <f t="shared" si="692"/>
        <v/>
      </c>
      <c r="EX192" s="147" t="str">
        <f t="shared" si="693"/>
        <v/>
      </c>
      <c r="EY192" s="148" t="str">
        <f t="shared" si="694"/>
        <v/>
      </c>
      <c r="EZ192" s="149" t="str">
        <f t="shared" si="695"/>
        <v/>
      </c>
      <c r="FA192" s="150" t="str">
        <f t="shared" si="696"/>
        <v/>
      </c>
      <c r="FB192" s="89"/>
      <c r="FC192" s="5"/>
      <c r="FD192" s="89"/>
      <c r="FE192" s="143" t="str">
        <f t="shared" si="697"/>
        <v/>
      </c>
      <c r="FF192" s="144" t="str">
        <f t="shared" si="698"/>
        <v/>
      </c>
      <c r="FG192" s="145" t="str">
        <f t="shared" si="699"/>
        <v/>
      </c>
      <c r="FH192" s="145" t="str">
        <f t="shared" si="700"/>
        <v/>
      </c>
      <c r="FI192" s="146" t="str">
        <f t="shared" si="701"/>
        <v/>
      </c>
      <c r="FJ192" s="147" t="str">
        <f t="shared" si="702"/>
        <v/>
      </c>
      <c r="FK192" s="148" t="str">
        <f t="shared" si="703"/>
        <v/>
      </c>
      <c r="FL192" s="149" t="str">
        <f t="shared" si="704"/>
        <v/>
      </c>
      <c r="FM192" s="150" t="str">
        <f t="shared" si="705"/>
        <v/>
      </c>
      <c r="FN192" s="89"/>
      <c r="FO192" s="5"/>
      <c r="FP192" s="89"/>
      <c r="FQ192" s="143" t="str">
        <f>IF(FU192="","",#REF!)</f>
        <v/>
      </c>
      <c r="FR192" s="144" t="str">
        <f t="shared" si="706"/>
        <v/>
      </c>
      <c r="FS192" s="145" t="str">
        <f t="shared" si="707"/>
        <v/>
      </c>
      <c r="FT192" s="145" t="str">
        <f t="shared" si="708"/>
        <v/>
      </c>
      <c r="FU192" s="146" t="str">
        <f t="shared" si="709"/>
        <v/>
      </c>
      <c r="FV192" s="147" t="str">
        <f t="shared" si="710"/>
        <v/>
      </c>
      <c r="FW192" s="148" t="str">
        <f t="shared" si="711"/>
        <v/>
      </c>
      <c r="FX192" s="149" t="str">
        <f t="shared" si="712"/>
        <v/>
      </c>
      <c r="FY192" s="150" t="str">
        <f t="shared" si="713"/>
        <v/>
      </c>
      <c r="FZ192" s="89"/>
      <c r="GA192" s="5"/>
      <c r="GB192" s="89"/>
      <c r="GC192" s="143" t="str">
        <f t="shared" si="714"/>
        <v/>
      </c>
      <c r="GD192" s="144" t="str">
        <f t="shared" si="715"/>
        <v/>
      </c>
      <c r="GE192" s="145" t="str">
        <f t="shared" si="716"/>
        <v/>
      </c>
      <c r="GF192" s="145" t="str">
        <f t="shared" si="717"/>
        <v/>
      </c>
      <c r="GG192" s="146" t="str">
        <f t="shared" si="718"/>
        <v/>
      </c>
      <c r="GH192" s="147" t="str">
        <f t="shared" si="719"/>
        <v/>
      </c>
      <c r="GI192" s="148" t="str">
        <f t="shared" si="720"/>
        <v/>
      </c>
      <c r="GJ192" s="149" t="str">
        <f t="shared" si="721"/>
        <v/>
      </c>
      <c r="GK192" s="150" t="str">
        <f t="shared" si="722"/>
        <v/>
      </c>
      <c r="GL192" s="89"/>
      <c r="GM192" s="5"/>
      <c r="GN192" s="89"/>
      <c r="GO192" s="143" t="str">
        <f t="shared" si="723"/>
        <v/>
      </c>
      <c r="GP192" s="144" t="str">
        <f t="shared" si="724"/>
        <v/>
      </c>
      <c r="GQ192" s="145" t="str">
        <f t="shared" si="725"/>
        <v/>
      </c>
      <c r="GR192" s="145" t="str">
        <f t="shared" si="726"/>
        <v/>
      </c>
      <c r="GS192" s="146" t="str">
        <f t="shared" si="727"/>
        <v/>
      </c>
      <c r="GT192" s="147" t="str">
        <f t="shared" si="728"/>
        <v/>
      </c>
      <c r="GU192" s="148" t="str">
        <f t="shared" si="729"/>
        <v/>
      </c>
      <c r="GV192" s="149" t="str">
        <f t="shared" si="730"/>
        <v/>
      </c>
      <c r="GW192" s="150" t="str">
        <f t="shared" si="731"/>
        <v/>
      </c>
      <c r="GX192" s="89"/>
      <c r="GY192" s="5"/>
      <c r="GZ192" s="89"/>
      <c r="HA192" s="143" t="str">
        <f t="shared" si="732"/>
        <v/>
      </c>
      <c r="HB192" s="144" t="str">
        <f t="shared" si="733"/>
        <v/>
      </c>
      <c r="HC192" s="145" t="str">
        <f t="shared" si="734"/>
        <v/>
      </c>
      <c r="HD192" s="145" t="str">
        <f t="shared" si="735"/>
        <v/>
      </c>
      <c r="HE192" s="146" t="str">
        <f t="shared" si="736"/>
        <v/>
      </c>
      <c r="HF192" s="147" t="str">
        <f t="shared" si="737"/>
        <v/>
      </c>
      <c r="HG192" s="148" t="str">
        <f t="shared" si="738"/>
        <v/>
      </c>
      <c r="HH192" s="149" t="str">
        <f t="shared" si="739"/>
        <v/>
      </c>
      <c r="HI192" s="150" t="str">
        <f t="shared" si="740"/>
        <v/>
      </c>
      <c r="HJ192" s="89"/>
      <c r="HK192" s="5"/>
      <c r="HL192" s="89"/>
      <c r="HM192" s="143" t="str">
        <f t="shared" si="741"/>
        <v/>
      </c>
      <c r="HN192" s="144" t="str">
        <f t="shared" si="742"/>
        <v/>
      </c>
      <c r="HO192" s="145" t="str">
        <f t="shared" si="743"/>
        <v/>
      </c>
      <c r="HP192" s="145" t="str">
        <f t="shared" si="744"/>
        <v/>
      </c>
      <c r="HQ192" s="146" t="str">
        <f t="shared" si="745"/>
        <v/>
      </c>
      <c r="HR192" s="147" t="str">
        <f t="shared" si="746"/>
        <v/>
      </c>
      <c r="HS192" s="148" t="str">
        <f t="shared" si="747"/>
        <v/>
      </c>
      <c r="HT192" s="149" t="str">
        <f t="shared" si="748"/>
        <v/>
      </c>
      <c r="HU192" s="150" t="str">
        <f t="shared" si="749"/>
        <v/>
      </c>
      <c r="HV192" s="89"/>
      <c r="HW192" s="5"/>
      <c r="HX192" s="89"/>
      <c r="HY192" s="143" t="str">
        <f t="shared" si="750"/>
        <v/>
      </c>
      <c r="HZ192" s="144" t="str">
        <f t="shared" si="751"/>
        <v/>
      </c>
      <c r="IA192" s="145" t="str">
        <f t="shared" si="752"/>
        <v/>
      </c>
      <c r="IB192" s="145" t="str">
        <f t="shared" si="753"/>
        <v/>
      </c>
      <c r="IC192" s="146" t="str">
        <f t="shared" si="754"/>
        <v/>
      </c>
      <c r="ID192" s="147" t="str">
        <f t="shared" si="755"/>
        <v/>
      </c>
      <c r="IE192" s="148" t="str">
        <f t="shared" si="756"/>
        <v/>
      </c>
      <c r="IF192" s="149" t="str">
        <f t="shared" si="757"/>
        <v/>
      </c>
      <c r="IG192" s="150" t="str">
        <f t="shared" si="758"/>
        <v/>
      </c>
      <c r="IH192" s="89"/>
      <c r="II192" s="5"/>
      <c r="IJ192" s="89"/>
      <c r="IK192" s="143" t="str">
        <f t="shared" si="759"/>
        <v/>
      </c>
      <c r="IL192" s="144" t="str">
        <f t="shared" si="760"/>
        <v/>
      </c>
      <c r="IM192" s="145" t="str">
        <f t="shared" si="761"/>
        <v/>
      </c>
      <c r="IN192" s="145" t="str">
        <f t="shared" si="762"/>
        <v/>
      </c>
      <c r="IO192" s="146" t="str">
        <f t="shared" si="763"/>
        <v/>
      </c>
      <c r="IP192" s="147" t="str">
        <f t="shared" si="764"/>
        <v/>
      </c>
      <c r="IQ192" s="148" t="str">
        <f t="shared" si="765"/>
        <v/>
      </c>
      <c r="IR192" s="149" t="str">
        <f t="shared" si="766"/>
        <v/>
      </c>
      <c r="IS192" s="150" t="str">
        <f t="shared" si="767"/>
        <v/>
      </c>
      <c r="IT192" s="89"/>
      <c r="IU192" s="5"/>
      <c r="IV192" s="89"/>
      <c r="IW192" s="143" t="str">
        <f t="shared" si="768"/>
        <v/>
      </c>
      <c r="IX192" s="144" t="str">
        <f t="shared" si="769"/>
        <v/>
      </c>
      <c r="IY192" s="145" t="str">
        <f t="shared" si="770"/>
        <v/>
      </c>
      <c r="IZ192" s="145" t="str">
        <f t="shared" si="771"/>
        <v/>
      </c>
      <c r="JA192" s="146" t="str">
        <f t="shared" si="772"/>
        <v/>
      </c>
      <c r="JB192" s="147" t="str">
        <f t="shared" si="773"/>
        <v/>
      </c>
      <c r="JC192" s="148" t="str">
        <f t="shared" si="774"/>
        <v/>
      </c>
      <c r="JD192" s="149" t="str">
        <f t="shared" si="775"/>
        <v/>
      </c>
      <c r="JE192" s="150" t="str">
        <f t="shared" si="776"/>
        <v/>
      </c>
      <c r="JF192" s="89"/>
      <c r="JG192" s="5"/>
      <c r="JH192" s="89"/>
      <c r="JI192" s="143" t="str">
        <f t="shared" si="777"/>
        <v/>
      </c>
      <c r="JJ192" s="144" t="str">
        <f t="shared" si="778"/>
        <v/>
      </c>
      <c r="JK192" s="145" t="str">
        <f t="shared" si="779"/>
        <v/>
      </c>
      <c r="JL192" s="145" t="str">
        <f t="shared" si="780"/>
        <v/>
      </c>
      <c r="JM192" s="146" t="str">
        <f t="shared" si="781"/>
        <v/>
      </c>
      <c r="JN192" s="147" t="str">
        <f t="shared" si="782"/>
        <v/>
      </c>
      <c r="JO192" s="148" t="str">
        <f t="shared" si="783"/>
        <v/>
      </c>
      <c r="JP192" s="149" t="str">
        <f t="shared" si="784"/>
        <v/>
      </c>
      <c r="JQ192" s="150" t="str">
        <f t="shared" si="785"/>
        <v/>
      </c>
      <c r="JR192" s="89"/>
      <c r="JS192" s="5"/>
      <c r="JT192" s="89"/>
      <c r="JU192" s="143" t="str">
        <f t="shared" si="786"/>
        <v/>
      </c>
      <c r="JV192" s="144" t="str">
        <f t="shared" si="787"/>
        <v/>
      </c>
      <c r="JW192" s="145" t="str">
        <f t="shared" si="788"/>
        <v/>
      </c>
      <c r="JX192" s="145" t="str">
        <f t="shared" si="789"/>
        <v/>
      </c>
      <c r="JY192" s="146" t="str">
        <f t="shared" si="790"/>
        <v/>
      </c>
      <c r="JZ192" s="147" t="str">
        <f t="shared" si="791"/>
        <v/>
      </c>
      <c r="KA192" s="148" t="str">
        <f t="shared" si="792"/>
        <v/>
      </c>
      <c r="KB192" s="149" t="str">
        <f t="shared" si="793"/>
        <v/>
      </c>
      <c r="KC192" s="150" t="str">
        <f t="shared" si="794"/>
        <v/>
      </c>
      <c r="KD192" s="89"/>
      <c r="KE192" s="5"/>
      <c r="KF192" s="89"/>
    </row>
    <row r="193" spans="1:292" ht="13.5" customHeight="1" x14ac:dyDescent="0.25">
      <c r="A193" s="100"/>
      <c r="E193" s="143" t="str">
        <f t="shared" si="621"/>
        <v/>
      </c>
      <c r="F193" s="144" t="str">
        <f t="shared" si="622"/>
        <v/>
      </c>
      <c r="G193" s="145" t="str">
        <f t="shared" si="623"/>
        <v/>
      </c>
      <c r="H193" s="145" t="str">
        <f t="shared" si="624"/>
        <v/>
      </c>
      <c r="I193" s="146" t="str">
        <f t="shared" si="625"/>
        <v/>
      </c>
      <c r="J193" s="147" t="str">
        <f t="shared" si="626"/>
        <v/>
      </c>
      <c r="K193" s="148" t="str">
        <f t="shared" si="627"/>
        <v/>
      </c>
      <c r="L193" s="149" t="str">
        <f t="shared" si="628"/>
        <v/>
      </c>
      <c r="M193" s="150" t="str">
        <f t="shared" si="629"/>
        <v/>
      </c>
      <c r="O193" s="5"/>
      <c r="Q193" s="143" t="str">
        <f t="shared" si="630"/>
        <v/>
      </c>
      <c r="R193" s="144" t="str">
        <f t="shared" si="631"/>
        <v/>
      </c>
      <c r="S193" s="145" t="str">
        <f t="shared" si="632"/>
        <v/>
      </c>
      <c r="T193" s="145" t="str">
        <f t="shared" si="633"/>
        <v/>
      </c>
      <c r="U193" s="146" t="str">
        <f t="shared" si="634"/>
        <v/>
      </c>
      <c r="V193" s="147" t="str">
        <f t="shared" si="635"/>
        <v/>
      </c>
      <c r="W193" s="148" t="str">
        <f t="shared" si="636"/>
        <v/>
      </c>
      <c r="X193" s="149" t="str">
        <f t="shared" si="637"/>
        <v/>
      </c>
      <c r="Y193" s="150" t="str">
        <f t="shared" si="638"/>
        <v/>
      </c>
      <c r="AA193" s="5"/>
      <c r="AC193" s="143" t="str">
        <f t="shared" si="639"/>
        <v/>
      </c>
      <c r="AD193" s="144" t="str">
        <f t="shared" si="640"/>
        <v/>
      </c>
      <c r="AE193" s="145" t="str">
        <f t="shared" si="641"/>
        <v/>
      </c>
      <c r="AF193" s="145" t="str">
        <f t="shared" si="642"/>
        <v/>
      </c>
      <c r="AG193" s="146" t="str">
        <f t="shared" si="643"/>
        <v/>
      </c>
      <c r="AH193" s="147" t="str">
        <f t="shared" si="644"/>
        <v/>
      </c>
      <c r="AI193" s="148" t="str">
        <f t="shared" si="645"/>
        <v/>
      </c>
      <c r="AJ193" s="149" t="str">
        <f t="shared" si="646"/>
        <v/>
      </c>
      <c r="AK193" s="150" t="str">
        <f t="shared" si="647"/>
        <v/>
      </c>
      <c r="AM193" s="5"/>
      <c r="AO193" s="143" t="str">
        <f t="shared" si="598"/>
        <v/>
      </c>
      <c r="AP193" s="144" t="str">
        <f t="shared" si="599"/>
        <v/>
      </c>
      <c r="AQ193" s="145" t="str">
        <f t="shared" si="648"/>
        <v/>
      </c>
      <c r="AR193" s="145" t="str">
        <f t="shared" si="649"/>
        <v/>
      </c>
      <c r="AS193" s="146" t="str">
        <f t="shared" si="600"/>
        <v/>
      </c>
      <c r="AT193" s="147" t="str">
        <f t="shared" si="601"/>
        <v/>
      </c>
      <c r="AU193" s="148" t="str">
        <f t="shared" si="602"/>
        <v/>
      </c>
      <c r="AV193" s="149" t="str">
        <f t="shared" si="603"/>
        <v/>
      </c>
      <c r="AW193" s="150" t="str">
        <f t="shared" si="604"/>
        <v/>
      </c>
      <c r="AX193" s="89"/>
      <c r="AY193" s="5"/>
      <c r="AZ193" s="89"/>
      <c r="BA193" s="143" t="str">
        <f t="shared" si="605"/>
        <v/>
      </c>
      <c r="BB193" s="144" t="str">
        <f t="shared" si="606"/>
        <v/>
      </c>
      <c r="BC193" s="145" t="str">
        <f t="shared" si="650"/>
        <v/>
      </c>
      <c r="BD193" s="145" t="str">
        <f t="shared" si="651"/>
        <v/>
      </c>
      <c r="BE193" s="146" t="str">
        <f t="shared" si="607"/>
        <v/>
      </c>
      <c r="BF193" s="147" t="str">
        <f t="shared" si="608"/>
        <v/>
      </c>
      <c r="BG193" s="148" t="str">
        <f t="shared" si="609"/>
        <v/>
      </c>
      <c r="BH193" s="149" t="str">
        <f t="shared" si="610"/>
        <v/>
      </c>
      <c r="BI193" s="150" t="str">
        <f t="shared" si="611"/>
        <v/>
      </c>
      <c r="BJ193" s="89"/>
      <c r="BK193" s="5"/>
      <c r="BL193" s="89"/>
      <c r="BM193" s="143" t="str">
        <f t="shared" si="804"/>
        <v/>
      </c>
      <c r="BN193" s="144" t="str">
        <f t="shared" si="805"/>
        <v/>
      </c>
      <c r="BO193" s="145" t="str">
        <f t="shared" si="806"/>
        <v/>
      </c>
      <c r="BP193" s="145" t="str">
        <f t="shared" si="807"/>
        <v/>
      </c>
      <c r="BQ193" s="146" t="str">
        <f t="shared" si="808"/>
        <v/>
      </c>
      <c r="BR193" s="147" t="str">
        <f t="shared" si="809"/>
        <v/>
      </c>
      <c r="BS193" s="148" t="str">
        <f t="shared" si="810"/>
        <v/>
      </c>
      <c r="BT193" s="149" t="str">
        <f t="shared" si="811"/>
        <v/>
      </c>
      <c r="BU193" s="150" t="str">
        <f t="shared" si="812"/>
        <v/>
      </c>
      <c r="BV193" s="89"/>
      <c r="BW193" s="5"/>
      <c r="BX193" s="89"/>
      <c r="BY193" s="143" t="str">
        <f t="shared" si="795"/>
        <v/>
      </c>
      <c r="BZ193" s="144" t="str">
        <f t="shared" si="796"/>
        <v/>
      </c>
      <c r="CA193" s="145" t="str">
        <f t="shared" si="797"/>
        <v/>
      </c>
      <c r="CB193" s="145" t="str">
        <f t="shared" si="798"/>
        <v/>
      </c>
      <c r="CC193" s="146" t="str">
        <f t="shared" si="799"/>
        <v/>
      </c>
      <c r="CD193" s="147" t="str">
        <f t="shared" si="800"/>
        <v/>
      </c>
      <c r="CE193" s="148" t="str">
        <f t="shared" si="801"/>
        <v/>
      </c>
      <c r="CF193" s="149" t="str">
        <f t="shared" si="802"/>
        <v/>
      </c>
      <c r="CG193" s="150" t="str">
        <f t="shared" si="803"/>
        <v/>
      </c>
      <c r="CH193" s="89"/>
      <c r="CI193" s="5"/>
      <c r="CJ193" s="89"/>
      <c r="CK193" s="143" t="str">
        <f t="shared" si="652"/>
        <v/>
      </c>
      <c r="CL193" s="144" t="str">
        <f t="shared" si="653"/>
        <v/>
      </c>
      <c r="CM193" s="145" t="str">
        <f t="shared" si="654"/>
        <v/>
      </c>
      <c r="CN193" s="145" t="str">
        <f t="shared" si="655"/>
        <v/>
      </c>
      <c r="CO193" s="146" t="str">
        <f t="shared" si="656"/>
        <v/>
      </c>
      <c r="CP193" s="147" t="str">
        <f t="shared" si="657"/>
        <v/>
      </c>
      <c r="CQ193" s="148" t="str">
        <f t="shared" si="658"/>
        <v/>
      </c>
      <c r="CR193" s="149" t="str">
        <f t="shared" si="659"/>
        <v/>
      </c>
      <c r="CS193" s="150" t="str">
        <f t="shared" si="660"/>
        <v/>
      </c>
      <c r="CT193" s="89"/>
      <c r="CU193" s="5"/>
      <c r="CV193" s="89"/>
      <c r="CW193" s="143" t="str">
        <f t="shared" si="562"/>
        <v/>
      </c>
      <c r="CX193" s="144" t="str">
        <f t="shared" si="563"/>
        <v/>
      </c>
      <c r="CY193" s="145" t="str">
        <f t="shared" si="564"/>
        <v/>
      </c>
      <c r="CZ193" s="145" t="str">
        <f t="shared" si="565"/>
        <v/>
      </c>
      <c r="DA193" s="146" t="str">
        <f t="shared" si="566"/>
        <v/>
      </c>
      <c r="DB193" s="147" t="str">
        <f t="shared" si="567"/>
        <v/>
      </c>
      <c r="DC193" s="148" t="str">
        <f t="shared" si="568"/>
        <v/>
      </c>
      <c r="DD193" s="149" t="str">
        <f t="shared" si="569"/>
        <v/>
      </c>
      <c r="DE193" s="150" t="str">
        <f t="shared" si="570"/>
        <v/>
      </c>
      <c r="DF193" s="89"/>
      <c r="DG193" s="142"/>
      <c r="DH193" s="142"/>
      <c r="DI193" s="143" t="str">
        <f t="shared" si="661"/>
        <v/>
      </c>
      <c r="DJ193" s="144" t="str">
        <f t="shared" si="662"/>
        <v/>
      </c>
      <c r="DK193" s="145" t="str">
        <f t="shared" si="663"/>
        <v/>
      </c>
      <c r="DL193" s="145" t="str">
        <f t="shared" si="664"/>
        <v/>
      </c>
      <c r="DM193" s="146" t="str">
        <f t="shared" si="665"/>
        <v/>
      </c>
      <c r="DN193" s="147" t="str">
        <f t="shared" si="666"/>
        <v/>
      </c>
      <c r="DO193" s="148" t="str">
        <f t="shared" si="667"/>
        <v/>
      </c>
      <c r="DP193" s="149" t="str">
        <f t="shared" si="668"/>
        <v/>
      </c>
      <c r="DQ193" s="150" t="str">
        <f t="shared" si="669"/>
        <v/>
      </c>
      <c r="DR193" s="89"/>
      <c r="DS193" s="5"/>
      <c r="DT193" s="89"/>
      <c r="DU193" s="143" t="str">
        <f t="shared" si="670"/>
        <v/>
      </c>
      <c r="DV193" s="144" t="str">
        <f t="shared" si="671"/>
        <v/>
      </c>
      <c r="DW193" s="145" t="str">
        <f t="shared" si="672"/>
        <v/>
      </c>
      <c r="DX193" s="145" t="str">
        <f t="shared" si="673"/>
        <v/>
      </c>
      <c r="DY193" s="146" t="str">
        <f t="shared" si="674"/>
        <v/>
      </c>
      <c r="DZ193" s="147" t="str">
        <f t="shared" si="675"/>
        <v/>
      </c>
      <c r="EA193" s="148" t="str">
        <f t="shared" si="676"/>
        <v/>
      </c>
      <c r="EB193" s="149" t="str">
        <f t="shared" si="677"/>
        <v/>
      </c>
      <c r="EC193" s="150" t="str">
        <f t="shared" si="678"/>
        <v/>
      </c>
      <c r="ED193" s="89"/>
      <c r="EE193" s="5"/>
      <c r="EF193" s="89"/>
      <c r="EG193" s="143" t="str">
        <f t="shared" si="679"/>
        <v/>
      </c>
      <c r="EH193" s="144" t="str">
        <f t="shared" si="680"/>
        <v/>
      </c>
      <c r="EI193" s="145" t="str">
        <f t="shared" si="681"/>
        <v/>
      </c>
      <c r="EJ193" s="145" t="str">
        <f t="shared" si="682"/>
        <v/>
      </c>
      <c r="EK193" s="146" t="str">
        <f t="shared" si="683"/>
        <v/>
      </c>
      <c r="EL193" s="147" t="str">
        <f t="shared" si="684"/>
        <v/>
      </c>
      <c r="EM193" s="148" t="str">
        <f t="shared" si="685"/>
        <v/>
      </c>
      <c r="EN193" s="149" t="str">
        <f t="shared" si="686"/>
        <v/>
      </c>
      <c r="EO193" s="150" t="str">
        <f t="shared" si="687"/>
        <v/>
      </c>
      <c r="EP193" s="89"/>
      <c r="EQ193" s="5"/>
      <c r="ER193" s="89"/>
      <c r="ES193" s="143" t="str">
        <f t="shared" si="688"/>
        <v/>
      </c>
      <c r="ET193" s="144" t="str">
        <f t="shared" si="689"/>
        <v/>
      </c>
      <c r="EU193" s="145" t="str">
        <f t="shared" si="690"/>
        <v/>
      </c>
      <c r="EV193" s="145" t="str">
        <f t="shared" si="691"/>
        <v/>
      </c>
      <c r="EW193" s="146" t="str">
        <f t="shared" si="692"/>
        <v/>
      </c>
      <c r="EX193" s="147" t="str">
        <f t="shared" si="693"/>
        <v/>
      </c>
      <c r="EY193" s="148" t="str">
        <f t="shared" si="694"/>
        <v/>
      </c>
      <c r="EZ193" s="149" t="str">
        <f t="shared" si="695"/>
        <v/>
      </c>
      <c r="FA193" s="150" t="str">
        <f t="shared" si="696"/>
        <v/>
      </c>
      <c r="FB193" s="89"/>
      <c r="FC193" s="5"/>
      <c r="FD193" s="89"/>
      <c r="FE193" s="143" t="str">
        <f t="shared" si="697"/>
        <v/>
      </c>
      <c r="FF193" s="144" t="str">
        <f t="shared" si="698"/>
        <v/>
      </c>
      <c r="FG193" s="145" t="str">
        <f t="shared" si="699"/>
        <v/>
      </c>
      <c r="FH193" s="145" t="str">
        <f t="shared" si="700"/>
        <v/>
      </c>
      <c r="FI193" s="146" t="str">
        <f t="shared" si="701"/>
        <v/>
      </c>
      <c r="FJ193" s="147" t="str">
        <f t="shared" si="702"/>
        <v/>
      </c>
      <c r="FK193" s="148" t="str">
        <f t="shared" si="703"/>
        <v/>
      </c>
      <c r="FL193" s="149" t="str">
        <f t="shared" si="704"/>
        <v/>
      </c>
      <c r="FM193" s="150" t="str">
        <f t="shared" si="705"/>
        <v/>
      </c>
      <c r="FN193" s="89"/>
      <c r="FO193" s="5"/>
      <c r="FP193" s="89"/>
      <c r="FQ193" s="143" t="str">
        <f>IF(FU193="","",#REF!)</f>
        <v/>
      </c>
      <c r="FR193" s="144" t="str">
        <f t="shared" si="706"/>
        <v/>
      </c>
      <c r="FS193" s="145" t="str">
        <f t="shared" si="707"/>
        <v/>
      </c>
      <c r="FT193" s="145" t="str">
        <f t="shared" si="708"/>
        <v/>
      </c>
      <c r="FU193" s="146" t="str">
        <f t="shared" si="709"/>
        <v/>
      </c>
      <c r="FV193" s="147" t="str">
        <f t="shared" si="710"/>
        <v/>
      </c>
      <c r="FW193" s="148" t="str">
        <f t="shared" si="711"/>
        <v/>
      </c>
      <c r="FX193" s="149" t="str">
        <f t="shared" si="712"/>
        <v/>
      </c>
      <c r="FY193" s="150" t="str">
        <f t="shared" si="713"/>
        <v/>
      </c>
      <c r="FZ193" s="89"/>
      <c r="GA193" s="5"/>
      <c r="GB193" s="89"/>
      <c r="GC193" s="143" t="str">
        <f t="shared" si="714"/>
        <v/>
      </c>
      <c r="GD193" s="144" t="str">
        <f t="shared" si="715"/>
        <v/>
      </c>
      <c r="GE193" s="145" t="str">
        <f t="shared" si="716"/>
        <v/>
      </c>
      <c r="GF193" s="145" t="str">
        <f t="shared" si="717"/>
        <v/>
      </c>
      <c r="GG193" s="146" t="str">
        <f t="shared" si="718"/>
        <v/>
      </c>
      <c r="GH193" s="147" t="str">
        <f t="shared" si="719"/>
        <v/>
      </c>
      <c r="GI193" s="148" t="str">
        <f t="shared" si="720"/>
        <v/>
      </c>
      <c r="GJ193" s="149" t="str">
        <f t="shared" si="721"/>
        <v/>
      </c>
      <c r="GK193" s="150" t="str">
        <f t="shared" si="722"/>
        <v/>
      </c>
      <c r="GL193" s="89"/>
      <c r="GM193" s="5"/>
      <c r="GN193" s="89"/>
      <c r="GO193" s="143" t="str">
        <f t="shared" si="723"/>
        <v/>
      </c>
      <c r="GP193" s="144" t="str">
        <f t="shared" si="724"/>
        <v/>
      </c>
      <c r="GQ193" s="145" t="str">
        <f t="shared" si="725"/>
        <v/>
      </c>
      <c r="GR193" s="145" t="str">
        <f t="shared" si="726"/>
        <v/>
      </c>
      <c r="GS193" s="146" t="str">
        <f t="shared" si="727"/>
        <v/>
      </c>
      <c r="GT193" s="147" t="str">
        <f t="shared" si="728"/>
        <v/>
      </c>
      <c r="GU193" s="148" t="str">
        <f t="shared" si="729"/>
        <v/>
      </c>
      <c r="GV193" s="149" t="str">
        <f t="shared" si="730"/>
        <v/>
      </c>
      <c r="GW193" s="150" t="str">
        <f t="shared" si="731"/>
        <v/>
      </c>
      <c r="GX193" s="89"/>
      <c r="GY193" s="5"/>
      <c r="GZ193" s="89"/>
      <c r="HA193" s="143" t="str">
        <f t="shared" si="732"/>
        <v/>
      </c>
      <c r="HB193" s="144" t="str">
        <f t="shared" si="733"/>
        <v/>
      </c>
      <c r="HC193" s="145" t="str">
        <f t="shared" si="734"/>
        <v/>
      </c>
      <c r="HD193" s="145" t="str">
        <f t="shared" si="735"/>
        <v/>
      </c>
      <c r="HE193" s="146" t="str">
        <f t="shared" si="736"/>
        <v/>
      </c>
      <c r="HF193" s="147" t="str">
        <f t="shared" si="737"/>
        <v/>
      </c>
      <c r="HG193" s="148" t="str">
        <f t="shared" si="738"/>
        <v/>
      </c>
      <c r="HH193" s="149" t="str">
        <f t="shared" si="739"/>
        <v/>
      </c>
      <c r="HI193" s="150" t="str">
        <f t="shared" si="740"/>
        <v/>
      </c>
      <c r="HJ193" s="89"/>
      <c r="HK193" s="5"/>
      <c r="HL193" s="89"/>
      <c r="HM193" s="143" t="str">
        <f t="shared" si="741"/>
        <v/>
      </c>
      <c r="HN193" s="144" t="str">
        <f t="shared" si="742"/>
        <v/>
      </c>
      <c r="HO193" s="145" t="str">
        <f t="shared" si="743"/>
        <v/>
      </c>
      <c r="HP193" s="145" t="str">
        <f t="shared" si="744"/>
        <v/>
      </c>
      <c r="HQ193" s="146" t="str">
        <f t="shared" si="745"/>
        <v/>
      </c>
      <c r="HR193" s="147" t="str">
        <f t="shared" si="746"/>
        <v/>
      </c>
      <c r="HS193" s="148" t="str">
        <f t="shared" si="747"/>
        <v/>
      </c>
      <c r="HT193" s="149" t="str">
        <f t="shared" si="748"/>
        <v/>
      </c>
      <c r="HU193" s="150" t="str">
        <f t="shared" si="749"/>
        <v/>
      </c>
      <c r="HV193" s="89"/>
      <c r="HW193" s="5"/>
      <c r="HX193" s="89"/>
      <c r="HY193" s="143" t="str">
        <f t="shared" si="750"/>
        <v/>
      </c>
      <c r="HZ193" s="144" t="str">
        <f t="shared" si="751"/>
        <v/>
      </c>
      <c r="IA193" s="145" t="str">
        <f t="shared" si="752"/>
        <v/>
      </c>
      <c r="IB193" s="145" t="str">
        <f t="shared" si="753"/>
        <v/>
      </c>
      <c r="IC193" s="146" t="str">
        <f t="shared" si="754"/>
        <v/>
      </c>
      <c r="ID193" s="147" t="str">
        <f t="shared" si="755"/>
        <v/>
      </c>
      <c r="IE193" s="148" t="str">
        <f t="shared" si="756"/>
        <v/>
      </c>
      <c r="IF193" s="149" t="str">
        <f t="shared" si="757"/>
        <v/>
      </c>
      <c r="IG193" s="150" t="str">
        <f t="shared" si="758"/>
        <v/>
      </c>
      <c r="IH193" s="89"/>
      <c r="II193" s="5"/>
      <c r="IJ193" s="89"/>
      <c r="IK193" s="143" t="str">
        <f t="shared" si="759"/>
        <v/>
      </c>
      <c r="IL193" s="144" t="str">
        <f t="shared" si="760"/>
        <v/>
      </c>
      <c r="IM193" s="145" t="str">
        <f t="shared" si="761"/>
        <v/>
      </c>
      <c r="IN193" s="145" t="str">
        <f t="shared" si="762"/>
        <v/>
      </c>
      <c r="IO193" s="146" t="str">
        <f t="shared" si="763"/>
        <v/>
      </c>
      <c r="IP193" s="147" t="str">
        <f t="shared" si="764"/>
        <v/>
      </c>
      <c r="IQ193" s="148" t="str">
        <f t="shared" si="765"/>
        <v/>
      </c>
      <c r="IR193" s="149" t="str">
        <f t="shared" si="766"/>
        <v/>
      </c>
      <c r="IS193" s="150" t="str">
        <f t="shared" si="767"/>
        <v/>
      </c>
      <c r="IT193" s="89"/>
      <c r="IU193" s="5"/>
      <c r="IV193" s="89"/>
      <c r="IW193" s="143" t="str">
        <f t="shared" si="768"/>
        <v/>
      </c>
      <c r="IX193" s="144" t="str">
        <f t="shared" si="769"/>
        <v/>
      </c>
      <c r="IY193" s="145" t="str">
        <f t="shared" si="770"/>
        <v/>
      </c>
      <c r="IZ193" s="145" t="str">
        <f t="shared" si="771"/>
        <v/>
      </c>
      <c r="JA193" s="146" t="str">
        <f t="shared" si="772"/>
        <v/>
      </c>
      <c r="JB193" s="147" t="str">
        <f t="shared" si="773"/>
        <v/>
      </c>
      <c r="JC193" s="148" t="str">
        <f t="shared" si="774"/>
        <v/>
      </c>
      <c r="JD193" s="149" t="str">
        <f t="shared" si="775"/>
        <v/>
      </c>
      <c r="JE193" s="150" t="str">
        <f t="shared" si="776"/>
        <v/>
      </c>
      <c r="JF193" s="89"/>
      <c r="JG193" s="5"/>
      <c r="JH193" s="89"/>
      <c r="JI193" s="143" t="str">
        <f t="shared" si="777"/>
        <v/>
      </c>
      <c r="JJ193" s="144" t="str">
        <f t="shared" si="778"/>
        <v/>
      </c>
      <c r="JK193" s="145" t="str">
        <f t="shared" si="779"/>
        <v/>
      </c>
      <c r="JL193" s="145" t="str">
        <f t="shared" si="780"/>
        <v/>
      </c>
      <c r="JM193" s="146" t="str">
        <f t="shared" si="781"/>
        <v/>
      </c>
      <c r="JN193" s="147" t="str">
        <f t="shared" si="782"/>
        <v/>
      </c>
      <c r="JO193" s="148" t="str">
        <f t="shared" si="783"/>
        <v/>
      </c>
      <c r="JP193" s="149" t="str">
        <f t="shared" si="784"/>
        <v/>
      </c>
      <c r="JQ193" s="150" t="str">
        <f t="shared" si="785"/>
        <v/>
      </c>
      <c r="JR193" s="89"/>
      <c r="JS193" s="5"/>
      <c r="JT193" s="89"/>
      <c r="JU193" s="143" t="str">
        <f t="shared" si="786"/>
        <v/>
      </c>
      <c r="JV193" s="144" t="str">
        <f t="shared" si="787"/>
        <v/>
      </c>
      <c r="JW193" s="145" t="str">
        <f t="shared" si="788"/>
        <v/>
      </c>
      <c r="JX193" s="145" t="str">
        <f t="shared" si="789"/>
        <v/>
      </c>
      <c r="JY193" s="146" t="str">
        <f t="shared" si="790"/>
        <v/>
      </c>
      <c r="JZ193" s="147" t="str">
        <f t="shared" si="791"/>
        <v/>
      </c>
      <c r="KA193" s="148" t="str">
        <f t="shared" si="792"/>
        <v/>
      </c>
      <c r="KB193" s="149" t="str">
        <f t="shared" si="793"/>
        <v/>
      </c>
      <c r="KC193" s="150" t="str">
        <f t="shared" si="794"/>
        <v/>
      </c>
      <c r="KD193" s="89"/>
      <c r="KE193" s="5"/>
      <c r="KF193" s="89"/>
    </row>
    <row r="194" spans="1:292" ht="13.5" customHeight="1" x14ac:dyDescent="0.25">
      <c r="A194" s="100"/>
      <c r="E194" s="143" t="str">
        <f t="shared" si="621"/>
        <v/>
      </c>
      <c r="F194" s="144" t="str">
        <f t="shared" si="622"/>
        <v/>
      </c>
      <c r="G194" s="145" t="str">
        <f t="shared" si="623"/>
        <v/>
      </c>
      <c r="H194" s="145" t="str">
        <f t="shared" si="624"/>
        <v/>
      </c>
      <c r="I194" s="146" t="str">
        <f t="shared" si="625"/>
        <v/>
      </c>
      <c r="J194" s="147" t="str">
        <f t="shared" si="626"/>
        <v/>
      </c>
      <c r="K194" s="148" t="str">
        <f t="shared" si="627"/>
        <v/>
      </c>
      <c r="L194" s="149" t="str">
        <f t="shared" si="628"/>
        <v/>
      </c>
      <c r="M194" s="150" t="str">
        <f t="shared" si="629"/>
        <v/>
      </c>
      <c r="O194" s="5"/>
      <c r="Q194" s="143" t="str">
        <f t="shared" si="630"/>
        <v/>
      </c>
      <c r="R194" s="144" t="str">
        <f t="shared" si="631"/>
        <v/>
      </c>
      <c r="S194" s="145" t="str">
        <f t="shared" si="632"/>
        <v/>
      </c>
      <c r="T194" s="145" t="str">
        <f t="shared" si="633"/>
        <v/>
      </c>
      <c r="U194" s="146" t="str">
        <f t="shared" si="634"/>
        <v/>
      </c>
      <c r="V194" s="147" t="str">
        <f t="shared" si="635"/>
        <v/>
      </c>
      <c r="W194" s="148" t="str">
        <f t="shared" si="636"/>
        <v/>
      </c>
      <c r="X194" s="149" t="str">
        <f t="shared" si="637"/>
        <v/>
      </c>
      <c r="Y194" s="150" t="str">
        <f t="shared" si="638"/>
        <v/>
      </c>
      <c r="AA194" s="5"/>
      <c r="AC194" s="143" t="str">
        <f t="shared" si="639"/>
        <v/>
      </c>
      <c r="AD194" s="144" t="str">
        <f t="shared" si="640"/>
        <v/>
      </c>
      <c r="AE194" s="145" t="str">
        <f t="shared" si="641"/>
        <v/>
      </c>
      <c r="AF194" s="145" t="str">
        <f t="shared" si="642"/>
        <v/>
      </c>
      <c r="AG194" s="146" t="str">
        <f t="shared" si="643"/>
        <v/>
      </c>
      <c r="AH194" s="147" t="str">
        <f t="shared" si="644"/>
        <v/>
      </c>
      <c r="AI194" s="148" t="str">
        <f t="shared" si="645"/>
        <v/>
      </c>
      <c r="AJ194" s="149" t="str">
        <f t="shared" si="646"/>
        <v/>
      </c>
      <c r="AK194" s="150" t="str">
        <f t="shared" si="647"/>
        <v/>
      </c>
      <c r="AM194" s="5"/>
      <c r="AO194" s="143" t="str">
        <f t="shared" si="598"/>
        <v/>
      </c>
      <c r="AP194" s="144" t="str">
        <f t="shared" si="599"/>
        <v/>
      </c>
      <c r="AQ194" s="145" t="str">
        <f t="shared" si="648"/>
        <v/>
      </c>
      <c r="AR194" s="145" t="str">
        <f t="shared" si="649"/>
        <v/>
      </c>
      <c r="AS194" s="146" t="str">
        <f t="shared" si="600"/>
        <v/>
      </c>
      <c r="AT194" s="147" t="str">
        <f t="shared" si="601"/>
        <v/>
      </c>
      <c r="AU194" s="148" t="str">
        <f t="shared" si="602"/>
        <v/>
      </c>
      <c r="AV194" s="149" t="str">
        <f t="shared" si="603"/>
        <v/>
      </c>
      <c r="AW194" s="150" t="str">
        <f t="shared" si="604"/>
        <v/>
      </c>
      <c r="AX194" s="89"/>
      <c r="AY194" s="5"/>
      <c r="AZ194" s="89"/>
      <c r="BA194" s="143" t="str">
        <f t="shared" si="605"/>
        <v/>
      </c>
      <c r="BB194" s="144" t="str">
        <f t="shared" si="606"/>
        <v/>
      </c>
      <c r="BC194" s="145" t="str">
        <f t="shared" si="650"/>
        <v/>
      </c>
      <c r="BD194" s="145" t="str">
        <f t="shared" si="651"/>
        <v/>
      </c>
      <c r="BE194" s="146" t="str">
        <f t="shared" si="607"/>
        <v/>
      </c>
      <c r="BF194" s="147" t="str">
        <f t="shared" si="608"/>
        <v/>
      </c>
      <c r="BG194" s="148" t="str">
        <f t="shared" si="609"/>
        <v/>
      </c>
      <c r="BH194" s="149" t="str">
        <f t="shared" si="610"/>
        <v/>
      </c>
      <c r="BI194" s="150" t="str">
        <f t="shared" si="611"/>
        <v/>
      </c>
      <c r="BJ194" s="89"/>
      <c r="BK194" s="5"/>
      <c r="BL194" s="89"/>
      <c r="BM194" s="143" t="str">
        <f t="shared" si="804"/>
        <v/>
      </c>
      <c r="BN194" s="144" t="str">
        <f t="shared" si="805"/>
        <v/>
      </c>
      <c r="BO194" s="145" t="str">
        <f t="shared" si="806"/>
        <v/>
      </c>
      <c r="BP194" s="145" t="str">
        <f t="shared" si="807"/>
        <v/>
      </c>
      <c r="BQ194" s="146" t="str">
        <f t="shared" si="808"/>
        <v/>
      </c>
      <c r="BR194" s="147" t="str">
        <f t="shared" si="809"/>
        <v/>
      </c>
      <c r="BS194" s="148" t="str">
        <f t="shared" si="810"/>
        <v/>
      </c>
      <c r="BT194" s="149" t="str">
        <f t="shared" si="811"/>
        <v/>
      </c>
      <c r="BU194" s="150" t="str">
        <f t="shared" si="812"/>
        <v/>
      </c>
      <c r="BV194" s="89"/>
      <c r="BW194" s="5"/>
      <c r="BX194" s="89"/>
      <c r="BY194" s="143" t="str">
        <f t="shared" si="795"/>
        <v/>
      </c>
      <c r="BZ194" s="144" t="str">
        <f t="shared" si="796"/>
        <v/>
      </c>
      <c r="CA194" s="145" t="str">
        <f t="shared" si="797"/>
        <v/>
      </c>
      <c r="CB194" s="145" t="str">
        <f t="shared" si="798"/>
        <v/>
      </c>
      <c r="CC194" s="146" t="str">
        <f t="shared" si="799"/>
        <v/>
      </c>
      <c r="CD194" s="147" t="str">
        <f t="shared" si="800"/>
        <v/>
      </c>
      <c r="CE194" s="148" t="str">
        <f t="shared" si="801"/>
        <v/>
      </c>
      <c r="CF194" s="149" t="str">
        <f t="shared" si="802"/>
        <v/>
      </c>
      <c r="CG194" s="150" t="str">
        <f t="shared" si="803"/>
        <v/>
      </c>
      <c r="CH194" s="89"/>
      <c r="CI194" s="5"/>
      <c r="CJ194" s="89"/>
      <c r="CK194" s="143" t="str">
        <f t="shared" si="652"/>
        <v/>
      </c>
      <c r="CL194" s="144" t="str">
        <f t="shared" si="653"/>
        <v/>
      </c>
      <c r="CM194" s="145" t="str">
        <f t="shared" si="654"/>
        <v/>
      </c>
      <c r="CN194" s="145" t="str">
        <f t="shared" si="655"/>
        <v/>
      </c>
      <c r="CO194" s="146" t="str">
        <f t="shared" si="656"/>
        <v/>
      </c>
      <c r="CP194" s="147" t="str">
        <f t="shared" si="657"/>
        <v/>
      </c>
      <c r="CQ194" s="148" t="str">
        <f t="shared" si="658"/>
        <v/>
      </c>
      <c r="CR194" s="149" t="str">
        <f t="shared" si="659"/>
        <v/>
      </c>
      <c r="CS194" s="150" t="str">
        <f t="shared" si="660"/>
        <v/>
      </c>
      <c r="CT194" s="89"/>
      <c r="CU194" s="5"/>
      <c r="CV194" s="89"/>
      <c r="CW194" s="143" t="str">
        <f t="shared" si="562"/>
        <v/>
      </c>
      <c r="CX194" s="144" t="str">
        <f t="shared" si="563"/>
        <v/>
      </c>
      <c r="CY194" s="145" t="str">
        <f t="shared" si="564"/>
        <v/>
      </c>
      <c r="CZ194" s="145" t="str">
        <f t="shared" si="565"/>
        <v/>
      </c>
      <c r="DA194" s="146" t="str">
        <f t="shared" si="566"/>
        <v/>
      </c>
      <c r="DB194" s="147" t="str">
        <f t="shared" si="567"/>
        <v/>
      </c>
      <c r="DC194" s="148" t="str">
        <f t="shared" si="568"/>
        <v/>
      </c>
      <c r="DD194" s="149" t="str">
        <f t="shared" si="569"/>
        <v/>
      </c>
      <c r="DE194" s="150" t="str">
        <f t="shared" si="570"/>
        <v/>
      </c>
      <c r="DF194" s="89"/>
      <c r="DG194" s="142"/>
      <c r="DH194" s="142"/>
      <c r="DI194" s="143" t="str">
        <f t="shared" si="661"/>
        <v/>
      </c>
      <c r="DJ194" s="144" t="str">
        <f t="shared" si="662"/>
        <v/>
      </c>
      <c r="DK194" s="145" t="str">
        <f t="shared" si="663"/>
        <v/>
      </c>
      <c r="DL194" s="145" t="str">
        <f t="shared" si="664"/>
        <v/>
      </c>
      <c r="DM194" s="146" t="str">
        <f t="shared" si="665"/>
        <v/>
      </c>
      <c r="DN194" s="147" t="str">
        <f t="shared" si="666"/>
        <v/>
      </c>
      <c r="DO194" s="148" t="str">
        <f t="shared" si="667"/>
        <v/>
      </c>
      <c r="DP194" s="149" t="str">
        <f t="shared" si="668"/>
        <v/>
      </c>
      <c r="DQ194" s="150" t="str">
        <f t="shared" si="669"/>
        <v/>
      </c>
      <c r="DR194" s="89"/>
      <c r="DS194" s="5"/>
      <c r="DT194" s="89"/>
      <c r="DU194" s="143" t="str">
        <f t="shared" si="670"/>
        <v/>
      </c>
      <c r="DV194" s="144" t="str">
        <f t="shared" si="671"/>
        <v/>
      </c>
      <c r="DW194" s="145" t="str">
        <f t="shared" si="672"/>
        <v/>
      </c>
      <c r="DX194" s="145" t="str">
        <f t="shared" si="673"/>
        <v/>
      </c>
      <c r="DY194" s="146" t="str">
        <f t="shared" si="674"/>
        <v/>
      </c>
      <c r="DZ194" s="147" t="str">
        <f t="shared" si="675"/>
        <v/>
      </c>
      <c r="EA194" s="148" t="str">
        <f t="shared" si="676"/>
        <v/>
      </c>
      <c r="EB194" s="149" t="str">
        <f t="shared" si="677"/>
        <v/>
      </c>
      <c r="EC194" s="150" t="str">
        <f t="shared" si="678"/>
        <v/>
      </c>
      <c r="ED194" s="89"/>
      <c r="EE194" s="5"/>
      <c r="EF194" s="89"/>
      <c r="EG194" s="143" t="str">
        <f t="shared" si="679"/>
        <v/>
      </c>
      <c r="EH194" s="144" t="str">
        <f t="shared" si="680"/>
        <v/>
      </c>
      <c r="EI194" s="145" t="str">
        <f t="shared" si="681"/>
        <v/>
      </c>
      <c r="EJ194" s="145" t="str">
        <f t="shared" si="682"/>
        <v/>
      </c>
      <c r="EK194" s="146" t="str">
        <f t="shared" si="683"/>
        <v/>
      </c>
      <c r="EL194" s="147" t="str">
        <f t="shared" si="684"/>
        <v/>
      </c>
      <c r="EM194" s="148" t="str">
        <f t="shared" si="685"/>
        <v/>
      </c>
      <c r="EN194" s="149" t="str">
        <f t="shared" si="686"/>
        <v/>
      </c>
      <c r="EO194" s="150" t="str">
        <f t="shared" si="687"/>
        <v/>
      </c>
      <c r="EP194" s="89"/>
      <c r="EQ194" s="5"/>
      <c r="ER194" s="89"/>
      <c r="ES194" s="143" t="str">
        <f t="shared" si="688"/>
        <v/>
      </c>
      <c r="ET194" s="144" t="str">
        <f t="shared" si="689"/>
        <v/>
      </c>
      <c r="EU194" s="145" t="str">
        <f t="shared" si="690"/>
        <v/>
      </c>
      <c r="EV194" s="145" t="str">
        <f t="shared" si="691"/>
        <v/>
      </c>
      <c r="EW194" s="146" t="str">
        <f t="shared" si="692"/>
        <v/>
      </c>
      <c r="EX194" s="147" t="str">
        <f t="shared" si="693"/>
        <v/>
      </c>
      <c r="EY194" s="148" t="str">
        <f t="shared" si="694"/>
        <v/>
      </c>
      <c r="EZ194" s="149" t="str">
        <f t="shared" si="695"/>
        <v/>
      </c>
      <c r="FA194" s="150" t="str">
        <f t="shared" si="696"/>
        <v/>
      </c>
      <c r="FB194" s="89"/>
      <c r="FC194" s="5"/>
      <c r="FD194" s="89"/>
      <c r="FE194" s="143" t="str">
        <f t="shared" si="697"/>
        <v/>
      </c>
      <c r="FF194" s="144" t="str">
        <f t="shared" si="698"/>
        <v/>
      </c>
      <c r="FG194" s="145" t="str">
        <f t="shared" si="699"/>
        <v/>
      </c>
      <c r="FH194" s="145" t="str">
        <f t="shared" si="700"/>
        <v/>
      </c>
      <c r="FI194" s="146" t="str">
        <f t="shared" si="701"/>
        <v/>
      </c>
      <c r="FJ194" s="147" t="str">
        <f t="shared" si="702"/>
        <v/>
      </c>
      <c r="FK194" s="148" t="str">
        <f t="shared" si="703"/>
        <v/>
      </c>
      <c r="FL194" s="149" t="str">
        <f t="shared" si="704"/>
        <v/>
      </c>
      <c r="FM194" s="150" t="str">
        <f t="shared" si="705"/>
        <v/>
      </c>
      <c r="FN194" s="89"/>
      <c r="FO194" s="5"/>
      <c r="FP194" s="89"/>
      <c r="FQ194" s="143" t="str">
        <f>IF(FU194="","",#REF!)</f>
        <v/>
      </c>
      <c r="FR194" s="144" t="str">
        <f t="shared" si="706"/>
        <v/>
      </c>
      <c r="FS194" s="145" t="str">
        <f t="shared" si="707"/>
        <v/>
      </c>
      <c r="FT194" s="145" t="str">
        <f t="shared" si="708"/>
        <v/>
      </c>
      <c r="FU194" s="146" t="str">
        <f t="shared" si="709"/>
        <v/>
      </c>
      <c r="FV194" s="147" t="str">
        <f t="shared" si="710"/>
        <v/>
      </c>
      <c r="FW194" s="148" t="str">
        <f t="shared" si="711"/>
        <v/>
      </c>
      <c r="FX194" s="149" t="str">
        <f t="shared" si="712"/>
        <v/>
      </c>
      <c r="FY194" s="150" t="str">
        <f t="shared" si="713"/>
        <v/>
      </c>
      <c r="FZ194" s="89"/>
      <c r="GA194" s="5"/>
      <c r="GB194" s="89"/>
      <c r="GC194" s="143" t="str">
        <f t="shared" si="714"/>
        <v/>
      </c>
      <c r="GD194" s="144" t="str">
        <f t="shared" si="715"/>
        <v/>
      </c>
      <c r="GE194" s="145" t="str">
        <f t="shared" si="716"/>
        <v/>
      </c>
      <c r="GF194" s="145" t="str">
        <f t="shared" si="717"/>
        <v/>
      </c>
      <c r="GG194" s="146" t="str">
        <f t="shared" si="718"/>
        <v/>
      </c>
      <c r="GH194" s="147" t="str">
        <f t="shared" si="719"/>
        <v/>
      </c>
      <c r="GI194" s="148" t="str">
        <f t="shared" si="720"/>
        <v/>
      </c>
      <c r="GJ194" s="149" t="str">
        <f t="shared" si="721"/>
        <v/>
      </c>
      <c r="GK194" s="150" t="str">
        <f t="shared" si="722"/>
        <v/>
      </c>
      <c r="GL194" s="89"/>
      <c r="GM194" s="5"/>
      <c r="GN194" s="89"/>
      <c r="GO194" s="143" t="str">
        <f t="shared" si="723"/>
        <v/>
      </c>
      <c r="GP194" s="144" t="str">
        <f t="shared" si="724"/>
        <v/>
      </c>
      <c r="GQ194" s="145" t="str">
        <f t="shared" si="725"/>
        <v/>
      </c>
      <c r="GR194" s="145" t="str">
        <f t="shared" si="726"/>
        <v/>
      </c>
      <c r="GS194" s="146" t="str">
        <f t="shared" si="727"/>
        <v/>
      </c>
      <c r="GT194" s="147" t="str">
        <f t="shared" si="728"/>
        <v/>
      </c>
      <c r="GU194" s="148" t="str">
        <f t="shared" si="729"/>
        <v/>
      </c>
      <c r="GV194" s="149" t="str">
        <f t="shared" si="730"/>
        <v/>
      </c>
      <c r="GW194" s="150" t="str">
        <f t="shared" si="731"/>
        <v/>
      </c>
      <c r="GX194" s="89"/>
      <c r="GY194" s="5"/>
      <c r="GZ194" s="89"/>
      <c r="HA194" s="143" t="str">
        <f t="shared" si="732"/>
        <v/>
      </c>
      <c r="HB194" s="144" t="str">
        <f t="shared" si="733"/>
        <v/>
      </c>
      <c r="HC194" s="145" t="str">
        <f t="shared" si="734"/>
        <v/>
      </c>
      <c r="HD194" s="145" t="str">
        <f t="shared" si="735"/>
        <v/>
      </c>
      <c r="HE194" s="146" t="str">
        <f t="shared" si="736"/>
        <v/>
      </c>
      <c r="HF194" s="147" t="str">
        <f t="shared" si="737"/>
        <v/>
      </c>
      <c r="HG194" s="148" t="str">
        <f t="shared" si="738"/>
        <v/>
      </c>
      <c r="HH194" s="149" t="str">
        <f t="shared" si="739"/>
        <v/>
      </c>
      <c r="HI194" s="150" t="str">
        <f t="shared" si="740"/>
        <v/>
      </c>
      <c r="HJ194" s="89"/>
      <c r="HK194" s="5"/>
      <c r="HL194" s="89"/>
      <c r="HM194" s="143" t="str">
        <f t="shared" si="741"/>
        <v/>
      </c>
      <c r="HN194" s="144" t="str">
        <f t="shared" si="742"/>
        <v/>
      </c>
      <c r="HO194" s="145" t="str">
        <f t="shared" si="743"/>
        <v/>
      </c>
      <c r="HP194" s="145" t="str">
        <f t="shared" si="744"/>
        <v/>
      </c>
      <c r="HQ194" s="146" t="str">
        <f t="shared" si="745"/>
        <v/>
      </c>
      <c r="HR194" s="147" t="str">
        <f t="shared" si="746"/>
        <v/>
      </c>
      <c r="HS194" s="148" t="str">
        <f t="shared" si="747"/>
        <v/>
      </c>
      <c r="HT194" s="149" t="str">
        <f t="shared" si="748"/>
        <v/>
      </c>
      <c r="HU194" s="150" t="str">
        <f t="shared" si="749"/>
        <v/>
      </c>
      <c r="HV194" s="89"/>
      <c r="HW194" s="5"/>
      <c r="HX194" s="89"/>
      <c r="HY194" s="143" t="str">
        <f t="shared" si="750"/>
        <v/>
      </c>
      <c r="HZ194" s="144" t="str">
        <f t="shared" si="751"/>
        <v/>
      </c>
      <c r="IA194" s="145" t="str">
        <f t="shared" si="752"/>
        <v/>
      </c>
      <c r="IB194" s="145" t="str">
        <f t="shared" si="753"/>
        <v/>
      </c>
      <c r="IC194" s="146" t="str">
        <f t="shared" si="754"/>
        <v/>
      </c>
      <c r="ID194" s="147" t="str">
        <f t="shared" si="755"/>
        <v/>
      </c>
      <c r="IE194" s="148" t="str">
        <f t="shared" si="756"/>
        <v/>
      </c>
      <c r="IF194" s="149" t="str">
        <f t="shared" si="757"/>
        <v/>
      </c>
      <c r="IG194" s="150" t="str">
        <f t="shared" si="758"/>
        <v/>
      </c>
      <c r="IH194" s="89"/>
      <c r="II194" s="5"/>
      <c r="IJ194" s="89"/>
      <c r="IK194" s="143" t="str">
        <f t="shared" si="759"/>
        <v/>
      </c>
      <c r="IL194" s="144" t="str">
        <f t="shared" si="760"/>
        <v/>
      </c>
      <c r="IM194" s="145" t="str">
        <f t="shared" si="761"/>
        <v/>
      </c>
      <c r="IN194" s="145" t="str">
        <f t="shared" si="762"/>
        <v/>
      </c>
      <c r="IO194" s="146" t="str">
        <f t="shared" si="763"/>
        <v/>
      </c>
      <c r="IP194" s="147" t="str">
        <f t="shared" si="764"/>
        <v/>
      </c>
      <c r="IQ194" s="148" t="str">
        <f t="shared" si="765"/>
        <v/>
      </c>
      <c r="IR194" s="149" t="str">
        <f t="shared" si="766"/>
        <v/>
      </c>
      <c r="IS194" s="150" t="str">
        <f t="shared" si="767"/>
        <v/>
      </c>
      <c r="IT194" s="89"/>
      <c r="IU194" s="5"/>
      <c r="IV194" s="89"/>
      <c r="IW194" s="143" t="str">
        <f t="shared" si="768"/>
        <v/>
      </c>
      <c r="IX194" s="144" t="str">
        <f t="shared" si="769"/>
        <v/>
      </c>
      <c r="IY194" s="145" t="str">
        <f t="shared" si="770"/>
        <v/>
      </c>
      <c r="IZ194" s="145" t="str">
        <f t="shared" si="771"/>
        <v/>
      </c>
      <c r="JA194" s="146" t="str">
        <f t="shared" si="772"/>
        <v/>
      </c>
      <c r="JB194" s="147" t="str">
        <f t="shared" si="773"/>
        <v/>
      </c>
      <c r="JC194" s="148" t="str">
        <f t="shared" si="774"/>
        <v/>
      </c>
      <c r="JD194" s="149" t="str">
        <f t="shared" si="775"/>
        <v/>
      </c>
      <c r="JE194" s="150" t="str">
        <f t="shared" si="776"/>
        <v/>
      </c>
      <c r="JF194" s="89"/>
      <c r="JG194" s="5"/>
      <c r="JH194" s="89"/>
      <c r="JI194" s="143" t="str">
        <f t="shared" si="777"/>
        <v/>
      </c>
      <c r="JJ194" s="144" t="str">
        <f t="shared" si="778"/>
        <v/>
      </c>
      <c r="JK194" s="145" t="str">
        <f t="shared" si="779"/>
        <v/>
      </c>
      <c r="JL194" s="145" t="str">
        <f t="shared" si="780"/>
        <v/>
      </c>
      <c r="JM194" s="146" t="str">
        <f t="shared" si="781"/>
        <v/>
      </c>
      <c r="JN194" s="147" t="str">
        <f t="shared" si="782"/>
        <v/>
      </c>
      <c r="JO194" s="148" t="str">
        <f t="shared" si="783"/>
        <v/>
      </c>
      <c r="JP194" s="149" t="str">
        <f t="shared" si="784"/>
        <v/>
      </c>
      <c r="JQ194" s="150" t="str">
        <f t="shared" si="785"/>
        <v/>
      </c>
      <c r="JR194" s="89"/>
      <c r="JS194" s="5"/>
      <c r="JT194" s="89"/>
      <c r="JU194" s="143" t="str">
        <f t="shared" si="786"/>
        <v/>
      </c>
      <c r="JV194" s="144" t="str">
        <f t="shared" si="787"/>
        <v/>
      </c>
      <c r="JW194" s="145" t="str">
        <f t="shared" si="788"/>
        <v/>
      </c>
      <c r="JX194" s="145" t="str">
        <f t="shared" si="789"/>
        <v/>
      </c>
      <c r="JY194" s="146" t="str">
        <f t="shared" si="790"/>
        <v/>
      </c>
      <c r="JZ194" s="147" t="str">
        <f t="shared" si="791"/>
        <v/>
      </c>
      <c r="KA194" s="148" t="str">
        <f t="shared" si="792"/>
        <v/>
      </c>
      <c r="KB194" s="149" t="str">
        <f t="shared" si="793"/>
        <v/>
      </c>
      <c r="KC194" s="150" t="str">
        <f t="shared" si="794"/>
        <v/>
      </c>
      <c r="KD194" s="89"/>
      <c r="KE194" s="5"/>
      <c r="KF194" s="89"/>
    </row>
    <row r="195" spans="1:292" ht="13.5" customHeight="1" x14ac:dyDescent="0.25">
      <c r="A195" s="100"/>
      <c r="E195" s="143" t="str">
        <f t="shared" si="621"/>
        <v/>
      </c>
      <c r="F195" s="144" t="str">
        <f t="shared" si="622"/>
        <v/>
      </c>
      <c r="G195" s="145" t="str">
        <f t="shared" si="623"/>
        <v/>
      </c>
      <c r="H195" s="145" t="str">
        <f t="shared" si="624"/>
        <v/>
      </c>
      <c r="I195" s="146" t="str">
        <f t="shared" si="625"/>
        <v/>
      </c>
      <c r="J195" s="147" t="str">
        <f t="shared" si="626"/>
        <v/>
      </c>
      <c r="K195" s="148" t="str">
        <f t="shared" si="627"/>
        <v/>
      </c>
      <c r="L195" s="149" t="str">
        <f t="shared" si="628"/>
        <v/>
      </c>
      <c r="M195" s="150" t="str">
        <f t="shared" si="629"/>
        <v/>
      </c>
      <c r="O195" s="5"/>
      <c r="Q195" s="143" t="str">
        <f t="shared" si="630"/>
        <v/>
      </c>
      <c r="R195" s="144" t="str">
        <f t="shared" si="631"/>
        <v/>
      </c>
      <c r="S195" s="145" t="str">
        <f t="shared" si="632"/>
        <v/>
      </c>
      <c r="T195" s="145" t="str">
        <f t="shared" si="633"/>
        <v/>
      </c>
      <c r="U195" s="146" t="str">
        <f t="shared" si="634"/>
        <v/>
      </c>
      <c r="V195" s="147" t="str">
        <f t="shared" si="635"/>
        <v/>
      </c>
      <c r="W195" s="148" t="str">
        <f t="shared" si="636"/>
        <v/>
      </c>
      <c r="X195" s="149" t="str">
        <f t="shared" si="637"/>
        <v/>
      </c>
      <c r="Y195" s="150" t="str">
        <f t="shared" si="638"/>
        <v/>
      </c>
      <c r="AA195" s="5"/>
      <c r="AC195" s="143" t="str">
        <f t="shared" si="639"/>
        <v/>
      </c>
      <c r="AD195" s="144" t="str">
        <f t="shared" si="640"/>
        <v/>
      </c>
      <c r="AE195" s="145" t="str">
        <f t="shared" si="641"/>
        <v/>
      </c>
      <c r="AF195" s="145" t="str">
        <f t="shared" si="642"/>
        <v/>
      </c>
      <c r="AG195" s="146" t="str">
        <f t="shared" si="643"/>
        <v/>
      </c>
      <c r="AH195" s="147" t="str">
        <f t="shared" si="644"/>
        <v/>
      </c>
      <c r="AI195" s="148" t="str">
        <f t="shared" si="645"/>
        <v/>
      </c>
      <c r="AJ195" s="149" t="str">
        <f t="shared" si="646"/>
        <v/>
      </c>
      <c r="AK195" s="150" t="str">
        <f t="shared" si="647"/>
        <v/>
      </c>
      <c r="AM195" s="5"/>
      <c r="AO195" s="143" t="str">
        <f t="shared" si="598"/>
        <v/>
      </c>
      <c r="AP195" s="144" t="str">
        <f t="shared" si="599"/>
        <v/>
      </c>
      <c r="AQ195" s="145" t="str">
        <f t="shared" si="648"/>
        <v/>
      </c>
      <c r="AR195" s="145" t="str">
        <f t="shared" si="649"/>
        <v/>
      </c>
      <c r="AS195" s="146" t="str">
        <f t="shared" si="600"/>
        <v/>
      </c>
      <c r="AT195" s="147" t="str">
        <f t="shared" si="601"/>
        <v/>
      </c>
      <c r="AU195" s="148" t="str">
        <f t="shared" si="602"/>
        <v/>
      </c>
      <c r="AV195" s="149" t="str">
        <f t="shared" si="603"/>
        <v/>
      </c>
      <c r="AW195" s="150" t="str">
        <f t="shared" si="604"/>
        <v/>
      </c>
      <c r="AX195" s="89"/>
      <c r="AY195" s="5"/>
      <c r="AZ195" s="89"/>
      <c r="BA195" s="143" t="str">
        <f t="shared" si="605"/>
        <v/>
      </c>
      <c r="BB195" s="144" t="str">
        <f t="shared" si="606"/>
        <v/>
      </c>
      <c r="BC195" s="145" t="str">
        <f t="shared" si="650"/>
        <v/>
      </c>
      <c r="BD195" s="145" t="str">
        <f t="shared" si="651"/>
        <v/>
      </c>
      <c r="BE195" s="146" t="str">
        <f t="shared" si="607"/>
        <v/>
      </c>
      <c r="BF195" s="147" t="str">
        <f t="shared" si="608"/>
        <v/>
      </c>
      <c r="BG195" s="148" t="str">
        <f t="shared" si="609"/>
        <v/>
      </c>
      <c r="BH195" s="149" t="str">
        <f t="shared" si="610"/>
        <v/>
      </c>
      <c r="BI195" s="150" t="str">
        <f t="shared" si="611"/>
        <v/>
      </c>
      <c r="BJ195" s="89"/>
      <c r="BK195" s="5"/>
      <c r="BL195" s="89"/>
      <c r="BM195" s="143" t="str">
        <f t="shared" si="804"/>
        <v/>
      </c>
      <c r="BN195" s="144" t="str">
        <f t="shared" si="805"/>
        <v/>
      </c>
      <c r="BO195" s="145" t="str">
        <f t="shared" si="806"/>
        <v/>
      </c>
      <c r="BP195" s="145" t="str">
        <f t="shared" si="807"/>
        <v/>
      </c>
      <c r="BQ195" s="146" t="str">
        <f t="shared" si="808"/>
        <v/>
      </c>
      <c r="BR195" s="147" t="str">
        <f t="shared" si="809"/>
        <v/>
      </c>
      <c r="BS195" s="148" t="str">
        <f t="shared" si="810"/>
        <v/>
      </c>
      <c r="BT195" s="149" t="str">
        <f t="shared" si="811"/>
        <v/>
      </c>
      <c r="BU195" s="150" t="str">
        <f t="shared" si="812"/>
        <v/>
      </c>
      <c r="BV195" s="89"/>
      <c r="BW195" s="5"/>
      <c r="BX195" s="89"/>
      <c r="BY195" s="143" t="str">
        <f t="shared" si="795"/>
        <v/>
      </c>
      <c r="BZ195" s="144" t="str">
        <f t="shared" si="796"/>
        <v/>
      </c>
      <c r="CA195" s="145" t="str">
        <f t="shared" si="797"/>
        <v/>
      </c>
      <c r="CB195" s="145" t="str">
        <f t="shared" si="798"/>
        <v/>
      </c>
      <c r="CC195" s="146" t="str">
        <f t="shared" si="799"/>
        <v/>
      </c>
      <c r="CD195" s="147" t="str">
        <f t="shared" si="800"/>
        <v/>
      </c>
      <c r="CE195" s="148" t="str">
        <f t="shared" si="801"/>
        <v/>
      </c>
      <c r="CF195" s="149" t="str">
        <f t="shared" si="802"/>
        <v/>
      </c>
      <c r="CG195" s="150" t="str">
        <f t="shared" si="803"/>
        <v/>
      </c>
      <c r="CH195" s="89"/>
      <c r="CI195" s="5"/>
      <c r="CJ195" s="89"/>
      <c r="CK195" s="143" t="str">
        <f t="shared" si="652"/>
        <v/>
      </c>
      <c r="CL195" s="144" t="str">
        <f t="shared" si="653"/>
        <v/>
      </c>
      <c r="CM195" s="145" t="str">
        <f t="shared" si="654"/>
        <v/>
      </c>
      <c r="CN195" s="145" t="str">
        <f t="shared" si="655"/>
        <v/>
      </c>
      <c r="CO195" s="146" t="str">
        <f t="shared" si="656"/>
        <v/>
      </c>
      <c r="CP195" s="147" t="str">
        <f t="shared" si="657"/>
        <v/>
      </c>
      <c r="CQ195" s="148" t="str">
        <f t="shared" si="658"/>
        <v/>
      </c>
      <c r="CR195" s="149" t="str">
        <f t="shared" si="659"/>
        <v/>
      </c>
      <c r="CS195" s="150" t="str">
        <f t="shared" si="660"/>
        <v/>
      </c>
      <c r="CT195" s="89"/>
      <c r="CU195" s="5"/>
      <c r="CV195" s="89"/>
      <c r="CW195" s="143" t="str">
        <f t="shared" si="562"/>
        <v/>
      </c>
      <c r="CX195" s="144" t="str">
        <f t="shared" si="563"/>
        <v/>
      </c>
      <c r="CY195" s="145" t="str">
        <f t="shared" si="564"/>
        <v/>
      </c>
      <c r="CZ195" s="145" t="str">
        <f t="shared" si="565"/>
        <v/>
      </c>
      <c r="DA195" s="146" t="str">
        <f t="shared" si="566"/>
        <v/>
      </c>
      <c r="DB195" s="147" t="str">
        <f t="shared" si="567"/>
        <v/>
      </c>
      <c r="DC195" s="148" t="str">
        <f t="shared" si="568"/>
        <v/>
      </c>
      <c r="DD195" s="149" t="str">
        <f t="shared" si="569"/>
        <v/>
      </c>
      <c r="DE195" s="150" t="str">
        <f t="shared" si="570"/>
        <v/>
      </c>
      <c r="DF195" s="89"/>
      <c r="DG195" s="142"/>
      <c r="DH195" s="142"/>
      <c r="DI195" s="143" t="str">
        <f t="shared" si="661"/>
        <v/>
      </c>
      <c r="DJ195" s="144" t="str">
        <f t="shared" si="662"/>
        <v/>
      </c>
      <c r="DK195" s="145" t="str">
        <f t="shared" si="663"/>
        <v/>
      </c>
      <c r="DL195" s="145" t="str">
        <f t="shared" si="664"/>
        <v/>
      </c>
      <c r="DM195" s="146" t="str">
        <f t="shared" si="665"/>
        <v/>
      </c>
      <c r="DN195" s="147" t="str">
        <f t="shared" si="666"/>
        <v/>
      </c>
      <c r="DO195" s="148" t="str">
        <f t="shared" si="667"/>
        <v/>
      </c>
      <c r="DP195" s="149" t="str">
        <f t="shared" si="668"/>
        <v/>
      </c>
      <c r="DQ195" s="150" t="str">
        <f t="shared" si="669"/>
        <v/>
      </c>
      <c r="DR195" s="89"/>
      <c r="DS195" s="5"/>
      <c r="DT195" s="89"/>
      <c r="DU195" s="143" t="str">
        <f t="shared" si="670"/>
        <v/>
      </c>
      <c r="DV195" s="144" t="str">
        <f t="shared" si="671"/>
        <v/>
      </c>
      <c r="DW195" s="145" t="str">
        <f t="shared" si="672"/>
        <v/>
      </c>
      <c r="DX195" s="145" t="str">
        <f t="shared" si="673"/>
        <v/>
      </c>
      <c r="DY195" s="146" t="str">
        <f t="shared" si="674"/>
        <v/>
      </c>
      <c r="DZ195" s="147" t="str">
        <f t="shared" si="675"/>
        <v/>
      </c>
      <c r="EA195" s="148" t="str">
        <f t="shared" si="676"/>
        <v/>
      </c>
      <c r="EB195" s="149" t="str">
        <f t="shared" si="677"/>
        <v/>
      </c>
      <c r="EC195" s="150" t="str">
        <f t="shared" si="678"/>
        <v/>
      </c>
      <c r="ED195" s="89"/>
      <c r="EE195" s="5"/>
      <c r="EF195" s="89"/>
      <c r="EG195" s="143" t="str">
        <f t="shared" si="679"/>
        <v/>
      </c>
      <c r="EH195" s="144" t="str">
        <f t="shared" si="680"/>
        <v/>
      </c>
      <c r="EI195" s="145" t="str">
        <f t="shared" si="681"/>
        <v/>
      </c>
      <c r="EJ195" s="145" t="str">
        <f t="shared" si="682"/>
        <v/>
      </c>
      <c r="EK195" s="146" t="str">
        <f t="shared" si="683"/>
        <v/>
      </c>
      <c r="EL195" s="147" t="str">
        <f t="shared" si="684"/>
        <v/>
      </c>
      <c r="EM195" s="148" t="str">
        <f t="shared" si="685"/>
        <v/>
      </c>
      <c r="EN195" s="149" t="str">
        <f t="shared" si="686"/>
        <v/>
      </c>
      <c r="EO195" s="150" t="str">
        <f t="shared" si="687"/>
        <v/>
      </c>
      <c r="EP195" s="89"/>
      <c r="EQ195" s="5"/>
      <c r="ER195" s="89"/>
      <c r="ES195" s="143" t="str">
        <f t="shared" si="688"/>
        <v/>
      </c>
      <c r="ET195" s="144" t="str">
        <f t="shared" si="689"/>
        <v/>
      </c>
      <c r="EU195" s="145" t="str">
        <f t="shared" si="690"/>
        <v/>
      </c>
      <c r="EV195" s="145" t="str">
        <f t="shared" si="691"/>
        <v/>
      </c>
      <c r="EW195" s="146" t="str">
        <f t="shared" si="692"/>
        <v/>
      </c>
      <c r="EX195" s="147" t="str">
        <f t="shared" si="693"/>
        <v/>
      </c>
      <c r="EY195" s="148" t="str">
        <f t="shared" si="694"/>
        <v/>
      </c>
      <c r="EZ195" s="149" t="str">
        <f t="shared" si="695"/>
        <v/>
      </c>
      <c r="FA195" s="150" t="str">
        <f t="shared" si="696"/>
        <v/>
      </c>
      <c r="FB195" s="89"/>
      <c r="FC195" s="5"/>
      <c r="FD195" s="89"/>
      <c r="FE195" s="143" t="str">
        <f t="shared" si="697"/>
        <v/>
      </c>
      <c r="FF195" s="144" t="str">
        <f t="shared" si="698"/>
        <v/>
      </c>
      <c r="FG195" s="145" t="str">
        <f t="shared" si="699"/>
        <v/>
      </c>
      <c r="FH195" s="145" t="str">
        <f t="shared" si="700"/>
        <v/>
      </c>
      <c r="FI195" s="146" t="str">
        <f t="shared" si="701"/>
        <v/>
      </c>
      <c r="FJ195" s="147" t="str">
        <f t="shared" si="702"/>
        <v/>
      </c>
      <c r="FK195" s="148" t="str">
        <f t="shared" si="703"/>
        <v/>
      </c>
      <c r="FL195" s="149" t="str">
        <f t="shared" si="704"/>
        <v/>
      </c>
      <c r="FM195" s="150" t="str">
        <f t="shared" si="705"/>
        <v/>
      </c>
      <c r="FN195" s="89"/>
      <c r="FO195" s="5"/>
      <c r="FP195" s="89"/>
      <c r="FQ195" s="143" t="str">
        <f>IF(FU195="","",#REF!)</f>
        <v/>
      </c>
      <c r="FR195" s="144" t="str">
        <f t="shared" si="706"/>
        <v/>
      </c>
      <c r="FS195" s="145" t="str">
        <f t="shared" si="707"/>
        <v/>
      </c>
      <c r="FT195" s="145" t="str">
        <f t="shared" si="708"/>
        <v/>
      </c>
      <c r="FU195" s="146" t="str">
        <f t="shared" si="709"/>
        <v/>
      </c>
      <c r="FV195" s="147" t="str">
        <f t="shared" si="710"/>
        <v/>
      </c>
      <c r="FW195" s="148" t="str">
        <f t="shared" si="711"/>
        <v/>
      </c>
      <c r="FX195" s="149" t="str">
        <f t="shared" si="712"/>
        <v/>
      </c>
      <c r="FY195" s="150" t="str">
        <f t="shared" si="713"/>
        <v/>
      </c>
      <c r="FZ195" s="89"/>
      <c r="GA195" s="5"/>
      <c r="GB195" s="89"/>
      <c r="GC195" s="143" t="str">
        <f t="shared" si="714"/>
        <v/>
      </c>
      <c r="GD195" s="144" t="str">
        <f t="shared" si="715"/>
        <v/>
      </c>
      <c r="GE195" s="145" t="str">
        <f t="shared" si="716"/>
        <v/>
      </c>
      <c r="GF195" s="145" t="str">
        <f t="shared" si="717"/>
        <v/>
      </c>
      <c r="GG195" s="146" t="str">
        <f t="shared" si="718"/>
        <v/>
      </c>
      <c r="GH195" s="147" t="str">
        <f t="shared" si="719"/>
        <v/>
      </c>
      <c r="GI195" s="148" t="str">
        <f t="shared" si="720"/>
        <v/>
      </c>
      <c r="GJ195" s="149" t="str">
        <f t="shared" si="721"/>
        <v/>
      </c>
      <c r="GK195" s="150" t="str">
        <f t="shared" si="722"/>
        <v/>
      </c>
      <c r="GL195" s="89"/>
      <c r="GM195" s="5"/>
      <c r="GN195" s="89"/>
      <c r="GO195" s="143" t="str">
        <f t="shared" si="723"/>
        <v/>
      </c>
      <c r="GP195" s="144" t="str">
        <f t="shared" si="724"/>
        <v/>
      </c>
      <c r="GQ195" s="145" t="str">
        <f t="shared" si="725"/>
        <v/>
      </c>
      <c r="GR195" s="145" t="str">
        <f t="shared" si="726"/>
        <v/>
      </c>
      <c r="GS195" s="146" t="str">
        <f t="shared" si="727"/>
        <v/>
      </c>
      <c r="GT195" s="147" t="str">
        <f t="shared" si="728"/>
        <v/>
      </c>
      <c r="GU195" s="148" t="str">
        <f t="shared" si="729"/>
        <v/>
      </c>
      <c r="GV195" s="149" t="str">
        <f t="shared" si="730"/>
        <v/>
      </c>
      <c r="GW195" s="150" t="str">
        <f t="shared" si="731"/>
        <v/>
      </c>
      <c r="GX195" s="89"/>
      <c r="GY195" s="5"/>
      <c r="GZ195" s="89"/>
      <c r="HA195" s="143" t="str">
        <f t="shared" si="732"/>
        <v/>
      </c>
      <c r="HB195" s="144" t="str">
        <f t="shared" si="733"/>
        <v/>
      </c>
      <c r="HC195" s="145" t="str">
        <f t="shared" si="734"/>
        <v/>
      </c>
      <c r="HD195" s="145" t="str">
        <f t="shared" si="735"/>
        <v/>
      </c>
      <c r="HE195" s="146" t="str">
        <f t="shared" si="736"/>
        <v/>
      </c>
      <c r="HF195" s="147" t="str">
        <f t="shared" si="737"/>
        <v/>
      </c>
      <c r="HG195" s="148" t="str">
        <f t="shared" si="738"/>
        <v/>
      </c>
      <c r="HH195" s="149" t="str">
        <f t="shared" si="739"/>
        <v/>
      </c>
      <c r="HI195" s="150" t="str">
        <f t="shared" si="740"/>
        <v/>
      </c>
      <c r="HJ195" s="89"/>
      <c r="HK195" s="5"/>
      <c r="HL195" s="89"/>
      <c r="HM195" s="143" t="str">
        <f t="shared" si="741"/>
        <v/>
      </c>
      <c r="HN195" s="144" t="str">
        <f t="shared" si="742"/>
        <v/>
      </c>
      <c r="HO195" s="145" t="str">
        <f t="shared" si="743"/>
        <v/>
      </c>
      <c r="HP195" s="145" t="str">
        <f t="shared" si="744"/>
        <v/>
      </c>
      <c r="HQ195" s="146" t="str">
        <f t="shared" si="745"/>
        <v/>
      </c>
      <c r="HR195" s="147" t="str">
        <f t="shared" si="746"/>
        <v/>
      </c>
      <c r="HS195" s="148" t="str">
        <f t="shared" si="747"/>
        <v/>
      </c>
      <c r="HT195" s="149" t="str">
        <f t="shared" si="748"/>
        <v/>
      </c>
      <c r="HU195" s="150" t="str">
        <f t="shared" si="749"/>
        <v/>
      </c>
      <c r="HV195" s="89"/>
      <c r="HW195" s="5"/>
      <c r="HX195" s="89"/>
      <c r="HY195" s="143" t="str">
        <f t="shared" si="750"/>
        <v/>
      </c>
      <c r="HZ195" s="144" t="str">
        <f t="shared" si="751"/>
        <v/>
      </c>
      <c r="IA195" s="145" t="str">
        <f t="shared" si="752"/>
        <v/>
      </c>
      <c r="IB195" s="145" t="str">
        <f t="shared" si="753"/>
        <v/>
      </c>
      <c r="IC195" s="146" t="str">
        <f t="shared" si="754"/>
        <v/>
      </c>
      <c r="ID195" s="147" t="str">
        <f t="shared" si="755"/>
        <v/>
      </c>
      <c r="IE195" s="148" t="str">
        <f t="shared" si="756"/>
        <v/>
      </c>
      <c r="IF195" s="149" t="str">
        <f t="shared" si="757"/>
        <v/>
      </c>
      <c r="IG195" s="150" t="str">
        <f t="shared" si="758"/>
        <v/>
      </c>
      <c r="IH195" s="89"/>
      <c r="II195" s="5"/>
      <c r="IJ195" s="89"/>
      <c r="IK195" s="143" t="str">
        <f t="shared" si="759"/>
        <v/>
      </c>
      <c r="IL195" s="144" t="str">
        <f t="shared" si="760"/>
        <v/>
      </c>
      <c r="IM195" s="145" t="str">
        <f t="shared" si="761"/>
        <v/>
      </c>
      <c r="IN195" s="145" t="str">
        <f t="shared" si="762"/>
        <v/>
      </c>
      <c r="IO195" s="146" t="str">
        <f t="shared" si="763"/>
        <v/>
      </c>
      <c r="IP195" s="147" t="str">
        <f t="shared" si="764"/>
        <v/>
      </c>
      <c r="IQ195" s="148" t="str">
        <f t="shared" si="765"/>
        <v/>
      </c>
      <c r="IR195" s="149" t="str">
        <f t="shared" si="766"/>
        <v/>
      </c>
      <c r="IS195" s="150" t="str">
        <f t="shared" si="767"/>
        <v/>
      </c>
      <c r="IT195" s="89"/>
      <c r="IU195" s="5"/>
      <c r="IV195" s="89"/>
      <c r="IW195" s="143" t="str">
        <f t="shared" si="768"/>
        <v/>
      </c>
      <c r="IX195" s="144" t="str">
        <f t="shared" si="769"/>
        <v/>
      </c>
      <c r="IY195" s="145" t="str">
        <f t="shared" si="770"/>
        <v/>
      </c>
      <c r="IZ195" s="145" t="str">
        <f t="shared" si="771"/>
        <v/>
      </c>
      <c r="JA195" s="146" t="str">
        <f t="shared" si="772"/>
        <v/>
      </c>
      <c r="JB195" s="147" t="str">
        <f t="shared" si="773"/>
        <v/>
      </c>
      <c r="JC195" s="148" t="str">
        <f t="shared" si="774"/>
        <v/>
      </c>
      <c r="JD195" s="149" t="str">
        <f t="shared" si="775"/>
        <v/>
      </c>
      <c r="JE195" s="150" t="str">
        <f t="shared" si="776"/>
        <v/>
      </c>
      <c r="JF195" s="89"/>
      <c r="JG195" s="5"/>
      <c r="JH195" s="89"/>
      <c r="JI195" s="143" t="str">
        <f t="shared" si="777"/>
        <v/>
      </c>
      <c r="JJ195" s="144" t="str">
        <f t="shared" si="778"/>
        <v/>
      </c>
      <c r="JK195" s="145" t="str">
        <f t="shared" si="779"/>
        <v/>
      </c>
      <c r="JL195" s="145" t="str">
        <f t="shared" si="780"/>
        <v/>
      </c>
      <c r="JM195" s="146" t="str">
        <f t="shared" si="781"/>
        <v/>
      </c>
      <c r="JN195" s="147" t="str">
        <f t="shared" si="782"/>
        <v/>
      </c>
      <c r="JO195" s="148" t="str">
        <f t="shared" si="783"/>
        <v/>
      </c>
      <c r="JP195" s="149" t="str">
        <f t="shared" si="784"/>
        <v/>
      </c>
      <c r="JQ195" s="150" t="str">
        <f t="shared" si="785"/>
        <v/>
      </c>
      <c r="JR195" s="89"/>
      <c r="JS195" s="5"/>
      <c r="JT195" s="89"/>
      <c r="JU195" s="143" t="str">
        <f t="shared" si="786"/>
        <v/>
      </c>
      <c r="JV195" s="144" t="str">
        <f t="shared" si="787"/>
        <v/>
      </c>
      <c r="JW195" s="145" t="str">
        <f t="shared" si="788"/>
        <v/>
      </c>
      <c r="JX195" s="145" t="str">
        <f t="shared" si="789"/>
        <v/>
      </c>
      <c r="JY195" s="146" t="str">
        <f t="shared" si="790"/>
        <v/>
      </c>
      <c r="JZ195" s="147" t="str">
        <f t="shared" si="791"/>
        <v/>
      </c>
      <c r="KA195" s="148" t="str">
        <f t="shared" si="792"/>
        <v/>
      </c>
      <c r="KB195" s="149" t="str">
        <f t="shared" si="793"/>
        <v/>
      </c>
      <c r="KC195" s="150" t="str">
        <f t="shared" si="794"/>
        <v/>
      </c>
      <c r="KD195" s="89"/>
      <c r="KE195" s="5"/>
      <c r="KF195" s="89"/>
    </row>
    <row r="196" spans="1:292" ht="13.5" customHeight="1" x14ac:dyDescent="0.25">
      <c r="A196" s="100"/>
      <c r="E196" s="143" t="str">
        <f t="shared" si="621"/>
        <v/>
      </c>
      <c r="F196" s="144" t="str">
        <f t="shared" si="622"/>
        <v/>
      </c>
      <c r="G196" s="145" t="str">
        <f t="shared" si="623"/>
        <v/>
      </c>
      <c r="H196" s="145" t="str">
        <f t="shared" si="624"/>
        <v/>
      </c>
      <c r="I196" s="146" t="str">
        <f t="shared" si="625"/>
        <v/>
      </c>
      <c r="J196" s="147" t="str">
        <f t="shared" si="626"/>
        <v/>
      </c>
      <c r="K196" s="148" t="str">
        <f t="shared" si="627"/>
        <v/>
      </c>
      <c r="L196" s="149" t="str">
        <f t="shared" si="628"/>
        <v/>
      </c>
      <c r="M196" s="150" t="str">
        <f t="shared" si="629"/>
        <v/>
      </c>
      <c r="O196" s="5"/>
      <c r="Q196" s="143" t="str">
        <f t="shared" si="630"/>
        <v/>
      </c>
      <c r="R196" s="144" t="str">
        <f t="shared" si="631"/>
        <v/>
      </c>
      <c r="S196" s="145" t="str">
        <f t="shared" si="632"/>
        <v/>
      </c>
      <c r="T196" s="145" t="str">
        <f t="shared" si="633"/>
        <v/>
      </c>
      <c r="U196" s="146" t="str">
        <f t="shared" si="634"/>
        <v/>
      </c>
      <c r="V196" s="147" t="str">
        <f t="shared" si="635"/>
        <v/>
      </c>
      <c r="W196" s="148" t="str">
        <f t="shared" si="636"/>
        <v/>
      </c>
      <c r="X196" s="149" t="str">
        <f t="shared" si="637"/>
        <v/>
      </c>
      <c r="Y196" s="150" t="str">
        <f t="shared" si="638"/>
        <v/>
      </c>
      <c r="AA196" s="5"/>
      <c r="AC196" s="143" t="str">
        <f t="shared" si="639"/>
        <v/>
      </c>
      <c r="AD196" s="144" t="str">
        <f t="shared" si="640"/>
        <v/>
      </c>
      <c r="AE196" s="145" t="str">
        <f t="shared" si="641"/>
        <v/>
      </c>
      <c r="AF196" s="145" t="str">
        <f t="shared" si="642"/>
        <v/>
      </c>
      <c r="AG196" s="146" t="str">
        <f t="shared" si="643"/>
        <v/>
      </c>
      <c r="AH196" s="147" t="str">
        <f t="shared" si="644"/>
        <v/>
      </c>
      <c r="AI196" s="148" t="str">
        <f t="shared" si="645"/>
        <v/>
      </c>
      <c r="AJ196" s="149" t="str">
        <f t="shared" si="646"/>
        <v/>
      </c>
      <c r="AK196" s="150" t="str">
        <f t="shared" si="647"/>
        <v/>
      </c>
      <c r="AM196" s="5"/>
      <c r="AO196" s="143" t="str">
        <f t="shared" si="598"/>
        <v/>
      </c>
      <c r="AP196" s="144" t="str">
        <f t="shared" si="599"/>
        <v/>
      </c>
      <c r="AQ196" s="145" t="str">
        <f t="shared" si="648"/>
        <v/>
      </c>
      <c r="AR196" s="145" t="str">
        <f t="shared" si="649"/>
        <v/>
      </c>
      <c r="AS196" s="146" t="str">
        <f t="shared" si="600"/>
        <v/>
      </c>
      <c r="AT196" s="147" t="str">
        <f t="shared" si="601"/>
        <v/>
      </c>
      <c r="AU196" s="148" t="str">
        <f t="shared" si="602"/>
        <v/>
      </c>
      <c r="AV196" s="149" t="str">
        <f t="shared" si="603"/>
        <v/>
      </c>
      <c r="AW196" s="150" t="str">
        <f t="shared" si="604"/>
        <v/>
      </c>
      <c r="AX196" s="89"/>
      <c r="AY196" s="5"/>
      <c r="AZ196" s="89"/>
      <c r="BA196" s="143" t="str">
        <f t="shared" si="605"/>
        <v/>
      </c>
      <c r="BB196" s="144" t="str">
        <f t="shared" si="606"/>
        <v/>
      </c>
      <c r="BC196" s="145" t="str">
        <f t="shared" si="650"/>
        <v/>
      </c>
      <c r="BD196" s="145" t="str">
        <f t="shared" si="651"/>
        <v/>
      </c>
      <c r="BE196" s="146" t="str">
        <f t="shared" si="607"/>
        <v/>
      </c>
      <c r="BF196" s="147" t="str">
        <f t="shared" si="608"/>
        <v/>
      </c>
      <c r="BG196" s="148" t="str">
        <f t="shared" si="609"/>
        <v/>
      </c>
      <c r="BH196" s="149" t="str">
        <f t="shared" si="610"/>
        <v/>
      </c>
      <c r="BI196" s="150" t="str">
        <f t="shared" si="611"/>
        <v/>
      </c>
      <c r="BJ196" s="89"/>
      <c r="BK196" s="5"/>
      <c r="BL196" s="89"/>
      <c r="BM196" s="143" t="str">
        <f t="shared" si="804"/>
        <v/>
      </c>
      <c r="BN196" s="144" t="str">
        <f t="shared" si="805"/>
        <v/>
      </c>
      <c r="BO196" s="145" t="str">
        <f t="shared" si="806"/>
        <v/>
      </c>
      <c r="BP196" s="145" t="str">
        <f t="shared" si="807"/>
        <v/>
      </c>
      <c r="BQ196" s="146" t="str">
        <f t="shared" si="808"/>
        <v/>
      </c>
      <c r="BR196" s="147" t="str">
        <f t="shared" si="809"/>
        <v/>
      </c>
      <c r="BS196" s="148" t="str">
        <f t="shared" si="810"/>
        <v/>
      </c>
      <c r="BT196" s="149" t="str">
        <f t="shared" si="811"/>
        <v/>
      </c>
      <c r="BU196" s="150" t="str">
        <f t="shared" si="812"/>
        <v/>
      </c>
      <c r="BV196" s="89"/>
      <c r="BW196" s="5"/>
      <c r="BX196" s="89"/>
      <c r="BY196" s="143" t="str">
        <f t="shared" si="795"/>
        <v/>
      </c>
      <c r="BZ196" s="144" t="str">
        <f t="shared" si="796"/>
        <v/>
      </c>
      <c r="CA196" s="145" t="str">
        <f t="shared" si="797"/>
        <v/>
      </c>
      <c r="CB196" s="145" t="str">
        <f t="shared" si="798"/>
        <v/>
      </c>
      <c r="CC196" s="146" t="str">
        <f t="shared" si="799"/>
        <v/>
      </c>
      <c r="CD196" s="147" t="str">
        <f t="shared" si="800"/>
        <v/>
      </c>
      <c r="CE196" s="148" t="str">
        <f t="shared" si="801"/>
        <v/>
      </c>
      <c r="CF196" s="149" t="str">
        <f t="shared" si="802"/>
        <v/>
      </c>
      <c r="CG196" s="150" t="str">
        <f t="shared" si="803"/>
        <v/>
      </c>
      <c r="CH196" s="89"/>
      <c r="CI196" s="5"/>
      <c r="CJ196" s="89"/>
      <c r="CK196" s="143" t="str">
        <f t="shared" si="652"/>
        <v/>
      </c>
      <c r="CL196" s="144" t="str">
        <f t="shared" si="653"/>
        <v/>
      </c>
      <c r="CM196" s="145" t="str">
        <f t="shared" si="654"/>
        <v/>
      </c>
      <c r="CN196" s="145" t="str">
        <f t="shared" si="655"/>
        <v/>
      </c>
      <c r="CO196" s="146" t="str">
        <f t="shared" si="656"/>
        <v/>
      </c>
      <c r="CP196" s="147" t="str">
        <f t="shared" si="657"/>
        <v/>
      </c>
      <c r="CQ196" s="148" t="str">
        <f t="shared" si="658"/>
        <v/>
      </c>
      <c r="CR196" s="149" t="str">
        <f t="shared" si="659"/>
        <v/>
      </c>
      <c r="CS196" s="150" t="str">
        <f t="shared" si="660"/>
        <v/>
      </c>
      <c r="CT196" s="89"/>
      <c r="CU196" s="5"/>
      <c r="CV196" s="89"/>
      <c r="CW196" s="143" t="str">
        <f t="shared" si="562"/>
        <v/>
      </c>
      <c r="CX196" s="144" t="str">
        <f t="shared" si="563"/>
        <v/>
      </c>
      <c r="CY196" s="145" t="str">
        <f t="shared" si="564"/>
        <v/>
      </c>
      <c r="CZ196" s="145" t="str">
        <f t="shared" si="565"/>
        <v/>
      </c>
      <c r="DA196" s="146" t="str">
        <f t="shared" si="566"/>
        <v/>
      </c>
      <c r="DB196" s="147" t="str">
        <f t="shared" si="567"/>
        <v/>
      </c>
      <c r="DC196" s="148" t="str">
        <f t="shared" si="568"/>
        <v/>
      </c>
      <c r="DD196" s="149" t="str">
        <f t="shared" si="569"/>
        <v/>
      </c>
      <c r="DE196" s="150" t="str">
        <f t="shared" si="570"/>
        <v/>
      </c>
      <c r="DF196" s="89"/>
      <c r="DG196" s="142"/>
      <c r="DH196" s="142"/>
      <c r="DI196" s="143" t="str">
        <f t="shared" si="661"/>
        <v/>
      </c>
      <c r="DJ196" s="144" t="str">
        <f t="shared" si="662"/>
        <v/>
      </c>
      <c r="DK196" s="145" t="str">
        <f t="shared" si="663"/>
        <v/>
      </c>
      <c r="DL196" s="145" t="str">
        <f t="shared" si="664"/>
        <v/>
      </c>
      <c r="DM196" s="146" t="str">
        <f t="shared" si="665"/>
        <v/>
      </c>
      <c r="DN196" s="147" t="str">
        <f t="shared" si="666"/>
        <v/>
      </c>
      <c r="DO196" s="148" t="str">
        <f t="shared" si="667"/>
        <v/>
      </c>
      <c r="DP196" s="149" t="str">
        <f t="shared" si="668"/>
        <v/>
      </c>
      <c r="DQ196" s="150" t="str">
        <f t="shared" si="669"/>
        <v/>
      </c>
      <c r="DR196" s="89"/>
      <c r="DS196" s="5"/>
      <c r="DT196" s="89"/>
      <c r="DU196" s="143" t="str">
        <f t="shared" si="670"/>
        <v/>
      </c>
      <c r="DV196" s="144" t="str">
        <f t="shared" si="671"/>
        <v/>
      </c>
      <c r="DW196" s="145" t="str">
        <f t="shared" si="672"/>
        <v/>
      </c>
      <c r="DX196" s="145" t="str">
        <f t="shared" si="673"/>
        <v/>
      </c>
      <c r="DY196" s="146" t="str">
        <f t="shared" si="674"/>
        <v/>
      </c>
      <c r="DZ196" s="147" t="str">
        <f t="shared" si="675"/>
        <v/>
      </c>
      <c r="EA196" s="148" t="str">
        <f t="shared" si="676"/>
        <v/>
      </c>
      <c r="EB196" s="149" t="str">
        <f t="shared" si="677"/>
        <v/>
      </c>
      <c r="EC196" s="150" t="str">
        <f t="shared" si="678"/>
        <v/>
      </c>
      <c r="ED196" s="89"/>
      <c r="EE196" s="5"/>
      <c r="EF196" s="89"/>
      <c r="EG196" s="143" t="str">
        <f t="shared" si="679"/>
        <v/>
      </c>
      <c r="EH196" s="144" t="str">
        <f t="shared" si="680"/>
        <v/>
      </c>
      <c r="EI196" s="145" t="str">
        <f t="shared" si="681"/>
        <v/>
      </c>
      <c r="EJ196" s="145" t="str">
        <f t="shared" si="682"/>
        <v/>
      </c>
      <c r="EK196" s="146" t="str">
        <f t="shared" si="683"/>
        <v/>
      </c>
      <c r="EL196" s="147" t="str">
        <f t="shared" si="684"/>
        <v/>
      </c>
      <c r="EM196" s="148" t="str">
        <f t="shared" si="685"/>
        <v/>
      </c>
      <c r="EN196" s="149" t="str">
        <f t="shared" si="686"/>
        <v/>
      </c>
      <c r="EO196" s="150" t="str">
        <f t="shared" si="687"/>
        <v/>
      </c>
      <c r="EP196" s="89"/>
      <c r="EQ196" s="5"/>
      <c r="ER196" s="89"/>
      <c r="ES196" s="143" t="str">
        <f t="shared" si="688"/>
        <v/>
      </c>
      <c r="ET196" s="144" t="str">
        <f t="shared" si="689"/>
        <v/>
      </c>
      <c r="EU196" s="145" t="str">
        <f t="shared" si="690"/>
        <v/>
      </c>
      <c r="EV196" s="145" t="str">
        <f t="shared" si="691"/>
        <v/>
      </c>
      <c r="EW196" s="146" t="str">
        <f t="shared" si="692"/>
        <v/>
      </c>
      <c r="EX196" s="147" t="str">
        <f t="shared" si="693"/>
        <v/>
      </c>
      <c r="EY196" s="148" t="str">
        <f t="shared" si="694"/>
        <v/>
      </c>
      <c r="EZ196" s="149" t="str">
        <f t="shared" si="695"/>
        <v/>
      </c>
      <c r="FA196" s="150" t="str">
        <f t="shared" si="696"/>
        <v/>
      </c>
      <c r="FB196" s="89"/>
      <c r="FC196" s="5"/>
      <c r="FD196" s="89"/>
      <c r="FE196" s="143" t="str">
        <f t="shared" si="697"/>
        <v/>
      </c>
      <c r="FF196" s="144" t="str">
        <f t="shared" si="698"/>
        <v/>
      </c>
      <c r="FG196" s="145" t="str">
        <f t="shared" si="699"/>
        <v/>
      </c>
      <c r="FH196" s="145" t="str">
        <f t="shared" si="700"/>
        <v/>
      </c>
      <c r="FI196" s="146" t="str">
        <f t="shared" si="701"/>
        <v/>
      </c>
      <c r="FJ196" s="147" t="str">
        <f t="shared" si="702"/>
        <v/>
      </c>
      <c r="FK196" s="148" t="str">
        <f t="shared" si="703"/>
        <v/>
      </c>
      <c r="FL196" s="149" t="str">
        <f t="shared" si="704"/>
        <v/>
      </c>
      <c r="FM196" s="150" t="str">
        <f t="shared" si="705"/>
        <v/>
      </c>
      <c r="FN196" s="89"/>
      <c r="FO196" s="5"/>
      <c r="FP196" s="89"/>
      <c r="FQ196" s="143" t="str">
        <f>IF(FU196="","",#REF!)</f>
        <v/>
      </c>
      <c r="FR196" s="144" t="str">
        <f t="shared" si="706"/>
        <v/>
      </c>
      <c r="FS196" s="145" t="str">
        <f t="shared" si="707"/>
        <v/>
      </c>
      <c r="FT196" s="145" t="str">
        <f t="shared" si="708"/>
        <v/>
      </c>
      <c r="FU196" s="146" t="str">
        <f t="shared" si="709"/>
        <v/>
      </c>
      <c r="FV196" s="147" t="str">
        <f t="shared" si="710"/>
        <v/>
      </c>
      <c r="FW196" s="148" t="str">
        <f t="shared" si="711"/>
        <v/>
      </c>
      <c r="FX196" s="149" t="str">
        <f t="shared" si="712"/>
        <v/>
      </c>
      <c r="FY196" s="150" t="str">
        <f t="shared" si="713"/>
        <v/>
      </c>
      <c r="FZ196" s="89"/>
      <c r="GA196" s="5"/>
      <c r="GB196" s="89"/>
      <c r="GC196" s="143" t="str">
        <f t="shared" si="714"/>
        <v/>
      </c>
      <c r="GD196" s="144" t="str">
        <f t="shared" si="715"/>
        <v/>
      </c>
      <c r="GE196" s="145" t="str">
        <f t="shared" si="716"/>
        <v/>
      </c>
      <c r="GF196" s="145" t="str">
        <f t="shared" si="717"/>
        <v/>
      </c>
      <c r="GG196" s="146" t="str">
        <f t="shared" si="718"/>
        <v/>
      </c>
      <c r="GH196" s="147" t="str">
        <f t="shared" si="719"/>
        <v/>
      </c>
      <c r="GI196" s="148" t="str">
        <f t="shared" si="720"/>
        <v/>
      </c>
      <c r="GJ196" s="149" t="str">
        <f t="shared" si="721"/>
        <v/>
      </c>
      <c r="GK196" s="150" t="str">
        <f t="shared" si="722"/>
        <v/>
      </c>
      <c r="GL196" s="89"/>
      <c r="GM196" s="5"/>
      <c r="GN196" s="89"/>
      <c r="GO196" s="143" t="str">
        <f t="shared" si="723"/>
        <v/>
      </c>
      <c r="GP196" s="144" t="str">
        <f t="shared" si="724"/>
        <v/>
      </c>
      <c r="GQ196" s="145" t="str">
        <f t="shared" si="725"/>
        <v/>
      </c>
      <c r="GR196" s="145" t="str">
        <f t="shared" si="726"/>
        <v/>
      </c>
      <c r="GS196" s="146" t="str">
        <f t="shared" si="727"/>
        <v/>
      </c>
      <c r="GT196" s="147" t="str">
        <f t="shared" si="728"/>
        <v/>
      </c>
      <c r="GU196" s="148" t="str">
        <f t="shared" si="729"/>
        <v/>
      </c>
      <c r="GV196" s="149" t="str">
        <f t="shared" si="730"/>
        <v/>
      </c>
      <c r="GW196" s="150" t="str">
        <f t="shared" si="731"/>
        <v/>
      </c>
      <c r="GX196" s="89"/>
      <c r="GY196" s="5"/>
      <c r="GZ196" s="89"/>
      <c r="HA196" s="143" t="str">
        <f t="shared" si="732"/>
        <v/>
      </c>
      <c r="HB196" s="144" t="str">
        <f t="shared" si="733"/>
        <v/>
      </c>
      <c r="HC196" s="145" t="str">
        <f t="shared" si="734"/>
        <v/>
      </c>
      <c r="HD196" s="145" t="str">
        <f t="shared" si="735"/>
        <v/>
      </c>
      <c r="HE196" s="146" t="str">
        <f t="shared" si="736"/>
        <v/>
      </c>
      <c r="HF196" s="147" t="str">
        <f t="shared" si="737"/>
        <v/>
      </c>
      <c r="HG196" s="148" t="str">
        <f t="shared" si="738"/>
        <v/>
      </c>
      <c r="HH196" s="149" t="str">
        <f t="shared" si="739"/>
        <v/>
      </c>
      <c r="HI196" s="150" t="str">
        <f t="shared" si="740"/>
        <v/>
      </c>
      <c r="HJ196" s="89"/>
      <c r="HK196" s="5"/>
      <c r="HL196" s="89"/>
      <c r="HM196" s="143" t="str">
        <f t="shared" si="741"/>
        <v/>
      </c>
      <c r="HN196" s="144" t="str">
        <f t="shared" si="742"/>
        <v/>
      </c>
      <c r="HO196" s="145" t="str">
        <f t="shared" si="743"/>
        <v/>
      </c>
      <c r="HP196" s="145" t="str">
        <f t="shared" si="744"/>
        <v/>
      </c>
      <c r="HQ196" s="146" t="str">
        <f t="shared" si="745"/>
        <v/>
      </c>
      <c r="HR196" s="147" t="str">
        <f t="shared" si="746"/>
        <v/>
      </c>
      <c r="HS196" s="148" t="str">
        <f t="shared" si="747"/>
        <v/>
      </c>
      <c r="HT196" s="149" t="str">
        <f t="shared" si="748"/>
        <v/>
      </c>
      <c r="HU196" s="150" t="str">
        <f t="shared" si="749"/>
        <v/>
      </c>
      <c r="HV196" s="89"/>
      <c r="HW196" s="5"/>
      <c r="HX196" s="89"/>
      <c r="HY196" s="143" t="str">
        <f t="shared" si="750"/>
        <v/>
      </c>
      <c r="HZ196" s="144" t="str">
        <f t="shared" si="751"/>
        <v/>
      </c>
      <c r="IA196" s="145" t="str">
        <f t="shared" si="752"/>
        <v/>
      </c>
      <c r="IB196" s="145" t="str">
        <f t="shared" si="753"/>
        <v/>
      </c>
      <c r="IC196" s="146" t="str">
        <f t="shared" si="754"/>
        <v/>
      </c>
      <c r="ID196" s="147" t="str">
        <f t="shared" si="755"/>
        <v/>
      </c>
      <c r="IE196" s="148" t="str">
        <f t="shared" si="756"/>
        <v/>
      </c>
      <c r="IF196" s="149" t="str">
        <f t="shared" si="757"/>
        <v/>
      </c>
      <c r="IG196" s="150" t="str">
        <f t="shared" si="758"/>
        <v/>
      </c>
      <c r="IH196" s="89"/>
      <c r="II196" s="5"/>
      <c r="IJ196" s="89"/>
      <c r="IK196" s="143" t="str">
        <f t="shared" si="759"/>
        <v/>
      </c>
      <c r="IL196" s="144" t="str">
        <f t="shared" si="760"/>
        <v/>
      </c>
      <c r="IM196" s="145" t="str">
        <f t="shared" si="761"/>
        <v/>
      </c>
      <c r="IN196" s="145" t="str">
        <f t="shared" si="762"/>
        <v/>
      </c>
      <c r="IO196" s="146" t="str">
        <f t="shared" si="763"/>
        <v/>
      </c>
      <c r="IP196" s="147" t="str">
        <f t="shared" si="764"/>
        <v/>
      </c>
      <c r="IQ196" s="148" t="str">
        <f t="shared" si="765"/>
        <v/>
      </c>
      <c r="IR196" s="149" t="str">
        <f t="shared" si="766"/>
        <v/>
      </c>
      <c r="IS196" s="150" t="str">
        <f t="shared" si="767"/>
        <v/>
      </c>
      <c r="IT196" s="89"/>
      <c r="IU196" s="5"/>
      <c r="IV196" s="89"/>
      <c r="IW196" s="143" t="str">
        <f t="shared" si="768"/>
        <v/>
      </c>
      <c r="IX196" s="144" t="str">
        <f t="shared" si="769"/>
        <v/>
      </c>
      <c r="IY196" s="145" t="str">
        <f t="shared" si="770"/>
        <v/>
      </c>
      <c r="IZ196" s="145" t="str">
        <f t="shared" si="771"/>
        <v/>
      </c>
      <c r="JA196" s="146" t="str">
        <f t="shared" si="772"/>
        <v/>
      </c>
      <c r="JB196" s="147" t="str">
        <f t="shared" si="773"/>
        <v/>
      </c>
      <c r="JC196" s="148" t="str">
        <f t="shared" si="774"/>
        <v/>
      </c>
      <c r="JD196" s="149" t="str">
        <f t="shared" si="775"/>
        <v/>
      </c>
      <c r="JE196" s="150" t="str">
        <f t="shared" si="776"/>
        <v/>
      </c>
      <c r="JF196" s="89"/>
      <c r="JG196" s="5"/>
      <c r="JH196" s="89"/>
      <c r="JI196" s="143" t="str">
        <f t="shared" si="777"/>
        <v/>
      </c>
      <c r="JJ196" s="144" t="str">
        <f t="shared" si="778"/>
        <v/>
      </c>
      <c r="JK196" s="145" t="str">
        <f t="shared" si="779"/>
        <v/>
      </c>
      <c r="JL196" s="145" t="str">
        <f t="shared" si="780"/>
        <v/>
      </c>
      <c r="JM196" s="146" t="str">
        <f t="shared" si="781"/>
        <v/>
      </c>
      <c r="JN196" s="147" t="str">
        <f t="shared" si="782"/>
        <v/>
      </c>
      <c r="JO196" s="148" t="str">
        <f t="shared" si="783"/>
        <v/>
      </c>
      <c r="JP196" s="149" t="str">
        <f t="shared" si="784"/>
        <v/>
      </c>
      <c r="JQ196" s="150" t="str">
        <f t="shared" si="785"/>
        <v/>
      </c>
      <c r="JR196" s="89"/>
      <c r="JS196" s="5"/>
      <c r="JT196" s="89"/>
      <c r="JU196" s="143" t="str">
        <f t="shared" si="786"/>
        <v/>
      </c>
      <c r="JV196" s="144" t="str">
        <f t="shared" si="787"/>
        <v/>
      </c>
      <c r="JW196" s="145" t="str">
        <f t="shared" si="788"/>
        <v/>
      </c>
      <c r="JX196" s="145" t="str">
        <f t="shared" si="789"/>
        <v/>
      </c>
      <c r="JY196" s="146" t="str">
        <f t="shared" si="790"/>
        <v/>
      </c>
      <c r="JZ196" s="147" t="str">
        <f t="shared" si="791"/>
        <v/>
      </c>
      <c r="KA196" s="148" t="str">
        <f t="shared" si="792"/>
        <v/>
      </c>
      <c r="KB196" s="149" t="str">
        <f t="shared" si="793"/>
        <v/>
      </c>
      <c r="KC196" s="150" t="str">
        <f t="shared" si="794"/>
        <v/>
      </c>
      <c r="KD196" s="89"/>
      <c r="KE196" s="5"/>
      <c r="KF196" s="89"/>
    </row>
    <row r="197" spans="1:292" ht="13.5" customHeight="1" x14ac:dyDescent="0.25">
      <c r="A197" s="100"/>
      <c r="E197" s="143" t="str">
        <f t="shared" si="621"/>
        <v/>
      </c>
      <c r="F197" s="144" t="str">
        <f t="shared" si="622"/>
        <v/>
      </c>
      <c r="G197" s="145" t="str">
        <f t="shared" si="623"/>
        <v/>
      </c>
      <c r="H197" s="145" t="str">
        <f t="shared" si="624"/>
        <v/>
      </c>
      <c r="I197" s="146" t="str">
        <f t="shared" si="625"/>
        <v/>
      </c>
      <c r="J197" s="147" t="str">
        <f t="shared" si="626"/>
        <v/>
      </c>
      <c r="K197" s="148" t="str">
        <f t="shared" si="627"/>
        <v/>
      </c>
      <c r="L197" s="149" t="str">
        <f t="shared" si="628"/>
        <v/>
      </c>
      <c r="M197" s="150" t="str">
        <f t="shared" si="629"/>
        <v/>
      </c>
      <c r="O197" s="5"/>
      <c r="Q197" s="143" t="str">
        <f t="shared" si="630"/>
        <v/>
      </c>
      <c r="R197" s="144" t="str">
        <f t="shared" si="631"/>
        <v/>
      </c>
      <c r="S197" s="145" t="str">
        <f t="shared" si="632"/>
        <v/>
      </c>
      <c r="T197" s="145" t="str">
        <f t="shared" si="633"/>
        <v/>
      </c>
      <c r="U197" s="146" t="str">
        <f t="shared" si="634"/>
        <v/>
      </c>
      <c r="V197" s="147" t="str">
        <f t="shared" si="635"/>
        <v/>
      </c>
      <c r="W197" s="148" t="str">
        <f t="shared" si="636"/>
        <v/>
      </c>
      <c r="X197" s="149" t="str">
        <f t="shared" si="637"/>
        <v/>
      </c>
      <c r="Y197" s="150" t="str">
        <f t="shared" si="638"/>
        <v/>
      </c>
      <c r="AA197" s="5"/>
      <c r="AC197" s="143" t="str">
        <f t="shared" si="639"/>
        <v/>
      </c>
      <c r="AD197" s="144" t="str">
        <f t="shared" si="640"/>
        <v/>
      </c>
      <c r="AE197" s="145" t="str">
        <f t="shared" si="641"/>
        <v/>
      </c>
      <c r="AF197" s="145" t="str">
        <f t="shared" si="642"/>
        <v/>
      </c>
      <c r="AG197" s="146" t="str">
        <f t="shared" si="643"/>
        <v/>
      </c>
      <c r="AH197" s="147" t="str">
        <f t="shared" si="644"/>
        <v/>
      </c>
      <c r="AI197" s="148" t="str">
        <f t="shared" si="645"/>
        <v/>
      </c>
      <c r="AJ197" s="149" t="str">
        <f t="shared" si="646"/>
        <v/>
      </c>
      <c r="AK197" s="150" t="str">
        <f t="shared" si="647"/>
        <v/>
      </c>
      <c r="AM197" s="5"/>
      <c r="AO197" s="143" t="str">
        <f t="shared" si="598"/>
        <v/>
      </c>
      <c r="AP197" s="144" t="str">
        <f t="shared" si="599"/>
        <v/>
      </c>
      <c r="AQ197" s="145" t="str">
        <f t="shared" si="648"/>
        <v/>
      </c>
      <c r="AR197" s="145" t="str">
        <f t="shared" si="649"/>
        <v/>
      </c>
      <c r="AS197" s="146" t="str">
        <f t="shared" si="600"/>
        <v/>
      </c>
      <c r="AT197" s="147" t="str">
        <f t="shared" si="601"/>
        <v/>
      </c>
      <c r="AU197" s="148" t="str">
        <f t="shared" si="602"/>
        <v/>
      </c>
      <c r="AV197" s="149" t="str">
        <f t="shared" si="603"/>
        <v/>
      </c>
      <c r="AW197" s="150" t="str">
        <f t="shared" si="604"/>
        <v/>
      </c>
      <c r="AX197" s="89"/>
      <c r="AY197" s="5"/>
      <c r="AZ197" s="89"/>
      <c r="BA197" s="143" t="str">
        <f t="shared" si="605"/>
        <v/>
      </c>
      <c r="BB197" s="144" t="str">
        <f t="shared" si="606"/>
        <v/>
      </c>
      <c r="BC197" s="145" t="str">
        <f t="shared" si="650"/>
        <v/>
      </c>
      <c r="BD197" s="145" t="str">
        <f t="shared" si="651"/>
        <v/>
      </c>
      <c r="BE197" s="146" t="str">
        <f t="shared" si="607"/>
        <v/>
      </c>
      <c r="BF197" s="147" t="str">
        <f t="shared" si="608"/>
        <v/>
      </c>
      <c r="BG197" s="148" t="str">
        <f t="shared" si="609"/>
        <v/>
      </c>
      <c r="BH197" s="149" t="str">
        <f t="shared" si="610"/>
        <v/>
      </c>
      <c r="BI197" s="150" t="str">
        <f t="shared" si="611"/>
        <v/>
      </c>
      <c r="BJ197" s="89"/>
      <c r="BK197" s="5"/>
      <c r="BL197" s="89"/>
      <c r="BM197" s="143" t="str">
        <f t="shared" si="804"/>
        <v/>
      </c>
      <c r="BN197" s="144" t="str">
        <f t="shared" si="805"/>
        <v/>
      </c>
      <c r="BO197" s="145" t="str">
        <f t="shared" si="806"/>
        <v/>
      </c>
      <c r="BP197" s="145" t="str">
        <f t="shared" si="807"/>
        <v/>
      </c>
      <c r="BQ197" s="146" t="str">
        <f t="shared" si="808"/>
        <v/>
      </c>
      <c r="BR197" s="147" t="str">
        <f t="shared" si="809"/>
        <v/>
      </c>
      <c r="BS197" s="148" t="str">
        <f t="shared" si="810"/>
        <v/>
      </c>
      <c r="BT197" s="149" t="str">
        <f t="shared" si="811"/>
        <v/>
      </c>
      <c r="BU197" s="150" t="str">
        <f t="shared" si="812"/>
        <v/>
      </c>
      <c r="BV197" s="89"/>
      <c r="BW197" s="5"/>
      <c r="BX197" s="89"/>
      <c r="BY197" s="143" t="str">
        <f t="shared" si="795"/>
        <v/>
      </c>
      <c r="BZ197" s="144" t="str">
        <f t="shared" si="796"/>
        <v/>
      </c>
      <c r="CA197" s="145" t="str">
        <f t="shared" si="797"/>
        <v/>
      </c>
      <c r="CB197" s="145" t="str">
        <f t="shared" si="798"/>
        <v/>
      </c>
      <c r="CC197" s="146" t="str">
        <f t="shared" si="799"/>
        <v/>
      </c>
      <c r="CD197" s="147" t="str">
        <f t="shared" si="800"/>
        <v/>
      </c>
      <c r="CE197" s="148" t="str">
        <f t="shared" si="801"/>
        <v/>
      </c>
      <c r="CF197" s="149" t="str">
        <f t="shared" si="802"/>
        <v/>
      </c>
      <c r="CG197" s="150" t="str">
        <f t="shared" si="803"/>
        <v/>
      </c>
      <c r="CH197" s="89"/>
      <c r="CI197" s="5"/>
      <c r="CJ197" s="89"/>
      <c r="CK197" s="143" t="str">
        <f t="shared" si="652"/>
        <v/>
      </c>
      <c r="CL197" s="144" t="str">
        <f t="shared" si="653"/>
        <v/>
      </c>
      <c r="CM197" s="145" t="str">
        <f t="shared" si="654"/>
        <v/>
      </c>
      <c r="CN197" s="145" t="str">
        <f t="shared" si="655"/>
        <v/>
      </c>
      <c r="CO197" s="146" t="str">
        <f t="shared" si="656"/>
        <v/>
      </c>
      <c r="CP197" s="147" t="str">
        <f t="shared" si="657"/>
        <v/>
      </c>
      <c r="CQ197" s="148" t="str">
        <f t="shared" si="658"/>
        <v/>
      </c>
      <c r="CR197" s="149" t="str">
        <f t="shared" si="659"/>
        <v/>
      </c>
      <c r="CS197" s="150" t="str">
        <f t="shared" si="660"/>
        <v/>
      </c>
      <c r="CT197" s="89"/>
      <c r="CU197" s="5"/>
      <c r="CV197" s="89"/>
      <c r="CW197" s="143" t="str">
        <f t="shared" si="562"/>
        <v/>
      </c>
      <c r="CX197" s="144" t="str">
        <f t="shared" si="563"/>
        <v/>
      </c>
      <c r="CY197" s="145" t="str">
        <f t="shared" si="564"/>
        <v/>
      </c>
      <c r="CZ197" s="145" t="str">
        <f t="shared" si="565"/>
        <v/>
      </c>
      <c r="DA197" s="146" t="str">
        <f t="shared" si="566"/>
        <v/>
      </c>
      <c r="DB197" s="147" t="str">
        <f t="shared" si="567"/>
        <v/>
      </c>
      <c r="DC197" s="148" t="str">
        <f t="shared" si="568"/>
        <v/>
      </c>
      <c r="DD197" s="149" t="str">
        <f t="shared" si="569"/>
        <v/>
      </c>
      <c r="DE197" s="150" t="str">
        <f t="shared" si="570"/>
        <v/>
      </c>
      <c r="DF197" s="89"/>
      <c r="DG197" s="142"/>
      <c r="DH197" s="142"/>
      <c r="DI197" s="143" t="str">
        <f t="shared" si="661"/>
        <v/>
      </c>
      <c r="DJ197" s="144" t="str">
        <f t="shared" si="662"/>
        <v/>
      </c>
      <c r="DK197" s="145" t="str">
        <f t="shared" si="663"/>
        <v/>
      </c>
      <c r="DL197" s="145" t="str">
        <f t="shared" si="664"/>
        <v/>
      </c>
      <c r="DM197" s="146" t="str">
        <f t="shared" si="665"/>
        <v/>
      </c>
      <c r="DN197" s="147" t="str">
        <f t="shared" si="666"/>
        <v/>
      </c>
      <c r="DO197" s="148" t="str">
        <f t="shared" si="667"/>
        <v/>
      </c>
      <c r="DP197" s="149" t="str">
        <f t="shared" si="668"/>
        <v/>
      </c>
      <c r="DQ197" s="150" t="str">
        <f t="shared" si="669"/>
        <v/>
      </c>
      <c r="DR197" s="89"/>
      <c r="DS197" s="5"/>
      <c r="DT197" s="89"/>
      <c r="DU197" s="143" t="str">
        <f t="shared" si="670"/>
        <v/>
      </c>
      <c r="DV197" s="144" t="str">
        <f t="shared" si="671"/>
        <v/>
      </c>
      <c r="DW197" s="145" t="str">
        <f t="shared" si="672"/>
        <v/>
      </c>
      <c r="DX197" s="145" t="str">
        <f t="shared" si="673"/>
        <v/>
      </c>
      <c r="DY197" s="146" t="str">
        <f t="shared" si="674"/>
        <v/>
      </c>
      <c r="DZ197" s="147" t="str">
        <f t="shared" si="675"/>
        <v/>
      </c>
      <c r="EA197" s="148" t="str">
        <f t="shared" si="676"/>
        <v/>
      </c>
      <c r="EB197" s="149" t="str">
        <f t="shared" si="677"/>
        <v/>
      </c>
      <c r="EC197" s="150" t="str">
        <f t="shared" si="678"/>
        <v/>
      </c>
      <c r="ED197" s="89"/>
      <c r="EE197" s="5"/>
      <c r="EF197" s="89"/>
      <c r="EG197" s="143" t="str">
        <f t="shared" si="679"/>
        <v/>
      </c>
      <c r="EH197" s="144" t="str">
        <f t="shared" si="680"/>
        <v/>
      </c>
      <c r="EI197" s="145" t="str">
        <f t="shared" si="681"/>
        <v/>
      </c>
      <c r="EJ197" s="145" t="str">
        <f t="shared" si="682"/>
        <v/>
      </c>
      <c r="EK197" s="146" t="str">
        <f t="shared" si="683"/>
        <v/>
      </c>
      <c r="EL197" s="147" t="str">
        <f t="shared" si="684"/>
        <v/>
      </c>
      <c r="EM197" s="148" t="str">
        <f t="shared" si="685"/>
        <v/>
      </c>
      <c r="EN197" s="149" t="str">
        <f t="shared" si="686"/>
        <v/>
      </c>
      <c r="EO197" s="150" t="str">
        <f t="shared" si="687"/>
        <v/>
      </c>
      <c r="EP197" s="89"/>
      <c r="EQ197" s="5"/>
      <c r="ER197" s="89"/>
      <c r="ES197" s="143" t="str">
        <f t="shared" si="688"/>
        <v/>
      </c>
      <c r="ET197" s="144" t="str">
        <f t="shared" si="689"/>
        <v/>
      </c>
      <c r="EU197" s="145" t="str">
        <f t="shared" si="690"/>
        <v/>
      </c>
      <c r="EV197" s="145" t="str">
        <f t="shared" si="691"/>
        <v/>
      </c>
      <c r="EW197" s="146" t="str">
        <f t="shared" si="692"/>
        <v/>
      </c>
      <c r="EX197" s="147" t="str">
        <f t="shared" si="693"/>
        <v/>
      </c>
      <c r="EY197" s="148" t="str">
        <f t="shared" si="694"/>
        <v/>
      </c>
      <c r="EZ197" s="149" t="str">
        <f t="shared" si="695"/>
        <v/>
      </c>
      <c r="FA197" s="150" t="str">
        <f t="shared" si="696"/>
        <v/>
      </c>
      <c r="FB197" s="89"/>
      <c r="FC197" s="5"/>
      <c r="FD197" s="89"/>
      <c r="FE197" s="143" t="str">
        <f t="shared" si="697"/>
        <v/>
      </c>
      <c r="FF197" s="144" t="str">
        <f t="shared" si="698"/>
        <v/>
      </c>
      <c r="FG197" s="145" t="str">
        <f t="shared" si="699"/>
        <v/>
      </c>
      <c r="FH197" s="145" t="str">
        <f t="shared" si="700"/>
        <v/>
      </c>
      <c r="FI197" s="146" t="str">
        <f t="shared" si="701"/>
        <v/>
      </c>
      <c r="FJ197" s="147" t="str">
        <f t="shared" si="702"/>
        <v/>
      </c>
      <c r="FK197" s="148" t="str">
        <f t="shared" si="703"/>
        <v/>
      </c>
      <c r="FL197" s="149" t="str">
        <f t="shared" si="704"/>
        <v/>
      </c>
      <c r="FM197" s="150" t="str">
        <f t="shared" si="705"/>
        <v/>
      </c>
      <c r="FN197" s="89"/>
      <c r="FO197" s="5"/>
      <c r="FP197" s="89"/>
      <c r="FQ197" s="143" t="str">
        <f>IF(FU197="","",#REF!)</f>
        <v/>
      </c>
      <c r="FR197" s="144" t="str">
        <f t="shared" si="706"/>
        <v/>
      </c>
      <c r="FS197" s="145" t="str">
        <f t="shared" si="707"/>
        <v/>
      </c>
      <c r="FT197" s="145" t="str">
        <f t="shared" si="708"/>
        <v/>
      </c>
      <c r="FU197" s="146" t="str">
        <f t="shared" si="709"/>
        <v/>
      </c>
      <c r="FV197" s="147" t="str">
        <f t="shared" si="710"/>
        <v/>
      </c>
      <c r="FW197" s="148" t="str">
        <f t="shared" si="711"/>
        <v/>
      </c>
      <c r="FX197" s="149" t="str">
        <f t="shared" si="712"/>
        <v/>
      </c>
      <c r="FY197" s="150" t="str">
        <f t="shared" si="713"/>
        <v/>
      </c>
      <c r="FZ197" s="89"/>
      <c r="GA197" s="5"/>
      <c r="GB197" s="89"/>
      <c r="GC197" s="143" t="str">
        <f t="shared" si="714"/>
        <v/>
      </c>
      <c r="GD197" s="144" t="str">
        <f t="shared" si="715"/>
        <v/>
      </c>
      <c r="GE197" s="145" t="str">
        <f t="shared" si="716"/>
        <v/>
      </c>
      <c r="GF197" s="145" t="str">
        <f t="shared" si="717"/>
        <v/>
      </c>
      <c r="GG197" s="146" t="str">
        <f t="shared" si="718"/>
        <v/>
      </c>
      <c r="GH197" s="147" t="str">
        <f t="shared" si="719"/>
        <v/>
      </c>
      <c r="GI197" s="148" t="str">
        <f t="shared" si="720"/>
        <v/>
      </c>
      <c r="GJ197" s="149" t="str">
        <f t="shared" si="721"/>
        <v/>
      </c>
      <c r="GK197" s="150" t="str">
        <f t="shared" si="722"/>
        <v/>
      </c>
      <c r="GL197" s="89"/>
      <c r="GM197" s="5"/>
      <c r="GN197" s="89"/>
      <c r="GO197" s="143" t="str">
        <f t="shared" si="723"/>
        <v/>
      </c>
      <c r="GP197" s="144" t="str">
        <f t="shared" si="724"/>
        <v/>
      </c>
      <c r="GQ197" s="145" t="str">
        <f t="shared" si="725"/>
        <v/>
      </c>
      <c r="GR197" s="145" t="str">
        <f t="shared" si="726"/>
        <v/>
      </c>
      <c r="GS197" s="146" t="str">
        <f t="shared" si="727"/>
        <v/>
      </c>
      <c r="GT197" s="147" t="str">
        <f t="shared" si="728"/>
        <v/>
      </c>
      <c r="GU197" s="148" t="str">
        <f t="shared" si="729"/>
        <v/>
      </c>
      <c r="GV197" s="149" t="str">
        <f t="shared" si="730"/>
        <v/>
      </c>
      <c r="GW197" s="150" t="str">
        <f t="shared" si="731"/>
        <v/>
      </c>
      <c r="GX197" s="89"/>
      <c r="GY197" s="5"/>
      <c r="GZ197" s="89"/>
      <c r="HA197" s="143" t="str">
        <f t="shared" si="732"/>
        <v/>
      </c>
      <c r="HB197" s="144" t="str">
        <f t="shared" si="733"/>
        <v/>
      </c>
      <c r="HC197" s="145" t="str">
        <f t="shared" si="734"/>
        <v/>
      </c>
      <c r="HD197" s="145" t="str">
        <f t="shared" si="735"/>
        <v/>
      </c>
      <c r="HE197" s="146" t="str">
        <f t="shared" si="736"/>
        <v/>
      </c>
      <c r="HF197" s="147" t="str">
        <f t="shared" si="737"/>
        <v/>
      </c>
      <c r="HG197" s="148" t="str">
        <f t="shared" si="738"/>
        <v/>
      </c>
      <c r="HH197" s="149" t="str">
        <f t="shared" si="739"/>
        <v/>
      </c>
      <c r="HI197" s="150" t="str">
        <f t="shared" si="740"/>
        <v/>
      </c>
      <c r="HJ197" s="89"/>
      <c r="HK197" s="5"/>
      <c r="HL197" s="89"/>
      <c r="HM197" s="143" t="str">
        <f t="shared" si="741"/>
        <v/>
      </c>
      <c r="HN197" s="144" t="str">
        <f t="shared" si="742"/>
        <v/>
      </c>
      <c r="HO197" s="145" t="str">
        <f t="shared" si="743"/>
        <v/>
      </c>
      <c r="HP197" s="145" t="str">
        <f t="shared" si="744"/>
        <v/>
      </c>
      <c r="HQ197" s="146" t="str">
        <f t="shared" si="745"/>
        <v/>
      </c>
      <c r="HR197" s="147" t="str">
        <f t="shared" si="746"/>
        <v/>
      </c>
      <c r="HS197" s="148" t="str">
        <f t="shared" si="747"/>
        <v/>
      </c>
      <c r="HT197" s="149" t="str">
        <f t="shared" si="748"/>
        <v/>
      </c>
      <c r="HU197" s="150" t="str">
        <f t="shared" si="749"/>
        <v/>
      </c>
      <c r="HV197" s="89"/>
      <c r="HW197" s="5"/>
      <c r="HX197" s="89"/>
      <c r="HY197" s="143" t="str">
        <f t="shared" si="750"/>
        <v/>
      </c>
      <c r="HZ197" s="144" t="str">
        <f t="shared" si="751"/>
        <v/>
      </c>
      <c r="IA197" s="145" t="str">
        <f t="shared" si="752"/>
        <v/>
      </c>
      <c r="IB197" s="145" t="str">
        <f t="shared" si="753"/>
        <v/>
      </c>
      <c r="IC197" s="146" t="str">
        <f t="shared" si="754"/>
        <v/>
      </c>
      <c r="ID197" s="147" t="str">
        <f t="shared" si="755"/>
        <v/>
      </c>
      <c r="IE197" s="148" t="str">
        <f t="shared" si="756"/>
        <v/>
      </c>
      <c r="IF197" s="149" t="str">
        <f t="shared" si="757"/>
        <v/>
      </c>
      <c r="IG197" s="150" t="str">
        <f t="shared" si="758"/>
        <v/>
      </c>
      <c r="IH197" s="89"/>
      <c r="II197" s="5"/>
      <c r="IJ197" s="89"/>
      <c r="IK197" s="143" t="str">
        <f t="shared" si="759"/>
        <v/>
      </c>
      <c r="IL197" s="144" t="str">
        <f t="shared" si="760"/>
        <v/>
      </c>
      <c r="IM197" s="145" t="str">
        <f t="shared" si="761"/>
        <v/>
      </c>
      <c r="IN197" s="145" t="str">
        <f t="shared" si="762"/>
        <v/>
      </c>
      <c r="IO197" s="146" t="str">
        <f t="shared" si="763"/>
        <v/>
      </c>
      <c r="IP197" s="147" t="str">
        <f t="shared" si="764"/>
        <v/>
      </c>
      <c r="IQ197" s="148" t="str">
        <f t="shared" si="765"/>
        <v/>
      </c>
      <c r="IR197" s="149" t="str">
        <f t="shared" si="766"/>
        <v/>
      </c>
      <c r="IS197" s="150" t="str">
        <f t="shared" si="767"/>
        <v/>
      </c>
      <c r="IT197" s="89"/>
      <c r="IU197" s="5"/>
      <c r="IV197" s="89"/>
      <c r="IW197" s="143" t="str">
        <f t="shared" si="768"/>
        <v/>
      </c>
      <c r="IX197" s="144" t="str">
        <f t="shared" si="769"/>
        <v/>
      </c>
      <c r="IY197" s="145" t="str">
        <f t="shared" si="770"/>
        <v/>
      </c>
      <c r="IZ197" s="145" t="str">
        <f t="shared" si="771"/>
        <v/>
      </c>
      <c r="JA197" s="146" t="str">
        <f t="shared" si="772"/>
        <v/>
      </c>
      <c r="JB197" s="147" t="str">
        <f t="shared" si="773"/>
        <v/>
      </c>
      <c r="JC197" s="148" t="str">
        <f t="shared" si="774"/>
        <v/>
      </c>
      <c r="JD197" s="149" t="str">
        <f t="shared" si="775"/>
        <v/>
      </c>
      <c r="JE197" s="150" t="str">
        <f t="shared" si="776"/>
        <v/>
      </c>
      <c r="JF197" s="89"/>
      <c r="JG197" s="5"/>
      <c r="JH197" s="89"/>
      <c r="JI197" s="143" t="str">
        <f t="shared" si="777"/>
        <v/>
      </c>
      <c r="JJ197" s="144" t="str">
        <f t="shared" si="778"/>
        <v/>
      </c>
      <c r="JK197" s="145" t="str">
        <f t="shared" si="779"/>
        <v/>
      </c>
      <c r="JL197" s="145" t="str">
        <f t="shared" si="780"/>
        <v/>
      </c>
      <c r="JM197" s="146" t="str">
        <f t="shared" si="781"/>
        <v/>
      </c>
      <c r="JN197" s="147" t="str">
        <f t="shared" si="782"/>
        <v/>
      </c>
      <c r="JO197" s="148" t="str">
        <f t="shared" si="783"/>
        <v/>
      </c>
      <c r="JP197" s="149" t="str">
        <f t="shared" si="784"/>
        <v/>
      </c>
      <c r="JQ197" s="150" t="str">
        <f t="shared" si="785"/>
        <v/>
      </c>
      <c r="JR197" s="89"/>
      <c r="JS197" s="5"/>
      <c r="JT197" s="89"/>
      <c r="JU197" s="143" t="str">
        <f t="shared" si="786"/>
        <v/>
      </c>
      <c r="JV197" s="144" t="str">
        <f t="shared" si="787"/>
        <v/>
      </c>
      <c r="JW197" s="145" t="str">
        <f t="shared" si="788"/>
        <v/>
      </c>
      <c r="JX197" s="145" t="str">
        <f t="shared" si="789"/>
        <v/>
      </c>
      <c r="JY197" s="146" t="str">
        <f t="shared" si="790"/>
        <v/>
      </c>
      <c r="JZ197" s="147" t="str">
        <f t="shared" si="791"/>
        <v/>
      </c>
      <c r="KA197" s="148" t="str">
        <f t="shared" si="792"/>
        <v/>
      </c>
      <c r="KB197" s="149" t="str">
        <f t="shared" si="793"/>
        <v/>
      </c>
      <c r="KC197" s="150" t="str">
        <f t="shared" si="794"/>
        <v/>
      </c>
      <c r="KD197" s="89"/>
      <c r="KE197" s="5"/>
      <c r="KF197" s="89"/>
    </row>
    <row r="198" spans="1:292" ht="13.5" customHeight="1" x14ac:dyDescent="0.25">
      <c r="A198" s="100"/>
      <c r="E198" s="143" t="str">
        <f t="shared" si="621"/>
        <v/>
      </c>
      <c r="F198" s="144" t="str">
        <f t="shared" si="622"/>
        <v/>
      </c>
      <c r="G198" s="145" t="str">
        <f t="shared" si="623"/>
        <v/>
      </c>
      <c r="H198" s="145" t="str">
        <f t="shared" si="624"/>
        <v/>
      </c>
      <c r="I198" s="146" t="str">
        <f t="shared" si="625"/>
        <v/>
      </c>
      <c r="J198" s="147" t="str">
        <f t="shared" si="626"/>
        <v/>
      </c>
      <c r="K198" s="148" t="str">
        <f t="shared" si="627"/>
        <v/>
      </c>
      <c r="L198" s="149" t="str">
        <f t="shared" si="628"/>
        <v/>
      </c>
      <c r="M198" s="150" t="str">
        <f t="shared" si="629"/>
        <v/>
      </c>
      <c r="O198" s="5"/>
      <c r="Q198" s="143" t="str">
        <f t="shared" si="630"/>
        <v/>
      </c>
      <c r="R198" s="144" t="str">
        <f t="shared" si="631"/>
        <v/>
      </c>
      <c r="S198" s="145" t="str">
        <f t="shared" si="632"/>
        <v/>
      </c>
      <c r="T198" s="145" t="str">
        <f t="shared" si="633"/>
        <v/>
      </c>
      <c r="U198" s="146" t="str">
        <f t="shared" si="634"/>
        <v/>
      </c>
      <c r="V198" s="147" t="str">
        <f t="shared" si="635"/>
        <v/>
      </c>
      <c r="W198" s="148" t="str">
        <f t="shared" si="636"/>
        <v/>
      </c>
      <c r="X198" s="149" t="str">
        <f t="shared" si="637"/>
        <v/>
      </c>
      <c r="Y198" s="150" t="str">
        <f t="shared" si="638"/>
        <v/>
      </c>
      <c r="AA198" s="5"/>
      <c r="AC198" s="143" t="str">
        <f t="shared" si="639"/>
        <v/>
      </c>
      <c r="AD198" s="144" t="str">
        <f t="shared" si="640"/>
        <v/>
      </c>
      <c r="AE198" s="145" t="str">
        <f t="shared" si="641"/>
        <v/>
      </c>
      <c r="AF198" s="145" t="str">
        <f t="shared" si="642"/>
        <v/>
      </c>
      <c r="AG198" s="146" t="str">
        <f t="shared" si="643"/>
        <v/>
      </c>
      <c r="AH198" s="147" t="str">
        <f t="shared" si="644"/>
        <v/>
      </c>
      <c r="AI198" s="148" t="str">
        <f t="shared" si="645"/>
        <v/>
      </c>
      <c r="AJ198" s="149" t="str">
        <f t="shared" si="646"/>
        <v/>
      </c>
      <c r="AK198" s="150" t="str">
        <f t="shared" si="647"/>
        <v/>
      </c>
      <c r="AM198" s="5"/>
      <c r="AO198" s="143" t="str">
        <f t="shared" si="598"/>
        <v/>
      </c>
      <c r="AP198" s="144" t="str">
        <f t="shared" si="599"/>
        <v/>
      </c>
      <c r="AQ198" s="145" t="str">
        <f t="shared" si="648"/>
        <v/>
      </c>
      <c r="AR198" s="145" t="str">
        <f t="shared" si="649"/>
        <v/>
      </c>
      <c r="AS198" s="146" t="str">
        <f t="shared" si="600"/>
        <v/>
      </c>
      <c r="AT198" s="147" t="str">
        <f t="shared" si="601"/>
        <v/>
      </c>
      <c r="AU198" s="148" t="str">
        <f t="shared" si="602"/>
        <v/>
      </c>
      <c r="AV198" s="149" t="str">
        <f t="shared" si="603"/>
        <v/>
      </c>
      <c r="AW198" s="150" t="str">
        <f t="shared" si="604"/>
        <v/>
      </c>
      <c r="AX198" s="89"/>
      <c r="AY198" s="5"/>
      <c r="AZ198" s="89"/>
      <c r="BA198" s="143" t="str">
        <f t="shared" si="605"/>
        <v/>
      </c>
      <c r="BB198" s="144" t="str">
        <f t="shared" si="606"/>
        <v/>
      </c>
      <c r="BC198" s="145" t="str">
        <f t="shared" si="650"/>
        <v/>
      </c>
      <c r="BD198" s="145" t="str">
        <f t="shared" si="651"/>
        <v/>
      </c>
      <c r="BE198" s="146" t="str">
        <f t="shared" si="607"/>
        <v/>
      </c>
      <c r="BF198" s="147" t="str">
        <f t="shared" si="608"/>
        <v/>
      </c>
      <c r="BG198" s="148" t="str">
        <f t="shared" si="609"/>
        <v/>
      </c>
      <c r="BH198" s="149" t="str">
        <f t="shared" si="610"/>
        <v/>
      </c>
      <c r="BI198" s="150" t="str">
        <f t="shared" si="611"/>
        <v/>
      </c>
      <c r="BJ198" s="89"/>
      <c r="BK198" s="5"/>
      <c r="BL198" s="89"/>
      <c r="BM198" s="143" t="str">
        <f t="shared" si="804"/>
        <v/>
      </c>
      <c r="BN198" s="144" t="str">
        <f t="shared" si="805"/>
        <v/>
      </c>
      <c r="BO198" s="145" t="str">
        <f t="shared" si="806"/>
        <v/>
      </c>
      <c r="BP198" s="145" t="str">
        <f t="shared" si="807"/>
        <v/>
      </c>
      <c r="BQ198" s="146" t="str">
        <f t="shared" si="808"/>
        <v/>
      </c>
      <c r="BR198" s="147" t="str">
        <f t="shared" si="809"/>
        <v/>
      </c>
      <c r="BS198" s="148" t="str">
        <f t="shared" si="810"/>
        <v/>
      </c>
      <c r="BT198" s="149" t="str">
        <f t="shared" si="811"/>
        <v/>
      </c>
      <c r="BU198" s="150" t="str">
        <f t="shared" si="812"/>
        <v/>
      </c>
      <c r="BV198" s="89"/>
      <c r="BW198" s="5"/>
      <c r="BX198" s="89"/>
      <c r="BY198" s="143" t="str">
        <f t="shared" si="795"/>
        <v/>
      </c>
      <c r="BZ198" s="144" t="str">
        <f t="shared" si="796"/>
        <v/>
      </c>
      <c r="CA198" s="145" t="str">
        <f t="shared" si="797"/>
        <v/>
      </c>
      <c r="CB198" s="145" t="str">
        <f t="shared" si="798"/>
        <v/>
      </c>
      <c r="CC198" s="146" t="str">
        <f t="shared" si="799"/>
        <v/>
      </c>
      <c r="CD198" s="147" t="str">
        <f t="shared" si="800"/>
        <v/>
      </c>
      <c r="CE198" s="148" t="str">
        <f t="shared" si="801"/>
        <v/>
      </c>
      <c r="CF198" s="149" t="str">
        <f t="shared" si="802"/>
        <v/>
      </c>
      <c r="CG198" s="150" t="str">
        <f t="shared" si="803"/>
        <v/>
      </c>
      <c r="CH198" s="89"/>
      <c r="CI198" s="5"/>
      <c r="CJ198" s="89"/>
      <c r="CK198" s="143" t="str">
        <f t="shared" si="652"/>
        <v/>
      </c>
      <c r="CL198" s="144" t="str">
        <f t="shared" si="653"/>
        <v/>
      </c>
      <c r="CM198" s="145" t="str">
        <f t="shared" si="654"/>
        <v/>
      </c>
      <c r="CN198" s="145" t="str">
        <f t="shared" si="655"/>
        <v/>
      </c>
      <c r="CO198" s="146" t="str">
        <f t="shared" si="656"/>
        <v/>
      </c>
      <c r="CP198" s="147" t="str">
        <f t="shared" si="657"/>
        <v/>
      </c>
      <c r="CQ198" s="148" t="str">
        <f t="shared" si="658"/>
        <v/>
      </c>
      <c r="CR198" s="149" t="str">
        <f t="shared" si="659"/>
        <v/>
      </c>
      <c r="CS198" s="150" t="str">
        <f t="shared" si="660"/>
        <v/>
      </c>
      <c r="CT198" s="89"/>
      <c r="CU198" s="5"/>
      <c r="CV198" s="89"/>
      <c r="CW198" s="143" t="str">
        <f t="shared" si="562"/>
        <v/>
      </c>
      <c r="CX198" s="144" t="str">
        <f t="shared" si="563"/>
        <v/>
      </c>
      <c r="CY198" s="145" t="str">
        <f t="shared" si="564"/>
        <v/>
      </c>
      <c r="CZ198" s="145" t="str">
        <f t="shared" si="565"/>
        <v/>
      </c>
      <c r="DA198" s="146" t="str">
        <f t="shared" si="566"/>
        <v/>
      </c>
      <c r="DB198" s="147" t="str">
        <f t="shared" si="567"/>
        <v/>
      </c>
      <c r="DC198" s="148" t="str">
        <f t="shared" si="568"/>
        <v/>
      </c>
      <c r="DD198" s="149" t="str">
        <f t="shared" si="569"/>
        <v/>
      </c>
      <c r="DE198" s="150" t="str">
        <f t="shared" si="570"/>
        <v/>
      </c>
      <c r="DF198" s="89"/>
      <c r="DG198" s="142"/>
      <c r="DH198" s="142"/>
      <c r="DI198" s="143" t="str">
        <f t="shared" si="661"/>
        <v/>
      </c>
      <c r="DJ198" s="144" t="str">
        <f t="shared" si="662"/>
        <v/>
      </c>
      <c r="DK198" s="145" t="str">
        <f t="shared" si="663"/>
        <v/>
      </c>
      <c r="DL198" s="145" t="str">
        <f t="shared" si="664"/>
        <v/>
      </c>
      <c r="DM198" s="146" t="str">
        <f t="shared" si="665"/>
        <v/>
      </c>
      <c r="DN198" s="147" t="str">
        <f t="shared" si="666"/>
        <v/>
      </c>
      <c r="DO198" s="148" t="str">
        <f t="shared" si="667"/>
        <v/>
      </c>
      <c r="DP198" s="149" t="str">
        <f t="shared" si="668"/>
        <v/>
      </c>
      <c r="DQ198" s="150" t="str">
        <f t="shared" si="669"/>
        <v/>
      </c>
      <c r="DR198" s="89"/>
      <c r="DS198" s="5"/>
      <c r="DT198" s="89"/>
      <c r="DU198" s="143" t="str">
        <f t="shared" si="670"/>
        <v/>
      </c>
      <c r="DV198" s="144" t="str">
        <f t="shared" si="671"/>
        <v/>
      </c>
      <c r="DW198" s="145" t="str">
        <f t="shared" si="672"/>
        <v/>
      </c>
      <c r="DX198" s="145" t="str">
        <f t="shared" si="673"/>
        <v/>
      </c>
      <c r="DY198" s="146" t="str">
        <f t="shared" si="674"/>
        <v/>
      </c>
      <c r="DZ198" s="147" t="str">
        <f t="shared" si="675"/>
        <v/>
      </c>
      <c r="EA198" s="148" t="str">
        <f t="shared" si="676"/>
        <v/>
      </c>
      <c r="EB198" s="149" t="str">
        <f t="shared" si="677"/>
        <v/>
      </c>
      <c r="EC198" s="150" t="str">
        <f t="shared" si="678"/>
        <v/>
      </c>
      <c r="ED198" s="89"/>
      <c r="EE198" s="5"/>
      <c r="EF198" s="89"/>
      <c r="EG198" s="143" t="str">
        <f t="shared" si="679"/>
        <v/>
      </c>
      <c r="EH198" s="144" t="str">
        <f t="shared" si="680"/>
        <v/>
      </c>
      <c r="EI198" s="145" t="str">
        <f t="shared" si="681"/>
        <v/>
      </c>
      <c r="EJ198" s="145" t="str">
        <f t="shared" si="682"/>
        <v/>
      </c>
      <c r="EK198" s="146" t="str">
        <f t="shared" si="683"/>
        <v/>
      </c>
      <c r="EL198" s="147" t="str">
        <f t="shared" si="684"/>
        <v/>
      </c>
      <c r="EM198" s="148" t="str">
        <f t="shared" si="685"/>
        <v/>
      </c>
      <c r="EN198" s="149" t="str">
        <f t="shared" si="686"/>
        <v/>
      </c>
      <c r="EO198" s="150" t="str">
        <f t="shared" si="687"/>
        <v/>
      </c>
      <c r="EP198" s="89"/>
      <c r="EQ198" s="5"/>
      <c r="ER198" s="89"/>
      <c r="ES198" s="143" t="str">
        <f t="shared" si="688"/>
        <v/>
      </c>
      <c r="ET198" s="144" t="str">
        <f t="shared" si="689"/>
        <v/>
      </c>
      <c r="EU198" s="145" t="str">
        <f t="shared" si="690"/>
        <v/>
      </c>
      <c r="EV198" s="145" t="str">
        <f t="shared" si="691"/>
        <v/>
      </c>
      <c r="EW198" s="146" t="str">
        <f t="shared" si="692"/>
        <v/>
      </c>
      <c r="EX198" s="147" t="str">
        <f t="shared" si="693"/>
        <v/>
      </c>
      <c r="EY198" s="148" t="str">
        <f t="shared" si="694"/>
        <v/>
      </c>
      <c r="EZ198" s="149" t="str">
        <f t="shared" si="695"/>
        <v/>
      </c>
      <c r="FA198" s="150" t="str">
        <f t="shared" si="696"/>
        <v/>
      </c>
      <c r="FB198" s="89"/>
      <c r="FC198" s="5"/>
      <c r="FD198" s="89"/>
      <c r="FE198" s="143" t="str">
        <f t="shared" si="697"/>
        <v/>
      </c>
      <c r="FF198" s="144" t="str">
        <f t="shared" si="698"/>
        <v/>
      </c>
      <c r="FG198" s="145" t="str">
        <f t="shared" si="699"/>
        <v/>
      </c>
      <c r="FH198" s="145" t="str">
        <f t="shared" si="700"/>
        <v/>
      </c>
      <c r="FI198" s="146" t="str">
        <f t="shared" si="701"/>
        <v/>
      </c>
      <c r="FJ198" s="147" t="str">
        <f t="shared" si="702"/>
        <v/>
      </c>
      <c r="FK198" s="148" t="str">
        <f t="shared" si="703"/>
        <v/>
      </c>
      <c r="FL198" s="149" t="str">
        <f t="shared" si="704"/>
        <v/>
      </c>
      <c r="FM198" s="150" t="str">
        <f t="shared" si="705"/>
        <v/>
      </c>
      <c r="FN198" s="89"/>
      <c r="FO198" s="5"/>
      <c r="FP198" s="89"/>
      <c r="FQ198" s="143" t="str">
        <f>IF(FU198="","",#REF!)</f>
        <v/>
      </c>
      <c r="FR198" s="144" t="str">
        <f t="shared" si="706"/>
        <v/>
      </c>
      <c r="FS198" s="145" t="str">
        <f t="shared" si="707"/>
        <v/>
      </c>
      <c r="FT198" s="145" t="str">
        <f t="shared" si="708"/>
        <v/>
      </c>
      <c r="FU198" s="146" t="str">
        <f t="shared" si="709"/>
        <v/>
      </c>
      <c r="FV198" s="147" t="str">
        <f t="shared" si="710"/>
        <v/>
      </c>
      <c r="FW198" s="148" t="str">
        <f t="shared" si="711"/>
        <v/>
      </c>
      <c r="FX198" s="149" t="str">
        <f t="shared" si="712"/>
        <v/>
      </c>
      <c r="FY198" s="150" t="str">
        <f t="shared" si="713"/>
        <v/>
      </c>
      <c r="FZ198" s="89"/>
      <c r="GA198" s="5"/>
      <c r="GB198" s="89"/>
      <c r="GC198" s="143" t="str">
        <f t="shared" si="714"/>
        <v/>
      </c>
      <c r="GD198" s="144" t="str">
        <f t="shared" si="715"/>
        <v/>
      </c>
      <c r="GE198" s="145" t="str">
        <f t="shared" si="716"/>
        <v/>
      </c>
      <c r="GF198" s="145" t="str">
        <f t="shared" si="717"/>
        <v/>
      </c>
      <c r="GG198" s="146" t="str">
        <f t="shared" si="718"/>
        <v/>
      </c>
      <c r="GH198" s="147" t="str">
        <f t="shared" si="719"/>
        <v/>
      </c>
      <c r="GI198" s="148" t="str">
        <f t="shared" si="720"/>
        <v/>
      </c>
      <c r="GJ198" s="149" t="str">
        <f t="shared" si="721"/>
        <v/>
      </c>
      <c r="GK198" s="150" t="str">
        <f t="shared" si="722"/>
        <v/>
      </c>
      <c r="GL198" s="89"/>
      <c r="GM198" s="5"/>
      <c r="GN198" s="89"/>
      <c r="GO198" s="143" t="str">
        <f t="shared" si="723"/>
        <v/>
      </c>
      <c r="GP198" s="144" t="str">
        <f t="shared" si="724"/>
        <v/>
      </c>
      <c r="GQ198" s="145" t="str">
        <f t="shared" si="725"/>
        <v/>
      </c>
      <c r="GR198" s="145" t="str">
        <f t="shared" si="726"/>
        <v/>
      </c>
      <c r="GS198" s="146" t="str">
        <f t="shared" si="727"/>
        <v/>
      </c>
      <c r="GT198" s="147" t="str">
        <f t="shared" si="728"/>
        <v/>
      </c>
      <c r="GU198" s="148" t="str">
        <f t="shared" si="729"/>
        <v/>
      </c>
      <c r="GV198" s="149" t="str">
        <f t="shared" si="730"/>
        <v/>
      </c>
      <c r="GW198" s="150" t="str">
        <f t="shared" si="731"/>
        <v/>
      </c>
      <c r="GX198" s="89"/>
      <c r="GY198" s="5"/>
      <c r="GZ198" s="89"/>
      <c r="HA198" s="143" t="str">
        <f t="shared" si="732"/>
        <v/>
      </c>
      <c r="HB198" s="144" t="str">
        <f t="shared" si="733"/>
        <v/>
      </c>
      <c r="HC198" s="145" t="str">
        <f t="shared" si="734"/>
        <v/>
      </c>
      <c r="HD198" s="145" t="str">
        <f t="shared" si="735"/>
        <v/>
      </c>
      <c r="HE198" s="146" t="str">
        <f t="shared" si="736"/>
        <v/>
      </c>
      <c r="HF198" s="147" t="str">
        <f t="shared" si="737"/>
        <v/>
      </c>
      <c r="HG198" s="148" t="str">
        <f t="shared" si="738"/>
        <v/>
      </c>
      <c r="HH198" s="149" t="str">
        <f t="shared" si="739"/>
        <v/>
      </c>
      <c r="HI198" s="150" t="str">
        <f t="shared" si="740"/>
        <v/>
      </c>
      <c r="HJ198" s="89"/>
      <c r="HK198" s="5"/>
      <c r="HL198" s="89"/>
      <c r="HM198" s="143" t="str">
        <f t="shared" si="741"/>
        <v/>
      </c>
      <c r="HN198" s="144" t="str">
        <f t="shared" si="742"/>
        <v/>
      </c>
      <c r="HO198" s="145" t="str">
        <f t="shared" si="743"/>
        <v/>
      </c>
      <c r="HP198" s="145" t="str">
        <f t="shared" si="744"/>
        <v/>
      </c>
      <c r="HQ198" s="146" t="str">
        <f t="shared" si="745"/>
        <v/>
      </c>
      <c r="HR198" s="147" t="str">
        <f t="shared" si="746"/>
        <v/>
      </c>
      <c r="HS198" s="148" t="str">
        <f t="shared" si="747"/>
        <v/>
      </c>
      <c r="HT198" s="149" t="str">
        <f t="shared" si="748"/>
        <v/>
      </c>
      <c r="HU198" s="150" t="str">
        <f t="shared" si="749"/>
        <v/>
      </c>
      <c r="HV198" s="89"/>
      <c r="HW198" s="5"/>
      <c r="HX198" s="89"/>
      <c r="HY198" s="143" t="str">
        <f t="shared" si="750"/>
        <v/>
      </c>
      <c r="HZ198" s="144" t="str">
        <f t="shared" si="751"/>
        <v/>
      </c>
      <c r="IA198" s="145" t="str">
        <f t="shared" si="752"/>
        <v/>
      </c>
      <c r="IB198" s="145" t="str">
        <f t="shared" si="753"/>
        <v/>
      </c>
      <c r="IC198" s="146" t="str">
        <f t="shared" si="754"/>
        <v/>
      </c>
      <c r="ID198" s="147" t="str">
        <f t="shared" si="755"/>
        <v/>
      </c>
      <c r="IE198" s="148" t="str">
        <f t="shared" si="756"/>
        <v/>
      </c>
      <c r="IF198" s="149" t="str">
        <f t="shared" si="757"/>
        <v/>
      </c>
      <c r="IG198" s="150" t="str">
        <f t="shared" si="758"/>
        <v/>
      </c>
      <c r="IH198" s="89"/>
      <c r="II198" s="5"/>
      <c r="IJ198" s="89"/>
      <c r="IK198" s="143" t="str">
        <f t="shared" si="759"/>
        <v/>
      </c>
      <c r="IL198" s="144" t="str">
        <f t="shared" si="760"/>
        <v/>
      </c>
      <c r="IM198" s="145" t="str">
        <f t="shared" si="761"/>
        <v/>
      </c>
      <c r="IN198" s="145" t="str">
        <f t="shared" si="762"/>
        <v/>
      </c>
      <c r="IO198" s="146" t="str">
        <f t="shared" si="763"/>
        <v/>
      </c>
      <c r="IP198" s="147" t="str">
        <f t="shared" si="764"/>
        <v/>
      </c>
      <c r="IQ198" s="148" t="str">
        <f t="shared" si="765"/>
        <v/>
      </c>
      <c r="IR198" s="149" t="str">
        <f t="shared" si="766"/>
        <v/>
      </c>
      <c r="IS198" s="150" t="str">
        <f t="shared" si="767"/>
        <v/>
      </c>
      <c r="IT198" s="89"/>
      <c r="IU198" s="5"/>
      <c r="IV198" s="89"/>
      <c r="IW198" s="143" t="str">
        <f t="shared" si="768"/>
        <v/>
      </c>
      <c r="IX198" s="144" t="str">
        <f t="shared" si="769"/>
        <v/>
      </c>
      <c r="IY198" s="145" t="str">
        <f t="shared" si="770"/>
        <v/>
      </c>
      <c r="IZ198" s="145" t="str">
        <f t="shared" si="771"/>
        <v/>
      </c>
      <c r="JA198" s="146" t="str">
        <f t="shared" si="772"/>
        <v/>
      </c>
      <c r="JB198" s="147" t="str">
        <f t="shared" si="773"/>
        <v/>
      </c>
      <c r="JC198" s="148" t="str">
        <f t="shared" si="774"/>
        <v/>
      </c>
      <c r="JD198" s="149" t="str">
        <f t="shared" si="775"/>
        <v/>
      </c>
      <c r="JE198" s="150" t="str">
        <f t="shared" si="776"/>
        <v/>
      </c>
      <c r="JF198" s="89"/>
      <c r="JG198" s="5"/>
      <c r="JH198" s="89"/>
      <c r="JI198" s="143" t="str">
        <f t="shared" si="777"/>
        <v/>
      </c>
      <c r="JJ198" s="144" t="str">
        <f t="shared" si="778"/>
        <v/>
      </c>
      <c r="JK198" s="145" t="str">
        <f t="shared" si="779"/>
        <v/>
      </c>
      <c r="JL198" s="145" t="str">
        <f t="shared" si="780"/>
        <v/>
      </c>
      <c r="JM198" s="146" t="str">
        <f t="shared" si="781"/>
        <v/>
      </c>
      <c r="JN198" s="147" t="str">
        <f t="shared" si="782"/>
        <v/>
      </c>
      <c r="JO198" s="148" t="str">
        <f t="shared" si="783"/>
        <v/>
      </c>
      <c r="JP198" s="149" t="str">
        <f t="shared" si="784"/>
        <v/>
      </c>
      <c r="JQ198" s="150" t="str">
        <f t="shared" si="785"/>
        <v/>
      </c>
      <c r="JR198" s="89"/>
      <c r="JS198" s="5"/>
      <c r="JT198" s="89"/>
      <c r="JU198" s="143" t="str">
        <f t="shared" si="786"/>
        <v/>
      </c>
      <c r="JV198" s="144" t="str">
        <f t="shared" si="787"/>
        <v/>
      </c>
      <c r="JW198" s="145" t="str">
        <f t="shared" si="788"/>
        <v/>
      </c>
      <c r="JX198" s="145" t="str">
        <f t="shared" si="789"/>
        <v/>
      </c>
      <c r="JY198" s="146" t="str">
        <f t="shared" si="790"/>
        <v/>
      </c>
      <c r="JZ198" s="147" t="str">
        <f t="shared" si="791"/>
        <v/>
      </c>
      <c r="KA198" s="148" t="str">
        <f t="shared" si="792"/>
        <v/>
      </c>
      <c r="KB198" s="149" t="str">
        <f t="shared" si="793"/>
        <v/>
      </c>
      <c r="KC198" s="150" t="str">
        <f t="shared" si="794"/>
        <v/>
      </c>
      <c r="KD198" s="89"/>
      <c r="KE198" s="5"/>
      <c r="KF198" s="89"/>
    </row>
    <row r="199" spans="1:292" ht="13.5" customHeight="1" x14ac:dyDescent="0.25">
      <c r="A199" s="100"/>
      <c r="E199" s="143" t="str">
        <f t="shared" si="621"/>
        <v/>
      </c>
      <c r="F199" s="144" t="str">
        <f t="shared" si="622"/>
        <v/>
      </c>
      <c r="G199" s="145" t="str">
        <f t="shared" si="623"/>
        <v/>
      </c>
      <c r="H199" s="145" t="str">
        <f t="shared" si="624"/>
        <v/>
      </c>
      <c r="I199" s="146" t="str">
        <f t="shared" si="625"/>
        <v/>
      </c>
      <c r="J199" s="147" t="str">
        <f t="shared" si="626"/>
        <v/>
      </c>
      <c r="K199" s="148" t="str">
        <f t="shared" si="627"/>
        <v/>
      </c>
      <c r="L199" s="149" t="str">
        <f t="shared" si="628"/>
        <v/>
      </c>
      <c r="M199" s="150" t="str">
        <f t="shared" si="629"/>
        <v/>
      </c>
      <c r="O199" s="5"/>
      <c r="Q199" s="143" t="str">
        <f t="shared" si="630"/>
        <v/>
      </c>
      <c r="R199" s="144" t="str">
        <f t="shared" si="631"/>
        <v/>
      </c>
      <c r="S199" s="145" t="str">
        <f t="shared" si="632"/>
        <v/>
      </c>
      <c r="T199" s="145" t="str">
        <f t="shared" si="633"/>
        <v/>
      </c>
      <c r="U199" s="146" t="str">
        <f t="shared" si="634"/>
        <v/>
      </c>
      <c r="V199" s="147" t="str">
        <f t="shared" si="635"/>
        <v/>
      </c>
      <c r="W199" s="148" t="str">
        <f t="shared" si="636"/>
        <v/>
      </c>
      <c r="X199" s="149" t="str">
        <f t="shared" si="637"/>
        <v/>
      </c>
      <c r="Y199" s="150" t="str">
        <f t="shared" si="638"/>
        <v/>
      </c>
      <c r="AA199" s="5"/>
      <c r="AC199" s="143" t="str">
        <f t="shared" si="639"/>
        <v/>
      </c>
      <c r="AD199" s="144" t="str">
        <f t="shared" si="640"/>
        <v/>
      </c>
      <c r="AE199" s="145" t="str">
        <f t="shared" si="641"/>
        <v/>
      </c>
      <c r="AF199" s="145" t="str">
        <f t="shared" si="642"/>
        <v/>
      </c>
      <c r="AG199" s="146" t="str">
        <f t="shared" si="643"/>
        <v/>
      </c>
      <c r="AH199" s="147" t="str">
        <f t="shared" si="644"/>
        <v/>
      </c>
      <c r="AI199" s="148" t="str">
        <f t="shared" si="645"/>
        <v/>
      </c>
      <c r="AJ199" s="149" t="str">
        <f t="shared" si="646"/>
        <v/>
      </c>
      <c r="AK199" s="150" t="str">
        <f t="shared" si="647"/>
        <v/>
      </c>
      <c r="AM199" s="5"/>
      <c r="AO199" s="143" t="str">
        <f t="shared" si="598"/>
        <v/>
      </c>
      <c r="AP199" s="144" t="str">
        <f t="shared" si="599"/>
        <v/>
      </c>
      <c r="AQ199" s="145" t="str">
        <f t="shared" si="648"/>
        <v/>
      </c>
      <c r="AR199" s="145" t="str">
        <f t="shared" si="649"/>
        <v/>
      </c>
      <c r="AS199" s="146" t="str">
        <f t="shared" si="600"/>
        <v/>
      </c>
      <c r="AT199" s="147" t="str">
        <f t="shared" si="601"/>
        <v/>
      </c>
      <c r="AU199" s="148" t="str">
        <f t="shared" si="602"/>
        <v/>
      </c>
      <c r="AV199" s="149" t="str">
        <f t="shared" si="603"/>
        <v/>
      </c>
      <c r="AW199" s="150" t="str">
        <f t="shared" si="604"/>
        <v/>
      </c>
      <c r="AX199" s="89"/>
      <c r="AY199" s="5"/>
      <c r="AZ199" s="89"/>
      <c r="BA199" s="143" t="str">
        <f t="shared" si="605"/>
        <v/>
      </c>
      <c r="BB199" s="144" t="str">
        <f t="shared" si="606"/>
        <v/>
      </c>
      <c r="BC199" s="145" t="str">
        <f t="shared" si="650"/>
        <v/>
      </c>
      <c r="BD199" s="145" t="str">
        <f t="shared" si="651"/>
        <v/>
      </c>
      <c r="BE199" s="146" t="str">
        <f t="shared" si="607"/>
        <v/>
      </c>
      <c r="BF199" s="147" t="str">
        <f t="shared" si="608"/>
        <v/>
      </c>
      <c r="BG199" s="148" t="str">
        <f t="shared" si="609"/>
        <v/>
      </c>
      <c r="BH199" s="149" t="str">
        <f t="shared" si="610"/>
        <v/>
      </c>
      <c r="BI199" s="150" t="str">
        <f t="shared" si="611"/>
        <v/>
      </c>
      <c r="BJ199" s="89"/>
      <c r="BK199" s="5"/>
      <c r="BL199" s="89"/>
      <c r="BM199" s="143" t="str">
        <f t="shared" si="804"/>
        <v/>
      </c>
      <c r="BN199" s="144" t="str">
        <f t="shared" si="805"/>
        <v/>
      </c>
      <c r="BO199" s="145" t="str">
        <f t="shared" si="806"/>
        <v/>
      </c>
      <c r="BP199" s="145" t="str">
        <f t="shared" si="807"/>
        <v/>
      </c>
      <c r="BQ199" s="146" t="str">
        <f t="shared" si="808"/>
        <v/>
      </c>
      <c r="BR199" s="147" t="str">
        <f t="shared" si="809"/>
        <v/>
      </c>
      <c r="BS199" s="148" t="str">
        <f t="shared" si="810"/>
        <v/>
      </c>
      <c r="BT199" s="149" t="str">
        <f t="shared" si="811"/>
        <v/>
      </c>
      <c r="BU199" s="150" t="str">
        <f t="shared" si="812"/>
        <v/>
      </c>
      <c r="BV199" s="89"/>
      <c r="BW199" s="5"/>
      <c r="BX199" s="89"/>
      <c r="BY199" s="143" t="str">
        <f t="shared" si="795"/>
        <v/>
      </c>
      <c r="BZ199" s="144" t="str">
        <f t="shared" si="796"/>
        <v/>
      </c>
      <c r="CA199" s="145" t="str">
        <f t="shared" si="797"/>
        <v/>
      </c>
      <c r="CB199" s="145" t="str">
        <f t="shared" si="798"/>
        <v/>
      </c>
      <c r="CC199" s="146" t="str">
        <f t="shared" si="799"/>
        <v/>
      </c>
      <c r="CD199" s="147" t="str">
        <f t="shared" si="800"/>
        <v/>
      </c>
      <c r="CE199" s="148" t="str">
        <f t="shared" si="801"/>
        <v/>
      </c>
      <c r="CF199" s="149" t="str">
        <f t="shared" si="802"/>
        <v/>
      </c>
      <c r="CG199" s="150" t="str">
        <f t="shared" si="803"/>
        <v/>
      </c>
      <c r="CH199" s="89"/>
      <c r="CI199" s="5"/>
      <c r="CJ199" s="89"/>
      <c r="CK199" s="143" t="str">
        <f t="shared" si="652"/>
        <v/>
      </c>
      <c r="CL199" s="144" t="str">
        <f t="shared" si="653"/>
        <v/>
      </c>
      <c r="CM199" s="145" t="str">
        <f t="shared" si="654"/>
        <v/>
      </c>
      <c r="CN199" s="145" t="str">
        <f t="shared" si="655"/>
        <v/>
      </c>
      <c r="CO199" s="146" t="str">
        <f t="shared" si="656"/>
        <v/>
      </c>
      <c r="CP199" s="147" t="str">
        <f t="shared" si="657"/>
        <v/>
      </c>
      <c r="CQ199" s="148" t="str">
        <f t="shared" si="658"/>
        <v/>
      </c>
      <c r="CR199" s="149" t="str">
        <f t="shared" si="659"/>
        <v/>
      </c>
      <c r="CS199" s="150" t="str">
        <f t="shared" si="660"/>
        <v/>
      </c>
      <c r="CT199" s="89"/>
      <c r="CU199" s="5"/>
      <c r="CV199" s="89"/>
      <c r="CW199" s="143" t="str">
        <f t="shared" si="562"/>
        <v/>
      </c>
      <c r="CX199" s="144" t="str">
        <f t="shared" si="563"/>
        <v/>
      </c>
      <c r="CY199" s="145" t="str">
        <f t="shared" si="564"/>
        <v/>
      </c>
      <c r="CZ199" s="145" t="str">
        <f t="shared" si="565"/>
        <v/>
      </c>
      <c r="DA199" s="146" t="str">
        <f t="shared" si="566"/>
        <v/>
      </c>
      <c r="DB199" s="147" t="str">
        <f t="shared" si="567"/>
        <v/>
      </c>
      <c r="DC199" s="148" t="str">
        <f t="shared" si="568"/>
        <v/>
      </c>
      <c r="DD199" s="149" t="str">
        <f t="shared" si="569"/>
        <v/>
      </c>
      <c r="DE199" s="150" t="str">
        <f t="shared" si="570"/>
        <v/>
      </c>
      <c r="DF199" s="89"/>
      <c r="DG199" s="142"/>
      <c r="DH199" s="142"/>
      <c r="DI199" s="143" t="str">
        <f t="shared" si="661"/>
        <v/>
      </c>
      <c r="DJ199" s="144" t="str">
        <f t="shared" si="662"/>
        <v/>
      </c>
      <c r="DK199" s="145" t="str">
        <f t="shared" si="663"/>
        <v/>
      </c>
      <c r="DL199" s="145" t="str">
        <f t="shared" si="664"/>
        <v/>
      </c>
      <c r="DM199" s="146" t="str">
        <f t="shared" si="665"/>
        <v/>
      </c>
      <c r="DN199" s="147" t="str">
        <f t="shared" si="666"/>
        <v/>
      </c>
      <c r="DO199" s="148" t="str">
        <f t="shared" si="667"/>
        <v/>
      </c>
      <c r="DP199" s="149" t="str">
        <f t="shared" si="668"/>
        <v/>
      </c>
      <c r="DQ199" s="150" t="str">
        <f t="shared" si="669"/>
        <v/>
      </c>
      <c r="DR199" s="89"/>
      <c r="DS199" s="5"/>
      <c r="DT199" s="89"/>
      <c r="DU199" s="143" t="str">
        <f t="shared" si="670"/>
        <v/>
      </c>
      <c r="DV199" s="144" t="str">
        <f t="shared" si="671"/>
        <v/>
      </c>
      <c r="DW199" s="145" t="str">
        <f t="shared" si="672"/>
        <v/>
      </c>
      <c r="DX199" s="145" t="str">
        <f t="shared" si="673"/>
        <v/>
      </c>
      <c r="DY199" s="146" t="str">
        <f t="shared" si="674"/>
        <v/>
      </c>
      <c r="DZ199" s="147" t="str">
        <f t="shared" si="675"/>
        <v/>
      </c>
      <c r="EA199" s="148" t="str">
        <f t="shared" si="676"/>
        <v/>
      </c>
      <c r="EB199" s="149" t="str">
        <f t="shared" si="677"/>
        <v/>
      </c>
      <c r="EC199" s="150" t="str">
        <f t="shared" si="678"/>
        <v/>
      </c>
      <c r="ED199" s="89"/>
      <c r="EE199" s="5"/>
      <c r="EF199" s="89"/>
      <c r="EG199" s="143" t="str">
        <f t="shared" si="679"/>
        <v/>
      </c>
      <c r="EH199" s="144" t="str">
        <f t="shared" si="680"/>
        <v/>
      </c>
      <c r="EI199" s="145" t="str">
        <f t="shared" si="681"/>
        <v/>
      </c>
      <c r="EJ199" s="145" t="str">
        <f t="shared" si="682"/>
        <v/>
      </c>
      <c r="EK199" s="146" t="str">
        <f t="shared" si="683"/>
        <v/>
      </c>
      <c r="EL199" s="147" t="str">
        <f t="shared" si="684"/>
        <v/>
      </c>
      <c r="EM199" s="148" t="str">
        <f t="shared" si="685"/>
        <v/>
      </c>
      <c r="EN199" s="149" t="str">
        <f t="shared" si="686"/>
        <v/>
      </c>
      <c r="EO199" s="150" t="str">
        <f t="shared" si="687"/>
        <v/>
      </c>
      <c r="EP199" s="89"/>
      <c r="EQ199" s="5"/>
      <c r="ER199" s="89"/>
      <c r="ES199" s="143" t="str">
        <f t="shared" si="688"/>
        <v/>
      </c>
      <c r="ET199" s="144" t="str">
        <f t="shared" si="689"/>
        <v/>
      </c>
      <c r="EU199" s="145" t="str">
        <f t="shared" si="690"/>
        <v/>
      </c>
      <c r="EV199" s="145" t="str">
        <f t="shared" si="691"/>
        <v/>
      </c>
      <c r="EW199" s="146" t="str">
        <f t="shared" si="692"/>
        <v/>
      </c>
      <c r="EX199" s="147" t="str">
        <f t="shared" si="693"/>
        <v/>
      </c>
      <c r="EY199" s="148" t="str">
        <f t="shared" si="694"/>
        <v/>
      </c>
      <c r="EZ199" s="149" t="str">
        <f t="shared" si="695"/>
        <v/>
      </c>
      <c r="FA199" s="150" t="str">
        <f t="shared" si="696"/>
        <v/>
      </c>
      <c r="FB199" s="89"/>
      <c r="FC199" s="5"/>
      <c r="FD199" s="89"/>
      <c r="FE199" s="143" t="str">
        <f t="shared" si="697"/>
        <v/>
      </c>
      <c r="FF199" s="144" t="str">
        <f t="shared" si="698"/>
        <v/>
      </c>
      <c r="FG199" s="145" t="str">
        <f t="shared" si="699"/>
        <v/>
      </c>
      <c r="FH199" s="145" t="str">
        <f t="shared" si="700"/>
        <v/>
      </c>
      <c r="FI199" s="146" t="str">
        <f t="shared" si="701"/>
        <v/>
      </c>
      <c r="FJ199" s="147" t="str">
        <f t="shared" si="702"/>
        <v/>
      </c>
      <c r="FK199" s="148" t="str">
        <f t="shared" si="703"/>
        <v/>
      </c>
      <c r="FL199" s="149" t="str">
        <f t="shared" si="704"/>
        <v/>
      </c>
      <c r="FM199" s="150" t="str">
        <f t="shared" si="705"/>
        <v/>
      </c>
      <c r="FN199" s="89"/>
      <c r="FO199" s="5"/>
      <c r="FP199" s="89"/>
      <c r="FQ199" s="143" t="str">
        <f>IF(FU199="","",#REF!)</f>
        <v/>
      </c>
      <c r="FR199" s="144" t="str">
        <f t="shared" si="706"/>
        <v/>
      </c>
      <c r="FS199" s="145" t="str">
        <f t="shared" si="707"/>
        <v/>
      </c>
      <c r="FT199" s="145" t="str">
        <f t="shared" si="708"/>
        <v/>
      </c>
      <c r="FU199" s="146" t="str">
        <f t="shared" si="709"/>
        <v/>
      </c>
      <c r="FV199" s="147" t="str">
        <f t="shared" si="710"/>
        <v/>
      </c>
      <c r="FW199" s="148" t="str">
        <f t="shared" si="711"/>
        <v/>
      </c>
      <c r="FX199" s="149" t="str">
        <f t="shared" si="712"/>
        <v/>
      </c>
      <c r="FY199" s="150" t="str">
        <f t="shared" si="713"/>
        <v/>
      </c>
      <c r="FZ199" s="89"/>
      <c r="GA199" s="5"/>
      <c r="GB199" s="89"/>
      <c r="GC199" s="143" t="str">
        <f t="shared" si="714"/>
        <v/>
      </c>
      <c r="GD199" s="144" t="str">
        <f t="shared" si="715"/>
        <v/>
      </c>
      <c r="GE199" s="145" t="str">
        <f t="shared" si="716"/>
        <v/>
      </c>
      <c r="GF199" s="145" t="str">
        <f t="shared" si="717"/>
        <v/>
      </c>
      <c r="GG199" s="146" t="str">
        <f t="shared" si="718"/>
        <v/>
      </c>
      <c r="GH199" s="147" t="str">
        <f t="shared" si="719"/>
        <v/>
      </c>
      <c r="GI199" s="148" t="str">
        <f t="shared" si="720"/>
        <v/>
      </c>
      <c r="GJ199" s="149" t="str">
        <f t="shared" si="721"/>
        <v/>
      </c>
      <c r="GK199" s="150" t="str">
        <f t="shared" si="722"/>
        <v/>
      </c>
      <c r="GL199" s="89"/>
      <c r="GM199" s="5"/>
      <c r="GN199" s="89"/>
      <c r="GO199" s="143" t="str">
        <f t="shared" si="723"/>
        <v/>
      </c>
      <c r="GP199" s="144" t="str">
        <f t="shared" si="724"/>
        <v/>
      </c>
      <c r="GQ199" s="145" t="str">
        <f t="shared" si="725"/>
        <v/>
      </c>
      <c r="GR199" s="145" t="str">
        <f t="shared" si="726"/>
        <v/>
      </c>
      <c r="GS199" s="146" t="str">
        <f t="shared" si="727"/>
        <v/>
      </c>
      <c r="GT199" s="147" t="str">
        <f t="shared" si="728"/>
        <v/>
      </c>
      <c r="GU199" s="148" t="str">
        <f t="shared" si="729"/>
        <v/>
      </c>
      <c r="GV199" s="149" t="str">
        <f t="shared" si="730"/>
        <v/>
      </c>
      <c r="GW199" s="150" t="str">
        <f t="shared" si="731"/>
        <v/>
      </c>
      <c r="GX199" s="89"/>
      <c r="GY199" s="5"/>
      <c r="GZ199" s="89"/>
      <c r="HA199" s="143" t="str">
        <f t="shared" si="732"/>
        <v/>
      </c>
      <c r="HB199" s="144" t="str">
        <f t="shared" si="733"/>
        <v/>
      </c>
      <c r="HC199" s="145" t="str">
        <f t="shared" si="734"/>
        <v/>
      </c>
      <c r="HD199" s="145" t="str">
        <f t="shared" si="735"/>
        <v/>
      </c>
      <c r="HE199" s="146" t="str">
        <f t="shared" si="736"/>
        <v/>
      </c>
      <c r="HF199" s="147" t="str">
        <f t="shared" si="737"/>
        <v/>
      </c>
      <c r="HG199" s="148" t="str">
        <f t="shared" si="738"/>
        <v/>
      </c>
      <c r="HH199" s="149" t="str">
        <f t="shared" si="739"/>
        <v/>
      </c>
      <c r="HI199" s="150" t="str">
        <f t="shared" si="740"/>
        <v/>
      </c>
      <c r="HJ199" s="89"/>
      <c r="HK199" s="5"/>
      <c r="HL199" s="89"/>
      <c r="HM199" s="143" t="str">
        <f t="shared" si="741"/>
        <v/>
      </c>
      <c r="HN199" s="144" t="str">
        <f t="shared" si="742"/>
        <v/>
      </c>
      <c r="HO199" s="145" t="str">
        <f t="shared" si="743"/>
        <v/>
      </c>
      <c r="HP199" s="145" t="str">
        <f t="shared" si="744"/>
        <v/>
      </c>
      <c r="HQ199" s="146" t="str">
        <f t="shared" si="745"/>
        <v/>
      </c>
      <c r="HR199" s="147" t="str">
        <f t="shared" si="746"/>
        <v/>
      </c>
      <c r="HS199" s="148" t="str">
        <f t="shared" si="747"/>
        <v/>
      </c>
      <c r="HT199" s="149" t="str">
        <f t="shared" si="748"/>
        <v/>
      </c>
      <c r="HU199" s="150" t="str">
        <f t="shared" si="749"/>
        <v/>
      </c>
      <c r="HV199" s="89"/>
      <c r="HW199" s="5"/>
      <c r="HX199" s="89"/>
      <c r="HY199" s="143" t="str">
        <f t="shared" si="750"/>
        <v/>
      </c>
      <c r="HZ199" s="144" t="str">
        <f t="shared" si="751"/>
        <v/>
      </c>
      <c r="IA199" s="145" t="str">
        <f t="shared" si="752"/>
        <v/>
      </c>
      <c r="IB199" s="145" t="str">
        <f t="shared" si="753"/>
        <v/>
      </c>
      <c r="IC199" s="146" t="str">
        <f t="shared" si="754"/>
        <v/>
      </c>
      <c r="ID199" s="147" t="str">
        <f t="shared" si="755"/>
        <v/>
      </c>
      <c r="IE199" s="148" t="str">
        <f t="shared" si="756"/>
        <v/>
      </c>
      <c r="IF199" s="149" t="str">
        <f t="shared" si="757"/>
        <v/>
      </c>
      <c r="IG199" s="150" t="str">
        <f t="shared" si="758"/>
        <v/>
      </c>
      <c r="IH199" s="89"/>
      <c r="II199" s="5"/>
      <c r="IJ199" s="89"/>
      <c r="IK199" s="143" t="str">
        <f t="shared" si="759"/>
        <v/>
      </c>
      <c r="IL199" s="144" t="str">
        <f t="shared" si="760"/>
        <v/>
      </c>
      <c r="IM199" s="145" t="str">
        <f t="shared" si="761"/>
        <v/>
      </c>
      <c r="IN199" s="145" t="str">
        <f t="shared" si="762"/>
        <v/>
      </c>
      <c r="IO199" s="146" t="str">
        <f t="shared" si="763"/>
        <v/>
      </c>
      <c r="IP199" s="147" t="str">
        <f t="shared" si="764"/>
        <v/>
      </c>
      <c r="IQ199" s="148" t="str">
        <f t="shared" si="765"/>
        <v/>
      </c>
      <c r="IR199" s="149" t="str">
        <f t="shared" si="766"/>
        <v/>
      </c>
      <c r="IS199" s="150" t="str">
        <f t="shared" si="767"/>
        <v/>
      </c>
      <c r="IT199" s="89"/>
      <c r="IU199" s="5"/>
      <c r="IV199" s="89"/>
      <c r="IW199" s="143" t="str">
        <f t="shared" si="768"/>
        <v/>
      </c>
      <c r="IX199" s="144" t="str">
        <f t="shared" si="769"/>
        <v/>
      </c>
      <c r="IY199" s="145" t="str">
        <f t="shared" si="770"/>
        <v/>
      </c>
      <c r="IZ199" s="145" t="str">
        <f t="shared" si="771"/>
        <v/>
      </c>
      <c r="JA199" s="146" t="str">
        <f t="shared" si="772"/>
        <v/>
      </c>
      <c r="JB199" s="147" t="str">
        <f t="shared" si="773"/>
        <v/>
      </c>
      <c r="JC199" s="148" t="str">
        <f t="shared" si="774"/>
        <v/>
      </c>
      <c r="JD199" s="149" t="str">
        <f t="shared" si="775"/>
        <v/>
      </c>
      <c r="JE199" s="150" t="str">
        <f t="shared" si="776"/>
        <v/>
      </c>
      <c r="JF199" s="89"/>
      <c r="JG199" s="5"/>
      <c r="JH199" s="89"/>
      <c r="JI199" s="143" t="str">
        <f t="shared" si="777"/>
        <v/>
      </c>
      <c r="JJ199" s="144" t="str">
        <f t="shared" si="778"/>
        <v/>
      </c>
      <c r="JK199" s="145" t="str">
        <f t="shared" si="779"/>
        <v/>
      </c>
      <c r="JL199" s="145" t="str">
        <f t="shared" si="780"/>
        <v/>
      </c>
      <c r="JM199" s="146" t="str">
        <f t="shared" si="781"/>
        <v/>
      </c>
      <c r="JN199" s="147" t="str">
        <f t="shared" si="782"/>
        <v/>
      </c>
      <c r="JO199" s="148" t="str">
        <f t="shared" si="783"/>
        <v/>
      </c>
      <c r="JP199" s="149" t="str">
        <f t="shared" si="784"/>
        <v/>
      </c>
      <c r="JQ199" s="150" t="str">
        <f t="shared" si="785"/>
        <v/>
      </c>
      <c r="JR199" s="89"/>
      <c r="JS199" s="5"/>
      <c r="JT199" s="89"/>
      <c r="JU199" s="143" t="str">
        <f t="shared" si="786"/>
        <v/>
      </c>
      <c r="JV199" s="144" t="str">
        <f t="shared" si="787"/>
        <v/>
      </c>
      <c r="JW199" s="145" t="str">
        <f t="shared" si="788"/>
        <v/>
      </c>
      <c r="JX199" s="145" t="str">
        <f t="shared" si="789"/>
        <v/>
      </c>
      <c r="JY199" s="146" t="str">
        <f t="shared" si="790"/>
        <v/>
      </c>
      <c r="JZ199" s="147" t="str">
        <f t="shared" si="791"/>
        <v/>
      </c>
      <c r="KA199" s="148" t="str">
        <f t="shared" si="792"/>
        <v/>
      </c>
      <c r="KB199" s="149" t="str">
        <f t="shared" si="793"/>
        <v/>
      </c>
      <c r="KC199" s="150" t="str">
        <f t="shared" si="794"/>
        <v/>
      </c>
      <c r="KD199" s="89"/>
      <c r="KE199" s="5"/>
      <c r="KF199" s="89"/>
    </row>
    <row r="200" spans="1:292" ht="13.5" customHeight="1" x14ac:dyDescent="0.25">
      <c r="A200" s="100"/>
      <c r="E200" s="143" t="str">
        <f t="shared" si="621"/>
        <v/>
      </c>
      <c r="F200" s="144" t="str">
        <f t="shared" si="622"/>
        <v/>
      </c>
      <c r="G200" s="145" t="str">
        <f t="shared" si="623"/>
        <v/>
      </c>
      <c r="H200" s="145" t="str">
        <f t="shared" si="624"/>
        <v/>
      </c>
      <c r="I200" s="146" t="str">
        <f t="shared" si="625"/>
        <v/>
      </c>
      <c r="J200" s="147" t="str">
        <f t="shared" si="626"/>
        <v/>
      </c>
      <c r="K200" s="148" t="str">
        <f t="shared" si="627"/>
        <v/>
      </c>
      <c r="L200" s="149" t="str">
        <f t="shared" si="628"/>
        <v/>
      </c>
      <c r="M200" s="150" t="str">
        <f t="shared" si="629"/>
        <v/>
      </c>
      <c r="O200" s="5"/>
      <c r="Q200" s="143" t="str">
        <f t="shared" si="630"/>
        <v/>
      </c>
      <c r="R200" s="144" t="str">
        <f t="shared" si="631"/>
        <v/>
      </c>
      <c r="S200" s="145" t="str">
        <f t="shared" si="632"/>
        <v/>
      </c>
      <c r="T200" s="145" t="str">
        <f t="shared" si="633"/>
        <v/>
      </c>
      <c r="U200" s="146" t="str">
        <f t="shared" si="634"/>
        <v/>
      </c>
      <c r="V200" s="147" t="str">
        <f t="shared" si="635"/>
        <v/>
      </c>
      <c r="W200" s="148" t="str">
        <f t="shared" si="636"/>
        <v/>
      </c>
      <c r="X200" s="149" t="str">
        <f t="shared" si="637"/>
        <v/>
      </c>
      <c r="Y200" s="150" t="str">
        <f t="shared" si="638"/>
        <v/>
      </c>
      <c r="AA200" s="5"/>
      <c r="AC200" s="143" t="str">
        <f t="shared" si="639"/>
        <v/>
      </c>
      <c r="AD200" s="144" t="str">
        <f t="shared" si="640"/>
        <v/>
      </c>
      <c r="AE200" s="145" t="str">
        <f t="shared" si="641"/>
        <v/>
      </c>
      <c r="AF200" s="145" t="str">
        <f t="shared" si="642"/>
        <v/>
      </c>
      <c r="AG200" s="146" t="str">
        <f t="shared" si="643"/>
        <v/>
      </c>
      <c r="AH200" s="147" t="str">
        <f t="shared" si="644"/>
        <v/>
      </c>
      <c r="AI200" s="148" t="str">
        <f t="shared" si="645"/>
        <v/>
      </c>
      <c r="AJ200" s="149" t="str">
        <f t="shared" si="646"/>
        <v/>
      </c>
      <c r="AK200" s="150" t="str">
        <f t="shared" si="647"/>
        <v/>
      </c>
      <c r="AM200" s="5"/>
      <c r="AO200" s="143" t="str">
        <f t="shared" si="598"/>
        <v/>
      </c>
      <c r="AP200" s="144" t="str">
        <f t="shared" si="599"/>
        <v/>
      </c>
      <c r="AQ200" s="145" t="str">
        <f t="shared" si="648"/>
        <v/>
      </c>
      <c r="AR200" s="145" t="str">
        <f t="shared" si="649"/>
        <v/>
      </c>
      <c r="AS200" s="146" t="str">
        <f t="shared" si="600"/>
        <v/>
      </c>
      <c r="AT200" s="147" t="str">
        <f t="shared" si="601"/>
        <v/>
      </c>
      <c r="AU200" s="148" t="str">
        <f t="shared" si="602"/>
        <v/>
      </c>
      <c r="AV200" s="149" t="str">
        <f t="shared" si="603"/>
        <v/>
      </c>
      <c r="AW200" s="150" t="str">
        <f t="shared" si="604"/>
        <v/>
      </c>
      <c r="AX200" s="89"/>
      <c r="AY200" s="5"/>
      <c r="AZ200" s="89"/>
      <c r="BA200" s="143" t="str">
        <f t="shared" si="605"/>
        <v/>
      </c>
      <c r="BB200" s="144" t="str">
        <f t="shared" si="606"/>
        <v/>
      </c>
      <c r="BC200" s="145" t="str">
        <f t="shared" si="650"/>
        <v/>
      </c>
      <c r="BD200" s="145" t="str">
        <f t="shared" si="651"/>
        <v/>
      </c>
      <c r="BE200" s="146" t="str">
        <f t="shared" si="607"/>
        <v/>
      </c>
      <c r="BF200" s="147" t="str">
        <f t="shared" si="608"/>
        <v/>
      </c>
      <c r="BG200" s="148" t="str">
        <f t="shared" si="609"/>
        <v/>
      </c>
      <c r="BH200" s="149" t="str">
        <f t="shared" si="610"/>
        <v/>
      </c>
      <c r="BI200" s="150" t="str">
        <f t="shared" si="611"/>
        <v/>
      </c>
      <c r="BJ200" s="89"/>
      <c r="BK200" s="5"/>
      <c r="BL200" s="89"/>
      <c r="BM200" s="143" t="str">
        <f t="shared" si="804"/>
        <v/>
      </c>
      <c r="BN200" s="144" t="str">
        <f t="shared" si="805"/>
        <v/>
      </c>
      <c r="BO200" s="145" t="str">
        <f t="shared" si="806"/>
        <v/>
      </c>
      <c r="BP200" s="145" t="str">
        <f t="shared" si="807"/>
        <v/>
      </c>
      <c r="BQ200" s="146" t="str">
        <f t="shared" si="808"/>
        <v/>
      </c>
      <c r="BR200" s="147" t="str">
        <f t="shared" si="809"/>
        <v/>
      </c>
      <c r="BS200" s="148" t="str">
        <f t="shared" si="810"/>
        <v/>
      </c>
      <c r="BT200" s="149" t="str">
        <f t="shared" si="811"/>
        <v/>
      </c>
      <c r="BU200" s="150" t="str">
        <f t="shared" si="812"/>
        <v/>
      </c>
      <c r="BV200" s="89"/>
      <c r="BW200" s="5"/>
      <c r="BX200" s="89"/>
      <c r="BY200" s="143" t="str">
        <f t="shared" si="795"/>
        <v/>
      </c>
      <c r="BZ200" s="144" t="str">
        <f t="shared" si="796"/>
        <v/>
      </c>
      <c r="CA200" s="145" t="str">
        <f t="shared" si="797"/>
        <v/>
      </c>
      <c r="CB200" s="145" t="str">
        <f t="shared" si="798"/>
        <v/>
      </c>
      <c r="CC200" s="146" t="str">
        <f t="shared" si="799"/>
        <v/>
      </c>
      <c r="CD200" s="147" t="str">
        <f t="shared" si="800"/>
        <v/>
      </c>
      <c r="CE200" s="148" t="str">
        <f t="shared" si="801"/>
        <v/>
      </c>
      <c r="CF200" s="149" t="str">
        <f t="shared" si="802"/>
        <v/>
      </c>
      <c r="CG200" s="150" t="str">
        <f t="shared" si="803"/>
        <v/>
      </c>
      <c r="CH200" s="89"/>
      <c r="CI200" s="5"/>
      <c r="CJ200" s="89"/>
      <c r="CK200" s="143" t="str">
        <f t="shared" si="652"/>
        <v/>
      </c>
      <c r="CL200" s="144" t="str">
        <f t="shared" si="653"/>
        <v/>
      </c>
      <c r="CM200" s="145" t="str">
        <f t="shared" si="654"/>
        <v/>
      </c>
      <c r="CN200" s="145" t="str">
        <f t="shared" si="655"/>
        <v/>
      </c>
      <c r="CO200" s="146" t="str">
        <f t="shared" si="656"/>
        <v/>
      </c>
      <c r="CP200" s="147" t="str">
        <f t="shared" si="657"/>
        <v/>
      </c>
      <c r="CQ200" s="148" t="str">
        <f t="shared" si="658"/>
        <v/>
      </c>
      <c r="CR200" s="149" t="str">
        <f t="shared" si="659"/>
        <v/>
      </c>
      <c r="CS200" s="150" t="str">
        <f t="shared" si="660"/>
        <v/>
      </c>
      <c r="CT200" s="89"/>
      <c r="CU200" s="5"/>
      <c r="CV200" s="89"/>
      <c r="CW200" s="143" t="str">
        <f t="shared" si="562"/>
        <v/>
      </c>
      <c r="CX200" s="144" t="str">
        <f t="shared" si="563"/>
        <v/>
      </c>
      <c r="CY200" s="145" t="str">
        <f t="shared" si="564"/>
        <v/>
      </c>
      <c r="CZ200" s="145" t="str">
        <f t="shared" si="565"/>
        <v/>
      </c>
      <c r="DA200" s="146" t="str">
        <f t="shared" si="566"/>
        <v/>
      </c>
      <c r="DB200" s="147" t="str">
        <f t="shared" si="567"/>
        <v/>
      </c>
      <c r="DC200" s="148" t="str">
        <f t="shared" si="568"/>
        <v/>
      </c>
      <c r="DD200" s="149" t="str">
        <f t="shared" si="569"/>
        <v/>
      </c>
      <c r="DE200" s="150" t="str">
        <f t="shared" si="570"/>
        <v/>
      </c>
      <c r="DF200" s="89"/>
      <c r="DG200" s="142"/>
      <c r="DH200" s="142"/>
      <c r="DI200" s="143" t="str">
        <f t="shared" si="661"/>
        <v/>
      </c>
      <c r="DJ200" s="144" t="str">
        <f t="shared" si="662"/>
        <v/>
      </c>
      <c r="DK200" s="145" t="str">
        <f t="shared" si="663"/>
        <v/>
      </c>
      <c r="DL200" s="145" t="str">
        <f t="shared" si="664"/>
        <v/>
      </c>
      <c r="DM200" s="146" t="str">
        <f t="shared" si="665"/>
        <v/>
      </c>
      <c r="DN200" s="147" t="str">
        <f t="shared" si="666"/>
        <v/>
      </c>
      <c r="DO200" s="148" t="str">
        <f t="shared" si="667"/>
        <v/>
      </c>
      <c r="DP200" s="149" t="str">
        <f t="shared" si="668"/>
        <v/>
      </c>
      <c r="DQ200" s="150" t="str">
        <f t="shared" si="669"/>
        <v/>
      </c>
      <c r="DR200" s="89"/>
      <c r="DS200" s="5"/>
      <c r="DT200" s="89"/>
      <c r="DU200" s="143" t="str">
        <f t="shared" si="670"/>
        <v/>
      </c>
      <c r="DV200" s="144" t="str">
        <f t="shared" si="671"/>
        <v/>
      </c>
      <c r="DW200" s="145" t="str">
        <f t="shared" si="672"/>
        <v/>
      </c>
      <c r="DX200" s="145" t="str">
        <f t="shared" si="673"/>
        <v/>
      </c>
      <c r="DY200" s="146" t="str">
        <f t="shared" si="674"/>
        <v/>
      </c>
      <c r="DZ200" s="147" t="str">
        <f t="shared" si="675"/>
        <v/>
      </c>
      <c r="EA200" s="148" t="str">
        <f t="shared" si="676"/>
        <v/>
      </c>
      <c r="EB200" s="149" t="str">
        <f t="shared" si="677"/>
        <v/>
      </c>
      <c r="EC200" s="150" t="str">
        <f t="shared" si="678"/>
        <v/>
      </c>
      <c r="ED200" s="89"/>
      <c r="EE200" s="5"/>
      <c r="EF200" s="89"/>
      <c r="EG200" s="143" t="str">
        <f t="shared" si="679"/>
        <v/>
      </c>
      <c r="EH200" s="144" t="str">
        <f t="shared" si="680"/>
        <v/>
      </c>
      <c r="EI200" s="145" t="str">
        <f t="shared" si="681"/>
        <v/>
      </c>
      <c r="EJ200" s="145" t="str">
        <f t="shared" si="682"/>
        <v/>
      </c>
      <c r="EK200" s="146" t="str">
        <f t="shared" si="683"/>
        <v/>
      </c>
      <c r="EL200" s="147" t="str">
        <f t="shared" si="684"/>
        <v/>
      </c>
      <c r="EM200" s="148" t="str">
        <f t="shared" si="685"/>
        <v/>
      </c>
      <c r="EN200" s="149" t="str">
        <f t="shared" si="686"/>
        <v/>
      </c>
      <c r="EO200" s="150" t="str">
        <f t="shared" si="687"/>
        <v/>
      </c>
      <c r="EP200" s="89"/>
      <c r="EQ200" s="5"/>
      <c r="ER200" s="89"/>
      <c r="ES200" s="143" t="str">
        <f t="shared" si="688"/>
        <v/>
      </c>
      <c r="ET200" s="144" t="str">
        <f t="shared" si="689"/>
        <v/>
      </c>
      <c r="EU200" s="145" t="str">
        <f t="shared" si="690"/>
        <v/>
      </c>
      <c r="EV200" s="145" t="str">
        <f t="shared" si="691"/>
        <v/>
      </c>
      <c r="EW200" s="146" t="str">
        <f t="shared" si="692"/>
        <v/>
      </c>
      <c r="EX200" s="147" t="str">
        <f t="shared" si="693"/>
        <v/>
      </c>
      <c r="EY200" s="148" t="str">
        <f t="shared" si="694"/>
        <v/>
      </c>
      <c r="EZ200" s="149" t="str">
        <f t="shared" si="695"/>
        <v/>
      </c>
      <c r="FA200" s="150" t="str">
        <f t="shared" si="696"/>
        <v/>
      </c>
      <c r="FB200" s="89"/>
      <c r="FC200" s="5"/>
      <c r="FD200" s="89"/>
      <c r="FE200" s="143" t="str">
        <f t="shared" si="697"/>
        <v/>
      </c>
      <c r="FF200" s="144" t="str">
        <f t="shared" si="698"/>
        <v/>
      </c>
      <c r="FG200" s="145" t="str">
        <f t="shared" si="699"/>
        <v/>
      </c>
      <c r="FH200" s="145" t="str">
        <f t="shared" si="700"/>
        <v/>
      </c>
      <c r="FI200" s="146" t="str">
        <f t="shared" si="701"/>
        <v/>
      </c>
      <c r="FJ200" s="147" t="str">
        <f t="shared" si="702"/>
        <v/>
      </c>
      <c r="FK200" s="148" t="str">
        <f t="shared" si="703"/>
        <v/>
      </c>
      <c r="FL200" s="149" t="str">
        <f t="shared" si="704"/>
        <v/>
      </c>
      <c r="FM200" s="150" t="str">
        <f t="shared" si="705"/>
        <v/>
      </c>
      <c r="FN200" s="89"/>
      <c r="FO200" s="5"/>
      <c r="FP200" s="89"/>
      <c r="FQ200" s="143" t="str">
        <f>IF(FU200="","",#REF!)</f>
        <v/>
      </c>
      <c r="FR200" s="144" t="str">
        <f t="shared" si="706"/>
        <v/>
      </c>
      <c r="FS200" s="145" t="str">
        <f t="shared" si="707"/>
        <v/>
      </c>
      <c r="FT200" s="145" t="str">
        <f t="shared" si="708"/>
        <v/>
      </c>
      <c r="FU200" s="146" t="str">
        <f t="shared" si="709"/>
        <v/>
      </c>
      <c r="FV200" s="147" t="str">
        <f t="shared" si="710"/>
        <v/>
      </c>
      <c r="FW200" s="148" t="str">
        <f t="shared" si="711"/>
        <v/>
      </c>
      <c r="FX200" s="149" t="str">
        <f t="shared" si="712"/>
        <v/>
      </c>
      <c r="FY200" s="150" t="str">
        <f t="shared" si="713"/>
        <v/>
      </c>
      <c r="FZ200" s="89"/>
      <c r="GA200" s="5"/>
      <c r="GB200" s="89"/>
      <c r="GC200" s="143" t="str">
        <f t="shared" si="714"/>
        <v/>
      </c>
      <c r="GD200" s="144" t="str">
        <f t="shared" si="715"/>
        <v/>
      </c>
      <c r="GE200" s="145" t="str">
        <f t="shared" si="716"/>
        <v/>
      </c>
      <c r="GF200" s="145" t="str">
        <f t="shared" si="717"/>
        <v/>
      </c>
      <c r="GG200" s="146" t="str">
        <f t="shared" si="718"/>
        <v/>
      </c>
      <c r="GH200" s="147" t="str">
        <f t="shared" si="719"/>
        <v/>
      </c>
      <c r="GI200" s="148" t="str">
        <f t="shared" si="720"/>
        <v/>
      </c>
      <c r="GJ200" s="149" t="str">
        <f t="shared" si="721"/>
        <v/>
      </c>
      <c r="GK200" s="150" t="str">
        <f t="shared" si="722"/>
        <v/>
      </c>
      <c r="GL200" s="89"/>
      <c r="GM200" s="5"/>
      <c r="GN200" s="89"/>
      <c r="GO200" s="143" t="str">
        <f t="shared" si="723"/>
        <v/>
      </c>
      <c r="GP200" s="144" t="str">
        <f t="shared" si="724"/>
        <v/>
      </c>
      <c r="GQ200" s="145" t="str">
        <f t="shared" si="725"/>
        <v/>
      </c>
      <c r="GR200" s="145" t="str">
        <f t="shared" si="726"/>
        <v/>
      </c>
      <c r="GS200" s="146" t="str">
        <f t="shared" si="727"/>
        <v/>
      </c>
      <c r="GT200" s="147" t="str">
        <f t="shared" si="728"/>
        <v/>
      </c>
      <c r="GU200" s="148" t="str">
        <f t="shared" si="729"/>
        <v/>
      </c>
      <c r="GV200" s="149" t="str">
        <f t="shared" si="730"/>
        <v/>
      </c>
      <c r="GW200" s="150" t="str">
        <f t="shared" si="731"/>
        <v/>
      </c>
      <c r="GX200" s="89"/>
      <c r="GY200" s="5"/>
      <c r="GZ200" s="89"/>
      <c r="HA200" s="143" t="str">
        <f t="shared" si="732"/>
        <v/>
      </c>
      <c r="HB200" s="144" t="str">
        <f t="shared" si="733"/>
        <v/>
      </c>
      <c r="HC200" s="145" t="str">
        <f t="shared" si="734"/>
        <v/>
      </c>
      <c r="HD200" s="145" t="str">
        <f t="shared" si="735"/>
        <v/>
      </c>
      <c r="HE200" s="146" t="str">
        <f t="shared" si="736"/>
        <v/>
      </c>
      <c r="HF200" s="147" t="str">
        <f t="shared" si="737"/>
        <v/>
      </c>
      <c r="HG200" s="148" t="str">
        <f t="shared" si="738"/>
        <v/>
      </c>
      <c r="HH200" s="149" t="str">
        <f t="shared" si="739"/>
        <v/>
      </c>
      <c r="HI200" s="150" t="str">
        <f t="shared" si="740"/>
        <v/>
      </c>
      <c r="HJ200" s="89"/>
      <c r="HK200" s="5"/>
      <c r="HL200" s="89"/>
      <c r="HM200" s="143" t="str">
        <f t="shared" si="741"/>
        <v/>
      </c>
      <c r="HN200" s="144" t="str">
        <f t="shared" si="742"/>
        <v/>
      </c>
      <c r="HO200" s="145" t="str">
        <f t="shared" si="743"/>
        <v/>
      </c>
      <c r="HP200" s="145" t="str">
        <f t="shared" si="744"/>
        <v/>
      </c>
      <c r="HQ200" s="146" t="str">
        <f t="shared" si="745"/>
        <v/>
      </c>
      <c r="HR200" s="147" t="str">
        <f t="shared" si="746"/>
        <v/>
      </c>
      <c r="HS200" s="148" t="str">
        <f t="shared" si="747"/>
        <v/>
      </c>
      <c r="HT200" s="149" t="str">
        <f t="shared" si="748"/>
        <v/>
      </c>
      <c r="HU200" s="150" t="str">
        <f t="shared" si="749"/>
        <v/>
      </c>
      <c r="HV200" s="89"/>
      <c r="HW200" s="5"/>
      <c r="HX200" s="89"/>
      <c r="HY200" s="143" t="str">
        <f t="shared" si="750"/>
        <v/>
      </c>
      <c r="HZ200" s="144" t="str">
        <f t="shared" si="751"/>
        <v/>
      </c>
      <c r="IA200" s="145" t="str">
        <f t="shared" si="752"/>
        <v/>
      </c>
      <c r="IB200" s="145" t="str">
        <f t="shared" si="753"/>
        <v/>
      </c>
      <c r="IC200" s="146" t="str">
        <f t="shared" si="754"/>
        <v/>
      </c>
      <c r="ID200" s="147" t="str">
        <f t="shared" si="755"/>
        <v/>
      </c>
      <c r="IE200" s="148" t="str">
        <f t="shared" si="756"/>
        <v/>
      </c>
      <c r="IF200" s="149" t="str">
        <f t="shared" si="757"/>
        <v/>
      </c>
      <c r="IG200" s="150" t="str">
        <f t="shared" si="758"/>
        <v/>
      </c>
      <c r="IH200" s="89"/>
      <c r="II200" s="5"/>
      <c r="IJ200" s="89"/>
      <c r="IK200" s="143" t="str">
        <f t="shared" si="759"/>
        <v/>
      </c>
      <c r="IL200" s="144" t="str">
        <f t="shared" si="760"/>
        <v/>
      </c>
      <c r="IM200" s="145" t="str">
        <f t="shared" si="761"/>
        <v/>
      </c>
      <c r="IN200" s="145" t="str">
        <f t="shared" si="762"/>
        <v/>
      </c>
      <c r="IO200" s="146" t="str">
        <f t="shared" si="763"/>
        <v/>
      </c>
      <c r="IP200" s="147" t="str">
        <f t="shared" si="764"/>
        <v/>
      </c>
      <c r="IQ200" s="148" t="str">
        <f t="shared" si="765"/>
        <v/>
      </c>
      <c r="IR200" s="149" t="str">
        <f t="shared" si="766"/>
        <v/>
      </c>
      <c r="IS200" s="150" t="str">
        <f t="shared" si="767"/>
        <v/>
      </c>
      <c r="IT200" s="89"/>
      <c r="IU200" s="5"/>
      <c r="IV200" s="89"/>
      <c r="IW200" s="143" t="str">
        <f t="shared" si="768"/>
        <v/>
      </c>
      <c r="IX200" s="144" t="str">
        <f t="shared" si="769"/>
        <v/>
      </c>
      <c r="IY200" s="145" t="str">
        <f t="shared" si="770"/>
        <v/>
      </c>
      <c r="IZ200" s="145" t="str">
        <f t="shared" si="771"/>
        <v/>
      </c>
      <c r="JA200" s="146" t="str">
        <f t="shared" si="772"/>
        <v/>
      </c>
      <c r="JB200" s="147" t="str">
        <f t="shared" si="773"/>
        <v/>
      </c>
      <c r="JC200" s="148" t="str">
        <f t="shared" si="774"/>
        <v/>
      </c>
      <c r="JD200" s="149" t="str">
        <f t="shared" si="775"/>
        <v/>
      </c>
      <c r="JE200" s="150" t="str">
        <f t="shared" si="776"/>
        <v/>
      </c>
      <c r="JF200" s="89"/>
      <c r="JG200" s="5"/>
      <c r="JH200" s="89"/>
      <c r="JI200" s="143" t="str">
        <f t="shared" si="777"/>
        <v/>
      </c>
      <c r="JJ200" s="144" t="str">
        <f t="shared" si="778"/>
        <v/>
      </c>
      <c r="JK200" s="145" t="str">
        <f t="shared" si="779"/>
        <v/>
      </c>
      <c r="JL200" s="145" t="str">
        <f t="shared" si="780"/>
        <v/>
      </c>
      <c r="JM200" s="146" t="str">
        <f t="shared" si="781"/>
        <v/>
      </c>
      <c r="JN200" s="147" t="str">
        <f t="shared" si="782"/>
        <v/>
      </c>
      <c r="JO200" s="148" t="str">
        <f t="shared" si="783"/>
        <v/>
      </c>
      <c r="JP200" s="149" t="str">
        <f t="shared" si="784"/>
        <v/>
      </c>
      <c r="JQ200" s="150" t="str">
        <f t="shared" si="785"/>
        <v/>
      </c>
      <c r="JR200" s="89"/>
      <c r="JS200" s="5"/>
      <c r="JT200" s="89"/>
      <c r="JU200" s="143" t="str">
        <f t="shared" si="786"/>
        <v/>
      </c>
      <c r="JV200" s="144" t="str">
        <f t="shared" si="787"/>
        <v/>
      </c>
      <c r="JW200" s="145" t="str">
        <f t="shared" si="788"/>
        <v/>
      </c>
      <c r="JX200" s="145" t="str">
        <f t="shared" si="789"/>
        <v/>
      </c>
      <c r="JY200" s="146" t="str">
        <f t="shared" si="790"/>
        <v/>
      </c>
      <c r="JZ200" s="147" t="str">
        <f t="shared" si="791"/>
        <v/>
      </c>
      <c r="KA200" s="148" t="str">
        <f t="shared" si="792"/>
        <v/>
      </c>
      <c r="KB200" s="149" t="str">
        <f t="shared" si="793"/>
        <v/>
      </c>
      <c r="KC200" s="150" t="str">
        <f t="shared" si="794"/>
        <v/>
      </c>
      <c r="KD200" s="89"/>
      <c r="KE200" s="5"/>
      <c r="KF200" s="89"/>
    </row>
    <row r="201" spans="1:292" ht="13.5" customHeight="1" x14ac:dyDescent="0.25">
      <c r="A201" s="100"/>
      <c r="E201" s="143" t="str">
        <f t="shared" si="621"/>
        <v/>
      </c>
      <c r="F201" s="144" t="str">
        <f t="shared" si="622"/>
        <v/>
      </c>
      <c r="G201" s="145" t="str">
        <f t="shared" si="623"/>
        <v/>
      </c>
      <c r="H201" s="145" t="str">
        <f t="shared" si="624"/>
        <v/>
      </c>
      <c r="I201" s="146" t="str">
        <f t="shared" si="625"/>
        <v/>
      </c>
      <c r="J201" s="147" t="str">
        <f t="shared" si="626"/>
        <v/>
      </c>
      <c r="K201" s="148" t="str">
        <f t="shared" si="627"/>
        <v/>
      </c>
      <c r="L201" s="149" t="str">
        <f t="shared" si="628"/>
        <v/>
      </c>
      <c r="M201" s="150" t="str">
        <f t="shared" si="629"/>
        <v/>
      </c>
      <c r="O201" s="5"/>
      <c r="Q201" s="143" t="str">
        <f t="shared" si="630"/>
        <v/>
      </c>
      <c r="R201" s="144" t="str">
        <f t="shared" si="631"/>
        <v/>
      </c>
      <c r="S201" s="145" t="str">
        <f t="shared" si="632"/>
        <v/>
      </c>
      <c r="T201" s="145" t="str">
        <f t="shared" si="633"/>
        <v/>
      </c>
      <c r="U201" s="146" t="str">
        <f t="shared" si="634"/>
        <v/>
      </c>
      <c r="V201" s="147" t="str">
        <f t="shared" si="635"/>
        <v/>
      </c>
      <c r="W201" s="148" t="str">
        <f t="shared" si="636"/>
        <v/>
      </c>
      <c r="X201" s="149" t="str">
        <f t="shared" si="637"/>
        <v/>
      </c>
      <c r="Y201" s="150" t="str">
        <f t="shared" si="638"/>
        <v/>
      </c>
      <c r="AA201" s="5"/>
      <c r="AC201" s="143" t="str">
        <f t="shared" si="639"/>
        <v/>
      </c>
      <c r="AD201" s="144" t="str">
        <f t="shared" si="640"/>
        <v/>
      </c>
      <c r="AE201" s="145" t="str">
        <f t="shared" si="641"/>
        <v/>
      </c>
      <c r="AF201" s="145" t="str">
        <f t="shared" si="642"/>
        <v/>
      </c>
      <c r="AG201" s="146" t="str">
        <f t="shared" si="643"/>
        <v/>
      </c>
      <c r="AH201" s="147" t="str">
        <f t="shared" si="644"/>
        <v/>
      </c>
      <c r="AI201" s="148" t="str">
        <f t="shared" si="645"/>
        <v/>
      </c>
      <c r="AJ201" s="149" t="str">
        <f t="shared" si="646"/>
        <v/>
      </c>
      <c r="AK201" s="150" t="str">
        <f t="shared" si="647"/>
        <v/>
      </c>
      <c r="AM201" s="5"/>
      <c r="AO201" s="143" t="str">
        <f t="shared" si="598"/>
        <v/>
      </c>
      <c r="AP201" s="144" t="str">
        <f t="shared" si="599"/>
        <v/>
      </c>
      <c r="AQ201" s="145" t="str">
        <f t="shared" si="648"/>
        <v/>
      </c>
      <c r="AR201" s="145" t="str">
        <f t="shared" si="649"/>
        <v/>
      </c>
      <c r="AS201" s="146" t="str">
        <f t="shared" si="600"/>
        <v/>
      </c>
      <c r="AT201" s="147" t="str">
        <f t="shared" si="601"/>
        <v/>
      </c>
      <c r="AU201" s="148" t="str">
        <f t="shared" si="602"/>
        <v/>
      </c>
      <c r="AV201" s="149" t="str">
        <f t="shared" si="603"/>
        <v/>
      </c>
      <c r="AW201" s="150" t="str">
        <f t="shared" si="604"/>
        <v/>
      </c>
      <c r="AX201" s="89"/>
      <c r="AY201" s="5"/>
      <c r="AZ201" s="89"/>
      <c r="BA201" s="143" t="str">
        <f t="shared" si="605"/>
        <v/>
      </c>
      <c r="BB201" s="144" t="str">
        <f t="shared" si="606"/>
        <v/>
      </c>
      <c r="BC201" s="145" t="str">
        <f t="shared" si="650"/>
        <v/>
      </c>
      <c r="BD201" s="145" t="str">
        <f t="shared" si="651"/>
        <v/>
      </c>
      <c r="BE201" s="146" t="str">
        <f t="shared" si="607"/>
        <v/>
      </c>
      <c r="BF201" s="147" t="str">
        <f t="shared" si="608"/>
        <v/>
      </c>
      <c r="BG201" s="148" t="str">
        <f t="shared" si="609"/>
        <v/>
      </c>
      <c r="BH201" s="149" t="str">
        <f t="shared" si="610"/>
        <v/>
      </c>
      <c r="BI201" s="150" t="str">
        <f t="shared" si="611"/>
        <v/>
      </c>
      <c r="BJ201" s="89"/>
      <c r="BK201" s="5"/>
      <c r="BL201" s="89"/>
      <c r="BM201" s="143" t="str">
        <f t="shared" si="804"/>
        <v/>
      </c>
      <c r="BN201" s="144" t="str">
        <f t="shared" si="805"/>
        <v/>
      </c>
      <c r="BO201" s="145" t="str">
        <f t="shared" si="806"/>
        <v/>
      </c>
      <c r="BP201" s="145" t="str">
        <f t="shared" si="807"/>
        <v/>
      </c>
      <c r="BQ201" s="146" t="str">
        <f t="shared" si="808"/>
        <v/>
      </c>
      <c r="BR201" s="147" t="str">
        <f t="shared" si="809"/>
        <v/>
      </c>
      <c r="BS201" s="148" t="str">
        <f t="shared" si="810"/>
        <v/>
      </c>
      <c r="BT201" s="149" t="str">
        <f t="shared" si="811"/>
        <v/>
      </c>
      <c r="BU201" s="150" t="str">
        <f t="shared" si="812"/>
        <v/>
      </c>
      <c r="BV201" s="89"/>
      <c r="BW201" s="5"/>
      <c r="BX201" s="89"/>
      <c r="BY201" s="143" t="str">
        <f t="shared" si="795"/>
        <v/>
      </c>
      <c r="BZ201" s="144" t="str">
        <f t="shared" si="796"/>
        <v/>
      </c>
      <c r="CA201" s="145" t="str">
        <f t="shared" si="797"/>
        <v/>
      </c>
      <c r="CB201" s="145" t="str">
        <f t="shared" si="798"/>
        <v/>
      </c>
      <c r="CC201" s="146" t="str">
        <f t="shared" si="799"/>
        <v/>
      </c>
      <c r="CD201" s="147" t="str">
        <f t="shared" si="800"/>
        <v/>
      </c>
      <c r="CE201" s="148" t="str">
        <f t="shared" si="801"/>
        <v/>
      </c>
      <c r="CF201" s="149" t="str">
        <f t="shared" si="802"/>
        <v/>
      </c>
      <c r="CG201" s="150" t="str">
        <f t="shared" si="803"/>
        <v/>
      </c>
      <c r="CH201" s="89"/>
      <c r="CI201" s="5"/>
      <c r="CJ201" s="89"/>
      <c r="CK201" s="143" t="str">
        <f t="shared" si="652"/>
        <v/>
      </c>
      <c r="CL201" s="144" t="str">
        <f t="shared" si="653"/>
        <v/>
      </c>
      <c r="CM201" s="145" t="str">
        <f t="shared" si="654"/>
        <v/>
      </c>
      <c r="CN201" s="145" t="str">
        <f t="shared" si="655"/>
        <v/>
      </c>
      <c r="CO201" s="146" t="str">
        <f t="shared" si="656"/>
        <v/>
      </c>
      <c r="CP201" s="147" t="str">
        <f t="shared" si="657"/>
        <v/>
      </c>
      <c r="CQ201" s="148" t="str">
        <f t="shared" si="658"/>
        <v/>
      </c>
      <c r="CR201" s="149" t="str">
        <f t="shared" si="659"/>
        <v/>
      </c>
      <c r="CS201" s="150" t="str">
        <f t="shared" si="660"/>
        <v/>
      </c>
      <c r="CT201" s="89"/>
      <c r="CU201" s="5"/>
      <c r="CV201" s="89"/>
      <c r="CW201" s="143" t="str">
        <f t="shared" si="562"/>
        <v/>
      </c>
      <c r="CX201" s="144" t="str">
        <f t="shared" si="563"/>
        <v/>
      </c>
      <c r="CY201" s="145" t="str">
        <f t="shared" si="564"/>
        <v/>
      </c>
      <c r="CZ201" s="145" t="str">
        <f t="shared" si="565"/>
        <v/>
      </c>
      <c r="DA201" s="146" t="str">
        <f t="shared" si="566"/>
        <v/>
      </c>
      <c r="DB201" s="147" t="str">
        <f t="shared" si="567"/>
        <v/>
      </c>
      <c r="DC201" s="148" t="str">
        <f t="shared" si="568"/>
        <v/>
      </c>
      <c r="DD201" s="149" t="str">
        <f t="shared" si="569"/>
        <v/>
      </c>
      <c r="DE201" s="150" t="str">
        <f t="shared" si="570"/>
        <v/>
      </c>
      <c r="DF201" s="89"/>
      <c r="DG201" s="142"/>
      <c r="DH201" s="142"/>
      <c r="DI201" s="143" t="str">
        <f t="shared" si="661"/>
        <v/>
      </c>
      <c r="DJ201" s="144" t="str">
        <f t="shared" si="662"/>
        <v/>
      </c>
      <c r="DK201" s="145" t="str">
        <f t="shared" si="663"/>
        <v/>
      </c>
      <c r="DL201" s="145" t="str">
        <f t="shared" si="664"/>
        <v/>
      </c>
      <c r="DM201" s="146" t="str">
        <f t="shared" si="665"/>
        <v/>
      </c>
      <c r="DN201" s="147" t="str">
        <f t="shared" si="666"/>
        <v/>
      </c>
      <c r="DO201" s="148" t="str">
        <f t="shared" si="667"/>
        <v/>
      </c>
      <c r="DP201" s="149" t="str">
        <f t="shared" si="668"/>
        <v/>
      </c>
      <c r="DQ201" s="150" t="str">
        <f t="shared" si="669"/>
        <v/>
      </c>
      <c r="DR201" s="89"/>
      <c r="DS201" s="5"/>
      <c r="DT201" s="89"/>
      <c r="DU201" s="143" t="str">
        <f t="shared" si="670"/>
        <v/>
      </c>
      <c r="DV201" s="144" t="str">
        <f t="shared" si="671"/>
        <v/>
      </c>
      <c r="DW201" s="145" t="str">
        <f t="shared" si="672"/>
        <v/>
      </c>
      <c r="DX201" s="145" t="str">
        <f t="shared" si="673"/>
        <v/>
      </c>
      <c r="DY201" s="146" t="str">
        <f t="shared" si="674"/>
        <v/>
      </c>
      <c r="DZ201" s="147" t="str">
        <f t="shared" si="675"/>
        <v/>
      </c>
      <c r="EA201" s="148" t="str">
        <f t="shared" si="676"/>
        <v/>
      </c>
      <c r="EB201" s="149" t="str">
        <f t="shared" si="677"/>
        <v/>
      </c>
      <c r="EC201" s="150" t="str">
        <f t="shared" si="678"/>
        <v/>
      </c>
      <c r="ED201" s="89"/>
      <c r="EE201" s="5"/>
      <c r="EF201" s="89"/>
      <c r="EG201" s="143" t="str">
        <f t="shared" si="679"/>
        <v/>
      </c>
      <c r="EH201" s="144" t="str">
        <f t="shared" si="680"/>
        <v/>
      </c>
      <c r="EI201" s="145" t="str">
        <f t="shared" si="681"/>
        <v/>
      </c>
      <c r="EJ201" s="145" t="str">
        <f t="shared" si="682"/>
        <v/>
      </c>
      <c r="EK201" s="146" t="str">
        <f t="shared" si="683"/>
        <v/>
      </c>
      <c r="EL201" s="147" t="str">
        <f t="shared" si="684"/>
        <v/>
      </c>
      <c r="EM201" s="148" t="str">
        <f t="shared" si="685"/>
        <v/>
      </c>
      <c r="EN201" s="149" t="str">
        <f t="shared" si="686"/>
        <v/>
      </c>
      <c r="EO201" s="150" t="str">
        <f t="shared" si="687"/>
        <v/>
      </c>
      <c r="EP201" s="89"/>
      <c r="EQ201" s="5"/>
      <c r="ER201" s="89"/>
      <c r="ES201" s="143" t="str">
        <f t="shared" si="688"/>
        <v/>
      </c>
      <c r="ET201" s="144" t="str">
        <f t="shared" si="689"/>
        <v/>
      </c>
      <c r="EU201" s="145" t="str">
        <f t="shared" si="690"/>
        <v/>
      </c>
      <c r="EV201" s="145" t="str">
        <f t="shared" si="691"/>
        <v/>
      </c>
      <c r="EW201" s="146" t="str">
        <f t="shared" si="692"/>
        <v/>
      </c>
      <c r="EX201" s="147" t="str">
        <f t="shared" si="693"/>
        <v/>
      </c>
      <c r="EY201" s="148" t="str">
        <f t="shared" si="694"/>
        <v/>
      </c>
      <c r="EZ201" s="149" t="str">
        <f t="shared" si="695"/>
        <v/>
      </c>
      <c r="FA201" s="150" t="str">
        <f t="shared" si="696"/>
        <v/>
      </c>
      <c r="FB201" s="89"/>
      <c r="FC201" s="5"/>
      <c r="FD201" s="89"/>
      <c r="FE201" s="143" t="str">
        <f t="shared" si="697"/>
        <v/>
      </c>
      <c r="FF201" s="144" t="str">
        <f t="shared" si="698"/>
        <v/>
      </c>
      <c r="FG201" s="145" t="str">
        <f t="shared" si="699"/>
        <v/>
      </c>
      <c r="FH201" s="145" t="str">
        <f t="shared" si="700"/>
        <v/>
      </c>
      <c r="FI201" s="146" t="str">
        <f t="shared" si="701"/>
        <v/>
      </c>
      <c r="FJ201" s="147" t="str">
        <f t="shared" si="702"/>
        <v/>
      </c>
      <c r="FK201" s="148" t="str">
        <f t="shared" si="703"/>
        <v/>
      </c>
      <c r="FL201" s="149" t="str">
        <f t="shared" si="704"/>
        <v/>
      </c>
      <c r="FM201" s="150" t="str">
        <f t="shared" si="705"/>
        <v/>
      </c>
      <c r="FN201" s="89"/>
      <c r="FO201" s="5"/>
      <c r="FP201" s="89"/>
      <c r="FQ201" s="143" t="str">
        <f>IF(FU201="","",#REF!)</f>
        <v/>
      </c>
      <c r="FR201" s="144" t="str">
        <f t="shared" si="706"/>
        <v/>
      </c>
      <c r="FS201" s="145" t="str">
        <f t="shared" si="707"/>
        <v/>
      </c>
      <c r="FT201" s="145" t="str">
        <f t="shared" si="708"/>
        <v/>
      </c>
      <c r="FU201" s="146" t="str">
        <f t="shared" si="709"/>
        <v/>
      </c>
      <c r="FV201" s="147" t="str">
        <f t="shared" si="710"/>
        <v/>
      </c>
      <c r="FW201" s="148" t="str">
        <f t="shared" si="711"/>
        <v/>
      </c>
      <c r="FX201" s="149" t="str">
        <f t="shared" si="712"/>
        <v/>
      </c>
      <c r="FY201" s="150" t="str">
        <f t="shared" si="713"/>
        <v/>
      </c>
      <c r="FZ201" s="89"/>
      <c r="GA201" s="5"/>
      <c r="GB201" s="89"/>
      <c r="GC201" s="143" t="str">
        <f t="shared" si="714"/>
        <v/>
      </c>
      <c r="GD201" s="144" t="str">
        <f t="shared" si="715"/>
        <v/>
      </c>
      <c r="GE201" s="145" t="str">
        <f t="shared" si="716"/>
        <v/>
      </c>
      <c r="GF201" s="145" t="str">
        <f t="shared" si="717"/>
        <v/>
      </c>
      <c r="GG201" s="146" t="str">
        <f t="shared" si="718"/>
        <v/>
      </c>
      <c r="GH201" s="147" t="str">
        <f t="shared" si="719"/>
        <v/>
      </c>
      <c r="GI201" s="148" t="str">
        <f t="shared" si="720"/>
        <v/>
      </c>
      <c r="GJ201" s="149" t="str">
        <f t="shared" si="721"/>
        <v/>
      </c>
      <c r="GK201" s="150" t="str">
        <f t="shared" si="722"/>
        <v/>
      </c>
      <c r="GL201" s="89"/>
      <c r="GM201" s="5"/>
      <c r="GN201" s="89"/>
      <c r="GO201" s="143" t="str">
        <f t="shared" si="723"/>
        <v/>
      </c>
      <c r="GP201" s="144" t="str">
        <f t="shared" si="724"/>
        <v/>
      </c>
      <c r="GQ201" s="145" t="str">
        <f t="shared" si="725"/>
        <v/>
      </c>
      <c r="GR201" s="145" t="str">
        <f t="shared" si="726"/>
        <v/>
      </c>
      <c r="GS201" s="146" t="str">
        <f t="shared" si="727"/>
        <v/>
      </c>
      <c r="GT201" s="147" t="str">
        <f t="shared" si="728"/>
        <v/>
      </c>
      <c r="GU201" s="148" t="str">
        <f t="shared" si="729"/>
        <v/>
      </c>
      <c r="GV201" s="149" t="str">
        <f t="shared" si="730"/>
        <v/>
      </c>
      <c r="GW201" s="150" t="str">
        <f t="shared" si="731"/>
        <v/>
      </c>
      <c r="GX201" s="89"/>
      <c r="GY201" s="5"/>
      <c r="GZ201" s="89"/>
      <c r="HA201" s="143" t="str">
        <f t="shared" si="732"/>
        <v/>
      </c>
      <c r="HB201" s="144" t="str">
        <f t="shared" si="733"/>
        <v/>
      </c>
      <c r="HC201" s="145" t="str">
        <f t="shared" si="734"/>
        <v/>
      </c>
      <c r="HD201" s="145" t="str">
        <f t="shared" si="735"/>
        <v/>
      </c>
      <c r="HE201" s="146" t="str">
        <f t="shared" si="736"/>
        <v/>
      </c>
      <c r="HF201" s="147" t="str">
        <f t="shared" si="737"/>
        <v/>
      </c>
      <c r="HG201" s="148" t="str">
        <f t="shared" si="738"/>
        <v/>
      </c>
      <c r="HH201" s="149" t="str">
        <f t="shared" si="739"/>
        <v/>
      </c>
      <c r="HI201" s="150" t="str">
        <f t="shared" si="740"/>
        <v/>
      </c>
      <c r="HJ201" s="89"/>
      <c r="HK201" s="5"/>
      <c r="HL201" s="89"/>
      <c r="HM201" s="143" t="str">
        <f t="shared" si="741"/>
        <v/>
      </c>
      <c r="HN201" s="144" t="str">
        <f t="shared" si="742"/>
        <v/>
      </c>
      <c r="HO201" s="145" t="str">
        <f t="shared" si="743"/>
        <v/>
      </c>
      <c r="HP201" s="145" t="str">
        <f t="shared" si="744"/>
        <v/>
      </c>
      <c r="HQ201" s="146" t="str">
        <f t="shared" si="745"/>
        <v/>
      </c>
      <c r="HR201" s="147" t="str">
        <f t="shared" si="746"/>
        <v/>
      </c>
      <c r="HS201" s="148" t="str">
        <f t="shared" si="747"/>
        <v/>
      </c>
      <c r="HT201" s="149" t="str">
        <f t="shared" si="748"/>
        <v/>
      </c>
      <c r="HU201" s="150" t="str">
        <f t="shared" si="749"/>
        <v/>
      </c>
      <c r="HV201" s="89"/>
      <c r="HW201" s="5"/>
      <c r="HX201" s="89"/>
      <c r="HY201" s="143" t="str">
        <f t="shared" si="750"/>
        <v/>
      </c>
      <c r="HZ201" s="144" t="str">
        <f t="shared" si="751"/>
        <v/>
      </c>
      <c r="IA201" s="145" t="str">
        <f t="shared" si="752"/>
        <v/>
      </c>
      <c r="IB201" s="145" t="str">
        <f t="shared" si="753"/>
        <v/>
      </c>
      <c r="IC201" s="146" t="str">
        <f t="shared" si="754"/>
        <v/>
      </c>
      <c r="ID201" s="147" t="str">
        <f t="shared" si="755"/>
        <v/>
      </c>
      <c r="IE201" s="148" t="str">
        <f t="shared" si="756"/>
        <v/>
      </c>
      <c r="IF201" s="149" t="str">
        <f t="shared" si="757"/>
        <v/>
      </c>
      <c r="IG201" s="150" t="str">
        <f t="shared" si="758"/>
        <v/>
      </c>
      <c r="IH201" s="89"/>
      <c r="II201" s="5"/>
      <c r="IJ201" s="89"/>
      <c r="IK201" s="143" t="str">
        <f t="shared" si="759"/>
        <v/>
      </c>
      <c r="IL201" s="144" t="str">
        <f t="shared" si="760"/>
        <v/>
      </c>
      <c r="IM201" s="145" t="str">
        <f t="shared" si="761"/>
        <v/>
      </c>
      <c r="IN201" s="145" t="str">
        <f t="shared" si="762"/>
        <v/>
      </c>
      <c r="IO201" s="146" t="str">
        <f t="shared" si="763"/>
        <v/>
      </c>
      <c r="IP201" s="147" t="str">
        <f t="shared" si="764"/>
        <v/>
      </c>
      <c r="IQ201" s="148" t="str">
        <f t="shared" si="765"/>
        <v/>
      </c>
      <c r="IR201" s="149" t="str">
        <f t="shared" si="766"/>
        <v/>
      </c>
      <c r="IS201" s="150" t="str">
        <f t="shared" si="767"/>
        <v/>
      </c>
      <c r="IT201" s="89"/>
      <c r="IU201" s="5"/>
      <c r="IV201" s="89"/>
      <c r="IW201" s="143" t="str">
        <f t="shared" si="768"/>
        <v/>
      </c>
      <c r="IX201" s="144" t="str">
        <f t="shared" si="769"/>
        <v/>
      </c>
      <c r="IY201" s="145" t="str">
        <f t="shared" si="770"/>
        <v/>
      </c>
      <c r="IZ201" s="145" t="str">
        <f t="shared" si="771"/>
        <v/>
      </c>
      <c r="JA201" s="146" t="str">
        <f t="shared" si="772"/>
        <v/>
      </c>
      <c r="JB201" s="147" t="str">
        <f t="shared" si="773"/>
        <v/>
      </c>
      <c r="JC201" s="148" t="str">
        <f t="shared" si="774"/>
        <v/>
      </c>
      <c r="JD201" s="149" t="str">
        <f t="shared" si="775"/>
        <v/>
      </c>
      <c r="JE201" s="150" t="str">
        <f t="shared" si="776"/>
        <v/>
      </c>
      <c r="JF201" s="89"/>
      <c r="JG201" s="5"/>
      <c r="JH201" s="89"/>
      <c r="JI201" s="143" t="str">
        <f t="shared" si="777"/>
        <v/>
      </c>
      <c r="JJ201" s="144" t="str">
        <f t="shared" si="778"/>
        <v/>
      </c>
      <c r="JK201" s="145" t="str">
        <f t="shared" si="779"/>
        <v/>
      </c>
      <c r="JL201" s="145" t="str">
        <f t="shared" si="780"/>
        <v/>
      </c>
      <c r="JM201" s="146" t="str">
        <f t="shared" si="781"/>
        <v/>
      </c>
      <c r="JN201" s="147" t="str">
        <f t="shared" si="782"/>
        <v/>
      </c>
      <c r="JO201" s="148" t="str">
        <f t="shared" si="783"/>
        <v/>
      </c>
      <c r="JP201" s="149" t="str">
        <f t="shared" si="784"/>
        <v/>
      </c>
      <c r="JQ201" s="150" t="str">
        <f t="shared" si="785"/>
        <v/>
      </c>
      <c r="JR201" s="89"/>
      <c r="JS201" s="5"/>
      <c r="JT201" s="89"/>
      <c r="JU201" s="143" t="str">
        <f t="shared" si="786"/>
        <v/>
      </c>
      <c r="JV201" s="144" t="str">
        <f t="shared" si="787"/>
        <v/>
      </c>
      <c r="JW201" s="145" t="str">
        <f t="shared" si="788"/>
        <v/>
      </c>
      <c r="JX201" s="145" t="str">
        <f t="shared" si="789"/>
        <v/>
      </c>
      <c r="JY201" s="146" t="str">
        <f t="shared" si="790"/>
        <v/>
      </c>
      <c r="JZ201" s="147" t="str">
        <f t="shared" si="791"/>
        <v/>
      </c>
      <c r="KA201" s="148" t="str">
        <f t="shared" si="792"/>
        <v/>
      </c>
      <c r="KB201" s="149" t="str">
        <f t="shared" si="793"/>
        <v/>
      </c>
      <c r="KC201" s="150" t="str">
        <f t="shared" si="794"/>
        <v/>
      </c>
      <c r="KD201" s="89"/>
      <c r="KE201" s="5"/>
      <c r="KF201" s="89"/>
    </row>
    <row r="202" spans="1:292" ht="13.5" customHeight="1" x14ac:dyDescent="0.25">
      <c r="A202" s="100"/>
      <c r="E202" s="143" t="str">
        <f t="shared" si="621"/>
        <v/>
      </c>
      <c r="F202" s="144" t="str">
        <f t="shared" si="622"/>
        <v/>
      </c>
      <c r="G202" s="145" t="str">
        <f t="shared" si="623"/>
        <v/>
      </c>
      <c r="H202" s="145" t="str">
        <f t="shared" si="624"/>
        <v/>
      </c>
      <c r="I202" s="146" t="str">
        <f t="shared" si="625"/>
        <v/>
      </c>
      <c r="J202" s="147" t="str">
        <f t="shared" si="626"/>
        <v/>
      </c>
      <c r="K202" s="148" t="str">
        <f t="shared" si="627"/>
        <v/>
      </c>
      <c r="L202" s="149" t="str">
        <f t="shared" si="628"/>
        <v/>
      </c>
      <c r="M202" s="150" t="str">
        <f t="shared" si="629"/>
        <v/>
      </c>
      <c r="O202" s="5"/>
      <c r="Q202" s="143" t="str">
        <f t="shared" si="630"/>
        <v/>
      </c>
      <c r="R202" s="144" t="str">
        <f t="shared" si="631"/>
        <v/>
      </c>
      <c r="S202" s="145" t="str">
        <f t="shared" si="632"/>
        <v/>
      </c>
      <c r="T202" s="145" t="str">
        <f t="shared" si="633"/>
        <v/>
      </c>
      <c r="U202" s="146" t="str">
        <f t="shared" si="634"/>
        <v/>
      </c>
      <c r="V202" s="147" t="str">
        <f t="shared" si="635"/>
        <v/>
      </c>
      <c r="W202" s="148" t="str">
        <f t="shared" si="636"/>
        <v/>
      </c>
      <c r="X202" s="149" t="str">
        <f t="shared" si="637"/>
        <v/>
      </c>
      <c r="Y202" s="150" t="str">
        <f t="shared" si="638"/>
        <v/>
      </c>
      <c r="AA202" s="5"/>
      <c r="AC202" s="143" t="str">
        <f t="shared" si="639"/>
        <v/>
      </c>
      <c r="AD202" s="144" t="str">
        <f t="shared" si="640"/>
        <v/>
      </c>
      <c r="AE202" s="145" t="str">
        <f t="shared" si="641"/>
        <v/>
      </c>
      <c r="AF202" s="145" t="str">
        <f t="shared" si="642"/>
        <v/>
      </c>
      <c r="AG202" s="146" t="str">
        <f t="shared" si="643"/>
        <v/>
      </c>
      <c r="AH202" s="147" t="str">
        <f t="shared" si="644"/>
        <v/>
      </c>
      <c r="AI202" s="148" t="str">
        <f t="shared" si="645"/>
        <v/>
      </c>
      <c r="AJ202" s="149" t="str">
        <f t="shared" si="646"/>
        <v/>
      </c>
      <c r="AK202" s="150" t="str">
        <f t="shared" si="647"/>
        <v/>
      </c>
      <c r="AM202" s="5"/>
      <c r="AO202" s="143" t="str">
        <f t="shared" si="598"/>
        <v/>
      </c>
      <c r="AP202" s="144" t="str">
        <f t="shared" si="599"/>
        <v/>
      </c>
      <c r="AQ202" s="145" t="str">
        <f t="shared" si="648"/>
        <v/>
      </c>
      <c r="AR202" s="145" t="str">
        <f t="shared" si="649"/>
        <v/>
      </c>
      <c r="AS202" s="146" t="str">
        <f t="shared" si="600"/>
        <v/>
      </c>
      <c r="AT202" s="147" t="str">
        <f t="shared" si="601"/>
        <v/>
      </c>
      <c r="AU202" s="148" t="str">
        <f t="shared" si="602"/>
        <v/>
      </c>
      <c r="AV202" s="149" t="str">
        <f t="shared" si="603"/>
        <v/>
      </c>
      <c r="AW202" s="150" t="str">
        <f t="shared" si="604"/>
        <v/>
      </c>
      <c r="AX202" s="89"/>
      <c r="AY202" s="5"/>
      <c r="AZ202" s="89"/>
      <c r="BA202" s="143" t="str">
        <f t="shared" si="605"/>
        <v/>
      </c>
      <c r="BB202" s="144" t="str">
        <f t="shared" si="606"/>
        <v/>
      </c>
      <c r="BC202" s="145" t="str">
        <f t="shared" si="650"/>
        <v/>
      </c>
      <c r="BD202" s="145" t="str">
        <f t="shared" si="651"/>
        <v/>
      </c>
      <c r="BE202" s="146" t="str">
        <f t="shared" si="607"/>
        <v/>
      </c>
      <c r="BF202" s="147" t="str">
        <f t="shared" si="608"/>
        <v/>
      </c>
      <c r="BG202" s="148" t="str">
        <f t="shared" si="609"/>
        <v/>
      </c>
      <c r="BH202" s="149" t="str">
        <f t="shared" si="610"/>
        <v/>
      </c>
      <c r="BI202" s="150" t="str">
        <f t="shared" si="611"/>
        <v/>
      </c>
      <c r="BJ202" s="89"/>
      <c r="BK202" s="5"/>
      <c r="BL202" s="89"/>
      <c r="BM202" s="143" t="str">
        <f t="shared" si="804"/>
        <v/>
      </c>
      <c r="BN202" s="144" t="str">
        <f t="shared" si="805"/>
        <v/>
      </c>
      <c r="BO202" s="145" t="str">
        <f t="shared" si="806"/>
        <v/>
      </c>
      <c r="BP202" s="145" t="str">
        <f t="shared" si="807"/>
        <v/>
      </c>
      <c r="BQ202" s="146" t="str">
        <f t="shared" si="808"/>
        <v/>
      </c>
      <c r="BR202" s="147" t="str">
        <f t="shared" si="809"/>
        <v/>
      </c>
      <c r="BS202" s="148" t="str">
        <f t="shared" si="810"/>
        <v/>
      </c>
      <c r="BT202" s="149" t="str">
        <f t="shared" si="811"/>
        <v/>
      </c>
      <c r="BU202" s="150" t="str">
        <f t="shared" si="812"/>
        <v/>
      </c>
      <c r="BV202" s="89"/>
      <c r="BW202" s="5"/>
      <c r="BX202" s="89"/>
      <c r="BY202" s="143" t="str">
        <f t="shared" si="795"/>
        <v/>
      </c>
      <c r="BZ202" s="144" t="str">
        <f t="shared" si="796"/>
        <v/>
      </c>
      <c r="CA202" s="145" t="str">
        <f t="shared" si="797"/>
        <v/>
      </c>
      <c r="CB202" s="145" t="str">
        <f t="shared" si="798"/>
        <v/>
      </c>
      <c r="CC202" s="146" t="str">
        <f t="shared" si="799"/>
        <v/>
      </c>
      <c r="CD202" s="147" t="str">
        <f t="shared" si="800"/>
        <v/>
      </c>
      <c r="CE202" s="148" t="str">
        <f t="shared" si="801"/>
        <v/>
      </c>
      <c r="CF202" s="149" t="str">
        <f t="shared" si="802"/>
        <v/>
      </c>
      <c r="CG202" s="150" t="str">
        <f t="shared" si="803"/>
        <v/>
      </c>
      <c r="CH202" s="89"/>
      <c r="CI202" s="5"/>
      <c r="CJ202" s="89"/>
      <c r="CK202" s="143" t="str">
        <f t="shared" si="652"/>
        <v/>
      </c>
      <c r="CL202" s="144" t="str">
        <f t="shared" si="653"/>
        <v/>
      </c>
      <c r="CM202" s="145" t="str">
        <f t="shared" si="654"/>
        <v/>
      </c>
      <c r="CN202" s="145" t="str">
        <f t="shared" si="655"/>
        <v/>
      </c>
      <c r="CO202" s="146" t="str">
        <f t="shared" si="656"/>
        <v/>
      </c>
      <c r="CP202" s="147" t="str">
        <f t="shared" si="657"/>
        <v/>
      </c>
      <c r="CQ202" s="148" t="str">
        <f t="shared" si="658"/>
        <v/>
      </c>
      <c r="CR202" s="149" t="str">
        <f t="shared" si="659"/>
        <v/>
      </c>
      <c r="CS202" s="150" t="str">
        <f t="shared" si="660"/>
        <v/>
      </c>
      <c r="CT202" s="89"/>
      <c r="CU202" s="5"/>
      <c r="CV202" s="89"/>
      <c r="CW202" s="143" t="str">
        <f t="shared" si="562"/>
        <v/>
      </c>
      <c r="CX202" s="144" t="str">
        <f t="shared" si="563"/>
        <v/>
      </c>
      <c r="CY202" s="145" t="str">
        <f t="shared" si="564"/>
        <v/>
      </c>
      <c r="CZ202" s="145" t="str">
        <f t="shared" si="565"/>
        <v/>
      </c>
      <c r="DA202" s="146" t="str">
        <f t="shared" si="566"/>
        <v/>
      </c>
      <c r="DB202" s="147" t="str">
        <f t="shared" si="567"/>
        <v/>
      </c>
      <c r="DC202" s="148" t="str">
        <f t="shared" si="568"/>
        <v/>
      </c>
      <c r="DD202" s="149" t="str">
        <f t="shared" si="569"/>
        <v/>
      </c>
      <c r="DE202" s="150" t="str">
        <f t="shared" si="570"/>
        <v/>
      </c>
      <c r="DF202" s="89"/>
      <c r="DG202" s="142"/>
      <c r="DH202" s="142"/>
      <c r="DI202" s="143" t="str">
        <f t="shared" si="661"/>
        <v/>
      </c>
      <c r="DJ202" s="144" t="str">
        <f t="shared" si="662"/>
        <v/>
      </c>
      <c r="DK202" s="145" t="str">
        <f t="shared" si="663"/>
        <v/>
      </c>
      <c r="DL202" s="145" t="str">
        <f t="shared" si="664"/>
        <v/>
      </c>
      <c r="DM202" s="146" t="str">
        <f t="shared" si="665"/>
        <v/>
      </c>
      <c r="DN202" s="147" t="str">
        <f t="shared" si="666"/>
        <v/>
      </c>
      <c r="DO202" s="148" t="str">
        <f t="shared" si="667"/>
        <v/>
      </c>
      <c r="DP202" s="149" t="str">
        <f t="shared" si="668"/>
        <v/>
      </c>
      <c r="DQ202" s="150" t="str">
        <f t="shared" si="669"/>
        <v/>
      </c>
      <c r="DR202" s="89"/>
      <c r="DS202" s="5"/>
      <c r="DT202" s="89"/>
      <c r="DU202" s="143" t="str">
        <f t="shared" si="670"/>
        <v/>
      </c>
      <c r="DV202" s="144" t="str">
        <f t="shared" si="671"/>
        <v/>
      </c>
      <c r="DW202" s="145" t="str">
        <f t="shared" si="672"/>
        <v/>
      </c>
      <c r="DX202" s="145" t="str">
        <f t="shared" si="673"/>
        <v/>
      </c>
      <c r="DY202" s="146" t="str">
        <f t="shared" si="674"/>
        <v/>
      </c>
      <c r="DZ202" s="147" t="str">
        <f t="shared" si="675"/>
        <v/>
      </c>
      <c r="EA202" s="148" t="str">
        <f t="shared" si="676"/>
        <v/>
      </c>
      <c r="EB202" s="149" t="str">
        <f t="shared" si="677"/>
        <v/>
      </c>
      <c r="EC202" s="150" t="str">
        <f t="shared" si="678"/>
        <v/>
      </c>
      <c r="ED202" s="89"/>
      <c r="EE202" s="5"/>
      <c r="EF202" s="89"/>
      <c r="EG202" s="143" t="str">
        <f t="shared" si="679"/>
        <v/>
      </c>
      <c r="EH202" s="144" t="str">
        <f t="shared" si="680"/>
        <v/>
      </c>
      <c r="EI202" s="145" t="str">
        <f t="shared" si="681"/>
        <v/>
      </c>
      <c r="EJ202" s="145" t="str">
        <f t="shared" si="682"/>
        <v/>
      </c>
      <c r="EK202" s="146" t="str">
        <f t="shared" si="683"/>
        <v/>
      </c>
      <c r="EL202" s="147" t="str">
        <f t="shared" si="684"/>
        <v/>
      </c>
      <c r="EM202" s="148" t="str">
        <f t="shared" si="685"/>
        <v/>
      </c>
      <c r="EN202" s="149" t="str">
        <f t="shared" si="686"/>
        <v/>
      </c>
      <c r="EO202" s="150" t="str">
        <f t="shared" si="687"/>
        <v/>
      </c>
      <c r="EP202" s="89"/>
      <c r="EQ202" s="5"/>
      <c r="ER202" s="89"/>
      <c r="ES202" s="143" t="str">
        <f t="shared" si="688"/>
        <v/>
      </c>
      <c r="ET202" s="144" t="str">
        <f t="shared" si="689"/>
        <v/>
      </c>
      <c r="EU202" s="145" t="str">
        <f t="shared" si="690"/>
        <v/>
      </c>
      <c r="EV202" s="145" t="str">
        <f t="shared" si="691"/>
        <v/>
      </c>
      <c r="EW202" s="146" t="str">
        <f t="shared" si="692"/>
        <v/>
      </c>
      <c r="EX202" s="147" t="str">
        <f t="shared" si="693"/>
        <v/>
      </c>
      <c r="EY202" s="148" t="str">
        <f t="shared" si="694"/>
        <v/>
      </c>
      <c r="EZ202" s="149" t="str">
        <f t="shared" si="695"/>
        <v/>
      </c>
      <c r="FA202" s="150" t="str">
        <f t="shared" si="696"/>
        <v/>
      </c>
      <c r="FB202" s="89"/>
      <c r="FC202" s="5"/>
      <c r="FD202" s="89"/>
      <c r="FE202" s="143" t="str">
        <f t="shared" si="697"/>
        <v/>
      </c>
      <c r="FF202" s="144" t="str">
        <f t="shared" si="698"/>
        <v/>
      </c>
      <c r="FG202" s="145" t="str">
        <f t="shared" si="699"/>
        <v/>
      </c>
      <c r="FH202" s="145" t="str">
        <f t="shared" si="700"/>
        <v/>
      </c>
      <c r="FI202" s="146" t="str">
        <f t="shared" si="701"/>
        <v/>
      </c>
      <c r="FJ202" s="147" t="str">
        <f t="shared" si="702"/>
        <v/>
      </c>
      <c r="FK202" s="148" t="str">
        <f t="shared" si="703"/>
        <v/>
      </c>
      <c r="FL202" s="149" t="str">
        <f t="shared" si="704"/>
        <v/>
      </c>
      <c r="FM202" s="150" t="str">
        <f t="shared" si="705"/>
        <v/>
      </c>
      <c r="FN202" s="89"/>
      <c r="FO202" s="5"/>
      <c r="FP202" s="89"/>
      <c r="FQ202" s="143" t="str">
        <f>IF(FU202="","",#REF!)</f>
        <v/>
      </c>
      <c r="FR202" s="144" t="str">
        <f t="shared" si="706"/>
        <v/>
      </c>
      <c r="FS202" s="145" t="str">
        <f t="shared" si="707"/>
        <v/>
      </c>
      <c r="FT202" s="145" t="str">
        <f t="shared" si="708"/>
        <v/>
      </c>
      <c r="FU202" s="146" t="str">
        <f t="shared" si="709"/>
        <v/>
      </c>
      <c r="FV202" s="147" t="str">
        <f t="shared" si="710"/>
        <v/>
      </c>
      <c r="FW202" s="148" t="str">
        <f t="shared" si="711"/>
        <v/>
      </c>
      <c r="FX202" s="149" t="str">
        <f t="shared" si="712"/>
        <v/>
      </c>
      <c r="FY202" s="150" t="str">
        <f t="shared" si="713"/>
        <v/>
      </c>
      <c r="FZ202" s="89"/>
      <c r="GA202" s="5"/>
      <c r="GB202" s="89"/>
      <c r="GC202" s="143" t="str">
        <f t="shared" si="714"/>
        <v/>
      </c>
      <c r="GD202" s="144" t="str">
        <f t="shared" si="715"/>
        <v/>
      </c>
      <c r="GE202" s="145" t="str">
        <f t="shared" si="716"/>
        <v/>
      </c>
      <c r="GF202" s="145" t="str">
        <f t="shared" si="717"/>
        <v/>
      </c>
      <c r="GG202" s="146" t="str">
        <f t="shared" si="718"/>
        <v/>
      </c>
      <c r="GH202" s="147" t="str">
        <f t="shared" si="719"/>
        <v/>
      </c>
      <c r="GI202" s="148" t="str">
        <f t="shared" si="720"/>
        <v/>
      </c>
      <c r="GJ202" s="149" t="str">
        <f t="shared" si="721"/>
        <v/>
      </c>
      <c r="GK202" s="150" t="str">
        <f t="shared" si="722"/>
        <v/>
      </c>
      <c r="GL202" s="89"/>
      <c r="GM202" s="5"/>
      <c r="GN202" s="89"/>
      <c r="GO202" s="143" t="str">
        <f t="shared" si="723"/>
        <v/>
      </c>
      <c r="GP202" s="144" t="str">
        <f t="shared" si="724"/>
        <v/>
      </c>
      <c r="GQ202" s="145" t="str">
        <f t="shared" si="725"/>
        <v/>
      </c>
      <c r="GR202" s="145" t="str">
        <f t="shared" si="726"/>
        <v/>
      </c>
      <c r="GS202" s="146" t="str">
        <f t="shared" si="727"/>
        <v/>
      </c>
      <c r="GT202" s="147" t="str">
        <f t="shared" si="728"/>
        <v/>
      </c>
      <c r="GU202" s="148" t="str">
        <f t="shared" si="729"/>
        <v/>
      </c>
      <c r="GV202" s="149" t="str">
        <f t="shared" si="730"/>
        <v/>
      </c>
      <c r="GW202" s="150" t="str">
        <f t="shared" si="731"/>
        <v/>
      </c>
      <c r="GX202" s="89"/>
      <c r="GY202" s="5"/>
      <c r="GZ202" s="89"/>
      <c r="HA202" s="143" t="str">
        <f t="shared" si="732"/>
        <v/>
      </c>
      <c r="HB202" s="144" t="str">
        <f t="shared" si="733"/>
        <v/>
      </c>
      <c r="HC202" s="145" t="str">
        <f t="shared" si="734"/>
        <v/>
      </c>
      <c r="HD202" s="145" t="str">
        <f t="shared" si="735"/>
        <v/>
      </c>
      <c r="HE202" s="146" t="str">
        <f t="shared" si="736"/>
        <v/>
      </c>
      <c r="HF202" s="147" t="str">
        <f t="shared" si="737"/>
        <v/>
      </c>
      <c r="HG202" s="148" t="str">
        <f t="shared" si="738"/>
        <v/>
      </c>
      <c r="HH202" s="149" t="str">
        <f t="shared" si="739"/>
        <v/>
      </c>
      <c r="HI202" s="150" t="str">
        <f t="shared" si="740"/>
        <v/>
      </c>
      <c r="HJ202" s="89"/>
      <c r="HK202" s="5"/>
      <c r="HL202" s="89"/>
      <c r="HM202" s="143" t="str">
        <f t="shared" si="741"/>
        <v/>
      </c>
      <c r="HN202" s="144" t="str">
        <f t="shared" si="742"/>
        <v/>
      </c>
      <c r="HO202" s="145" t="str">
        <f t="shared" si="743"/>
        <v/>
      </c>
      <c r="HP202" s="145" t="str">
        <f t="shared" si="744"/>
        <v/>
      </c>
      <c r="HQ202" s="146" t="str">
        <f t="shared" si="745"/>
        <v/>
      </c>
      <c r="HR202" s="147" t="str">
        <f t="shared" si="746"/>
        <v/>
      </c>
      <c r="HS202" s="148" t="str">
        <f t="shared" si="747"/>
        <v/>
      </c>
      <c r="HT202" s="149" t="str">
        <f t="shared" si="748"/>
        <v/>
      </c>
      <c r="HU202" s="150" t="str">
        <f t="shared" si="749"/>
        <v/>
      </c>
      <c r="HV202" s="89"/>
      <c r="HW202" s="5"/>
      <c r="HX202" s="89"/>
      <c r="HY202" s="143" t="str">
        <f t="shared" si="750"/>
        <v/>
      </c>
      <c r="HZ202" s="144" t="str">
        <f t="shared" si="751"/>
        <v/>
      </c>
      <c r="IA202" s="145" t="str">
        <f t="shared" si="752"/>
        <v/>
      </c>
      <c r="IB202" s="145" t="str">
        <f t="shared" si="753"/>
        <v/>
      </c>
      <c r="IC202" s="146" t="str">
        <f t="shared" si="754"/>
        <v/>
      </c>
      <c r="ID202" s="147" t="str">
        <f t="shared" si="755"/>
        <v/>
      </c>
      <c r="IE202" s="148" t="str">
        <f t="shared" si="756"/>
        <v/>
      </c>
      <c r="IF202" s="149" t="str">
        <f t="shared" si="757"/>
        <v/>
      </c>
      <c r="IG202" s="150" t="str">
        <f t="shared" si="758"/>
        <v/>
      </c>
      <c r="IH202" s="89"/>
      <c r="II202" s="5"/>
      <c r="IJ202" s="89"/>
      <c r="IK202" s="143" t="str">
        <f t="shared" si="759"/>
        <v/>
      </c>
      <c r="IL202" s="144" t="str">
        <f t="shared" si="760"/>
        <v/>
      </c>
      <c r="IM202" s="145" t="str">
        <f t="shared" si="761"/>
        <v/>
      </c>
      <c r="IN202" s="145" t="str">
        <f t="shared" si="762"/>
        <v/>
      </c>
      <c r="IO202" s="146" t="str">
        <f t="shared" si="763"/>
        <v/>
      </c>
      <c r="IP202" s="147" t="str">
        <f t="shared" si="764"/>
        <v/>
      </c>
      <c r="IQ202" s="148" t="str">
        <f t="shared" si="765"/>
        <v/>
      </c>
      <c r="IR202" s="149" t="str">
        <f t="shared" si="766"/>
        <v/>
      </c>
      <c r="IS202" s="150" t="str">
        <f t="shared" si="767"/>
        <v/>
      </c>
      <c r="IT202" s="89"/>
      <c r="IU202" s="5"/>
      <c r="IV202" s="89"/>
      <c r="IW202" s="143" t="str">
        <f t="shared" si="768"/>
        <v/>
      </c>
      <c r="IX202" s="144" t="str">
        <f t="shared" si="769"/>
        <v/>
      </c>
      <c r="IY202" s="145" t="str">
        <f t="shared" si="770"/>
        <v/>
      </c>
      <c r="IZ202" s="145" t="str">
        <f t="shared" si="771"/>
        <v/>
      </c>
      <c r="JA202" s="146" t="str">
        <f t="shared" si="772"/>
        <v/>
      </c>
      <c r="JB202" s="147" t="str">
        <f t="shared" si="773"/>
        <v/>
      </c>
      <c r="JC202" s="148" t="str">
        <f t="shared" si="774"/>
        <v/>
      </c>
      <c r="JD202" s="149" t="str">
        <f t="shared" si="775"/>
        <v/>
      </c>
      <c r="JE202" s="150" t="str">
        <f t="shared" si="776"/>
        <v/>
      </c>
      <c r="JF202" s="89"/>
      <c r="JG202" s="5"/>
      <c r="JH202" s="89"/>
      <c r="JI202" s="143" t="str">
        <f t="shared" si="777"/>
        <v/>
      </c>
      <c r="JJ202" s="144" t="str">
        <f t="shared" si="778"/>
        <v/>
      </c>
      <c r="JK202" s="145" t="str">
        <f t="shared" si="779"/>
        <v/>
      </c>
      <c r="JL202" s="145" t="str">
        <f t="shared" si="780"/>
        <v/>
      </c>
      <c r="JM202" s="146" t="str">
        <f t="shared" si="781"/>
        <v/>
      </c>
      <c r="JN202" s="147" t="str">
        <f t="shared" si="782"/>
        <v/>
      </c>
      <c r="JO202" s="148" t="str">
        <f t="shared" si="783"/>
        <v/>
      </c>
      <c r="JP202" s="149" t="str">
        <f t="shared" si="784"/>
        <v/>
      </c>
      <c r="JQ202" s="150" t="str">
        <f t="shared" si="785"/>
        <v/>
      </c>
      <c r="JR202" s="89"/>
      <c r="JS202" s="5"/>
      <c r="JT202" s="89"/>
      <c r="JU202" s="143" t="str">
        <f t="shared" si="786"/>
        <v/>
      </c>
      <c r="JV202" s="144" t="str">
        <f t="shared" si="787"/>
        <v/>
      </c>
      <c r="JW202" s="145" t="str">
        <f t="shared" si="788"/>
        <v/>
      </c>
      <c r="JX202" s="145" t="str">
        <f t="shared" si="789"/>
        <v/>
      </c>
      <c r="JY202" s="146" t="str">
        <f t="shared" si="790"/>
        <v/>
      </c>
      <c r="JZ202" s="147" t="str">
        <f t="shared" si="791"/>
        <v/>
      </c>
      <c r="KA202" s="148" t="str">
        <f t="shared" si="792"/>
        <v/>
      </c>
      <c r="KB202" s="149" t="str">
        <f t="shared" si="793"/>
        <v/>
      </c>
      <c r="KC202" s="150" t="str">
        <f t="shared" si="794"/>
        <v/>
      </c>
      <c r="KD202" s="89"/>
      <c r="KE202" s="5"/>
      <c r="KF202" s="89"/>
    </row>
    <row r="203" spans="1:292" ht="13.5" customHeight="1" x14ac:dyDescent="0.25">
      <c r="A203" s="100"/>
      <c r="E203" s="143" t="str">
        <f t="shared" si="621"/>
        <v/>
      </c>
      <c r="F203" s="144" t="str">
        <f t="shared" si="622"/>
        <v/>
      </c>
      <c r="G203" s="145" t="str">
        <f t="shared" si="623"/>
        <v/>
      </c>
      <c r="H203" s="145" t="str">
        <f t="shared" si="624"/>
        <v/>
      </c>
      <c r="I203" s="146" t="str">
        <f t="shared" si="625"/>
        <v/>
      </c>
      <c r="J203" s="147" t="str">
        <f t="shared" si="626"/>
        <v/>
      </c>
      <c r="K203" s="148" t="str">
        <f t="shared" si="627"/>
        <v/>
      </c>
      <c r="L203" s="149" t="str">
        <f t="shared" si="628"/>
        <v/>
      </c>
      <c r="M203" s="150" t="str">
        <f t="shared" si="629"/>
        <v/>
      </c>
      <c r="O203" s="5"/>
      <c r="Q203" s="143" t="str">
        <f t="shared" si="630"/>
        <v/>
      </c>
      <c r="R203" s="144" t="str">
        <f t="shared" si="631"/>
        <v/>
      </c>
      <c r="S203" s="145" t="str">
        <f t="shared" si="632"/>
        <v/>
      </c>
      <c r="T203" s="145" t="str">
        <f t="shared" si="633"/>
        <v/>
      </c>
      <c r="U203" s="146" t="str">
        <f t="shared" si="634"/>
        <v/>
      </c>
      <c r="V203" s="147" t="str">
        <f t="shared" si="635"/>
        <v/>
      </c>
      <c r="W203" s="148" t="str">
        <f t="shared" si="636"/>
        <v/>
      </c>
      <c r="X203" s="149" t="str">
        <f t="shared" si="637"/>
        <v/>
      </c>
      <c r="Y203" s="150" t="str">
        <f t="shared" si="638"/>
        <v/>
      </c>
      <c r="AA203" s="5"/>
      <c r="AC203" s="143" t="str">
        <f t="shared" si="639"/>
        <v/>
      </c>
      <c r="AD203" s="144" t="str">
        <f t="shared" si="640"/>
        <v/>
      </c>
      <c r="AE203" s="145" t="str">
        <f t="shared" si="641"/>
        <v/>
      </c>
      <c r="AF203" s="145" t="str">
        <f t="shared" si="642"/>
        <v/>
      </c>
      <c r="AG203" s="146" t="str">
        <f t="shared" si="643"/>
        <v/>
      </c>
      <c r="AH203" s="147" t="str">
        <f t="shared" si="644"/>
        <v/>
      </c>
      <c r="AI203" s="148" t="str">
        <f t="shared" si="645"/>
        <v/>
      </c>
      <c r="AJ203" s="149" t="str">
        <f t="shared" si="646"/>
        <v/>
      </c>
      <c r="AK203" s="150" t="str">
        <f t="shared" si="647"/>
        <v/>
      </c>
      <c r="AM203" s="5"/>
      <c r="AO203" s="143" t="str">
        <f t="shared" si="598"/>
        <v/>
      </c>
      <c r="AP203" s="144" t="str">
        <f t="shared" si="599"/>
        <v/>
      </c>
      <c r="AQ203" s="145" t="str">
        <f t="shared" si="648"/>
        <v/>
      </c>
      <c r="AR203" s="145" t="str">
        <f t="shared" si="649"/>
        <v/>
      </c>
      <c r="AS203" s="146" t="str">
        <f t="shared" si="600"/>
        <v/>
      </c>
      <c r="AT203" s="147" t="str">
        <f t="shared" si="601"/>
        <v/>
      </c>
      <c r="AU203" s="148" t="str">
        <f t="shared" si="602"/>
        <v/>
      </c>
      <c r="AV203" s="149" t="str">
        <f t="shared" si="603"/>
        <v/>
      </c>
      <c r="AW203" s="150" t="str">
        <f t="shared" si="604"/>
        <v/>
      </c>
      <c r="AX203" s="89"/>
      <c r="AY203" s="5"/>
      <c r="AZ203" s="89"/>
      <c r="BA203" s="143" t="str">
        <f t="shared" si="605"/>
        <v/>
      </c>
      <c r="BB203" s="144" t="str">
        <f t="shared" si="606"/>
        <v/>
      </c>
      <c r="BC203" s="145" t="str">
        <f t="shared" si="650"/>
        <v/>
      </c>
      <c r="BD203" s="145" t="str">
        <f t="shared" si="651"/>
        <v/>
      </c>
      <c r="BE203" s="146" t="str">
        <f t="shared" si="607"/>
        <v/>
      </c>
      <c r="BF203" s="147" t="str">
        <f t="shared" si="608"/>
        <v/>
      </c>
      <c r="BG203" s="148" t="str">
        <f t="shared" si="609"/>
        <v/>
      </c>
      <c r="BH203" s="149" t="str">
        <f t="shared" si="610"/>
        <v/>
      </c>
      <c r="BI203" s="150" t="str">
        <f t="shared" si="611"/>
        <v/>
      </c>
      <c r="BJ203" s="89"/>
      <c r="BK203" s="5"/>
      <c r="BL203" s="89"/>
      <c r="BM203" s="143" t="str">
        <f t="shared" si="804"/>
        <v/>
      </c>
      <c r="BN203" s="144" t="str">
        <f t="shared" si="805"/>
        <v/>
      </c>
      <c r="BO203" s="145" t="str">
        <f t="shared" si="806"/>
        <v/>
      </c>
      <c r="BP203" s="145" t="str">
        <f t="shared" si="807"/>
        <v/>
      </c>
      <c r="BQ203" s="146" t="str">
        <f t="shared" si="808"/>
        <v/>
      </c>
      <c r="BR203" s="147" t="str">
        <f t="shared" si="809"/>
        <v/>
      </c>
      <c r="BS203" s="148" t="str">
        <f t="shared" si="810"/>
        <v/>
      </c>
      <c r="BT203" s="149" t="str">
        <f t="shared" si="811"/>
        <v/>
      </c>
      <c r="BU203" s="150" t="str">
        <f t="shared" si="812"/>
        <v/>
      </c>
      <c r="BV203" s="89"/>
      <c r="BW203" s="5"/>
      <c r="BX203" s="89"/>
      <c r="BY203" s="143" t="str">
        <f t="shared" si="795"/>
        <v/>
      </c>
      <c r="BZ203" s="144" t="str">
        <f t="shared" si="796"/>
        <v/>
      </c>
      <c r="CA203" s="145" t="str">
        <f t="shared" si="797"/>
        <v/>
      </c>
      <c r="CB203" s="145" t="str">
        <f t="shared" si="798"/>
        <v/>
      </c>
      <c r="CC203" s="146" t="str">
        <f t="shared" si="799"/>
        <v/>
      </c>
      <c r="CD203" s="147" t="str">
        <f t="shared" si="800"/>
        <v/>
      </c>
      <c r="CE203" s="148" t="str">
        <f t="shared" si="801"/>
        <v/>
      </c>
      <c r="CF203" s="149" t="str">
        <f t="shared" si="802"/>
        <v/>
      </c>
      <c r="CG203" s="150" t="str">
        <f t="shared" si="803"/>
        <v/>
      </c>
      <c r="CH203" s="89"/>
      <c r="CI203" s="5"/>
      <c r="CJ203" s="89"/>
      <c r="CK203" s="143" t="str">
        <f t="shared" si="652"/>
        <v/>
      </c>
      <c r="CL203" s="144" t="str">
        <f t="shared" si="653"/>
        <v/>
      </c>
      <c r="CM203" s="145" t="str">
        <f t="shared" si="654"/>
        <v/>
      </c>
      <c r="CN203" s="145" t="str">
        <f t="shared" si="655"/>
        <v/>
      </c>
      <c r="CO203" s="146" t="str">
        <f t="shared" si="656"/>
        <v/>
      </c>
      <c r="CP203" s="147" t="str">
        <f t="shared" si="657"/>
        <v/>
      </c>
      <c r="CQ203" s="148" t="str">
        <f t="shared" si="658"/>
        <v/>
      </c>
      <c r="CR203" s="149" t="str">
        <f t="shared" si="659"/>
        <v/>
      </c>
      <c r="CS203" s="150" t="str">
        <f t="shared" si="660"/>
        <v/>
      </c>
      <c r="CT203" s="89"/>
      <c r="CU203" s="5"/>
      <c r="CV203" s="89"/>
      <c r="CW203" s="143" t="str">
        <f t="shared" si="562"/>
        <v/>
      </c>
      <c r="CX203" s="144" t="str">
        <f t="shared" si="563"/>
        <v/>
      </c>
      <c r="CY203" s="145" t="str">
        <f t="shared" si="564"/>
        <v/>
      </c>
      <c r="CZ203" s="145" t="str">
        <f t="shared" si="565"/>
        <v/>
      </c>
      <c r="DA203" s="146" t="str">
        <f t="shared" si="566"/>
        <v/>
      </c>
      <c r="DB203" s="147" t="str">
        <f t="shared" si="567"/>
        <v/>
      </c>
      <c r="DC203" s="148" t="str">
        <f t="shared" si="568"/>
        <v/>
      </c>
      <c r="DD203" s="149" t="str">
        <f t="shared" si="569"/>
        <v/>
      </c>
      <c r="DE203" s="150" t="str">
        <f t="shared" si="570"/>
        <v/>
      </c>
      <c r="DF203" s="89"/>
      <c r="DG203" s="142"/>
      <c r="DH203" s="142"/>
      <c r="DI203" s="143" t="str">
        <f t="shared" si="661"/>
        <v/>
      </c>
      <c r="DJ203" s="144" t="str">
        <f t="shared" si="662"/>
        <v/>
      </c>
      <c r="DK203" s="145" t="str">
        <f t="shared" si="663"/>
        <v/>
      </c>
      <c r="DL203" s="145" t="str">
        <f t="shared" si="664"/>
        <v/>
      </c>
      <c r="DM203" s="146" t="str">
        <f t="shared" si="665"/>
        <v/>
      </c>
      <c r="DN203" s="147" t="str">
        <f t="shared" si="666"/>
        <v/>
      </c>
      <c r="DO203" s="148" t="str">
        <f t="shared" si="667"/>
        <v/>
      </c>
      <c r="DP203" s="149" t="str">
        <f t="shared" si="668"/>
        <v/>
      </c>
      <c r="DQ203" s="150" t="str">
        <f t="shared" si="669"/>
        <v/>
      </c>
      <c r="DR203" s="89"/>
      <c r="DS203" s="5"/>
      <c r="DT203" s="89"/>
      <c r="DU203" s="143" t="str">
        <f t="shared" si="670"/>
        <v/>
      </c>
      <c r="DV203" s="144" t="str">
        <f t="shared" si="671"/>
        <v/>
      </c>
      <c r="DW203" s="145" t="str">
        <f t="shared" si="672"/>
        <v/>
      </c>
      <c r="DX203" s="145" t="str">
        <f t="shared" si="673"/>
        <v/>
      </c>
      <c r="DY203" s="146" t="str">
        <f t="shared" si="674"/>
        <v/>
      </c>
      <c r="DZ203" s="147" t="str">
        <f t="shared" si="675"/>
        <v/>
      </c>
      <c r="EA203" s="148" t="str">
        <f t="shared" si="676"/>
        <v/>
      </c>
      <c r="EB203" s="149" t="str">
        <f t="shared" si="677"/>
        <v/>
      </c>
      <c r="EC203" s="150" t="str">
        <f t="shared" si="678"/>
        <v/>
      </c>
      <c r="ED203" s="89"/>
      <c r="EE203" s="5"/>
      <c r="EF203" s="89"/>
      <c r="EG203" s="143" t="str">
        <f t="shared" si="679"/>
        <v/>
      </c>
      <c r="EH203" s="144" t="str">
        <f t="shared" si="680"/>
        <v/>
      </c>
      <c r="EI203" s="145" t="str">
        <f t="shared" si="681"/>
        <v/>
      </c>
      <c r="EJ203" s="145" t="str">
        <f t="shared" si="682"/>
        <v/>
      </c>
      <c r="EK203" s="146" t="str">
        <f t="shared" si="683"/>
        <v/>
      </c>
      <c r="EL203" s="147" t="str">
        <f t="shared" si="684"/>
        <v/>
      </c>
      <c r="EM203" s="148" t="str">
        <f t="shared" si="685"/>
        <v/>
      </c>
      <c r="EN203" s="149" t="str">
        <f t="shared" si="686"/>
        <v/>
      </c>
      <c r="EO203" s="150" t="str">
        <f t="shared" si="687"/>
        <v/>
      </c>
      <c r="EP203" s="89"/>
      <c r="EQ203" s="5"/>
      <c r="ER203" s="89"/>
      <c r="ES203" s="143" t="str">
        <f t="shared" si="688"/>
        <v/>
      </c>
      <c r="ET203" s="144" t="str">
        <f t="shared" si="689"/>
        <v/>
      </c>
      <c r="EU203" s="145" t="str">
        <f t="shared" si="690"/>
        <v/>
      </c>
      <c r="EV203" s="145" t="str">
        <f t="shared" si="691"/>
        <v/>
      </c>
      <c r="EW203" s="146" t="str">
        <f t="shared" si="692"/>
        <v/>
      </c>
      <c r="EX203" s="147" t="str">
        <f t="shared" si="693"/>
        <v/>
      </c>
      <c r="EY203" s="148" t="str">
        <f t="shared" si="694"/>
        <v/>
      </c>
      <c r="EZ203" s="149" t="str">
        <f t="shared" si="695"/>
        <v/>
      </c>
      <c r="FA203" s="150" t="str">
        <f t="shared" si="696"/>
        <v/>
      </c>
      <c r="FB203" s="89"/>
      <c r="FC203" s="5"/>
      <c r="FD203" s="89"/>
      <c r="FE203" s="143" t="str">
        <f t="shared" si="697"/>
        <v/>
      </c>
      <c r="FF203" s="144" t="str">
        <f t="shared" si="698"/>
        <v/>
      </c>
      <c r="FG203" s="145" t="str">
        <f t="shared" si="699"/>
        <v/>
      </c>
      <c r="FH203" s="145" t="str">
        <f t="shared" si="700"/>
        <v/>
      </c>
      <c r="FI203" s="146" t="str">
        <f t="shared" si="701"/>
        <v/>
      </c>
      <c r="FJ203" s="147" t="str">
        <f t="shared" si="702"/>
        <v/>
      </c>
      <c r="FK203" s="148" t="str">
        <f t="shared" si="703"/>
        <v/>
      </c>
      <c r="FL203" s="149" t="str">
        <f t="shared" si="704"/>
        <v/>
      </c>
      <c r="FM203" s="150" t="str">
        <f t="shared" si="705"/>
        <v/>
      </c>
      <c r="FN203" s="89"/>
      <c r="FO203" s="5"/>
      <c r="FP203" s="89"/>
      <c r="FQ203" s="143" t="str">
        <f>IF(FU203="","",#REF!)</f>
        <v/>
      </c>
      <c r="FR203" s="144" t="str">
        <f t="shared" si="706"/>
        <v/>
      </c>
      <c r="FS203" s="145" t="str">
        <f t="shared" si="707"/>
        <v/>
      </c>
      <c r="FT203" s="145" t="str">
        <f t="shared" si="708"/>
        <v/>
      </c>
      <c r="FU203" s="146" t="str">
        <f t="shared" si="709"/>
        <v/>
      </c>
      <c r="FV203" s="147" t="str">
        <f t="shared" si="710"/>
        <v/>
      </c>
      <c r="FW203" s="148" t="str">
        <f t="shared" si="711"/>
        <v/>
      </c>
      <c r="FX203" s="149" t="str">
        <f t="shared" si="712"/>
        <v/>
      </c>
      <c r="FY203" s="150" t="str">
        <f t="shared" si="713"/>
        <v/>
      </c>
      <c r="FZ203" s="89"/>
      <c r="GA203" s="5"/>
      <c r="GB203" s="89"/>
      <c r="GC203" s="143" t="str">
        <f t="shared" si="714"/>
        <v/>
      </c>
      <c r="GD203" s="144" t="str">
        <f t="shared" si="715"/>
        <v/>
      </c>
      <c r="GE203" s="145" t="str">
        <f t="shared" si="716"/>
        <v/>
      </c>
      <c r="GF203" s="145" t="str">
        <f t="shared" si="717"/>
        <v/>
      </c>
      <c r="GG203" s="146" t="str">
        <f t="shared" si="718"/>
        <v/>
      </c>
      <c r="GH203" s="147" t="str">
        <f t="shared" si="719"/>
        <v/>
      </c>
      <c r="GI203" s="148" t="str">
        <f t="shared" si="720"/>
        <v/>
      </c>
      <c r="GJ203" s="149" t="str">
        <f t="shared" si="721"/>
        <v/>
      </c>
      <c r="GK203" s="150" t="str">
        <f t="shared" si="722"/>
        <v/>
      </c>
      <c r="GL203" s="89"/>
      <c r="GM203" s="5"/>
      <c r="GN203" s="89"/>
      <c r="GO203" s="143" t="str">
        <f t="shared" si="723"/>
        <v/>
      </c>
      <c r="GP203" s="144" t="str">
        <f t="shared" si="724"/>
        <v/>
      </c>
      <c r="GQ203" s="145" t="str">
        <f t="shared" si="725"/>
        <v/>
      </c>
      <c r="GR203" s="145" t="str">
        <f t="shared" si="726"/>
        <v/>
      </c>
      <c r="GS203" s="146" t="str">
        <f t="shared" si="727"/>
        <v/>
      </c>
      <c r="GT203" s="147" t="str">
        <f t="shared" si="728"/>
        <v/>
      </c>
      <c r="GU203" s="148" t="str">
        <f t="shared" si="729"/>
        <v/>
      </c>
      <c r="GV203" s="149" t="str">
        <f t="shared" si="730"/>
        <v/>
      </c>
      <c r="GW203" s="150" t="str">
        <f t="shared" si="731"/>
        <v/>
      </c>
      <c r="GX203" s="89"/>
      <c r="GY203" s="5"/>
      <c r="GZ203" s="89"/>
      <c r="HA203" s="143" t="str">
        <f t="shared" si="732"/>
        <v/>
      </c>
      <c r="HB203" s="144" t="str">
        <f t="shared" si="733"/>
        <v/>
      </c>
      <c r="HC203" s="145" t="str">
        <f t="shared" si="734"/>
        <v/>
      </c>
      <c r="HD203" s="145" t="str">
        <f t="shared" si="735"/>
        <v/>
      </c>
      <c r="HE203" s="146" t="str">
        <f t="shared" si="736"/>
        <v/>
      </c>
      <c r="HF203" s="147" t="str">
        <f t="shared" si="737"/>
        <v/>
      </c>
      <c r="HG203" s="148" t="str">
        <f t="shared" si="738"/>
        <v/>
      </c>
      <c r="HH203" s="149" t="str">
        <f t="shared" si="739"/>
        <v/>
      </c>
      <c r="HI203" s="150" t="str">
        <f t="shared" si="740"/>
        <v/>
      </c>
      <c r="HJ203" s="89"/>
      <c r="HK203" s="5"/>
      <c r="HL203" s="89"/>
      <c r="HM203" s="143" t="str">
        <f t="shared" si="741"/>
        <v/>
      </c>
      <c r="HN203" s="144" t="str">
        <f t="shared" si="742"/>
        <v/>
      </c>
      <c r="HO203" s="145" t="str">
        <f t="shared" si="743"/>
        <v/>
      </c>
      <c r="HP203" s="145" t="str">
        <f t="shared" si="744"/>
        <v/>
      </c>
      <c r="HQ203" s="146" t="str">
        <f t="shared" si="745"/>
        <v/>
      </c>
      <c r="HR203" s="147" t="str">
        <f t="shared" si="746"/>
        <v/>
      </c>
      <c r="HS203" s="148" t="str">
        <f t="shared" si="747"/>
        <v/>
      </c>
      <c r="HT203" s="149" t="str">
        <f t="shared" si="748"/>
        <v/>
      </c>
      <c r="HU203" s="150" t="str">
        <f t="shared" si="749"/>
        <v/>
      </c>
      <c r="HV203" s="89"/>
      <c r="HW203" s="5"/>
      <c r="HX203" s="89"/>
      <c r="HY203" s="143" t="str">
        <f t="shared" si="750"/>
        <v/>
      </c>
      <c r="HZ203" s="144" t="str">
        <f t="shared" si="751"/>
        <v/>
      </c>
      <c r="IA203" s="145" t="str">
        <f t="shared" si="752"/>
        <v/>
      </c>
      <c r="IB203" s="145" t="str">
        <f t="shared" si="753"/>
        <v/>
      </c>
      <c r="IC203" s="146" t="str">
        <f t="shared" si="754"/>
        <v/>
      </c>
      <c r="ID203" s="147" t="str">
        <f t="shared" si="755"/>
        <v/>
      </c>
      <c r="IE203" s="148" t="str">
        <f t="shared" si="756"/>
        <v/>
      </c>
      <c r="IF203" s="149" t="str">
        <f t="shared" si="757"/>
        <v/>
      </c>
      <c r="IG203" s="150" t="str">
        <f t="shared" si="758"/>
        <v/>
      </c>
      <c r="IH203" s="89"/>
      <c r="II203" s="5"/>
      <c r="IJ203" s="89"/>
      <c r="IK203" s="143" t="str">
        <f t="shared" si="759"/>
        <v/>
      </c>
      <c r="IL203" s="144" t="str">
        <f t="shared" si="760"/>
        <v/>
      </c>
      <c r="IM203" s="145" t="str">
        <f t="shared" si="761"/>
        <v/>
      </c>
      <c r="IN203" s="145" t="str">
        <f t="shared" si="762"/>
        <v/>
      </c>
      <c r="IO203" s="146" t="str">
        <f t="shared" si="763"/>
        <v/>
      </c>
      <c r="IP203" s="147" t="str">
        <f t="shared" si="764"/>
        <v/>
      </c>
      <c r="IQ203" s="148" t="str">
        <f t="shared" si="765"/>
        <v/>
      </c>
      <c r="IR203" s="149" t="str">
        <f t="shared" si="766"/>
        <v/>
      </c>
      <c r="IS203" s="150" t="str">
        <f t="shared" si="767"/>
        <v/>
      </c>
      <c r="IT203" s="89"/>
      <c r="IU203" s="5"/>
      <c r="IV203" s="89"/>
      <c r="IW203" s="143" t="str">
        <f t="shared" si="768"/>
        <v/>
      </c>
      <c r="IX203" s="144" t="str">
        <f t="shared" si="769"/>
        <v/>
      </c>
      <c r="IY203" s="145" t="str">
        <f t="shared" si="770"/>
        <v/>
      </c>
      <c r="IZ203" s="145" t="str">
        <f t="shared" si="771"/>
        <v/>
      </c>
      <c r="JA203" s="146" t="str">
        <f t="shared" si="772"/>
        <v/>
      </c>
      <c r="JB203" s="147" t="str">
        <f t="shared" si="773"/>
        <v/>
      </c>
      <c r="JC203" s="148" t="str">
        <f t="shared" si="774"/>
        <v/>
      </c>
      <c r="JD203" s="149" t="str">
        <f t="shared" si="775"/>
        <v/>
      </c>
      <c r="JE203" s="150" t="str">
        <f t="shared" si="776"/>
        <v/>
      </c>
      <c r="JF203" s="89"/>
      <c r="JG203" s="5"/>
      <c r="JH203" s="89"/>
      <c r="JI203" s="143" t="str">
        <f t="shared" si="777"/>
        <v/>
      </c>
      <c r="JJ203" s="144" t="str">
        <f t="shared" si="778"/>
        <v/>
      </c>
      <c r="JK203" s="145" t="str">
        <f t="shared" si="779"/>
        <v/>
      </c>
      <c r="JL203" s="145" t="str">
        <f t="shared" si="780"/>
        <v/>
      </c>
      <c r="JM203" s="146" t="str">
        <f t="shared" si="781"/>
        <v/>
      </c>
      <c r="JN203" s="147" t="str">
        <f t="shared" si="782"/>
        <v/>
      </c>
      <c r="JO203" s="148" t="str">
        <f t="shared" si="783"/>
        <v/>
      </c>
      <c r="JP203" s="149" t="str">
        <f t="shared" si="784"/>
        <v/>
      </c>
      <c r="JQ203" s="150" t="str">
        <f t="shared" si="785"/>
        <v/>
      </c>
      <c r="JR203" s="89"/>
      <c r="JS203" s="5"/>
      <c r="JT203" s="89"/>
      <c r="JU203" s="143" t="str">
        <f t="shared" si="786"/>
        <v/>
      </c>
      <c r="JV203" s="144" t="str">
        <f t="shared" si="787"/>
        <v/>
      </c>
      <c r="JW203" s="145" t="str">
        <f t="shared" si="788"/>
        <v/>
      </c>
      <c r="JX203" s="145" t="str">
        <f t="shared" si="789"/>
        <v/>
      </c>
      <c r="JY203" s="146" t="str">
        <f t="shared" si="790"/>
        <v/>
      </c>
      <c r="JZ203" s="147" t="str">
        <f t="shared" si="791"/>
        <v/>
      </c>
      <c r="KA203" s="148" t="str">
        <f t="shared" si="792"/>
        <v/>
      </c>
      <c r="KB203" s="149" t="str">
        <f t="shared" si="793"/>
        <v/>
      </c>
      <c r="KC203" s="150" t="str">
        <f t="shared" si="794"/>
        <v/>
      </c>
      <c r="KD203" s="89"/>
      <c r="KE203" s="5"/>
      <c r="KF203" s="89"/>
    </row>
    <row r="204" spans="1:292" ht="13.5" customHeight="1" x14ac:dyDescent="0.25">
      <c r="A204" s="100"/>
      <c r="E204" s="143" t="str">
        <f t="shared" si="621"/>
        <v/>
      </c>
      <c r="F204" s="144" t="str">
        <f t="shared" si="622"/>
        <v/>
      </c>
      <c r="G204" s="145" t="str">
        <f t="shared" si="623"/>
        <v/>
      </c>
      <c r="H204" s="145" t="str">
        <f t="shared" si="624"/>
        <v/>
      </c>
      <c r="I204" s="146" t="str">
        <f t="shared" si="625"/>
        <v/>
      </c>
      <c r="J204" s="147" t="str">
        <f t="shared" si="626"/>
        <v/>
      </c>
      <c r="K204" s="148" t="str">
        <f t="shared" si="627"/>
        <v/>
      </c>
      <c r="L204" s="149" t="str">
        <f t="shared" si="628"/>
        <v/>
      </c>
      <c r="M204" s="150" t="str">
        <f t="shared" si="629"/>
        <v/>
      </c>
      <c r="O204" s="5"/>
      <c r="Q204" s="143" t="str">
        <f t="shared" si="630"/>
        <v/>
      </c>
      <c r="R204" s="144" t="str">
        <f t="shared" si="631"/>
        <v/>
      </c>
      <c r="S204" s="145" t="str">
        <f t="shared" si="632"/>
        <v/>
      </c>
      <c r="T204" s="145" t="str">
        <f t="shared" si="633"/>
        <v/>
      </c>
      <c r="U204" s="146" t="str">
        <f t="shared" si="634"/>
        <v/>
      </c>
      <c r="V204" s="147" t="str">
        <f t="shared" si="635"/>
        <v/>
      </c>
      <c r="W204" s="148" t="str">
        <f t="shared" si="636"/>
        <v/>
      </c>
      <c r="X204" s="149" t="str">
        <f t="shared" si="637"/>
        <v/>
      </c>
      <c r="Y204" s="150" t="str">
        <f t="shared" si="638"/>
        <v/>
      </c>
      <c r="AA204" s="5"/>
      <c r="AC204" s="143" t="str">
        <f t="shared" si="639"/>
        <v/>
      </c>
      <c r="AD204" s="144" t="str">
        <f t="shared" si="640"/>
        <v/>
      </c>
      <c r="AE204" s="145" t="str">
        <f t="shared" si="641"/>
        <v/>
      </c>
      <c r="AF204" s="145" t="str">
        <f t="shared" si="642"/>
        <v/>
      </c>
      <c r="AG204" s="146" t="str">
        <f t="shared" si="643"/>
        <v/>
      </c>
      <c r="AH204" s="147" t="str">
        <f t="shared" si="644"/>
        <v/>
      </c>
      <c r="AI204" s="148" t="str">
        <f t="shared" si="645"/>
        <v/>
      </c>
      <c r="AJ204" s="149" t="str">
        <f t="shared" si="646"/>
        <v/>
      </c>
      <c r="AK204" s="150" t="str">
        <f t="shared" si="647"/>
        <v/>
      </c>
      <c r="AM204" s="5"/>
      <c r="AO204" s="143" t="str">
        <f t="shared" si="598"/>
        <v/>
      </c>
      <c r="AP204" s="144" t="str">
        <f t="shared" si="599"/>
        <v/>
      </c>
      <c r="AQ204" s="145" t="str">
        <f t="shared" si="648"/>
        <v/>
      </c>
      <c r="AR204" s="145" t="str">
        <f t="shared" si="649"/>
        <v/>
      </c>
      <c r="AS204" s="146" t="str">
        <f t="shared" si="600"/>
        <v/>
      </c>
      <c r="AT204" s="147" t="str">
        <f t="shared" si="601"/>
        <v/>
      </c>
      <c r="AU204" s="148" t="str">
        <f t="shared" si="602"/>
        <v/>
      </c>
      <c r="AV204" s="149" t="str">
        <f t="shared" si="603"/>
        <v/>
      </c>
      <c r="AW204" s="150" t="str">
        <f t="shared" si="604"/>
        <v/>
      </c>
      <c r="AX204" s="89"/>
      <c r="AY204" s="5"/>
      <c r="AZ204" s="89"/>
      <c r="BA204" s="143" t="str">
        <f t="shared" si="605"/>
        <v/>
      </c>
      <c r="BB204" s="144" t="str">
        <f t="shared" si="606"/>
        <v/>
      </c>
      <c r="BC204" s="145" t="str">
        <f t="shared" si="650"/>
        <v/>
      </c>
      <c r="BD204" s="145" t="str">
        <f t="shared" si="651"/>
        <v/>
      </c>
      <c r="BE204" s="146" t="str">
        <f t="shared" si="607"/>
        <v/>
      </c>
      <c r="BF204" s="147" t="str">
        <f t="shared" si="608"/>
        <v/>
      </c>
      <c r="BG204" s="148" t="str">
        <f t="shared" si="609"/>
        <v/>
      </c>
      <c r="BH204" s="149" t="str">
        <f t="shared" si="610"/>
        <v/>
      </c>
      <c r="BI204" s="150" t="str">
        <f t="shared" si="611"/>
        <v/>
      </c>
      <c r="BJ204" s="89"/>
      <c r="BK204" s="5"/>
      <c r="BL204" s="89"/>
      <c r="BM204" s="143" t="str">
        <f t="shared" si="804"/>
        <v/>
      </c>
      <c r="BN204" s="144" t="str">
        <f t="shared" si="805"/>
        <v/>
      </c>
      <c r="BO204" s="145" t="str">
        <f t="shared" si="806"/>
        <v/>
      </c>
      <c r="BP204" s="145" t="str">
        <f t="shared" si="807"/>
        <v/>
      </c>
      <c r="BQ204" s="146" t="str">
        <f t="shared" si="808"/>
        <v/>
      </c>
      <c r="BR204" s="147" t="str">
        <f t="shared" si="809"/>
        <v/>
      </c>
      <c r="BS204" s="148" t="str">
        <f t="shared" si="810"/>
        <v/>
      </c>
      <c r="BT204" s="149" t="str">
        <f t="shared" si="811"/>
        <v/>
      </c>
      <c r="BU204" s="150" t="str">
        <f t="shared" si="812"/>
        <v/>
      </c>
      <c r="BV204" s="89"/>
      <c r="BW204" s="5"/>
      <c r="BX204" s="89"/>
      <c r="BY204" s="143" t="str">
        <f t="shared" si="795"/>
        <v/>
      </c>
      <c r="BZ204" s="144" t="str">
        <f t="shared" si="796"/>
        <v/>
      </c>
      <c r="CA204" s="145" t="str">
        <f t="shared" si="797"/>
        <v/>
      </c>
      <c r="CB204" s="145" t="str">
        <f t="shared" si="798"/>
        <v/>
      </c>
      <c r="CC204" s="146" t="str">
        <f t="shared" si="799"/>
        <v/>
      </c>
      <c r="CD204" s="147" t="str">
        <f t="shared" si="800"/>
        <v/>
      </c>
      <c r="CE204" s="148" t="str">
        <f t="shared" si="801"/>
        <v/>
      </c>
      <c r="CF204" s="149" t="str">
        <f t="shared" si="802"/>
        <v/>
      </c>
      <c r="CG204" s="150" t="str">
        <f t="shared" si="803"/>
        <v/>
      </c>
      <c r="CH204" s="89"/>
      <c r="CI204" s="5"/>
      <c r="CJ204" s="89"/>
      <c r="CK204" s="143" t="str">
        <f t="shared" si="652"/>
        <v/>
      </c>
      <c r="CL204" s="144" t="str">
        <f t="shared" si="653"/>
        <v/>
      </c>
      <c r="CM204" s="145" t="str">
        <f t="shared" si="654"/>
        <v/>
      </c>
      <c r="CN204" s="145" t="str">
        <f t="shared" si="655"/>
        <v/>
      </c>
      <c r="CO204" s="146" t="str">
        <f t="shared" si="656"/>
        <v/>
      </c>
      <c r="CP204" s="147" t="str">
        <f t="shared" si="657"/>
        <v/>
      </c>
      <c r="CQ204" s="148" t="str">
        <f t="shared" si="658"/>
        <v/>
      </c>
      <c r="CR204" s="149" t="str">
        <f t="shared" si="659"/>
        <v/>
      </c>
      <c r="CS204" s="150" t="str">
        <f t="shared" si="660"/>
        <v/>
      </c>
      <c r="CT204" s="89"/>
      <c r="CU204" s="5"/>
      <c r="CV204" s="89"/>
      <c r="CW204" s="143" t="str">
        <f t="shared" ref="CW204" si="813">IF(DA204="","",CW$3)</f>
        <v/>
      </c>
      <c r="CX204" s="144" t="str">
        <f t="shared" ref="CX204" si="814">IF(DA204="","",CW$1)</f>
        <v/>
      </c>
      <c r="CY204" s="145" t="str">
        <f t="shared" ref="CY204" si="815">IF(DA204="","",CW$2)</f>
        <v/>
      </c>
      <c r="CZ204" s="145" t="str">
        <f t="shared" ref="CZ204" si="816">IF(DA204="","",CW$3)</f>
        <v/>
      </c>
      <c r="DA204" s="146" t="str">
        <f t="shared" ref="DA204" si="817">IF(DH204="","",IF(ISNUMBER(SEARCH(":",DH204)),MID(DH204,FIND(":",DH204)+2,FIND("(",DH204)-FIND(":",DH204)-3),LEFT(DH204,FIND("(",DH204)-2)))</f>
        <v/>
      </c>
      <c r="DB204" s="147" t="str">
        <f t="shared" ref="DB204" si="818">IF(DH204="","",MID(DH204,FIND("(",DH204)+1,4))</f>
        <v/>
      </c>
      <c r="DC204" s="148" t="str">
        <f t="shared" ref="DC204" si="819">IF(ISNUMBER(SEARCH("*female*",DH204)),"female",IF(ISNUMBER(SEARCH("*male*",DH204)),"male",""))</f>
        <v/>
      </c>
      <c r="DD204" s="149" t="str">
        <f t="shared" ref="DD204" si="820">IF(DH204="","",IF(ISERROR(MID(DH204,FIND("male,",DH204)+6,(FIND(")",DH204)-(FIND("male,",DH204)+6))))=TRUE,"missing/error",MID(DH204,FIND("male,",DH204)+6,(FIND(")",DH204)-(FIND("male,",DH204)+6)))))</f>
        <v/>
      </c>
      <c r="DE204" s="150" t="str">
        <f t="shared" ref="DE204" si="821">IF(DA204="","",(MID(DA204,(SEARCH("^^",SUBSTITUTE(DA204," ","^^",LEN(DA204)-LEN(SUBSTITUTE(DA204," ","")))))+1,99)&amp;"_"&amp;LEFT(DA204,FIND(" ",DA204)-1)&amp;"_"&amp;DB204))</f>
        <v/>
      </c>
      <c r="DF204" s="89"/>
      <c r="DG204" s="142"/>
      <c r="DH204" s="142"/>
      <c r="DI204" s="143" t="str">
        <f t="shared" si="661"/>
        <v/>
      </c>
      <c r="DJ204" s="144" t="str">
        <f t="shared" si="662"/>
        <v/>
      </c>
      <c r="DK204" s="145" t="str">
        <f t="shared" si="663"/>
        <v/>
      </c>
      <c r="DL204" s="145" t="str">
        <f t="shared" si="664"/>
        <v/>
      </c>
      <c r="DM204" s="146" t="str">
        <f t="shared" si="665"/>
        <v/>
      </c>
      <c r="DN204" s="147" t="str">
        <f t="shared" si="666"/>
        <v/>
      </c>
      <c r="DO204" s="148" t="str">
        <f t="shared" si="667"/>
        <v/>
      </c>
      <c r="DP204" s="149" t="str">
        <f t="shared" si="668"/>
        <v/>
      </c>
      <c r="DQ204" s="150" t="str">
        <f t="shared" si="669"/>
        <v/>
      </c>
      <c r="DR204" s="89"/>
      <c r="DS204" s="5"/>
      <c r="DT204" s="89"/>
      <c r="DU204" s="143" t="str">
        <f t="shared" si="670"/>
        <v/>
      </c>
      <c r="DV204" s="144" t="str">
        <f t="shared" si="671"/>
        <v/>
      </c>
      <c r="DW204" s="145" t="str">
        <f t="shared" si="672"/>
        <v/>
      </c>
      <c r="DX204" s="145" t="str">
        <f t="shared" si="673"/>
        <v/>
      </c>
      <c r="DY204" s="146" t="str">
        <f t="shared" si="674"/>
        <v/>
      </c>
      <c r="DZ204" s="147" t="str">
        <f t="shared" si="675"/>
        <v/>
      </c>
      <c r="EA204" s="148" t="str">
        <f t="shared" si="676"/>
        <v/>
      </c>
      <c r="EB204" s="149" t="str">
        <f t="shared" si="677"/>
        <v/>
      </c>
      <c r="EC204" s="150" t="str">
        <f t="shared" si="678"/>
        <v/>
      </c>
      <c r="ED204" s="89"/>
      <c r="EE204" s="5"/>
      <c r="EF204" s="89"/>
      <c r="EG204" s="143" t="str">
        <f t="shared" si="679"/>
        <v/>
      </c>
      <c r="EH204" s="144" t="str">
        <f t="shared" si="680"/>
        <v/>
      </c>
      <c r="EI204" s="145" t="str">
        <f t="shared" si="681"/>
        <v/>
      </c>
      <c r="EJ204" s="145" t="str">
        <f t="shared" si="682"/>
        <v/>
      </c>
      <c r="EK204" s="146" t="str">
        <f t="shared" si="683"/>
        <v/>
      </c>
      <c r="EL204" s="147" t="str">
        <f t="shared" si="684"/>
        <v/>
      </c>
      <c r="EM204" s="148" t="str">
        <f t="shared" si="685"/>
        <v/>
      </c>
      <c r="EN204" s="149" t="str">
        <f t="shared" si="686"/>
        <v/>
      </c>
      <c r="EO204" s="150" t="str">
        <f t="shared" si="687"/>
        <v/>
      </c>
      <c r="EP204" s="89"/>
      <c r="EQ204" s="5"/>
      <c r="ER204" s="89"/>
      <c r="ES204" s="143" t="str">
        <f t="shared" si="688"/>
        <v/>
      </c>
      <c r="ET204" s="144" t="str">
        <f t="shared" si="689"/>
        <v/>
      </c>
      <c r="EU204" s="145" t="str">
        <f t="shared" si="690"/>
        <v/>
      </c>
      <c r="EV204" s="145" t="str">
        <f t="shared" si="691"/>
        <v/>
      </c>
      <c r="EW204" s="146" t="str">
        <f t="shared" si="692"/>
        <v/>
      </c>
      <c r="EX204" s="147" t="str">
        <f t="shared" si="693"/>
        <v/>
      </c>
      <c r="EY204" s="148" t="str">
        <f t="shared" si="694"/>
        <v/>
      </c>
      <c r="EZ204" s="149" t="str">
        <f t="shared" si="695"/>
        <v/>
      </c>
      <c r="FA204" s="150" t="str">
        <f t="shared" si="696"/>
        <v/>
      </c>
      <c r="FB204" s="89"/>
      <c r="FC204" s="5"/>
      <c r="FD204" s="89"/>
      <c r="FE204" s="143" t="str">
        <f t="shared" si="697"/>
        <v/>
      </c>
      <c r="FF204" s="144" t="str">
        <f t="shared" si="698"/>
        <v/>
      </c>
      <c r="FG204" s="145" t="str">
        <f t="shared" si="699"/>
        <v/>
      </c>
      <c r="FH204" s="145" t="str">
        <f t="shared" si="700"/>
        <v/>
      </c>
      <c r="FI204" s="146" t="str">
        <f t="shared" si="701"/>
        <v/>
      </c>
      <c r="FJ204" s="147" t="str">
        <f t="shared" si="702"/>
        <v/>
      </c>
      <c r="FK204" s="148" t="str">
        <f t="shared" si="703"/>
        <v/>
      </c>
      <c r="FL204" s="149" t="str">
        <f t="shared" si="704"/>
        <v/>
      </c>
      <c r="FM204" s="150" t="str">
        <f t="shared" si="705"/>
        <v/>
      </c>
      <c r="FN204" s="89"/>
      <c r="FO204" s="5"/>
      <c r="FP204" s="89"/>
      <c r="FQ204" s="143" t="str">
        <f>IF(FU204="","",#REF!)</f>
        <v/>
      </c>
      <c r="FR204" s="144" t="str">
        <f t="shared" si="706"/>
        <v/>
      </c>
      <c r="FS204" s="145" t="str">
        <f t="shared" si="707"/>
        <v/>
      </c>
      <c r="FT204" s="145" t="str">
        <f t="shared" si="708"/>
        <v/>
      </c>
      <c r="FU204" s="146" t="str">
        <f t="shared" si="709"/>
        <v/>
      </c>
      <c r="FV204" s="147" t="str">
        <f t="shared" si="710"/>
        <v/>
      </c>
      <c r="FW204" s="148" t="str">
        <f t="shared" si="711"/>
        <v/>
      </c>
      <c r="FX204" s="149" t="str">
        <f t="shared" si="712"/>
        <v/>
      </c>
      <c r="FY204" s="150" t="str">
        <f t="shared" si="713"/>
        <v/>
      </c>
      <c r="FZ204" s="89"/>
      <c r="GA204" s="5"/>
      <c r="GB204" s="89"/>
      <c r="GC204" s="143" t="str">
        <f t="shared" si="714"/>
        <v/>
      </c>
      <c r="GD204" s="144" t="str">
        <f t="shared" si="715"/>
        <v/>
      </c>
      <c r="GE204" s="145" t="str">
        <f t="shared" si="716"/>
        <v/>
      </c>
      <c r="GF204" s="145" t="str">
        <f t="shared" si="717"/>
        <v/>
      </c>
      <c r="GG204" s="146" t="str">
        <f t="shared" si="718"/>
        <v/>
      </c>
      <c r="GH204" s="147" t="str">
        <f t="shared" si="719"/>
        <v/>
      </c>
      <c r="GI204" s="148" t="str">
        <f t="shared" si="720"/>
        <v/>
      </c>
      <c r="GJ204" s="149" t="str">
        <f t="shared" si="721"/>
        <v/>
      </c>
      <c r="GK204" s="150" t="str">
        <f t="shared" si="722"/>
        <v/>
      </c>
      <c r="GL204" s="89"/>
      <c r="GM204" s="5"/>
      <c r="GN204" s="89"/>
      <c r="GO204" s="143" t="str">
        <f t="shared" si="723"/>
        <v/>
      </c>
      <c r="GP204" s="144" t="str">
        <f t="shared" si="724"/>
        <v/>
      </c>
      <c r="GQ204" s="145" t="str">
        <f t="shared" si="725"/>
        <v/>
      </c>
      <c r="GR204" s="145" t="str">
        <f t="shared" si="726"/>
        <v/>
      </c>
      <c r="GS204" s="146" t="str">
        <f t="shared" si="727"/>
        <v/>
      </c>
      <c r="GT204" s="147" t="str">
        <f t="shared" si="728"/>
        <v/>
      </c>
      <c r="GU204" s="148" t="str">
        <f t="shared" si="729"/>
        <v/>
      </c>
      <c r="GV204" s="149" t="str">
        <f t="shared" si="730"/>
        <v/>
      </c>
      <c r="GW204" s="150" t="str">
        <f t="shared" si="731"/>
        <v/>
      </c>
      <c r="GX204" s="89"/>
      <c r="GY204" s="5"/>
      <c r="GZ204" s="89"/>
      <c r="HA204" s="143" t="str">
        <f t="shared" si="732"/>
        <v/>
      </c>
      <c r="HB204" s="144" t="str">
        <f t="shared" si="733"/>
        <v/>
      </c>
      <c r="HC204" s="145" t="str">
        <f t="shared" si="734"/>
        <v/>
      </c>
      <c r="HD204" s="145" t="str">
        <f t="shared" si="735"/>
        <v/>
      </c>
      <c r="HE204" s="146" t="str">
        <f t="shared" si="736"/>
        <v/>
      </c>
      <c r="HF204" s="147" t="str">
        <f t="shared" si="737"/>
        <v/>
      </c>
      <c r="HG204" s="148" t="str">
        <f t="shared" si="738"/>
        <v/>
      </c>
      <c r="HH204" s="149" t="str">
        <f t="shared" si="739"/>
        <v/>
      </c>
      <c r="HI204" s="150" t="str">
        <f t="shared" si="740"/>
        <v/>
      </c>
      <c r="HJ204" s="89"/>
      <c r="HK204" s="5"/>
      <c r="HL204" s="89"/>
      <c r="HM204" s="143" t="str">
        <f t="shared" si="741"/>
        <v/>
      </c>
      <c r="HN204" s="144" t="str">
        <f t="shared" si="742"/>
        <v/>
      </c>
      <c r="HO204" s="145" t="str">
        <f t="shared" si="743"/>
        <v/>
      </c>
      <c r="HP204" s="145" t="str">
        <f t="shared" si="744"/>
        <v/>
      </c>
      <c r="HQ204" s="146" t="str">
        <f t="shared" si="745"/>
        <v/>
      </c>
      <c r="HR204" s="147" t="str">
        <f t="shared" si="746"/>
        <v/>
      </c>
      <c r="HS204" s="148" t="str">
        <f t="shared" si="747"/>
        <v/>
      </c>
      <c r="HT204" s="149" t="str">
        <f t="shared" si="748"/>
        <v/>
      </c>
      <c r="HU204" s="150" t="str">
        <f t="shared" si="749"/>
        <v/>
      </c>
      <c r="HV204" s="89"/>
      <c r="HW204" s="5"/>
      <c r="HX204" s="89"/>
      <c r="HY204" s="143" t="str">
        <f t="shared" si="750"/>
        <v/>
      </c>
      <c r="HZ204" s="144" t="str">
        <f t="shared" si="751"/>
        <v/>
      </c>
      <c r="IA204" s="145" t="str">
        <f t="shared" si="752"/>
        <v/>
      </c>
      <c r="IB204" s="145" t="str">
        <f t="shared" si="753"/>
        <v/>
      </c>
      <c r="IC204" s="146" t="str">
        <f t="shared" si="754"/>
        <v/>
      </c>
      <c r="ID204" s="147" t="str">
        <f t="shared" si="755"/>
        <v/>
      </c>
      <c r="IE204" s="148" t="str">
        <f t="shared" si="756"/>
        <v/>
      </c>
      <c r="IF204" s="149" t="str">
        <f t="shared" si="757"/>
        <v/>
      </c>
      <c r="IG204" s="150" t="str">
        <f t="shared" si="758"/>
        <v/>
      </c>
      <c r="IH204" s="89"/>
      <c r="II204" s="5"/>
      <c r="IJ204" s="89"/>
      <c r="IK204" s="143" t="str">
        <f t="shared" si="759"/>
        <v/>
      </c>
      <c r="IL204" s="144" t="str">
        <f t="shared" si="760"/>
        <v/>
      </c>
      <c r="IM204" s="145" t="str">
        <f t="shared" si="761"/>
        <v/>
      </c>
      <c r="IN204" s="145" t="str">
        <f t="shared" si="762"/>
        <v/>
      </c>
      <c r="IO204" s="146" t="str">
        <f t="shared" si="763"/>
        <v/>
      </c>
      <c r="IP204" s="147" t="str">
        <f t="shared" si="764"/>
        <v/>
      </c>
      <c r="IQ204" s="148" t="str">
        <f t="shared" si="765"/>
        <v/>
      </c>
      <c r="IR204" s="149" t="str">
        <f t="shared" si="766"/>
        <v/>
      </c>
      <c r="IS204" s="150" t="str">
        <f t="shared" si="767"/>
        <v/>
      </c>
      <c r="IT204" s="89"/>
      <c r="IU204" s="5"/>
      <c r="IV204" s="89"/>
      <c r="IW204" s="143" t="str">
        <f t="shared" si="768"/>
        <v/>
      </c>
      <c r="IX204" s="144" t="str">
        <f t="shared" si="769"/>
        <v/>
      </c>
      <c r="IY204" s="145" t="str">
        <f t="shared" si="770"/>
        <v/>
      </c>
      <c r="IZ204" s="145" t="str">
        <f t="shared" si="771"/>
        <v/>
      </c>
      <c r="JA204" s="146" t="str">
        <f t="shared" si="772"/>
        <v/>
      </c>
      <c r="JB204" s="147" t="str">
        <f t="shared" si="773"/>
        <v/>
      </c>
      <c r="JC204" s="148" t="str">
        <f t="shared" si="774"/>
        <v/>
      </c>
      <c r="JD204" s="149" t="str">
        <f t="shared" si="775"/>
        <v/>
      </c>
      <c r="JE204" s="150" t="str">
        <f t="shared" si="776"/>
        <v/>
      </c>
      <c r="JF204" s="89"/>
      <c r="JG204" s="5"/>
      <c r="JH204" s="89"/>
      <c r="JI204" s="143" t="str">
        <f t="shared" si="777"/>
        <v/>
      </c>
      <c r="JJ204" s="144" t="str">
        <f t="shared" si="778"/>
        <v/>
      </c>
      <c r="JK204" s="145" t="str">
        <f t="shared" si="779"/>
        <v/>
      </c>
      <c r="JL204" s="145" t="str">
        <f t="shared" si="780"/>
        <v/>
      </c>
      <c r="JM204" s="146" t="str">
        <f t="shared" si="781"/>
        <v/>
      </c>
      <c r="JN204" s="147" t="str">
        <f t="shared" si="782"/>
        <v/>
      </c>
      <c r="JO204" s="148" t="str">
        <f t="shared" si="783"/>
        <v/>
      </c>
      <c r="JP204" s="149" t="str">
        <f t="shared" si="784"/>
        <v/>
      </c>
      <c r="JQ204" s="150" t="str">
        <f t="shared" si="785"/>
        <v/>
      </c>
      <c r="JR204" s="89"/>
      <c r="JS204" s="5"/>
      <c r="JT204" s="89"/>
      <c r="JU204" s="143" t="str">
        <f t="shared" si="786"/>
        <v/>
      </c>
      <c r="JV204" s="144" t="str">
        <f t="shared" si="787"/>
        <v/>
      </c>
      <c r="JW204" s="145" t="str">
        <f t="shared" si="788"/>
        <v/>
      </c>
      <c r="JX204" s="145" t="str">
        <f t="shared" si="789"/>
        <v/>
      </c>
      <c r="JY204" s="146" t="str">
        <f t="shared" si="790"/>
        <v/>
      </c>
      <c r="JZ204" s="147" t="str">
        <f t="shared" si="791"/>
        <v/>
      </c>
      <c r="KA204" s="148" t="str">
        <f t="shared" si="792"/>
        <v/>
      </c>
      <c r="KB204" s="149" t="str">
        <f t="shared" si="793"/>
        <v/>
      </c>
      <c r="KC204" s="150" t="str">
        <f t="shared" si="794"/>
        <v/>
      </c>
      <c r="KD204" s="89"/>
      <c r="KE204" s="5"/>
      <c r="KF204" s="89"/>
    </row>
    <row r="205" spans="1:292" ht="13.5" customHeight="1" x14ac:dyDescent="0.25">
      <c r="A205" s="100"/>
      <c r="E205" s="143" t="str">
        <f t="shared" si="621"/>
        <v/>
      </c>
      <c r="F205" s="144" t="str">
        <f t="shared" si="622"/>
        <v/>
      </c>
      <c r="G205" s="145" t="str">
        <f t="shared" si="623"/>
        <v/>
      </c>
      <c r="H205" s="145" t="str">
        <f t="shared" si="624"/>
        <v/>
      </c>
      <c r="I205" s="146" t="str">
        <f t="shared" si="625"/>
        <v/>
      </c>
      <c r="J205" s="147" t="str">
        <f t="shared" si="626"/>
        <v/>
      </c>
      <c r="K205" s="148" t="str">
        <f t="shared" si="627"/>
        <v/>
      </c>
      <c r="L205" s="149" t="str">
        <f t="shared" si="628"/>
        <v/>
      </c>
      <c r="M205" s="150" t="str">
        <f t="shared" si="629"/>
        <v/>
      </c>
      <c r="O205" s="5"/>
      <c r="Q205" s="143" t="str">
        <f t="shared" si="630"/>
        <v/>
      </c>
      <c r="R205" s="144" t="str">
        <f t="shared" si="631"/>
        <v/>
      </c>
      <c r="S205" s="145" t="str">
        <f t="shared" si="632"/>
        <v/>
      </c>
      <c r="T205" s="145" t="str">
        <f t="shared" si="633"/>
        <v/>
      </c>
      <c r="U205" s="146" t="str">
        <f t="shared" si="634"/>
        <v/>
      </c>
      <c r="V205" s="147" t="str">
        <f t="shared" si="635"/>
        <v/>
      </c>
      <c r="W205" s="148" t="str">
        <f t="shared" si="636"/>
        <v/>
      </c>
      <c r="X205" s="149" t="str">
        <f t="shared" si="637"/>
        <v/>
      </c>
      <c r="Y205" s="150" t="str">
        <f t="shared" si="638"/>
        <v/>
      </c>
      <c r="AA205" s="5"/>
      <c r="AC205" s="143" t="str">
        <f t="shared" si="639"/>
        <v/>
      </c>
      <c r="AD205" s="144" t="str">
        <f t="shared" si="640"/>
        <v/>
      </c>
      <c r="AE205" s="145" t="str">
        <f t="shared" si="641"/>
        <v/>
      </c>
      <c r="AF205" s="145" t="str">
        <f t="shared" si="642"/>
        <v/>
      </c>
      <c r="AG205" s="146" t="str">
        <f t="shared" si="643"/>
        <v/>
      </c>
      <c r="AH205" s="147" t="str">
        <f t="shared" si="644"/>
        <v/>
      </c>
      <c r="AI205" s="148" t="str">
        <f t="shared" si="645"/>
        <v/>
      </c>
      <c r="AJ205" s="149" t="str">
        <f t="shared" si="646"/>
        <v/>
      </c>
      <c r="AK205" s="150" t="str">
        <f t="shared" si="647"/>
        <v/>
      </c>
      <c r="AM205" s="5"/>
      <c r="AO205" s="143" t="str">
        <f t="shared" si="598"/>
        <v/>
      </c>
      <c r="AP205" s="144" t="str">
        <f t="shared" si="599"/>
        <v/>
      </c>
      <c r="AQ205" s="145" t="str">
        <f t="shared" si="648"/>
        <v/>
      </c>
      <c r="AR205" s="145" t="str">
        <f t="shared" si="649"/>
        <v/>
      </c>
      <c r="AS205" s="146" t="str">
        <f t="shared" si="600"/>
        <v/>
      </c>
      <c r="AT205" s="147" t="str">
        <f t="shared" si="601"/>
        <v/>
      </c>
      <c r="AU205" s="148" t="str">
        <f t="shared" si="602"/>
        <v/>
      </c>
      <c r="AV205" s="149" t="str">
        <f t="shared" si="603"/>
        <v/>
      </c>
      <c r="AW205" s="150" t="str">
        <f t="shared" si="604"/>
        <v/>
      </c>
      <c r="AX205" s="89"/>
      <c r="AY205" s="5"/>
      <c r="AZ205" s="89"/>
      <c r="BA205" s="143" t="str">
        <f t="shared" si="605"/>
        <v/>
      </c>
      <c r="BB205" s="144" t="str">
        <f t="shared" si="606"/>
        <v/>
      </c>
      <c r="BC205" s="145" t="str">
        <f t="shared" si="650"/>
        <v/>
      </c>
      <c r="BD205" s="145" t="str">
        <f t="shared" si="651"/>
        <v/>
      </c>
      <c r="BE205" s="146" t="str">
        <f t="shared" si="607"/>
        <v/>
      </c>
      <c r="BF205" s="147" t="str">
        <f t="shared" si="608"/>
        <v/>
      </c>
      <c r="BG205" s="148" t="str">
        <f t="shared" si="609"/>
        <v/>
      </c>
      <c r="BH205" s="149" t="str">
        <f t="shared" si="610"/>
        <v/>
      </c>
      <c r="BI205" s="150" t="str">
        <f t="shared" si="611"/>
        <v/>
      </c>
      <c r="BJ205" s="89"/>
      <c r="BK205" s="5"/>
      <c r="BL205" s="89"/>
      <c r="BM205" s="143" t="str">
        <f t="shared" si="804"/>
        <v/>
      </c>
      <c r="BN205" s="144" t="str">
        <f t="shared" si="805"/>
        <v/>
      </c>
      <c r="BO205" s="145" t="str">
        <f t="shared" si="806"/>
        <v/>
      </c>
      <c r="BP205" s="145" t="str">
        <f t="shared" si="807"/>
        <v/>
      </c>
      <c r="BQ205" s="146" t="str">
        <f t="shared" si="808"/>
        <v/>
      </c>
      <c r="BR205" s="147" t="str">
        <f t="shared" si="809"/>
        <v/>
      </c>
      <c r="BS205" s="148" t="str">
        <f t="shared" si="810"/>
        <v/>
      </c>
      <c r="BT205" s="149" t="str">
        <f t="shared" si="811"/>
        <v/>
      </c>
      <c r="BU205" s="150" t="str">
        <f t="shared" si="812"/>
        <v/>
      </c>
      <c r="BV205" s="89"/>
      <c r="BW205" s="5"/>
      <c r="BX205" s="89"/>
      <c r="BY205" s="143" t="str">
        <f t="shared" si="795"/>
        <v/>
      </c>
      <c r="BZ205" s="144" t="str">
        <f t="shared" si="796"/>
        <v/>
      </c>
      <c r="CA205" s="145" t="str">
        <f t="shared" si="797"/>
        <v/>
      </c>
      <c r="CB205" s="145" t="str">
        <f t="shared" si="798"/>
        <v/>
      </c>
      <c r="CC205" s="146" t="str">
        <f t="shared" si="799"/>
        <v/>
      </c>
      <c r="CD205" s="147" t="str">
        <f t="shared" si="800"/>
        <v/>
      </c>
      <c r="CE205" s="148" t="str">
        <f t="shared" si="801"/>
        <v/>
      </c>
      <c r="CF205" s="149" t="str">
        <f t="shared" si="802"/>
        <v/>
      </c>
      <c r="CG205" s="150" t="str">
        <f t="shared" si="803"/>
        <v/>
      </c>
      <c r="CH205" s="89"/>
      <c r="CI205" s="5"/>
      <c r="CJ205" s="89"/>
      <c r="CK205" s="143" t="str">
        <f t="shared" si="652"/>
        <v/>
      </c>
      <c r="CL205" s="144" t="str">
        <f t="shared" si="653"/>
        <v/>
      </c>
      <c r="CM205" s="145" t="str">
        <f t="shared" si="654"/>
        <v/>
      </c>
      <c r="CN205" s="145" t="str">
        <f t="shared" si="655"/>
        <v/>
      </c>
      <c r="CO205" s="146" t="str">
        <f t="shared" si="656"/>
        <v/>
      </c>
      <c r="CP205" s="147" t="str">
        <f t="shared" si="657"/>
        <v/>
      </c>
      <c r="CQ205" s="148" t="str">
        <f t="shared" si="658"/>
        <v/>
      </c>
      <c r="CR205" s="149" t="str">
        <f t="shared" si="659"/>
        <v/>
      </c>
      <c r="CS205" s="150" t="str">
        <f t="shared" si="660"/>
        <v/>
      </c>
      <c r="CT205" s="89"/>
      <c r="CU205" s="5"/>
      <c r="CV205" s="89"/>
      <c r="CW205" s="143" t="str">
        <f t="shared" ref="CW205:CW223" si="822">IF(DA205="","",CW$3)</f>
        <v/>
      </c>
      <c r="CX205" s="144" t="str">
        <f t="shared" ref="CX205:CX223" si="823">IF(DA205="","",CW$1)</f>
        <v/>
      </c>
      <c r="CY205" s="145" t="str">
        <f t="shared" ref="CY205:CY223" si="824">IF(DA205="","",CW$2)</f>
        <v/>
      </c>
      <c r="CZ205" s="145" t="str">
        <f t="shared" ref="CZ205:CZ223" si="825">IF(DA205="","",CW$3)</f>
        <v/>
      </c>
      <c r="DA205" s="146" t="str">
        <f t="shared" ref="DA205:DA223" si="826">IF(DH205="","",IF(ISNUMBER(SEARCH(":",DH205)),MID(DH205,FIND(":",DH205)+2,FIND("(",DH205)-FIND(":",DH205)-3),LEFT(DH205,FIND("(",DH205)-2)))</f>
        <v/>
      </c>
      <c r="DB205" s="147" t="str">
        <f t="shared" ref="DB205:DB223" si="827">IF(DH205="","",MID(DH205,FIND("(",DH205)+1,4))</f>
        <v/>
      </c>
      <c r="DC205" s="148" t="str">
        <f t="shared" ref="DC205:DC223" si="828">IF(ISNUMBER(SEARCH("*female*",DH205)),"female",IF(ISNUMBER(SEARCH("*male*",DH205)),"male",""))</f>
        <v/>
      </c>
      <c r="DD205" s="149" t="str">
        <f t="shared" ref="DD205:DD223" si="829">IF(DH205="","",IF(ISERROR(MID(DH205,FIND("male,",DH205)+6,(FIND(")",DH205)-(FIND("male,",DH205)+6))))=TRUE,"missing/error",MID(DH205,FIND("male,",DH205)+6,(FIND(")",DH205)-(FIND("male,",DH205)+6)))))</f>
        <v/>
      </c>
      <c r="DE205" s="150" t="str">
        <f t="shared" ref="DE205:DE223" si="830">IF(DA205="","",(MID(DA205,(SEARCH("^^",SUBSTITUTE(DA205," ","^^",LEN(DA205)-LEN(SUBSTITUTE(DA205," ","")))))+1,99)&amp;"_"&amp;LEFT(DA205,FIND(" ",DA205)-1)&amp;"_"&amp;DB205))</f>
        <v/>
      </c>
      <c r="DF205" s="89"/>
      <c r="DG205" s="5"/>
      <c r="DH205" s="89"/>
      <c r="DI205" s="143" t="str">
        <f t="shared" si="661"/>
        <v/>
      </c>
      <c r="DJ205" s="144" t="str">
        <f t="shared" si="662"/>
        <v/>
      </c>
      <c r="DK205" s="145" t="str">
        <f t="shared" si="663"/>
        <v/>
      </c>
      <c r="DL205" s="145" t="str">
        <f t="shared" si="664"/>
        <v/>
      </c>
      <c r="DM205" s="146" t="str">
        <f t="shared" si="665"/>
        <v/>
      </c>
      <c r="DN205" s="147" t="str">
        <f t="shared" si="666"/>
        <v/>
      </c>
      <c r="DO205" s="148" t="str">
        <f t="shared" si="667"/>
        <v/>
      </c>
      <c r="DP205" s="149" t="str">
        <f t="shared" si="668"/>
        <v/>
      </c>
      <c r="DQ205" s="150" t="str">
        <f t="shared" si="669"/>
        <v/>
      </c>
      <c r="DR205" s="89"/>
      <c r="DS205" s="5"/>
      <c r="DT205" s="89"/>
      <c r="DU205" s="143" t="str">
        <f t="shared" si="670"/>
        <v/>
      </c>
      <c r="DV205" s="144" t="str">
        <f t="shared" si="671"/>
        <v/>
      </c>
      <c r="DW205" s="145" t="str">
        <f t="shared" si="672"/>
        <v/>
      </c>
      <c r="DX205" s="145" t="str">
        <f t="shared" si="673"/>
        <v/>
      </c>
      <c r="DY205" s="146" t="str">
        <f t="shared" si="674"/>
        <v/>
      </c>
      <c r="DZ205" s="147" t="str">
        <f t="shared" si="675"/>
        <v/>
      </c>
      <c r="EA205" s="148" t="str">
        <f t="shared" si="676"/>
        <v/>
      </c>
      <c r="EB205" s="149" t="str">
        <f t="shared" si="677"/>
        <v/>
      </c>
      <c r="EC205" s="150" t="str">
        <f t="shared" si="678"/>
        <v/>
      </c>
      <c r="ED205" s="89"/>
      <c r="EE205" s="5"/>
      <c r="EF205" s="89"/>
      <c r="EG205" s="143" t="str">
        <f t="shared" si="679"/>
        <v/>
      </c>
      <c r="EH205" s="144" t="str">
        <f t="shared" si="680"/>
        <v/>
      </c>
      <c r="EI205" s="145" t="str">
        <f t="shared" si="681"/>
        <v/>
      </c>
      <c r="EJ205" s="145" t="str">
        <f t="shared" si="682"/>
        <v/>
      </c>
      <c r="EK205" s="146" t="str">
        <f t="shared" si="683"/>
        <v/>
      </c>
      <c r="EL205" s="147" t="str">
        <f t="shared" si="684"/>
        <v/>
      </c>
      <c r="EM205" s="148" t="str">
        <f t="shared" si="685"/>
        <v/>
      </c>
      <c r="EN205" s="149" t="str">
        <f t="shared" si="686"/>
        <v/>
      </c>
      <c r="EO205" s="150" t="str">
        <f t="shared" si="687"/>
        <v/>
      </c>
      <c r="EP205" s="89"/>
      <c r="EQ205" s="5"/>
      <c r="ER205" s="89"/>
      <c r="ES205" s="143" t="str">
        <f t="shared" si="688"/>
        <v/>
      </c>
      <c r="ET205" s="144" t="str">
        <f t="shared" si="689"/>
        <v/>
      </c>
      <c r="EU205" s="145" t="str">
        <f t="shared" si="690"/>
        <v/>
      </c>
      <c r="EV205" s="145" t="str">
        <f t="shared" si="691"/>
        <v/>
      </c>
      <c r="EW205" s="146" t="str">
        <f t="shared" si="692"/>
        <v/>
      </c>
      <c r="EX205" s="147" t="str">
        <f t="shared" si="693"/>
        <v/>
      </c>
      <c r="EY205" s="148" t="str">
        <f t="shared" si="694"/>
        <v/>
      </c>
      <c r="EZ205" s="149" t="str">
        <f t="shared" si="695"/>
        <v/>
      </c>
      <c r="FA205" s="150" t="str">
        <f t="shared" si="696"/>
        <v/>
      </c>
      <c r="FB205" s="89"/>
      <c r="FC205" s="5"/>
      <c r="FD205" s="89"/>
      <c r="FE205" s="143" t="str">
        <f t="shared" si="697"/>
        <v/>
      </c>
      <c r="FF205" s="144" t="str">
        <f t="shared" si="698"/>
        <v/>
      </c>
      <c r="FG205" s="145" t="str">
        <f t="shared" si="699"/>
        <v/>
      </c>
      <c r="FH205" s="145" t="str">
        <f t="shared" si="700"/>
        <v/>
      </c>
      <c r="FI205" s="146" t="str">
        <f t="shared" si="701"/>
        <v/>
      </c>
      <c r="FJ205" s="147" t="str">
        <f t="shared" si="702"/>
        <v/>
      </c>
      <c r="FK205" s="148" t="str">
        <f t="shared" si="703"/>
        <v/>
      </c>
      <c r="FL205" s="149" t="str">
        <f t="shared" si="704"/>
        <v/>
      </c>
      <c r="FM205" s="150" t="str">
        <f t="shared" si="705"/>
        <v/>
      </c>
      <c r="FN205" s="89"/>
      <c r="FO205" s="5"/>
      <c r="FP205" s="89"/>
      <c r="FQ205" s="143" t="str">
        <f>IF(FU205="","",#REF!)</f>
        <v/>
      </c>
      <c r="FR205" s="144" t="str">
        <f t="shared" si="706"/>
        <v/>
      </c>
      <c r="FS205" s="145" t="str">
        <f t="shared" si="707"/>
        <v/>
      </c>
      <c r="FT205" s="145" t="str">
        <f t="shared" si="708"/>
        <v/>
      </c>
      <c r="FU205" s="146" t="str">
        <f t="shared" si="709"/>
        <v/>
      </c>
      <c r="FV205" s="147" t="str">
        <f t="shared" si="710"/>
        <v/>
      </c>
      <c r="FW205" s="148" t="str">
        <f t="shared" si="711"/>
        <v/>
      </c>
      <c r="FX205" s="149" t="str">
        <f t="shared" si="712"/>
        <v/>
      </c>
      <c r="FY205" s="150" t="str">
        <f t="shared" si="713"/>
        <v/>
      </c>
      <c r="FZ205" s="89"/>
      <c r="GA205" s="5"/>
      <c r="GB205" s="89"/>
      <c r="GC205" s="143" t="str">
        <f t="shared" si="714"/>
        <v/>
      </c>
      <c r="GD205" s="144" t="str">
        <f t="shared" si="715"/>
        <v/>
      </c>
      <c r="GE205" s="145" t="str">
        <f t="shared" si="716"/>
        <v/>
      </c>
      <c r="GF205" s="145" t="str">
        <f t="shared" si="717"/>
        <v/>
      </c>
      <c r="GG205" s="146" t="str">
        <f t="shared" si="718"/>
        <v/>
      </c>
      <c r="GH205" s="147" t="str">
        <f t="shared" si="719"/>
        <v/>
      </c>
      <c r="GI205" s="148" t="str">
        <f t="shared" si="720"/>
        <v/>
      </c>
      <c r="GJ205" s="149" t="str">
        <f t="shared" si="721"/>
        <v/>
      </c>
      <c r="GK205" s="150" t="str">
        <f t="shared" si="722"/>
        <v/>
      </c>
      <c r="GL205" s="89"/>
      <c r="GM205" s="5"/>
      <c r="GN205" s="89"/>
      <c r="GO205" s="143" t="str">
        <f t="shared" si="723"/>
        <v/>
      </c>
      <c r="GP205" s="144" t="str">
        <f t="shared" si="724"/>
        <v/>
      </c>
      <c r="GQ205" s="145" t="str">
        <f t="shared" si="725"/>
        <v/>
      </c>
      <c r="GR205" s="145" t="str">
        <f t="shared" si="726"/>
        <v/>
      </c>
      <c r="GS205" s="146" t="str">
        <f t="shared" si="727"/>
        <v/>
      </c>
      <c r="GT205" s="147" t="str">
        <f t="shared" si="728"/>
        <v/>
      </c>
      <c r="GU205" s="148" t="str">
        <f t="shared" si="729"/>
        <v/>
      </c>
      <c r="GV205" s="149" t="str">
        <f t="shared" si="730"/>
        <v/>
      </c>
      <c r="GW205" s="150" t="str">
        <f t="shared" si="731"/>
        <v/>
      </c>
      <c r="GX205" s="89"/>
      <c r="GY205" s="5"/>
      <c r="GZ205" s="89"/>
      <c r="HA205" s="143" t="str">
        <f t="shared" si="732"/>
        <v/>
      </c>
      <c r="HB205" s="144" t="str">
        <f t="shared" si="733"/>
        <v/>
      </c>
      <c r="HC205" s="145" t="str">
        <f t="shared" si="734"/>
        <v/>
      </c>
      <c r="HD205" s="145" t="str">
        <f t="shared" si="735"/>
        <v/>
      </c>
      <c r="HE205" s="146" t="str">
        <f t="shared" si="736"/>
        <v/>
      </c>
      <c r="HF205" s="147" t="str">
        <f t="shared" si="737"/>
        <v/>
      </c>
      <c r="HG205" s="148" t="str">
        <f t="shared" si="738"/>
        <v/>
      </c>
      <c r="HH205" s="149" t="str">
        <f t="shared" si="739"/>
        <v/>
      </c>
      <c r="HI205" s="150" t="str">
        <f t="shared" si="740"/>
        <v/>
      </c>
      <c r="HJ205" s="89"/>
      <c r="HK205" s="5"/>
      <c r="HL205" s="89"/>
      <c r="HM205" s="143" t="str">
        <f t="shared" si="741"/>
        <v/>
      </c>
      <c r="HN205" s="144" t="str">
        <f t="shared" si="742"/>
        <v/>
      </c>
      <c r="HO205" s="145" t="str">
        <f t="shared" si="743"/>
        <v/>
      </c>
      <c r="HP205" s="145" t="str">
        <f t="shared" si="744"/>
        <v/>
      </c>
      <c r="HQ205" s="146" t="str">
        <f t="shared" si="745"/>
        <v/>
      </c>
      <c r="HR205" s="147" t="str">
        <f t="shared" si="746"/>
        <v/>
      </c>
      <c r="HS205" s="148" t="str">
        <f t="shared" si="747"/>
        <v/>
      </c>
      <c r="HT205" s="149" t="str">
        <f t="shared" si="748"/>
        <v/>
      </c>
      <c r="HU205" s="150" t="str">
        <f t="shared" si="749"/>
        <v/>
      </c>
      <c r="HV205" s="89"/>
      <c r="HW205" s="5"/>
      <c r="HX205" s="89"/>
      <c r="HY205" s="143" t="str">
        <f t="shared" si="750"/>
        <v/>
      </c>
      <c r="HZ205" s="144" t="str">
        <f t="shared" si="751"/>
        <v/>
      </c>
      <c r="IA205" s="145" t="str">
        <f t="shared" si="752"/>
        <v/>
      </c>
      <c r="IB205" s="145" t="str">
        <f t="shared" si="753"/>
        <v/>
      </c>
      <c r="IC205" s="146" t="str">
        <f t="shared" si="754"/>
        <v/>
      </c>
      <c r="ID205" s="147" t="str">
        <f t="shared" si="755"/>
        <v/>
      </c>
      <c r="IE205" s="148" t="str">
        <f t="shared" si="756"/>
        <v/>
      </c>
      <c r="IF205" s="149" t="str">
        <f t="shared" si="757"/>
        <v/>
      </c>
      <c r="IG205" s="150" t="str">
        <f t="shared" si="758"/>
        <v/>
      </c>
      <c r="IH205" s="89"/>
      <c r="II205" s="5"/>
      <c r="IJ205" s="89"/>
      <c r="IK205" s="143" t="str">
        <f t="shared" si="759"/>
        <v/>
      </c>
      <c r="IL205" s="144" t="str">
        <f t="shared" si="760"/>
        <v/>
      </c>
      <c r="IM205" s="145" t="str">
        <f t="shared" si="761"/>
        <v/>
      </c>
      <c r="IN205" s="145" t="str">
        <f t="shared" si="762"/>
        <v/>
      </c>
      <c r="IO205" s="146" t="str">
        <f t="shared" si="763"/>
        <v/>
      </c>
      <c r="IP205" s="147" t="str">
        <f t="shared" si="764"/>
        <v/>
      </c>
      <c r="IQ205" s="148" t="str">
        <f t="shared" si="765"/>
        <v/>
      </c>
      <c r="IR205" s="149" t="str">
        <f t="shared" si="766"/>
        <v/>
      </c>
      <c r="IS205" s="150" t="str">
        <f t="shared" si="767"/>
        <v/>
      </c>
      <c r="IT205" s="89"/>
      <c r="IU205" s="5"/>
      <c r="IV205" s="89"/>
      <c r="IW205" s="143" t="str">
        <f t="shared" si="768"/>
        <v/>
      </c>
      <c r="IX205" s="144" t="str">
        <f t="shared" si="769"/>
        <v/>
      </c>
      <c r="IY205" s="145" t="str">
        <f t="shared" si="770"/>
        <v/>
      </c>
      <c r="IZ205" s="145" t="str">
        <f t="shared" si="771"/>
        <v/>
      </c>
      <c r="JA205" s="146" t="str">
        <f t="shared" si="772"/>
        <v/>
      </c>
      <c r="JB205" s="147" t="str">
        <f t="shared" si="773"/>
        <v/>
      </c>
      <c r="JC205" s="148" t="str">
        <f t="shared" si="774"/>
        <v/>
      </c>
      <c r="JD205" s="149" t="str">
        <f t="shared" si="775"/>
        <v/>
      </c>
      <c r="JE205" s="150" t="str">
        <f t="shared" si="776"/>
        <v/>
      </c>
      <c r="JF205" s="89"/>
      <c r="JG205" s="5"/>
      <c r="JH205" s="89"/>
      <c r="JI205" s="143" t="str">
        <f t="shared" si="777"/>
        <v/>
      </c>
      <c r="JJ205" s="144" t="str">
        <f t="shared" si="778"/>
        <v/>
      </c>
      <c r="JK205" s="145" t="str">
        <f t="shared" si="779"/>
        <v/>
      </c>
      <c r="JL205" s="145" t="str">
        <f t="shared" si="780"/>
        <v/>
      </c>
      <c r="JM205" s="146" t="str">
        <f t="shared" si="781"/>
        <v/>
      </c>
      <c r="JN205" s="147" t="str">
        <f t="shared" si="782"/>
        <v/>
      </c>
      <c r="JO205" s="148" t="str">
        <f t="shared" si="783"/>
        <v/>
      </c>
      <c r="JP205" s="149" t="str">
        <f t="shared" si="784"/>
        <v/>
      </c>
      <c r="JQ205" s="150" t="str">
        <f t="shared" si="785"/>
        <v/>
      </c>
      <c r="JR205" s="89"/>
      <c r="JS205" s="5"/>
      <c r="JT205" s="89"/>
      <c r="JU205" s="143" t="str">
        <f t="shared" si="786"/>
        <v/>
      </c>
      <c r="JV205" s="144" t="str">
        <f t="shared" si="787"/>
        <v/>
      </c>
      <c r="JW205" s="145" t="str">
        <f t="shared" si="788"/>
        <v/>
      </c>
      <c r="JX205" s="145" t="str">
        <f t="shared" si="789"/>
        <v/>
      </c>
      <c r="JY205" s="146" t="str">
        <f t="shared" si="790"/>
        <v/>
      </c>
      <c r="JZ205" s="147" t="str">
        <f t="shared" si="791"/>
        <v/>
      </c>
      <c r="KA205" s="148" t="str">
        <f t="shared" si="792"/>
        <v/>
      </c>
      <c r="KB205" s="149" t="str">
        <f t="shared" si="793"/>
        <v/>
      </c>
      <c r="KC205" s="150" t="str">
        <f t="shared" si="794"/>
        <v/>
      </c>
      <c r="KD205" s="89"/>
      <c r="KE205" s="5"/>
      <c r="KF205" s="89"/>
    </row>
    <row r="206" spans="1:292" ht="13.5" customHeight="1" x14ac:dyDescent="0.25">
      <c r="A206" s="100"/>
      <c r="E206" s="143" t="str">
        <f t="shared" si="621"/>
        <v/>
      </c>
      <c r="F206" s="144" t="str">
        <f t="shared" si="622"/>
        <v/>
      </c>
      <c r="G206" s="145" t="str">
        <f t="shared" si="623"/>
        <v/>
      </c>
      <c r="H206" s="145" t="str">
        <f t="shared" si="624"/>
        <v/>
      </c>
      <c r="I206" s="146" t="str">
        <f t="shared" si="625"/>
        <v/>
      </c>
      <c r="J206" s="147" t="str">
        <f t="shared" si="626"/>
        <v/>
      </c>
      <c r="K206" s="148" t="str">
        <f t="shared" si="627"/>
        <v/>
      </c>
      <c r="L206" s="149" t="str">
        <f t="shared" si="628"/>
        <v/>
      </c>
      <c r="M206" s="150" t="str">
        <f t="shared" si="629"/>
        <v/>
      </c>
      <c r="O206" s="5"/>
      <c r="Q206" s="143" t="str">
        <f t="shared" si="630"/>
        <v/>
      </c>
      <c r="R206" s="144" t="str">
        <f t="shared" si="631"/>
        <v/>
      </c>
      <c r="S206" s="145" t="str">
        <f t="shared" si="632"/>
        <v/>
      </c>
      <c r="T206" s="145" t="str">
        <f t="shared" si="633"/>
        <v/>
      </c>
      <c r="U206" s="146" t="str">
        <f t="shared" si="634"/>
        <v/>
      </c>
      <c r="V206" s="147" t="str">
        <f t="shared" si="635"/>
        <v/>
      </c>
      <c r="W206" s="148" t="str">
        <f t="shared" si="636"/>
        <v/>
      </c>
      <c r="X206" s="149" t="str">
        <f t="shared" si="637"/>
        <v/>
      </c>
      <c r="Y206" s="150" t="str">
        <f t="shared" si="638"/>
        <v/>
      </c>
      <c r="AA206" s="5"/>
      <c r="AC206" s="143" t="str">
        <f t="shared" si="639"/>
        <v/>
      </c>
      <c r="AD206" s="144" t="str">
        <f t="shared" si="640"/>
        <v/>
      </c>
      <c r="AE206" s="145" t="str">
        <f t="shared" si="641"/>
        <v/>
      </c>
      <c r="AF206" s="145" t="str">
        <f t="shared" si="642"/>
        <v/>
      </c>
      <c r="AG206" s="146" t="str">
        <f t="shared" si="643"/>
        <v/>
      </c>
      <c r="AH206" s="147" t="str">
        <f t="shared" si="644"/>
        <v/>
      </c>
      <c r="AI206" s="148" t="str">
        <f t="shared" si="645"/>
        <v/>
      </c>
      <c r="AJ206" s="149" t="str">
        <f t="shared" si="646"/>
        <v/>
      </c>
      <c r="AK206" s="150" t="str">
        <f t="shared" si="647"/>
        <v/>
      </c>
      <c r="AM206" s="5"/>
      <c r="AO206" s="143" t="str">
        <f t="shared" si="598"/>
        <v/>
      </c>
      <c r="AP206" s="144" t="str">
        <f t="shared" si="599"/>
        <v/>
      </c>
      <c r="AQ206" s="145" t="str">
        <f t="shared" si="648"/>
        <v/>
      </c>
      <c r="AR206" s="145" t="str">
        <f t="shared" si="649"/>
        <v/>
      </c>
      <c r="AS206" s="146" t="str">
        <f t="shared" si="600"/>
        <v/>
      </c>
      <c r="AT206" s="147" t="str">
        <f t="shared" si="601"/>
        <v/>
      </c>
      <c r="AU206" s="148" t="str">
        <f t="shared" si="602"/>
        <v/>
      </c>
      <c r="AV206" s="149" t="str">
        <f t="shared" si="603"/>
        <v/>
      </c>
      <c r="AW206" s="150" t="str">
        <f t="shared" si="604"/>
        <v/>
      </c>
      <c r="AX206" s="89"/>
      <c r="AY206" s="5"/>
      <c r="AZ206" s="89"/>
      <c r="BA206" s="143" t="str">
        <f t="shared" si="605"/>
        <v/>
      </c>
      <c r="BB206" s="144" t="str">
        <f t="shared" si="606"/>
        <v/>
      </c>
      <c r="BC206" s="145" t="str">
        <f t="shared" si="650"/>
        <v/>
      </c>
      <c r="BD206" s="145" t="str">
        <f t="shared" si="651"/>
        <v/>
      </c>
      <c r="BE206" s="146" t="str">
        <f t="shared" si="607"/>
        <v/>
      </c>
      <c r="BF206" s="147" t="str">
        <f t="shared" si="608"/>
        <v/>
      </c>
      <c r="BG206" s="148" t="str">
        <f t="shared" si="609"/>
        <v/>
      </c>
      <c r="BH206" s="149" t="str">
        <f t="shared" si="610"/>
        <v/>
      </c>
      <c r="BI206" s="150" t="str">
        <f t="shared" si="611"/>
        <v/>
      </c>
      <c r="BJ206" s="89"/>
      <c r="BK206" s="5"/>
      <c r="BL206" s="89"/>
      <c r="BM206" s="143" t="str">
        <f t="shared" si="804"/>
        <v/>
      </c>
      <c r="BN206" s="144" t="str">
        <f t="shared" si="805"/>
        <v/>
      </c>
      <c r="BO206" s="145" t="str">
        <f t="shared" si="806"/>
        <v/>
      </c>
      <c r="BP206" s="145" t="str">
        <f t="shared" si="807"/>
        <v/>
      </c>
      <c r="BQ206" s="146" t="str">
        <f t="shared" si="808"/>
        <v/>
      </c>
      <c r="BR206" s="147" t="str">
        <f t="shared" si="809"/>
        <v/>
      </c>
      <c r="BS206" s="148" t="str">
        <f t="shared" si="810"/>
        <v/>
      </c>
      <c r="BT206" s="149" t="str">
        <f t="shared" si="811"/>
        <v/>
      </c>
      <c r="BU206" s="150" t="str">
        <f t="shared" si="812"/>
        <v/>
      </c>
      <c r="BV206" s="89"/>
      <c r="BW206" s="5"/>
      <c r="BX206" s="89"/>
      <c r="BY206" s="143" t="str">
        <f t="shared" si="795"/>
        <v/>
      </c>
      <c r="BZ206" s="144" t="str">
        <f t="shared" si="796"/>
        <v/>
      </c>
      <c r="CA206" s="145" t="str">
        <f t="shared" si="797"/>
        <v/>
      </c>
      <c r="CB206" s="145" t="str">
        <f t="shared" si="798"/>
        <v/>
      </c>
      <c r="CC206" s="146" t="str">
        <f t="shared" si="799"/>
        <v/>
      </c>
      <c r="CD206" s="147" t="str">
        <f t="shared" si="800"/>
        <v/>
      </c>
      <c r="CE206" s="148" t="str">
        <f t="shared" si="801"/>
        <v/>
      </c>
      <c r="CF206" s="149" t="str">
        <f t="shared" si="802"/>
        <v/>
      </c>
      <c r="CG206" s="150" t="str">
        <f t="shared" si="803"/>
        <v/>
      </c>
      <c r="CH206" s="89"/>
      <c r="CI206" s="5"/>
      <c r="CJ206" s="89"/>
      <c r="CK206" s="143" t="str">
        <f t="shared" si="652"/>
        <v/>
      </c>
      <c r="CL206" s="144" t="str">
        <f t="shared" si="653"/>
        <v/>
      </c>
      <c r="CM206" s="145" t="str">
        <f t="shared" si="654"/>
        <v/>
      </c>
      <c r="CN206" s="145" t="str">
        <f t="shared" si="655"/>
        <v/>
      </c>
      <c r="CO206" s="146" t="str">
        <f t="shared" si="656"/>
        <v/>
      </c>
      <c r="CP206" s="147" t="str">
        <f t="shared" si="657"/>
        <v/>
      </c>
      <c r="CQ206" s="148" t="str">
        <f t="shared" si="658"/>
        <v/>
      </c>
      <c r="CR206" s="149" t="str">
        <f t="shared" si="659"/>
        <v/>
      </c>
      <c r="CS206" s="150" t="str">
        <f t="shared" si="660"/>
        <v/>
      </c>
      <c r="CT206" s="89"/>
      <c r="CU206" s="5"/>
      <c r="CV206" s="89"/>
      <c r="CW206" s="143" t="str">
        <f t="shared" si="822"/>
        <v/>
      </c>
      <c r="CX206" s="144" t="str">
        <f t="shared" si="823"/>
        <v/>
      </c>
      <c r="CY206" s="145" t="str">
        <f t="shared" si="824"/>
        <v/>
      </c>
      <c r="CZ206" s="145" t="str">
        <f t="shared" si="825"/>
        <v/>
      </c>
      <c r="DA206" s="146" t="str">
        <f t="shared" si="826"/>
        <v/>
      </c>
      <c r="DB206" s="147" t="str">
        <f t="shared" si="827"/>
        <v/>
      </c>
      <c r="DC206" s="148" t="str">
        <f t="shared" si="828"/>
        <v/>
      </c>
      <c r="DD206" s="149" t="str">
        <f t="shared" si="829"/>
        <v/>
      </c>
      <c r="DE206" s="150" t="str">
        <f t="shared" si="830"/>
        <v/>
      </c>
      <c r="DF206" s="89"/>
      <c r="DG206" s="5"/>
      <c r="DH206" s="89"/>
      <c r="DI206" s="143" t="str">
        <f t="shared" si="661"/>
        <v/>
      </c>
      <c r="DJ206" s="144" t="str">
        <f t="shared" si="662"/>
        <v/>
      </c>
      <c r="DK206" s="145" t="str">
        <f t="shared" si="663"/>
        <v/>
      </c>
      <c r="DL206" s="145" t="str">
        <f t="shared" si="664"/>
        <v/>
      </c>
      <c r="DM206" s="146" t="str">
        <f t="shared" si="665"/>
        <v/>
      </c>
      <c r="DN206" s="147" t="str">
        <f t="shared" si="666"/>
        <v/>
      </c>
      <c r="DO206" s="148" t="str">
        <f t="shared" si="667"/>
        <v/>
      </c>
      <c r="DP206" s="149" t="str">
        <f t="shared" si="668"/>
        <v/>
      </c>
      <c r="DQ206" s="150" t="str">
        <f t="shared" si="669"/>
        <v/>
      </c>
      <c r="DR206" s="89"/>
      <c r="DS206" s="5"/>
      <c r="DT206" s="89"/>
      <c r="DU206" s="143" t="str">
        <f t="shared" si="670"/>
        <v/>
      </c>
      <c r="DV206" s="144" t="str">
        <f t="shared" si="671"/>
        <v/>
      </c>
      <c r="DW206" s="145" t="str">
        <f t="shared" si="672"/>
        <v/>
      </c>
      <c r="DX206" s="145" t="str">
        <f t="shared" si="673"/>
        <v/>
      </c>
      <c r="DY206" s="146" t="str">
        <f t="shared" si="674"/>
        <v/>
      </c>
      <c r="DZ206" s="147" t="str">
        <f t="shared" si="675"/>
        <v/>
      </c>
      <c r="EA206" s="148" t="str">
        <f t="shared" si="676"/>
        <v/>
      </c>
      <c r="EB206" s="149" t="str">
        <f t="shared" si="677"/>
        <v/>
      </c>
      <c r="EC206" s="150" t="str">
        <f t="shared" si="678"/>
        <v/>
      </c>
      <c r="ED206" s="89"/>
      <c r="EE206" s="5"/>
      <c r="EF206" s="89"/>
      <c r="EG206" s="143" t="str">
        <f t="shared" si="679"/>
        <v/>
      </c>
      <c r="EH206" s="144" t="str">
        <f t="shared" si="680"/>
        <v/>
      </c>
      <c r="EI206" s="145" t="str">
        <f t="shared" si="681"/>
        <v/>
      </c>
      <c r="EJ206" s="145" t="str">
        <f t="shared" si="682"/>
        <v/>
      </c>
      <c r="EK206" s="146" t="str">
        <f t="shared" si="683"/>
        <v/>
      </c>
      <c r="EL206" s="147" t="str">
        <f t="shared" si="684"/>
        <v/>
      </c>
      <c r="EM206" s="148" t="str">
        <f t="shared" si="685"/>
        <v/>
      </c>
      <c r="EN206" s="149" t="str">
        <f t="shared" si="686"/>
        <v/>
      </c>
      <c r="EO206" s="150" t="str">
        <f t="shared" si="687"/>
        <v/>
      </c>
      <c r="EP206" s="89"/>
      <c r="EQ206" s="5"/>
      <c r="ER206" s="89"/>
      <c r="ES206" s="143" t="str">
        <f t="shared" si="688"/>
        <v/>
      </c>
      <c r="ET206" s="144" t="str">
        <f t="shared" si="689"/>
        <v/>
      </c>
      <c r="EU206" s="145" t="str">
        <f t="shared" si="690"/>
        <v/>
      </c>
      <c r="EV206" s="145" t="str">
        <f t="shared" si="691"/>
        <v/>
      </c>
      <c r="EW206" s="146" t="str">
        <f t="shared" si="692"/>
        <v/>
      </c>
      <c r="EX206" s="147" t="str">
        <f t="shared" si="693"/>
        <v/>
      </c>
      <c r="EY206" s="148" t="str">
        <f t="shared" si="694"/>
        <v/>
      </c>
      <c r="EZ206" s="149" t="str">
        <f t="shared" si="695"/>
        <v/>
      </c>
      <c r="FA206" s="150" t="str">
        <f t="shared" si="696"/>
        <v/>
      </c>
      <c r="FB206" s="89"/>
      <c r="FC206" s="5"/>
      <c r="FD206" s="89"/>
      <c r="FE206" s="143" t="str">
        <f t="shared" si="697"/>
        <v/>
      </c>
      <c r="FF206" s="144" t="str">
        <f t="shared" si="698"/>
        <v/>
      </c>
      <c r="FG206" s="145" t="str">
        <f t="shared" si="699"/>
        <v/>
      </c>
      <c r="FH206" s="145" t="str">
        <f t="shared" si="700"/>
        <v/>
      </c>
      <c r="FI206" s="146" t="str">
        <f t="shared" si="701"/>
        <v/>
      </c>
      <c r="FJ206" s="147" t="str">
        <f t="shared" si="702"/>
        <v/>
      </c>
      <c r="FK206" s="148" t="str">
        <f t="shared" si="703"/>
        <v/>
      </c>
      <c r="FL206" s="149" t="str">
        <f t="shared" si="704"/>
        <v/>
      </c>
      <c r="FM206" s="150" t="str">
        <f t="shared" si="705"/>
        <v/>
      </c>
      <c r="FN206" s="89"/>
      <c r="FO206" s="5"/>
      <c r="FP206" s="89"/>
      <c r="FQ206" s="143" t="str">
        <f>IF(FU206="","",#REF!)</f>
        <v/>
      </c>
      <c r="FR206" s="144" t="str">
        <f t="shared" si="706"/>
        <v/>
      </c>
      <c r="FS206" s="145" t="str">
        <f t="shared" si="707"/>
        <v/>
      </c>
      <c r="FT206" s="145" t="str">
        <f t="shared" si="708"/>
        <v/>
      </c>
      <c r="FU206" s="146" t="str">
        <f t="shared" si="709"/>
        <v/>
      </c>
      <c r="FV206" s="147" t="str">
        <f t="shared" si="710"/>
        <v/>
      </c>
      <c r="FW206" s="148" t="str">
        <f t="shared" si="711"/>
        <v/>
      </c>
      <c r="FX206" s="149" t="str">
        <f t="shared" si="712"/>
        <v/>
      </c>
      <c r="FY206" s="150" t="str">
        <f t="shared" si="713"/>
        <v/>
      </c>
      <c r="FZ206" s="89"/>
      <c r="GA206" s="5"/>
      <c r="GB206" s="89"/>
      <c r="GC206" s="143" t="str">
        <f t="shared" si="714"/>
        <v/>
      </c>
      <c r="GD206" s="144" t="str">
        <f t="shared" si="715"/>
        <v/>
      </c>
      <c r="GE206" s="145" t="str">
        <f t="shared" si="716"/>
        <v/>
      </c>
      <c r="GF206" s="145" t="str">
        <f t="shared" si="717"/>
        <v/>
      </c>
      <c r="GG206" s="146" t="str">
        <f t="shared" si="718"/>
        <v/>
      </c>
      <c r="GH206" s="147" t="str">
        <f t="shared" si="719"/>
        <v/>
      </c>
      <c r="GI206" s="148" t="str">
        <f t="shared" si="720"/>
        <v/>
      </c>
      <c r="GJ206" s="149" t="str">
        <f t="shared" si="721"/>
        <v/>
      </c>
      <c r="GK206" s="150" t="str">
        <f t="shared" si="722"/>
        <v/>
      </c>
      <c r="GL206" s="89"/>
      <c r="GM206" s="5"/>
      <c r="GN206" s="89"/>
      <c r="GO206" s="143" t="str">
        <f t="shared" si="723"/>
        <v/>
      </c>
      <c r="GP206" s="144" t="str">
        <f t="shared" si="724"/>
        <v/>
      </c>
      <c r="GQ206" s="145" t="str">
        <f t="shared" si="725"/>
        <v/>
      </c>
      <c r="GR206" s="145" t="str">
        <f t="shared" si="726"/>
        <v/>
      </c>
      <c r="GS206" s="146" t="str">
        <f t="shared" si="727"/>
        <v/>
      </c>
      <c r="GT206" s="147" t="str">
        <f t="shared" si="728"/>
        <v/>
      </c>
      <c r="GU206" s="148" t="str">
        <f t="shared" si="729"/>
        <v/>
      </c>
      <c r="GV206" s="149" t="str">
        <f t="shared" si="730"/>
        <v/>
      </c>
      <c r="GW206" s="150" t="str">
        <f t="shared" si="731"/>
        <v/>
      </c>
      <c r="GX206" s="89"/>
      <c r="GY206" s="5"/>
      <c r="GZ206" s="89"/>
      <c r="HA206" s="143" t="str">
        <f t="shared" si="732"/>
        <v/>
      </c>
      <c r="HB206" s="144" t="str">
        <f t="shared" si="733"/>
        <v/>
      </c>
      <c r="HC206" s="145" t="str">
        <f t="shared" si="734"/>
        <v/>
      </c>
      <c r="HD206" s="145" t="str">
        <f t="shared" si="735"/>
        <v/>
      </c>
      <c r="HE206" s="146" t="str">
        <f t="shared" si="736"/>
        <v/>
      </c>
      <c r="HF206" s="147" t="str">
        <f t="shared" si="737"/>
        <v/>
      </c>
      <c r="HG206" s="148" t="str">
        <f t="shared" si="738"/>
        <v/>
      </c>
      <c r="HH206" s="149" t="str">
        <f t="shared" si="739"/>
        <v/>
      </c>
      <c r="HI206" s="150" t="str">
        <f t="shared" si="740"/>
        <v/>
      </c>
      <c r="HJ206" s="89"/>
      <c r="HK206" s="5"/>
      <c r="HL206" s="89"/>
      <c r="HM206" s="143" t="str">
        <f t="shared" si="741"/>
        <v/>
      </c>
      <c r="HN206" s="144" t="str">
        <f t="shared" si="742"/>
        <v/>
      </c>
      <c r="HO206" s="145" t="str">
        <f t="shared" si="743"/>
        <v/>
      </c>
      <c r="HP206" s="145" t="str">
        <f t="shared" si="744"/>
        <v/>
      </c>
      <c r="HQ206" s="146" t="str">
        <f t="shared" si="745"/>
        <v/>
      </c>
      <c r="HR206" s="147" t="str">
        <f t="shared" si="746"/>
        <v/>
      </c>
      <c r="HS206" s="148" t="str">
        <f t="shared" si="747"/>
        <v/>
      </c>
      <c r="HT206" s="149" t="str">
        <f t="shared" si="748"/>
        <v/>
      </c>
      <c r="HU206" s="150" t="str">
        <f t="shared" si="749"/>
        <v/>
      </c>
      <c r="HV206" s="89"/>
      <c r="HW206" s="5"/>
      <c r="HX206" s="89"/>
      <c r="HY206" s="143" t="str">
        <f t="shared" si="750"/>
        <v/>
      </c>
      <c r="HZ206" s="144" t="str">
        <f t="shared" si="751"/>
        <v/>
      </c>
      <c r="IA206" s="145" t="str">
        <f t="shared" si="752"/>
        <v/>
      </c>
      <c r="IB206" s="145" t="str">
        <f t="shared" si="753"/>
        <v/>
      </c>
      <c r="IC206" s="146" t="str">
        <f t="shared" si="754"/>
        <v/>
      </c>
      <c r="ID206" s="147" t="str">
        <f t="shared" si="755"/>
        <v/>
      </c>
      <c r="IE206" s="148" t="str">
        <f t="shared" si="756"/>
        <v/>
      </c>
      <c r="IF206" s="149" t="str">
        <f t="shared" si="757"/>
        <v/>
      </c>
      <c r="IG206" s="150" t="str">
        <f t="shared" si="758"/>
        <v/>
      </c>
      <c r="IH206" s="89"/>
      <c r="II206" s="5"/>
      <c r="IJ206" s="89"/>
      <c r="IK206" s="143" t="str">
        <f t="shared" si="759"/>
        <v/>
      </c>
      <c r="IL206" s="144" t="str">
        <f t="shared" si="760"/>
        <v/>
      </c>
      <c r="IM206" s="145" t="str">
        <f t="shared" si="761"/>
        <v/>
      </c>
      <c r="IN206" s="145" t="str">
        <f t="shared" si="762"/>
        <v/>
      </c>
      <c r="IO206" s="146" t="str">
        <f t="shared" si="763"/>
        <v/>
      </c>
      <c r="IP206" s="147" t="str">
        <f t="shared" si="764"/>
        <v/>
      </c>
      <c r="IQ206" s="148" t="str">
        <f t="shared" si="765"/>
        <v/>
      </c>
      <c r="IR206" s="149" t="str">
        <f t="shared" si="766"/>
        <v/>
      </c>
      <c r="IS206" s="150" t="str">
        <f t="shared" si="767"/>
        <v/>
      </c>
      <c r="IT206" s="89"/>
      <c r="IU206" s="5"/>
      <c r="IV206" s="89"/>
      <c r="IW206" s="143" t="str">
        <f t="shared" si="768"/>
        <v/>
      </c>
      <c r="IX206" s="144" t="str">
        <f t="shared" si="769"/>
        <v/>
      </c>
      <c r="IY206" s="145" t="str">
        <f t="shared" si="770"/>
        <v/>
      </c>
      <c r="IZ206" s="145" t="str">
        <f t="shared" si="771"/>
        <v/>
      </c>
      <c r="JA206" s="146" t="str">
        <f t="shared" si="772"/>
        <v/>
      </c>
      <c r="JB206" s="147" t="str">
        <f t="shared" si="773"/>
        <v/>
      </c>
      <c r="JC206" s="148" t="str">
        <f t="shared" si="774"/>
        <v/>
      </c>
      <c r="JD206" s="149" t="str">
        <f t="shared" si="775"/>
        <v/>
      </c>
      <c r="JE206" s="150" t="str">
        <f t="shared" si="776"/>
        <v/>
      </c>
      <c r="JF206" s="89"/>
      <c r="JG206" s="5"/>
      <c r="JH206" s="89"/>
      <c r="JI206" s="143" t="str">
        <f t="shared" si="777"/>
        <v/>
      </c>
      <c r="JJ206" s="144" t="str">
        <f t="shared" si="778"/>
        <v/>
      </c>
      <c r="JK206" s="145" t="str">
        <f t="shared" si="779"/>
        <v/>
      </c>
      <c r="JL206" s="145" t="str">
        <f t="shared" si="780"/>
        <v/>
      </c>
      <c r="JM206" s="146" t="str">
        <f t="shared" si="781"/>
        <v/>
      </c>
      <c r="JN206" s="147" t="str">
        <f t="shared" si="782"/>
        <v/>
      </c>
      <c r="JO206" s="148" t="str">
        <f t="shared" si="783"/>
        <v/>
      </c>
      <c r="JP206" s="149" t="str">
        <f t="shared" si="784"/>
        <v/>
      </c>
      <c r="JQ206" s="150" t="str">
        <f t="shared" si="785"/>
        <v/>
      </c>
      <c r="JR206" s="89"/>
      <c r="JS206" s="5"/>
      <c r="JT206" s="89"/>
      <c r="JU206" s="143" t="str">
        <f t="shared" si="786"/>
        <v/>
      </c>
      <c r="JV206" s="144" t="str">
        <f t="shared" si="787"/>
        <v/>
      </c>
      <c r="JW206" s="145" t="str">
        <f t="shared" si="788"/>
        <v/>
      </c>
      <c r="JX206" s="145" t="str">
        <f t="shared" si="789"/>
        <v/>
      </c>
      <c r="JY206" s="146" t="str">
        <f t="shared" si="790"/>
        <v/>
      </c>
      <c r="JZ206" s="147" t="str">
        <f t="shared" si="791"/>
        <v/>
      </c>
      <c r="KA206" s="148" t="str">
        <f t="shared" si="792"/>
        <v/>
      </c>
      <c r="KB206" s="149" t="str">
        <f t="shared" si="793"/>
        <v/>
      </c>
      <c r="KC206" s="150" t="str">
        <f t="shared" si="794"/>
        <v/>
      </c>
      <c r="KD206" s="89"/>
      <c r="KE206" s="5"/>
      <c r="KF206" s="89"/>
    </row>
    <row r="207" spans="1:292" ht="13.5" customHeight="1" x14ac:dyDescent="0.25">
      <c r="A207" s="100"/>
      <c r="E207" s="143" t="str">
        <f t="shared" si="621"/>
        <v/>
      </c>
      <c r="F207" s="144" t="str">
        <f t="shared" si="622"/>
        <v/>
      </c>
      <c r="G207" s="145" t="str">
        <f t="shared" si="623"/>
        <v/>
      </c>
      <c r="H207" s="145" t="str">
        <f t="shared" si="624"/>
        <v/>
      </c>
      <c r="I207" s="146" t="str">
        <f t="shared" si="625"/>
        <v/>
      </c>
      <c r="J207" s="147" t="str">
        <f t="shared" si="626"/>
        <v/>
      </c>
      <c r="K207" s="148" t="str">
        <f t="shared" si="627"/>
        <v/>
      </c>
      <c r="L207" s="149" t="str">
        <f t="shared" si="628"/>
        <v/>
      </c>
      <c r="M207" s="150" t="str">
        <f t="shared" si="629"/>
        <v/>
      </c>
      <c r="O207" s="5"/>
      <c r="Q207" s="143" t="str">
        <f t="shared" si="630"/>
        <v/>
      </c>
      <c r="R207" s="144" t="str">
        <f t="shared" si="631"/>
        <v/>
      </c>
      <c r="S207" s="145" t="str">
        <f t="shared" si="632"/>
        <v/>
      </c>
      <c r="T207" s="145" t="str">
        <f t="shared" si="633"/>
        <v/>
      </c>
      <c r="U207" s="146" t="str">
        <f t="shared" si="634"/>
        <v/>
      </c>
      <c r="V207" s="147" t="str">
        <f t="shared" si="635"/>
        <v/>
      </c>
      <c r="W207" s="148" t="str">
        <f t="shared" si="636"/>
        <v/>
      </c>
      <c r="X207" s="149" t="str">
        <f t="shared" si="637"/>
        <v/>
      </c>
      <c r="Y207" s="150" t="str">
        <f t="shared" si="638"/>
        <v/>
      </c>
      <c r="AA207" s="5"/>
      <c r="AC207" s="143" t="str">
        <f t="shared" si="639"/>
        <v/>
      </c>
      <c r="AD207" s="144" t="str">
        <f t="shared" si="640"/>
        <v/>
      </c>
      <c r="AE207" s="145" t="str">
        <f t="shared" si="641"/>
        <v/>
      </c>
      <c r="AF207" s="145" t="str">
        <f t="shared" si="642"/>
        <v/>
      </c>
      <c r="AG207" s="146" t="str">
        <f t="shared" si="643"/>
        <v/>
      </c>
      <c r="AH207" s="147" t="str">
        <f t="shared" si="644"/>
        <v/>
      </c>
      <c r="AI207" s="148" t="str">
        <f t="shared" si="645"/>
        <v/>
      </c>
      <c r="AJ207" s="149" t="str">
        <f t="shared" si="646"/>
        <v/>
      </c>
      <c r="AK207" s="150" t="str">
        <f t="shared" si="647"/>
        <v/>
      </c>
      <c r="AM207" s="5"/>
      <c r="AO207" s="143" t="str">
        <f t="shared" si="598"/>
        <v/>
      </c>
      <c r="AP207" s="144" t="str">
        <f t="shared" si="599"/>
        <v/>
      </c>
      <c r="AQ207" s="145" t="str">
        <f t="shared" si="648"/>
        <v/>
      </c>
      <c r="AR207" s="145" t="str">
        <f t="shared" si="649"/>
        <v/>
      </c>
      <c r="AS207" s="146" t="str">
        <f t="shared" si="600"/>
        <v/>
      </c>
      <c r="AT207" s="147" t="str">
        <f t="shared" si="601"/>
        <v/>
      </c>
      <c r="AU207" s="148" t="str">
        <f t="shared" si="602"/>
        <v/>
      </c>
      <c r="AV207" s="149" t="str">
        <f t="shared" si="603"/>
        <v/>
      </c>
      <c r="AW207" s="150" t="str">
        <f t="shared" si="604"/>
        <v/>
      </c>
      <c r="AX207" s="89"/>
      <c r="AY207" s="5"/>
      <c r="AZ207" s="89"/>
      <c r="BA207" s="143" t="str">
        <f t="shared" si="605"/>
        <v/>
      </c>
      <c r="BB207" s="144" t="str">
        <f t="shared" si="606"/>
        <v/>
      </c>
      <c r="BC207" s="145" t="str">
        <f t="shared" si="650"/>
        <v/>
      </c>
      <c r="BD207" s="145" t="str">
        <f t="shared" si="651"/>
        <v/>
      </c>
      <c r="BE207" s="146" t="str">
        <f t="shared" si="607"/>
        <v/>
      </c>
      <c r="BF207" s="147" t="str">
        <f t="shared" si="608"/>
        <v/>
      </c>
      <c r="BG207" s="148" t="str">
        <f t="shared" si="609"/>
        <v/>
      </c>
      <c r="BH207" s="149" t="str">
        <f t="shared" si="610"/>
        <v/>
      </c>
      <c r="BI207" s="150" t="str">
        <f t="shared" si="611"/>
        <v/>
      </c>
      <c r="BJ207" s="89"/>
      <c r="BK207" s="5"/>
      <c r="BL207" s="89"/>
      <c r="BM207" s="143" t="str">
        <f t="shared" si="804"/>
        <v/>
      </c>
      <c r="BN207" s="144" t="str">
        <f t="shared" si="805"/>
        <v/>
      </c>
      <c r="BO207" s="145" t="str">
        <f t="shared" si="806"/>
        <v/>
      </c>
      <c r="BP207" s="145" t="str">
        <f t="shared" si="807"/>
        <v/>
      </c>
      <c r="BQ207" s="146" t="str">
        <f t="shared" si="808"/>
        <v/>
      </c>
      <c r="BR207" s="147" t="str">
        <f t="shared" si="809"/>
        <v/>
      </c>
      <c r="BS207" s="148" t="str">
        <f t="shared" si="810"/>
        <v/>
      </c>
      <c r="BT207" s="149" t="str">
        <f t="shared" si="811"/>
        <v/>
      </c>
      <c r="BU207" s="150" t="str">
        <f t="shared" si="812"/>
        <v/>
      </c>
      <c r="BV207" s="89"/>
      <c r="BW207" s="5"/>
      <c r="BX207" s="89"/>
      <c r="BY207" s="143" t="str">
        <f t="shared" si="795"/>
        <v/>
      </c>
      <c r="BZ207" s="144" t="str">
        <f t="shared" si="796"/>
        <v/>
      </c>
      <c r="CA207" s="145" t="str">
        <f t="shared" si="797"/>
        <v/>
      </c>
      <c r="CB207" s="145" t="str">
        <f t="shared" si="798"/>
        <v/>
      </c>
      <c r="CC207" s="146" t="str">
        <f t="shared" si="799"/>
        <v/>
      </c>
      <c r="CD207" s="147" t="str">
        <f t="shared" si="800"/>
        <v/>
      </c>
      <c r="CE207" s="148" t="str">
        <f t="shared" si="801"/>
        <v/>
      </c>
      <c r="CF207" s="149" t="str">
        <f t="shared" si="802"/>
        <v/>
      </c>
      <c r="CG207" s="150" t="str">
        <f t="shared" si="803"/>
        <v/>
      </c>
      <c r="CH207" s="89"/>
      <c r="CI207" s="5"/>
      <c r="CJ207" s="89"/>
      <c r="CK207" s="143" t="str">
        <f t="shared" si="652"/>
        <v/>
      </c>
      <c r="CL207" s="144" t="str">
        <f t="shared" si="653"/>
        <v/>
      </c>
      <c r="CM207" s="145" t="str">
        <f t="shared" si="654"/>
        <v/>
      </c>
      <c r="CN207" s="145" t="str">
        <f t="shared" si="655"/>
        <v/>
      </c>
      <c r="CO207" s="146" t="str">
        <f t="shared" si="656"/>
        <v/>
      </c>
      <c r="CP207" s="147" t="str">
        <f t="shared" si="657"/>
        <v/>
      </c>
      <c r="CQ207" s="148" t="str">
        <f t="shared" si="658"/>
        <v/>
      </c>
      <c r="CR207" s="149" t="str">
        <f t="shared" si="659"/>
        <v/>
      </c>
      <c r="CS207" s="150" t="str">
        <f t="shared" si="660"/>
        <v/>
      </c>
      <c r="CT207" s="89"/>
      <c r="CU207" s="5"/>
      <c r="CV207" s="89"/>
      <c r="CW207" s="143" t="str">
        <f t="shared" si="822"/>
        <v/>
      </c>
      <c r="CX207" s="144" t="str">
        <f t="shared" si="823"/>
        <v/>
      </c>
      <c r="CY207" s="145" t="str">
        <f t="shared" si="824"/>
        <v/>
      </c>
      <c r="CZ207" s="145" t="str">
        <f t="shared" si="825"/>
        <v/>
      </c>
      <c r="DA207" s="146" t="str">
        <f t="shared" si="826"/>
        <v/>
      </c>
      <c r="DB207" s="147" t="str">
        <f t="shared" si="827"/>
        <v/>
      </c>
      <c r="DC207" s="148" t="str">
        <f t="shared" si="828"/>
        <v/>
      </c>
      <c r="DD207" s="149" t="str">
        <f t="shared" si="829"/>
        <v/>
      </c>
      <c r="DE207" s="150" t="str">
        <f t="shared" si="830"/>
        <v/>
      </c>
      <c r="DF207" s="89"/>
      <c r="DG207" s="5"/>
      <c r="DH207" s="89"/>
      <c r="DI207" s="143" t="str">
        <f t="shared" si="661"/>
        <v/>
      </c>
      <c r="DJ207" s="144" t="str">
        <f t="shared" si="662"/>
        <v/>
      </c>
      <c r="DK207" s="145" t="str">
        <f t="shared" si="663"/>
        <v/>
      </c>
      <c r="DL207" s="145" t="str">
        <f t="shared" si="664"/>
        <v/>
      </c>
      <c r="DM207" s="146" t="str">
        <f t="shared" si="665"/>
        <v/>
      </c>
      <c r="DN207" s="147" t="str">
        <f t="shared" si="666"/>
        <v/>
      </c>
      <c r="DO207" s="148" t="str">
        <f t="shared" si="667"/>
        <v/>
      </c>
      <c r="DP207" s="149" t="str">
        <f t="shared" si="668"/>
        <v/>
      </c>
      <c r="DQ207" s="150" t="str">
        <f t="shared" si="669"/>
        <v/>
      </c>
      <c r="DR207" s="89"/>
      <c r="DS207" s="5"/>
      <c r="DT207" s="89"/>
      <c r="DU207" s="143" t="str">
        <f t="shared" si="670"/>
        <v/>
      </c>
      <c r="DV207" s="144" t="str">
        <f t="shared" si="671"/>
        <v/>
      </c>
      <c r="DW207" s="145" t="str">
        <f t="shared" si="672"/>
        <v/>
      </c>
      <c r="DX207" s="145" t="str">
        <f t="shared" si="673"/>
        <v/>
      </c>
      <c r="DY207" s="146" t="str">
        <f t="shared" si="674"/>
        <v/>
      </c>
      <c r="DZ207" s="147" t="str">
        <f t="shared" si="675"/>
        <v/>
      </c>
      <c r="EA207" s="148" t="str">
        <f t="shared" si="676"/>
        <v/>
      </c>
      <c r="EB207" s="149" t="str">
        <f t="shared" si="677"/>
        <v/>
      </c>
      <c r="EC207" s="150" t="str">
        <f t="shared" si="678"/>
        <v/>
      </c>
      <c r="ED207" s="89"/>
      <c r="EE207" s="5"/>
      <c r="EF207" s="89"/>
      <c r="EG207" s="143" t="str">
        <f t="shared" si="679"/>
        <v/>
      </c>
      <c r="EH207" s="144" t="str">
        <f t="shared" si="680"/>
        <v/>
      </c>
      <c r="EI207" s="145" t="str">
        <f t="shared" si="681"/>
        <v/>
      </c>
      <c r="EJ207" s="145" t="str">
        <f t="shared" si="682"/>
        <v/>
      </c>
      <c r="EK207" s="146" t="str">
        <f t="shared" si="683"/>
        <v/>
      </c>
      <c r="EL207" s="147" t="str">
        <f t="shared" si="684"/>
        <v/>
      </c>
      <c r="EM207" s="148" t="str">
        <f t="shared" si="685"/>
        <v/>
      </c>
      <c r="EN207" s="149" t="str">
        <f t="shared" si="686"/>
        <v/>
      </c>
      <c r="EO207" s="150" t="str">
        <f t="shared" si="687"/>
        <v/>
      </c>
      <c r="EP207" s="89"/>
      <c r="EQ207" s="5"/>
      <c r="ER207" s="89"/>
      <c r="ES207" s="143" t="str">
        <f t="shared" si="688"/>
        <v/>
      </c>
      <c r="ET207" s="144" t="str">
        <f t="shared" si="689"/>
        <v/>
      </c>
      <c r="EU207" s="145" t="str">
        <f t="shared" si="690"/>
        <v/>
      </c>
      <c r="EV207" s="145" t="str">
        <f t="shared" si="691"/>
        <v/>
      </c>
      <c r="EW207" s="146" t="str">
        <f t="shared" si="692"/>
        <v/>
      </c>
      <c r="EX207" s="147" t="str">
        <f t="shared" si="693"/>
        <v/>
      </c>
      <c r="EY207" s="148" t="str">
        <f t="shared" si="694"/>
        <v/>
      </c>
      <c r="EZ207" s="149" t="str">
        <f t="shared" si="695"/>
        <v/>
      </c>
      <c r="FA207" s="150" t="str">
        <f t="shared" si="696"/>
        <v/>
      </c>
      <c r="FB207" s="89"/>
      <c r="FC207" s="5"/>
      <c r="FD207" s="89"/>
      <c r="FE207" s="143" t="str">
        <f t="shared" si="697"/>
        <v/>
      </c>
      <c r="FF207" s="144" t="str">
        <f t="shared" si="698"/>
        <v/>
      </c>
      <c r="FG207" s="145" t="str">
        <f t="shared" si="699"/>
        <v/>
      </c>
      <c r="FH207" s="145" t="str">
        <f t="shared" si="700"/>
        <v/>
      </c>
      <c r="FI207" s="146" t="str">
        <f t="shared" si="701"/>
        <v/>
      </c>
      <c r="FJ207" s="147" t="str">
        <f t="shared" si="702"/>
        <v/>
      </c>
      <c r="FK207" s="148" t="str">
        <f t="shared" si="703"/>
        <v/>
      </c>
      <c r="FL207" s="149" t="str">
        <f t="shared" si="704"/>
        <v/>
      </c>
      <c r="FM207" s="150" t="str">
        <f t="shared" si="705"/>
        <v/>
      </c>
      <c r="FN207" s="89"/>
      <c r="FO207" s="5"/>
      <c r="FP207" s="89"/>
      <c r="FQ207" s="143" t="str">
        <f>IF(FU207="","",#REF!)</f>
        <v/>
      </c>
      <c r="FR207" s="144" t="str">
        <f t="shared" si="706"/>
        <v/>
      </c>
      <c r="FS207" s="145" t="str">
        <f t="shared" si="707"/>
        <v/>
      </c>
      <c r="FT207" s="145" t="str">
        <f t="shared" si="708"/>
        <v/>
      </c>
      <c r="FU207" s="146" t="str">
        <f t="shared" si="709"/>
        <v/>
      </c>
      <c r="FV207" s="147" t="str">
        <f t="shared" si="710"/>
        <v/>
      </c>
      <c r="FW207" s="148" t="str">
        <f t="shared" si="711"/>
        <v/>
      </c>
      <c r="FX207" s="149" t="str">
        <f t="shared" si="712"/>
        <v/>
      </c>
      <c r="FY207" s="150" t="str">
        <f t="shared" si="713"/>
        <v/>
      </c>
      <c r="FZ207" s="89"/>
      <c r="GA207" s="5"/>
      <c r="GB207" s="89"/>
      <c r="GC207" s="143" t="str">
        <f t="shared" si="714"/>
        <v/>
      </c>
      <c r="GD207" s="144" t="str">
        <f t="shared" si="715"/>
        <v/>
      </c>
      <c r="GE207" s="145" t="str">
        <f t="shared" si="716"/>
        <v/>
      </c>
      <c r="GF207" s="145" t="str">
        <f t="shared" si="717"/>
        <v/>
      </c>
      <c r="GG207" s="146" t="str">
        <f t="shared" si="718"/>
        <v/>
      </c>
      <c r="GH207" s="147" t="str">
        <f t="shared" si="719"/>
        <v/>
      </c>
      <c r="GI207" s="148" t="str">
        <f t="shared" si="720"/>
        <v/>
      </c>
      <c r="GJ207" s="149" t="str">
        <f t="shared" si="721"/>
        <v/>
      </c>
      <c r="GK207" s="150" t="str">
        <f t="shared" si="722"/>
        <v/>
      </c>
      <c r="GL207" s="89"/>
      <c r="GM207" s="5"/>
      <c r="GN207" s="89"/>
      <c r="GO207" s="143" t="str">
        <f t="shared" si="723"/>
        <v/>
      </c>
      <c r="GP207" s="144" t="str">
        <f t="shared" si="724"/>
        <v/>
      </c>
      <c r="GQ207" s="145" t="str">
        <f t="shared" si="725"/>
        <v/>
      </c>
      <c r="GR207" s="145" t="str">
        <f t="shared" si="726"/>
        <v/>
      </c>
      <c r="GS207" s="146" t="str">
        <f t="shared" si="727"/>
        <v/>
      </c>
      <c r="GT207" s="147" t="str">
        <f t="shared" si="728"/>
        <v/>
      </c>
      <c r="GU207" s="148" t="str">
        <f t="shared" si="729"/>
        <v/>
      </c>
      <c r="GV207" s="149" t="str">
        <f t="shared" si="730"/>
        <v/>
      </c>
      <c r="GW207" s="150" t="str">
        <f t="shared" si="731"/>
        <v/>
      </c>
      <c r="GX207" s="89"/>
      <c r="GY207" s="5"/>
      <c r="GZ207" s="89"/>
      <c r="HA207" s="143" t="str">
        <f t="shared" si="732"/>
        <v/>
      </c>
      <c r="HB207" s="144" t="str">
        <f t="shared" si="733"/>
        <v/>
      </c>
      <c r="HC207" s="145" t="str">
        <f t="shared" si="734"/>
        <v/>
      </c>
      <c r="HD207" s="145" t="str">
        <f t="shared" si="735"/>
        <v/>
      </c>
      <c r="HE207" s="146" t="str">
        <f t="shared" si="736"/>
        <v/>
      </c>
      <c r="HF207" s="147" t="str">
        <f t="shared" si="737"/>
        <v/>
      </c>
      <c r="HG207" s="148" t="str">
        <f t="shared" si="738"/>
        <v/>
      </c>
      <c r="HH207" s="149" t="str">
        <f t="shared" si="739"/>
        <v/>
      </c>
      <c r="HI207" s="150" t="str">
        <f t="shared" si="740"/>
        <v/>
      </c>
      <c r="HJ207" s="89"/>
      <c r="HK207" s="5"/>
      <c r="HL207" s="89"/>
      <c r="HM207" s="143" t="str">
        <f t="shared" si="741"/>
        <v/>
      </c>
      <c r="HN207" s="144" t="str">
        <f t="shared" si="742"/>
        <v/>
      </c>
      <c r="HO207" s="145" t="str">
        <f t="shared" si="743"/>
        <v/>
      </c>
      <c r="HP207" s="145" t="str">
        <f t="shared" si="744"/>
        <v/>
      </c>
      <c r="HQ207" s="146" t="str">
        <f t="shared" si="745"/>
        <v/>
      </c>
      <c r="HR207" s="147" t="str">
        <f t="shared" si="746"/>
        <v/>
      </c>
      <c r="HS207" s="148" t="str">
        <f t="shared" si="747"/>
        <v/>
      </c>
      <c r="HT207" s="149" t="str">
        <f t="shared" si="748"/>
        <v/>
      </c>
      <c r="HU207" s="150" t="str">
        <f t="shared" si="749"/>
        <v/>
      </c>
      <c r="HV207" s="89"/>
      <c r="HW207" s="5"/>
      <c r="HX207" s="89"/>
      <c r="HY207" s="143" t="str">
        <f t="shared" si="750"/>
        <v/>
      </c>
      <c r="HZ207" s="144" t="str">
        <f t="shared" si="751"/>
        <v/>
      </c>
      <c r="IA207" s="145" t="str">
        <f t="shared" si="752"/>
        <v/>
      </c>
      <c r="IB207" s="145" t="str">
        <f t="shared" si="753"/>
        <v/>
      </c>
      <c r="IC207" s="146" t="str">
        <f t="shared" si="754"/>
        <v/>
      </c>
      <c r="ID207" s="147" t="str">
        <f t="shared" si="755"/>
        <v/>
      </c>
      <c r="IE207" s="148" t="str">
        <f t="shared" si="756"/>
        <v/>
      </c>
      <c r="IF207" s="149" t="str">
        <f t="shared" si="757"/>
        <v/>
      </c>
      <c r="IG207" s="150" t="str">
        <f t="shared" si="758"/>
        <v/>
      </c>
      <c r="IH207" s="89"/>
      <c r="II207" s="5"/>
      <c r="IJ207" s="89"/>
      <c r="IK207" s="143" t="str">
        <f t="shared" si="759"/>
        <v/>
      </c>
      <c r="IL207" s="144" t="str">
        <f t="shared" si="760"/>
        <v/>
      </c>
      <c r="IM207" s="145" t="str">
        <f t="shared" si="761"/>
        <v/>
      </c>
      <c r="IN207" s="145" t="str">
        <f t="shared" si="762"/>
        <v/>
      </c>
      <c r="IO207" s="146" t="str">
        <f t="shared" si="763"/>
        <v/>
      </c>
      <c r="IP207" s="147" t="str">
        <f t="shared" si="764"/>
        <v/>
      </c>
      <c r="IQ207" s="148" t="str">
        <f t="shared" si="765"/>
        <v/>
      </c>
      <c r="IR207" s="149" t="str">
        <f t="shared" si="766"/>
        <v/>
      </c>
      <c r="IS207" s="150" t="str">
        <f t="shared" si="767"/>
        <v/>
      </c>
      <c r="IT207" s="89"/>
      <c r="IU207" s="5"/>
      <c r="IV207" s="89"/>
      <c r="IW207" s="143" t="str">
        <f t="shared" si="768"/>
        <v/>
      </c>
      <c r="IX207" s="144" t="str">
        <f t="shared" si="769"/>
        <v/>
      </c>
      <c r="IY207" s="145" t="str">
        <f t="shared" si="770"/>
        <v/>
      </c>
      <c r="IZ207" s="145" t="str">
        <f t="shared" si="771"/>
        <v/>
      </c>
      <c r="JA207" s="146" t="str">
        <f t="shared" si="772"/>
        <v/>
      </c>
      <c r="JB207" s="147" t="str">
        <f t="shared" si="773"/>
        <v/>
      </c>
      <c r="JC207" s="148" t="str">
        <f t="shared" si="774"/>
        <v/>
      </c>
      <c r="JD207" s="149" t="str">
        <f t="shared" si="775"/>
        <v/>
      </c>
      <c r="JE207" s="150" t="str">
        <f t="shared" si="776"/>
        <v/>
      </c>
      <c r="JF207" s="89"/>
      <c r="JG207" s="5"/>
      <c r="JH207" s="89"/>
      <c r="JI207" s="143" t="str">
        <f t="shared" si="777"/>
        <v/>
      </c>
      <c r="JJ207" s="144" t="str">
        <f t="shared" si="778"/>
        <v/>
      </c>
      <c r="JK207" s="145" t="str">
        <f t="shared" si="779"/>
        <v/>
      </c>
      <c r="JL207" s="145" t="str">
        <f t="shared" si="780"/>
        <v/>
      </c>
      <c r="JM207" s="146" t="str">
        <f t="shared" si="781"/>
        <v/>
      </c>
      <c r="JN207" s="147" t="str">
        <f t="shared" si="782"/>
        <v/>
      </c>
      <c r="JO207" s="148" t="str">
        <f t="shared" si="783"/>
        <v/>
      </c>
      <c r="JP207" s="149" t="str">
        <f t="shared" si="784"/>
        <v/>
      </c>
      <c r="JQ207" s="150" t="str">
        <f t="shared" si="785"/>
        <v/>
      </c>
      <c r="JR207" s="89"/>
      <c r="JS207" s="5"/>
      <c r="JT207" s="89"/>
      <c r="JU207" s="143" t="str">
        <f t="shared" si="786"/>
        <v/>
      </c>
      <c r="JV207" s="144" t="str">
        <f t="shared" si="787"/>
        <v/>
      </c>
      <c r="JW207" s="145" t="str">
        <f t="shared" si="788"/>
        <v/>
      </c>
      <c r="JX207" s="145" t="str">
        <f t="shared" si="789"/>
        <v/>
      </c>
      <c r="JY207" s="146" t="str">
        <f t="shared" si="790"/>
        <v/>
      </c>
      <c r="JZ207" s="147" t="str">
        <f t="shared" si="791"/>
        <v/>
      </c>
      <c r="KA207" s="148" t="str">
        <f t="shared" si="792"/>
        <v/>
      </c>
      <c r="KB207" s="149" t="str">
        <f t="shared" si="793"/>
        <v/>
      </c>
      <c r="KC207" s="150" t="str">
        <f t="shared" si="794"/>
        <v/>
      </c>
      <c r="KD207" s="89"/>
      <c r="KE207" s="5"/>
      <c r="KF207" s="89"/>
    </row>
    <row r="208" spans="1:292" ht="13.5" customHeight="1" x14ac:dyDescent="0.25">
      <c r="A208" s="100"/>
      <c r="E208" s="143" t="str">
        <f t="shared" si="621"/>
        <v/>
      </c>
      <c r="F208" s="144" t="str">
        <f t="shared" si="622"/>
        <v/>
      </c>
      <c r="G208" s="145" t="str">
        <f t="shared" si="623"/>
        <v/>
      </c>
      <c r="H208" s="145" t="str">
        <f t="shared" si="624"/>
        <v/>
      </c>
      <c r="I208" s="146" t="str">
        <f t="shared" si="625"/>
        <v/>
      </c>
      <c r="J208" s="147" t="str">
        <f t="shared" si="626"/>
        <v/>
      </c>
      <c r="K208" s="148" t="str">
        <f t="shared" si="627"/>
        <v/>
      </c>
      <c r="L208" s="149" t="str">
        <f t="shared" si="628"/>
        <v/>
      </c>
      <c r="M208" s="150" t="str">
        <f t="shared" si="629"/>
        <v/>
      </c>
      <c r="O208" s="5"/>
      <c r="Q208" s="143" t="str">
        <f t="shared" si="630"/>
        <v/>
      </c>
      <c r="R208" s="144" t="str">
        <f t="shared" si="631"/>
        <v/>
      </c>
      <c r="S208" s="145" t="str">
        <f t="shared" si="632"/>
        <v/>
      </c>
      <c r="T208" s="145" t="str">
        <f t="shared" si="633"/>
        <v/>
      </c>
      <c r="U208" s="146" t="str">
        <f t="shared" si="634"/>
        <v/>
      </c>
      <c r="V208" s="147" t="str">
        <f t="shared" si="635"/>
        <v/>
      </c>
      <c r="W208" s="148" t="str">
        <f t="shared" si="636"/>
        <v/>
      </c>
      <c r="X208" s="149" t="str">
        <f t="shared" si="637"/>
        <v/>
      </c>
      <c r="Y208" s="150" t="str">
        <f t="shared" si="638"/>
        <v/>
      </c>
      <c r="AA208" s="5"/>
      <c r="AC208" s="143" t="str">
        <f t="shared" si="639"/>
        <v/>
      </c>
      <c r="AD208" s="144" t="str">
        <f t="shared" si="640"/>
        <v/>
      </c>
      <c r="AE208" s="145" t="str">
        <f t="shared" si="641"/>
        <v/>
      </c>
      <c r="AF208" s="145" t="str">
        <f t="shared" si="642"/>
        <v/>
      </c>
      <c r="AG208" s="146" t="str">
        <f t="shared" si="643"/>
        <v/>
      </c>
      <c r="AH208" s="147" t="str">
        <f t="shared" si="644"/>
        <v/>
      </c>
      <c r="AI208" s="148" t="str">
        <f t="shared" si="645"/>
        <v/>
      </c>
      <c r="AJ208" s="149" t="str">
        <f t="shared" si="646"/>
        <v/>
      </c>
      <c r="AK208" s="150" t="str">
        <f t="shared" si="647"/>
        <v/>
      </c>
      <c r="AM208" s="5"/>
      <c r="AO208" s="143" t="str">
        <f t="shared" si="598"/>
        <v/>
      </c>
      <c r="AP208" s="144" t="str">
        <f t="shared" si="599"/>
        <v/>
      </c>
      <c r="AQ208" s="145" t="str">
        <f t="shared" si="648"/>
        <v/>
      </c>
      <c r="AR208" s="145" t="str">
        <f t="shared" si="649"/>
        <v/>
      </c>
      <c r="AS208" s="146" t="str">
        <f t="shared" si="600"/>
        <v/>
      </c>
      <c r="AT208" s="147" t="str">
        <f t="shared" si="601"/>
        <v/>
      </c>
      <c r="AU208" s="148" t="str">
        <f t="shared" si="602"/>
        <v/>
      </c>
      <c r="AV208" s="149" t="str">
        <f t="shared" si="603"/>
        <v/>
      </c>
      <c r="AW208" s="150" t="str">
        <f t="shared" si="604"/>
        <v/>
      </c>
      <c r="AX208" s="89"/>
      <c r="AY208" s="5"/>
      <c r="AZ208" s="89"/>
      <c r="BA208" s="143" t="str">
        <f t="shared" si="605"/>
        <v/>
      </c>
      <c r="BB208" s="144" t="str">
        <f t="shared" si="606"/>
        <v/>
      </c>
      <c r="BC208" s="145" t="str">
        <f t="shared" si="650"/>
        <v/>
      </c>
      <c r="BD208" s="145" t="str">
        <f t="shared" si="651"/>
        <v/>
      </c>
      <c r="BE208" s="146" t="str">
        <f t="shared" si="607"/>
        <v/>
      </c>
      <c r="BF208" s="147" t="str">
        <f t="shared" si="608"/>
        <v/>
      </c>
      <c r="BG208" s="148" t="str">
        <f t="shared" si="609"/>
        <v/>
      </c>
      <c r="BH208" s="149" t="str">
        <f t="shared" si="610"/>
        <v/>
      </c>
      <c r="BI208" s="150" t="str">
        <f t="shared" si="611"/>
        <v/>
      </c>
      <c r="BJ208" s="89"/>
      <c r="BK208" s="5"/>
      <c r="BL208" s="89"/>
      <c r="BM208" s="143" t="str">
        <f t="shared" si="804"/>
        <v/>
      </c>
      <c r="BN208" s="144" t="str">
        <f t="shared" si="805"/>
        <v/>
      </c>
      <c r="BO208" s="145" t="str">
        <f t="shared" si="806"/>
        <v/>
      </c>
      <c r="BP208" s="145" t="str">
        <f t="shared" si="807"/>
        <v/>
      </c>
      <c r="BQ208" s="146" t="str">
        <f t="shared" si="808"/>
        <v/>
      </c>
      <c r="BR208" s="147" t="str">
        <f t="shared" si="809"/>
        <v/>
      </c>
      <c r="BS208" s="148" t="str">
        <f t="shared" si="810"/>
        <v/>
      </c>
      <c r="BT208" s="149" t="str">
        <f t="shared" si="811"/>
        <v/>
      </c>
      <c r="BU208" s="150" t="str">
        <f t="shared" si="812"/>
        <v/>
      </c>
      <c r="BV208" s="89"/>
      <c r="BW208" s="5"/>
      <c r="BX208" s="89"/>
      <c r="BY208" s="143" t="str">
        <f t="shared" si="795"/>
        <v/>
      </c>
      <c r="BZ208" s="144" t="str">
        <f t="shared" si="796"/>
        <v/>
      </c>
      <c r="CA208" s="145" t="str">
        <f t="shared" si="797"/>
        <v/>
      </c>
      <c r="CB208" s="145" t="str">
        <f t="shared" si="798"/>
        <v/>
      </c>
      <c r="CC208" s="146" t="str">
        <f t="shared" si="799"/>
        <v/>
      </c>
      <c r="CD208" s="147" t="str">
        <f t="shared" si="800"/>
        <v/>
      </c>
      <c r="CE208" s="148" t="str">
        <f t="shared" si="801"/>
        <v/>
      </c>
      <c r="CF208" s="149" t="str">
        <f t="shared" si="802"/>
        <v/>
      </c>
      <c r="CG208" s="150" t="str">
        <f t="shared" si="803"/>
        <v/>
      </c>
      <c r="CH208" s="89"/>
      <c r="CI208" s="5"/>
      <c r="CJ208" s="89"/>
      <c r="CK208" s="143" t="str">
        <f t="shared" si="652"/>
        <v/>
      </c>
      <c r="CL208" s="144" t="str">
        <f t="shared" si="653"/>
        <v/>
      </c>
      <c r="CM208" s="145" t="str">
        <f t="shared" si="654"/>
        <v/>
      </c>
      <c r="CN208" s="145" t="str">
        <f t="shared" si="655"/>
        <v/>
      </c>
      <c r="CO208" s="146" t="str">
        <f t="shared" si="656"/>
        <v/>
      </c>
      <c r="CP208" s="147" t="str">
        <f t="shared" si="657"/>
        <v/>
      </c>
      <c r="CQ208" s="148" t="str">
        <f t="shared" si="658"/>
        <v/>
      </c>
      <c r="CR208" s="149" t="str">
        <f t="shared" si="659"/>
        <v/>
      </c>
      <c r="CS208" s="150" t="str">
        <f t="shared" si="660"/>
        <v/>
      </c>
      <c r="CT208" s="89"/>
      <c r="CU208" s="5"/>
      <c r="CV208" s="89"/>
      <c r="CW208" s="143" t="str">
        <f t="shared" si="822"/>
        <v/>
      </c>
      <c r="CX208" s="144" t="str">
        <f t="shared" si="823"/>
        <v/>
      </c>
      <c r="CY208" s="145" t="str">
        <f t="shared" si="824"/>
        <v/>
      </c>
      <c r="CZ208" s="145" t="str">
        <f t="shared" si="825"/>
        <v/>
      </c>
      <c r="DA208" s="146" t="str">
        <f t="shared" si="826"/>
        <v/>
      </c>
      <c r="DB208" s="147" t="str">
        <f t="shared" si="827"/>
        <v/>
      </c>
      <c r="DC208" s="148" t="str">
        <f t="shared" si="828"/>
        <v/>
      </c>
      <c r="DD208" s="149" t="str">
        <f t="shared" si="829"/>
        <v/>
      </c>
      <c r="DE208" s="150" t="str">
        <f t="shared" si="830"/>
        <v/>
      </c>
      <c r="DF208" s="89"/>
      <c r="DG208" s="5"/>
      <c r="DH208" s="89"/>
      <c r="DI208" s="143" t="str">
        <f t="shared" si="661"/>
        <v/>
      </c>
      <c r="DJ208" s="144" t="str">
        <f t="shared" si="662"/>
        <v/>
      </c>
      <c r="DK208" s="145" t="str">
        <f t="shared" si="663"/>
        <v/>
      </c>
      <c r="DL208" s="145" t="str">
        <f t="shared" si="664"/>
        <v/>
      </c>
      <c r="DM208" s="146" t="str">
        <f t="shared" si="665"/>
        <v/>
      </c>
      <c r="DN208" s="147" t="str">
        <f t="shared" si="666"/>
        <v/>
      </c>
      <c r="DO208" s="148" t="str">
        <f t="shared" si="667"/>
        <v/>
      </c>
      <c r="DP208" s="149" t="str">
        <f t="shared" si="668"/>
        <v/>
      </c>
      <c r="DQ208" s="150" t="str">
        <f t="shared" si="669"/>
        <v/>
      </c>
      <c r="DR208" s="89"/>
      <c r="DS208" s="5"/>
      <c r="DT208" s="89"/>
      <c r="DU208" s="143" t="str">
        <f t="shared" si="670"/>
        <v/>
      </c>
      <c r="DV208" s="144" t="str">
        <f t="shared" si="671"/>
        <v/>
      </c>
      <c r="DW208" s="145" t="str">
        <f t="shared" si="672"/>
        <v/>
      </c>
      <c r="DX208" s="145" t="str">
        <f t="shared" si="673"/>
        <v/>
      </c>
      <c r="DY208" s="146" t="str">
        <f t="shared" si="674"/>
        <v/>
      </c>
      <c r="DZ208" s="147" t="str">
        <f t="shared" si="675"/>
        <v/>
      </c>
      <c r="EA208" s="148" t="str">
        <f t="shared" si="676"/>
        <v/>
      </c>
      <c r="EB208" s="149" t="str">
        <f t="shared" si="677"/>
        <v/>
      </c>
      <c r="EC208" s="150" t="str">
        <f t="shared" si="678"/>
        <v/>
      </c>
      <c r="ED208" s="89"/>
      <c r="EE208" s="5"/>
      <c r="EF208" s="89"/>
      <c r="EG208" s="143" t="str">
        <f t="shared" si="679"/>
        <v/>
      </c>
      <c r="EH208" s="144" t="str">
        <f t="shared" si="680"/>
        <v/>
      </c>
      <c r="EI208" s="145" t="str">
        <f t="shared" si="681"/>
        <v/>
      </c>
      <c r="EJ208" s="145" t="str">
        <f t="shared" si="682"/>
        <v/>
      </c>
      <c r="EK208" s="146" t="str">
        <f t="shared" si="683"/>
        <v/>
      </c>
      <c r="EL208" s="147" t="str">
        <f t="shared" si="684"/>
        <v/>
      </c>
      <c r="EM208" s="148" t="str">
        <f t="shared" si="685"/>
        <v/>
      </c>
      <c r="EN208" s="149" t="str">
        <f t="shared" si="686"/>
        <v/>
      </c>
      <c r="EO208" s="150" t="str">
        <f t="shared" si="687"/>
        <v/>
      </c>
      <c r="EP208" s="89"/>
      <c r="EQ208" s="5"/>
      <c r="ER208" s="89"/>
      <c r="ES208" s="143" t="str">
        <f t="shared" si="688"/>
        <v/>
      </c>
      <c r="ET208" s="144" t="str">
        <f t="shared" si="689"/>
        <v/>
      </c>
      <c r="EU208" s="145" t="str">
        <f t="shared" si="690"/>
        <v/>
      </c>
      <c r="EV208" s="145" t="str">
        <f t="shared" si="691"/>
        <v/>
      </c>
      <c r="EW208" s="146" t="str">
        <f t="shared" si="692"/>
        <v/>
      </c>
      <c r="EX208" s="147" t="str">
        <f t="shared" si="693"/>
        <v/>
      </c>
      <c r="EY208" s="148" t="str">
        <f t="shared" si="694"/>
        <v/>
      </c>
      <c r="EZ208" s="149" t="str">
        <f t="shared" si="695"/>
        <v/>
      </c>
      <c r="FA208" s="150" t="str">
        <f t="shared" si="696"/>
        <v/>
      </c>
      <c r="FB208" s="89"/>
      <c r="FC208" s="5"/>
      <c r="FD208" s="89"/>
      <c r="FE208" s="143" t="str">
        <f t="shared" si="697"/>
        <v/>
      </c>
      <c r="FF208" s="144" t="str">
        <f t="shared" si="698"/>
        <v/>
      </c>
      <c r="FG208" s="145" t="str">
        <f t="shared" si="699"/>
        <v/>
      </c>
      <c r="FH208" s="145" t="str">
        <f t="shared" si="700"/>
        <v/>
      </c>
      <c r="FI208" s="146" t="str">
        <f t="shared" si="701"/>
        <v/>
      </c>
      <c r="FJ208" s="147" t="str">
        <f t="shared" si="702"/>
        <v/>
      </c>
      <c r="FK208" s="148" t="str">
        <f t="shared" si="703"/>
        <v/>
      </c>
      <c r="FL208" s="149" t="str">
        <f t="shared" si="704"/>
        <v/>
      </c>
      <c r="FM208" s="150" t="str">
        <f t="shared" si="705"/>
        <v/>
      </c>
      <c r="FN208" s="89"/>
      <c r="FO208" s="5"/>
      <c r="FP208" s="89"/>
      <c r="FQ208" s="143" t="str">
        <f>IF(FU208="","",#REF!)</f>
        <v/>
      </c>
      <c r="FR208" s="144" t="str">
        <f t="shared" si="706"/>
        <v/>
      </c>
      <c r="FS208" s="145" t="str">
        <f t="shared" si="707"/>
        <v/>
      </c>
      <c r="FT208" s="145" t="str">
        <f t="shared" si="708"/>
        <v/>
      </c>
      <c r="FU208" s="146" t="str">
        <f t="shared" si="709"/>
        <v/>
      </c>
      <c r="FV208" s="147" t="str">
        <f t="shared" si="710"/>
        <v/>
      </c>
      <c r="FW208" s="148" t="str">
        <f t="shared" si="711"/>
        <v/>
      </c>
      <c r="FX208" s="149" t="str">
        <f t="shared" si="712"/>
        <v/>
      </c>
      <c r="FY208" s="150" t="str">
        <f t="shared" si="713"/>
        <v/>
      </c>
      <c r="FZ208" s="89"/>
      <c r="GA208" s="5"/>
      <c r="GB208" s="89"/>
      <c r="GC208" s="143" t="str">
        <f t="shared" si="714"/>
        <v/>
      </c>
      <c r="GD208" s="144" t="str">
        <f t="shared" si="715"/>
        <v/>
      </c>
      <c r="GE208" s="145" t="str">
        <f t="shared" si="716"/>
        <v/>
      </c>
      <c r="GF208" s="145" t="str">
        <f t="shared" si="717"/>
        <v/>
      </c>
      <c r="GG208" s="146" t="str">
        <f t="shared" si="718"/>
        <v/>
      </c>
      <c r="GH208" s="147" t="str">
        <f t="shared" si="719"/>
        <v/>
      </c>
      <c r="GI208" s="148" t="str">
        <f t="shared" si="720"/>
        <v/>
      </c>
      <c r="GJ208" s="149" t="str">
        <f t="shared" si="721"/>
        <v/>
      </c>
      <c r="GK208" s="150" t="str">
        <f t="shared" si="722"/>
        <v/>
      </c>
      <c r="GL208" s="89"/>
      <c r="GM208" s="5"/>
      <c r="GN208" s="89"/>
      <c r="GO208" s="143" t="str">
        <f t="shared" si="723"/>
        <v/>
      </c>
      <c r="GP208" s="144" t="str">
        <f t="shared" si="724"/>
        <v/>
      </c>
      <c r="GQ208" s="145" t="str">
        <f t="shared" si="725"/>
        <v/>
      </c>
      <c r="GR208" s="145" t="str">
        <f t="shared" si="726"/>
        <v/>
      </c>
      <c r="GS208" s="146" t="str">
        <f t="shared" si="727"/>
        <v/>
      </c>
      <c r="GT208" s="147" t="str">
        <f t="shared" si="728"/>
        <v/>
      </c>
      <c r="GU208" s="148" t="str">
        <f t="shared" si="729"/>
        <v/>
      </c>
      <c r="GV208" s="149" t="str">
        <f t="shared" si="730"/>
        <v/>
      </c>
      <c r="GW208" s="150" t="str">
        <f t="shared" si="731"/>
        <v/>
      </c>
      <c r="GX208" s="89"/>
      <c r="GY208" s="5"/>
      <c r="GZ208" s="89"/>
      <c r="HA208" s="143" t="str">
        <f t="shared" si="732"/>
        <v/>
      </c>
      <c r="HB208" s="144" t="str">
        <f t="shared" si="733"/>
        <v/>
      </c>
      <c r="HC208" s="145" t="str">
        <f t="shared" si="734"/>
        <v/>
      </c>
      <c r="HD208" s="145" t="str">
        <f t="shared" si="735"/>
        <v/>
      </c>
      <c r="HE208" s="146" t="str">
        <f t="shared" si="736"/>
        <v/>
      </c>
      <c r="HF208" s="147" t="str">
        <f t="shared" si="737"/>
        <v/>
      </c>
      <c r="HG208" s="148" t="str">
        <f t="shared" si="738"/>
        <v/>
      </c>
      <c r="HH208" s="149" t="str">
        <f t="shared" si="739"/>
        <v/>
      </c>
      <c r="HI208" s="150" t="str">
        <f t="shared" si="740"/>
        <v/>
      </c>
      <c r="HJ208" s="89"/>
      <c r="HK208" s="5"/>
      <c r="HL208" s="89"/>
      <c r="HM208" s="143" t="str">
        <f t="shared" si="741"/>
        <v/>
      </c>
      <c r="HN208" s="144" t="str">
        <f t="shared" si="742"/>
        <v/>
      </c>
      <c r="HO208" s="145" t="str">
        <f t="shared" si="743"/>
        <v/>
      </c>
      <c r="HP208" s="145" t="str">
        <f t="shared" si="744"/>
        <v/>
      </c>
      <c r="HQ208" s="146" t="str">
        <f t="shared" si="745"/>
        <v/>
      </c>
      <c r="HR208" s="147" t="str">
        <f t="shared" si="746"/>
        <v/>
      </c>
      <c r="HS208" s="148" t="str">
        <f t="shared" si="747"/>
        <v/>
      </c>
      <c r="HT208" s="149" t="str">
        <f t="shared" si="748"/>
        <v/>
      </c>
      <c r="HU208" s="150" t="str">
        <f t="shared" si="749"/>
        <v/>
      </c>
      <c r="HV208" s="89"/>
      <c r="HW208" s="5"/>
      <c r="HX208" s="89"/>
      <c r="HY208" s="143" t="str">
        <f t="shared" si="750"/>
        <v/>
      </c>
      <c r="HZ208" s="144" t="str">
        <f t="shared" si="751"/>
        <v/>
      </c>
      <c r="IA208" s="145" t="str">
        <f t="shared" si="752"/>
        <v/>
      </c>
      <c r="IB208" s="145" t="str">
        <f t="shared" si="753"/>
        <v/>
      </c>
      <c r="IC208" s="146" t="str">
        <f t="shared" si="754"/>
        <v/>
      </c>
      <c r="ID208" s="147" t="str">
        <f t="shared" si="755"/>
        <v/>
      </c>
      <c r="IE208" s="148" t="str">
        <f t="shared" si="756"/>
        <v/>
      </c>
      <c r="IF208" s="149" t="str">
        <f t="shared" si="757"/>
        <v/>
      </c>
      <c r="IG208" s="150" t="str">
        <f t="shared" si="758"/>
        <v/>
      </c>
      <c r="IH208" s="89"/>
      <c r="II208" s="5"/>
      <c r="IJ208" s="89"/>
      <c r="IK208" s="143" t="str">
        <f t="shared" si="759"/>
        <v/>
      </c>
      <c r="IL208" s="144" t="str">
        <f t="shared" si="760"/>
        <v/>
      </c>
      <c r="IM208" s="145" t="str">
        <f t="shared" si="761"/>
        <v/>
      </c>
      <c r="IN208" s="145" t="str">
        <f t="shared" si="762"/>
        <v/>
      </c>
      <c r="IO208" s="146" t="str">
        <f t="shared" si="763"/>
        <v/>
      </c>
      <c r="IP208" s="147" t="str">
        <f t="shared" si="764"/>
        <v/>
      </c>
      <c r="IQ208" s="148" t="str">
        <f t="shared" si="765"/>
        <v/>
      </c>
      <c r="IR208" s="149" t="str">
        <f t="shared" si="766"/>
        <v/>
      </c>
      <c r="IS208" s="150" t="str">
        <f t="shared" si="767"/>
        <v/>
      </c>
      <c r="IT208" s="89"/>
      <c r="IU208" s="5"/>
      <c r="IV208" s="89"/>
      <c r="IW208" s="143" t="str">
        <f t="shared" si="768"/>
        <v/>
      </c>
      <c r="IX208" s="144" t="str">
        <f t="shared" si="769"/>
        <v/>
      </c>
      <c r="IY208" s="145" t="str">
        <f t="shared" si="770"/>
        <v/>
      </c>
      <c r="IZ208" s="145" t="str">
        <f t="shared" si="771"/>
        <v/>
      </c>
      <c r="JA208" s="146" t="str">
        <f t="shared" si="772"/>
        <v/>
      </c>
      <c r="JB208" s="147" t="str">
        <f t="shared" si="773"/>
        <v/>
      </c>
      <c r="JC208" s="148" t="str">
        <f t="shared" si="774"/>
        <v/>
      </c>
      <c r="JD208" s="149" t="str">
        <f t="shared" si="775"/>
        <v/>
      </c>
      <c r="JE208" s="150" t="str">
        <f t="shared" si="776"/>
        <v/>
      </c>
      <c r="JF208" s="89"/>
      <c r="JG208" s="5"/>
      <c r="JH208" s="89"/>
      <c r="JI208" s="143" t="str">
        <f t="shared" si="777"/>
        <v/>
      </c>
      <c r="JJ208" s="144" t="str">
        <f t="shared" si="778"/>
        <v/>
      </c>
      <c r="JK208" s="145" t="str">
        <f t="shared" si="779"/>
        <v/>
      </c>
      <c r="JL208" s="145" t="str">
        <f t="shared" si="780"/>
        <v/>
      </c>
      <c r="JM208" s="146" t="str">
        <f t="shared" si="781"/>
        <v/>
      </c>
      <c r="JN208" s="147" t="str">
        <f t="shared" si="782"/>
        <v/>
      </c>
      <c r="JO208" s="148" t="str">
        <f t="shared" si="783"/>
        <v/>
      </c>
      <c r="JP208" s="149" t="str">
        <f t="shared" si="784"/>
        <v/>
      </c>
      <c r="JQ208" s="150" t="str">
        <f t="shared" si="785"/>
        <v/>
      </c>
      <c r="JR208" s="89"/>
      <c r="JS208" s="5"/>
      <c r="JT208" s="89"/>
      <c r="JU208" s="143" t="str">
        <f t="shared" si="786"/>
        <v/>
      </c>
      <c r="JV208" s="144" t="str">
        <f t="shared" si="787"/>
        <v/>
      </c>
      <c r="JW208" s="145" t="str">
        <f t="shared" si="788"/>
        <v/>
      </c>
      <c r="JX208" s="145" t="str">
        <f t="shared" si="789"/>
        <v/>
      </c>
      <c r="JY208" s="146" t="str">
        <f t="shared" si="790"/>
        <v/>
      </c>
      <c r="JZ208" s="147" t="str">
        <f t="shared" si="791"/>
        <v/>
      </c>
      <c r="KA208" s="148" t="str">
        <f t="shared" si="792"/>
        <v/>
      </c>
      <c r="KB208" s="149" t="str">
        <f t="shared" si="793"/>
        <v/>
      </c>
      <c r="KC208" s="150" t="str">
        <f t="shared" si="794"/>
        <v/>
      </c>
      <c r="KD208" s="89"/>
      <c r="KE208" s="5"/>
      <c r="KF208" s="89"/>
    </row>
    <row r="209" spans="1:292" ht="13.5" customHeight="1" x14ac:dyDescent="0.25">
      <c r="A209" s="100"/>
      <c r="E209" s="143" t="str">
        <f t="shared" si="621"/>
        <v/>
      </c>
      <c r="F209" s="144" t="str">
        <f t="shared" si="622"/>
        <v/>
      </c>
      <c r="G209" s="145" t="str">
        <f t="shared" si="623"/>
        <v/>
      </c>
      <c r="H209" s="145" t="str">
        <f t="shared" si="624"/>
        <v/>
      </c>
      <c r="I209" s="146" t="str">
        <f t="shared" si="625"/>
        <v/>
      </c>
      <c r="J209" s="147" t="str">
        <f t="shared" si="626"/>
        <v/>
      </c>
      <c r="K209" s="148" t="str">
        <f t="shared" si="627"/>
        <v/>
      </c>
      <c r="L209" s="149" t="str">
        <f t="shared" si="628"/>
        <v/>
      </c>
      <c r="M209" s="150" t="str">
        <f t="shared" si="629"/>
        <v/>
      </c>
      <c r="O209" s="5"/>
      <c r="Q209" s="143" t="str">
        <f t="shared" si="630"/>
        <v/>
      </c>
      <c r="R209" s="144" t="str">
        <f t="shared" si="631"/>
        <v/>
      </c>
      <c r="S209" s="145" t="str">
        <f t="shared" si="632"/>
        <v/>
      </c>
      <c r="T209" s="145" t="str">
        <f t="shared" si="633"/>
        <v/>
      </c>
      <c r="U209" s="146" t="str">
        <f t="shared" si="634"/>
        <v/>
      </c>
      <c r="V209" s="147" t="str">
        <f t="shared" si="635"/>
        <v/>
      </c>
      <c r="W209" s="148" t="str">
        <f t="shared" si="636"/>
        <v/>
      </c>
      <c r="X209" s="149" t="str">
        <f t="shared" si="637"/>
        <v/>
      </c>
      <c r="Y209" s="150" t="str">
        <f t="shared" si="638"/>
        <v/>
      </c>
      <c r="AA209" s="5"/>
      <c r="AC209" s="143" t="str">
        <f t="shared" si="639"/>
        <v/>
      </c>
      <c r="AD209" s="144" t="str">
        <f t="shared" si="640"/>
        <v/>
      </c>
      <c r="AE209" s="145" t="str">
        <f t="shared" si="641"/>
        <v/>
      </c>
      <c r="AF209" s="145" t="str">
        <f t="shared" si="642"/>
        <v/>
      </c>
      <c r="AG209" s="146" t="str">
        <f t="shared" si="643"/>
        <v/>
      </c>
      <c r="AH209" s="147" t="str">
        <f t="shared" si="644"/>
        <v/>
      </c>
      <c r="AI209" s="148" t="str">
        <f t="shared" si="645"/>
        <v/>
      </c>
      <c r="AJ209" s="149" t="str">
        <f t="shared" si="646"/>
        <v/>
      </c>
      <c r="AK209" s="150" t="str">
        <f t="shared" si="647"/>
        <v/>
      </c>
      <c r="AM209" s="5"/>
      <c r="AO209" s="143" t="str">
        <f t="shared" si="598"/>
        <v/>
      </c>
      <c r="AP209" s="144" t="str">
        <f t="shared" si="599"/>
        <v/>
      </c>
      <c r="AQ209" s="145" t="str">
        <f t="shared" si="648"/>
        <v/>
      </c>
      <c r="AR209" s="145" t="str">
        <f t="shared" si="649"/>
        <v/>
      </c>
      <c r="AS209" s="146" t="str">
        <f t="shared" si="600"/>
        <v/>
      </c>
      <c r="AT209" s="147" t="str">
        <f t="shared" si="601"/>
        <v/>
      </c>
      <c r="AU209" s="148" t="str">
        <f t="shared" si="602"/>
        <v/>
      </c>
      <c r="AV209" s="149" t="str">
        <f t="shared" si="603"/>
        <v/>
      </c>
      <c r="AW209" s="150" t="str">
        <f t="shared" si="604"/>
        <v/>
      </c>
      <c r="AX209" s="89"/>
      <c r="AY209" s="5"/>
      <c r="AZ209" s="89"/>
      <c r="BA209" s="143" t="str">
        <f t="shared" si="605"/>
        <v/>
      </c>
      <c r="BB209" s="144" t="str">
        <f t="shared" si="606"/>
        <v/>
      </c>
      <c r="BC209" s="145" t="str">
        <f t="shared" si="650"/>
        <v/>
      </c>
      <c r="BD209" s="145" t="str">
        <f t="shared" si="651"/>
        <v/>
      </c>
      <c r="BE209" s="146" t="str">
        <f t="shared" si="607"/>
        <v/>
      </c>
      <c r="BF209" s="147" t="str">
        <f t="shared" si="608"/>
        <v/>
      </c>
      <c r="BG209" s="148" t="str">
        <f t="shared" si="609"/>
        <v/>
      </c>
      <c r="BH209" s="149" t="str">
        <f t="shared" si="610"/>
        <v/>
      </c>
      <c r="BI209" s="150" t="str">
        <f t="shared" si="611"/>
        <v/>
      </c>
      <c r="BJ209" s="89"/>
      <c r="BK209" s="5"/>
      <c r="BL209" s="89"/>
      <c r="BM209" s="143" t="str">
        <f t="shared" si="804"/>
        <v/>
      </c>
      <c r="BN209" s="144" t="str">
        <f t="shared" si="805"/>
        <v/>
      </c>
      <c r="BO209" s="145" t="str">
        <f t="shared" si="806"/>
        <v/>
      </c>
      <c r="BP209" s="145" t="str">
        <f t="shared" si="807"/>
        <v/>
      </c>
      <c r="BQ209" s="146" t="str">
        <f t="shared" si="808"/>
        <v/>
      </c>
      <c r="BR209" s="147" t="str">
        <f t="shared" si="809"/>
        <v/>
      </c>
      <c r="BS209" s="148" t="str">
        <f t="shared" si="810"/>
        <v/>
      </c>
      <c r="BT209" s="149" t="str">
        <f t="shared" si="811"/>
        <v/>
      </c>
      <c r="BU209" s="150" t="str">
        <f t="shared" si="812"/>
        <v/>
      </c>
      <c r="BV209" s="89"/>
      <c r="BW209" s="5"/>
      <c r="BX209" s="89"/>
      <c r="BY209" s="143" t="str">
        <f t="shared" si="795"/>
        <v/>
      </c>
      <c r="BZ209" s="144" t="str">
        <f t="shared" si="796"/>
        <v/>
      </c>
      <c r="CA209" s="145" t="str">
        <f t="shared" si="797"/>
        <v/>
      </c>
      <c r="CB209" s="145" t="str">
        <f t="shared" si="798"/>
        <v/>
      </c>
      <c r="CC209" s="146" t="str">
        <f t="shared" si="799"/>
        <v/>
      </c>
      <c r="CD209" s="147" t="str">
        <f t="shared" si="800"/>
        <v/>
      </c>
      <c r="CE209" s="148" t="str">
        <f t="shared" si="801"/>
        <v/>
      </c>
      <c r="CF209" s="149" t="str">
        <f t="shared" si="802"/>
        <v/>
      </c>
      <c r="CG209" s="150" t="str">
        <f t="shared" si="803"/>
        <v/>
      </c>
      <c r="CH209" s="89"/>
      <c r="CI209" s="5"/>
      <c r="CJ209" s="89"/>
      <c r="CK209" s="143" t="str">
        <f t="shared" si="652"/>
        <v/>
      </c>
      <c r="CL209" s="144" t="str">
        <f t="shared" si="653"/>
        <v/>
      </c>
      <c r="CM209" s="145" t="str">
        <f t="shared" si="654"/>
        <v/>
      </c>
      <c r="CN209" s="145" t="str">
        <f t="shared" si="655"/>
        <v/>
      </c>
      <c r="CO209" s="146" t="str">
        <f t="shared" si="656"/>
        <v/>
      </c>
      <c r="CP209" s="147" t="str">
        <f t="shared" si="657"/>
        <v/>
      </c>
      <c r="CQ209" s="148" t="str">
        <f t="shared" si="658"/>
        <v/>
      </c>
      <c r="CR209" s="149" t="str">
        <f t="shared" si="659"/>
        <v/>
      </c>
      <c r="CS209" s="150" t="str">
        <f t="shared" si="660"/>
        <v/>
      </c>
      <c r="CT209" s="89"/>
      <c r="CU209" s="5"/>
      <c r="CV209" s="89"/>
      <c r="CW209" s="143" t="str">
        <f t="shared" si="822"/>
        <v/>
      </c>
      <c r="CX209" s="144" t="str">
        <f t="shared" si="823"/>
        <v/>
      </c>
      <c r="CY209" s="145" t="str">
        <f t="shared" si="824"/>
        <v/>
      </c>
      <c r="CZ209" s="145" t="str">
        <f t="shared" si="825"/>
        <v/>
      </c>
      <c r="DA209" s="146" t="str">
        <f t="shared" si="826"/>
        <v/>
      </c>
      <c r="DB209" s="147" t="str">
        <f t="shared" si="827"/>
        <v/>
      </c>
      <c r="DC209" s="148" t="str">
        <f t="shared" si="828"/>
        <v/>
      </c>
      <c r="DD209" s="149" t="str">
        <f t="shared" si="829"/>
        <v/>
      </c>
      <c r="DE209" s="150" t="str">
        <f t="shared" si="830"/>
        <v/>
      </c>
      <c r="DF209" s="89"/>
      <c r="DG209" s="5"/>
      <c r="DH209" s="89"/>
      <c r="DI209" s="143" t="str">
        <f t="shared" si="661"/>
        <v/>
      </c>
      <c r="DJ209" s="144" t="str">
        <f t="shared" si="662"/>
        <v/>
      </c>
      <c r="DK209" s="145" t="str">
        <f t="shared" si="663"/>
        <v/>
      </c>
      <c r="DL209" s="145" t="str">
        <f t="shared" si="664"/>
        <v/>
      </c>
      <c r="DM209" s="146" t="str">
        <f t="shared" si="665"/>
        <v/>
      </c>
      <c r="DN209" s="147" t="str">
        <f t="shared" si="666"/>
        <v/>
      </c>
      <c r="DO209" s="148" t="str">
        <f t="shared" si="667"/>
        <v/>
      </c>
      <c r="DP209" s="149" t="str">
        <f t="shared" si="668"/>
        <v/>
      </c>
      <c r="DQ209" s="150" t="str">
        <f t="shared" si="669"/>
        <v/>
      </c>
      <c r="DR209" s="89"/>
      <c r="DS209" s="5"/>
      <c r="DT209" s="89"/>
      <c r="DU209" s="143" t="str">
        <f t="shared" si="670"/>
        <v/>
      </c>
      <c r="DV209" s="144" t="str">
        <f t="shared" si="671"/>
        <v/>
      </c>
      <c r="DW209" s="145" t="str">
        <f t="shared" si="672"/>
        <v/>
      </c>
      <c r="DX209" s="145" t="str">
        <f t="shared" si="673"/>
        <v/>
      </c>
      <c r="DY209" s="146" t="str">
        <f t="shared" si="674"/>
        <v/>
      </c>
      <c r="DZ209" s="147" t="str">
        <f t="shared" si="675"/>
        <v/>
      </c>
      <c r="EA209" s="148" t="str">
        <f t="shared" si="676"/>
        <v/>
      </c>
      <c r="EB209" s="149" t="str">
        <f t="shared" si="677"/>
        <v/>
      </c>
      <c r="EC209" s="150" t="str">
        <f t="shared" si="678"/>
        <v/>
      </c>
      <c r="ED209" s="89"/>
      <c r="EE209" s="5"/>
      <c r="EF209" s="89"/>
      <c r="EG209" s="143" t="str">
        <f t="shared" si="679"/>
        <v/>
      </c>
      <c r="EH209" s="144" t="str">
        <f t="shared" si="680"/>
        <v/>
      </c>
      <c r="EI209" s="145" t="str">
        <f t="shared" si="681"/>
        <v/>
      </c>
      <c r="EJ209" s="145" t="str">
        <f t="shared" si="682"/>
        <v/>
      </c>
      <c r="EK209" s="146" t="str">
        <f t="shared" si="683"/>
        <v/>
      </c>
      <c r="EL209" s="147" t="str">
        <f t="shared" si="684"/>
        <v/>
      </c>
      <c r="EM209" s="148" t="str">
        <f t="shared" si="685"/>
        <v/>
      </c>
      <c r="EN209" s="149" t="str">
        <f t="shared" si="686"/>
        <v/>
      </c>
      <c r="EO209" s="150" t="str">
        <f t="shared" si="687"/>
        <v/>
      </c>
      <c r="EP209" s="89"/>
      <c r="EQ209" s="5"/>
      <c r="ER209" s="89"/>
      <c r="ES209" s="143" t="str">
        <f t="shared" si="688"/>
        <v/>
      </c>
      <c r="ET209" s="144" t="str">
        <f t="shared" si="689"/>
        <v/>
      </c>
      <c r="EU209" s="145" t="str">
        <f t="shared" si="690"/>
        <v/>
      </c>
      <c r="EV209" s="145" t="str">
        <f t="shared" si="691"/>
        <v/>
      </c>
      <c r="EW209" s="146" t="str">
        <f t="shared" si="692"/>
        <v/>
      </c>
      <c r="EX209" s="147" t="str">
        <f t="shared" si="693"/>
        <v/>
      </c>
      <c r="EY209" s="148" t="str">
        <f t="shared" si="694"/>
        <v/>
      </c>
      <c r="EZ209" s="149" t="str">
        <f t="shared" si="695"/>
        <v/>
      </c>
      <c r="FA209" s="150" t="str">
        <f t="shared" si="696"/>
        <v/>
      </c>
      <c r="FB209" s="89"/>
      <c r="FC209" s="5"/>
      <c r="FD209" s="89"/>
      <c r="FE209" s="143" t="str">
        <f t="shared" si="697"/>
        <v/>
      </c>
      <c r="FF209" s="144" t="str">
        <f t="shared" si="698"/>
        <v/>
      </c>
      <c r="FG209" s="145" t="str">
        <f t="shared" si="699"/>
        <v/>
      </c>
      <c r="FH209" s="145" t="str">
        <f t="shared" si="700"/>
        <v/>
      </c>
      <c r="FI209" s="146" t="str">
        <f t="shared" si="701"/>
        <v/>
      </c>
      <c r="FJ209" s="147" t="str">
        <f t="shared" si="702"/>
        <v/>
      </c>
      <c r="FK209" s="148" t="str">
        <f t="shared" si="703"/>
        <v/>
      </c>
      <c r="FL209" s="149" t="str">
        <f t="shared" si="704"/>
        <v/>
      </c>
      <c r="FM209" s="150" t="str">
        <f t="shared" si="705"/>
        <v/>
      </c>
      <c r="FN209" s="89"/>
      <c r="FO209" s="5"/>
      <c r="FP209" s="89"/>
      <c r="FQ209" s="143" t="str">
        <f>IF(FU209="","",#REF!)</f>
        <v/>
      </c>
      <c r="FR209" s="144" t="str">
        <f t="shared" si="706"/>
        <v/>
      </c>
      <c r="FS209" s="145" t="str">
        <f t="shared" si="707"/>
        <v/>
      </c>
      <c r="FT209" s="145" t="str">
        <f t="shared" si="708"/>
        <v/>
      </c>
      <c r="FU209" s="146" t="str">
        <f t="shared" si="709"/>
        <v/>
      </c>
      <c r="FV209" s="147" t="str">
        <f t="shared" si="710"/>
        <v/>
      </c>
      <c r="FW209" s="148" t="str">
        <f t="shared" si="711"/>
        <v/>
      </c>
      <c r="FX209" s="149" t="str">
        <f t="shared" si="712"/>
        <v/>
      </c>
      <c r="FY209" s="150" t="str">
        <f t="shared" si="713"/>
        <v/>
      </c>
      <c r="FZ209" s="89"/>
      <c r="GA209" s="5"/>
      <c r="GB209" s="89"/>
      <c r="GC209" s="143" t="str">
        <f t="shared" si="714"/>
        <v/>
      </c>
      <c r="GD209" s="144" t="str">
        <f t="shared" si="715"/>
        <v/>
      </c>
      <c r="GE209" s="145" t="str">
        <f t="shared" si="716"/>
        <v/>
      </c>
      <c r="GF209" s="145" t="str">
        <f t="shared" si="717"/>
        <v/>
      </c>
      <c r="GG209" s="146" t="str">
        <f t="shared" si="718"/>
        <v/>
      </c>
      <c r="GH209" s="147" t="str">
        <f t="shared" si="719"/>
        <v/>
      </c>
      <c r="GI209" s="148" t="str">
        <f t="shared" si="720"/>
        <v/>
      </c>
      <c r="GJ209" s="149" t="str">
        <f t="shared" si="721"/>
        <v/>
      </c>
      <c r="GK209" s="150" t="str">
        <f t="shared" si="722"/>
        <v/>
      </c>
      <c r="GL209" s="89"/>
      <c r="GM209" s="5"/>
      <c r="GN209" s="89"/>
      <c r="GO209" s="143" t="str">
        <f t="shared" si="723"/>
        <v/>
      </c>
      <c r="GP209" s="144" t="str">
        <f t="shared" si="724"/>
        <v/>
      </c>
      <c r="GQ209" s="145" t="str">
        <f t="shared" si="725"/>
        <v/>
      </c>
      <c r="GR209" s="145" t="str">
        <f t="shared" si="726"/>
        <v/>
      </c>
      <c r="GS209" s="146" t="str">
        <f t="shared" si="727"/>
        <v/>
      </c>
      <c r="GT209" s="147" t="str">
        <f t="shared" si="728"/>
        <v/>
      </c>
      <c r="GU209" s="148" t="str">
        <f t="shared" si="729"/>
        <v/>
      </c>
      <c r="GV209" s="149" t="str">
        <f t="shared" si="730"/>
        <v/>
      </c>
      <c r="GW209" s="150" t="str">
        <f t="shared" si="731"/>
        <v/>
      </c>
      <c r="GX209" s="89"/>
      <c r="GY209" s="5"/>
      <c r="GZ209" s="89"/>
      <c r="HA209" s="143" t="str">
        <f t="shared" si="732"/>
        <v/>
      </c>
      <c r="HB209" s="144" t="str">
        <f t="shared" si="733"/>
        <v/>
      </c>
      <c r="HC209" s="145" t="str">
        <f t="shared" si="734"/>
        <v/>
      </c>
      <c r="HD209" s="145" t="str">
        <f t="shared" si="735"/>
        <v/>
      </c>
      <c r="HE209" s="146" t="str">
        <f t="shared" si="736"/>
        <v/>
      </c>
      <c r="HF209" s="147" t="str">
        <f t="shared" si="737"/>
        <v/>
      </c>
      <c r="HG209" s="148" t="str">
        <f t="shared" si="738"/>
        <v/>
      </c>
      <c r="HH209" s="149" t="str">
        <f t="shared" si="739"/>
        <v/>
      </c>
      <c r="HI209" s="150" t="str">
        <f t="shared" si="740"/>
        <v/>
      </c>
      <c r="HJ209" s="89"/>
      <c r="HK209" s="5"/>
      <c r="HL209" s="89"/>
      <c r="HM209" s="143" t="str">
        <f t="shared" si="741"/>
        <v/>
      </c>
      <c r="HN209" s="144" t="str">
        <f t="shared" si="742"/>
        <v/>
      </c>
      <c r="HO209" s="145" t="str">
        <f t="shared" si="743"/>
        <v/>
      </c>
      <c r="HP209" s="145" t="str">
        <f t="shared" si="744"/>
        <v/>
      </c>
      <c r="HQ209" s="146" t="str">
        <f t="shared" si="745"/>
        <v/>
      </c>
      <c r="HR209" s="147" t="str">
        <f t="shared" si="746"/>
        <v/>
      </c>
      <c r="HS209" s="148" t="str">
        <f t="shared" si="747"/>
        <v/>
      </c>
      <c r="HT209" s="149" t="str">
        <f t="shared" si="748"/>
        <v/>
      </c>
      <c r="HU209" s="150" t="str">
        <f t="shared" si="749"/>
        <v/>
      </c>
      <c r="HV209" s="89"/>
      <c r="HW209" s="5"/>
      <c r="HX209" s="89"/>
      <c r="HY209" s="143" t="str">
        <f t="shared" si="750"/>
        <v/>
      </c>
      <c r="HZ209" s="144" t="str">
        <f t="shared" si="751"/>
        <v/>
      </c>
      <c r="IA209" s="145" t="str">
        <f t="shared" si="752"/>
        <v/>
      </c>
      <c r="IB209" s="145" t="str">
        <f t="shared" si="753"/>
        <v/>
      </c>
      <c r="IC209" s="146" t="str">
        <f t="shared" si="754"/>
        <v/>
      </c>
      <c r="ID209" s="147" t="str">
        <f t="shared" si="755"/>
        <v/>
      </c>
      <c r="IE209" s="148" t="str">
        <f t="shared" si="756"/>
        <v/>
      </c>
      <c r="IF209" s="149" t="str">
        <f t="shared" si="757"/>
        <v/>
      </c>
      <c r="IG209" s="150" t="str">
        <f t="shared" si="758"/>
        <v/>
      </c>
      <c r="IH209" s="89"/>
      <c r="II209" s="5"/>
      <c r="IJ209" s="89"/>
      <c r="IK209" s="143" t="str">
        <f t="shared" si="759"/>
        <v/>
      </c>
      <c r="IL209" s="144" t="str">
        <f t="shared" si="760"/>
        <v/>
      </c>
      <c r="IM209" s="145" t="str">
        <f t="shared" si="761"/>
        <v/>
      </c>
      <c r="IN209" s="145" t="str">
        <f t="shared" si="762"/>
        <v/>
      </c>
      <c r="IO209" s="146" t="str">
        <f t="shared" si="763"/>
        <v/>
      </c>
      <c r="IP209" s="147" t="str">
        <f t="shared" si="764"/>
        <v/>
      </c>
      <c r="IQ209" s="148" t="str">
        <f t="shared" si="765"/>
        <v/>
      </c>
      <c r="IR209" s="149" t="str">
        <f t="shared" si="766"/>
        <v/>
      </c>
      <c r="IS209" s="150" t="str">
        <f t="shared" si="767"/>
        <v/>
      </c>
      <c r="IT209" s="89"/>
      <c r="IU209" s="5"/>
      <c r="IV209" s="89"/>
      <c r="IW209" s="143" t="str">
        <f t="shared" si="768"/>
        <v/>
      </c>
      <c r="IX209" s="144" t="str">
        <f t="shared" si="769"/>
        <v/>
      </c>
      <c r="IY209" s="145" t="str">
        <f t="shared" si="770"/>
        <v/>
      </c>
      <c r="IZ209" s="145" t="str">
        <f t="shared" si="771"/>
        <v/>
      </c>
      <c r="JA209" s="146" t="str">
        <f t="shared" si="772"/>
        <v/>
      </c>
      <c r="JB209" s="147" t="str">
        <f t="shared" si="773"/>
        <v/>
      </c>
      <c r="JC209" s="148" t="str">
        <f t="shared" si="774"/>
        <v/>
      </c>
      <c r="JD209" s="149" t="str">
        <f t="shared" si="775"/>
        <v/>
      </c>
      <c r="JE209" s="150" t="str">
        <f t="shared" si="776"/>
        <v/>
      </c>
      <c r="JF209" s="89"/>
      <c r="JG209" s="5"/>
      <c r="JH209" s="89"/>
      <c r="JI209" s="143" t="str">
        <f t="shared" si="777"/>
        <v/>
      </c>
      <c r="JJ209" s="144" t="str">
        <f t="shared" si="778"/>
        <v/>
      </c>
      <c r="JK209" s="145" t="str">
        <f t="shared" si="779"/>
        <v/>
      </c>
      <c r="JL209" s="145" t="str">
        <f t="shared" si="780"/>
        <v/>
      </c>
      <c r="JM209" s="146" t="str">
        <f t="shared" si="781"/>
        <v/>
      </c>
      <c r="JN209" s="147" t="str">
        <f t="shared" si="782"/>
        <v/>
      </c>
      <c r="JO209" s="148" t="str">
        <f t="shared" si="783"/>
        <v/>
      </c>
      <c r="JP209" s="149" t="str">
        <f t="shared" si="784"/>
        <v/>
      </c>
      <c r="JQ209" s="150" t="str">
        <f t="shared" si="785"/>
        <v/>
      </c>
      <c r="JR209" s="89"/>
      <c r="JS209" s="5"/>
      <c r="JT209" s="89"/>
      <c r="JU209" s="143" t="str">
        <f t="shared" si="786"/>
        <v/>
      </c>
      <c r="JV209" s="144" t="str">
        <f t="shared" si="787"/>
        <v/>
      </c>
      <c r="JW209" s="145" t="str">
        <f t="shared" si="788"/>
        <v/>
      </c>
      <c r="JX209" s="145" t="str">
        <f t="shared" si="789"/>
        <v/>
      </c>
      <c r="JY209" s="146" t="str">
        <f t="shared" si="790"/>
        <v/>
      </c>
      <c r="JZ209" s="147" t="str">
        <f t="shared" si="791"/>
        <v/>
      </c>
      <c r="KA209" s="148" t="str">
        <f t="shared" si="792"/>
        <v/>
      </c>
      <c r="KB209" s="149" t="str">
        <f t="shared" si="793"/>
        <v/>
      </c>
      <c r="KC209" s="150" t="str">
        <f t="shared" si="794"/>
        <v/>
      </c>
      <c r="KD209" s="89"/>
      <c r="KE209" s="5"/>
      <c r="KF209" s="89"/>
    </row>
    <row r="210" spans="1:292" ht="13.5" customHeight="1" x14ac:dyDescent="0.25">
      <c r="A210" s="100"/>
      <c r="E210" s="143" t="str">
        <f t="shared" si="621"/>
        <v/>
      </c>
      <c r="F210" s="144" t="str">
        <f t="shared" si="622"/>
        <v/>
      </c>
      <c r="G210" s="145" t="str">
        <f t="shared" si="623"/>
        <v/>
      </c>
      <c r="H210" s="145" t="str">
        <f t="shared" si="624"/>
        <v/>
      </c>
      <c r="I210" s="146" t="str">
        <f t="shared" si="625"/>
        <v/>
      </c>
      <c r="J210" s="147" t="str">
        <f t="shared" si="626"/>
        <v/>
      </c>
      <c r="K210" s="148" t="str">
        <f t="shared" si="627"/>
        <v/>
      </c>
      <c r="L210" s="149" t="str">
        <f t="shared" si="628"/>
        <v/>
      </c>
      <c r="M210" s="150" t="str">
        <f t="shared" si="629"/>
        <v/>
      </c>
      <c r="O210" s="5"/>
      <c r="Q210" s="143" t="str">
        <f t="shared" si="630"/>
        <v/>
      </c>
      <c r="R210" s="144" t="str">
        <f t="shared" si="631"/>
        <v/>
      </c>
      <c r="S210" s="145" t="str">
        <f t="shared" si="632"/>
        <v/>
      </c>
      <c r="T210" s="145" t="str">
        <f t="shared" si="633"/>
        <v/>
      </c>
      <c r="U210" s="146" t="str">
        <f t="shared" si="634"/>
        <v/>
      </c>
      <c r="V210" s="147" t="str">
        <f t="shared" si="635"/>
        <v/>
      </c>
      <c r="W210" s="148" t="str">
        <f t="shared" si="636"/>
        <v/>
      </c>
      <c r="X210" s="149" t="str">
        <f t="shared" si="637"/>
        <v/>
      </c>
      <c r="Y210" s="150" t="str">
        <f t="shared" si="638"/>
        <v/>
      </c>
      <c r="AA210" s="5"/>
      <c r="AC210" s="143" t="str">
        <f t="shared" si="639"/>
        <v/>
      </c>
      <c r="AD210" s="144" t="str">
        <f t="shared" si="640"/>
        <v/>
      </c>
      <c r="AE210" s="145" t="str">
        <f t="shared" si="641"/>
        <v/>
      </c>
      <c r="AF210" s="145" t="str">
        <f t="shared" si="642"/>
        <v/>
      </c>
      <c r="AG210" s="146" t="str">
        <f t="shared" si="643"/>
        <v/>
      </c>
      <c r="AH210" s="147" t="str">
        <f t="shared" si="644"/>
        <v/>
      </c>
      <c r="AI210" s="148" t="str">
        <f t="shared" si="645"/>
        <v/>
      </c>
      <c r="AJ210" s="149" t="str">
        <f t="shared" si="646"/>
        <v/>
      </c>
      <c r="AK210" s="150" t="str">
        <f t="shared" si="647"/>
        <v/>
      </c>
      <c r="AM210" s="5"/>
      <c r="AO210" s="143" t="str">
        <f t="shared" si="598"/>
        <v/>
      </c>
      <c r="AP210" s="144" t="str">
        <f t="shared" si="599"/>
        <v/>
      </c>
      <c r="AQ210" s="145" t="str">
        <f t="shared" si="648"/>
        <v/>
      </c>
      <c r="AR210" s="145" t="str">
        <f t="shared" si="649"/>
        <v/>
      </c>
      <c r="AS210" s="146" t="str">
        <f t="shared" si="600"/>
        <v/>
      </c>
      <c r="AT210" s="147" t="str">
        <f t="shared" si="601"/>
        <v/>
      </c>
      <c r="AU210" s="148" t="str">
        <f t="shared" si="602"/>
        <v/>
      </c>
      <c r="AV210" s="149" t="str">
        <f t="shared" si="603"/>
        <v/>
      </c>
      <c r="AW210" s="150" t="str">
        <f t="shared" si="604"/>
        <v/>
      </c>
      <c r="AX210" s="89"/>
      <c r="AY210" s="5"/>
      <c r="AZ210" s="89"/>
      <c r="BA210" s="143" t="str">
        <f t="shared" si="605"/>
        <v/>
      </c>
      <c r="BB210" s="144" t="str">
        <f t="shared" si="606"/>
        <v/>
      </c>
      <c r="BC210" s="145" t="str">
        <f t="shared" si="650"/>
        <v/>
      </c>
      <c r="BD210" s="145" t="str">
        <f t="shared" si="651"/>
        <v/>
      </c>
      <c r="BE210" s="146" t="str">
        <f t="shared" si="607"/>
        <v/>
      </c>
      <c r="BF210" s="147" t="str">
        <f t="shared" si="608"/>
        <v/>
      </c>
      <c r="BG210" s="148" t="str">
        <f t="shared" si="609"/>
        <v/>
      </c>
      <c r="BH210" s="149" t="str">
        <f t="shared" si="610"/>
        <v/>
      </c>
      <c r="BI210" s="150" t="str">
        <f t="shared" si="611"/>
        <v/>
      </c>
      <c r="BJ210" s="89"/>
      <c r="BK210" s="5"/>
      <c r="BL210" s="89"/>
      <c r="BM210" s="143" t="str">
        <f t="shared" si="804"/>
        <v/>
      </c>
      <c r="BN210" s="144" t="str">
        <f t="shared" si="805"/>
        <v/>
      </c>
      <c r="BO210" s="145" t="str">
        <f t="shared" si="806"/>
        <v/>
      </c>
      <c r="BP210" s="145" t="str">
        <f t="shared" si="807"/>
        <v/>
      </c>
      <c r="BQ210" s="146" t="str">
        <f t="shared" si="808"/>
        <v/>
      </c>
      <c r="BR210" s="147" t="str">
        <f t="shared" si="809"/>
        <v/>
      </c>
      <c r="BS210" s="148" t="str">
        <f t="shared" si="810"/>
        <v/>
      </c>
      <c r="BT210" s="149" t="str">
        <f t="shared" si="811"/>
        <v/>
      </c>
      <c r="BU210" s="150" t="str">
        <f t="shared" si="812"/>
        <v/>
      </c>
      <c r="BV210" s="89"/>
      <c r="BW210" s="5"/>
      <c r="BX210" s="89"/>
      <c r="BY210" s="143" t="str">
        <f t="shared" si="795"/>
        <v/>
      </c>
      <c r="BZ210" s="144" t="str">
        <f t="shared" si="796"/>
        <v/>
      </c>
      <c r="CA210" s="145" t="str">
        <f t="shared" si="797"/>
        <v/>
      </c>
      <c r="CB210" s="145" t="str">
        <f t="shared" si="798"/>
        <v/>
      </c>
      <c r="CC210" s="146" t="str">
        <f t="shared" si="799"/>
        <v/>
      </c>
      <c r="CD210" s="147" t="str">
        <f t="shared" si="800"/>
        <v/>
      </c>
      <c r="CE210" s="148" t="str">
        <f t="shared" si="801"/>
        <v/>
      </c>
      <c r="CF210" s="149" t="str">
        <f t="shared" si="802"/>
        <v/>
      </c>
      <c r="CG210" s="150" t="str">
        <f t="shared" si="803"/>
        <v/>
      </c>
      <c r="CH210" s="89"/>
      <c r="CI210" s="5"/>
      <c r="CJ210" s="89"/>
      <c r="CK210" s="143" t="str">
        <f t="shared" si="652"/>
        <v/>
      </c>
      <c r="CL210" s="144" t="str">
        <f t="shared" si="653"/>
        <v/>
      </c>
      <c r="CM210" s="145" t="str">
        <f t="shared" si="654"/>
        <v/>
      </c>
      <c r="CN210" s="145" t="str">
        <f t="shared" si="655"/>
        <v/>
      </c>
      <c r="CO210" s="146" t="str">
        <f t="shared" si="656"/>
        <v/>
      </c>
      <c r="CP210" s="147" t="str">
        <f t="shared" si="657"/>
        <v/>
      </c>
      <c r="CQ210" s="148" t="str">
        <f t="shared" si="658"/>
        <v/>
      </c>
      <c r="CR210" s="149" t="str">
        <f t="shared" si="659"/>
        <v/>
      </c>
      <c r="CS210" s="150" t="str">
        <f t="shared" si="660"/>
        <v/>
      </c>
      <c r="CT210" s="89"/>
      <c r="CU210" s="5"/>
      <c r="CV210" s="89"/>
      <c r="CW210" s="143" t="str">
        <f t="shared" si="822"/>
        <v/>
      </c>
      <c r="CX210" s="144" t="str">
        <f t="shared" si="823"/>
        <v/>
      </c>
      <c r="CY210" s="145" t="str">
        <f t="shared" si="824"/>
        <v/>
      </c>
      <c r="CZ210" s="145" t="str">
        <f t="shared" si="825"/>
        <v/>
      </c>
      <c r="DA210" s="146" t="str">
        <f t="shared" si="826"/>
        <v/>
      </c>
      <c r="DB210" s="147" t="str">
        <f t="shared" si="827"/>
        <v/>
      </c>
      <c r="DC210" s="148" t="str">
        <f t="shared" si="828"/>
        <v/>
      </c>
      <c r="DD210" s="149" t="str">
        <f t="shared" si="829"/>
        <v/>
      </c>
      <c r="DE210" s="150" t="str">
        <f t="shared" si="830"/>
        <v/>
      </c>
      <c r="DF210" s="89"/>
      <c r="DG210" s="5"/>
      <c r="DH210" s="89"/>
      <c r="DI210" s="143" t="str">
        <f t="shared" si="661"/>
        <v/>
      </c>
      <c r="DJ210" s="144" t="str">
        <f t="shared" si="662"/>
        <v/>
      </c>
      <c r="DK210" s="145" t="str">
        <f t="shared" si="663"/>
        <v/>
      </c>
      <c r="DL210" s="145" t="str">
        <f t="shared" si="664"/>
        <v/>
      </c>
      <c r="DM210" s="146" t="str">
        <f t="shared" si="665"/>
        <v/>
      </c>
      <c r="DN210" s="147" t="str">
        <f t="shared" si="666"/>
        <v/>
      </c>
      <c r="DO210" s="148" t="str">
        <f t="shared" si="667"/>
        <v/>
      </c>
      <c r="DP210" s="149" t="str">
        <f t="shared" si="668"/>
        <v/>
      </c>
      <c r="DQ210" s="150" t="str">
        <f t="shared" si="669"/>
        <v/>
      </c>
      <c r="DR210" s="89"/>
      <c r="DS210" s="5"/>
      <c r="DT210" s="89"/>
      <c r="DU210" s="143" t="str">
        <f t="shared" si="670"/>
        <v/>
      </c>
      <c r="DV210" s="144" t="str">
        <f t="shared" si="671"/>
        <v/>
      </c>
      <c r="DW210" s="145" t="str">
        <f t="shared" si="672"/>
        <v/>
      </c>
      <c r="DX210" s="145" t="str">
        <f t="shared" si="673"/>
        <v/>
      </c>
      <c r="DY210" s="146" t="str">
        <f t="shared" si="674"/>
        <v/>
      </c>
      <c r="DZ210" s="147" t="str">
        <f t="shared" si="675"/>
        <v/>
      </c>
      <c r="EA210" s="148" t="str">
        <f t="shared" si="676"/>
        <v/>
      </c>
      <c r="EB210" s="149" t="str">
        <f t="shared" si="677"/>
        <v/>
      </c>
      <c r="EC210" s="150" t="str">
        <f t="shared" si="678"/>
        <v/>
      </c>
      <c r="ED210" s="89"/>
      <c r="EE210" s="5"/>
      <c r="EF210" s="89"/>
      <c r="EG210" s="143" t="str">
        <f t="shared" si="679"/>
        <v/>
      </c>
      <c r="EH210" s="144" t="str">
        <f t="shared" si="680"/>
        <v/>
      </c>
      <c r="EI210" s="145" t="str">
        <f t="shared" si="681"/>
        <v/>
      </c>
      <c r="EJ210" s="145" t="str">
        <f t="shared" si="682"/>
        <v/>
      </c>
      <c r="EK210" s="146" t="str">
        <f t="shared" si="683"/>
        <v/>
      </c>
      <c r="EL210" s="147" t="str">
        <f t="shared" si="684"/>
        <v/>
      </c>
      <c r="EM210" s="148" t="str">
        <f t="shared" si="685"/>
        <v/>
      </c>
      <c r="EN210" s="149" t="str">
        <f t="shared" si="686"/>
        <v/>
      </c>
      <c r="EO210" s="150" t="str">
        <f t="shared" si="687"/>
        <v/>
      </c>
      <c r="EP210" s="89"/>
      <c r="EQ210" s="5"/>
      <c r="ER210" s="89"/>
      <c r="ES210" s="143" t="str">
        <f t="shared" si="688"/>
        <v/>
      </c>
      <c r="ET210" s="144" t="str">
        <f t="shared" si="689"/>
        <v/>
      </c>
      <c r="EU210" s="145" t="str">
        <f t="shared" si="690"/>
        <v/>
      </c>
      <c r="EV210" s="145" t="str">
        <f t="shared" si="691"/>
        <v/>
      </c>
      <c r="EW210" s="146" t="str">
        <f t="shared" si="692"/>
        <v/>
      </c>
      <c r="EX210" s="147" t="str">
        <f t="shared" si="693"/>
        <v/>
      </c>
      <c r="EY210" s="148" t="str">
        <f t="shared" si="694"/>
        <v/>
      </c>
      <c r="EZ210" s="149" t="str">
        <f t="shared" si="695"/>
        <v/>
      </c>
      <c r="FA210" s="150" t="str">
        <f t="shared" si="696"/>
        <v/>
      </c>
      <c r="FB210" s="89"/>
      <c r="FC210" s="5"/>
      <c r="FD210" s="89"/>
      <c r="FE210" s="143" t="str">
        <f t="shared" si="697"/>
        <v/>
      </c>
      <c r="FF210" s="144" t="str">
        <f t="shared" si="698"/>
        <v/>
      </c>
      <c r="FG210" s="145" t="str">
        <f t="shared" si="699"/>
        <v/>
      </c>
      <c r="FH210" s="145" t="str">
        <f t="shared" si="700"/>
        <v/>
      </c>
      <c r="FI210" s="146" t="str">
        <f t="shared" si="701"/>
        <v/>
      </c>
      <c r="FJ210" s="147" t="str">
        <f t="shared" si="702"/>
        <v/>
      </c>
      <c r="FK210" s="148" t="str">
        <f t="shared" si="703"/>
        <v/>
      </c>
      <c r="FL210" s="149" t="str">
        <f t="shared" si="704"/>
        <v/>
      </c>
      <c r="FM210" s="150" t="str">
        <f t="shared" si="705"/>
        <v/>
      </c>
      <c r="FN210" s="89"/>
      <c r="FO210" s="5"/>
      <c r="FP210" s="89"/>
      <c r="FQ210" s="143" t="str">
        <f>IF(FU210="","",#REF!)</f>
        <v/>
      </c>
      <c r="FR210" s="144" t="str">
        <f t="shared" si="706"/>
        <v/>
      </c>
      <c r="FS210" s="145" t="str">
        <f t="shared" si="707"/>
        <v/>
      </c>
      <c r="FT210" s="145" t="str">
        <f t="shared" si="708"/>
        <v/>
      </c>
      <c r="FU210" s="146" t="str">
        <f t="shared" si="709"/>
        <v/>
      </c>
      <c r="FV210" s="147" t="str">
        <f t="shared" si="710"/>
        <v/>
      </c>
      <c r="FW210" s="148" t="str">
        <f t="shared" si="711"/>
        <v/>
      </c>
      <c r="FX210" s="149" t="str">
        <f t="shared" si="712"/>
        <v/>
      </c>
      <c r="FY210" s="150" t="str">
        <f t="shared" si="713"/>
        <v/>
      </c>
      <c r="FZ210" s="89"/>
      <c r="GA210" s="5"/>
      <c r="GB210" s="89"/>
      <c r="GC210" s="143" t="str">
        <f t="shared" si="714"/>
        <v/>
      </c>
      <c r="GD210" s="144" t="str">
        <f t="shared" si="715"/>
        <v/>
      </c>
      <c r="GE210" s="145" t="str">
        <f t="shared" si="716"/>
        <v/>
      </c>
      <c r="GF210" s="145" t="str">
        <f t="shared" si="717"/>
        <v/>
      </c>
      <c r="GG210" s="146" t="str">
        <f t="shared" si="718"/>
        <v/>
      </c>
      <c r="GH210" s="147" t="str">
        <f t="shared" si="719"/>
        <v/>
      </c>
      <c r="GI210" s="148" t="str">
        <f t="shared" si="720"/>
        <v/>
      </c>
      <c r="GJ210" s="149" t="str">
        <f t="shared" si="721"/>
        <v/>
      </c>
      <c r="GK210" s="150" t="str">
        <f t="shared" si="722"/>
        <v/>
      </c>
      <c r="GL210" s="89"/>
      <c r="GM210" s="5"/>
      <c r="GN210" s="89"/>
      <c r="GO210" s="143" t="str">
        <f t="shared" si="723"/>
        <v/>
      </c>
      <c r="GP210" s="144" t="str">
        <f t="shared" si="724"/>
        <v/>
      </c>
      <c r="GQ210" s="145" t="str">
        <f t="shared" si="725"/>
        <v/>
      </c>
      <c r="GR210" s="145" t="str">
        <f t="shared" si="726"/>
        <v/>
      </c>
      <c r="GS210" s="146" t="str">
        <f t="shared" si="727"/>
        <v/>
      </c>
      <c r="GT210" s="147" t="str">
        <f t="shared" si="728"/>
        <v/>
      </c>
      <c r="GU210" s="148" t="str">
        <f t="shared" si="729"/>
        <v/>
      </c>
      <c r="GV210" s="149" t="str">
        <f t="shared" si="730"/>
        <v/>
      </c>
      <c r="GW210" s="150" t="str">
        <f t="shared" si="731"/>
        <v/>
      </c>
      <c r="GX210" s="89"/>
      <c r="GY210" s="5"/>
      <c r="GZ210" s="89"/>
      <c r="HA210" s="143" t="str">
        <f t="shared" si="732"/>
        <v/>
      </c>
      <c r="HB210" s="144" t="str">
        <f t="shared" si="733"/>
        <v/>
      </c>
      <c r="HC210" s="145" t="str">
        <f t="shared" si="734"/>
        <v/>
      </c>
      <c r="HD210" s="145" t="str">
        <f t="shared" si="735"/>
        <v/>
      </c>
      <c r="HE210" s="146" t="str">
        <f t="shared" si="736"/>
        <v/>
      </c>
      <c r="HF210" s="147" t="str">
        <f t="shared" si="737"/>
        <v/>
      </c>
      <c r="HG210" s="148" t="str">
        <f t="shared" si="738"/>
        <v/>
      </c>
      <c r="HH210" s="149" t="str">
        <f t="shared" si="739"/>
        <v/>
      </c>
      <c r="HI210" s="150" t="str">
        <f t="shared" si="740"/>
        <v/>
      </c>
      <c r="HJ210" s="89"/>
      <c r="HK210" s="5"/>
      <c r="HL210" s="89"/>
      <c r="HM210" s="143" t="str">
        <f t="shared" si="741"/>
        <v/>
      </c>
      <c r="HN210" s="144" t="str">
        <f t="shared" si="742"/>
        <v/>
      </c>
      <c r="HO210" s="145" t="str">
        <f t="shared" si="743"/>
        <v/>
      </c>
      <c r="HP210" s="145" t="str">
        <f t="shared" si="744"/>
        <v/>
      </c>
      <c r="HQ210" s="146" t="str">
        <f t="shared" si="745"/>
        <v/>
      </c>
      <c r="HR210" s="147" t="str">
        <f t="shared" si="746"/>
        <v/>
      </c>
      <c r="HS210" s="148" t="str">
        <f t="shared" si="747"/>
        <v/>
      </c>
      <c r="HT210" s="149" t="str">
        <f t="shared" si="748"/>
        <v/>
      </c>
      <c r="HU210" s="150" t="str">
        <f t="shared" si="749"/>
        <v/>
      </c>
      <c r="HV210" s="89"/>
      <c r="HW210" s="5"/>
      <c r="HX210" s="89"/>
      <c r="HY210" s="143" t="str">
        <f t="shared" si="750"/>
        <v/>
      </c>
      <c r="HZ210" s="144" t="str">
        <f t="shared" si="751"/>
        <v/>
      </c>
      <c r="IA210" s="145" t="str">
        <f t="shared" si="752"/>
        <v/>
      </c>
      <c r="IB210" s="145" t="str">
        <f t="shared" si="753"/>
        <v/>
      </c>
      <c r="IC210" s="146" t="str">
        <f t="shared" si="754"/>
        <v/>
      </c>
      <c r="ID210" s="147" t="str">
        <f t="shared" si="755"/>
        <v/>
      </c>
      <c r="IE210" s="148" t="str">
        <f t="shared" si="756"/>
        <v/>
      </c>
      <c r="IF210" s="149" t="str">
        <f t="shared" si="757"/>
        <v/>
      </c>
      <c r="IG210" s="150" t="str">
        <f t="shared" si="758"/>
        <v/>
      </c>
      <c r="IH210" s="89"/>
      <c r="II210" s="5"/>
      <c r="IJ210" s="89"/>
      <c r="IK210" s="143" t="str">
        <f t="shared" si="759"/>
        <v/>
      </c>
      <c r="IL210" s="144" t="str">
        <f t="shared" si="760"/>
        <v/>
      </c>
      <c r="IM210" s="145" t="str">
        <f t="shared" si="761"/>
        <v/>
      </c>
      <c r="IN210" s="145" t="str">
        <f t="shared" si="762"/>
        <v/>
      </c>
      <c r="IO210" s="146" t="str">
        <f t="shared" si="763"/>
        <v/>
      </c>
      <c r="IP210" s="147" t="str">
        <f t="shared" si="764"/>
        <v/>
      </c>
      <c r="IQ210" s="148" t="str">
        <f t="shared" si="765"/>
        <v/>
      </c>
      <c r="IR210" s="149" t="str">
        <f t="shared" si="766"/>
        <v/>
      </c>
      <c r="IS210" s="150" t="str">
        <f t="shared" si="767"/>
        <v/>
      </c>
      <c r="IT210" s="89"/>
      <c r="IU210" s="5"/>
      <c r="IV210" s="89"/>
      <c r="IW210" s="143" t="str">
        <f t="shared" si="768"/>
        <v/>
      </c>
      <c r="IX210" s="144" t="str">
        <f t="shared" si="769"/>
        <v/>
      </c>
      <c r="IY210" s="145" t="str">
        <f t="shared" si="770"/>
        <v/>
      </c>
      <c r="IZ210" s="145" t="str">
        <f t="shared" si="771"/>
        <v/>
      </c>
      <c r="JA210" s="146" t="str">
        <f t="shared" si="772"/>
        <v/>
      </c>
      <c r="JB210" s="147" t="str">
        <f t="shared" si="773"/>
        <v/>
      </c>
      <c r="JC210" s="148" t="str">
        <f t="shared" si="774"/>
        <v/>
      </c>
      <c r="JD210" s="149" t="str">
        <f t="shared" si="775"/>
        <v/>
      </c>
      <c r="JE210" s="150" t="str">
        <f t="shared" si="776"/>
        <v/>
      </c>
      <c r="JF210" s="89"/>
      <c r="JG210" s="5"/>
      <c r="JH210" s="89"/>
      <c r="JI210" s="143" t="str">
        <f t="shared" si="777"/>
        <v/>
      </c>
      <c r="JJ210" s="144" t="str">
        <f t="shared" si="778"/>
        <v/>
      </c>
      <c r="JK210" s="145" t="str">
        <f t="shared" si="779"/>
        <v/>
      </c>
      <c r="JL210" s="145" t="str">
        <f t="shared" si="780"/>
        <v/>
      </c>
      <c r="JM210" s="146" t="str">
        <f t="shared" si="781"/>
        <v/>
      </c>
      <c r="JN210" s="147" t="str">
        <f t="shared" si="782"/>
        <v/>
      </c>
      <c r="JO210" s="148" t="str">
        <f t="shared" si="783"/>
        <v/>
      </c>
      <c r="JP210" s="149" t="str">
        <f t="shared" si="784"/>
        <v/>
      </c>
      <c r="JQ210" s="150" t="str">
        <f t="shared" si="785"/>
        <v/>
      </c>
      <c r="JR210" s="89"/>
      <c r="JS210" s="5"/>
      <c r="JT210" s="89"/>
      <c r="JU210" s="143" t="str">
        <f t="shared" si="786"/>
        <v/>
      </c>
      <c r="JV210" s="144" t="str">
        <f t="shared" si="787"/>
        <v/>
      </c>
      <c r="JW210" s="145" t="str">
        <f t="shared" si="788"/>
        <v/>
      </c>
      <c r="JX210" s="145" t="str">
        <f t="shared" si="789"/>
        <v/>
      </c>
      <c r="JY210" s="146" t="str">
        <f t="shared" si="790"/>
        <v/>
      </c>
      <c r="JZ210" s="147" t="str">
        <f t="shared" si="791"/>
        <v/>
      </c>
      <c r="KA210" s="148" t="str">
        <f t="shared" si="792"/>
        <v/>
      </c>
      <c r="KB210" s="149" t="str">
        <f t="shared" si="793"/>
        <v/>
      </c>
      <c r="KC210" s="150" t="str">
        <f t="shared" si="794"/>
        <v/>
      </c>
      <c r="KD210" s="89"/>
      <c r="KE210" s="5"/>
      <c r="KF210" s="89"/>
    </row>
    <row r="211" spans="1:292" ht="13.5" customHeight="1" x14ac:dyDescent="0.25">
      <c r="A211" s="100"/>
      <c r="E211" s="143" t="str">
        <f t="shared" si="621"/>
        <v/>
      </c>
      <c r="F211" s="144" t="str">
        <f t="shared" si="622"/>
        <v/>
      </c>
      <c r="G211" s="145" t="str">
        <f t="shared" si="623"/>
        <v/>
      </c>
      <c r="H211" s="145" t="str">
        <f t="shared" si="624"/>
        <v/>
      </c>
      <c r="I211" s="146" t="str">
        <f t="shared" si="625"/>
        <v/>
      </c>
      <c r="J211" s="147" t="str">
        <f t="shared" si="626"/>
        <v/>
      </c>
      <c r="K211" s="148" t="str">
        <f t="shared" si="627"/>
        <v/>
      </c>
      <c r="L211" s="149" t="str">
        <f t="shared" si="628"/>
        <v/>
      </c>
      <c r="M211" s="150" t="str">
        <f t="shared" si="629"/>
        <v/>
      </c>
      <c r="O211" s="5"/>
      <c r="Q211" s="143" t="str">
        <f t="shared" si="630"/>
        <v/>
      </c>
      <c r="R211" s="144" t="str">
        <f t="shared" si="631"/>
        <v/>
      </c>
      <c r="S211" s="145" t="str">
        <f t="shared" si="632"/>
        <v/>
      </c>
      <c r="T211" s="145" t="str">
        <f t="shared" si="633"/>
        <v/>
      </c>
      <c r="U211" s="146" t="str">
        <f t="shared" si="634"/>
        <v/>
      </c>
      <c r="V211" s="147" t="str">
        <f t="shared" si="635"/>
        <v/>
      </c>
      <c r="W211" s="148" t="str">
        <f t="shared" si="636"/>
        <v/>
      </c>
      <c r="X211" s="149" t="str">
        <f t="shared" si="637"/>
        <v/>
      </c>
      <c r="Y211" s="150" t="str">
        <f t="shared" si="638"/>
        <v/>
      </c>
      <c r="AA211" s="5"/>
      <c r="AC211" s="143" t="str">
        <f t="shared" si="639"/>
        <v/>
      </c>
      <c r="AD211" s="144" t="str">
        <f t="shared" si="640"/>
        <v/>
      </c>
      <c r="AE211" s="145" t="str">
        <f t="shared" si="641"/>
        <v/>
      </c>
      <c r="AF211" s="145" t="str">
        <f t="shared" si="642"/>
        <v/>
      </c>
      <c r="AG211" s="146" t="str">
        <f t="shared" si="643"/>
        <v/>
      </c>
      <c r="AH211" s="147" t="str">
        <f t="shared" si="644"/>
        <v/>
      </c>
      <c r="AI211" s="148" t="str">
        <f t="shared" si="645"/>
        <v/>
      </c>
      <c r="AJ211" s="149" t="str">
        <f t="shared" si="646"/>
        <v/>
      </c>
      <c r="AK211" s="150" t="str">
        <f t="shared" si="647"/>
        <v/>
      </c>
      <c r="AM211" s="5"/>
      <c r="AO211" s="143" t="str">
        <f t="shared" si="598"/>
        <v/>
      </c>
      <c r="AP211" s="144" t="str">
        <f t="shared" si="599"/>
        <v/>
      </c>
      <c r="AQ211" s="145" t="str">
        <f t="shared" si="648"/>
        <v/>
      </c>
      <c r="AR211" s="145" t="str">
        <f t="shared" si="649"/>
        <v/>
      </c>
      <c r="AS211" s="146" t="str">
        <f t="shared" si="600"/>
        <v/>
      </c>
      <c r="AT211" s="147" t="str">
        <f t="shared" si="601"/>
        <v/>
      </c>
      <c r="AU211" s="148" t="str">
        <f t="shared" si="602"/>
        <v/>
      </c>
      <c r="AV211" s="149" t="str">
        <f t="shared" si="603"/>
        <v/>
      </c>
      <c r="AW211" s="150" t="str">
        <f t="shared" si="604"/>
        <v/>
      </c>
      <c r="AX211" s="89"/>
      <c r="AY211" s="5"/>
      <c r="AZ211" s="89"/>
      <c r="BA211" s="143" t="str">
        <f t="shared" si="605"/>
        <v/>
      </c>
      <c r="BB211" s="144" t="str">
        <f t="shared" si="606"/>
        <v/>
      </c>
      <c r="BC211" s="145" t="str">
        <f t="shared" si="650"/>
        <v/>
      </c>
      <c r="BD211" s="145" t="str">
        <f t="shared" si="651"/>
        <v/>
      </c>
      <c r="BE211" s="146" t="str">
        <f t="shared" si="607"/>
        <v/>
      </c>
      <c r="BF211" s="147" t="str">
        <f t="shared" si="608"/>
        <v/>
      </c>
      <c r="BG211" s="148" t="str">
        <f t="shared" si="609"/>
        <v/>
      </c>
      <c r="BH211" s="149" t="str">
        <f t="shared" si="610"/>
        <v/>
      </c>
      <c r="BI211" s="150" t="str">
        <f t="shared" si="611"/>
        <v/>
      </c>
      <c r="BJ211" s="89"/>
      <c r="BK211" s="5"/>
      <c r="BL211" s="89"/>
      <c r="BM211" s="143" t="str">
        <f t="shared" si="804"/>
        <v/>
      </c>
      <c r="BN211" s="144" t="str">
        <f t="shared" si="805"/>
        <v/>
      </c>
      <c r="BO211" s="145" t="str">
        <f t="shared" si="806"/>
        <v/>
      </c>
      <c r="BP211" s="145" t="str">
        <f t="shared" si="807"/>
        <v/>
      </c>
      <c r="BQ211" s="146" t="str">
        <f t="shared" si="808"/>
        <v/>
      </c>
      <c r="BR211" s="147" t="str">
        <f t="shared" si="809"/>
        <v/>
      </c>
      <c r="BS211" s="148" t="str">
        <f t="shared" si="810"/>
        <v/>
      </c>
      <c r="BT211" s="149" t="str">
        <f t="shared" si="811"/>
        <v/>
      </c>
      <c r="BU211" s="150" t="str">
        <f t="shared" si="812"/>
        <v/>
      </c>
      <c r="BV211" s="89"/>
      <c r="BW211" s="5"/>
      <c r="BX211" s="89"/>
      <c r="BY211" s="143" t="str">
        <f t="shared" si="795"/>
        <v/>
      </c>
      <c r="BZ211" s="144" t="str">
        <f t="shared" si="796"/>
        <v/>
      </c>
      <c r="CA211" s="145" t="str">
        <f t="shared" si="797"/>
        <v/>
      </c>
      <c r="CB211" s="145" t="str">
        <f t="shared" si="798"/>
        <v/>
      </c>
      <c r="CC211" s="146" t="str">
        <f t="shared" si="799"/>
        <v/>
      </c>
      <c r="CD211" s="147" t="str">
        <f t="shared" si="800"/>
        <v/>
      </c>
      <c r="CE211" s="148" t="str">
        <f t="shared" si="801"/>
        <v/>
      </c>
      <c r="CF211" s="149" t="str">
        <f t="shared" si="802"/>
        <v/>
      </c>
      <c r="CG211" s="150" t="str">
        <f t="shared" si="803"/>
        <v/>
      </c>
      <c r="CH211" s="89"/>
      <c r="CI211" s="5"/>
      <c r="CJ211" s="89"/>
      <c r="CK211" s="143" t="str">
        <f t="shared" si="652"/>
        <v/>
      </c>
      <c r="CL211" s="144" t="str">
        <f t="shared" si="653"/>
        <v/>
      </c>
      <c r="CM211" s="145" t="str">
        <f t="shared" si="654"/>
        <v/>
      </c>
      <c r="CN211" s="145" t="str">
        <f t="shared" si="655"/>
        <v/>
      </c>
      <c r="CO211" s="146" t="str">
        <f t="shared" si="656"/>
        <v/>
      </c>
      <c r="CP211" s="147" t="str">
        <f t="shared" si="657"/>
        <v/>
      </c>
      <c r="CQ211" s="148" t="str">
        <f t="shared" si="658"/>
        <v/>
      </c>
      <c r="CR211" s="149" t="str">
        <f t="shared" si="659"/>
        <v/>
      </c>
      <c r="CS211" s="150" t="str">
        <f t="shared" si="660"/>
        <v/>
      </c>
      <c r="CT211" s="89"/>
      <c r="CU211" s="5"/>
      <c r="CV211" s="89"/>
      <c r="CW211" s="143" t="str">
        <f t="shared" si="822"/>
        <v/>
      </c>
      <c r="CX211" s="144" t="str">
        <f t="shared" si="823"/>
        <v/>
      </c>
      <c r="CY211" s="145" t="str">
        <f t="shared" si="824"/>
        <v/>
      </c>
      <c r="CZ211" s="145" t="str">
        <f t="shared" si="825"/>
        <v/>
      </c>
      <c r="DA211" s="146" t="str">
        <f t="shared" si="826"/>
        <v/>
      </c>
      <c r="DB211" s="147" t="str">
        <f t="shared" si="827"/>
        <v/>
      </c>
      <c r="DC211" s="148" t="str">
        <f t="shared" si="828"/>
        <v/>
      </c>
      <c r="DD211" s="149" t="str">
        <f t="shared" si="829"/>
        <v/>
      </c>
      <c r="DE211" s="150" t="str">
        <f t="shared" si="830"/>
        <v/>
      </c>
      <c r="DF211" s="89"/>
      <c r="DG211" s="5"/>
      <c r="DH211" s="89"/>
      <c r="DI211" s="143" t="str">
        <f t="shared" si="661"/>
        <v/>
      </c>
      <c r="DJ211" s="144" t="str">
        <f t="shared" si="662"/>
        <v/>
      </c>
      <c r="DK211" s="145" t="str">
        <f t="shared" si="663"/>
        <v/>
      </c>
      <c r="DL211" s="145" t="str">
        <f t="shared" si="664"/>
        <v/>
      </c>
      <c r="DM211" s="146" t="str">
        <f t="shared" si="665"/>
        <v/>
      </c>
      <c r="DN211" s="147" t="str">
        <f t="shared" si="666"/>
        <v/>
      </c>
      <c r="DO211" s="148" t="str">
        <f t="shared" si="667"/>
        <v/>
      </c>
      <c r="DP211" s="149" t="str">
        <f t="shared" si="668"/>
        <v/>
      </c>
      <c r="DQ211" s="150" t="str">
        <f t="shared" si="669"/>
        <v/>
      </c>
      <c r="DR211" s="89"/>
      <c r="DS211" s="5"/>
      <c r="DT211" s="89"/>
      <c r="DU211" s="143" t="str">
        <f t="shared" si="670"/>
        <v/>
      </c>
      <c r="DV211" s="144" t="str">
        <f t="shared" si="671"/>
        <v/>
      </c>
      <c r="DW211" s="145" t="str">
        <f t="shared" si="672"/>
        <v/>
      </c>
      <c r="DX211" s="145" t="str">
        <f t="shared" si="673"/>
        <v/>
      </c>
      <c r="DY211" s="146" t="str">
        <f t="shared" si="674"/>
        <v/>
      </c>
      <c r="DZ211" s="147" t="str">
        <f t="shared" si="675"/>
        <v/>
      </c>
      <c r="EA211" s="148" t="str">
        <f t="shared" si="676"/>
        <v/>
      </c>
      <c r="EB211" s="149" t="str">
        <f t="shared" si="677"/>
        <v/>
      </c>
      <c r="EC211" s="150" t="str">
        <f t="shared" si="678"/>
        <v/>
      </c>
      <c r="ED211" s="89"/>
      <c r="EE211" s="5"/>
      <c r="EF211" s="89"/>
      <c r="EG211" s="143" t="str">
        <f t="shared" si="679"/>
        <v/>
      </c>
      <c r="EH211" s="144" t="str">
        <f t="shared" si="680"/>
        <v/>
      </c>
      <c r="EI211" s="145" t="str">
        <f t="shared" si="681"/>
        <v/>
      </c>
      <c r="EJ211" s="145" t="str">
        <f t="shared" si="682"/>
        <v/>
      </c>
      <c r="EK211" s="146" t="str">
        <f t="shared" si="683"/>
        <v/>
      </c>
      <c r="EL211" s="147" t="str">
        <f t="shared" si="684"/>
        <v/>
      </c>
      <c r="EM211" s="148" t="str">
        <f t="shared" si="685"/>
        <v/>
      </c>
      <c r="EN211" s="149" t="str">
        <f t="shared" si="686"/>
        <v/>
      </c>
      <c r="EO211" s="150" t="str">
        <f t="shared" si="687"/>
        <v/>
      </c>
      <c r="EP211" s="89"/>
      <c r="EQ211" s="5"/>
      <c r="ER211" s="89"/>
      <c r="ES211" s="143" t="str">
        <f t="shared" si="688"/>
        <v/>
      </c>
      <c r="ET211" s="144" t="str">
        <f t="shared" si="689"/>
        <v/>
      </c>
      <c r="EU211" s="145" t="str">
        <f t="shared" si="690"/>
        <v/>
      </c>
      <c r="EV211" s="145" t="str">
        <f t="shared" si="691"/>
        <v/>
      </c>
      <c r="EW211" s="146" t="str">
        <f t="shared" si="692"/>
        <v/>
      </c>
      <c r="EX211" s="147" t="str">
        <f t="shared" si="693"/>
        <v/>
      </c>
      <c r="EY211" s="148" t="str">
        <f t="shared" si="694"/>
        <v/>
      </c>
      <c r="EZ211" s="149" t="str">
        <f t="shared" si="695"/>
        <v/>
      </c>
      <c r="FA211" s="150" t="str">
        <f t="shared" si="696"/>
        <v/>
      </c>
      <c r="FB211" s="89"/>
      <c r="FC211" s="5"/>
      <c r="FD211" s="89"/>
      <c r="FE211" s="143" t="str">
        <f t="shared" si="697"/>
        <v/>
      </c>
      <c r="FF211" s="144" t="str">
        <f t="shared" si="698"/>
        <v/>
      </c>
      <c r="FG211" s="145" t="str">
        <f t="shared" si="699"/>
        <v/>
      </c>
      <c r="FH211" s="145" t="str">
        <f t="shared" si="700"/>
        <v/>
      </c>
      <c r="FI211" s="146" t="str">
        <f t="shared" si="701"/>
        <v/>
      </c>
      <c r="FJ211" s="147" t="str">
        <f t="shared" si="702"/>
        <v/>
      </c>
      <c r="FK211" s="148" t="str">
        <f t="shared" si="703"/>
        <v/>
      </c>
      <c r="FL211" s="149" t="str">
        <f t="shared" si="704"/>
        <v/>
      </c>
      <c r="FM211" s="150" t="str">
        <f t="shared" si="705"/>
        <v/>
      </c>
      <c r="FN211" s="89"/>
      <c r="FO211" s="5"/>
      <c r="FP211" s="89"/>
      <c r="FQ211" s="143" t="str">
        <f>IF(FU211="","",#REF!)</f>
        <v/>
      </c>
      <c r="FR211" s="144" t="str">
        <f t="shared" si="706"/>
        <v/>
      </c>
      <c r="FS211" s="145" t="str">
        <f t="shared" si="707"/>
        <v/>
      </c>
      <c r="FT211" s="145" t="str">
        <f t="shared" si="708"/>
        <v/>
      </c>
      <c r="FU211" s="146" t="str">
        <f t="shared" si="709"/>
        <v/>
      </c>
      <c r="FV211" s="147" t="str">
        <f t="shared" si="710"/>
        <v/>
      </c>
      <c r="FW211" s="148" t="str">
        <f t="shared" si="711"/>
        <v/>
      </c>
      <c r="FX211" s="149" t="str">
        <f t="shared" si="712"/>
        <v/>
      </c>
      <c r="FY211" s="150" t="str">
        <f t="shared" si="713"/>
        <v/>
      </c>
      <c r="FZ211" s="89"/>
      <c r="GA211" s="5"/>
      <c r="GB211" s="89"/>
      <c r="GC211" s="143" t="str">
        <f t="shared" si="714"/>
        <v/>
      </c>
      <c r="GD211" s="144" t="str">
        <f t="shared" si="715"/>
        <v/>
      </c>
      <c r="GE211" s="145" t="str">
        <f t="shared" si="716"/>
        <v/>
      </c>
      <c r="GF211" s="145" t="str">
        <f t="shared" si="717"/>
        <v/>
      </c>
      <c r="GG211" s="146" t="str">
        <f t="shared" si="718"/>
        <v/>
      </c>
      <c r="GH211" s="147" t="str">
        <f t="shared" si="719"/>
        <v/>
      </c>
      <c r="GI211" s="148" t="str">
        <f t="shared" si="720"/>
        <v/>
      </c>
      <c r="GJ211" s="149" t="str">
        <f t="shared" si="721"/>
        <v/>
      </c>
      <c r="GK211" s="150" t="str">
        <f t="shared" si="722"/>
        <v/>
      </c>
      <c r="GL211" s="89"/>
      <c r="GM211" s="5"/>
      <c r="GN211" s="89"/>
      <c r="GO211" s="143" t="str">
        <f t="shared" si="723"/>
        <v/>
      </c>
      <c r="GP211" s="144" t="str">
        <f t="shared" si="724"/>
        <v/>
      </c>
      <c r="GQ211" s="145" t="str">
        <f t="shared" si="725"/>
        <v/>
      </c>
      <c r="GR211" s="145" t="str">
        <f t="shared" si="726"/>
        <v/>
      </c>
      <c r="GS211" s="146" t="str">
        <f t="shared" si="727"/>
        <v/>
      </c>
      <c r="GT211" s="147" t="str">
        <f t="shared" si="728"/>
        <v/>
      </c>
      <c r="GU211" s="148" t="str">
        <f t="shared" si="729"/>
        <v/>
      </c>
      <c r="GV211" s="149" t="str">
        <f t="shared" si="730"/>
        <v/>
      </c>
      <c r="GW211" s="150" t="str">
        <f t="shared" si="731"/>
        <v/>
      </c>
      <c r="GX211" s="89"/>
      <c r="GY211" s="5"/>
      <c r="GZ211" s="89"/>
      <c r="HA211" s="143" t="str">
        <f t="shared" si="732"/>
        <v/>
      </c>
      <c r="HB211" s="144" t="str">
        <f t="shared" si="733"/>
        <v/>
      </c>
      <c r="HC211" s="145" t="str">
        <f t="shared" si="734"/>
        <v/>
      </c>
      <c r="HD211" s="145" t="str">
        <f t="shared" si="735"/>
        <v/>
      </c>
      <c r="HE211" s="146" t="str">
        <f t="shared" si="736"/>
        <v/>
      </c>
      <c r="HF211" s="147" t="str">
        <f t="shared" si="737"/>
        <v/>
      </c>
      <c r="HG211" s="148" t="str">
        <f t="shared" si="738"/>
        <v/>
      </c>
      <c r="HH211" s="149" t="str">
        <f t="shared" si="739"/>
        <v/>
      </c>
      <c r="HI211" s="150" t="str">
        <f t="shared" si="740"/>
        <v/>
      </c>
      <c r="HJ211" s="89"/>
      <c r="HK211" s="5"/>
      <c r="HL211" s="89"/>
      <c r="HM211" s="143" t="str">
        <f t="shared" si="741"/>
        <v/>
      </c>
      <c r="HN211" s="144" t="str">
        <f t="shared" si="742"/>
        <v/>
      </c>
      <c r="HO211" s="145" t="str">
        <f t="shared" si="743"/>
        <v/>
      </c>
      <c r="HP211" s="145" t="str">
        <f t="shared" si="744"/>
        <v/>
      </c>
      <c r="HQ211" s="146" t="str">
        <f t="shared" si="745"/>
        <v/>
      </c>
      <c r="HR211" s="147" t="str">
        <f t="shared" si="746"/>
        <v/>
      </c>
      <c r="HS211" s="148" t="str">
        <f t="shared" si="747"/>
        <v/>
      </c>
      <c r="HT211" s="149" t="str">
        <f t="shared" si="748"/>
        <v/>
      </c>
      <c r="HU211" s="150" t="str">
        <f t="shared" si="749"/>
        <v/>
      </c>
      <c r="HV211" s="89"/>
      <c r="HW211" s="5"/>
      <c r="HX211" s="89"/>
      <c r="HY211" s="143" t="str">
        <f t="shared" si="750"/>
        <v/>
      </c>
      <c r="HZ211" s="144" t="str">
        <f t="shared" si="751"/>
        <v/>
      </c>
      <c r="IA211" s="145" t="str">
        <f t="shared" si="752"/>
        <v/>
      </c>
      <c r="IB211" s="145" t="str">
        <f t="shared" si="753"/>
        <v/>
      </c>
      <c r="IC211" s="146" t="str">
        <f t="shared" si="754"/>
        <v/>
      </c>
      <c r="ID211" s="147" t="str">
        <f t="shared" si="755"/>
        <v/>
      </c>
      <c r="IE211" s="148" t="str">
        <f t="shared" si="756"/>
        <v/>
      </c>
      <c r="IF211" s="149" t="str">
        <f t="shared" si="757"/>
        <v/>
      </c>
      <c r="IG211" s="150" t="str">
        <f t="shared" si="758"/>
        <v/>
      </c>
      <c r="IH211" s="89"/>
      <c r="II211" s="5"/>
      <c r="IJ211" s="89"/>
      <c r="IK211" s="143" t="str">
        <f t="shared" si="759"/>
        <v/>
      </c>
      <c r="IL211" s="144" t="str">
        <f t="shared" si="760"/>
        <v/>
      </c>
      <c r="IM211" s="145" t="str">
        <f t="shared" si="761"/>
        <v/>
      </c>
      <c r="IN211" s="145" t="str">
        <f t="shared" si="762"/>
        <v/>
      </c>
      <c r="IO211" s="146" t="str">
        <f t="shared" si="763"/>
        <v/>
      </c>
      <c r="IP211" s="147" t="str">
        <f t="shared" si="764"/>
        <v/>
      </c>
      <c r="IQ211" s="148" t="str">
        <f t="shared" si="765"/>
        <v/>
      </c>
      <c r="IR211" s="149" t="str">
        <f t="shared" si="766"/>
        <v/>
      </c>
      <c r="IS211" s="150" t="str">
        <f t="shared" si="767"/>
        <v/>
      </c>
      <c r="IT211" s="89"/>
      <c r="IU211" s="5"/>
      <c r="IV211" s="89"/>
      <c r="IW211" s="143" t="str">
        <f t="shared" si="768"/>
        <v/>
      </c>
      <c r="IX211" s="144" t="str">
        <f t="shared" si="769"/>
        <v/>
      </c>
      <c r="IY211" s="145" t="str">
        <f t="shared" si="770"/>
        <v/>
      </c>
      <c r="IZ211" s="145" t="str">
        <f t="shared" si="771"/>
        <v/>
      </c>
      <c r="JA211" s="146" t="str">
        <f t="shared" si="772"/>
        <v/>
      </c>
      <c r="JB211" s="147" t="str">
        <f t="shared" si="773"/>
        <v/>
      </c>
      <c r="JC211" s="148" t="str">
        <f t="shared" si="774"/>
        <v/>
      </c>
      <c r="JD211" s="149" t="str">
        <f t="shared" si="775"/>
        <v/>
      </c>
      <c r="JE211" s="150" t="str">
        <f t="shared" si="776"/>
        <v/>
      </c>
      <c r="JF211" s="89"/>
      <c r="JG211" s="5"/>
      <c r="JH211" s="89"/>
      <c r="JI211" s="143" t="str">
        <f t="shared" si="777"/>
        <v/>
      </c>
      <c r="JJ211" s="144" t="str">
        <f t="shared" si="778"/>
        <v/>
      </c>
      <c r="JK211" s="145" t="str">
        <f t="shared" si="779"/>
        <v/>
      </c>
      <c r="JL211" s="145" t="str">
        <f t="shared" si="780"/>
        <v/>
      </c>
      <c r="JM211" s="146" t="str">
        <f t="shared" si="781"/>
        <v/>
      </c>
      <c r="JN211" s="147" t="str">
        <f t="shared" si="782"/>
        <v/>
      </c>
      <c r="JO211" s="148" t="str">
        <f t="shared" si="783"/>
        <v/>
      </c>
      <c r="JP211" s="149" t="str">
        <f t="shared" si="784"/>
        <v/>
      </c>
      <c r="JQ211" s="150" t="str">
        <f t="shared" si="785"/>
        <v/>
      </c>
      <c r="JR211" s="89"/>
      <c r="JS211" s="5"/>
      <c r="JT211" s="89"/>
      <c r="JU211" s="143" t="str">
        <f t="shared" si="786"/>
        <v/>
      </c>
      <c r="JV211" s="144" t="str">
        <f t="shared" si="787"/>
        <v/>
      </c>
      <c r="JW211" s="145" t="str">
        <f t="shared" si="788"/>
        <v/>
      </c>
      <c r="JX211" s="145" t="str">
        <f t="shared" si="789"/>
        <v/>
      </c>
      <c r="JY211" s="146" t="str">
        <f t="shared" si="790"/>
        <v/>
      </c>
      <c r="JZ211" s="147" t="str">
        <f t="shared" si="791"/>
        <v/>
      </c>
      <c r="KA211" s="148" t="str">
        <f t="shared" si="792"/>
        <v/>
      </c>
      <c r="KB211" s="149" t="str">
        <f t="shared" si="793"/>
        <v/>
      </c>
      <c r="KC211" s="150" t="str">
        <f t="shared" si="794"/>
        <v/>
      </c>
      <c r="KD211" s="89"/>
      <c r="KE211" s="5"/>
      <c r="KF211" s="89"/>
    </row>
    <row r="212" spans="1:292" ht="13.5" customHeight="1" x14ac:dyDescent="0.25">
      <c r="A212" s="100"/>
      <c r="E212" s="143" t="str">
        <f t="shared" si="621"/>
        <v/>
      </c>
      <c r="F212" s="144" t="str">
        <f t="shared" si="622"/>
        <v/>
      </c>
      <c r="G212" s="145" t="str">
        <f t="shared" si="623"/>
        <v/>
      </c>
      <c r="H212" s="145" t="str">
        <f t="shared" si="624"/>
        <v/>
      </c>
      <c r="I212" s="146" t="str">
        <f t="shared" si="625"/>
        <v/>
      </c>
      <c r="J212" s="147" t="str">
        <f t="shared" si="626"/>
        <v/>
      </c>
      <c r="K212" s="148" t="str">
        <f t="shared" si="627"/>
        <v/>
      </c>
      <c r="L212" s="149" t="str">
        <f t="shared" si="628"/>
        <v/>
      </c>
      <c r="M212" s="150" t="str">
        <f t="shared" si="629"/>
        <v/>
      </c>
      <c r="O212" s="5"/>
      <c r="Q212" s="143" t="str">
        <f t="shared" si="630"/>
        <v/>
      </c>
      <c r="R212" s="144" t="str">
        <f t="shared" si="631"/>
        <v/>
      </c>
      <c r="S212" s="145" t="str">
        <f t="shared" si="632"/>
        <v/>
      </c>
      <c r="T212" s="145" t="str">
        <f t="shared" si="633"/>
        <v/>
      </c>
      <c r="U212" s="146" t="str">
        <f t="shared" si="634"/>
        <v/>
      </c>
      <c r="V212" s="147" t="str">
        <f t="shared" si="635"/>
        <v/>
      </c>
      <c r="W212" s="148" t="str">
        <f t="shared" si="636"/>
        <v/>
      </c>
      <c r="X212" s="149" t="str">
        <f t="shared" si="637"/>
        <v/>
      </c>
      <c r="Y212" s="150" t="str">
        <f t="shared" si="638"/>
        <v/>
      </c>
      <c r="AA212" s="5"/>
      <c r="AC212" s="143" t="str">
        <f t="shared" si="639"/>
        <v/>
      </c>
      <c r="AD212" s="144" t="str">
        <f t="shared" si="640"/>
        <v/>
      </c>
      <c r="AE212" s="145" t="str">
        <f t="shared" si="641"/>
        <v/>
      </c>
      <c r="AF212" s="145" t="str">
        <f t="shared" si="642"/>
        <v/>
      </c>
      <c r="AG212" s="146" t="str">
        <f t="shared" si="643"/>
        <v/>
      </c>
      <c r="AH212" s="147" t="str">
        <f t="shared" si="644"/>
        <v/>
      </c>
      <c r="AI212" s="148" t="str">
        <f t="shared" si="645"/>
        <v/>
      </c>
      <c r="AJ212" s="149" t="str">
        <f t="shared" si="646"/>
        <v/>
      </c>
      <c r="AK212" s="150" t="str">
        <f t="shared" si="647"/>
        <v/>
      </c>
      <c r="AM212" s="5"/>
      <c r="AO212" s="143" t="str">
        <f t="shared" si="598"/>
        <v/>
      </c>
      <c r="AP212" s="144" t="str">
        <f t="shared" si="599"/>
        <v/>
      </c>
      <c r="AQ212" s="145" t="str">
        <f t="shared" si="648"/>
        <v/>
      </c>
      <c r="AR212" s="145" t="str">
        <f t="shared" si="649"/>
        <v/>
      </c>
      <c r="AS212" s="146" t="str">
        <f t="shared" si="600"/>
        <v/>
      </c>
      <c r="AT212" s="147" t="str">
        <f t="shared" si="601"/>
        <v/>
      </c>
      <c r="AU212" s="148" t="str">
        <f t="shared" si="602"/>
        <v/>
      </c>
      <c r="AV212" s="149" t="str">
        <f t="shared" si="603"/>
        <v/>
      </c>
      <c r="AW212" s="150" t="str">
        <f t="shared" si="604"/>
        <v/>
      </c>
      <c r="AX212" s="89"/>
      <c r="AY212" s="5"/>
      <c r="AZ212" s="89"/>
      <c r="BA212" s="143" t="str">
        <f t="shared" si="605"/>
        <v/>
      </c>
      <c r="BB212" s="144" t="str">
        <f t="shared" si="606"/>
        <v/>
      </c>
      <c r="BC212" s="145" t="str">
        <f t="shared" si="650"/>
        <v/>
      </c>
      <c r="BD212" s="145" t="str">
        <f t="shared" si="651"/>
        <v/>
      </c>
      <c r="BE212" s="146" t="str">
        <f t="shared" si="607"/>
        <v/>
      </c>
      <c r="BF212" s="147" t="str">
        <f t="shared" si="608"/>
        <v/>
      </c>
      <c r="BG212" s="148" t="str">
        <f t="shared" si="609"/>
        <v/>
      </c>
      <c r="BH212" s="149" t="str">
        <f t="shared" si="610"/>
        <v/>
      </c>
      <c r="BI212" s="150" t="str">
        <f t="shared" si="611"/>
        <v/>
      </c>
      <c r="BJ212" s="89"/>
      <c r="BK212" s="5"/>
      <c r="BL212" s="89"/>
      <c r="BM212" s="143" t="str">
        <f t="shared" si="804"/>
        <v/>
      </c>
      <c r="BN212" s="144" t="str">
        <f t="shared" si="805"/>
        <v/>
      </c>
      <c r="BO212" s="145" t="str">
        <f t="shared" si="806"/>
        <v/>
      </c>
      <c r="BP212" s="145" t="str">
        <f t="shared" si="807"/>
        <v/>
      </c>
      <c r="BQ212" s="146" t="str">
        <f t="shared" si="808"/>
        <v/>
      </c>
      <c r="BR212" s="147" t="str">
        <f t="shared" si="809"/>
        <v/>
      </c>
      <c r="BS212" s="148" t="str">
        <f t="shared" si="810"/>
        <v/>
      </c>
      <c r="BT212" s="149" t="str">
        <f t="shared" si="811"/>
        <v/>
      </c>
      <c r="BU212" s="150" t="str">
        <f t="shared" si="812"/>
        <v/>
      </c>
      <c r="BV212" s="89"/>
      <c r="BW212" s="5"/>
      <c r="BX212" s="89"/>
      <c r="BY212" s="143" t="str">
        <f t="shared" si="795"/>
        <v/>
      </c>
      <c r="BZ212" s="144" t="str">
        <f t="shared" si="796"/>
        <v/>
      </c>
      <c r="CA212" s="145" t="str">
        <f t="shared" si="797"/>
        <v/>
      </c>
      <c r="CB212" s="145" t="str">
        <f t="shared" si="798"/>
        <v/>
      </c>
      <c r="CC212" s="146" t="str">
        <f t="shared" si="799"/>
        <v/>
      </c>
      <c r="CD212" s="147" t="str">
        <f t="shared" si="800"/>
        <v/>
      </c>
      <c r="CE212" s="148" t="str">
        <f t="shared" si="801"/>
        <v/>
      </c>
      <c r="CF212" s="149" t="str">
        <f t="shared" si="802"/>
        <v/>
      </c>
      <c r="CG212" s="150" t="str">
        <f t="shared" si="803"/>
        <v/>
      </c>
      <c r="CH212" s="89"/>
      <c r="CI212" s="5"/>
      <c r="CJ212" s="89"/>
      <c r="CK212" s="143" t="str">
        <f t="shared" si="652"/>
        <v/>
      </c>
      <c r="CL212" s="144" t="str">
        <f t="shared" si="653"/>
        <v/>
      </c>
      <c r="CM212" s="145" t="str">
        <f t="shared" si="654"/>
        <v/>
      </c>
      <c r="CN212" s="145" t="str">
        <f t="shared" si="655"/>
        <v/>
      </c>
      <c r="CO212" s="146" t="str">
        <f t="shared" si="656"/>
        <v/>
      </c>
      <c r="CP212" s="147" t="str">
        <f t="shared" si="657"/>
        <v/>
      </c>
      <c r="CQ212" s="148" t="str">
        <f t="shared" si="658"/>
        <v/>
      </c>
      <c r="CR212" s="149" t="str">
        <f t="shared" si="659"/>
        <v/>
      </c>
      <c r="CS212" s="150" t="str">
        <f t="shared" si="660"/>
        <v/>
      </c>
      <c r="CT212" s="89"/>
      <c r="CU212" s="5"/>
      <c r="CV212" s="89"/>
      <c r="CW212" s="143" t="str">
        <f t="shared" si="822"/>
        <v/>
      </c>
      <c r="CX212" s="144" t="str">
        <f t="shared" si="823"/>
        <v/>
      </c>
      <c r="CY212" s="145" t="str">
        <f t="shared" si="824"/>
        <v/>
      </c>
      <c r="CZ212" s="145" t="str">
        <f t="shared" si="825"/>
        <v/>
      </c>
      <c r="DA212" s="146" t="str">
        <f t="shared" si="826"/>
        <v/>
      </c>
      <c r="DB212" s="147" t="str">
        <f t="shared" si="827"/>
        <v/>
      </c>
      <c r="DC212" s="148" t="str">
        <f t="shared" si="828"/>
        <v/>
      </c>
      <c r="DD212" s="149" t="str">
        <f t="shared" si="829"/>
        <v/>
      </c>
      <c r="DE212" s="150" t="str">
        <f t="shared" si="830"/>
        <v/>
      </c>
      <c r="DF212" s="89"/>
      <c r="DG212" s="5"/>
      <c r="DH212" s="89"/>
      <c r="DI212" s="143" t="str">
        <f t="shared" si="661"/>
        <v/>
      </c>
      <c r="DJ212" s="144" t="str">
        <f t="shared" si="662"/>
        <v/>
      </c>
      <c r="DK212" s="145" t="str">
        <f t="shared" si="663"/>
        <v/>
      </c>
      <c r="DL212" s="145" t="str">
        <f t="shared" si="664"/>
        <v/>
      </c>
      <c r="DM212" s="146" t="str">
        <f t="shared" si="665"/>
        <v/>
      </c>
      <c r="DN212" s="147" t="str">
        <f t="shared" si="666"/>
        <v/>
      </c>
      <c r="DO212" s="148" t="str">
        <f t="shared" si="667"/>
        <v/>
      </c>
      <c r="DP212" s="149" t="str">
        <f t="shared" si="668"/>
        <v/>
      </c>
      <c r="DQ212" s="150" t="str">
        <f t="shared" si="669"/>
        <v/>
      </c>
      <c r="DR212" s="89"/>
      <c r="DS212" s="5"/>
      <c r="DT212" s="89"/>
      <c r="DU212" s="143" t="str">
        <f t="shared" si="670"/>
        <v/>
      </c>
      <c r="DV212" s="144" t="str">
        <f t="shared" si="671"/>
        <v/>
      </c>
      <c r="DW212" s="145" t="str">
        <f t="shared" si="672"/>
        <v/>
      </c>
      <c r="DX212" s="145" t="str">
        <f t="shared" si="673"/>
        <v/>
      </c>
      <c r="DY212" s="146" t="str">
        <f t="shared" si="674"/>
        <v/>
      </c>
      <c r="DZ212" s="147" t="str">
        <f t="shared" si="675"/>
        <v/>
      </c>
      <c r="EA212" s="148" t="str">
        <f t="shared" si="676"/>
        <v/>
      </c>
      <c r="EB212" s="149" t="str">
        <f t="shared" si="677"/>
        <v/>
      </c>
      <c r="EC212" s="150" t="str">
        <f t="shared" si="678"/>
        <v/>
      </c>
      <c r="ED212" s="89"/>
      <c r="EE212" s="5"/>
      <c r="EF212" s="89"/>
      <c r="EG212" s="143" t="str">
        <f t="shared" si="679"/>
        <v/>
      </c>
      <c r="EH212" s="144" t="str">
        <f t="shared" si="680"/>
        <v/>
      </c>
      <c r="EI212" s="145" t="str">
        <f t="shared" si="681"/>
        <v/>
      </c>
      <c r="EJ212" s="145" t="str">
        <f t="shared" si="682"/>
        <v/>
      </c>
      <c r="EK212" s="146" t="str">
        <f t="shared" si="683"/>
        <v/>
      </c>
      <c r="EL212" s="147" t="str">
        <f t="shared" si="684"/>
        <v/>
      </c>
      <c r="EM212" s="148" t="str">
        <f t="shared" si="685"/>
        <v/>
      </c>
      <c r="EN212" s="149" t="str">
        <f t="shared" si="686"/>
        <v/>
      </c>
      <c r="EO212" s="150" t="str">
        <f t="shared" si="687"/>
        <v/>
      </c>
      <c r="EP212" s="89"/>
      <c r="EQ212" s="5"/>
      <c r="ER212" s="89"/>
      <c r="ES212" s="143" t="str">
        <f t="shared" si="688"/>
        <v/>
      </c>
      <c r="ET212" s="144" t="str">
        <f t="shared" si="689"/>
        <v/>
      </c>
      <c r="EU212" s="145" t="str">
        <f t="shared" si="690"/>
        <v/>
      </c>
      <c r="EV212" s="145" t="str">
        <f t="shared" si="691"/>
        <v/>
      </c>
      <c r="EW212" s="146" t="str">
        <f t="shared" si="692"/>
        <v/>
      </c>
      <c r="EX212" s="147" t="str">
        <f t="shared" si="693"/>
        <v/>
      </c>
      <c r="EY212" s="148" t="str">
        <f t="shared" si="694"/>
        <v/>
      </c>
      <c r="EZ212" s="149" t="str">
        <f t="shared" si="695"/>
        <v/>
      </c>
      <c r="FA212" s="150" t="str">
        <f t="shared" si="696"/>
        <v/>
      </c>
      <c r="FB212" s="89"/>
      <c r="FC212" s="5"/>
      <c r="FD212" s="89"/>
      <c r="FE212" s="143" t="str">
        <f t="shared" si="697"/>
        <v/>
      </c>
      <c r="FF212" s="144" t="str">
        <f t="shared" si="698"/>
        <v/>
      </c>
      <c r="FG212" s="145" t="str">
        <f t="shared" si="699"/>
        <v/>
      </c>
      <c r="FH212" s="145" t="str">
        <f t="shared" si="700"/>
        <v/>
      </c>
      <c r="FI212" s="146" t="str">
        <f t="shared" si="701"/>
        <v/>
      </c>
      <c r="FJ212" s="147" t="str">
        <f t="shared" si="702"/>
        <v/>
      </c>
      <c r="FK212" s="148" t="str">
        <f t="shared" si="703"/>
        <v/>
      </c>
      <c r="FL212" s="149" t="str">
        <f t="shared" si="704"/>
        <v/>
      </c>
      <c r="FM212" s="150" t="str">
        <f t="shared" si="705"/>
        <v/>
      </c>
      <c r="FN212" s="89"/>
      <c r="FO212" s="5"/>
      <c r="FP212" s="89"/>
      <c r="FQ212" s="143" t="str">
        <f>IF(FU212="","",#REF!)</f>
        <v/>
      </c>
      <c r="FR212" s="144" t="str">
        <f t="shared" si="706"/>
        <v/>
      </c>
      <c r="FS212" s="145" t="str">
        <f t="shared" si="707"/>
        <v/>
      </c>
      <c r="FT212" s="145" t="str">
        <f t="shared" si="708"/>
        <v/>
      </c>
      <c r="FU212" s="146" t="str">
        <f t="shared" si="709"/>
        <v/>
      </c>
      <c r="FV212" s="147" t="str">
        <f t="shared" si="710"/>
        <v/>
      </c>
      <c r="FW212" s="148" t="str">
        <f t="shared" si="711"/>
        <v/>
      </c>
      <c r="FX212" s="149" t="str">
        <f t="shared" si="712"/>
        <v/>
      </c>
      <c r="FY212" s="150" t="str">
        <f t="shared" si="713"/>
        <v/>
      </c>
      <c r="FZ212" s="89"/>
      <c r="GA212" s="5"/>
      <c r="GB212" s="89"/>
      <c r="GC212" s="143" t="str">
        <f t="shared" si="714"/>
        <v/>
      </c>
      <c r="GD212" s="144" t="str">
        <f t="shared" si="715"/>
        <v/>
      </c>
      <c r="GE212" s="145" t="str">
        <f t="shared" si="716"/>
        <v/>
      </c>
      <c r="GF212" s="145" t="str">
        <f t="shared" si="717"/>
        <v/>
      </c>
      <c r="GG212" s="146" t="str">
        <f t="shared" si="718"/>
        <v/>
      </c>
      <c r="GH212" s="147" t="str">
        <f t="shared" si="719"/>
        <v/>
      </c>
      <c r="GI212" s="148" t="str">
        <f t="shared" si="720"/>
        <v/>
      </c>
      <c r="GJ212" s="149" t="str">
        <f t="shared" si="721"/>
        <v/>
      </c>
      <c r="GK212" s="150" t="str">
        <f t="shared" si="722"/>
        <v/>
      </c>
      <c r="GL212" s="89"/>
      <c r="GM212" s="5"/>
      <c r="GN212" s="89"/>
      <c r="GO212" s="143" t="str">
        <f t="shared" si="723"/>
        <v/>
      </c>
      <c r="GP212" s="144" t="str">
        <f t="shared" si="724"/>
        <v/>
      </c>
      <c r="GQ212" s="145" t="str">
        <f t="shared" si="725"/>
        <v/>
      </c>
      <c r="GR212" s="145" t="str">
        <f t="shared" si="726"/>
        <v/>
      </c>
      <c r="GS212" s="146" t="str">
        <f t="shared" si="727"/>
        <v/>
      </c>
      <c r="GT212" s="147" t="str">
        <f t="shared" si="728"/>
        <v/>
      </c>
      <c r="GU212" s="148" t="str">
        <f t="shared" si="729"/>
        <v/>
      </c>
      <c r="GV212" s="149" t="str">
        <f t="shared" si="730"/>
        <v/>
      </c>
      <c r="GW212" s="150" t="str">
        <f t="shared" si="731"/>
        <v/>
      </c>
      <c r="GX212" s="89"/>
      <c r="GY212" s="5"/>
      <c r="GZ212" s="89"/>
      <c r="HA212" s="143" t="str">
        <f t="shared" si="732"/>
        <v/>
      </c>
      <c r="HB212" s="144" t="str">
        <f t="shared" si="733"/>
        <v/>
      </c>
      <c r="HC212" s="145" t="str">
        <f t="shared" si="734"/>
        <v/>
      </c>
      <c r="HD212" s="145" t="str">
        <f t="shared" si="735"/>
        <v/>
      </c>
      <c r="HE212" s="146" t="str">
        <f t="shared" si="736"/>
        <v/>
      </c>
      <c r="HF212" s="147" t="str">
        <f t="shared" si="737"/>
        <v/>
      </c>
      <c r="HG212" s="148" t="str">
        <f t="shared" si="738"/>
        <v/>
      </c>
      <c r="HH212" s="149" t="str">
        <f t="shared" si="739"/>
        <v/>
      </c>
      <c r="HI212" s="150" t="str">
        <f t="shared" si="740"/>
        <v/>
      </c>
      <c r="HJ212" s="89"/>
      <c r="HK212" s="5"/>
      <c r="HL212" s="89"/>
      <c r="HM212" s="143" t="str">
        <f t="shared" si="741"/>
        <v/>
      </c>
      <c r="HN212" s="144" t="str">
        <f t="shared" si="742"/>
        <v/>
      </c>
      <c r="HO212" s="145" t="str">
        <f t="shared" si="743"/>
        <v/>
      </c>
      <c r="HP212" s="145" t="str">
        <f t="shared" si="744"/>
        <v/>
      </c>
      <c r="HQ212" s="146" t="str">
        <f t="shared" si="745"/>
        <v/>
      </c>
      <c r="HR212" s="147" t="str">
        <f t="shared" si="746"/>
        <v/>
      </c>
      <c r="HS212" s="148" t="str">
        <f t="shared" si="747"/>
        <v/>
      </c>
      <c r="HT212" s="149" t="str">
        <f t="shared" si="748"/>
        <v/>
      </c>
      <c r="HU212" s="150" t="str">
        <f t="shared" si="749"/>
        <v/>
      </c>
      <c r="HV212" s="89"/>
      <c r="HW212" s="5"/>
      <c r="HX212" s="89"/>
      <c r="HY212" s="143" t="str">
        <f t="shared" si="750"/>
        <v/>
      </c>
      <c r="HZ212" s="144" t="str">
        <f t="shared" si="751"/>
        <v/>
      </c>
      <c r="IA212" s="145" t="str">
        <f t="shared" si="752"/>
        <v/>
      </c>
      <c r="IB212" s="145" t="str">
        <f t="shared" si="753"/>
        <v/>
      </c>
      <c r="IC212" s="146" t="str">
        <f t="shared" si="754"/>
        <v/>
      </c>
      <c r="ID212" s="147" t="str">
        <f t="shared" si="755"/>
        <v/>
      </c>
      <c r="IE212" s="148" t="str">
        <f t="shared" si="756"/>
        <v/>
      </c>
      <c r="IF212" s="149" t="str">
        <f t="shared" si="757"/>
        <v/>
      </c>
      <c r="IG212" s="150" t="str">
        <f t="shared" si="758"/>
        <v/>
      </c>
      <c r="IH212" s="89"/>
      <c r="II212" s="5"/>
      <c r="IJ212" s="89"/>
      <c r="IK212" s="143" t="str">
        <f t="shared" si="759"/>
        <v/>
      </c>
      <c r="IL212" s="144" t="str">
        <f t="shared" si="760"/>
        <v/>
      </c>
      <c r="IM212" s="145" t="str">
        <f t="shared" si="761"/>
        <v/>
      </c>
      <c r="IN212" s="145" t="str">
        <f t="shared" si="762"/>
        <v/>
      </c>
      <c r="IO212" s="146" t="str">
        <f t="shared" si="763"/>
        <v/>
      </c>
      <c r="IP212" s="147" t="str">
        <f t="shared" si="764"/>
        <v/>
      </c>
      <c r="IQ212" s="148" t="str">
        <f t="shared" si="765"/>
        <v/>
      </c>
      <c r="IR212" s="149" t="str">
        <f t="shared" si="766"/>
        <v/>
      </c>
      <c r="IS212" s="150" t="str">
        <f t="shared" si="767"/>
        <v/>
      </c>
      <c r="IT212" s="89"/>
      <c r="IU212" s="5"/>
      <c r="IV212" s="89"/>
      <c r="IW212" s="143" t="str">
        <f t="shared" si="768"/>
        <v/>
      </c>
      <c r="IX212" s="144" t="str">
        <f t="shared" si="769"/>
        <v/>
      </c>
      <c r="IY212" s="145" t="str">
        <f t="shared" si="770"/>
        <v/>
      </c>
      <c r="IZ212" s="145" t="str">
        <f t="shared" si="771"/>
        <v/>
      </c>
      <c r="JA212" s="146" t="str">
        <f t="shared" si="772"/>
        <v/>
      </c>
      <c r="JB212" s="147" t="str">
        <f t="shared" si="773"/>
        <v/>
      </c>
      <c r="JC212" s="148" t="str">
        <f t="shared" si="774"/>
        <v/>
      </c>
      <c r="JD212" s="149" t="str">
        <f t="shared" si="775"/>
        <v/>
      </c>
      <c r="JE212" s="150" t="str">
        <f t="shared" si="776"/>
        <v/>
      </c>
      <c r="JF212" s="89"/>
      <c r="JG212" s="5"/>
      <c r="JH212" s="89"/>
      <c r="JI212" s="143" t="str">
        <f t="shared" si="777"/>
        <v/>
      </c>
      <c r="JJ212" s="144" t="str">
        <f t="shared" si="778"/>
        <v/>
      </c>
      <c r="JK212" s="145" t="str">
        <f t="shared" si="779"/>
        <v/>
      </c>
      <c r="JL212" s="145" t="str">
        <f t="shared" si="780"/>
        <v/>
      </c>
      <c r="JM212" s="146" t="str">
        <f t="shared" si="781"/>
        <v/>
      </c>
      <c r="JN212" s="147" t="str">
        <f t="shared" si="782"/>
        <v/>
      </c>
      <c r="JO212" s="148" t="str">
        <f t="shared" si="783"/>
        <v/>
      </c>
      <c r="JP212" s="149" t="str">
        <f t="shared" si="784"/>
        <v/>
      </c>
      <c r="JQ212" s="150" t="str">
        <f t="shared" si="785"/>
        <v/>
      </c>
      <c r="JR212" s="89"/>
      <c r="JS212" s="5"/>
      <c r="JT212" s="89"/>
      <c r="JU212" s="143" t="str">
        <f t="shared" si="786"/>
        <v/>
      </c>
      <c r="JV212" s="144" t="str">
        <f t="shared" si="787"/>
        <v/>
      </c>
      <c r="JW212" s="145" t="str">
        <f t="shared" si="788"/>
        <v/>
      </c>
      <c r="JX212" s="145" t="str">
        <f t="shared" si="789"/>
        <v/>
      </c>
      <c r="JY212" s="146" t="str">
        <f t="shared" si="790"/>
        <v/>
      </c>
      <c r="JZ212" s="147" t="str">
        <f t="shared" si="791"/>
        <v/>
      </c>
      <c r="KA212" s="148" t="str">
        <f t="shared" si="792"/>
        <v/>
      </c>
      <c r="KB212" s="149" t="str">
        <f t="shared" si="793"/>
        <v/>
      </c>
      <c r="KC212" s="150" t="str">
        <f t="shared" si="794"/>
        <v/>
      </c>
      <c r="KD212" s="89"/>
      <c r="KE212" s="5"/>
      <c r="KF212" s="89"/>
    </row>
    <row r="213" spans="1:292" ht="13.5" customHeight="1" x14ac:dyDescent="0.25">
      <c r="A213" s="100"/>
      <c r="E213" s="143" t="str">
        <f t="shared" si="621"/>
        <v/>
      </c>
      <c r="F213" s="144" t="str">
        <f t="shared" si="622"/>
        <v/>
      </c>
      <c r="G213" s="145" t="str">
        <f t="shared" si="623"/>
        <v/>
      </c>
      <c r="H213" s="145" t="str">
        <f t="shared" si="624"/>
        <v/>
      </c>
      <c r="I213" s="146" t="str">
        <f t="shared" si="625"/>
        <v/>
      </c>
      <c r="J213" s="147" t="str">
        <f t="shared" si="626"/>
        <v/>
      </c>
      <c r="K213" s="148" t="str">
        <f t="shared" si="627"/>
        <v/>
      </c>
      <c r="L213" s="149" t="str">
        <f t="shared" si="628"/>
        <v/>
      </c>
      <c r="M213" s="150" t="str">
        <f t="shared" si="629"/>
        <v/>
      </c>
      <c r="O213" s="5"/>
      <c r="Q213" s="143" t="str">
        <f t="shared" si="630"/>
        <v/>
      </c>
      <c r="R213" s="144" t="str">
        <f t="shared" si="631"/>
        <v/>
      </c>
      <c r="S213" s="145" t="str">
        <f t="shared" si="632"/>
        <v/>
      </c>
      <c r="T213" s="145" t="str">
        <f t="shared" si="633"/>
        <v/>
      </c>
      <c r="U213" s="146" t="str">
        <f t="shared" si="634"/>
        <v/>
      </c>
      <c r="V213" s="147" t="str">
        <f t="shared" si="635"/>
        <v/>
      </c>
      <c r="W213" s="148" t="str">
        <f t="shared" si="636"/>
        <v/>
      </c>
      <c r="X213" s="149" t="str">
        <f t="shared" si="637"/>
        <v/>
      </c>
      <c r="Y213" s="150" t="str">
        <f t="shared" si="638"/>
        <v/>
      </c>
      <c r="AA213" s="5"/>
      <c r="AC213" s="143" t="str">
        <f t="shared" si="639"/>
        <v/>
      </c>
      <c r="AD213" s="144" t="str">
        <f t="shared" si="640"/>
        <v/>
      </c>
      <c r="AE213" s="145" t="str">
        <f t="shared" si="641"/>
        <v/>
      </c>
      <c r="AF213" s="145" t="str">
        <f t="shared" si="642"/>
        <v/>
      </c>
      <c r="AG213" s="146" t="str">
        <f t="shared" si="643"/>
        <v/>
      </c>
      <c r="AH213" s="147" t="str">
        <f t="shared" si="644"/>
        <v/>
      </c>
      <c r="AI213" s="148" t="str">
        <f t="shared" si="645"/>
        <v/>
      </c>
      <c r="AJ213" s="149" t="str">
        <f t="shared" si="646"/>
        <v/>
      </c>
      <c r="AK213" s="150" t="str">
        <f t="shared" si="647"/>
        <v/>
      </c>
      <c r="AM213" s="5"/>
      <c r="AO213" s="143" t="str">
        <f t="shared" si="598"/>
        <v/>
      </c>
      <c r="AP213" s="144" t="str">
        <f t="shared" si="599"/>
        <v/>
      </c>
      <c r="AQ213" s="145" t="str">
        <f t="shared" si="648"/>
        <v/>
      </c>
      <c r="AR213" s="145" t="str">
        <f t="shared" si="649"/>
        <v/>
      </c>
      <c r="AS213" s="146" t="str">
        <f t="shared" si="600"/>
        <v/>
      </c>
      <c r="AT213" s="147" t="str">
        <f t="shared" si="601"/>
        <v/>
      </c>
      <c r="AU213" s="148" t="str">
        <f t="shared" si="602"/>
        <v/>
      </c>
      <c r="AV213" s="149" t="str">
        <f t="shared" si="603"/>
        <v/>
      </c>
      <c r="AW213" s="150" t="str">
        <f t="shared" si="604"/>
        <v/>
      </c>
      <c r="AX213" s="89"/>
      <c r="AY213" s="5"/>
      <c r="AZ213" s="89"/>
      <c r="BA213" s="143" t="str">
        <f t="shared" si="605"/>
        <v/>
      </c>
      <c r="BB213" s="144" t="str">
        <f t="shared" si="606"/>
        <v/>
      </c>
      <c r="BC213" s="145" t="str">
        <f t="shared" si="650"/>
        <v/>
      </c>
      <c r="BD213" s="145" t="str">
        <f t="shared" si="651"/>
        <v/>
      </c>
      <c r="BE213" s="146" t="str">
        <f t="shared" si="607"/>
        <v/>
      </c>
      <c r="BF213" s="147" t="str">
        <f t="shared" si="608"/>
        <v/>
      </c>
      <c r="BG213" s="148" t="str">
        <f t="shared" si="609"/>
        <v/>
      </c>
      <c r="BH213" s="149" t="str">
        <f t="shared" si="610"/>
        <v/>
      </c>
      <c r="BI213" s="150" t="str">
        <f t="shared" si="611"/>
        <v/>
      </c>
      <c r="BJ213" s="89"/>
      <c r="BK213" s="5"/>
      <c r="BL213" s="89"/>
      <c r="BM213" s="143" t="str">
        <f t="shared" si="804"/>
        <v/>
      </c>
      <c r="BN213" s="144" t="str">
        <f t="shared" si="805"/>
        <v/>
      </c>
      <c r="BO213" s="145" t="str">
        <f t="shared" si="806"/>
        <v/>
      </c>
      <c r="BP213" s="145" t="str">
        <f t="shared" si="807"/>
        <v/>
      </c>
      <c r="BQ213" s="146" t="str">
        <f t="shared" si="808"/>
        <v/>
      </c>
      <c r="BR213" s="147" t="str">
        <f t="shared" si="809"/>
        <v/>
      </c>
      <c r="BS213" s="148" t="str">
        <f t="shared" si="810"/>
        <v/>
      </c>
      <c r="BT213" s="149" t="str">
        <f t="shared" si="811"/>
        <v/>
      </c>
      <c r="BU213" s="150" t="str">
        <f t="shared" si="812"/>
        <v/>
      </c>
      <c r="BV213" s="89"/>
      <c r="BW213" s="5"/>
      <c r="BX213" s="89"/>
      <c r="BY213" s="143" t="str">
        <f t="shared" si="795"/>
        <v/>
      </c>
      <c r="BZ213" s="144" t="str">
        <f t="shared" si="796"/>
        <v/>
      </c>
      <c r="CA213" s="145" t="str">
        <f t="shared" si="797"/>
        <v/>
      </c>
      <c r="CB213" s="145" t="str">
        <f t="shared" si="798"/>
        <v/>
      </c>
      <c r="CC213" s="146" t="str">
        <f t="shared" si="799"/>
        <v/>
      </c>
      <c r="CD213" s="147" t="str">
        <f t="shared" si="800"/>
        <v/>
      </c>
      <c r="CE213" s="148" t="str">
        <f t="shared" si="801"/>
        <v/>
      </c>
      <c r="CF213" s="149" t="str">
        <f t="shared" si="802"/>
        <v/>
      </c>
      <c r="CG213" s="150" t="str">
        <f t="shared" si="803"/>
        <v/>
      </c>
      <c r="CH213" s="89"/>
      <c r="CI213" s="5"/>
      <c r="CJ213" s="89"/>
      <c r="CK213" s="143" t="str">
        <f t="shared" si="652"/>
        <v/>
      </c>
      <c r="CL213" s="144" t="str">
        <f t="shared" si="653"/>
        <v/>
      </c>
      <c r="CM213" s="145" t="str">
        <f t="shared" si="654"/>
        <v/>
      </c>
      <c r="CN213" s="145" t="str">
        <f t="shared" si="655"/>
        <v/>
      </c>
      <c r="CO213" s="146" t="str">
        <f t="shared" si="656"/>
        <v/>
      </c>
      <c r="CP213" s="147" t="str">
        <f t="shared" si="657"/>
        <v/>
      </c>
      <c r="CQ213" s="148" t="str">
        <f t="shared" si="658"/>
        <v/>
      </c>
      <c r="CR213" s="149" t="str">
        <f t="shared" si="659"/>
        <v/>
      </c>
      <c r="CS213" s="150" t="str">
        <f t="shared" si="660"/>
        <v/>
      </c>
      <c r="CT213" s="89"/>
      <c r="CU213" s="5"/>
      <c r="CV213" s="89"/>
      <c r="CW213" s="143" t="str">
        <f t="shared" si="822"/>
        <v/>
      </c>
      <c r="CX213" s="144" t="str">
        <f t="shared" si="823"/>
        <v/>
      </c>
      <c r="CY213" s="145" t="str">
        <f t="shared" si="824"/>
        <v/>
      </c>
      <c r="CZ213" s="145" t="str">
        <f t="shared" si="825"/>
        <v/>
      </c>
      <c r="DA213" s="146" t="str">
        <f t="shared" si="826"/>
        <v/>
      </c>
      <c r="DB213" s="147" t="str">
        <f t="shared" si="827"/>
        <v/>
      </c>
      <c r="DC213" s="148" t="str">
        <f t="shared" si="828"/>
        <v/>
      </c>
      <c r="DD213" s="149" t="str">
        <f t="shared" si="829"/>
        <v/>
      </c>
      <c r="DE213" s="150" t="str">
        <f t="shared" si="830"/>
        <v/>
      </c>
      <c r="DF213" s="89"/>
      <c r="DG213" s="5"/>
      <c r="DH213" s="89"/>
      <c r="DI213" s="143" t="str">
        <f t="shared" si="661"/>
        <v/>
      </c>
      <c r="DJ213" s="144" t="str">
        <f t="shared" si="662"/>
        <v/>
      </c>
      <c r="DK213" s="145" t="str">
        <f t="shared" si="663"/>
        <v/>
      </c>
      <c r="DL213" s="145" t="str">
        <f t="shared" si="664"/>
        <v/>
      </c>
      <c r="DM213" s="146" t="str">
        <f t="shared" si="665"/>
        <v/>
      </c>
      <c r="DN213" s="147" t="str">
        <f t="shared" si="666"/>
        <v/>
      </c>
      <c r="DO213" s="148" t="str">
        <f t="shared" si="667"/>
        <v/>
      </c>
      <c r="DP213" s="149" t="str">
        <f t="shared" si="668"/>
        <v/>
      </c>
      <c r="DQ213" s="150" t="str">
        <f t="shared" si="669"/>
        <v/>
      </c>
      <c r="DR213" s="89"/>
      <c r="DS213" s="5"/>
      <c r="DT213" s="89"/>
      <c r="DU213" s="143" t="str">
        <f t="shared" si="670"/>
        <v/>
      </c>
      <c r="DV213" s="144" t="str">
        <f t="shared" si="671"/>
        <v/>
      </c>
      <c r="DW213" s="145" t="str">
        <f t="shared" si="672"/>
        <v/>
      </c>
      <c r="DX213" s="145" t="str">
        <f t="shared" si="673"/>
        <v/>
      </c>
      <c r="DY213" s="146" t="str">
        <f t="shared" si="674"/>
        <v/>
      </c>
      <c r="DZ213" s="147" t="str">
        <f t="shared" si="675"/>
        <v/>
      </c>
      <c r="EA213" s="148" t="str">
        <f t="shared" si="676"/>
        <v/>
      </c>
      <c r="EB213" s="149" t="str">
        <f t="shared" si="677"/>
        <v/>
      </c>
      <c r="EC213" s="150" t="str">
        <f t="shared" si="678"/>
        <v/>
      </c>
      <c r="ED213" s="89"/>
      <c r="EE213" s="5"/>
      <c r="EF213" s="89"/>
      <c r="EG213" s="143" t="str">
        <f t="shared" si="679"/>
        <v/>
      </c>
      <c r="EH213" s="144" t="str">
        <f t="shared" si="680"/>
        <v/>
      </c>
      <c r="EI213" s="145" t="str">
        <f t="shared" si="681"/>
        <v/>
      </c>
      <c r="EJ213" s="145" t="str">
        <f t="shared" si="682"/>
        <v/>
      </c>
      <c r="EK213" s="146" t="str">
        <f t="shared" si="683"/>
        <v/>
      </c>
      <c r="EL213" s="147" t="str">
        <f t="shared" si="684"/>
        <v/>
      </c>
      <c r="EM213" s="148" t="str">
        <f t="shared" si="685"/>
        <v/>
      </c>
      <c r="EN213" s="149" t="str">
        <f t="shared" si="686"/>
        <v/>
      </c>
      <c r="EO213" s="150" t="str">
        <f t="shared" si="687"/>
        <v/>
      </c>
      <c r="EP213" s="89"/>
      <c r="EQ213" s="5"/>
      <c r="ER213" s="89"/>
      <c r="ES213" s="143" t="str">
        <f t="shared" si="688"/>
        <v/>
      </c>
      <c r="ET213" s="144" t="str">
        <f t="shared" si="689"/>
        <v/>
      </c>
      <c r="EU213" s="145" t="str">
        <f t="shared" si="690"/>
        <v/>
      </c>
      <c r="EV213" s="145" t="str">
        <f t="shared" si="691"/>
        <v/>
      </c>
      <c r="EW213" s="146" t="str">
        <f t="shared" si="692"/>
        <v/>
      </c>
      <c r="EX213" s="147" t="str">
        <f t="shared" si="693"/>
        <v/>
      </c>
      <c r="EY213" s="148" t="str">
        <f t="shared" si="694"/>
        <v/>
      </c>
      <c r="EZ213" s="149" t="str">
        <f t="shared" si="695"/>
        <v/>
      </c>
      <c r="FA213" s="150" t="str">
        <f t="shared" si="696"/>
        <v/>
      </c>
      <c r="FB213" s="89"/>
      <c r="FC213" s="5"/>
      <c r="FD213" s="89"/>
      <c r="FE213" s="143" t="str">
        <f t="shared" si="697"/>
        <v/>
      </c>
      <c r="FF213" s="144" t="str">
        <f t="shared" si="698"/>
        <v/>
      </c>
      <c r="FG213" s="145" t="str">
        <f t="shared" si="699"/>
        <v/>
      </c>
      <c r="FH213" s="145" t="str">
        <f t="shared" si="700"/>
        <v/>
      </c>
      <c r="FI213" s="146" t="str">
        <f t="shared" si="701"/>
        <v/>
      </c>
      <c r="FJ213" s="147" t="str">
        <f t="shared" si="702"/>
        <v/>
      </c>
      <c r="FK213" s="148" t="str">
        <f t="shared" si="703"/>
        <v/>
      </c>
      <c r="FL213" s="149" t="str">
        <f t="shared" si="704"/>
        <v/>
      </c>
      <c r="FM213" s="150" t="str">
        <f t="shared" si="705"/>
        <v/>
      </c>
      <c r="FN213" s="89"/>
      <c r="FO213" s="5"/>
      <c r="FP213" s="89"/>
      <c r="FQ213" s="143" t="str">
        <f>IF(FU213="","",#REF!)</f>
        <v/>
      </c>
      <c r="FR213" s="144" t="str">
        <f t="shared" si="706"/>
        <v/>
      </c>
      <c r="FS213" s="145" t="str">
        <f t="shared" si="707"/>
        <v/>
      </c>
      <c r="FT213" s="145" t="str">
        <f t="shared" si="708"/>
        <v/>
      </c>
      <c r="FU213" s="146" t="str">
        <f t="shared" si="709"/>
        <v/>
      </c>
      <c r="FV213" s="147" t="str">
        <f t="shared" si="710"/>
        <v/>
      </c>
      <c r="FW213" s="148" t="str">
        <f t="shared" si="711"/>
        <v/>
      </c>
      <c r="FX213" s="149" t="str">
        <f t="shared" si="712"/>
        <v/>
      </c>
      <c r="FY213" s="150" t="str">
        <f t="shared" si="713"/>
        <v/>
      </c>
      <c r="FZ213" s="89"/>
      <c r="GA213" s="5"/>
      <c r="GB213" s="89"/>
      <c r="GC213" s="143" t="str">
        <f t="shared" si="714"/>
        <v/>
      </c>
      <c r="GD213" s="144" t="str">
        <f t="shared" si="715"/>
        <v/>
      </c>
      <c r="GE213" s="145" t="str">
        <f t="shared" si="716"/>
        <v/>
      </c>
      <c r="GF213" s="145" t="str">
        <f t="shared" si="717"/>
        <v/>
      </c>
      <c r="GG213" s="146" t="str">
        <f t="shared" si="718"/>
        <v/>
      </c>
      <c r="GH213" s="147" t="str">
        <f t="shared" si="719"/>
        <v/>
      </c>
      <c r="GI213" s="148" t="str">
        <f t="shared" si="720"/>
        <v/>
      </c>
      <c r="GJ213" s="149" t="str">
        <f t="shared" si="721"/>
        <v/>
      </c>
      <c r="GK213" s="150" t="str">
        <f t="shared" si="722"/>
        <v/>
      </c>
      <c r="GL213" s="89"/>
      <c r="GM213" s="5"/>
      <c r="GN213" s="89"/>
      <c r="GO213" s="143" t="str">
        <f t="shared" si="723"/>
        <v/>
      </c>
      <c r="GP213" s="144" t="str">
        <f t="shared" si="724"/>
        <v/>
      </c>
      <c r="GQ213" s="145" t="str">
        <f t="shared" si="725"/>
        <v/>
      </c>
      <c r="GR213" s="145" t="str">
        <f t="shared" si="726"/>
        <v/>
      </c>
      <c r="GS213" s="146" t="str">
        <f t="shared" si="727"/>
        <v/>
      </c>
      <c r="GT213" s="147" t="str">
        <f t="shared" si="728"/>
        <v/>
      </c>
      <c r="GU213" s="148" t="str">
        <f t="shared" si="729"/>
        <v/>
      </c>
      <c r="GV213" s="149" t="str">
        <f t="shared" si="730"/>
        <v/>
      </c>
      <c r="GW213" s="150" t="str">
        <f t="shared" si="731"/>
        <v/>
      </c>
      <c r="GX213" s="89"/>
      <c r="GY213" s="5"/>
      <c r="GZ213" s="89"/>
      <c r="HA213" s="143" t="str">
        <f t="shared" si="732"/>
        <v/>
      </c>
      <c r="HB213" s="144" t="str">
        <f t="shared" si="733"/>
        <v/>
      </c>
      <c r="HC213" s="145" t="str">
        <f t="shared" si="734"/>
        <v/>
      </c>
      <c r="HD213" s="145" t="str">
        <f t="shared" si="735"/>
        <v/>
      </c>
      <c r="HE213" s="146" t="str">
        <f t="shared" si="736"/>
        <v/>
      </c>
      <c r="HF213" s="147" t="str">
        <f t="shared" si="737"/>
        <v/>
      </c>
      <c r="HG213" s="148" t="str">
        <f t="shared" si="738"/>
        <v/>
      </c>
      <c r="HH213" s="149" t="str">
        <f t="shared" si="739"/>
        <v/>
      </c>
      <c r="HI213" s="150" t="str">
        <f t="shared" si="740"/>
        <v/>
      </c>
      <c r="HJ213" s="89"/>
      <c r="HK213" s="5"/>
      <c r="HL213" s="89"/>
      <c r="HM213" s="143" t="str">
        <f t="shared" si="741"/>
        <v/>
      </c>
      <c r="HN213" s="144" t="str">
        <f t="shared" si="742"/>
        <v/>
      </c>
      <c r="HO213" s="145" t="str">
        <f t="shared" si="743"/>
        <v/>
      </c>
      <c r="HP213" s="145" t="str">
        <f t="shared" si="744"/>
        <v/>
      </c>
      <c r="HQ213" s="146" t="str">
        <f t="shared" si="745"/>
        <v/>
      </c>
      <c r="HR213" s="147" t="str">
        <f t="shared" si="746"/>
        <v/>
      </c>
      <c r="HS213" s="148" t="str">
        <f t="shared" si="747"/>
        <v/>
      </c>
      <c r="HT213" s="149" t="str">
        <f t="shared" si="748"/>
        <v/>
      </c>
      <c r="HU213" s="150" t="str">
        <f t="shared" si="749"/>
        <v/>
      </c>
      <c r="HV213" s="89"/>
      <c r="HW213" s="5"/>
      <c r="HX213" s="89"/>
      <c r="HY213" s="143" t="str">
        <f t="shared" si="750"/>
        <v/>
      </c>
      <c r="HZ213" s="144" t="str">
        <f t="shared" si="751"/>
        <v/>
      </c>
      <c r="IA213" s="145" t="str">
        <f t="shared" si="752"/>
        <v/>
      </c>
      <c r="IB213" s="145" t="str">
        <f t="shared" si="753"/>
        <v/>
      </c>
      <c r="IC213" s="146" t="str">
        <f t="shared" si="754"/>
        <v/>
      </c>
      <c r="ID213" s="147" t="str">
        <f t="shared" si="755"/>
        <v/>
      </c>
      <c r="IE213" s="148" t="str">
        <f t="shared" si="756"/>
        <v/>
      </c>
      <c r="IF213" s="149" t="str">
        <f t="shared" si="757"/>
        <v/>
      </c>
      <c r="IG213" s="150" t="str">
        <f t="shared" si="758"/>
        <v/>
      </c>
      <c r="IH213" s="89"/>
      <c r="II213" s="5"/>
      <c r="IJ213" s="89"/>
      <c r="IK213" s="143" t="str">
        <f t="shared" si="759"/>
        <v/>
      </c>
      <c r="IL213" s="144" t="str">
        <f t="shared" si="760"/>
        <v/>
      </c>
      <c r="IM213" s="145" t="str">
        <f t="shared" si="761"/>
        <v/>
      </c>
      <c r="IN213" s="145" t="str">
        <f t="shared" si="762"/>
        <v/>
      </c>
      <c r="IO213" s="146" t="str">
        <f t="shared" si="763"/>
        <v/>
      </c>
      <c r="IP213" s="147" t="str">
        <f t="shared" si="764"/>
        <v/>
      </c>
      <c r="IQ213" s="148" t="str">
        <f t="shared" si="765"/>
        <v/>
      </c>
      <c r="IR213" s="149" t="str">
        <f t="shared" si="766"/>
        <v/>
      </c>
      <c r="IS213" s="150" t="str">
        <f t="shared" si="767"/>
        <v/>
      </c>
      <c r="IT213" s="89"/>
      <c r="IU213" s="5"/>
      <c r="IV213" s="89"/>
      <c r="IW213" s="143" t="str">
        <f t="shared" si="768"/>
        <v/>
      </c>
      <c r="IX213" s="144" t="str">
        <f t="shared" si="769"/>
        <v/>
      </c>
      <c r="IY213" s="145" t="str">
        <f t="shared" si="770"/>
        <v/>
      </c>
      <c r="IZ213" s="145" t="str">
        <f t="shared" si="771"/>
        <v/>
      </c>
      <c r="JA213" s="146" t="str">
        <f t="shared" si="772"/>
        <v/>
      </c>
      <c r="JB213" s="147" t="str">
        <f t="shared" si="773"/>
        <v/>
      </c>
      <c r="JC213" s="148" t="str">
        <f t="shared" si="774"/>
        <v/>
      </c>
      <c r="JD213" s="149" t="str">
        <f t="shared" si="775"/>
        <v/>
      </c>
      <c r="JE213" s="150" t="str">
        <f t="shared" si="776"/>
        <v/>
      </c>
      <c r="JF213" s="89"/>
      <c r="JG213" s="5"/>
      <c r="JH213" s="89"/>
      <c r="JI213" s="143" t="str">
        <f t="shared" si="777"/>
        <v/>
      </c>
      <c r="JJ213" s="144" t="str">
        <f t="shared" si="778"/>
        <v/>
      </c>
      <c r="JK213" s="145" t="str">
        <f t="shared" si="779"/>
        <v/>
      </c>
      <c r="JL213" s="145" t="str">
        <f t="shared" si="780"/>
        <v/>
      </c>
      <c r="JM213" s="146" t="str">
        <f t="shared" si="781"/>
        <v/>
      </c>
      <c r="JN213" s="147" t="str">
        <f t="shared" si="782"/>
        <v/>
      </c>
      <c r="JO213" s="148" t="str">
        <f t="shared" si="783"/>
        <v/>
      </c>
      <c r="JP213" s="149" t="str">
        <f t="shared" si="784"/>
        <v/>
      </c>
      <c r="JQ213" s="150" t="str">
        <f t="shared" si="785"/>
        <v/>
      </c>
      <c r="JR213" s="89"/>
      <c r="JS213" s="5"/>
      <c r="JT213" s="89"/>
      <c r="JU213" s="143" t="str">
        <f t="shared" si="786"/>
        <v/>
      </c>
      <c r="JV213" s="144" t="str">
        <f t="shared" si="787"/>
        <v/>
      </c>
      <c r="JW213" s="145" t="str">
        <f t="shared" si="788"/>
        <v/>
      </c>
      <c r="JX213" s="145" t="str">
        <f t="shared" si="789"/>
        <v/>
      </c>
      <c r="JY213" s="146" t="str">
        <f t="shared" si="790"/>
        <v/>
      </c>
      <c r="JZ213" s="147" t="str">
        <f t="shared" si="791"/>
        <v/>
      </c>
      <c r="KA213" s="148" t="str">
        <f t="shared" si="792"/>
        <v/>
      </c>
      <c r="KB213" s="149" t="str">
        <f t="shared" si="793"/>
        <v/>
      </c>
      <c r="KC213" s="150" t="str">
        <f t="shared" si="794"/>
        <v/>
      </c>
      <c r="KD213" s="89"/>
      <c r="KE213" s="5"/>
      <c r="KF213" s="89"/>
    </row>
    <row r="214" spans="1:292" ht="13.5" customHeight="1" x14ac:dyDescent="0.25">
      <c r="A214" s="100"/>
      <c r="E214" s="143" t="str">
        <f t="shared" si="621"/>
        <v/>
      </c>
      <c r="F214" s="144" t="str">
        <f t="shared" si="622"/>
        <v/>
      </c>
      <c r="G214" s="145" t="str">
        <f t="shared" si="623"/>
        <v/>
      </c>
      <c r="H214" s="145" t="str">
        <f t="shared" si="624"/>
        <v/>
      </c>
      <c r="I214" s="146" t="str">
        <f t="shared" si="625"/>
        <v/>
      </c>
      <c r="J214" s="147" t="str">
        <f t="shared" si="626"/>
        <v/>
      </c>
      <c r="K214" s="148" t="str">
        <f t="shared" si="627"/>
        <v/>
      </c>
      <c r="L214" s="149" t="str">
        <f t="shared" si="628"/>
        <v/>
      </c>
      <c r="M214" s="150" t="str">
        <f t="shared" si="629"/>
        <v/>
      </c>
      <c r="O214" s="5"/>
      <c r="Q214" s="143" t="str">
        <f t="shared" si="630"/>
        <v/>
      </c>
      <c r="R214" s="144" t="str">
        <f t="shared" si="631"/>
        <v/>
      </c>
      <c r="S214" s="145" t="str">
        <f t="shared" si="632"/>
        <v/>
      </c>
      <c r="T214" s="145" t="str">
        <f t="shared" si="633"/>
        <v/>
      </c>
      <c r="U214" s="146" t="str">
        <f t="shared" si="634"/>
        <v/>
      </c>
      <c r="V214" s="147" t="str">
        <f t="shared" si="635"/>
        <v/>
      </c>
      <c r="W214" s="148" t="str">
        <f t="shared" si="636"/>
        <v/>
      </c>
      <c r="X214" s="149" t="str">
        <f t="shared" si="637"/>
        <v/>
      </c>
      <c r="Y214" s="150" t="str">
        <f t="shared" si="638"/>
        <v/>
      </c>
      <c r="AA214" s="5"/>
      <c r="AC214" s="143" t="str">
        <f t="shared" si="639"/>
        <v/>
      </c>
      <c r="AD214" s="144" t="str">
        <f t="shared" si="640"/>
        <v/>
      </c>
      <c r="AE214" s="145" t="str">
        <f t="shared" si="641"/>
        <v/>
      </c>
      <c r="AF214" s="145" t="str">
        <f t="shared" si="642"/>
        <v/>
      </c>
      <c r="AG214" s="146" t="str">
        <f t="shared" si="643"/>
        <v/>
      </c>
      <c r="AH214" s="147" t="str">
        <f t="shared" si="644"/>
        <v/>
      </c>
      <c r="AI214" s="148" t="str">
        <f t="shared" si="645"/>
        <v/>
      </c>
      <c r="AJ214" s="149" t="str">
        <f t="shared" si="646"/>
        <v/>
      </c>
      <c r="AK214" s="150" t="str">
        <f t="shared" si="647"/>
        <v/>
      </c>
      <c r="AM214" s="5"/>
      <c r="AO214" s="143" t="str">
        <f t="shared" ref="AO214:AO260" si="831">IF(AS214="","",AO$3)</f>
        <v/>
      </c>
      <c r="AP214" s="144" t="str">
        <f t="shared" ref="AP214:AP260" si="832">IF(AS214="","",AO$1)</f>
        <v/>
      </c>
      <c r="AQ214" s="145" t="str">
        <f t="shared" si="648"/>
        <v/>
      </c>
      <c r="AR214" s="145" t="str">
        <f t="shared" si="649"/>
        <v/>
      </c>
      <c r="AS214" s="146" t="str">
        <f t="shared" ref="AS214:AS260" si="833">IF(AZ214="","",IF(ISNUMBER(SEARCH(":",AZ214)),MID(AZ214,FIND(":",AZ214)+2,FIND("(",AZ214)-FIND(":",AZ214)-3),LEFT(AZ214,FIND("(",AZ214)-2)))</f>
        <v/>
      </c>
      <c r="AT214" s="147" t="str">
        <f t="shared" ref="AT214:AT260" si="834">IF(AZ214="","",MID(AZ214,FIND("(",AZ214)+1,4))</f>
        <v/>
      </c>
      <c r="AU214" s="148" t="str">
        <f t="shared" ref="AU214:AU260" si="835">IF(ISNUMBER(SEARCH("*female*",AZ214)),"female",IF(ISNUMBER(SEARCH("*male*",AZ214)),"male",""))</f>
        <v/>
      </c>
      <c r="AV214" s="149" t="str">
        <f t="shared" ref="AV214:AV260" si="836">IF(AZ214="","",IF(ISERROR(MID(AZ214,FIND("male,",AZ214)+6,(FIND(")",AZ214)-(FIND("male,",AZ214)+6))))=TRUE,"missing/error",MID(AZ214,FIND("male,",AZ214)+6,(FIND(")",AZ214)-(FIND("male,",AZ214)+6)))))</f>
        <v/>
      </c>
      <c r="AW214" s="150" t="str">
        <f t="shared" ref="AW214:AW260" si="837">IF(AS214="","",(MID(AS214,(SEARCH("^^",SUBSTITUTE(AS214," ","^^",LEN(AS214)-LEN(SUBSTITUTE(AS214," ","")))))+1,99)&amp;"_"&amp;LEFT(AS214,FIND(" ",AS214)-1)&amp;"_"&amp;AT214))</f>
        <v/>
      </c>
      <c r="AX214" s="89"/>
      <c r="AY214" s="5"/>
      <c r="AZ214" s="89"/>
      <c r="BA214" s="143" t="str">
        <f t="shared" ref="BA214:BA260" si="838">IF(BE214="","",BA$3)</f>
        <v/>
      </c>
      <c r="BB214" s="144" t="str">
        <f t="shared" ref="BB214:BB260" si="839">IF(BE214="","",BA$1)</f>
        <v/>
      </c>
      <c r="BC214" s="145" t="str">
        <f t="shared" si="650"/>
        <v/>
      </c>
      <c r="BD214" s="145" t="str">
        <f t="shared" si="651"/>
        <v/>
      </c>
      <c r="BE214" s="146" t="str">
        <f t="shared" ref="BE214:BE260" si="840">IF(BL214="","",IF(ISNUMBER(SEARCH(":",BL214)),MID(BL214,FIND(":",BL214)+2,FIND("(",BL214)-FIND(":",BL214)-3),LEFT(BL214,FIND("(",BL214)-2)))</f>
        <v/>
      </c>
      <c r="BF214" s="147" t="str">
        <f t="shared" ref="BF214:BF260" si="841">IF(BL214="","",MID(BL214,FIND("(",BL214)+1,4))</f>
        <v/>
      </c>
      <c r="BG214" s="148" t="str">
        <f t="shared" ref="BG214:BG260" si="842">IF(ISNUMBER(SEARCH("*female*",BL214)),"female",IF(ISNUMBER(SEARCH("*male*",BL214)),"male",""))</f>
        <v/>
      </c>
      <c r="BH214" s="149" t="str">
        <f t="shared" ref="BH214:BH260" si="843">IF(BL214="","",IF(ISERROR(MID(BL214,FIND("male,",BL214)+6,(FIND(")",BL214)-(FIND("male,",BL214)+6))))=TRUE,"missing/error",MID(BL214,FIND("male,",BL214)+6,(FIND(")",BL214)-(FIND("male,",BL214)+6)))))</f>
        <v/>
      </c>
      <c r="BI214" s="150" t="str">
        <f t="shared" ref="BI214:BI260" si="844">IF(BE214="","",(MID(BE214,(SEARCH("^^",SUBSTITUTE(BE214," ","^^",LEN(BE214)-LEN(SUBSTITUTE(BE214," ","")))))+1,99)&amp;"_"&amp;LEFT(BE214,FIND(" ",BE214)-1)&amp;"_"&amp;BF214))</f>
        <v/>
      </c>
      <c r="BJ214" s="89"/>
      <c r="BK214" s="5"/>
      <c r="BL214" s="89"/>
      <c r="BM214" s="143" t="str">
        <f t="shared" si="804"/>
        <v/>
      </c>
      <c r="BN214" s="144" t="str">
        <f t="shared" si="805"/>
        <v/>
      </c>
      <c r="BO214" s="145" t="str">
        <f t="shared" si="806"/>
        <v/>
      </c>
      <c r="BP214" s="145" t="str">
        <f t="shared" si="807"/>
        <v/>
      </c>
      <c r="BQ214" s="146" t="str">
        <f t="shared" si="808"/>
        <v/>
      </c>
      <c r="BR214" s="147" t="str">
        <f t="shared" si="809"/>
        <v/>
      </c>
      <c r="BS214" s="148" t="str">
        <f t="shared" si="810"/>
        <v/>
      </c>
      <c r="BT214" s="149" t="str">
        <f t="shared" si="811"/>
        <v/>
      </c>
      <c r="BU214" s="150" t="str">
        <f t="shared" si="812"/>
        <v/>
      </c>
      <c r="BV214" s="89"/>
      <c r="BW214" s="5"/>
      <c r="BX214" s="89"/>
      <c r="BY214" s="143" t="str">
        <f t="shared" si="795"/>
        <v/>
      </c>
      <c r="BZ214" s="144" t="str">
        <f t="shared" si="796"/>
        <v/>
      </c>
      <c r="CA214" s="145" t="str">
        <f t="shared" si="797"/>
        <v/>
      </c>
      <c r="CB214" s="145" t="str">
        <f t="shared" si="798"/>
        <v/>
      </c>
      <c r="CC214" s="146" t="str">
        <f t="shared" si="799"/>
        <v/>
      </c>
      <c r="CD214" s="147" t="str">
        <f t="shared" si="800"/>
        <v/>
      </c>
      <c r="CE214" s="148" t="str">
        <f t="shared" si="801"/>
        <v/>
      </c>
      <c r="CF214" s="149" t="str">
        <f t="shared" si="802"/>
        <v/>
      </c>
      <c r="CG214" s="150" t="str">
        <f t="shared" si="803"/>
        <v/>
      </c>
      <c r="CH214" s="89"/>
      <c r="CI214" s="5"/>
      <c r="CJ214" s="89"/>
      <c r="CK214" s="143" t="str">
        <f t="shared" si="652"/>
        <v/>
      </c>
      <c r="CL214" s="144" t="str">
        <f t="shared" si="653"/>
        <v/>
      </c>
      <c r="CM214" s="145" t="str">
        <f t="shared" si="654"/>
        <v/>
      </c>
      <c r="CN214" s="145" t="str">
        <f t="shared" si="655"/>
        <v/>
      </c>
      <c r="CO214" s="146" t="str">
        <f t="shared" si="656"/>
        <v/>
      </c>
      <c r="CP214" s="147" t="str">
        <f t="shared" si="657"/>
        <v/>
      </c>
      <c r="CQ214" s="148" t="str">
        <f t="shared" si="658"/>
        <v/>
      </c>
      <c r="CR214" s="149" t="str">
        <f t="shared" si="659"/>
        <v/>
      </c>
      <c r="CS214" s="150" t="str">
        <f t="shared" si="660"/>
        <v/>
      </c>
      <c r="CT214" s="89"/>
      <c r="CU214" s="5"/>
      <c r="CV214" s="89"/>
      <c r="CW214" s="143" t="str">
        <f t="shared" si="822"/>
        <v/>
      </c>
      <c r="CX214" s="144" t="str">
        <f t="shared" si="823"/>
        <v/>
      </c>
      <c r="CY214" s="145" t="str">
        <f t="shared" si="824"/>
        <v/>
      </c>
      <c r="CZ214" s="145" t="str">
        <f t="shared" si="825"/>
        <v/>
      </c>
      <c r="DA214" s="146" t="str">
        <f t="shared" si="826"/>
        <v/>
      </c>
      <c r="DB214" s="147" t="str">
        <f t="shared" si="827"/>
        <v/>
      </c>
      <c r="DC214" s="148" t="str">
        <f t="shared" si="828"/>
        <v/>
      </c>
      <c r="DD214" s="149" t="str">
        <f t="shared" si="829"/>
        <v/>
      </c>
      <c r="DE214" s="150" t="str">
        <f t="shared" si="830"/>
        <v/>
      </c>
      <c r="DF214" s="89"/>
      <c r="DG214" s="5"/>
      <c r="DH214" s="89"/>
      <c r="DI214" s="143" t="str">
        <f t="shared" si="661"/>
        <v/>
      </c>
      <c r="DJ214" s="144" t="str">
        <f t="shared" si="662"/>
        <v/>
      </c>
      <c r="DK214" s="145" t="str">
        <f t="shared" si="663"/>
        <v/>
      </c>
      <c r="DL214" s="145" t="str">
        <f t="shared" si="664"/>
        <v/>
      </c>
      <c r="DM214" s="146" t="str">
        <f t="shared" si="665"/>
        <v/>
      </c>
      <c r="DN214" s="147" t="str">
        <f t="shared" si="666"/>
        <v/>
      </c>
      <c r="DO214" s="148" t="str">
        <f t="shared" si="667"/>
        <v/>
      </c>
      <c r="DP214" s="149" t="str">
        <f t="shared" si="668"/>
        <v/>
      </c>
      <c r="DQ214" s="150" t="str">
        <f t="shared" si="669"/>
        <v/>
      </c>
      <c r="DR214" s="89"/>
      <c r="DS214" s="5"/>
      <c r="DT214" s="89"/>
      <c r="DU214" s="143" t="str">
        <f t="shared" si="670"/>
        <v/>
      </c>
      <c r="DV214" s="144" t="str">
        <f t="shared" si="671"/>
        <v/>
      </c>
      <c r="DW214" s="145" t="str">
        <f t="shared" si="672"/>
        <v/>
      </c>
      <c r="DX214" s="145" t="str">
        <f t="shared" si="673"/>
        <v/>
      </c>
      <c r="DY214" s="146" t="str">
        <f t="shared" si="674"/>
        <v/>
      </c>
      <c r="DZ214" s="147" t="str">
        <f t="shared" si="675"/>
        <v/>
      </c>
      <c r="EA214" s="148" t="str">
        <f t="shared" si="676"/>
        <v/>
      </c>
      <c r="EB214" s="149" t="str">
        <f t="shared" si="677"/>
        <v/>
      </c>
      <c r="EC214" s="150" t="str">
        <f t="shared" si="678"/>
        <v/>
      </c>
      <c r="ED214" s="89"/>
      <c r="EE214" s="5"/>
      <c r="EF214" s="89"/>
      <c r="EG214" s="143" t="str">
        <f t="shared" si="679"/>
        <v/>
      </c>
      <c r="EH214" s="144" t="str">
        <f t="shared" si="680"/>
        <v/>
      </c>
      <c r="EI214" s="145" t="str">
        <f t="shared" si="681"/>
        <v/>
      </c>
      <c r="EJ214" s="145" t="str">
        <f t="shared" si="682"/>
        <v/>
      </c>
      <c r="EK214" s="146" t="str">
        <f t="shared" si="683"/>
        <v/>
      </c>
      <c r="EL214" s="147" t="str">
        <f t="shared" si="684"/>
        <v/>
      </c>
      <c r="EM214" s="148" t="str">
        <f t="shared" si="685"/>
        <v/>
      </c>
      <c r="EN214" s="149" t="str">
        <f t="shared" si="686"/>
        <v/>
      </c>
      <c r="EO214" s="150" t="str">
        <f t="shared" si="687"/>
        <v/>
      </c>
      <c r="EP214" s="89"/>
      <c r="EQ214" s="5"/>
      <c r="ER214" s="89"/>
      <c r="ES214" s="143" t="str">
        <f t="shared" si="688"/>
        <v/>
      </c>
      <c r="ET214" s="144" t="str">
        <f t="shared" si="689"/>
        <v/>
      </c>
      <c r="EU214" s="145" t="str">
        <f t="shared" si="690"/>
        <v/>
      </c>
      <c r="EV214" s="145" t="str">
        <f t="shared" si="691"/>
        <v/>
      </c>
      <c r="EW214" s="146" t="str">
        <f t="shared" si="692"/>
        <v/>
      </c>
      <c r="EX214" s="147" t="str">
        <f t="shared" si="693"/>
        <v/>
      </c>
      <c r="EY214" s="148" t="str">
        <f t="shared" si="694"/>
        <v/>
      </c>
      <c r="EZ214" s="149" t="str">
        <f t="shared" si="695"/>
        <v/>
      </c>
      <c r="FA214" s="150" t="str">
        <f t="shared" si="696"/>
        <v/>
      </c>
      <c r="FB214" s="89"/>
      <c r="FC214" s="5"/>
      <c r="FD214" s="89"/>
      <c r="FE214" s="143" t="str">
        <f t="shared" si="697"/>
        <v/>
      </c>
      <c r="FF214" s="144" t="str">
        <f t="shared" si="698"/>
        <v/>
      </c>
      <c r="FG214" s="145" t="str">
        <f t="shared" si="699"/>
        <v/>
      </c>
      <c r="FH214" s="145" t="str">
        <f t="shared" si="700"/>
        <v/>
      </c>
      <c r="FI214" s="146" t="str">
        <f t="shared" si="701"/>
        <v/>
      </c>
      <c r="FJ214" s="147" t="str">
        <f t="shared" si="702"/>
        <v/>
      </c>
      <c r="FK214" s="148" t="str">
        <f t="shared" si="703"/>
        <v/>
      </c>
      <c r="FL214" s="149" t="str">
        <f t="shared" si="704"/>
        <v/>
      </c>
      <c r="FM214" s="150" t="str">
        <f t="shared" si="705"/>
        <v/>
      </c>
      <c r="FN214" s="89"/>
      <c r="FO214" s="5"/>
      <c r="FP214" s="89"/>
      <c r="FQ214" s="143" t="str">
        <f>IF(FU214="","",#REF!)</f>
        <v/>
      </c>
      <c r="FR214" s="144" t="str">
        <f t="shared" si="706"/>
        <v/>
      </c>
      <c r="FS214" s="145" t="str">
        <f t="shared" si="707"/>
        <v/>
      </c>
      <c r="FT214" s="145" t="str">
        <f t="shared" si="708"/>
        <v/>
      </c>
      <c r="FU214" s="146" t="str">
        <f t="shared" si="709"/>
        <v/>
      </c>
      <c r="FV214" s="147" t="str">
        <f t="shared" si="710"/>
        <v/>
      </c>
      <c r="FW214" s="148" t="str">
        <f t="shared" si="711"/>
        <v/>
      </c>
      <c r="FX214" s="149" t="str">
        <f t="shared" si="712"/>
        <v/>
      </c>
      <c r="FY214" s="150" t="str">
        <f t="shared" si="713"/>
        <v/>
      </c>
      <c r="FZ214" s="89"/>
      <c r="GA214" s="5"/>
      <c r="GB214" s="89"/>
      <c r="GC214" s="143" t="str">
        <f t="shared" si="714"/>
        <v/>
      </c>
      <c r="GD214" s="144" t="str">
        <f t="shared" si="715"/>
        <v/>
      </c>
      <c r="GE214" s="145" t="str">
        <f t="shared" si="716"/>
        <v/>
      </c>
      <c r="GF214" s="145" t="str">
        <f t="shared" si="717"/>
        <v/>
      </c>
      <c r="GG214" s="146" t="str">
        <f t="shared" si="718"/>
        <v/>
      </c>
      <c r="GH214" s="147" t="str">
        <f t="shared" si="719"/>
        <v/>
      </c>
      <c r="GI214" s="148" t="str">
        <f t="shared" si="720"/>
        <v/>
      </c>
      <c r="GJ214" s="149" t="str">
        <f t="shared" si="721"/>
        <v/>
      </c>
      <c r="GK214" s="150" t="str">
        <f t="shared" si="722"/>
        <v/>
      </c>
      <c r="GL214" s="89"/>
      <c r="GM214" s="5"/>
      <c r="GN214" s="89"/>
      <c r="GO214" s="143" t="str">
        <f t="shared" si="723"/>
        <v/>
      </c>
      <c r="GP214" s="144" t="str">
        <f t="shared" si="724"/>
        <v/>
      </c>
      <c r="GQ214" s="145" t="str">
        <f t="shared" si="725"/>
        <v/>
      </c>
      <c r="GR214" s="145" t="str">
        <f t="shared" si="726"/>
        <v/>
      </c>
      <c r="GS214" s="146" t="str">
        <f t="shared" si="727"/>
        <v/>
      </c>
      <c r="GT214" s="147" t="str">
        <f t="shared" si="728"/>
        <v/>
      </c>
      <c r="GU214" s="148" t="str">
        <f t="shared" si="729"/>
        <v/>
      </c>
      <c r="GV214" s="149" t="str">
        <f t="shared" si="730"/>
        <v/>
      </c>
      <c r="GW214" s="150" t="str">
        <f t="shared" si="731"/>
        <v/>
      </c>
      <c r="GX214" s="89"/>
      <c r="GY214" s="5"/>
      <c r="GZ214" s="89"/>
      <c r="HA214" s="143" t="str">
        <f t="shared" si="732"/>
        <v/>
      </c>
      <c r="HB214" s="144" t="str">
        <f t="shared" si="733"/>
        <v/>
      </c>
      <c r="HC214" s="145" t="str">
        <f t="shared" si="734"/>
        <v/>
      </c>
      <c r="HD214" s="145" t="str">
        <f t="shared" si="735"/>
        <v/>
      </c>
      <c r="HE214" s="146" t="str">
        <f t="shared" si="736"/>
        <v/>
      </c>
      <c r="HF214" s="147" t="str">
        <f t="shared" si="737"/>
        <v/>
      </c>
      <c r="HG214" s="148" t="str">
        <f t="shared" si="738"/>
        <v/>
      </c>
      <c r="HH214" s="149" t="str">
        <f t="shared" si="739"/>
        <v/>
      </c>
      <c r="HI214" s="150" t="str">
        <f t="shared" si="740"/>
        <v/>
      </c>
      <c r="HJ214" s="89"/>
      <c r="HK214" s="5"/>
      <c r="HL214" s="89"/>
      <c r="HM214" s="143" t="str">
        <f t="shared" si="741"/>
        <v/>
      </c>
      <c r="HN214" s="144" t="str">
        <f t="shared" si="742"/>
        <v/>
      </c>
      <c r="HO214" s="145" t="str">
        <f t="shared" si="743"/>
        <v/>
      </c>
      <c r="HP214" s="145" t="str">
        <f t="shared" si="744"/>
        <v/>
      </c>
      <c r="HQ214" s="146" t="str">
        <f t="shared" si="745"/>
        <v/>
      </c>
      <c r="HR214" s="147" t="str">
        <f t="shared" si="746"/>
        <v/>
      </c>
      <c r="HS214" s="148" t="str">
        <f t="shared" si="747"/>
        <v/>
      </c>
      <c r="HT214" s="149" t="str">
        <f t="shared" si="748"/>
        <v/>
      </c>
      <c r="HU214" s="150" t="str">
        <f t="shared" si="749"/>
        <v/>
      </c>
      <c r="HV214" s="89"/>
      <c r="HW214" s="5"/>
      <c r="HX214" s="89"/>
      <c r="HY214" s="143" t="str">
        <f t="shared" si="750"/>
        <v/>
      </c>
      <c r="HZ214" s="144" t="str">
        <f t="shared" si="751"/>
        <v/>
      </c>
      <c r="IA214" s="145" t="str">
        <f t="shared" si="752"/>
        <v/>
      </c>
      <c r="IB214" s="145" t="str">
        <f t="shared" si="753"/>
        <v/>
      </c>
      <c r="IC214" s="146" t="str">
        <f t="shared" si="754"/>
        <v/>
      </c>
      <c r="ID214" s="147" t="str">
        <f t="shared" si="755"/>
        <v/>
      </c>
      <c r="IE214" s="148" t="str">
        <f t="shared" si="756"/>
        <v/>
      </c>
      <c r="IF214" s="149" t="str">
        <f t="shared" si="757"/>
        <v/>
      </c>
      <c r="IG214" s="150" t="str">
        <f t="shared" si="758"/>
        <v/>
      </c>
      <c r="IH214" s="89"/>
      <c r="II214" s="5"/>
      <c r="IJ214" s="89"/>
      <c r="IK214" s="143" t="str">
        <f t="shared" si="759"/>
        <v/>
      </c>
      <c r="IL214" s="144" t="str">
        <f t="shared" si="760"/>
        <v/>
      </c>
      <c r="IM214" s="145" t="str">
        <f t="shared" si="761"/>
        <v/>
      </c>
      <c r="IN214" s="145" t="str">
        <f t="shared" si="762"/>
        <v/>
      </c>
      <c r="IO214" s="146" t="str">
        <f t="shared" si="763"/>
        <v/>
      </c>
      <c r="IP214" s="147" t="str">
        <f t="shared" si="764"/>
        <v/>
      </c>
      <c r="IQ214" s="148" t="str">
        <f t="shared" si="765"/>
        <v/>
      </c>
      <c r="IR214" s="149" t="str">
        <f t="shared" si="766"/>
        <v/>
      </c>
      <c r="IS214" s="150" t="str">
        <f t="shared" si="767"/>
        <v/>
      </c>
      <c r="IT214" s="89"/>
      <c r="IU214" s="5"/>
      <c r="IV214" s="89"/>
      <c r="IW214" s="143" t="str">
        <f t="shared" si="768"/>
        <v/>
      </c>
      <c r="IX214" s="144" t="str">
        <f t="shared" si="769"/>
        <v/>
      </c>
      <c r="IY214" s="145" t="str">
        <f t="shared" si="770"/>
        <v/>
      </c>
      <c r="IZ214" s="145" t="str">
        <f t="shared" si="771"/>
        <v/>
      </c>
      <c r="JA214" s="146" t="str">
        <f t="shared" si="772"/>
        <v/>
      </c>
      <c r="JB214" s="147" t="str">
        <f t="shared" si="773"/>
        <v/>
      </c>
      <c r="JC214" s="148" t="str">
        <f t="shared" si="774"/>
        <v/>
      </c>
      <c r="JD214" s="149" t="str">
        <f t="shared" si="775"/>
        <v/>
      </c>
      <c r="JE214" s="150" t="str">
        <f t="shared" si="776"/>
        <v/>
      </c>
      <c r="JF214" s="89"/>
      <c r="JG214" s="5"/>
      <c r="JH214" s="89"/>
      <c r="JI214" s="143" t="str">
        <f t="shared" si="777"/>
        <v/>
      </c>
      <c r="JJ214" s="144" t="str">
        <f t="shared" si="778"/>
        <v/>
      </c>
      <c r="JK214" s="145" t="str">
        <f t="shared" si="779"/>
        <v/>
      </c>
      <c r="JL214" s="145" t="str">
        <f t="shared" si="780"/>
        <v/>
      </c>
      <c r="JM214" s="146" t="str">
        <f t="shared" si="781"/>
        <v/>
      </c>
      <c r="JN214" s="147" t="str">
        <f t="shared" si="782"/>
        <v/>
      </c>
      <c r="JO214" s="148" t="str">
        <f t="shared" si="783"/>
        <v/>
      </c>
      <c r="JP214" s="149" t="str">
        <f t="shared" si="784"/>
        <v/>
      </c>
      <c r="JQ214" s="150" t="str">
        <f t="shared" si="785"/>
        <v/>
      </c>
      <c r="JR214" s="89"/>
      <c r="JS214" s="5"/>
      <c r="JT214" s="89"/>
      <c r="JU214" s="143" t="str">
        <f t="shared" si="786"/>
        <v/>
      </c>
      <c r="JV214" s="144" t="str">
        <f t="shared" si="787"/>
        <v/>
      </c>
      <c r="JW214" s="145" t="str">
        <f t="shared" si="788"/>
        <v/>
      </c>
      <c r="JX214" s="145" t="str">
        <f t="shared" si="789"/>
        <v/>
      </c>
      <c r="JY214" s="146" t="str">
        <f t="shared" si="790"/>
        <v/>
      </c>
      <c r="JZ214" s="147" t="str">
        <f t="shared" si="791"/>
        <v/>
      </c>
      <c r="KA214" s="148" t="str">
        <f t="shared" si="792"/>
        <v/>
      </c>
      <c r="KB214" s="149" t="str">
        <f t="shared" si="793"/>
        <v/>
      </c>
      <c r="KC214" s="150" t="str">
        <f t="shared" si="794"/>
        <v/>
      </c>
      <c r="KD214" s="89"/>
      <c r="KE214" s="5"/>
      <c r="KF214" s="89"/>
    </row>
    <row r="215" spans="1:292" ht="13.5" customHeight="1" x14ac:dyDescent="0.25">
      <c r="A215" s="100"/>
      <c r="E215" s="143" t="str">
        <f t="shared" si="621"/>
        <v/>
      </c>
      <c r="F215" s="144" t="str">
        <f t="shared" si="622"/>
        <v/>
      </c>
      <c r="G215" s="145" t="str">
        <f t="shared" si="623"/>
        <v/>
      </c>
      <c r="H215" s="145" t="str">
        <f t="shared" si="624"/>
        <v/>
      </c>
      <c r="I215" s="146" t="str">
        <f t="shared" si="625"/>
        <v/>
      </c>
      <c r="J215" s="147" t="str">
        <f t="shared" si="626"/>
        <v/>
      </c>
      <c r="K215" s="148" t="str">
        <f t="shared" si="627"/>
        <v/>
      </c>
      <c r="L215" s="149" t="str">
        <f t="shared" si="628"/>
        <v/>
      </c>
      <c r="M215" s="150" t="str">
        <f t="shared" si="629"/>
        <v/>
      </c>
      <c r="O215" s="5"/>
      <c r="Q215" s="143" t="str">
        <f t="shared" si="630"/>
        <v/>
      </c>
      <c r="R215" s="144" t="str">
        <f t="shared" si="631"/>
        <v/>
      </c>
      <c r="S215" s="145" t="str">
        <f t="shared" si="632"/>
        <v/>
      </c>
      <c r="T215" s="145" t="str">
        <f t="shared" si="633"/>
        <v/>
      </c>
      <c r="U215" s="146" t="str">
        <f t="shared" si="634"/>
        <v/>
      </c>
      <c r="V215" s="147" t="str">
        <f t="shared" si="635"/>
        <v/>
      </c>
      <c r="W215" s="148" t="str">
        <f t="shared" si="636"/>
        <v/>
      </c>
      <c r="X215" s="149" t="str">
        <f t="shared" si="637"/>
        <v/>
      </c>
      <c r="Y215" s="150" t="str">
        <f t="shared" si="638"/>
        <v/>
      </c>
      <c r="AA215" s="5"/>
      <c r="AC215" s="143" t="str">
        <f t="shared" si="639"/>
        <v/>
      </c>
      <c r="AD215" s="144" t="str">
        <f t="shared" si="640"/>
        <v/>
      </c>
      <c r="AE215" s="145" t="str">
        <f t="shared" si="641"/>
        <v/>
      </c>
      <c r="AF215" s="145" t="str">
        <f t="shared" si="642"/>
        <v/>
      </c>
      <c r="AG215" s="146" t="str">
        <f t="shared" si="643"/>
        <v/>
      </c>
      <c r="AH215" s="147" t="str">
        <f t="shared" si="644"/>
        <v/>
      </c>
      <c r="AI215" s="148" t="str">
        <f t="shared" si="645"/>
        <v/>
      </c>
      <c r="AJ215" s="149" t="str">
        <f t="shared" si="646"/>
        <v/>
      </c>
      <c r="AK215" s="150" t="str">
        <f t="shared" si="647"/>
        <v/>
      </c>
      <c r="AM215" s="5"/>
      <c r="AO215" s="143" t="str">
        <f t="shared" si="831"/>
        <v/>
      </c>
      <c r="AP215" s="144" t="str">
        <f t="shared" si="832"/>
        <v/>
      </c>
      <c r="AQ215" s="145" t="str">
        <f t="shared" si="648"/>
        <v/>
      </c>
      <c r="AR215" s="145" t="str">
        <f t="shared" si="649"/>
        <v/>
      </c>
      <c r="AS215" s="146" t="str">
        <f t="shared" si="833"/>
        <v/>
      </c>
      <c r="AT215" s="147" t="str">
        <f t="shared" si="834"/>
        <v/>
      </c>
      <c r="AU215" s="148" t="str">
        <f t="shared" si="835"/>
        <v/>
      </c>
      <c r="AV215" s="149" t="str">
        <f t="shared" si="836"/>
        <v/>
      </c>
      <c r="AW215" s="150" t="str">
        <f t="shared" si="837"/>
        <v/>
      </c>
      <c r="AX215" s="89"/>
      <c r="AY215" s="5"/>
      <c r="AZ215" s="89"/>
      <c r="BA215" s="143" t="str">
        <f t="shared" si="838"/>
        <v/>
      </c>
      <c r="BB215" s="144" t="str">
        <f t="shared" si="839"/>
        <v/>
      </c>
      <c r="BC215" s="145" t="str">
        <f t="shared" si="650"/>
        <v/>
      </c>
      <c r="BD215" s="145" t="str">
        <f t="shared" si="651"/>
        <v/>
      </c>
      <c r="BE215" s="146" t="str">
        <f t="shared" si="840"/>
        <v/>
      </c>
      <c r="BF215" s="147" t="str">
        <f t="shared" si="841"/>
        <v/>
      </c>
      <c r="BG215" s="148" t="str">
        <f t="shared" si="842"/>
        <v/>
      </c>
      <c r="BH215" s="149" t="str">
        <f t="shared" si="843"/>
        <v/>
      </c>
      <c r="BI215" s="150" t="str">
        <f t="shared" si="844"/>
        <v/>
      </c>
      <c r="BJ215" s="89"/>
      <c r="BK215" s="5"/>
      <c r="BL215" s="89"/>
      <c r="BM215" s="143" t="str">
        <f t="shared" si="804"/>
        <v/>
      </c>
      <c r="BN215" s="144" t="str">
        <f t="shared" si="805"/>
        <v/>
      </c>
      <c r="BO215" s="145" t="str">
        <f t="shared" si="806"/>
        <v/>
      </c>
      <c r="BP215" s="145" t="str">
        <f t="shared" si="807"/>
        <v/>
      </c>
      <c r="BQ215" s="146" t="str">
        <f t="shared" si="808"/>
        <v/>
      </c>
      <c r="BR215" s="147" t="str">
        <f t="shared" si="809"/>
        <v/>
      </c>
      <c r="BS215" s="148" t="str">
        <f t="shared" si="810"/>
        <v/>
      </c>
      <c r="BT215" s="149" t="str">
        <f t="shared" si="811"/>
        <v/>
      </c>
      <c r="BU215" s="150" t="str">
        <f t="shared" si="812"/>
        <v/>
      </c>
      <c r="BV215" s="89"/>
      <c r="BW215" s="5"/>
      <c r="BX215" s="89"/>
      <c r="BY215" s="143" t="str">
        <f t="shared" si="795"/>
        <v/>
      </c>
      <c r="BZ215" s="144" t="str">
        <f t="shared" si="796"/>
        <v/>
      </c>
      <c r="CA215" s="145" t="str">
        <f t="shared" si="797"/>
        <v/>
      </c>
      <c r="CB215" s="145" t="str">
        <f t="shared" si="798"/>
        <v/>
      </c>
      <c r="CC215" s="146" t="str">
        <f t="shared" si="799"/>
        <v/>
      </c>
      <c r="CD215" s="147" t="str">
        <f t="shared" si="800"/>
        <v/>
      </c>
      <c r="CE215" s="148" t="str">
        <f t="shared" si="801"/>
        <v/>
      </c>
      <c r="CF215" s="149" t="str">
        <f t="shared" si="802"/>
        <v/>
      </c>
      <c r="CG215" s="150" t="str">
        <f t="shared" si="803"/>
        <v/>
      </c>
      <c r="CH215" s="89"/>
      <c r="CI215" s="5"/>
      <c r="CJ215" s="89"/>
      <c r="CK215" s="143" t="str">
        <f t="shared" si="652"/>
        <v/>
      </c>
      <c r="CL215" s="144" t="str">
        <f t="shared" si="653"/>
        <v/>
      </c>
      <c r="CM215" s="145" t="str">
        <f t="shared" si="654"/>
        <v/>
      </c>
      <c r="CN215" s="145" t="str">
        <f t="shared" si="655"/>
        <v/>
      </c>
      <c r="CO215" s="146" t="str">
        <f t="shared" si="656"/>
        <v/>
      </c>
      <c r="CP215" s="147" t="str">
        <f t="shared" si="657"/>
        <v/>
      </c>
      <c r="CQ215" s="148" t="str">
        <f t="shared" si="658"/>
        <v/>
      </c>
      <c r="CR215" s="149" t="str">
        <f t="shared" si="659"/>
        <v/>
      </c>
      <c r="CS215" s="150" t="str">
        <f t="shared" si="660"/>
        <v/>
      </c>
      <c r="CT215" s="89"/>
      <c r="CU215" s="5"/>
      <c r="CV215" s="89"/>
      <c r="CW215" s="143" t="str">
        <f t="shared" si="822"/>
        <v/>
      </c>
      <c r="CX215" s="144" t="str">
        <f t="shared" si="823"/>
        <v/>
      </c>
      <c r="CY215" s="145" t="str">
        <f t="shared" si="824"/>
        <v/>
      </c>
      <c r="CZ215" s="145" t="str">
        <f t="shared" si="825"/>
        <v/>
      </c>
      <c r="DA215" s="146" t="str">
        <f t="shared" si="826"/>
        <v/>
      </c>
      <c r="DB215" s="147" t="str">
        <f t="shared" si="827"/>
        <v/>
      </c>
      <c r="DC215" s="148" t="str">
        <f t="shared" si="828"/>
        <v/>
      </c>
      <c r="DD215" s="149" t="str">
        <f t="shared" si="829"/>
        <v/>
      </c>
      <c r="DE215" s="150" t="str">
        <f t="shared" si="830"/>
        <v/>
      </c>
      <c r="DF215" s="89"/>
      <c r="DG215" s="5"/>
      <c r="DH215" s="89"/>
      <c r="DI215" s="143" t="str">
        <f t="shared" si="661"/>
        <v/>
      </c>
      <c r="DJ215" s="144" t="str">
        <f t="shared" si="662"/>
        <v/>
      </c>
      <c r="DK215" s="145" t="str">
        <f t="shared" si="663"/>
        <v/>
      </c>
      <c r="DL215" s="145" t="str">
        <f t="shared" si="664"/>
        <v/>
      </c>
      <c r="DM215" s="146" t="str">
        <f t="shared" si="665"/>
        <v/>
      </c>
      <c r="DN215" s="147" t="str">
        <f t="shared" si="666"/>
        <v/>
      </c>
      <c r="DO215" s="148" t="str">
        <f t="shared" si="667"/>
        <v/>
      </c>
      <c r="DP215" s="149" t="str">
        <f t="shared" si="668"/>
        <v/>
      </c>
      <c r="DQ215" s="150" t="str">
        <f t="shared" si="669"/>
        <v/>
      </c>
      <c r="DR215" s="89"/>
      <c r="DS215" s="5"/>
      <c r="DT215" s="89"/>
      <c r="DU215" s="143" t="str">
        <f t="shared" si="670"/>
        <v/>
      </c>
      <c r="DV215" s="144" t="str">
        <f t="shared" si="671"/>
        <v/>
      </c>
      <c r="DW215" s="145" t="str">
        <f t="shared" si="672"/>
        <v/>
      </c>
      <c r="DX215" s="145" t="str">
        <f t="shared" si="673"/>
        <v/>
      </c>
      <c r="DY215" s="146" t="str">
        <f t="shared" si="674"/>
        <v/>
      </c>
      <c r="DZ215" s="147" t="str">
        <f t="shared" si="675"/>
        <v/>
      </c>
      <c r="EA215" s="148" t="str">
        <f t="shared" si="676"/>
        <v/>
      </c>
      <c r="EB215" s="149" t="str">
        <f t="shared" si="677"/>
        <v/>
      </c>
      <c r="EC215" s="150" t="str">
        <f t="shared" si="678"/>
        <v/>
      </c>
      <c r="ED215" s="89"/>
      <c r="EE215" s="5"/>
      <c r="EF215" s="89"/>
      <c r="EG215" s="143" t="str">
        <f t="shared" si="679"/>
        <v/>
      </c>
      <c r="EH215" s="144" t="str">
        <f t="shared" si="680"/>
        <v/>
      </c>
      <c r="EI215" s="145" t="str">
        <f t="shared" si="681"/>
        <v/>
      </c>
      <c r="EJ215" s="145" t="str">
        <f t="shared" si="682"/>
        <v/>
      </c>
      <c r="EK215" s="146" t="str">
        <f t="shared" si="683"/>
        <v/>
      </c>
      <c r="EL215" s="147" t="str">
        <f t="shared" si="684"/>
        <v/>
      </c>
      <c r="EM215" s="148" t="str">
        <f t="shared" si="685"/>
        <v/>
      </c>
      <c r="EN215" s="149" t="str">
        <f t="shared" si="686"/>
        <v/>
      </c>
      <c r="EO215" s="150" t="str">
        <f t="shared" si="687"/>
        <v/>
      </c>
      <c r="EP215" s="89"/>
      <c r="EQ215" s="5"/>
      <c r="ER215" s="89"/>
      <c r="ES215" s="143" t="str">
        <f t="shared" si="688"/>
        <v/>
      </c>
      <c r="ET215" s="144" t="str">
        <f t="shared" si="689"/>
        <v/>
      </c>
      <c r="EU215" s="145" t="str">
        <f t="shared" si="690"/>
        <v/>
      </c>
      <c r="EV215" s="145" t="str">
        <f t="shared" si="691"/>
        <v/>
      </c>
      <c r="EW215" s="146" t="str">
        <f t="shared" si="692"/>
        <v/>
      </c>
      <c r="EX215" s="147" t="str">
        <f t="shared" si="693"/>
        <v/>
      </c>
      <c r="EY215" s="148" t="str">
        <f t="shared" si="694"/>
        <v/>
      </c>
      <c r="EZ215" s="149" t="str">
        <f t="shared" si="695"/>
        <v/>
      </c>
      <c r="FA215" s="150" t="str">
        <f t="shared" si="696"/>
        <v/>
      </c>
      <c r="FB215" s="89"/>
      <c r="FC215" s="5"/>
      <c r="FD215" s="89"/>
      <c r="FE215" s="143" t="str">
        <f t="shared" si="697"/>
        <v/>
      </c>
      <c r="FF215" s="144" t="str">
        <f t="shared" si="698"/>
        <v/>
      </c>
      <c r="FG215" s="145" t="str">
        <f t="shared" si="699"/>
        <v/>
      </c>
      <c r="FH215" s="145" t="str">
        <f t="shared" si="700"/>
        <v/>
      </c>
      <c r="FI215" s="146" t="str">
        <f t="shared" si="701"/>
        <v/>
      </c>
      <c r="FJ215" s="147" t="str">
        <f t="shared" si="702"/>
        <v/>
      </c>
      <c r="FK215" s="148" t="str">
        <f t="shared" si="703"/>
        <v/>
      </c>
      <c r="FL215" s="149" t="str">
        <f t="shared" si="704"/>
        <v/>
      </c>
      <c r="FM215" s="150" t="str">
        <f t="shared" si="705"/>
        <v/>
      </c>
      <c r="FN215" s="89"/>
      <c r="FO215" s="5"/>
      <c r="FP215" s="89"/>
      <c r="FQ215" s="143" t="str">
        <f>IF(FU215="","",#REF!)</f>
        <v/>
      </c>
      <c r="FR215" s="144" t="str">
        <f t="shared" si="706"/>
        <v/>
      </c>
      <c r="FS215" s="145" t="str">
        <f t="shared" si="707"/>
        <v/>
      </c>
      <c r="FT215" s="145" t="str">
        <f t="shared" si="708"/>
        <v/>
      </c>
      <c r="FU215" s="146" t="str">
        <f t="shared" si="709"/>
        <v/>
      </c>
      <c r="FV215" s="147" t="str">
        <f t="shared" si="710"/>
        <v/>
      </c>
      <c r="FW215" s="148" t="str">
        <f t="shared" si="711"/>
        <v/>
      </c>
      <c r="FX215" s="149" t="str">
        <f t="shared" si="712"/>
        <v/>
      </c>
      <c r="FY215" s="150" t="str">
        <f t="shared" si="713"/>
        <v/>
      </c>
      <c r="FZ215" s="89"/>
      <c r="GA215" s="5"/>
      <c r="GB215" s="89"/>
      <c r="GC215" s="143" t="str">
        <f t="shared" si="714"/>
        <v/>
      </c>
      <c r="GD215" s="144" t="str">
        <f t="shared" si="715"/>
        <v/>
      </c>
      <c r="GE215" s="145" t="str">
        <f t="shared" si="716"/>
        <v/>
      </c>
      <c r="GF215" s="145" t="str">
        <f t="shared" si="717"/>
        <v/>
      </c>
      <c r="GG215" s="146" t="str">
        <f t="shared" si="718"/>
        <v/>
      </c>
      <c r="GH215" s="147" t="str">
        <f t="shared" si="719"/>
        <v/>
      </c>
      <c r="GI215" s="148" t="str">
        <f t="shared" si="720"/>
        <v/>
      </c>
      <c r="GJ215" s="149" t="str">
        <f t="shared" si="721"/>
        <v/>
      </c>
      <c r="GK215" s="150" t="str">
        <f t="shared" si="722"/>
        <v/>
      </c>
      <c r="GL215" s="89"/>
      <c r="GM215" s="5"/>
      <c r="GN215" s="89"/>
      <c r="GO215" s="143" t="str">
        <f t="shared" si="723"/>
        <v/>
      </c>
      <c r="GP215" s="144" t="str">
        <f t="shared" si="724"/>
        <v/>
      </c>
      <c r="GQ215" s="145" t="str">
        <f t="shared" si="725"/>
        <v/>
      </c>
      <c r="GR215" s="145" t="str">
        <f t="shared" si="726"/>
        <v/>
      </c>
      <c r="GS215" s="146" t="str">
        <f t="shared" si="727"/>
        <v/>
      </c>
      <c r="GT215" s="147" t="str">
        <f t="shared" si="728"/>
        <v/>
      </c>
      <c r="GU215" s="148" t="str">
        <f t="shared" si="729"/>
        <v/>
      </c>
      <c r="GV215" s="149" t="str">
        <f t="shared" si="730"/>
        <v/>
      </c>
      <c r="GW215" s="150" t="str">
        <f t="shared" si="731"/>
        <v/>
      </c>
      <c r="GX215" s="89"/>
      <c r="GY215" s="5"/>
      <c r="GZ215" s="89"/>
      <c r="HA215" s="143" t="str">
        <f t="shared" si="732"/>
        <v/>
      </c>
      <c r="HB215" s="144" t="str">
        <f t="shared" si="733"/>
        <v/>
      </c>
      <c r="HC215" s="145" t="str">
        <f t="shared" si="734"/>
        <v/>
      </c>
      <c r="HD215" s="145" t="str">
        <f t="shared" si="735"/>
        <v/>
      </c>
      <c r="HE215" s="146" t="str">
        <f t="shared" si="736"/>
        <v/>
      </c>
      <c r="HF215" s="147" t="str">
        <f t="shared" si="737"/>
        <v/>
      </c>
      <c r="HG215" s="148" t="str">
        <f t="shared" si="738"/>
        <v/>
      </c>
      <c r="HH215" s="149" t="str">
        <f t="shared" si="739"/>
        <v/>
      </c>
      <c r="HI215" s="150" t="str">
        <f t="shared" si="740"/>
        <v/>
      </c>
      <c r="HJ215" s="89"/>
      <c r="HK215" s="5"/>
      <c r="HL215" s="89"/>
      <c r="HM215" s="143" t="str">
        <f t="shared" si="741"/>
        <v/>
      </c>
      <c r="HN215" s="144" t="str">
        <f t="shared" si="742"/>
        <v/>
      </c>
      <c r="HO215" s="145" t="str">
        <f t="shared" si="743"/>
        <v/>
      </c>
      <c r="HP215" s="145" t="str">
        <f t="shared" si="744"/>
        <v/>
      </c>
      <c r="HQ215" s="146" t="str">
        <f t="shared" si="745"/>
        <v/>
      </c>
      <c r="HR215" s="147" t="str">
        <f t="shared" si="746"/>
        <v/>
      </c>
      <c r="HS215" s="148" t="str">
        <f t="shared" si="747"/>
        <v/>
      </c>
      <c r="HT215" s="149" t="str">
        <f t="shared" si="748"/>
        <v/>
      </c>
      <c r="HU215" s="150" t="str">
        <f t="shared" si="749"/>
        <v/>
      </c>
      <c r="HV215" s="89"/>
      <c r="HW215" s="5"/>
      <c r="HX215" s="89"/>
      <c r="HY215" s="143" t="str">
        <f t="shared" si="750"/>
        <v/>
      </c>
      <c r="HZ215" s="144" t="str">
        <f t="shared" si="751"/>
        <v/>
      </c>
      <c r="IA215" s="145" t="str">
        <f t="shared" si="752"/>
        <v/>
      </c>
      <c r="IB215" s="145" t="str">
        <f t="shared" si="753"/>
        <v/>
      </c>
      <c r="IC215" s="146" t="str">
        <f t="shared" si="754"/>
        <v/>
      </c>
      <c r="ID215" s="147" t="str">
        <f t="shared" si="755"/>
        <v/>
      </c>
      <c r="IE215" s="148" t="str">
        <f t="shared" si="756"/>
        <v/>
      </c>
      <c r="IF215" s="149" t="str">
        <f t="shared" si="757"/>
        <v/>
      </c>
      <c r="IG215" s="150" t="str">
        <f t="shared" si="758"/>
        <v/>
      </c>
      <c r="IH215" s="89"/>
      <c r="II215" s="5"/>
      <c r="IJ215" s="89"/>
      <c r="IK215" s="143" t="str">
        <f t="shared" si="759"/>
        <v/>
      </c>
      <c r="IL215" s="144" t="str">
        <f t="shared" si="760"/>
        <v/>
      </c>
      <c r="IM215" s="145" t="str">
        <f t="shared" si="761"/>
        <v/>
      </c>
      <c r="IN215" s="145" t="str">
        <f t="shared" si="762"/>
        <v/>
      </c>
      <c r="IO215" s="146" t="str">
        <f t="shared" si="763"/>
        <v/>
      </c>
      <c r="IP215" s="147" t="str">
        <f t="shared" si="764"/>
        <v/>
      </c>
      <c r="IQ215" s="148" t="str">
        <f t="shared" si="765"/>
        <v/>
      </c>
      <c r="IR215" s="149" t="str">
        <f t="shared" si="766"/>
        <v/>
      </c>
      <c r="IS215" s="150" t="str">
        <f t="shared" si="767"/>
        <v/>
      </c>
      <c r="IT215" s="89"/>
      <c r="IU215" s="5"/>
      <c r="IV215" s="89"/>
      <c r="IW215" s="143" t="str">
        <f t="shared" si="768"/>
        <v/>
      </c>
      <c r="IX215" s="144" t="str">
        <f t="shared" si="769"/>
        <v/>
      </c>
      <c r="IY215" s="145" t="str">
        <f t="shared" si="770"/>
        <v/>
      </c>
      <c r="IZ215" s="145" t="str">
        <f t="shared" si="771"/>
        <v/>
      </c>
      <c r="JA215" s="146" t="str">
        <f t="shared" si="772"/>
        <v/>
      </c>
      <c r="JB215" s="147" t="str">
        <f t="shared" si="773"/>
        <v/>
      </c>
      <c r="JC215" s="148" t="str">
        <f t="shared" si="774"/>
        <v/>
      </c>
      <c r="JD215" s="149" t="str">
        <f t="shared" si="775"/>
        <v/>
      </c>
      <c r="JE215" s="150" t="str">
        <f t="shared" si="776"/>
        <v/>
      </c>
      <c r="JF215" s="89"/>
      <c r="JG215" s="5"/>
      <c r="JH215" s="89"/>
      <c r="JI215" s="143" t="str">
        <f t="shared" si="777"/>
        <v/>
      </c>
      <c r="JJ215" s="144" t="str">
        <f t="shared" si="778"/>
        <v/>
      </c>
      <c r="JK215" s="145" t="str">
        <f t="shared" si="779"/>
        <v/>
      </c>
      <c r="JL215" s="145" t="str">
        <f t="shared" si="780"/>
        <v/>
      </c>
      <c r="JM215" s="146" t="str">
        <f t="shared" si="781"/>
        <v/>
      </c>
      <c r="JN215" s="147" t="str">
        <f t="shared" si="782"/>
        <v/>
      </c>
      <c r="JO215" s="148" t="str">
        <f t="shared" si="783"/>
        <v/>
      </c>
      <c r="JP215" s="149" t="str">
        <f t="shared" si="784"/>
        <v/>
      </c>
      <c r="JQ215" s="150" t="str">
        <f t="shared" si="785"/>
        <v/>
      </c>
      <c r="JR215" s="89"/>
      <c r="JS215" s="5"/>
      <c r="JT215" s="89"/>
      <c r="JU215" s="143" t="str">
        <f t="shared" si="786"/>
        <v/>
      </c>
      <c r="JV215" s="144" t="str">
        <f t="shared" si="787"/>
        <v/>
      </c>
      <c r="JW215" s="145" t="str">
        <f t="shared" si="788"/>
        <v/>
      </c>
      <c r="JX215" s="145" t="str">
        <f t="shared" si="789"/>
        <v/>
      </c>
      <c r="JY215" s="146" t="str">
        <f t="shared" si="790"/>
        <v/>
      </c>
      <c r="JZ215" s="147" t="str">
        <f t="shared" si="791"/>
        <v/>
      </c>
      <c r="KA215" s="148" t="str">
        <f t="shared" si="792"/>
        <v/>
      </c>
      <c r="KB215" s="149" t="str">
        <f t="shared" si="793"/>
        <v/>
      </c>
      <c r="KC215" s="150" t="str">
        <f t="shared" si="794"/>
        <v/>
      </c>
      <c r="KD215" s="89"/>
      <c r="KE215" s="5"/>
      <c r="KF215" s="89"/>
    </row>
    <row r="216" spans="1:292" ht="13.5" customHeight="1" x14ac:dyDescent="0.25">
      <c r="A216" s="100"/>
      <c r="E216" s="143" t="str">
        <f t="shared" si="621"/>
        <v/>
      </c>
      <c r="F216" s="144" t="str">
        <f t="shared" si="622"/>
        <v/>
      </c>
      <c r="G216" s="145" t="str">
        <f t="shared" si="623"/>
        <v/>
      </c>
      <c r="H216" s="145" t="str">
        <f t="shared" si="624"/>
        <v/>
      </c>
      <c r="I216" s="146" t="str">
        <f t="shared" si="625"/>
        <v/>
      </c>
      <c r="J216" s="147" t="str">
        <f t="shared" si="626"/>
        <v/>
      </c>
      <c r="K216" s="148" t="str">
        <f t="shared" si="627"/>
        <v/>
      </c>
      <c r="L216" s="149" t="str">
        <f t="shared" si="628"/>
        <v/>
      </c>
      <c r="M216" s="150" t="str">
        <f t="shared" si="629"/>
        <v/>
      </c>
      <c r="O216" s="5"/>
      <c r="Q216" s="143" t="str">
        <f t="shared" si="630"/>
        <v/>
      </c>
      <c r="R216" s="144" t="str">
        <f t="shared" si="631"/>
        <v/>
      </c>
      <c r="S216" s="145" t="str">
        <f t="shared" si="632"/>
        <v/>
      </c>
      <c r="T216" s="145" t="str">
        <f t="shared" si="633"/>
        <v/>
      </c>
      <c r="U216" s="146" t="str">
        <f t="shared" si="634"/>
        <v/>
      </c>
      <c r="V216" s="147" t="str">
        <f t="shared" si="635"/>
        <v/>
      </c>
      <c r="W216" s="148" t="str">
        <f t="shared" si="636"/>
        <v/>
      </c>
      <c r="X216" s="149" t="str">
        <f t="shared" si="637"/>
        <v/>
      </c>
      <c r="Y216" s="150" t="str">
        <f t="shared" si="638"/>
        <v/>
      </c>
      <c r="AA216" s="5"/>
      <c r="AC216" s="143" t="str">
        <f t="shared" si="639"/>
        <v/>
      </c>
      <c r="AD216" s="144" t="str">
        <f t="shared" si="640"/>
        <v/>
      </c>
      <c r="AE216" s="145" t="str">
        <f t="shared" si="641"/>
        <v/>
      </c>
      <c r="AF216" s="145" t="str">
        <f t="shared" si="642"/>
        <v/>
      </c>
      <c r="AG216" s="146" t="str">
        <f t="shared" si="643"/>
        <v/>
      </c>
      <c r="AH216" s="147" t="str">
        <f t="shared" si="644"/>
        <v/>
      </c>
      <c r="AI216" s="148" t="str">
        <f t="shared" si="645"/>
        <v/>
      </c>
      <c r="AJ216" s="149" t="str">
        <f t="shared" si="646"/>
        <v/>
      </c>
      <c r="AK216" s="150" t="str">
        <f t="shared" si="647"/>
        <v/>
      </c>
      <c r="AM216" s="5"/>
      <c r="AO216" s="143" t="str">
        <f t="shared" si="831"/>
        <v/>
      </c>
      <c r="AP216" s="144" t="str">
        <f t="shared" si="832"/>
        <v/>
      </c>
      <c r="AQ216" s="145" t="str">
        <f t="shared" si="648"/>
        <v/>
      </c>
      <c r="AR216" s="145" t="str">
        <f t="shared" si="649"/>
        <v/>
      </c>
      <c r="AS216" s="146" t="str">
        <f t="shared" si="833"/>
        <v/>
      </c>
      <c r="AT216" s="147" t="str">
        <f t="shared" si="834"/>
        <v/>
      </c>
      <c r="AU216" s="148" t="str">
        <f t="shared" si="835"/>
        <v/>
      </c>
      <c r="AV216" s="149" t="str">
        <f t="shared" si="836"/>
        <v/>
      </c>
      <c r="AW216" s="150" t="str">
        <f t="shared" si="837"/>
        <v/>
      </c>
      <c r="AX216" s="89"/>
      <c r="AY216" s="5"/>
      <c r="AZ216" s="89"/>
      <c r="BA216" s="143" t="str">
        <f t="shared" si="838"/>
        <v/>
      </c>
      <c r="BB216" s="144" t="str">
        <f t="shared" si="839"/>
        <v/>
      </c>
      <c r="BC216" s="145" t="str">
        <f t="shared" si="650"/>
        <v/>
      </c>
      <c r="BD216" s="145" t="str">
        <f t="shared" si="651"/>
        <v/>
      </c>
      <c r="BE216" s="146" t="str">
        <f t="shared" si="840"/>
        <v/>
      </c>
      <c r="BF216" s="147" t="str">
        <f t="shared" si="841"/>
        <v/>
      </c>
      <c r="BG216" s="148" t="str">
        <f t="shared" si="842"/>
        <v/>
      </c>
      <c r="BH216" s="149" t="str">
        <f t="shared" si="843"/>
        <v/>
      </c>
      <c r="BI216" s="150" t="str">
        <f t="shared" si="844"/>
        <v/>
      </c>
      <c r="BJ216" s="89"/>
      <c r="BK216" s="5"/>
      <c r="BL216" s="89"/>
      <c r="BM216" s="143" t="str">
        <f t="shared" si="804"/>
        <v/>
      </c>
      <c r="BN216" s="144" t="str">
        <f t="shared" si="805"/>
        <v/>
      </c>
      <c r="BO216" s="145" t="str">
        <f t="shared" si="806"/>
        <v/>
      </c>
      <c r="BP216" s="145" t="str">
        <f t="shared" si="807"/>
        <v/>
      </c>
      <c r="BQ216" s="146" t="str">
        <f t="shared" si="808"/>
        <v/>
      </c>
      <c r="BR216" s="147" t="str">
        <f t="shared" si="809"/>
        <v/>
      </c>
      <c r="BS216" s="148" t="str">
        <f t="shared" si="810"/>
        <v/>
      </c>
      <c r="BT216" s="149" t="str">
        <f t="shared" si="811"/>
        <v/>
      </c>
      <c r="BU216" s="150" t="str">
        <f t="shared" si="812"/>
        <v/>
      </c>
      <c r="BV216" s="89"/>
      <c r="BW216" s="5"/>
      <c r="BX216" s="89"/>
      <c r="BY216" s="143" t="str">
        <f t="shared" si="795"/>
        <v/>
      </c>
      <c r="BZ216" s="144" t="str">
        <f t="shared" si="796"/>
        <v/>
      </c>
      <c r="CA216" s="145" t="str">
        <f t="shared" si="797"/>
        <v/>
      </c>
      <c r="CB216" s="145" t="str">
        <f t="shared" si="798"/>
        <v/>
      </c>
      <c r="CC216" s="146" t="str">
        <f t="shared" si="799"/>
        <v/>
      </c>
      <c r="CD216" s="147" t="str">
        <f t="shared" si="800"/>
        <v/>
      </c>
      <c r="CE216" s="148" t="str">
        <f t="shared" si="801"/>
        <v/>
      </c>
      <c r="CF216" s="149" t="str">
        <f t="shared" si="802"/>
        <v/>
      </c>
      <c r="CG216" s="150" t="str">
        <f t="shared" si="803"/>
        <v/>
      </c>
      <c r="CH216" s="89"/>
      <c r="CI216" s="5"/>
      <c r="CJ216" s="89"/>
      <c r="CK216" s="143" t="str">
        <f t="shared" si="652"/>
        <v/>
      </c>
      <c r="CL216" s="144" t="str">
        <f t="shared" si="653"/>
        <v/>
      </c>
      <c r="CM216" s="145" t="str">
        <f t="shared" si="654"/>
        <v/>
      </c>
      <c r="CN216" s="145" t="str">
        <f t="shared" si="655"/>
        <v/>
      </c>
      <c r="CO216" s="146" t="str">
        <f t="shared" si="656"/>
        <v/>
      </c>
      <c r="CP216" s="147" t="str">
        <f t="shared" si="657"/>
        <v/>
      </c>
      <c r="CQ216" s="148" t="str">
        <f t="shared" si="658"/>
        <v/>
      </c>
      <c r="CR216" s="149" t="str">
        <f t="shared" si="659"/>
        <v/>
      </c>
      <c r="CS216" s="150" t="str">
        <f t="shared" si="660"/>
        <v/>
      </c>
      <c r="CT216" s="89"/>
      <c r="CU216" s="5"/>
      <c r="CV216" s="89"/>
      <c r="CW216" s="143" t="str">
        <f t="shared" si="822"/>
        <v/>
      </c>
      <c r="CX216" s="144" t="str">
        <f t="shared" si="823"/>
        <v/>
      </c>
      <c r="CY216" s="145" t="str">
        <f t="shared" si="824"/>
        <v/>
      </c>
      <c r="CZ216" s="145" t="str">
        <f t="shared" si="825"/>
        <v/>
      </c>
      <c r="DA216" s="146" t="str">
        <f t="shared" si="826"/>
        <v/>
      </c>
      <c r="DB216" s="147" t="str">
        <f t="shared" si="827"/>
        <v/>
      </c>
      <c r="DC216" s="148" t="str">
        <f t="shared" si="828"/>
        <v/>
      </c>
      <c r="DD216" s="149" t="str">
        <f t="shared" si="829"/>
        <v/>
      </c>
      <c r="DE216" s="150" t="str">
        <f t="shared" si="830"/>
        <v/>
      </c>
      <c r="DF216" s="89"/>
      <c r="DG216" s="5"/>
      <c r="DH216" s="89"/>
      <c r="DI216" s="143" t="str">
        <f t="shared" si="661"/>
        <v/>
      </c>
      <c r="DJ216" s="144" t="str">
        <f t="shared" si="662"/>
        <v/>
      </c>
      <c r="DK216" s="145" t="str">
        <f t="shared" si="663"/>
        <v/>
      </c>
      <c r="DL216" s="145" t="str">
        <f t="shared" si="664"/>
        <v/>
      </c>
      <c r="DM216" s="146" t="str">
        <f t="shared" si="665"/>
        <v/>
      </c>
      <c r="DN216" s="147" t="str">
        <f t="shared" si="666"/>
        <v/>
      </c>
      <c r="DO216" s="148" t="str">
        <f t="shared" si="667"/>
        <v/>
      </c>
      <c r="DP216" s="149" t="str">
        <f t="shared" si="668"/>
        <v/>
      </c>
      <c r="DQ216" s="150" t="str">
        <f t="shared" si="669"/>
        <v/>
      </c>
      <c r="DR216" s="89"/>
      <c r="DS216" s="5"/>
      <c r="DT216" s="89"/>
      <c r="DU216" s="143" t="str">
        <f t="shared" si="670"/>
        <v/>
      </c>
      <c r="DV216" s="144" t="str">
        <f t="shared" si="671"/>
        <v/>
      </c>
      <c r="DW216" s="145" t="str">
        <f t="shared" si="672"/>
        <v/>
      </c>
      <c r="DX216" s="145" t="str">
        <f t="shared" si="673"/>
        <v/>
      </c>
      <c r="DY216" s="146" t="str">
        <f t="shared" si="674"/>
        <v/>
      </c>
      <c r="DZ216" s="147" t="str">
        <f t="shared" si="675"/>
        <v/>
      </c>
      <c r="EA216" s="148" t="str">
        <f t="shared" si="676"/>
        <v/>
      </c>
      <c r="EB216" s="149" t="str">
        <f t="shared" si="677"/>
        <v/>
      </c>
      <c r="EC216" s="150" t="str">
        <f t="shared" si="678"/>
        <v/>
      </c>
      <c r="ED216" s="89"/>
      <c r="EE216" s="5"/>
      <c r="EF216" s="89"/>
      <c r="EG216" s="143" t="str">
        <f t="shared" si="679"/>
        <v/>
      </c>
      <c r="EH216" s="144" t="str">
        <f t="shared" si="680"/>
        <v/>
      </c>
      <c r="EI216" s="145" t="str">
        <f t="shared" si="681"/>
        <v/>
      </c>
      <c r="EJ216" s="145" t="str">
        <f t="shared" si="682"/>
        <v/>
      </c>
      <c r="EK216" s="146" t="str">
        <f t="shared" si="683"/>
        <v/>
      </c>
      <c r="EL216" s="147" t="str">
        <f t="shared" si="684"/>
        <v/>
      </c>
      <c r="EM216" s="148" t="str">
        <f t="shared" si="685"/>
        <v/>
      </c>
      <c r="EN216" s="149" t="str">
        <f t="shared" si="686"/>
        <v/>
      </c>
      <c r="EO216" s="150" t="str">
        <f t="shared" si="687"/>
        <v/>
      </c>
      <c r="EP216" s="89"/>
      <c r="EQ216" s="5"/>
      <c r="ER216" s="89"/>
      <c r="ES216" s="143" t="str">
        <f t="shared" si="688"/>
        <v/>
      </c>
      <c r="ET216" s="144" t="str">
        <f t="shared" si="689"/>
        <v/>
      </c>
      <c r="EU216" s="145" t="str">
        <f t="shared" si="690"/>
        <v/>
      </c>
      <c r="EV216" s="145" t="str">
        <f t="shared" si="691"/>
        <v/>
      </c>
      <c r="EW216" s="146" t="str">
        <f t="shared" si="692"/>
        <v/>
      </c>
      <c r="EX216" s="147" t="str">
        <f t="shared" si="693"/>
        <v/>
      </c>
      <c r="EY216" s="148" t="str">
        <f t="shared" si="694"/>
        <v/>
      </c>
      <c r="EZ216" s="149" t="str">
        <f t="shared" si="695"/>
        <v/>
      </c>
      <c r="FA216" s="150" t="str">
        <f t="shared" si="696"/>
        <v/>
      </c>
      <c r="FB216" s="89"/>
      <c r="FC216" s="5"/>
      <c r="FD216" s="89"/>
      <c r="FE216" s="143" t="str">
        <f t="shared" si="697"/>
        <v/>
      </c>
      <c r="FF216" s="144" t="str">
        <f t="shared" si="698"/>
        <v/>
      </c>
      <c r="FG216" s="145" t="str">
        <f t="shared" si="699"/>
        <v/>
      </c>
      <c r="FH216" s="145" t="str">
        <f t="shared" si="700"/>
        <v/>
      </c>
      <c r="FI216" s="146" t="str">
        <f t="shared" si="701"/>
        <v/>
      </c>
      <c r="FJ216" s="147" t="str">
        <f t="shared" si="702"/>
        <v/>
      </c>
      <c r="FK216" s="148" t="str">
        <f t="shared" si="703"/>
        <v/>
      </c>
      <c r="FL216" s="149" t="str">
        <f t="shared" si="704"/>
        <v/>
      </c>
      <c r="FM216" s="150" t="str">
        <f t="shared" si="705"/>
        <v/>
      </c>
      <c r="FN216" s="89"/>
      <c r="FO216" s="5"/>
      <c r="FP216" s="89"/>
      <c r="FQ216" s="143" t="str">
        <f>IF(FU216="","",#REF!)</f>
        <v/>
      </c>
      <c r="FR216" s="144" t="str">
        <f t="shared" si="706"/>
        <v/>
      </c>
      <c r="FS216" s="145" t="str">
        <f t="shared" si="707"/>
        <v/>
      </c>
      <c r="FT216" s="145" t="str">
        <f t="shared" si="708"/>
        <v/>
      </c>
      <c r="FU216" s="146" t="str">
        <f t="shared" si="709"/>
        <v/>
      </c>
      <c r="FV216" s="147" t="str">
        <f t="shared" si="710"/>
        <v/>
      </c>
      <c r="FW216" s="148" t="str">
        <f t="shared" si="711"/>
        <v/>
      </c>
      <c r="FX216" s="149" t="str">
        <f t="shared" si="712"/>
        <v/>
      </c>
      <c r="FY216" s="150" t="str">
        <f t="shared" si="713"/>
        <v/>
      </c>
      <c r="FZ216" s="89"/>
      <c r="GA216" s="5"/>
      <c r="GB216" s="89"/>
      <c r="GC216" s="143" t="str">
        <f t="shared" si="714"/>
        <v/>
      </c>
      <c r="GD216" s="144" t="str">
        <f t="shared" si="715"/>
        <v/>
      </c>
      <c r="GE216" s="145" t="str">
        <f t="shared" si="716"/>
        <v/>
      </c>
      <c r="GF216" s="145" t="str">
        <f t="shared" si="717"/>
        <v/>
      </c>
      <c r="GG216" s="146" t="str">
        <f t="shared" si="718"/>
        <v/>
      </c>
      <c r="GH216" s="147" t="str">
        <f t="shared" si="719"/>
        <v/>
      </c>
      <c r="GI216" s="148" t="str">
        <f t="shared" si="720"/>
        <v/>
      </c>
      <c r="GJ216" s="149" t="str">
        <f t="shared" si="721"/>
        <v/>
      </c>
      <c r="GK216" s="150" t="str">
        <f t="shared" si="722"/>
        <v/>
      </c>
      <c r="GL216" s="89"/>
      <c r="GM216" s="5"/>
      <c r="GN216" s="89"/>
      <c r="GO216" s="143" t="str">
        <f t="shared" si="723"/>
        <v/>
      </c>
      <c r="GP216" s="144" t="str">
        <f t="shared" si="724"/>
        <v/>
      </c>
      <c r="GQ216" s="145" t="str">
        <f t="shared" si="725"/>
        <v/>
      </c>
      <c r="GR216" s="145" t="str">
        <f t="shared" si="726"/>
        <v/>
      </c>
      <c r="GS216" s="146" t="str">
        <f t="shared" si="727"/>
        <v/>
      </c>
      <c r="GT216" s="147" t="str">
        <f t="shared" si="728"/>
        <v/>
      </c>
      <c r="GU216" s="148" t="str">
        <f t="shared" si="729"/>
        <v/>
      </c>
      <c r="GV216" s="149" t="str">
        <f t="shared" si="730"/>
        <v/>
      </c>
      <c r="GW216" s="150" t="str">
        <f t="shared" si="731"/>
        <v/>
      </c>
      <c r="GX216" s="89"/>
      <c r="GY216" s="5"/>
      <c r="GZ216" s="89"/>
      <c r="HA216" s="143" t="str">
        <f t="shared" si="732"/>
        <v/>
      </c>
      <c r="HB216" s="144" t="str">
        <f t="shared" si="733"/>
        <v/>
      </c>
      <c r="HC216" s="145" t="str">
        <f t="shared" si="734"/>
        <v/>
      </c>
      <c r="HD216" s="145" t="str">
        <f t="shared" si="735"/>
        <v/>
      </c>
      <c r="HE216" s="146" t="str">
        <f t="shared" si="736"/>
        <v/>
      </c>
      <c r="HF216" s="147" t="str">
        <f t="shared" si="737"/>
        <v/>
      </c>
      <c r="HG216" s="148" t="str">
        <f t="shared" si="738"/>
        <v/>
      </c>
      <c r="HH216" s="149" t="str">
        <f t="shared" si="739"/>
        <v/>
      </c>
      <c r="HI216" s="150" t="str">
        <f t="shared" si="740"/>
        <v/>
      </c>
      <c r="HJ216" s="89"/>
      <c r="HK216" s="5"/>
      <c r="HL216" s="89"/>
      <c r="HM216" s="143" t="str">
        <f t="shared" si="741"/>
        <v/>
      </c>
      <c r="HN216" s="144" t="str">
        <f t="shared" si="742"/>
        <v/>
      </c>
      <c r="HO216" s="145" t="str">
        <f t="shared" si="743"/>
        <v/>
      </c>
      <c r="HP216" s="145" t="str">
        <f t="shared" si="744"/>
        <v/>
      </c>
      <c r="HQ216" s="146" t="str">
        <f t="shared" si="745"/>
        <v/>
      </c>
      <c r="HR216" s="147" t="str">
        <f t="shared" si="746"/>
        <v/>
      </c>
      <c r="HS216" s="148" t="str">
        <f t="shared" si="747"/>
        <v/>
      </c>
      <c r="HT216" s="149" t="str">
        <f t="shared" si="748"/>
        <v/>
      </c>
      <c r="HU216" s="150" t="str">
        <f t="shared" si="749"/>
        <v/>
      </c>
      <c r="HV216" s="89"/>
      <c r="HW216" s="5"/>
      <c r="HX216" s="89"/>
      <c r="HY216" s="143" t="str">
        <f t="shared" si="750"/>
        <v/>
      </c>
      <c r="HZ216" s="144" t="str">
        <f t="shared" si="751"/>
        <v/>
      </c>
      <c r="IA216" s="145" t="str">
        <f t="shared" si="752"/>
        <v/>
      </c>
      <c r="IB216" s="145" t="str">
        <f t="shared" si="753"/>
        <v/>
      </c>
      <c r="IC216" s="146" t="str">
        <f t="shared" si="754"/>
        <v/>
      </c>
      <c r="ID216" s="147" t="str">
        <f t="shared" si="755"/>
        <v/>
      </c>
      <c r="IE216" s="148" t="str">
        <f t="shared" si="756"/>
        <v/>
      </c>
      <c r="IF216" s="149" t="str">
        <f t="shared" si="757"/>
        <v/>
      </c>
      <c r="IG216" s="150" t="str">
        <f t="shared" si="758"/>
        <v/>
      </c>
      <c r="IH216" s="89"/>
      <c r="II216" s="5"/>
      <c r="IJ216" s="89"/>
      <c r="IK216" s="143" t="str">
        <f t="shared" si="759"/>
        <v/>
      </c>
      <c r="IL216" s="144" t="str">
        <f t="shared" si="760"/>
        <v/>
      </c>
      <c r="IM216" s="145" t="str">
        <f t="shared" si="761"/>
        <v/>
      </c>
      <c r="IN216" s="145" t="str">
        <f t="shared" si="762"/>
        <v/>
      </c>
      <c r="IO216" s="146" t="str">
        <f t="shared" si="763"/>
        <v/>
      </c>
      <c r="IP216" s="147" t="str">
        <f t="shared" si="764"/>
        <v/>
      </c>
      <c r="IQ216" s="148" t="str">
        <f t="shared" si="765"/>
        <v/>
      </c>
      <c r="IR216" s="149" t="str">
        <f t="shared" si="766"/>
        <v/>
      </c>
      <c r="IS216" s="150" t="str">
        <f t="shared" si="767"/>
        <v/>
      </c>
      <c r="IT216" s="89"/>
      <c r="IU216" s="5"/>
      <c r="IV216" s="89"/>
      <c r="IW216" s="143" t="str">
        <f t="shared" si="768"/>
        <v/>
      </c>
      <c r="IX216" s="144" t="str">
        <f t="shared" si="769"/>
        <v/>
      </c>
      <c r="IY216" s="145" t="str">
        <f t="shared" si="770"/>
        <v/>
      </c>
      <c r="IZ216" s="145" t="str">
        <f t="shared" si="771"/>
        <v/>
      </c>
      <c r="JA216" s="146" t="str">
        <f t="shared" si="772"/>
        <v/>
      </c>
      <c r="JB216" s="147" t="str">
        <f t="shared" si="773"/>
        <v/>
      </c>
      <c r="JC216" s="148" t="str">
        <f t="shared" si="774"/>
        <v/>
      </c>
      <c r="JD216" s="149" t="str">
        <f t="shared" si="775"/>
        <v/>
      </c>
      <c r="JE216" s="150" t="str">
        <f t="shared" si="776"/>
        <v/>
      </c>
      <c r="JF216" s="89"/>
      <c r="JG216" s="5"/>
      <c r="JH216" s="89"/>
      <c r="JI216" s="143" t="str">
        <f t="shared" si="777"/>
        <v/>
      </c>
      <c r="JJ216" s="144" t="str">
        <f t="shared" si="778"/>
        <v/>
      </c>
      <c r="JK216" s="145" t="str">
        <f t="shared" si="779"/>
        <v/>
      </c>
      <c r="JL216" s="145" t="str">
        <f t="shared" si="780"/>
        <v/>
      </c>
      <c r="JM216" s="146" t="str">
        <f t="shared" si="781"/>
        <v/>
      </c>
      <c r="JN216" s="147" t="str">
        <f t="shared" si="782"/>
        <v/>
      </c>
      <c r="JO216" s="148" t="str">
        <f t="shared" si="783"/>
        <v/>
      </c>
      <c r="JP216" s="149" t="str">
        <f t="shared" si="784"/>
        <v/>
      </c>
      <c r="JQ216" s="150" t="str">
        <f t="shared" si="785"/>
        <v/>
      </c>
      <c r="JR216" s="89"/>
      <c r="JS216" s="5"/>
      <c r="JT216" s="89"/>
      <c r="JU216" s="143" t="str">
        <f t="shared" si="786"/>
        <v/>
      </c>
      <c r="JV216" s="144" t="str">
        <f t="shared" si="787"/>
        <v/>
      </c>
      <c r="JW216" s="145" t="str">
        <f t="shared" si="788"/>
        <v/>
      </c>
      <c r="JX216" s="145" t="str">
        <f t="shared" si="789"/>
        <v/>
      </c>
      <c r="JY216" s="146" t="str">
        <f t="shared" si="790"/>
        <v/>
      </c>
      <c r="JZ216" s="147" t="str">
        <f t="shared" si="791"/>
        <v/>
      </c>
      <c r="KA216" s="148" t="str">
        <f t="shared" si="792"/>
        <v/>
      </c>
      <c r="KB216" s="149" t="str">
        <f t="shared" si="793"/>
        <v/>
      </c>
      <c r="KC216" s="150" t="str">
        <f t="shared" si="794"/>
        <v/>
      </c>
      <c r="KD216" s="89"/>
      <c r="KE216" s="5"/>
      <c r="KF216" s="89"/>
    </row>
    <row r="217" spans="1:292" ht="13.5" customHeight="1" x14ac:dyDescent="0.25">
      <c r="A217" s="100"/>
      <c r="E217" s="143" t="str">
        <f t="shared" si="621"/>
        <v/>
      </c>
      <c r="F217" s="144" t="str">
        <f t="shared" si="622"/>
        <v/>
      </c>
      <c r="G217" s="145" t="str">
        <f t="shared" si="623"/>
        <v/>
      </c>
      <c r="H217" s="145" t="str">
        <f t="shared" si="624"/>
        <v/>
      </c>
      <c r="I217" s="146" t="str">
        <f t="shared" si="625"/>
        <v/>
      </c>
      <c r="J217" s="147" t="str">
        <f t="shared" si="626"/>
        <v/>
      </c>
      <c r="K217" s="148" t="str">
        <f t="shared" si="627"/>
        <v/>
      </c>
      <c r="L217" s="149" t="str">
        <f t="shared" si="628"/>
        <v/>
      </c>
      <c r="M217" s="150" t="str">
        <f t="shared" si="629"/>
        <v/>
      </c>
      <c r="O217" s="5"/>
      <c r="Q217" s="143" t="str">
        <f t="shared" si="630"/>
        <v/>
      </c>
      <c r="R217" s="144" t="str">
        <f t="shared" si="631"/>
        <v/>
      </c>
      <c r="S217" s="145" t="str">
        <f t="shared" si="632"/>
        <v/>
      </c>
      <c r="T217" s="145" t="str">
        <f t="shared" si="633"/>
        <v/>
      </c>
      <c r="U217" s="146" t="str">
        <f t="shared" si="634"/>
        <v/>
      </c>
      <c r="V217" s="147" t="str">
        <f t="shared" si="635"/>
        <v/>
      </c>
      <c r="W217" s="148" t="str">
        <f t="shared" si="636"/>
        <v/>
      </c>
      <c r="X217" s="149" t="str">
        <f t="shared" si="637"/>
        <v/>
      </c>
      <c r="Y217" s="150" t="str">
        <f t="shared" si="638"/>
        <v/>
      </c>
      <c r="AA217" s="5"/>
      <c r="AC217" s="143" t="str">
        <f t="shared" si="639"/>
        <v/>
      </c>
      <c r="AD217" s="144" t="str">
        <f t="shared" si="640"/>
        <v/>
      </c>
      <c r="AE217" s="145" t="str">
        <f t="shared" si="641"/>
        <v/>
      </c>
      <c r="AF217" s="145" t="str">
        <f t="shared" si="642"/>
        <v/>
      </c>
      <c r="AG217" s="146" t="str">
        <f t="shared" si="643"/>
        <v/>
      </c>
      <c r="AH217" s="147" t="str">
        <f t="shared" si="644"/>
        <v/>
      </c>
      <c r="AI217" s="148" t="str">
        <f t="shared" si="645"/>
        <v/>
      </c>
      <c r="AJ217" s="149" t="str">
        <f t="shared" si="646"/>
        <v/>
      </c>
      <c r="AK217" s="150" t="str">
        <f t="shared" si="647"/>
        <v/>
      </c>
      <c r="AM217" s="5"/>
      <c r="AO217" s="143" t="str">
        <f t="shared" si="831"/>
        <v/>
      </c>
      <c r="AP217" s="144" t="str">
        <f t="shared" si="832"/>
        <v/>
      </c>
      <c r="AQ217" s="145" t="str">
        <f t="shared" si="648"/>
        <v/>
      </c>
      <c r="AR217" s="145" t="str">
        <f t="shared" si="649"/>
        <v/>
      </c>
      <c r="AS217" s="146" t="str">
        <f t="shared" si="833"/>
        <v/>
      </c>
      <c r="AT217" s="147" t="str">
        <f t="shared" si="834"/>
        <v/>
      </c>
      <c r="AU217" s="148" t="str">
        <f t="shared" si="835"/>
        <v/>
      </c>
      <c r="AV217" s="149" t="str">
        <f t="shared" si="836"/>
        <v/>
      </c>
      <c r="AW217" s="150" t="str">
        <f t="shared" si="837"/>
        <v/>
      </c>
      <c r="AX217" s="89"/>
      <c r="AY217" s="5"/>
      <c r="AZ217" s="89"/>
      <c r="BA217" s="143" t="str">
        <f t="shared" si="838"/>
        <v/>
      </c>
      <c r="BB217" s="144" t="str">
        <f t="shared" si="839"/>
        <v/>
      </c>
      <c r="BC217" s="145" t="str">
        <f t="shared" si="650"/>
        <v/>
      </c>
      <c r="BD217" s="145" t="str">
        <f t="shared" si="651"/>
        <v/>
      </c>
      <c r="BE217" s="146" t="str">
        <f t="shared" si="840"/>
        <v/>
      </c>
      <c r="BF217" s="147" t="str">
        <f t="shared" si="841"/>
        <v/>
      </c>
      <c r="BG217" s="148" t="str">
        <f t="shared" si="842"/>
        <v/>
      </c>
      <c r="BH217" s="149" t="str">
        <f t="shared" si="843"/>
        <v/>
      </c>
      <c r="BI217" s="150" t="str">
        <f t="shared" si="844"/>
        <v/>
      </c>
      <c r="BJ217" s="89"/>
      <c r="BK217" s="5"/>
      <c r="BL217" s="89"/>
      <c r="BM217" s="143" t="str">
        <f t="shared" si="804"/>
        <v/>
      </c>
      <c r="BN217" s="144" t="str">
        <f t="shared" si="805"/>
        <v/>
      </c>
      <c r="BO217" s="145" t="str">
        <f t="shared" si="806"/>
        <v/>
      </c>
      <c r="BP217" s="145" t="str">
        <f t="shared" si="807"/>
        <v/>
      </c>
      <c r="BQ217" s="146" t="str">
        <f t="shared" si="808"/>
        <v/>
      </c>
      <c r="BR217" s="147" t="str">
        <f t="shared" si="809"/>
        <v/>
      </c>
      <c r="BS217" s="148" t="str">
        <f t="shared" si="810"/>
        <v/>
      </c>
      <c r="BT217" s="149" t="str">
        <f t="shared" si="811"/>
        <v/>
      </c>
      <c r="BU217" s="150" t="str">
        <f t="shared" si="812"/>
        <v/>
      </c>
      <c r="BV217" s="89"/>
      <c r="BW217" s="5"/>
      <c r="BX217" s="89"/>
      <c r="BY217" s="143" t="str">
        <f t="shared" si="795"/>
        <v/>
      </c>
      <c r="BZ217" s="144" t="str">
        <f t="shared" si="796"/>
        <v/>
      </c>
      <c r="CA217" s="145" t="str">
        <f t="shared" si="797"/>
        <v/>
      </c>
      <c r="CB217" s="145" t="str">
        <f t="shared" si="798"/>
        <v/>
      </c>
      <c r="CC217" s="146" t="str">
        <f t="shared" si="799"/>
        <v/>
      </c>
      <c r="CD217" s="147" t="str">
        <f t="shared" si="800"/>
        <v/>
      </c>
      <c r="CE217" s="148" t="str">
        <f t="shared" si="801"/>
        <v/>
      </c>
      <c r="CF217" s="149" t="str">
        <f t="shared" si="802"/>
        <v/>
      </c>
      <c r="CG217" s="150" t="str">
        <f t="shared" si="803"/>
        <v/>
      </c>
      <c r="CH217" s="89"/>
      <c r="CI217" s="5"/>
      <c r="CJ217" s="89"/>
      <c r="CK217" s="143" t="str">
        <f t="shared" si="652"/>
        <v/>
      </c>
      <c r="CL217" s="144" t="str">
        <f t="shared" si="653"/>
        <v/>
      </c>
      <c r="CM217" s="145" t="str">
        <f t="shared" si="654"/>
        <v/>
      </c>
      <c r="CN217" s="145" t="str">
        <f t="shared" si="655"/>
        <v/>
      </c>
      <c r="CO217" s="146" t="str">
        <f t="shared" si="656"/>
        <v/>
      </c>
      <c r="CP217" s="147" t="str">
        <f t="shared" si="657"/>
        <v/>
      </c>
      <c r="CQ217" s="148" t="str">
        <f t="shared" si="658"/>
        <v/>
      </c>
      <c r="CR217" s="149" t="str">
        <f t="shared" si="659"/>
        <v/>
      </c>
      <c r="CS217" s="150" t="str">
        <f t="shared" si="660"/>
        <v/>
      </c>
      <c r="CT217" s="89"/>
      <c r="CU217" s="5"/>
      <c r="CV217" s="89"/>
      <c r="CW217" s="143" t="str">
        <f t="shared" si="822"/>
        <v/>
      </c>
      <c r="CX217" s="144" t="str">
        <f t="shared" si="823"/>
        <v/>
      </c>
      <c r="CY217" s="145" t="str">
        <f t="shared" si="824"/>
        <v/>
      </c>
      <c r="CZ217" s="145" t="str">
        <f t="shared" si="825"/>
        <v/>
      </c>
      <c r="DA217" s="146" t="str">
        <f t="shared" si="826"/>
        <v/>
      </c>
      <c r="DB217" s="147" t="str">
        <f t="shared" si="827"/>
        <v/>
      </c>
      <c r="DC217" s="148" t="str">
        <f t="shared" si="828"/>
        <v/>
      </c>
      <c r="DD217" s="149" t="str">
        <f t="shared" si="829"/>
        <v/>
      </c>
      <c r="DE217" s="150" t="str">
        <f t="shared" si="830"/>
        <v/>
      </c>
      <c r="DF217" s="89"/>
      <c r="DG217" s="5"/>
      <c r="DH217" s="89"/>
      <c r="DI217" s="143" t="str">
        <f t="shared" si="661"/>
        <v/>
      </c>
      <c r="DJ217" s="144" t="str">
        <f t="shared" si="662"/>
        <v/>
      </c>
      <c r="DK217" s="145" t="str">
        <f t="shared" si="663"/>
        <v/>
      </c>
      <c r="DL217" s="145" t="str">
        <f t="shared" si="664"/>
        <v/>
      </c>
      <c r="DM217" s="146" t="str">
        <f t="shared" si="665"/>
        <v/>
      </c>
      <c r="DN217" s="147" t="str">
        <f t="shared" si="666"/>
        <v/>
      </c>
      <c r="DO217" s="148" t="str">
        <f t="shared" si="667"/>
        <v/>
      </c>
      <c r="DP217" s="149" t="str">
        <f t="shared" si="668"/>
        <v/>
      </c>
      <c r="DQ217" s="150" t="str">
        <f t="shared" si="669"/>
        <v/>
      </c>
      <c r="DR217" s="89"/>
      <c r="DS217" s="5"/>
      <c r="DT217" s="89"/>
      <c r="DU217" s="143" t="str">
        <f t="shared" si="670"/>
        <v/>
      </c>
      <c r="DV217" s="144" t="str">
        <f t="shared" si="671"/>
        <v/>
      </c>
      <c r="DW217" s="145" t="str">
        <f t="shared" si="672"/>
        <v/>
      </c>
      <c r="DX217" s="145" t="str">
        <f t="shared" si="673"/>
        <v/>
      </c>
      <c r="DY217" s="146" t="str">
        <f t="shared" si="674"/>
        <v/>
      </c>
      <c r="DZ217" s="147" t="str">
        <f t="shared" si="675"/>
        <v/>
      </c>
      <c r="EA217" s="148" t="str">
        <f t="shared" si="676"/>
        <v/>
      </c>
      <c r="EB217" s="149" t="str">
        <f t="shared" si="677"/>
        <v/>
      </c>
      <c r="EC217" s="150" t="str">
        <f t="shared" si="678"/>
        <v/>
      </c>
      <c r="ED217" s="89"/>
      <c r="EE217" s="5"/>
      <c r="EF217" s="89"/>
      <c r="EG217" s="143" t="str">
        <f t="shared" si="679"/>
        <v/>
      </c>
      <c r="EH217" s="144" t="str">
        <f t="shared" si="680"/>
        <v/>
      </c>
      <c r="EI217" s="145" t="str">
        <f t="shared" si="681"/>
        <v/>
      </c>
      <c r="EJ217" s="145" t="str">
        <f t="shared" si="682"/>
        <v/>
      </c>
      <c r="EK217" s="146" t="str">
        <f t="shared" si="683"/>
        <v/>
      </c>
      <c r="EL217" s="147" t="str">
        <f t="shared" si="684"/>
        <v/>
      </c>
      <c r="EM217" s="148" t="str">
        <f t="shared" si="685"/>
        <v/>
      </c>
      <c r="EN217" s="149" t="str">
        <f t="shared" si="686"/>
        <v/>
      </c>
      <c r="EO217" s="150" t="str">
        <f t="shared" si="687"/>
        <v/>
      </c>
      <c r="EP217" s="89"/>
      <c r="EQ217" s="5"/>
      <c r="ER217" s="89"/>
      <c r="ES217" s="143" t="str">
        <f t="shared" si="688"/>
        <v/>
      </c>
      <c r="ET217" s="144" t="str">
        <f t="shared" si="689"/>
        <v/>
      </c>
      <c r="EU217" s="145" t="str">
        <f t="shared" si="690"/>
        <v/>
      </c>
      <c r="EV217" s="145" t="str">
        <f t="shared" si="691"/>
        <v/>
      </c>
      <c r="EW217" s="146" t="str">
        <f t="shared" si="692"/>
        <v/>
      </c>
      <c r="EX217" s="147" t="str">
        <f t="shared" si="693"/>
        <v/>
      </c>
      <c r="EY217" s="148" t="str">
        <f t="shared" si="694"/>
        <v/>
      </c>
      <c r="EZ217" s="149" t="str">
        <f t="shared" si="695"/>
        <v/>
      </c>
      <c r="FA217" s="150" t="str">
        <f t="shared" si="696"/>
        <v/>
      </c>
      <c r="FB217" s="89"/>
      <c r="FC217" s="5"/>
      <c r="FD217" s="89"/>
      <c r="FE217" s="143" t="str">
        <f t="shared" si="697"/>
        <v/>
      </c>
      <c r="FF217" s="144" t="str">
        <f t="shared" si="698"/>
        <v/>
      </c>
      <c r="FG217" s="145" t="str">
        <f t="shared" si="699"/>
        <v/>
      </c>
      <c r="FH217" s="145" t="str">
        <f t="shared" si="700"/>
        <v/>
      </c>
      <c r="FI217" s="146" t="str">
        <f t="shared" si="701"/>
        <v/>
      </c>
      <c r="FJ217" s="147" t="str">
        <f t="shared" si="702"/>
        <v/>
      </c>
      <c r="FK217" s="148" t="str">
        <f t="shared" si="703"/>
        <v/>
      </c>
      <c r="FL217" s="149" t="str">
        <f t="shared" si="704"/>
        <v/>
      </c>
      <c r="FM217" s="150" t="str">
        <f t="shared" si="705"/>
        <v/>
      </c>
      <c r="FN217" s="89"/>
      <c r="FO217" s="5"/>
      <c r="FP217" s="89"/>
      <c r="FQ217" s="143" t="str">
        <f>IF(FU217="","",#REF!)</f>
        <v/>
      </c>
      <c r="FR217" s="144" t="str">
        <f t="shared" si="706"/>
        <v/>
      </c>
      <c r="FS217" s="145" t="str">
        <f t="shared" si="707"/>
        <v/>
      </c>
      <c r="FT217" s="145" t="str">
        <f t="shared" si="708"/>
        <v/>
      </c>
      <c r="FU217" s="146" t="str">
        <f t="shared" si="709"/>
        <v/>
      </c>
      <c r="FV217" s="147" t="str">
        <f t="shared" si="710"/>
        <v/>
      </c>
      <c r="FW217" s="148" t="str">
        <f t="shared" si="711"/>
        <v/>
      </c>
      <c r="FX217" s="149" t="str">
        <f t="shared" si="712"/>
        <v/>
      </c>
      <c r="FY217" s="150" t="str">
        <f t="shared" si="713"/>
        <v/>
      </c>
      <c r="FZ217" s="89"/>
      <c r="GA217" s="5"/>
      <c r="GB217" s="89"/>
      <c r="GC217" s="143" t="str">
        <f t="shared" si="714"/>
        <v/>
      </c>
      <c r="GD217" s="144" t="str">
        <f t="shared" si="715"/>
        <v/>
      </c>
      <c r="GE217" s="145" t="str">
        <f t="shared" si="716"/>
        <v/>
      </c>
      <c r="GF217" s="145" t="str">
        <f t="shared" si="717"/>
        <v/>
      </c>
      <c r="GG217" s="146" t="str">
        <f t="shared" si="718"/>
        <v/>
      </c>
      <c r="GH217" s="147" t="str">
        <f t="shared" si="719"/>
        <v/>
      </c>
      <c r="GI217" s="148" t="str">
        <f t="shared" si="720"/>
        <v/>
      </c>
      <c r="GJ217" s="149" t="str">
        <f t="shared" si="721"/>
        <v/>
      </c>
      <c r="GK217" s="150" t="str">
        <f t="shared" si="722"/>
        <v/>
      </c>
      <c r="GL217" s="89"/>
      <c r="GM217" s="5"/>
      <c r="GN217" s="89"/>
      <c r="GO217" s="143" t="str">
        <f t="shared" si="723"/>
        <v/>
      </c>
      <c r="GP217" s="144" t="str">
        <f t="shared" si="724"/>
        <v/>
      </c>
      <c r="GQ217" s="145" t="str">
        <f t="shared" si="725"/>
        <v/>
      </c>
      <c r="GR217" s="145" t="str">
        <f t="shared" si="726"/>
        <v/>
      </c>
      <c r="GS217" s="146" t="str">
        <f t="shared" si="727"/>
        <v/>
      </c>
      <c r="GT217" s="147" t="str">
        <f t="shared" si="728"/>
        <v/>
      </c>
      <c r="GU217" s="148" t="str">
        <f t="shared" si="729"/>
        <v/>
      </c>
      <c r="GV217" s="149" t="str">
        <f t="shared" si="730"/>
        <v/>
      </c>
      <c r="GW217" s="150" t="str">
        <f t="shared" si="731"/>
        <v/>
      </c>
      <c r="GX217" s="89"/>
      <c r="GY217" s="5"/>
      <c r="GZ217" s="89"/>
      <c r="HA217" s="143" t="str">
        <f t="shared" si="732"/>
        <v/>
      </c>
      <c r="HB217" s="144" t="str">
        <f t="shared" si="733"/>
        <v/>
      </c>
      <c r="HC217" s="145" t="str">
        <f t="shared" si="734"/>
        <v/>
      </c>
      <c r="HD217" s="145" t="str">
        <f t="shared" si="735"/>
        <v/>
      </c>
      <c r="HE217" s="146" t="str">
        <f t="shared" si="736"/>
        <v/>
      </c>
      <c r="HF217" s="147" t="str">
        <f t="shared" si="737"/>
        <v/>
      </c>
      <c r="HG217" s="148" t="str">
        <f t="shared" si="738"/>
        <v/>
      </c>
      <c r="HH217" s="149" t="str">
        <f t="shared" si="739"/>
        <v/>
      </c>
      <c r="HI217" s="150" t="str">
        <f t="shared" si="740"/>
        <v/>
      </c>
      <c r="HJ217" s="89"/>
      <c r="HK217" s="5"/>
      <c r="HL217" s="89"/>
      <c r="HM217" s="143" t="str">
        <f t="shared" si="741"/>
        <v/>
      </c>
      <c r="HN217" s="144" t="str">
        <f t="shared" si="742"/>
        <v/>
      </c>
      <c r="HO217" s="145" t="str">
        <f t="shared" si="743"/>
        <v/>
      </c>
      <c r="HP217" s="145" t="str">
        <f t="shared" si="744"/>
        <v/>
      </c>
      <c r="HQ217" s="146" t="str">
        <f t="shared" si="745"/>
        <v/>
      </c>
      <c r="HR217" s="147" t="str">
        <f t="shared" si="746"/>
        <v/>
      </c>
      <c r="HS217" s="148" t="str">
        <f t="shared" si="747"/>
        <v/>
      </c>
      <c r="HT217" s="149" t="str">
        <f t="shared" si="748"/>
        <v/>
      </c>
      <c r="HU217" s="150" t="str">
        <f t="shared" si="749"/>
        <v/>
      </c>
      <c r="HV217" s="89"/>
      <c r="HW217" s="5"/>
      <c r="HX217" s="89"/>
      <c r="HY217" s="143" t="str">
        <f t="shared" si="750"/>
        <v/>
      </c>
      <c r="HZ217" s="144" t="str">
        <f t="shared" si="751"/>
        <v/>
      </c>
      <c r="IA217" s="145" t="str">
        <f t="shared" si="752"/>
        <v/>
      </c>
      <c r="IB217" s="145" t="str">
        <f t="shared" si="753"/>
        <v/>
      </c>
      <c r="IC217" s="146" t="str">
        <f t="shared" si="754"/>
        <v/>
      </c>
      <c r="ID217" s="147" t="str">
        <f t="shared" si="755"/>
        <v/>
      </c>
      <c r="IE217" s="148" t="str">
        <f t="shared" si="756"/>
        <v/>
      </c>
      <c r="IF217" s="149" t="str">
        <f t="shared" si="757"/>
        <v/>
      </c>
      <c r="IG217" s="150" t="str">
        <f t="shared" si="758"/>
        <v/>
      </c>
      <c r="IH217" s="89"/>
      <c r="II217" s="5"/>
      <c r="IJ217" s="89"/>
      <c r="IK217" s="143" t="str">
        <f t="shared" si="759"/>
        <v/>
      </c>
      <c r="IL217" s="144" t="str">
        <f t="shared" si="760"/>
        <v/>
      </c>
      <c r="IM217" s="145" t="str">
        <f t="shared" si="761"/>
        <v/>
      </c>
      <c r="IN217" s="145" t="str">
        <f t="shared" si="762"/>
        <v/>
      </c>
      <c r="IO217" s="146" t="str">
        <f t="shared" si="763"/>
        <v/>
      </c>
      <c r="IP217" s="147" t="str">
        <f t="shared" si="764"/>
        <v/>
      </c>
      <c r="IQ217" s="148" t="str">
        <f t="shared" si="765"/>
        <v/>
      </c>
      <c r="IR217" s="149" t="str">
        <f t="shared" si="766"/>
        <v/>
      </c>
      <c r="IS217" s="150" t="str">
        <f t="shared" si="767"/>
        <v/>
      </c>
      <c r="IT217" s="89"/>
      <c r="IU217" s="5"/>
      <c r="IV217" s="89"/>
      <c r="IW217" s="143" t="str">
        <f t="shared" si="768"/>
        <v/>
      </c>
      <c r="IX217" s="144" t="str">
        <f t="shared" si="769"/>
        <v/>
      </c>
      <c r="IY217" s="145" t="str">
        <f t="shared" si="770"/>
        <v/>
      </c>
      <c r="IZ217" s="145" t="str">
        <f t="shared" si="771"/>
        <v/>
      </c>
      <c r="JA217" s="146" t="str">
        <f t="shared" si="772"/>
        <v/>
      </c>
      <c r="JB217" s="147" t="str">
        <f t="shared" si="773"/>
        <v/>
      </c>
      <c r="JC217" s="148" t="str">
        <f t="shared" si="774"/>
        <v/>
      </c>
      <c r="JD217" s="149" t="str">
        <f t="shared" si="775"/>
        <v/>
      </c>
      <c r="JE217" s="150" t="str">
        <f t="shared" si="776"/>
        <v/>
      </c>
      <c r="JF217" s="89"/>
      <c r="JG217" s="5"/>
      <c r="JH217" s="89"/>
      <c r="JI217" s="143" t="str">
        <f t="shared" si="777"/>
        <v/>
      </c>
      <c r="JJ217" s="144" t="str">
        <f t="shared" si="778"/>
        <v/>
      </c>
      <c r="JK217" s="145" t="str">
        <f t="shared" si="779"/>
        <v/>
      </c>
      <c r="JL217" s="145" t="str">
        <f t="shared" si="780"/>
        <v/>
      </c>
      <c r="JM217" s="146" t="str">
        <f t="shared" si="781"/>
        <v/>
      </c>
      <c r="JN217" s="147" t="str">
        <f t="shared" si="782"/>
        <v/>
      </c>
      <c r="JO217" s="148" t="str">
        <f t="shared" si="783"/>
        <v/>
      </c>
      <c r="JP217" s="149" t="str">
        <f t="shared" si="784"/>
        <v/>
      </c>
      <c r="JQ217" s="150" t="str">
        <f t="shared" si="785"/>
        <v/>
      </c>
      <c r="JR217" s="89"/>
      <c r="JS217" s="5"/>
      <c r="JT217" s="89"/>
      <c r="JU217" s="143" t="str">
        <f t="shared" si="786"/>
        <v/>
      </c>
      <c r="JV217" s="144" t="str">
        <f t="shared" si="787"/>
        <v/>
      </c>
      <c r="JW217" s="145" t="str">
        <f t="shared" si="788"/>
        <v/>
      </c>
      <c r="JX217" s="145" t="str">
        <f t="shared" si="789"/>
        <v/>
      </c>
      <c r="JY217" s="146" t="str">
        <f t="shared" si="790"/>
        <v/>
      </c>
      <c r="JZ217" s="147" t="str">
        <f t="shared" si="791"/>
        <v/>
      </c>
      <c r="KA217" s="148" t="str">
        <f t="shared" si="792"/>
        <v/>
      </c>
      <c r="KB217" s="149" t="str">
        <f t="shared" si="793"/>
        <v/>
      </c>
      <c r="KC217" s="150" t="str">
        <f t="shared" si="794"/>
        <v/>
      </c>
      <c r="KD217" s="89"/>
      <c r="KE217" s="5"/>
      <c r="KF217" s="89"/>
    </row>
    <row r="218" spans="1:292" ht="13.5" customHeight="1" x14ac:dyDescent="0.25">
      <c r="A218" s="100"/>
      <c r="E218" s="143" t="str">
        <f t="shared" si="621"/>
        <v/>
      </c>
      <c r="F218" s="144" t="str">
        <f t="shared" si="622"/>
        <v/>
      </c>
      <c r="G218" s="145" t="str">
        <f t="shared" si="623"/>
        <v/>
      </c>
      <c r="H218" s="145" t="str">
        <f t="shared" si="624"/>
        <v/>
      </c>
      <c r="I218" s="146" t="str">
        <f t="shared" si="625"/>
        <v/>
      </c>
      <c r="J218" s="147" t="str">
        <f t="shared" si="626"/>
        <v/>
      </c>
      <c r="K218" s="148" t="str">
        <f t="shared" si="627"/>
        <v/>
      </c>
      <c r="L218" s="149" t="str">
        <f t="shared" si="628"/>
        <v/>
      </c>
      <c r="M218" s="150" t="str">
        <f t="shared" si="629"/>
        <v/>
      </c>
      <c r="O218" s="5"/>
      <c r="Q218" s="143" t="str">
        <f t="shared" si="630"/>
        <v/>
      </c>
      <c r="R218" s="144" t="str">
        <f t="shared" si="631"/>
        <v/>
      </c>
      <c r="S218" s="145" t="str">
        <f t="shared" si="632"/>
        <v/>
      </c>
      <c r="T218" s="145" t="str">
        <f t="shared" si="633"/>
        <v/>
      </c>
      <c r="U218" s="146" t="str">
        <f t="shared" si="634"/>
        <v/>
      </c>
      <c r="V218" s="147" t="str">
        <f t="shared" si="635"/>
        <v/>
      </c>
      <c r="W218" s="148" t="str">
        <f t="shared" si="636"/>
        <v/>
      </c>
      <c r="X218" s="149" t="str">
        <f t="shared" si="637"/>
        <v/>
      </c>
      <c r="Y218" s="150" t="str">
        <f t="shared" si="638"/>
        <v/>
      </c>
      <c r="AA218" s="5"/>
      <c r="AC218" s="143" t="str">
        <f t="shared" si="639"/>
        <v/>
      </c>
      <c r="AD218" s="144" t="str">
        <f t="shared" si="640"/>
        <v/>
      </c>
      <c r="AE218" s="145" t="str">
        <f t="shared" si="641"/>
        <v/>
      </c>
      <c r="AF218" s="145" t="str">
        <f t="shared" si="642"/>
        <v/>
      </c>
      <c r="AG218" s="146" t="str">
        <f t="shared" si="643"/>
        <v/>
      </c>
      <c r="AH218" s="147" t="str">
        <f t="shared" si="644"/>
        <v/>
      </c>
      <c r="AI218" s="148" t="str">
        <f t="shared" si="645"/>
        <v/>
      </c>
      <c r="AJ218" s="149" t="str">
        <f t="shared" si="646"/>
        <v/>
      </c>
      <c r="AK218" s="150" t="str">
        <f t="shared" si="647"/>
        <v/>
      </c>
      <c r="AM218" s="5"/>
      <c r="AO218" s="143" t="str">
        <f t="shared" si="831"/>
        <v/>
      </c>
      <c r="AP218" s="144" t="str">
        <f t="shared" si="832"/>
        <v/>
      </c>
      <c r="AQ218" s="145" t="str">
        <f t="shared" si="648"/>
        <v/>
      </c>
      <c r="AR218" s="145" t="str">
        <f t="shared" si="649"/>
        <v/>
      </c>
      <c r="AS218" s="146" t="str">
        <f t="shared" si="833"/>
        <v/>
      </c>
      <c r="AT218" s="147" t="str">
        <f t="shared" si="834"/>
        <v/>
      </c>
      <c r="AU218" s="148" t="str">
        <f t="shared" si="835"/>
        <v/>
      </c>
      <c r="AV218" s="149" t="str">
        <f t="shared" si="836"/>
        <v/>
      </c>
      <c r="AW218" s="150" t="str">
        <f t="shared" si="837"/>
        <v/>
      </c>
      <c r="AX218" s="89"/>
      <c r="AY218" s="5"/>
      <c r="AZ218" s="89"/>
      <c r="BA218" s="143" t="str">
        <f t="shared" si="838"/>
        <v/>
      </c>
      <c r="BB218" s="144" t="str">
        <f t="shared" si="839"/>
        <v/>
      </c>
      <c r="BC218" s="145" t="str">
        <f t="shared" si="650"/>
        <v/>
      </c>
      <c r="BD218" s="145" t="str">
        <f t="shared" si="651"/>
        <v/>
      </c>
      <c r="BE218" s="146" t="str">
        <f t="shared" si="840"/>
        <v/>
      </c>
      <c r="BF218" s="147" t="str">
        <f t="shared" si="841"/>
        <v/>
      </c>
      <c r="BG218" s="148" t="str">
        <f t="shared" si="842"/>
        <v/>
      </c>
      <c r="BH218" s="149" t="str">
        <f t="shared" si="843"/>
        <v/>
      </c>
      <c r="BI218" s="150" t="str">
        <f t="shared" si="844"/>
        <v/>
      </c>
      <c r="BJ218" s="89"/>
      <c r="BK218" s="5"/>
      <c r="BL218" s="89"/>
      <c r="BM218" s="143" t="str">
        <f t="shared" si="804"/>
        <v/>
      </c>
      <c r="BN218" s="144" t="str">
        <f t="shared" si="805"/>
        <v/>
      </c>
      <c r="BO218" s="145" t="str">
        <f t="shared" si="806"/>
        <v/>
      </c>
      <c r="BP218" s="145" t="str">
        <f t="shared" si="807"/>
        <v/>
      </c>
      <c r="BQ218" s="146" t="str">
        <f t="shared" si="808"/>
        <v/>
      </c>
      <c r="BR218" s="147" t="str">
        <f t="shared" si="809"/>
        <v/>
      </c>
      <c r="BS218" s="148" t="str">
        <f t="shared" si="810"/>
        <v/>
      </c>
      <c r="BT218" s="149" t="str">
        <f t="shared" si="811"/>
        <v/>
      </c>
      <c r="BU218" s="150" t="str">
        <f t="shared" si="812"/>
        <v/>
      </c>
      <c r="BV218" s="89"/>
      <c r="BW218" s="5"/>
      <c r="BX218" s="89"/>
      <c r="BY218" s="143" t="str">
        <f t="shared" si="795"/>
        <v/>
      </c>
      <c r="BZ218" s="144" t="str">
        <f t="shared" si="796"/>
        <v/>
      </c>
      <c r="CA218" s="145" t="str">
        <f t="shared" si="797"/>
        <v/>
      </c>
      <c r="CB218" s="145" t="str">
        <f t="shared" si="798"/>
        <v/>
      </c>
      <c r="CC218" s="146" t="str">
        <f t="shared" si="799"/>
        <v/>
      </c>
      <c r="CD218" s="147" t="str">
        <f t="shared" si="800"/>
        <v/>
      </c>
      <c r="CE218" s="148" t="str">
        <f t="shared" si="801"/>
        <v/>
      </c>
      <c r="CF218" s="149" t="str">
        <f t="shared" si="802"/>
        <v/>
      </c>
      <c r="CG218" s="150" t="str">
        <f t="shared" si="803"/>
        <v/>
      </c>
      <c r="CH218" s="89"/>
      <c r="CI218" s="5"/>
      <c r="CJ218" s="89"/>
      <c r="CK218" s="143" t="str">
        <f t="shared" si="652"/>
        <v/>
      </c>
      <c r="CL218" s="144" t="str">
        <f t="shared" si="653"/>
        <v/>
      </c>
      <c r="CM218" s="145" t="str">
        <f t="shared" si="654"/>
        <v/>
      </c>
      <c r="CN218" s="145" t="str">
        <f t="shared" si="655"/>
        <v/>
      </c>
      <c r="CO218" s="146" t="str">
        <f t="shared" si="656"/>
        <v/>
      </c>
      <c r="CP218" s="147" t="str">
        <f t="shared" si="657"/>
        <v/>
      </c>
      <c r="CQ218" s="148" t="str">
        <f t="shared" si="658"/>
        <v/>
      </c>
      <c r="CR218" s="149" t="str">
        <f t="shared" si="659"/>
        <v/>
      </c>
      <c r="CS218" s="150" t="str">
        <f t="shared" si="660"/>
        <v/>
      </c>
      <c r="CT218" s="89"/>
      <c r="CU218" s="5"/>
      <c r="CV218" s="89"/>
      <c r="CW218" s="143" t="str">
        <f t="shared" si="822"/>
        <v/>
      </c>
      <c r="CX218" s="144" t="str">
        <f t="shared" si="823"/>
        <v/>
      </c>
      <c r="CY218" s="145" t="str">
        <f t="shared" si="824"/>
        <v/>
      </c>
      <c r="CZ218" s="145" t="str">
        <f t="shared" si="825"/>
        <v/>
      </c>
      <c r="DA218" s="146" t="str">
        <f t="shared" si="826"/>
        <v/>
      </c>
      <c r="DB218" s="147" t="str">
        <f t="shared" si="827"/>
        <v/>
      </c>
      <c r="DC218" s="148" t="str">
        <f t="shared" si="828"/>
        <v/>
      </c>
      <c r="DD218" s="149" t="str">
        <f t="shared" si="829"/>
        <v/>
      </c>
      <c r="DE218" s="150" t="str">
        <f t="shared" si="830"/>
        <v/>
      </c>
      <c r="DF218" s="89"/>
      <c r="DG218" s="5"/>
      <c r="DH218" s="89"/>
      <c r="DI218" s="143" t="str">
        <f t="shared" si="661"/>
        <v/>
      </c>
      <c r="DJ218" s="144" t="str">
        <f t="shared" si="662"/>
        <v/>
      </c>
      <c r="DK218" s="145" t="str">
        <f t="shared" si="663"/>
        <v/>
      </c>
      <c r="DL218" s="145" t="str">
        <f t="shared" si="664"/>
        <v/>
      </c>
      <c r="DM218" s="146" t="str">
        <f t="shared" si="665"/>
        <v/>
      </c>
      <c r="DN218" s="147" t="str">
        <f t="shared" si="666"/>
        <v/>
      </c>
      <c r="DO218" s="148" t="str">
        <f t="shared" si="667"/>
        <v/>
      </c>
      <c r="DP218" s="149" t="str">
        <f t="shared" si="668"/>
        <v/>
      </c>
      <c r="DQ218" s="150" t="str">
        <f t="shared" si="669"/>
        <v/>
      </c>
      <c r="DR218" s="89"/>
      <c r="DS218" s="5"/>
      <c r="DT218" s="89"/>
      <c r="DU218" s="143" t="str">
        <f t="shared" si="670"/>
        <v/>
      </c>
      <c r="DV218" s="144" t="str">
        <f t="shared" si="671"/>
        <v/>
      </c>
      <c r="DW218" s="145" t="str">
        <f t="shared" si="672"/>
        <v/>
      </c>
      <c r="DX218" s="145" t="str">
        <f t="shared" si="673"/>
        <v/>
      </c>
      <c r="DY218" s="146" t="str">
        <f t="shared" si="674"/>
        <v/>
      </c>
      <c r="DZ218" s="147" t="str">
        <f t="shared" si="675"/>
        <v/>
      </c>
      <c r="EA218" s="148" t="str">
        <f t="shared" si="676"/>
        <v/>
      </c>
      <c r="EB218" s="149" t="str">
        <f t="shared" si="677"/>
        <v/>
      </c>
      <c r="EC218" s="150" t="str">
        <f t="shared" si="678"/>
        <v/>
      </c>
      <c r="ED218" s="89"/>
      <c r="EE218" s="5"/>
      <c r="EF218" s="89"/>
      <c r="EG218" s="143" t="str">
        <f t="shared" si="679"/>
        <v/>
      </c>
      <c r="EH218" s="144" t="str">
        <f t="shared" si="680"/>
        <v/>
      </c>
      <c r="EI218" s="145" t="str">
        <f t="shared" si="681"/>
        <v/>
      </c>
      <c r="EJ218" s="145" t="str">
        <f t="shared" si="682"/>
        <v/>
      </c>
      <c r="EK218" s="146" t="str">
        <f t="shared" si="683"/>
        <v/>
      </c>
      <c r="EL218" s="147" t="str">
        <f t="shared" si="684"/>
        <v/>
      </c>
      <c r="EM218" s="148" t="str">
        <f t="shared" si="685"/>
        <v/>
      </c>
      <c r="EN218" s="149" t="str">
        <f t="shared" si="686"/>
        <v/>
      </c>
      <c r="EO218" s="150" t="str">
        <f t="shared" si="687"/>
        <v/>
      </c>
      <c r="EP218" s="89"/>
      <c r="EQ218" s="5"/>
      <c r="ER218" s="89"/>
      <c r="ES218" s="143" t="str">
        <f t="shared" si="688"/>
        <v/>
      </c>
      <c r="ET218" s="144" t="str">
        <f t="shared" si="689"/>
        <v/>
      </c>
      <c r="EU218" s="145" t="str">
        <f t="shared" si="690"/>
        <v/>
      </c>
      <c r="EV218" s="145" t="str">
        <f t="shared" si="691"/>
        <v/>
      </c>
      <c r="EW218" s="146" t="str">
        <f t="shared" si="692"/>
        <v/>
      </c>
      <c r="EX218" s="147" t="str">
        <f t="shared" si="693"/>
        <v/>
      </c>
      <c r="EY218" s="148" t="str">
        <f t="shared" si="694"/>
        <v/>
      </c>
      <c r="EZ218" s="149" t="str">
        <f t="shared" si="695"/>
        <v/>
      </c>
      <c r="FA218" s="150" t="str">
        <f t="shared" si="696"/>
        <v/>
      </c>
      <c r="FB218" s="89"/>
      <c r="FC218" s="5"/>
      <c r="FD218" s="89"/>
      <c r="FE218" s="143" t="str">
        <f t="shared" si="697"/>
        <v/>
      </c>
      <c r="FF218" s="144" t="str">
        <f t="shared" si="698"/>
        <v/>
      </c>
      <c r="FG218" s="145" t="str">
        <f t="shared" si="699"/>
        <v/>
      </c>
      <c r="FH218" s="145" t="str">
        <f t="shared" si="700"/>
        <v/>
      </c>
      <c r="FI218" s="146" t="str">
        <f t="shared" si="701"/>
        <v/>
      </c>
      <c r="FJ218" s="147" t="str">
        <f t="shared" si="702"/>
        <v/>
      </c>
      <c r="FK218" s="148" t="str">
        <f t="shared" si="703"/>
        <v/>
      </c>
      <c r="FL218" s="149" t="str">
        <f t="shared" si="704"/>
        <v/>
      </c>
      <c r="FM218" s="150" t="str">
        <f t="shared" si="705"/>
        <v/>
      </c>
      <c r="FN218" s="89"/>
      <c r="FO218" s="5"/>
      <c r="FP218" s="89"/>
      <c r="FQ218" s="143" t="str">
        <f>IF(FU218="","",#REF!)</f>
        <v/>
      </c>
      <c r="FR218" s="144" t="str">
        <f t="shared" si="706"/>
        <v/>
      </c>
      <c r="FS218" s="145" t="str">
        <f t="shared" si="707"/>
        <v/>
      </c>
      <c r="FT218" s="145" t="str">
        <f t="shared" si="708"/>
        <v/>
      </c>
      <c r="FU218" s="146" t="str">
        <f t="shared" si="709"/>
        <v/>
      </c>
      <c r="FV218" s="147" t="str">
        <f t="shared" si="710"/>
        <v/>
      </c>
      <c r="FW218" s="148" t="str">
        <f t="shared" si="711"/>
        <v/>
      </c>
      <c r="FX218" s="149" t="str">
        <f t="shared" si="712"/>
        <v/>
      </c>
      <c r="FY218" s="150" t="str">
        <f t="shared" si="713"/>
        <v/>
      </c>
      <c r="FZ218" s="89"/>
      <c r="GA218" s="5"/>
      <c r="GB218" s="89"/>
      <c r="GC218" s="143" t="str">
        <f t="shared" si="714"/>
        <v/>
      </c>
      <c r="GD218" s="144" t="str">
        <f t="shared" si="715"/>
        <v/>
      </c>
      <c r="GE218" s="145" t="str">
        <f t="shared" si="716"/>
        <v/>
      </c>
      <c r="GF218" s="145" t="str">
        <f t="shared" si="717"/>
        <v/>
      </c>
      <c r="GG218" s="146" t="str">
        <f t="shared" si="718"/>
        <v/>
      </c>
      <c r="GH218" s="147" t="str">
        <f t="shared" si="719"/>
        <v/>
      </c>
      <c r="GI218" s="148" t="str">
        <f t="shared" si="720"/>
        <v/>
      </c>
      <c r="GJ218" s="149" t="str">
        <f t="shared" si="721"/>
        <v/>
      </c>
      <c r="GK218" s="150" t="str">
        <f t="shared" si="722"/>
        <v/>
      </c>
      <c r="GL218" s="89"/>
      <c r="GM218" s="5"/>
      <c r="GN218" s="89"/>
      <c r="GO218" s="143" t="str">
        <f t="shared" si="723"/>
        <v/>
      </c>
      <c r="GP218" s="144" t="str">
        <f t="shared" si="724"/>
        <v/>
      </c>
      <c r="GQ218" s="145" t="str">
        <f t="shared" si="725"/>
        <v/>
      </c>
      <c r="GR218" s="145" t="str">
        <f t="shared" si="726"/>
        <v/>
      </c>
      <c r="GS218" s="146" t="str">
        <f t="shared" si="727"/>
        <v/>
      </c>
      <c r="GT218" s="147" t="str">
        <f t="shared" si="728"/>
        <v/>
      </c>
      <c r="GU218" s="148" t="str">
        <f t="shared" si="729"/>
        <v/>
      </c>
      <c r="GV218" s="149" t="str">
        <f t="shared" si="730"/>
        <v/>
      </c>
      <c r="GW218" s="150" t="str">
        <f t="shared" si="731"/>
        <v/>
      </c>
      <c r="GX218" s="89"/>
      <c r="GY218" s="5"/>
      <c r="GZ218" s="89"/>
      <c r="HA218" s="143" t="str">
        <f t="shared" si="732"/>
        <v/>
      </c>
      <c r="HB218" s="144" t="str">
        <f t="shared" si="733"/>
        <v/>
      </c>
      <c r="HC218" s="145" t="str">
        <f t="shared" si="734"/>
        <v/>
      </c>
      <c r="HD218" s="145" t="str">
        <f t="shared" si="735"/>
        <v/>
      </c>
      <c r="HE218" s="146" t="str">
        <f t="shared" si="736"/>
        <v/>
      </c>
      <c r="HF218" s="147" t="str">
        <f t="shared" si="737"/>
        <v/>
      </c>
      <c r="HG218" s="148" t="str">
        <f t="shared" si="738"/>
        <v/>
      </c>
      <c r="HH218" s="149" t="str">
        <f t="shared" si="739"/>
        <v/>
      </c>
      <c r="HI218" s="150" t="str">
        <f t="shared" si="740"/>
        <v/>
      </c>
      <c r="HJ218" s="89"/>
      <c r="HK218" s="5"/>
      <c r="HL218" s="89"/>
      <c r="HM218" s="143" t="str">
        <f t="shared" si="741"/>
        <v/>
      </c>
      <c r="HN218" s="144" t="str">
        <f t="shared" si="742"/>
        <v/>
      </c>
      <c r="HO218" s="145" t="str">
        <f t="shared" si="743"/>
        <v/>
      </c>
      <c r="HP218" s="145" t="str">
        <f t="shared" si="744"/>
        <v/>
      </c>
      <c r="HQ218" s="146" t="str">
        <f t="shared" si="745"/>
        <v/>
      </c>
      <c r="HR218" s="147" t="str">
        <f t="shared" si="746"/>
        <v/>
      </c>
      <c r="HS218" s="148" t="str">
        <f t="shared" si="747"/>
        <v/>
      </c>
      <c r="HT218" s="149" t="str">
        <f t="shared" si="748"/>
        <v/>
      </c>
      <c r="HU218" s="150" t="str">
        <f t="shared" si="749"/>
        <v/>
      </c>
      <c r="HV218" s="89"/>
      <c r="HW218" s="5"/>
      <c r="HX218" s="89"/>
      <c r="HY218" s="143" t="str">
        <f t="shared" si="750"/>
        <v/>
      </c>
      <c r="HZ218" s="144" t="str">
        <f t="shared" si="751"/>
        <v/>
      </c>
      <c r="IA218" s="145" t="str">
        <f t="shared" si="752"/>
        <v/>
      </c>
      <c r="IB218" s="145" t="str">
        <f t="shared" si="753"/>
        <v/>
      </c>
      <c r="IC218" s="146" t="str">
        <f t="shared" si="754"/>
        <v/>
      </c>
      <c r="ID218" s="147" t="str">
        <f t="shared" si="755"/>
        <v/>
      </c>
      <c r="IE218" s="148" t="str">
        <f t="shared" si="756"/>
        <v/>
      </c>
      <c r="IF218" s="149" t="str">
        <f t="shared" si="757"/>
        <v/>
      </c>
      <c r="IG218" s="150" t="str">
        <f t="shared" si="758"/>
        <v/>
      </c>
      <c r="IH218" s="89"/>
      <c r="II218" s="5"/>
      <c r="IJ218" s="89"/>
      <c r="IK218" s="143" t="str">
        <f t="shared" si="759"/>
        <v/>
      </c>
      <c r="IL218" s="144" t="str">
        <f t="shared" si="760"/>
        <v/>
      </c>
      <c r="IM218" s="145" t="str">
        <f t="shared" si="761"/>
        <v/>
      </c>
      <c r="IN218" s="145" t="str">
        <f t="shared" si="762"/>
        <v/>
      </c>
      <c r="IO218" s="146" t="str">
        <f t="shared" si="763"/>
        <v/>
      </c>
      <c r="IP218" s="147" t="str">
        <f t="shared" si="764"/>
        <v/>
      </c>
      <c r="IQ218" s="148" t="str">
        <f t="shared" si="765"/>
        <v/>
      </c>
      <c r="IR218" s="149" t="str">
        <f t="shared" si="766"/>
        <v/>
      </c>
      <c r="IS218" s="150" t="str">
        <f t="shared" si="767"/>
        <v/>
      </c>
      <c r="IT218" s="89"/>
      <c r="IU218" s="5"/>
      <c r="IV218" s="89"/>
      <c r="IW218" s="143" t="str">
        <f t="shared" si="768"/>
        <v/>
      </c>
      <c r="IX218" s="144" t="str">
        <f t="shared" si="769"/>
        <v/>
      </c>
      <c r="IY218" s="145" t="str">
        <f t="shared" si="770"/>
        <v/>
      </c>
      <c r="IZ218" s="145" t="str">
        <f t="shared" si="771"/>
        <v/>
      </c>
      <c r="JA218" s="146" t="str">
        <f t="shared" si="772"/>
        <v/>
      </c>
      <c r="JB218" s="147" t="str">
        <f t="shared" si="773"/>
        <v/>
      </c>
      <c r="JC218" s="148" t="str">
        <f t="shared" si="774"/>
        <v/>
      </c>
      <c r="JD218" s="149" t="str">
        <f t="shared" si="775"/>
        <v/>
      </c>
      <c r="JE218" s="150" t="str">
        <f t="shared" si="776"/>
        <v/>
      </c>
      <c r="JF218" s="89"/>
      <c r="JG218" s="5"/>
      <c r="JH218" s="89"/>
      <c r="JI218" s="143" t="str">
        <f t="shared" si="777"/>
        <v/>
      </c>
      <c r="JJ218" s="144" t="str">
        <f t="shared" si="778"/>
        <v/>
      </c>
      <c r="JK218" s="145" t="str">
        <f t="shared" si="779"/>
        <v/>
      </c>
      <c r="JL218" s="145" t="str">
        <f t="shared" si="780"/>
        <v/>
      </c>
      <c r="JM218" s="146" t="str">
        <f t="shared" si="781"/>
        <v/>
      </c>
      <c r="JN218" s="147" t="str">
        <f t="shared" si="782"/>
        <v/>
      </c>
      <c r="JO218" s="148" t="str">
        <f t="shared" si="783"/>
        <v/>
      </c>
      <c r="JP218" s="149" t="str">
        <f t="shared" si="784"/>
        <v/>
      </c>
      <c r="JQ218" s="150" t="str">
        <f t="shared" si="785"/>
        <v/>
      </c>
      <c r="JR218" s="89"/>
      <c r="JS218" s="5"/>
      <c r="JT218" s="89"/>
      <c r="JU218" s="143" t="str">
        <f t="shared" si="786"/>
        <v/>
      </c>
      <c r="JV218" s="144" t="str">
        <f t="shared" si="787"/>
        <v/>
      </c>
      <c r="JW218" s="145" t="str">
        <f t="shared" si="788"/>
        <v/>
      </c>
      <c r="JX218" s="145" t="str">
        <f t="shared" si="789"/>
        <v/>
      </c>
      <c r="JY218" s="146" t="str">
        <f t="shared" si="790"/>
        <v/>
      </c>
      <c r="JZ218" s="147" t="str">
        <f t="shared" si="791"/>
        <v/>
      </c>
      <c r="KA218" s="148" t="str">
        <f t="shared" si="792"/>
        <v/>
      </c>
      <c r="KB218" s="149" t="str">
        <f t="shared" si="793"/>
        <v/>
      </c>
      <c r="KC218" s="150" t="str">
        <f t="shared" si="794"/>
        <v/>
      </c>
      <c r="KD218" s="89"/>
      <c r="KE218" s="5"/>
      <c r="KF218" s="89"/>
    </row>
    <row r="219" spans="1:292" ht="13.5" customHeight="1" x14ac:dyDescent="0.25">
      <c r="A219" s="100"/>
      <c r="E219" s="143" t="str">
        <f t="shared" si="621"/>
        <v/>
      </c>
      <c r="F219" s="144" t="str">
        <f t="shared" si="622"/>
        <v/>
      </c>
      <c r="G219" s="145" t="str">
        <f t="shared" si="623"/>
        <v/>
      </c>
      <c r="H219" s="145" t="str">
        <f t="shared" si="624"/>
        <v/>
      </c>
      <c r="I219" s="146" t="str">
        <f t="shared" si="625"/>
        <v/>
      </c>
      <c r="J219" s="147" t="str">
        <f t="shared" si="626"/>
        <v/>
      </c>
      <c r="K219" s="148" t="str">
        <f t="shared" si="627"/>
        <v/>
      </c>
      <c r="L219" s="149" t="str">
        <f t="shared" si="628"/>
        <v/>
      </c>
      <c r="M219" s="150" t="str">
        <f t="shared" si="629"/>
        <v/>
      </c>
      <c r="O219" s="5"/>
      <c r="Q219" s="143" t="str">
        <f t="shared" si="630"/>
        <v/>
      </c>
      <c r="R219" s="144" t="str">
        <f t="shared" si="631"/>
        <v/>
      </c>
      <c r="S219" s="145" t="str">
        <f t="shared" si="632"/>
        <v/>
      </c>
      <c r="T219" s="145" t="str">
        <f t="shared" si="633"/>
        <v/>
      </c>
      <c r="U219" s="146" t="str">
        <f t="shared" si="634"/>
        <v/>
      </c>
      <c r="V219" s="147" t="str">
        <f t="shared" si="635"/>
        <v/>
      </c>
      <c r="W219" s="148" t="str">
        <f t="shared" si="636"/>
        <v/>
      </c>
      <c r="X219" s="149" t="str">
        <f t="shared" si="637"/>
        <v/>
      </c>
      <c r="Y219" s="150" t="str">
        <f t="shared" si="638"/>
        <v/>
      </c>
      <c r="AA219" s="5"/>
      <c r="AC219" s="143" t="str">
        <f t="shared" si="639"/>
        <v/>
      </c>
      <c r="AD219" s="144" t="str">
        <f t="shared" si="640"/>
        <v/>
      </c>
      <c r="AE219" s="145" t="str">
        <f t="shared" si="641"/>
        <v/>
      </c>
      <c r="AF219" s="145" t="str">
        <f t="shared" si="642"/>
        <v/>
      </c>
      <c r="AG219" s="146" t="str">
        <f t="shared" si="643"/>
        <v/>
      </c>
      <c r="AH219" s="147" t="str">
        <f t="shared" si="644"/>
        <v/>
      </c>
      <c r="AI219" s="148" t="str">
        <f t="shared" si="645"/>
        <v/>
      </c>
      <c r="AJ219" s="149" t="str">
        <f t="shared" si="646"/>
        <v/>
      </c>
      <c r="AK219" s="150" t="str">
        <f t="shared" si="647"/>
        <v/>
      </c>
      <c r="AM219" s="5"/>
      <c r="AO219" s="143" t="str">
        <f t="shared" si="831"/>
        <v/>
      </c>
      <c r="AP219" s="144" t="str">
        <f t="shared" si="832"/>
        <v/>
      </c>
      <c r="AQ219" s="145" t="str">
        <f t="shared" si="648"/>
        <v/>
      </c>
      <c r="AR219" s="145" t="str">
        <f t="shared" si="649"/>
        <v/>
      </c>
      <c r="AS219" s="146" t="str">
        <f t="shared" si="833"/>
        <v/>
      </c>
      <c r="AT219" s="147" t="str">
        <f t="shared" si="834"/>
        <v/>
      </c>
      <c r="AU219" s="148" t="str">
        <f t="shared" si="835"/>
        <v/>
      </c>
      <c r="AV219" s="149" t="str">
        <f t="shared" si="836"/>
        <v/>
      </c>
      <c r="AW219" s="150" t="str">
        <f t="shared" si="837"/>
        <v/>
      </c>
      <c r="AX219" s="89"/>
      <c r="AY219" s="5"/>
      <c r="AZ219" s="89"/>
      <c r="BA219" s="143" t="str">
        <f t="shared" si="838"/>
        <v/>
      </c>
      <c r="BB219" s="144" t="str">
        <f t="shared" si="839"/>
        <v/>
      </c>
      <c r="BC219" s="145" t="str">
        <f t="shared" si="650"/>
        <v/>
      </c>
      <c r="BD219" s="145" t="str">
        <f t="shared" si="651"/>
        <v/>
      </c>
      <c r="BE219" s="146" t="str">
        <f t="shared" si="840"/>
        <v/>
      </c>
      <c r="BF219" s="147" t="str">
        <f t="shared" si="841"/>
        <v/>
      </c>
      <c r="BG219" s="148" t="str">
        <f t="shared" si="842"/>
        <v/>
      </c>
      <c r="BH219" s="149" t="str">
        <f t="shared" si="843"/>
        <v/>
      </c>
      <c r="BI219" s="150" t="str">
        <f t="shared" si="844"/>
        <v/>
      </c>
      <c r="BJ219" s="89"/>
      <c r="BK219" s="5"/>
      <c r="BL219" s="89"/>
      <c r="BM219" s="143" t="str">
        <f t="shared" si="804"/>
        <v/>
      </c>
      <c r="BN219" s="144" t="str">
        <f t="shared" si="805"/>
        <v/>
      </c>
      <c r="BO219" s="145" t="str">
        <f t="shared" si="806"/>
        <v/>
      </c>
      <c r="BP219" s="145" t="str">
        <f t="shared" si="807"/>
        <v/>
      </c>
      <c r="BQ219" s="146" t="str">
        <f t="shared" si="808"/>
        <v/>
      </c>
      <c r="BR219" s="147" t="str">
        <f t="shared" si="809"/>
        <v/>
      </c>
      <c r="BS219" s="148" t="str">
        <f t="shared" si="810"/>
        <v/>
      </c>
      <c r="BT219" s="149" t="str">
        <f t="shared" si="811"/>
        <v/>
      </c>
      <c r="BU219" s="150" t="str">
        <f t="shared" si="812"/>
        <v/>
      </c>
      <c r="BV219" s="89"/>
      <c r="BW219" s="5"/>
      <c r="BX219" s="89"/>
      <c r="BY219" s="143" t="str">
        <f t="shared" si="795"/>
        <v/>
      </c>
      <c r="BZ219" s="144" t="str">
        <f t="shared" si="796"/>
        <v/>
      </c>
      <c r="CA219" s="145" t="str">
        <f t="shared" si="797"/>
        <v/>
      </c>
      <c r="CB219" s="145" t="str">
        <f t="shared" si="798"/>
        <v/>
      </c>
      <c r="CC219" s="146" t="str">
        <f t="shared" si="799"/>
        <v/>
      </c>
      <c r="CD219" s="147" t="str">
        <f t="shared" si="800"/>
        <v/>
      </c>
      <c r="CE219" s="148" t="str">
        <f t="shared" si="801"/>
        <v/>
      </c>
      <c r="CF219" s="149" t="str">
        <f t="shared" si="802"/>
        <v/>
      </c>
      <c r="CG219" s="150" t="str">
        <f t="shared" si="803"/>
        <v/>
      </c>
      <c r="CH219" s="89"/>
      <c r="CI219" s="5"/>
      <c r="CJ219" s="89"/>
      <c r="CK219" s="143" t="str">
        <f t="shared" si="652"/>
        <v/>
      </c>
      <c r="CL219" s="144" t="str">
        <f t="shared" si="653"/>
        <v/>
      </c>
      <c r="CM219" s="145" t="str">
        <f t="shared" si="654"/>
        <v/>
      </c>
      <c r="CN219" s="145" t="str">
        <f t="shared" si="655"/>
        <v/>
      </c>
      <c r="CO219" s="146" t="str">
        <f t="shared" si="656"/>
        <v/>
      </c>
      <c r="CP219" s="147" t="str">
        <f t="shared" si="657"/>
        <v/>
      </c>
      <c r="CQ219" s="148" t="str">
        <f t="shared" si="658"/>
        <v/>
      </c>
      <c r="CR219" s="149" t="str">
        <f t="shared" si="659"/>
        <v/>
      </c>
      <c r="CS219" s="150" t="str">
        <f t="shared" si="660"/>
        <v/>
      </c>
      <c r="CT219" s="89"/>
      <c r="CU219" s="5"/>
      <c r="CV219" s="89"/>
      <c r="CW219" s="143" t="str">
        <f t="shared" si="822"/>
        <v/>
      </c>
      <c r="CX219" s="144" t="str">
        <f t="shared" si="823"/>
        <v/>
      </c>
      <c r="CY219" s="145" t="str">
        <f t="shared" si="824"/>
        <v/>
      </c>
      <c r="CZ219" s="145" t="str">
        <f t="shared" si="825"/>
        <v/>
      </c>
      <c r="DA219" s="146" t="str">
        <f t="shared" si="826"/>
        <v/>
      </c>
      <c r="DB219" s="147" t="str">
        <f t="shared" si="827"/>
        <v/>
      </c>
      <c r="DC219" s="148" t="str">
        <f t="shared" si="828"/>
        <v/>
      </c>
      <c r="DD219" s="149" t="str">
        <f t="shared" si="829"/>
        <v/>
      </c>
      <c r="DE219" s="150" t="str">
        <f t="shared" si="830"/>
        <v/>
      </c>
      <c r="DF219" s="89"/>
      <c r="DG219" s="5"/>
      <c r="DH219" s="89"/>
      <c r="DI219" s="143" t="str">
        <f t="shared" si="661"/>
        <v/>
      </c>
      <c r="DJ219" s="144" t="str">
        <f t="shared" si="662"/>
        <v/>
      </c>
      <c r="DK219" s="145" t="str">
        <f t="shared" si="663"/>
        <v/>
      </c>
      <c r="DL219" s="145" t="str">
        <f t="shared" si="664"/>
        <v/>
      </c>
      <c r="DM219" s="146" t="str">
        <f t="shared" si="665"/>
        <v/>
      </c>
      <c r="DN219" s="147" t="str">
        <f t="shared" si="666"/>
        <v/>
      </c>
      <c r="DO219" s="148" t="str">
        <f t="shared" si="667"/>
        <v/>
      </c>
      <c r="DP219" s="149" t="str">
        <f t="shared" si="668"/>
        <v/>
      </c>
      <c r="DQ219" s="150" t="str">
        <f t="shared" si="669"/>
        <v/>
      </c>
      <c r="DR219" s="89"/>
      <c r="DS219" s="5"/>
      <c r="DT219" s="89"/>
      <c r="DU219" s="143" t="str">
        <f t="shared" si="670"/>
        <v/>
      </c>
      <c r="DV219" s="144" t="str">
        <f t="shared" si="671"/>
        <v/>
      </c>
      <c r="DW219" s="145" t="str">
        <f t="shared" si="672"/>
        <v/>
      </c>
      <c r="DX219" s="145" t="str">
        <f t="shared" si="673"/>
        <v/>
      </c>
      <c r="DY219" s="146" t="str">
        <f t="shared" si="674"/>
        <v/>
      </c>
      <c r="DZ219" s="147" t="str">
        <f t="shared" si="675"/>
        <v/>
      </c>
      <c r="EA219" s="148" t="str">
        <f t="shared" si="676"/>
        <v/>
      </c>
      <c r="EB219" s="149" t="str">
        <f t="shared" si="677"/>
        <v/>
      </c>
      <c r="EC219" s="150" t="str">
        <f t="shared" si="678"/>
        <v/>
      </c>
      <c r="ED219" s="89"/>
      <c r="EE219" s="5"/>
      <c r="EF219" s="89"/>
      <c r="EG219" s="143" t="str">
        <f t="shared" si="679"/>
        <v/>
      </c>
      <c r="EH219" s="144" t="str">
        <f t="shared" si="680"/>
        <v/>
      </c>
      <c r="EI219" s="145" t="str">
        <f t="shared" si="681"/>
        <v/>
      </c>
      <c r="EJ219" s="145" t="str">
        <f t="shared" si="682"/>
        <v/>
      </c>
      <c r="EK219" s="146" t="str">
        <f t="shared" si="683"/>
        <v/>
      </c>
      <c r="EL219" s="147" t="str">
        <f t="shared" si="684"/>
        <v/>
      </c>
      <c r="EM219" s="148" t="str">
        <f t="shared" si="685"/>
        <v/>
      </c>
      <c r="EN219" s="149" t="str">
        <f t="shared" si="686"/>
        <v/>
      </c>
      <c r="EO219" s="150" t="str">
        <f t="shared" si="687"/>
        <v/>
      </c>
      <c r="EP219" s="89"/>
      <c r="EQ219" s="5"/>
      <c r="ER219" s="89"/>
      <c r="ES219" s="143" t="str">
        <f t="shared" si="688"/>
        <v/>
      </c>
      <c r="ET219" s="144" t="str">
        <f t="shared" si="689"/>
        <v/>
      </c>
      <c r="EU219" s="145" t="str">
        <f t="shared" si="690"/>
        <v/>
      </c>
      <c r="EV219" s="145" t="str">
        <f t="shared" si="691"/>
        <v/>
      </c>
      <c r="EW219" s="146" t="str">
        <f t="shared" si="692"/>
        <v/>
      </c>
      <c r="EX219" s="147" t="str">
        <f t="shared" si="693"/>
        <v/>
      </c>
      <c r="EY219" s="148" t="str">
        <f t="shared" si="694"/>
        <v/>
      </c>
      <c r="EZ219" s="149" t="str">
        <f t="shared" si="695"/>
        <v/>
      </c>
      <c r="FA219" s="150" t="str">
        <f t="shared" si="696"/>
        <v/>
      </c>
      <c r="FB219" s="89"/>
      <c r="FC219" s="5"/>
      <c r="FD219" s="89"/>
      <c r="FE219" s="143" t="str">
        <f t="shared" si="697"/>
        <v/>
      </c>
      <c r="FF219" s="144" t="str">
        <f t="shared" si="698"/>
        <v/>
      </c>
      <c r="FG219" s="145" t="str">
        <f t="shared" si="699"/>
        <v/>
      </c>
      <c r="FH219" s="145" t="str">
        <f t="shared" si="700"/>
        <v/>
      </c>
      <c r="FI219" s="146" t="str">
        <f t="shared" si="701"/>
        <v/>
      </c>
      <c r="FJ219" s="147" t="str">
        <f t="shared" si="702"/>
        <v/>
      </c>
      <c r="FK219" s="148" t="str">
        <f t="shared" si="703"/>
        <v/>
      </c>
      <c r="FL219" s="149" t="str">
        <f t="shared" si="704"/>
        <v/>
      </c>
      <c r="FM219" s="150" t="str">
        <f t="shared" si="705"/>
        <v/>
      </c>
      <c r="FN219" s="89"/>
      <c r="FO219" s="5"/>
      <c r="FP219" s="89"/>
      <c r="FQ219" s="143" t="str">
        <f>IF(FU219="","",#REF!)</f>
        <v/>
      </c>
      <c r="FR219" s="144" t="str">
        <f t="shared" si="706"/>
        <v/>
      </c>
      <c r="FS219" s="145" t="str">
        <f t="shared" si="707"/>
        <v/>
      </c>
      <c r="FT219" s="145" t="str">
        <f t="shared" si="708"/>
        <v/>
      </c>
      <c r="FU219" s="146" t="str">
        <f t="shared" si="709"/>
        <v/>
      </c>
      <c r="FV219" s="147" t="str">
        <f t="shared" si="710"/>
        <v/>
      </c>
      <c r="FW219" s="148" t="str">
        <f t="shared" si="711"/>
        <v/>
      </c>
      <c r="FX219" s="149" t="str">
        <f t="shared" si="712"/>
        <v/>
      </c>
      <c r="FY219" s="150" t="str">
        <f t="shared" si="713"/>
        <v/>
      </c>
      <c r="FZ219" s="89"/>
      <c r="GA219" s="5"/>
      <c r="GB219" s="89"/>
      <c r="GC219" s="143" t="str">
        <f t="shared" si="714"/>
        <v/>
      </c>
      <c r="GD219" s="144" t="str">
        <f t="shared" si="715"/>
        <v/>
      </c>
      <c r="GE219" s="145" t="str">
        <f t="shared" si="716"/>
        <v/>
      </c>
      <c r="GF219" s="145" t="str">
        <f t="shared" si="717"/>
        <v/>
      </c>
      <c r="GG219" s="146" t="str">
        <f t="shared" si="718"/>
        <v/>
      </c>
      <c r="GH219" s="147" t="str">
        <f t="shared" si="719"/>
        <v/>
      </c>
      <c r="GI219" s="148" t="str">
        <f t="shared" si="720"/>
        <v/>
      </c>
      <c r="GJ219" s="149" t="str">
        <f t="shared" si="721"/>
        <v/>
      </c>
      <c r="GK219" s="150" t="str">
        <f t="shared" si="722"/>
        <v/>
      </c>
      <c r="GL219" s="89"/>
      <c r="GM219" s="5"/>
      <c r="GN219" s="89"/>
      <c r="GO219" s="143" t="str">
        <f t="shared" si="723"/>
        <v/>
      </c>
      <c r="GP219" s="144" t="str">
        <f t="shared" si="724"/>
        <v/>
      </c>
      <c r="GQ219" s="145" t="str">
        <f t="shared" si="725"/>
        <v/>
      </c>
      <c r="GR219" s="145" t="str">
        <f t="shared" si="726"/>
        <v/>
      </c>
      <c r="GS219" s="146" t="str">
        <f t="shared" si="727"/>
        <v/>
      </c>
      <c r="GT219" s="147" t="str">
        <f t="shared" si="728"/>
        <v/>
      </c>
      <c r="GU219" s="148" t="str">
        <f t="shared" si="729"/>
        <v/>
      </c>
      <c r="GV219" s="149" t="str">
        <f t="shared" si="730"/>
        <v/>
      </c>
      <c r="GW219" s="150" t="str">
        <f t="shared" si="731"/>
        <v/>
      </c>
      <c r="GX219" s="89"/>
      <c r="GY219" s="5"/>
      <c r="GZ219" s="89"/>
      <c r="HA219" s="143" t="str">
        <f t="shared" si="732"/>
        <v/>
      </c>
      <c r="HB219" s="144" t="str">
        <f t="shared" si="733"/>
        <v/>
      </c>
      <c r="HC219" s="145" t="str">
        <f t="shared" si="734"/>
        <v/>
      </c>
      <c r="HD219" s="145" t="str">
        <f t="shared" si="735"/>
        <v/>
      </c>
      <c r="HE219" s="146" t="str">
        <f t="shared" si="736"/>
        <v/>
      </c>
      <c r="HF219" s="147" t="str">
        <f t="shared" si="737"/>
        <v/>
      </c>
      <c r="HG219" s="148" t="str">
        <f t="shared" si="738"/>
        <v/>
      </c>
      <c r="HH219" s="149" t="str">
        <f t="shared" si="739"/>
        <v/>
      </c>
      <c r="HI219" s="150" t="str">
        <f t="shared" si="740"/>
        <v/>
      </c>
      <c r="HJ219" s="89"/>
      <c r="HK219" s="5"/>
      <c r="HL219" s="89"/>
      <c r="HM219" s="143" t="str">
        <f t="shared" si="741"/>
        <v/>
      </c>
      <c r="HN219" s="144" t="str">
        <f t="shared" si="742"/>
        <v/>
      </c>
      <c r="HO219" s="145" t="str">
        <f t="shared" si="743"/>
        <v/>
      </c>
      <c r="HP219" s="145" t="str">
        <f t="shared" si="744"/>
        <v/>
      </c>
      <c r="HQ219" s="146" t="str">
        <f t="shared" si="745"/>
        <v/>
      </c>
      <c r="HR219" s="147" t="str">
        <f t="shared" si="746"/>
        <v/>
      </c>
      <c r="HS219" s="148" t="str">
        <f t="shared" si="747"/>
        <v/>
      </c>
      <c r="HT219" s="149" t="str">
        <f t="shared" si="748"/>
        <v/>
      </c>
      <c r="HU219" s="150" t="str">
        <f t="shared" si="749"/>
        <v/>
      </c>
      <c r="HV219" s="89"/>
      <c r="HW219" s="5"/>
      <c r="HX219" s="89"/>
      <c r="HY219" s="143" t="str">
        <f t="shared" si="750"/>
        <v/>
      </c>
      <c r="HZ219" s="144" t="str">
        <f t="shared" si="751"/>
        <v/>
      </c>
      <c r="IA219" s="145" t="str">
        <f t="shared" si="752"/>
        <v/>
      </c>
      <c r="IB219" s="145" t="str">
        <f t="shared" si="753"/>
        <v/>
      </c>
      <c r="IC219" s="146" t="str">
        <f t="shared" si="754"/>
        <v/>
      </c>
      <c r="ID219" s="147" t="str">
        <f t="shared" si="755"/>
        <v/>
      </c>
      <c r="IE219" s="148" t="str">
        <f t="shared" si="756"/>
        <v/>
      </c>
      <c r="IF219" s="149" t="str">
        <f t="shared" si="757"/>
        <v/>
      </c>
      <c r="IG219" s="150" t="str">
        <f t="shared" si="758"/>
        <v/>
      </c>
      <c r="IH219" s="89"/>
      <c r="II219" s="5"/>
      <c r="IJ219" s="89"/>
      <c r="IK219" s="143" t="str">
        <f t="shared" si="759"/>
        <v/>
      </c>
      <c r="IL219" s="144" t="str">
        <f t="shared" si="760"/>
        <v/>
      </c>
      <c r="IM219" s="145" t="str">
        <f t="shared" si="761"/>
        <v/>
      </c>
      <c r="IN219" s="145" t="str">
        <f t="shared" si="762"/>
        <v/>
      </c>
      <c r="IO219" s="146" t="str">
        <f t="shared" si="763"/>
        <v/>
      </c>
      <c r="IP219" s="147" t="str">
        <f t="shared" si="764"/>
        <v/>
      </c>
      <c r="IQ219" s="148" t="str">
        <f t="shared" si="765"/>
        <v/>
      </c>
      <c r="IR219" s="149" t="str">
        <f t="shared" si="766"/>
        <v/>
      </c>
      <c r="IS219" s="150" t="str">
        <f t="shared" si="767"/>
        <v/>
      </c>
      <c r="IT219" s="89"/>
      <c r="IU219" s="5"/>
      <c r="IV219" s="89"/>
      <c r="IW219" s="143" t="str">
        <f t="shared" si="768"/>
        <v/>
      </c>
      <c r="IX219" s="144" t="str">
        <f t="shared" si="769"/>
        <v/>
      </c>
      <c r="IY219" s="145" t="str">
        <f t="shared" si="770"/>
        <v/>
      </c>
      <c r="IZ219" s="145" t="str">
        <f t="shared" si="771"/>
        <v/>
      </c>
      <c r="JA219" s="146" t="str">
        <f t="shared" si="772"/>
        <v/>
      </c>
      <c r="JB219" s="147" t="str">
        <f t="shared" si="773"/>
        <v/>
      </c>
      <c r="JC219" s="148" t="str">
        <f t="shared" si="774"/>
        <v/>
      </c>
      <c r="JD219" s="149" t="str">
        <f t="shared" si="775"/>
        <v/>
      </c>
      <c r="JE219" s="150" t="str">
        <f t="shared" si="776"/>
        <v/>
      </c>
      <c r="JF219" s="89"/>
      <c r="JG219" s="5"/>
      <c r="JH219" s="89"/>
      <c r="JI219" s="143" t="str">
        <f t="shared" si="777"/>
        <v/>
      </c>
      <c r="JJ219" s="144" t="str">
        <f t="shared" si="778"/>
        <v/>
      </c>
      <c r="JK219" s="145" t="str">
        <f t="shared" si="779"/>
        <v/>
      </c>
      <c r="JL219" s="145" t="str">
        <f t="shared" si="780"/>
        <v/>
      </c>
      <c r="JM219" s="146" t="str">
        <f t="shared" si="781"/>
        <v/>
      </c>
      <c r="JN219" s="147" t="str">
        <f t="shared" si="782"/>
        <v/>
      </c>
      <c r="JO219" s="148" t="str">
        <f t="shared" si="783"/>
        <v/>
      </c>
      <c r="JP219" s="149" t="str">
        <f t="shared" si="784"/>
        <v/>
      </c>
      <c r="JQ219" s="150" t="str">
        <f t="shared" si="785"/>
        <v/>
      </c>
      <c r="JR219" s="89"/>
      <c r="JS219" s="5"/>
      <c r="JT219" s="89"/>
      <c r="JU219" s="143" t="str">
        <f t="shared" si="786"/>
        <v/>
      </c>
      <c r="JV219" s="144" t="str">
        <f t="shared" si="787"/>
        <v/>
      </c>
      <c r="JW219" s="145" t="str">
        <f t="shared" si="788"/>
        <v/>
      </c>
      <c r="JX219" s="145" t="str">
        <f t="shared" si="789"/>
        <v/>
      </c>
      <c r="JY219" s="146" t="str">
        <f t="shared" si="790"/>
        <v/>
      </c>
      <c r="JZ219" s="147" t="str">
        <f t="shared" si="791"/>
        <v/>
      </c>
      <c r="KA219" s="148" t="str">
        <f t="shared" si="792"/>
        <v/>
      </c>
      <c r="KB219" s="149" t="str">
        <f t="shared" si="793"/>
        <v/>
      </c>
      <c r="KC219" s="150" t="str">
        <f t="shared" si="794"/>
        <v/>
      </c>
      <c r="KD219" s="89"/>
      <c r="KE219" s="5"/>
      <c r="KF219" s="89"/>
    </row>
    <row r="220" spans="1:292" ht="13.5" customHeight="1" x14ac:dyDescent="0.25">
      <c r="A220" s="100"/>
      <c r="E220" s="143" t="str">
        <f t="shared" si="621"/>
        <v/>
      </c>
      <c r="F220" s="144" t="str">
        <f t="shared" si="622"/>
        <v/>
      </c>
      <c r="G220" s="145" t="str">
        <f t="shared" si="623"/>
        <v/>
      </c>
      <c r="H220" s="145" t="str">
        <f t="shared" si="624"/>
        <v/>
      </c>
      <c r="I220" s="146" t="str">
        <f t="shared" si="625"/>
        <v/>
      </c>
      <c r="J220" s="147" t="str">
        <f t="shared" si="626"/>
        <v/>
      </c>
      <c r="K220" s="148" t="str">
        <f t="shared" si="627"/>
        <v/>
      </c>
      <c r="L220" s="149" t="str">
        <f t="shared" si="628"/>
        <v/>
      </c>
      <c r="M220" s="150" t="str">
        <f t="shared" si="629"/>
        <v/>
      </c>
      <c r="O220" s="5"/>
      <c r="Q220" s="143" t="str">
        <f t="shared" si="630"/>
        <v/>
      </c>
      <c r="R220" s="144" t="str">
        <f t="shared" si="631"/>
        <v/>
      </c>
      <c r="S220" s="145" t="str">
        <f t="shared" si="632"/>
        <v/>
      </c>
      <c r="T220" s="145" t="str">
        <f t="shared" si="633"/>
        <v/>
      </c>
      <c r="U220" s="146" t="str">
        <f t="shared" si="634"/>
        <v/>
      </c>
      <c r="V220" s="147" t="str">
        <f t="shared" si="635"/>
        <v/>
      </c>
      <c r="W220" s="148" t="str">
        <f t="shared" si="636"/>
        <v/>
      </c>
      <c r="X220" s="149" t="str">
        <f t="shared" si="637"/>
        <v/>
      </c>
      <c r="Y220" s="150" t="str">
        <f t="shared" si="638"/>
        <v/>
      </c>
      <c r="AA220" s="5"/>
      <c r="AC220" s="143" t="str">
        <f t="shared" si="639"/>
        <v/>
      </c>
      <c r="AD220" s="144" t="str">
        <f t="shared" si="640"/>
        <v/>
      </c>
      <c r="AE220" s="145" t="str">
        <f t="shared" si="641"/>
        <v/>
      </c>
      <c r="AF220" s="145" t="str">
        <f t="shared" si="642"/>
        <v/>
      </c>
      <c r="AG220" s="146" t="str">
        <f t="shared" si="643"/>
        <v/>
      </c>
      <c r="AH220" s="147" t="str">
        <f t="shared" si="644"/>
        <v/>
      </c>
      <c r="AI220" s="148" t="str">
        <f t="shared" si="645"/>
        <v/>
      </c>
      <c r="AJ220" s="149" t="str">
        <f t="shared" si="646"/>
        <v/>
      </c>
      <c r="AK220" s="150" t="str">
        <f t="shared" si="647"/>
        <v/>
      </c>
      <c r="AM220" s="5"/>
      <c r="AO220" s="143" t="str">
        <f t="shared" si="831"/>
        <v/>
      </c>
      <c r="AP220" s="144" t="str">
        <f t="shared" si="832"/>
        <v/>
      </c>
      <c r="AQ220" s="145" t="str">
        <f t="shared" si="648"/>
        <v/>
      </c>
      <c r="AR220" s="145" t="str">
        <f t="shared" si="649"/>
        <v/>
      </c>
      <c r="AS220" s="146" t="str">
        <f t="shared" si="833"/>
        <v/>
      </c>
      <c r="AT220" s="147" t="str">
        <f t="shared" si="834"/>
        <v/>
      </c>
      <c r="AU220" s="148" t="str">
        <f t="shared" si="835"/>
        <v/>
      </c>
      <c r="AV220" s="149" t="str">
        <f t="shared" si="836"/>
        <v/>
      </c>
      <c r="AW220" s="150" t="str">
        <f t="shared" si="837"/>
        <v/>
      </c>
      <c r="AX220" s="89"/>
      <c r="AY220" s="5"/>
      <c r="AZ220" s="89"/>
      <c r="BA220" s="143" t="str">
        <f t="shared" si="838"/>
        <v/>
      </c>
      <c r="BB220" s="144" t="str">
        <f t="shared" si="839"/>
        <v/>
      </c>
      <c r="BC220" s="145" t="str">
        <f t="shared" si="650"/>
        <v/>
      </c>
      <c r="BD220" s="145" t="str">
        <f t="shared" si="651"/>
        <v/>
      </c>
      <c r="BE220" s="146" t="str">
        <f t="shared" si="840"/>
        <v/>
      </c>
      <c r="BF220" s="147" t="str">
        <f t="shared" si="841"/>
        <v/>
      </c>
      <c r="BG220" s="148" t="str">
        <f t="shared" si="842"/>
        <v/>
      </c>
      <c r="BH220" s="149" t="str">
        <f t="shared" si="843"/>
        <v/>
      </c>
      <c r="BI220" s="150" t="str">
        <f t="shared" si="844"/>
        <v/>
      </c>
      <c r="BJ220" s="89"/>
      <c r="BK220" s="5"/>
      <c r="BL220" s="89"/>
      <c r="BM220" s="143" t="str">
        <f t="shared" si="804"/>
        <v/>
      </c>
      <c r="BN220" s="144" t="str">
        <f t="shared" si="805"/>
        <v/>
      </c>
      <c r="BO220" s="145" t="str">
        <f t="shared" si="806"/>
        <v/>
      </c>
      <c r="BP220" s="145" t="str">
        <f t="shared" si="807"/>
        <v/>
      </c>
      <c r="BQ220" s="146" t="str">
        <f t="shared" si="808"/>
        <v/>
      </c>
      <c r="BR220" s="147" t="str">
        <f t="shared" si="809"/>
        <v/>
      </c>
      <c r="BS220" s="148" t="str">
        <f t="shared" si="810"/>
        <v/>
      </c>
      <c r="BT220" s="149" t="str">
        <f t="shared" si="811"/>
        <v/>
      </c>
      <c r="BU220" s="150" t="str">
        <f t="shared" si="812"/>
        <v/>
      </c>
      <c r="BV220" s="89"/>
      <c r="BW220" s="5"/>
      <c r="BX220" s="89"/>
      <c r="BY220" s="143" t="str">
        <f t="shared" si="795"/>
        <v/>
      </c>
      <c r="BZ220" s="144" t="str">
        <f t="shared" si="796"/>
        <v/>
      </c>
      <c r="CA220" s="145" t="str">
        <f t="shared" si="797"/>
        <v/>
      </c>
      <c r="CB220" s="145" t="str">
        <f t="shared" si="798"/>
        <v/>
      </c>
      <c r="CC220" s="146" t="str">
        <f t="shared" si="799"/>
        <v/>
      </c>
      <c r="CD220" s="147" t="str">
        <f t="shared" si="800"/>
        <v/>
      </c>
      <c r="CE220" s="148" t="str">
        <f t="shared" si="801"/>
        <v/>
      </c>
      <c r="CF220" s="149" t="str">
        <f t="shared" si="802"/>
        <v/>
      </c>
      <c r="CG220" s="150" t="str">
        <f t="shared" si="803"/>
        <v/>
      </c>
      <c r="CH220" s="89"/>
      <c r="CI220" s="5"/>
      <c r="CJ220" s="89"/>
      <c r="CK220" s="143" t="str">
        <f t="shared" si="652"/>
        <v/>
      </c>
      <c r="CL220" s="144" t="str">
        <f t="shared" si="653"/>
        <v/>
      </c>
      <c r="CM220" s="145" t="str">
        <f t="shared" si="654"/>
        <v/>
      </c>
      <c r="CN220" s="145" t="str">
        <f t="shared" si="655"/>
        <v/>
      </c>
      <c r="CO220" s="146" t="str">
        <f t="shared" si="656"/>
        <v/>
      </c>
      <c r="CP220" s="147" t="str">
        <f t="shared" si="657"/>
        <v/>
      </c>
      <c r="CQ220" s="148" t="str">
        <f t="shared" si="658"/>
        <v/>
      </c>
      <c r="CR220" s="149" t="str">
        <f t="shared" si="659"/>
        <v/>
      </c>
      <c r="CS220" s="150" t="str">
        <f t="shared" si="660"/>
        <v/>
      </c>
      <c r="CT220" s="89"/>
      <c r="CU220" s="5"/>
      <c r="CV220" s="89"/>
      <c r="CW220" s="143" t="str">
        <f t="shared" si="822"/>
        <v/>
      </c>
      <c r="CX220" s="144" t="str">
        <f t="shared" si="823"/>
        <v/>
      </c>
      <c r="CY220" s="145" t="str">
        <f t="shared" si="824"/>
        <v/>
      </c>
      <c r="CZ220" s="145" t="str">
        <f t="shared" si="825"/>
        <v/>
      </c>
      <c r="DA220" s="146" t="str">
        <f t="shared" si="826"/>
        <v/>
      </c>
      <c r="DB220" s="147" t="str">
        <f t="shared" si="827"/>
        <v/>
      </c>
      <c r="DC220" s="148" t="str">
        <f t="shared" si="828"/>
        <v/>
      </c>
      <c r="DD220" s="149" t="str">
        <f t="shared" si="829"/>
        <v/>
      </c>
      <c r="DE220" s="150" t="str">
        <f t="shared" si="830"/>
        <v/>
      </c>
      <c r="DF220" s="89"/>
      <c r="DG220" s="5"/>
      <c r="DH220" s="89"/>
      <c r="DI220" s="143" t="str">
        <f t="shared" si="661"/>
        <v/>
      </c>
      <c r="DJ220" s="144" t="str">
        <f t="shared" si="662"/>
        <v/>
      </c>
      <c r="DK220" s="145" t="str">
        <f t="shared" si="663"/>
        <v/>
      </c>
      <c r="DL220" s="145" t="str">
        <f t="shared" si="664"/>
        <v/>
      </c>
      <c r="DM220" s="146" t="str">
        <f t="shared" si="665"/>
        <v/>
      </c>
      <c r="DN220" s="147" t="str">
        <f t="shared" si="666"/>
        <v/>
      </c>
      <c r="DO220" s="148" t="str">
        <f t="shared" si="667"/>
        <v/>
      </c>
      <c r="DP220" s="149" t="str">
        <f t="shared" si="668"/>
        <v/>
      </c>
      <c r="DQ220" s="150" t="str">
        <f t="shared" si="669"/>
        <v/>
      </c>
      <c r="DR220" s="89"/>
      <c r="DS220" s="5"/>
      <c r="DT220" s="89"/>
      <c r="DU220" s="143" t="str">
        <f t="shared" si="670"/>
        <v/>
      </c>
      <c r="DV220" s="144" t="str">
        <f t="shared" si="671"/>
        <v/>
      </c>
      <c r="DW220" s="145" t="str">
        <f t="shared" si="672"/>
        <v/>
      </c>
      <c r="DX220" s="145" t="str">
        <f t="shared" si="673"/>
        <v/>
      </c>
      <c r="DY220" s="146" t="str">
        <f t="shared" si="674"/>
        <v/>
      </c>
      <c r="DZ220" s="147" t="str">
        <f t="shared" si="675"/>
        <v/>
      </c>
      <c r="EA220" s="148" t="str">
        <f t="shared" si="676"/>
        <v/>
      </c>
      <c r="EB220" s="149" t="str">
        <f t="shared" si="677"/>
        <v/>
      </c>
      <c r="EC220" s="150" t="str">
        <f t="shared" si="678"/>
        <v/>
      </c>
      <c r="ED220" s="89"/>
      <c r="EE220" s="5"/>
      <c r="EF220" s="89"/>
      <c r="EG220" s="143" t="str">
        <f t="shared" si="679"/>
        <v/>
      </c>
      <c r="EH220" s="144" t="str">
        <f t="shared" si="680"/>
        <v/>
      </c>
      <c r="EI220" s="145" t="str">
        <f t="shared" si="681"/>
        <v/>
      </c>
      <c r="EJ220" s="145" t="str">
        <f t="shared" si="682"/>
        <v/>
      </c>
      <c r="EK220" s="146" t="str">
        <f t="shared" si="683"/>
        <v/>
      </c>
      <c r="EL220" s="147" t="str">
        <f t="shared" si="684"/>
        <v/>
      </c>
      <c r="EM220" s="148" t="str">
        <f t="shared" si="685"/>
        <v/>
      </c>
      <c r="EN220" s="149" t="str">
        <f t="shared" si="686"/>
        <v/>
      </c>
      <c r="EO220" s="150" t="str">
        <f t="shared" si="687"/>
        <v/>
      </c>
      <c r="EP220" s="89"/>
      <c r="EQ220" s="5"/>
      <c r="ER220" s="89"/>
      <c r="ES220" s="143" t="str">
        <f t="shared" si="688"/>
        <v/>
      </c>
      <c r="ET220" s="144" t="str">
        <f t="shared" si="689"/>
        <v/>
      </c>
      <c r="EU220" s="145" t="str">
        <f t="shared" si="690"/>
        <v/>
      </c>
      <c r="EV220" s="145" t="str">
        <f t="shared" si="691"/>
        <v/>
      </c>
      <c r="EW220" s="146" t="str">
        <f t="shared" si="692"/>
        <v/>
      </c>
      <c r="EX220" s="147" t="str">
        <f t="shared" si="693"/>
        <v/>
      </c>
      <c r="EY220" s="148" t="str">
        <f t="shared" si="694"/>
        <v/>
      </c>
      <c r="EZ220" s="149" t="str">
        <f t="shared" si="695"/>
        <v/>
      </c>
      <c r="FA220" s="150" t="str">
        <f t="shared" si="696"/>
        <v/>
      </c>
      <c r="FB220" s="89"/>
      <c r="FC220" s="5"/>
      <c r="FD220" s="89"/>
      <c r="FE220" s="143" t="str">
        <f t="shared" si="697"/>
        <v/>
      </c>
      <c r="FF220" s="144" t="str">
        <f t="shared" si="698"/>
        <v/>
      </c>
      <c r="FG220" s="145" t="str">
        <f t="shared" si="699"/>
        <v/>
      </c>
      <c r="FH220" s="145" t="str">
        <f t="shared" si="700"/>
        <v/>
      </c>
      <c r="FI220" s="146" t="str">
        <f t="shared" si="701"/>
        <v/>
      </c>
      <c r="FJ220" s="147" t="str">
        <f t="shared" si="702"/>
        <v/>
      </c>
      <c r="FK220" s="148" t="str">
        <f t="shared" si="703"/>
        <v/>
      </c>
      <c r="FL220" s="149" t="str">
        <f t="shared" si="704"/>
        <v/>
      </c>
      <c r="FM220" s="150" t="str">
        <f t="shared" si="705"/>
        <v/>
      </c>
      <c r="FN220" s="89"/>
      <c r="FO220" s="5"/>
      <c r="FP220" s="89"/>
      <c r="FQ220" s="143" t="str">
        <f>IF(FU220="","",#REF!)</f>
        <v/>
      </c>
      <c r="FR220" s="144" t="str">
        <f t="shared" si="706"/>
        <v/>
      </c>
      <c r="FS220" s="145" t="str">
        <f t="shared" si="707"/>
        <v/>
      </c>
      <c r="FT220" s="145" t="str">
        <f t="shared" si="708"/>
        <v/>
      </c>
      <c r="FU220" s="146" t="str">
        <f t="shared" si="709"/>
        <v/>
      </c>
      <c r="FV220" s="147" t="str">
        <f t="shared" si="710"/>
        <v/>
      </c>
      <c r="FW220" s="148" t="str">
        <f t="shared" si="711"/>
        <v/>
      </c>
      <c r="FX220" s="149" t="str">
        <f t="shared" si="712"/>
        <v/>
      </c>
      <c r="FY220" s="150" t="str">
        <f t="shared" si="713"/>
        <v/>
      </c>
      <c r="FZ220" s="89"/>
      <c r="GA220" s="5"/>
      <c r="GB220" s="89"/>
      <c r="GC220" s="143" t="str">
        <f t="shared" si="714"/>
        <v/>
      </c>
      <c r="GD220" s="144" t="str">
        <f t="shared" si="715"/>
        <v/>
      </c>
      <c r="GE220" s="145" t="str">
        <f t="shared" si="716"/>
        <v/>
      </c>
      <c r="GF220" s="145" t="str">
        <f t="shared" si="717"/>
        <v/>
      </c>
      <c r="GG220" s="146" t="str">
        <f t="shared" si="718"/>
        <v/>
      </c>
      <c r="GH220" s="147" t="str">
        <f t="shared" si="719"/>
        <v/>
      </c>
      <c r="GI220" s="148" t="str">
        <f t="shared" si="720"/>
        <v/>
      </c>
      <c r="GJ220" s="149" t="str">
        <f t="shared" si="721"/>
        <v/>
      </c>
      <c r="GK220" s="150" t="str">
        <f t="shared" si="722"/>
        <v/>
      </c>
      <c r="GL220" s="89"/>
      <c r="GM220" s="5"/>
      <c r="GN220" s="89"/>
      <c r="GO220" s="143" t="str">
        <f t="shared" si="723"/>
        <v/>
      </c>
      <c r="GP220" s="144" t="str">
        <f t="shared" si="724"/>
        <v/>
      </c>
      <c r="GQ220" s="145" t="str">
        <f t="shared" si="725"/>
        <v/>
      </c>
      <c r="GR220" s="145" t="str">
        <f t="shared" si="726"/>
        <v/>
      </c>
      <c r="GS220" s="146" t="str">
        <f t="shared" si="727"/>
        <v/>
      </c>
      <c r="GT220" s="147" t="str">
        <f t="shared" si="728"/>
        <v/>
      </c>
      <c r="GU220" s="148" t="str">
        <f t="shared" si="729"/>
        <v/>
      </c>
      <c r="GV220" s="149" t="str">
        <f t="shared" si="730"/>
        <v/>
      </c>
      <c r="GW220" s="150" t="str">
        <f t="shared" si="731"/>
        <v/>
      </c>
      <c r="GX220" s="89"/>
      <c r="GY220" s="5"/>
      <c r="GZ220" s="89"/>
      <c r="HA220" s="143" t="str">
        <f t="shared" si="732"/>
        <v/>
      </c>
      <c r="HB220" s="144" t="str">
        <f t="shared" si="733"/>
        <v/>
      </c>
      <c r="HC220" s="145" t="str">
        <f t="shared" si="734"/>
        <v/>
      </c>
      <c r="HD220" s="145" t="str">
        <f t="shared" si="735"/>
        <v/>
      </c>
      <c r="HE220" s="146" t="str">
        <f t="shared" si="736"/>
        <v/>
      </c>
      <c r="HF220" s="147" t="str">
        <f t="shared" si="737"/>
        <v/>
      </c>
      <c r="HG220" s="148" t="str">
        <f t="shared" si="738"/>
        <v/>
      </c>
      <c r="HH220" s="149" t="str">
        <f t="shared" si="739"/>
        <v/>
      </c>
      <c r="HI220" s="150" t="str">
        <f t="shared" si="740"/>
        <v/>
      </c>
      <c r="HJ220" s="89"/>
      <c r="HK220" s="5"/>
      <c r="HL220" s="89"/>
      <c r="HM220" s="143" t="str">
        <f t="shared" si="741"/>
        <v/>
      </c>
      <c r="HN220" s="144" t="str">
        <f t="shared" si="742"/>
        <v/>
      </c>
      <c r="HO220" s="145" t="str">
        <f t="shared" si="743"/>
        <v/>
      </c>
      <c r="HP220" s="145" t="str">
        <f t="shared" si="744"/>
        <v/>
      </c>
      <c r="HQ220" s="146" t="str">
        <f t="shared" si="745"/>
        <v/>
      </c>
      <c r="HR220" s="147" t="str">
        <f t="shared" si="746"/>
        <v/>
      </c>
      <c r="HS220" s="148" t="str">
        <f t="shared" si="747"/>
        <v/>
      </c>
      <c r="HT220" s="149" t="str">
        <f t="shared" si="748"/>
        <v/>
      </c>
      <c r="HU220" s="150" t="str">
        <f t="shared" si="749"/>
        <v/>
      </c>
      <c r="HV220" s="89"/>
      <c r="HW220" s="5"/>
      <c r="HX220" s="89"/>
      <c r="HY220" s="143" t="str">
        <f t="shared" si="750"/>
        <v/>
      </c>
      <c r="HZ220" s="144" t="str">
        <f t="shared" si="751"/>
        <v/>
      </c>
      <c r="IA220" s="145" t="str">
        <f t="shared" si="752"/>
        <v/>
      </c>
      <c r="IB220" s="145" t="str">
        <f t="shared" si="753"/>
        <v/>
      </c>
      <c r="IC220" s="146" t="str">
        <f t="shared" si="754"/>
        <v/>
      </c>
      <c r="ID220" s="147" t="str">
        <f t="shared" si="755"/>
        <v/>
      </c>
      <c r="IE220" s="148" t="str">
        <f t="shared" si="756"/>
        <v/>
      </c>
      <c r="IF220" s="149" t="str">
        <f t="shared" si="757"/>
        <v/>
      </c>
      <c r="IG220" s="150" t="str">
        <f t="shared" si="758"/>
        <v/>
      </c>
      <c r="IH220" s="89"/>
      <c r="II220" s="5"/>
      <c r="IJ220" s="89"/>
      <c r="IK220" s="143" t="str">
        <f t="shared" si="759"/>
        <v/>
      </c>
      <c r="IL220" s="144" t="str">
        <f t="shared" si="760"/>
        <v/>
      </c>
      <c r="IM220" s="145" t="str">
        <f t="shared" si="761"/>
        <v/>
      </c>
      <c r="IN220" s="145" t="str">
        <f t="shared" si="762"/>
        <v/>
      </c>
      <c r="IO220" s="146" t="str">
        <f t="shared" si="763"/>
        <v/>
      </c>
      <c r="IP220" s="147" t="str">
        <f t="shared" si="764"/>
        <v/>
      </c>
      <c r="IQ220" s="148" t="str">
        <f t="shared" si="765"/>
        <v/>
      </c>
      <c r="IR220" s="149" t="str">
        <f t="shared" si="766"/>
        <v/>
      </c>
      <c r="IS220" s="150" t="str">
        <f t="shared" si="767"/>
        <v/>
      </c>
      <c r="IT220" s="89"/>
      <c r="IU220" s="5"/>
      <c r="IV220" s="89"/>
      <c r="IW220" s="143" t="str">
        <f t="shared" si="768"/>
        <v/>
      </c>
      <c r="IX220" s="144" t="str">
        <f t="shared" si="769"/>
        <v/>
      </c>
      <c r="IY220" s="145" t="str">
        <f t="shared" si="770"/>
        <v/>
      </c>
      <c r="IZ220" s="145" t="str">
        <f t="shared" si="771"/>
        <v/>
      </c>
      <c r="JA220" s="146" t="str">
        <f t="shared" si="772"/>
        <v/>
      </c>
      <c r="JB220" s="147" t="str">
        <f t="shared" si="773"/>
        <v/>
      </c>
      <c r="JC220" s="148" t="str">
        <f t="shared" si="774"/>
        <v/>
      </c>
      <c r="JD220" s="149" t="str">
        <f t="shared" si="775"/>
        <v/>
      </c>
      <c r="JE220" s="150" t="str">
        <f t="shared" si="776"/>
        <v/>
      </c>
      <c r="JF220" s="89"/>
      <c r="JG220" s="5"/>
      <c r="JH220" s="89"/>
      <c r="JI220" s="143" t="str">
        <f t="shared" si="777"/>
        <v/>
      </c>
      <c r="JJ220" s="144" t="str">
        <f t="shared" si="778"/>
        <v/>
      </c>
      <c r="JK220" s="145" t="str">
        <f t="shared" si="779"/>
        <v/>
      </c>
      <c r="JL220" s="145" t="str">
        <f t="shared" si="780"/>
        <v/>
      </c>
      <c r="JM220" s="146" t="str">
        <f t="shared" si="781"/>
        <v/>
      </c>
      <c r="JN220" s="147" t="str">
        <f t="shared" si="782"/>
        <v/>
      </c>
      <c r="JO220" s="148" t="str">
        <f t="shared" si="783"/>
        <v/>
      </c>
      <c r="JP220" s="149" t="str">
        <f t="shared" si="784"/>
        <v/>
      </c>
      <c r="JQ220" s="150" t="str">
        <f t="shared" si="785"/>
        <v/>
      </c>
      <c r="JR220" s="89"/>
      <c r="JS220" s="5"/>
      <c r="JT220" s="89"/>
      <c r="JU220" s="143" t="str">
        <f t="shared" si="786"/>
        <v/>
      </c>
      <c r="JV220" s="144" t="str">
        <f t="shared" si="787"/>
        <v/>
      </c>
      <c r="JW220" s="145" t="str">
        <f t="shared" si="788"/>
        <v/>
      </c>
      <c r="JX220" s="145" t="str">
        <f t="shared" si="789"/>
        <v/>
      </c>
      <c r="JY220" s="146" t="str">
        <f t="shared" si="790"/>
        <v/>
      </c>
      <c r="JZ220" s="147" t="str">
        <f t="shared" si="791"/>
        <v/>
      </c>
      <c r="KA220" s="148" t="str">
        <f t="shared" si="792"/>
        <v/>
      </c>
      <c r="KB220" s="149" t="str">
        <f t="shared" si="793"/>
        <v/>
      </c>
      <c r="KC220" s="150" t="str">
        <f t="shared" si="794"/>
        <v/>
      </c>
      <c r="KD220" s="89"/>
      <c r="KE220" s="5"/>
      <c r="KF220" s="89"/>
    </row>
    <row r="221" spans="1:292" ht="13.5" customHeight="1" x14ac:dyDescent="0.25">
      <c r="A221" s="100"/>
      <c r="E221" s="143" t="str">
        <f t="shared" si="621"/>
        <v/>
      </c>
      <c r="F221" s="144" t="str">
        <f t="shared" si="622"/>
        <v/>
      </c>
      <c r="G221" s="145" t="str">
        <f t="shared" si="623"/>
        <v/>
      </c>
      <c r="H221" s="145" t="str">
        <f t="shared" si="624"/>
        <v/>
      </c>
      <c r="I221" s="146" t="str">
        <f t="shared" si="625"/>
        <v/>
      </c>
      <c r="J221" s="147" t="str">
        <f t="shared" si="626"/>
        <v/>
      </c>
      <c r="K221" s="148" t="str">
        <f t="shared" si="627"/>
        <v/>
      </c>
      <c r="L221" s="149" t="str">
        <f t="shared" si="628"/>
        <v/>
      </c>
      <c r="M221" s="150" t="str">
        <f t="shared" si="629"/>
        <v/>
      </c>
      <c r="O221" s="5"/>
      <c r="Q221" s="143" t="str">
        <f t="shared" si="630"/>
        <v/>
      </c>
      <c r="R221" s="144" t="str">
        <f t="shared" si="631"/>
        <v/>
      </c>
      <c r="S221" s="145" t="str">
        <f t="shared" si="632"/>
        <v/>
      </c>
      <c r="T221" s="145" t="str">
        <f t="shared" si="633"/>
        <v/>
      </c>
      <c r="U221" s="146" t="str">
        <f t="shared" si="634"/>
        <v/>
      </c>
      <c r="V221" s="147" t="str">
        <f t="shared" si="635"/>
        <v/>
      </c>
      <c r="W221" s="148" t="str">
        <f t="shared" si="636"/>
        <v/>
      </c>
      <c r="X221" s="149" t="str">
        <f t="shared" si="637"/>
        <v/>
      </c>
      <c r="Y221" s="150" t="str">
        <f t="shared" si="638"/>
        <v/>
      </c>
      <c r="AA221" s="5"/>
      <c r="AC221" s="143" t="str">
        <f t="shared" si="639"/>
        <v/>
      </c>
      <c r="AD221" s="144" t="str">
        <f t="shared" si="640"/>
        <v/>
      </c>
      <c r="AE221" s="145" t="str">
        <f t="shared" si="641"/>
        <v/>
      </c>
      <c r="AF221" s="145" t="str">
        <f t="shared" si="642"/>
        <v/>
      </c>
      <c r="AG221" s="146" t="str">
        <f t="shared" si="643"/>
        <v/>
      </c>
      <c r="AH221" s="147" t="str">
        <f t="shared" si="644"/>
        <v/>
      </c>
      <c r="AI221" s="148" t="str">
        <f t="shared" si="645"/>
        <v/>
      </c>
      <c r="AJ221" s="149" t="str">
        <f t="shared" si="646"/>
        <v/>
      </c>
      <c r="AK221" s="150" t="str">
        <f t="shared" si="647"/>
        <v/>
      </c>
      <c r="AM221" s="5"/>
      <c r="AO221" s="143" t="str">
        <f t="shared" si="831"/>
        <v/>
      </c>
      <c r="AP221" s="144" t="str">
        <f t="shared" si="832"/>
        <v/>
      </c>
      <c r="AQ221" s="145" t="str">
        <f t="shared" si="648"/>
        <v/>
      </c>
      <c r="AR221" s="145" t="str">
        <f t="shared" si="649"/>
        <v/>
      </c>
      <c r="AS221" s="146" t="str">
        <f t="shared" si="833"/>
        <v/>
      </c>
      <c r="AT221" s="147" t="str">
        <f t="shared" si="834"/>
        <v/>
      </c>
      <c r="AU221" s="148" t="str">
        <f t="shared" si="835"/>
        <v/>
      </c>
      <c r="AV221" s="149" t="str">
        <f t="shared" si="836"/>
        <v/>
      </c>
      <c r="AW221" s="150" t="str">
        <f t="shared" si="837"/>
        <v/>
      </c>
      <c r="AX221" s="89"/>
      <c r="AY221" s="5"/>
      <c r="AZ221" s="89"/>
      <c r="BA221" s="143" t="str">
        <f t="shared" si="838"/>
        <v/>
      </c>
      <c r="BB221" s="144" t="str">
        <f t="shared" si="839"/>
        <v/>
      </c>
      <c r="BC221" s="145" t="str">
        <f t="shared" si="650"/>
        <v/>
      </c>
      <c r="BD221" s="145" t="str">
        <f t="shared" si="651"/>
        <v/>
      </c>
      <c r="BE221" s="146" t="str">
        <f t="shared" si="840"/>
        <v/>
      </c>
      <c r="BF221" s="147" t="str">
        <f t="shared" si="841"/>
        <v/>
      </c>
      <c r="BG221" s="148" t="str">
        <f t="shared" si="842"/>
        <v/>
      </c>
      <c r="BH221" s="149" t="str">
        <f t="shared" si="843"/>
        <v/>
      </c>
      <c r="BI221" s="150" t="str">
        <f t="shared" si="844"/>
        <v/>
      </c>
      <c r="BJ221" s="89"/>
      <c r="BK221" s="5"/>
      <c r="BL221" s="89"/>
      <c r="BM221" s="143" t="str">
        <f t="shared" si="804"/>
        <v/>
      </c>
      <c r="BN221" s="144" t="str">
        <f t="shared" si="805"/>
        <v/>
      </c>
      <c r="BO221" s="145" t="str">
        <f t="shared" si="806"/>
        <v/>
      </c>
      <c r="BP221" s="145" t="str">
        <f t="shared" si="807"/>
        <v/>
      </c>
      <c r="BQ221" s="146" t="str">
        <f t="shared" si="808"/>
        <v/>
      </c>
      <c r="BR221" s="147" t="str">
        <f t="shared" si="809"/>
        <v/>
      </c>
      <c r="BS221" s="148" t="str">
        <f t="shared" si="810"/>
        <v/>
      </c>
      <c r="BT221" s="149" t="str">
        <f t="shared" si="811"/>
        <v/>
      </c>
      <c r="BU221" s="150" t="str">
        <f t="shared" si="812"/>
        <v/>
      </c>
      <c r="BV221" s="89"/>
      <c r="BW221" s="5"/>
      <c r="BX221" s="89"/>
      <c r="BY221" s="143" t="str">
        <f t="shared" si="795"/>
        <v/>
      </c>
      <c r="BZ221" s="144" t="str">
        <f t="shared" si="796"/>
        <v/>
      </c>
      <c r="CA221" s="145" t="str">
        <f t="shared" si="797"/>
        <v/>
      </c>
      <c r="CB221" s="145" t="str">
        <f t="shared" si="798"/>
        <v/>
      </c>
      <c r="CC221" s="146" t="str">
        <f t="shared" si="799"/>
        <v/>
      </c>
      <c r="CD221" s="147" t="str">
        <f t="shared" si="800"/>
        <v/>
      </c>
      <c r="CE221" s="148" t="str">
        <f t="shared" si="801"/>
        <v/>
      </c>
      <c r="CF221" s="149" t="str">
        <f t="shared" si="802"/>
        <v/>
      </c>
      <c r="CG221" s="150" t="str">
        <f t="shared" si="803"/>
        <v/>
      </c>
      <c r="CH221" s="89"/>
      <c r="CI221" s="5"/>
      <c r="CJ221" s="89"/>
      <c r="CK221" s="143" t="str">
        <f t="shared" si="652"/>
        <v/>
      </c>
      <c r="CL221" s="144" t="str">
        <f t="shared" si="653"/>
        <v/>
      </c>
      <c r="CM221" s="145" t="str">
        <f t="shared" si="654"/>
        <v/>
      </c>
      <c r="CN221" s="145" t="str">
        <f t="shared" si="655"/>
        <v/>
      </c>
      <c r="CO221" s="146" t="str">
        <f t="shared" si="656"/>
        <v/>
      </c>
      <c r="CP221" s="147" t="str">
        <f t="shared" si="657"/>
        <v/>
      </c>
      <c r="CQ221" s="148" t="str">
        <f t="shared" si="658"/>
        <v/>
      </c>
      <c r="CR221" s="149" t="str">
        <f t="shared" si="659"/>
        <v/>
      </c>
      <c r="CS221" s="150" t="str">
        <f t="shared" si="660"/>
        <v/>
      </c>
      <c r="CT221" s="89"/>
      <c r="CU221" s="5"/>
      <c r="CV221" s="89"/>
      <c r="CW221" s="143" t="str">
        <f t="shared" si="822"/>
        <v/>
      </c>
      <c r="CX221" s="144" t="str">
        <f t="shared" si="823"/>
        <v/>
      </c>
      <c r="CY221" s="145" t="str">
        <f t="shared" si="824"/>
        <v/>
      </c>
      <c r="CZ221" s="145" t="str">
        <f t="shared" si="825"/>
        <v/>
      </c>
      <c r="DA221" s="146" t="str">
        <f t="shared" si="826"/>
        <v/>
      </c>
      <c r="DB221" s="147" t="str">
        <f t="shared" si="827"/>
        <v/>
      </c>
      <c r="DC221" s="148" t="str">
        <f t="shared" si="828"/>
        <v/>
      </c>
      <c r="DD221" s="149" t="str">
        <f t="shared" si="829"/>
        <v/>
      </c>
      <c r="DE221" s="150" t="str">
        <f t="shared" si="830"/>
        <v/>
      </c>
      <c r="DF221" s="89"/>
      <c r="DG221" s="5"/>
      <c r="DH221" s="89"/>
      <c r="DI221" s="143" t="str">
        <f t="shared" si="661"/>
        <v/>
      </c>
      <c r="DJ221" s="144" t="str">
        <f t="shared" si="662"/>
        <v/>
      </c>
      <c r="DK221" s="145" t="str">
        <f t="shared" si="663"/>
        <v/>
      </c>
      <c r="DL221" s="145" t="str">
        <f t="shared" si="664"/>
        <v/>
      </c>
      <c r="DM221" s="146" t="str">
        <f t="shared" si="665"/>
        <v/>
      </c>
      <c r="DN221" s="147" t="str">
        <f t="shared" si="666"/>
        <v/>
      </c>
      <c r="DO221" s="148" t="str">
        <f t="shared" si="667"/>
        <v/>
      </c>
      <c r="DP221" s="149" t="str">
        <f t="shared" si="668"/>
        <v/>
      </c>
      <c r="DQ221" s="150" t="str">
        <f t="shared" si="669"/>
        <v/>
      </c>
      <c r="DR221" s="89"/>
      <c r="DS221" s="5"/>
      <c r="DT221" s="89"/>
      <c r="DU221" s="143" t="str">
        <f t="shared" si="670"/>
        <v/>
      </c>
      <c r="DV221" s="144" t="str">
        <f t="shared" si="671"/>
        <v/>
      </c>
      <c r="DW221" s="145" t="str">
        <f t="shared" si="672"/>
        <v/>
      </c>
      <c r="DX221" s="145" t="str">
        <f t="shared" si="673"/>
        <v/>
      </c>
      <c r="DY221" s="146" t="str">
        <f t="shared" si="674"/>
        <v/>
      </c>
      <c r="DZ221" s="147" t="str">
        <f t="shared" si="675"/>
        <v/>
      </c>
      <c r="EA221" s="148" t="str">
        <f t="shared" si="676"/>
        <v/>
      </c>
      <c r="EB221" s="149" t="str">
        <f t="shared" si="677"/>
        <v/>
      </c>
      <c r="EC221" s="150" t="str">
        <f t="shared" si="678"/>
        <v/>
      </c>
      <c r="ED221" s="89"/>
      <c r="EE221" s="5"/>
      <c r="EF221" s="89"/>
      <c r="EG221" s="143" t="str">
        <f t="shared" si="679"/>
        <v/>
      </c>
      <c r="EH221" s="144" t="str">
        <f t="shared" si="680"/>
        <v/>
      </c>
      <c r="EI221" s="145" t="str">
        <f t="shared" si="681"/>
        <v/>
      </c>
      <c r="EJ221" s="145" t="str">
        <f t="shared" si="682"/>
        <v/>
      </c>
      <c r="EK221" s="146" t="str">
        <f t="shared" si="683"/>
        <v/>
      </c>
      <c r="EL221" s="147" t="str">
        <f t="shared" si="684"/>
        <v/>
      </c>
      <c r="EM221" s="148" t="str">
        <f t="shared" si="685"/>
        <v/>
      </c>
      <c r="EN221" s="149" t="str">
        <f t="shared" si="686"/>
        <v/>
      </c>
      <c r="EO221" s="150" t="str">
        <f t="shared" si="687"/>
        <v/>
      </c>
      <c r="EP221" s="89"/>
      <c r="EQ221" s="5"/>
      <c r="ER221" s="89"/>
      <c r="ES221" s="143" t="str">
        <f t="shared" si="688"/>
        <v/>
      </c>
      <c r="ET221" s="144" t="str">
        <f t="shared" si="689"/>
        <v/>
      </c>
      <c r="EU221" s="145" t="str">
        <f t="shared" si="690"/>
        <v/>
      </c>
      <c r="EV221" s="145" t="str">
        <f t="shared" si="691"/>
        <v/>
      </c>
      <c r="EW221" s="146" t="str">
        <f t="shared" si="692"/>
        <v/>
      </c>
      <c r="EX221" s="147" t="str">
        <f t="shared" si="693"/>
        <v/>
      </c>
      <c r="EY221" s="148" t="str">
        <f t="shared" si="694"/>
        <v/>
      </c>
      <c r="EZ221" s="149" t="str">
        <f t="shared" si="695"/>
        <v/>
      </c>
      <c r="FA221" s="150" t="str">
        <f t="shared" si="696"/>
        <v/>
      </c>
      <c r="FB221" s="89"/>
      <c r="FC221" s="5"/>
      <c r="FD221" s="89"/>
      <c r="FE221" s="143" t="str">
        <f t="shared" si="697"/>
        <v/>
      </c>
      <c r="FF221" s="144" t="str">
        <f t="shared" si="698"/>
        <v/>
      </c>
      <c r="FG221" s="145" t="str">
        <f t="shared" si="699"/>
        <v/>
      </c>
      <c r="FH221" s="145" t="str">
        <f t="shared" si="700"/>
        <v/>
      </c>
      <c r="FI221" s="146" t="str">
        <f t="shared" si="701"/>
        <v/>
      </c>
      <c r="FJ221" s="147" t="str">
        <f t="shared" si="702"/>
        <v/>
      </c>
      <c r="FK221" s="148" t="str">
        <f t="shared" si="703"/>
        <v/>
      </c>
      <c r="FL221" s="149" t="str">
        <f t="shared" si="704"/>
        <v/>
      </c>
      <c r="FM221" s="150" t="str">
        <f t="shared" si="705"/>
        <v/>
      </c>
      <c r="FN221" s="89"/>
      <c r="FO221" s="5"/>
      <c r="FP221" s="89"/>
      <c r="FQ221" s="143" t="str">
        <f>IF(FU221="","",#REF!)</f>
        <v/>
      </c>
      <c r="FR221" s="144" t="str">
        <f t="shared" si="706"/>
        <v/>
      </c>
      <c r="FS221" s="145" t="str">
        <f t="shared" si="707"/>
        <v/>
      </c>
      <c r="FT221" s="145" t="str">
        <f t="shared" si="708"/>
        <v/>
      </c>
      <c r="FU221" s="146" t="str">
        <f t="shared" si="709"/>
        <v/>
      </c>
      <c r="FV221" s="147" t="str">
        <f t="shared" si="710"/>
        <v/>
      </c>
      <c r="FW221" s="148" t="str">
        <f t="shared" si="711"/>
        <v/>
      </c>
      <c r="FX221" s="149" t="str">
        <f t="shared" si="712"/>
        <v/>
      </c>
      <c r="FY221" s="150" t="str">
        <f t="shared" si="713"/>
        <v/>
      </c>
      <c r="FZ221" s="89"/>
      <c r="GA221" s="5"/>
      <c r="GB221" s="89"/>
      <c r="GC221" s="143" t="str">
        <f t="shared" si="714"/>
        <v/>
      </c>
      <c r="GD221" s="144" t="str">
        <f t="shared" si="715"/>
        <v/>
      </c>
      <c r="GE221" s="145" t="str">
        <f t="shared" si="716"/>
        <v/>
      </c>
      <c r="GF221" s="145" t="str">
        <f t="shared" si="717"/>
        <v/>
      </c>
      <c r="GG221" s="146" t="str">
        <f t="shared" si="718"/>
        <v/>
      </c>
      <c r="GH221" s="147" t="str">
        <f t="shared" si="719"/>
        <v/>
      </c>
      <c r="GI221" s="148" t="str">
        <f t="shared" si="720"/>
        <v/>
      </c>
      <c r="GJ221" s="149" t="str">
        <f t="shared" si="721"/>
        <v/>
      </c>
      <c r="GK221" s="150" t="str">
        <f t="shared" si="722"/>
        <v/>
      </c>
      <c r="GL221" s="89"/>
      <c r="GM221" s="5"/>
      <c r="GN221" s="89"/>
      <c r="GO221" s="143" t="str">
        <f t="shared" si="723"/>
        <v/>
      </c>
      <c r="GP221" s="144" t="str">
        <f t="shared" si="724"/>
        <v/>
      </c>
      <c r="GQ221" s="145" t="str">
        <f t="shared" si="725"/>
        <v/>
      </c>
      <c r="GR221" s="145" t="str">
        <f t="shared" si="726"/>
        <v/>
      </c>
      <c r="GS221" s="146" t="str">
        <f t="shared" si="727"/>
        <v/>
      </c>
      <c r="GT221" s="147" t="str">
        <f t="shared" si="728"/>
        <v/>
      </c>
      <c r="GU221" s="148" t="str">
        <f t="shared" si="729"/>
        <v/>
      </c>
      <c r="GV221" s="149" t="str">
        <f t="shared" si="730"/>
        <v/>
      </c>
      <c r="GW221" s="150" t="str">
        <f t="shared" si="731"/>
        <v/>
      </c>
      <c r="GX221" s="89"/>
      <c r="GY221" s="5"/>
      <c r="GZ221" s="89"/>
      <c r="HA221" s="143" t="str">
        <f t="shared" si="732"/>
        <v/>
      </c>
      <c r="HB221" s="144" t="str">
        <f t="shared" si="733"/>
        <v/>
      </c>
      <c r="HC221" s="145" t="str">
        <f t="shared" si="734"/>
        <v/>
      </c>
      <c r="HD221" s="145" t="str">
        <f t="shared" si="735"/>
        <v/>
      </c>
      <c r="HE221" s="146" t="str">
        <f t="shared" si="736"/>
        <v/>
      </c>
      <c r="HF221" s="147" t="str">
        <f t="shared" si="737"/>
        <v/>
      </c>
      <c r="HG221" s="148" t="str">
        <f t="shared" si="738"/>
        <v/>
      </c>
      <c r="HH221" s="149" t="str">
        <f t="shared" si="739"/>
        <v/>
      </c>
      <c r="HI221" s="150" t="str">
        <f t="shared" si="740"/>
        <v/>
      </c>
      <c r="HJ221" s="89"/>
      <c r="HK221" s="5"/>
      <c r="HL221" s="89"/>
      <c r="HM221" s="143" t="str">
        <f t="shared" si="741"/>
        <v/>
      </c>
      <c r="HN221" s="144" t="str">
        <f t="shared" si="742"/>
        <v/>
      </c>
      <c r="HO221" s="145" t="str">
        <f t="shared" si="743"/>
        <v/>
      </c>
      <c r="HP221" s="145" t="str">
        <f t="shared" si="744"/>
        <v/>
      </c>
      <c r="HQ221" s="146" t="str">
        <f t="shared" si="745"/>
        <v/>
      </c>
      <c r="HR221" s="147" t="str">
        <f t="shared" si="746"/>
        <v/>
      </c>
      <c r="HS221" s="148" t="str">
        <f t="shared" si="747"/>
        <v/>
      </c>
      <c r="HT221" s="149" t="str">
        <f t="shared" si="748"/>
        <v/>
      </c>
      <c r="HU221" s="150" t="str">
        <f t="shared" si="749"/>
        <v/>
      </c>
      <c r="HV221" s="89"/>
      <c r="HW221" s="5"/>
      <c r="HX221" s="89"/>
      <c r="HY221" s="143" t="str">
        <f t="shared" si="750"/>
        <v/>
      </c>
      <c r="HZ221" s="144" t="str">
        <f t="shared" si="751"/>
        <v/>
      </c>
      <c r="IA221" s="145" t="str">
        <f t="shared" si="752"/>
        <v/>
      </c>
      <c r="IB221" s="145" t="str">
        <f t="shared" si="753"/>
        <v/>
      </c>
      <c r="IC221" s="146" t="str">
        <f t="shared" si="754"/>
        <v/>
      </c>
      <c r="ID221" s="147" t="str">
        <f t="shared" si="755"/>
        <v/>
      </c>
      <c r="IE221" s="148" t="str">
        <f t="shared" si="756"/>
        <v/>
      </c>
      <c r="IF221" s="149" t="str">
        <f t="shared" si="757"/>
        <v/>
      </c>
      <c r="IG221" s="150" t="str">
        <f t="shared" si="758"/>
        <v/>
      </c>
      <c r="IH221" s="89"/>
      <c r="II221" s="5"/>
      <c r="IJ221" s="89"/>
      <c r="IK221" s="143" t="str">
        <f t="shared" si="759"/>
        <v/>
      </c>
      <c r="IL221" s="144" t="str">
        <f t="shared" si="760"/>
        <v/>
      </c>
      <c r="IM221" s="145" t="str">
        <f t="shared" si="761"/>
        <v/>
      </c>
      <c r="IN221" s="145" t="str">
        <f t="shared" si="762"/>
        <v/>
      </c>
      <c r="IO221" s="146" t="str">
        <f t="shared" si="763"/>
        <v/>
      </c>
      <c r="IP221" s="147" t="str">
        <f t="shared" si="764"/>
        <v/>
      </c>
      <c r="IQ221" s="148" t="str">
        <f t="shared" si="765"/>
        <v/>
      </c>
      <c r="IR221" s="149" t="str">
        <f t="shared" si="766"/>
        <v/>
      </c>
      <c r="IS221" s="150" t="str">
        <f t="shared" si="767"/>
        <v/>
      </c>
      <c r="IT221" s="89"/>
      <c r="IU221" s="5"/>
      <c r="IV221" s="89"/>
      <c r="IW221" s="143" t="str">
        <f t="shared" si="768"/>
        <v/>
      </c>
      <c r="IX221" s="144" t="str">
        <f t="shared" si="769"/>
        <v/>
      </c>
      <c r="IY221" s="145" t="str">
        <f t="shared" si="770"/>
        <v/>
      </c>
      <c r="IZ221" s="145" t="str">
        <f t="shared" si="771"/>
        <v/>
      </c>
      <c r="JA221" s="146" t="str">
        <f t="shared" si="772"/>
        <v/>
      </c>
      <c r="JB221" s="147" t="str">
        <f t="shared" si="773"/>
        <v/>
      </c>
      <c r="JC221" s="148" t="str">
        <f t="shared" si="774"/>
        <v/>
      </c>
      <c r="JD221" s="149" t="str">
        <f t="shared" si="775"/>
        <v/>
      </c>
      <c r="JE221" s="150" t="str">
        <f t="shared" si="776"/>
        <v/>
      </c>
      <c r="JF221" s="89"/>
      <c r="JG221" s="5"/>
      <c r="JH221" s="89"/>
      <c r="JI221" s="143" t="str">
        <f t="shared" si="777"/>
        <v/>
      </c>
      <c r="JJ221" s="144" t="str">
        <f t="shared" si="778"/>
        <v/>
      </c>
      <c r="JK221" s="145" t="str">
        <f t="shared" si="779"/>
        <v/>
      </c>
      <c r="JL221" s="145" t="str">
        <f t="shared" si="780"/>
        <v/>
      </c>
      <c r="JM221" s="146" t="str">
        <f t="shared" si="781"/>
        <v/>
      </c>
      <c r="JN221" s="147" t="str">
        <f t="shared" si="782"/>
        <v/>
      </c>
      <c r="JO221" s="148" t="str">
        <f t="shared" si="783"/>
        <v/>
      </c>
      <c r="JP221" s="149" t="str">
        <f t="shared" si="784"/>
        <v/>
      </c>
      <c r="JQ221" s="150" t="str">
        <f t="shared" si="785"/>
        <v/>
      </c>
      <c r="JR221" s="89"/>
      <c r="JS221" s="5"/>
      <c r="JT221" s="89"/>
      <c r="JU221" s="143" t="str">
        <f t="shared" si="786"/>
        <v/>
      </c>
      <c r="JV221" s="144" t="str">
        <f t="shared" si="787"/>
        <v/>
      </c>
      <c r="JW221" s="145" t="str">
        <f t="shared" si="788"/>
        <v/>
      </c>
      <c r="JX221" s="145" t="str">
        <f t="shared" si="789"/>
        <v/>
      </c>
      <c r="JY221" s="146" t="str">
        <f t="shared" si="790"/>
        <v/>
      </c>
      <c r="JZ221" s="147" t="str">
        <f t="shared" si="791"/>
        <v/>
      </c>
      <c r="KA221" s="148" t="str">
        <f t="shared" si="792"/>
        <v/>
      </c>
      <c r="KB221" s="149" t="str">
        <f t="shared" si="793"/>
        <v/>
      </c>
      <c r="KC221" s="150" t="str">
        <f t="shared" si="794"/>
        <v/>
      </c>
      <c r="KD221" s="89"/>
      <c r="KE221" s="5"/>
      <c r="KF221" s="89"/>
    </row>
    <row r="222" spans="1:292" ht="13.5" customHeight="1" x14ac:dyDescent="0.25">
      <c r="A222" s="100"/>
      <c r="E222" s="143" t="str">
        <f t="shared" si="621"/>
        <v/>
      </c>
      <c r="F222" s="144" t="str">
        <f t="shared" si="622"/>
        <v/>
      </c>
      <c r="G222" s="145" t="str">
        <f t="shared" si="623"/>
        <v/>
      </c>
      <c r="H222" s="145" t="str">
        <f t="shared" si="624"/>
        <v/>
      </c>
      <c r="I222" s="146" t="str">
        <f t="shared" si="625"/>
        <v/>
      </c>
      <c r="J222" s="147" t="str">
        <f t="shared" si="626"/>
        <v/>
      </c>
      <c r="K222" s="148" t="str">
        <f t="shared" si="627"/>
        <v/>
      </c>
      <c r="L222" s="149" t="str">
        <f t="shared" si="628"/>
        <v/>
      </c>
      <c r="M222" s="150" t="str">
        <f t="shared" si="629"/>
        <v/>
      </c>
      <c r="O222" s="5"/>
      <c r="Q222" s="143" t="str">
        <f t="shared" si="630"/>
        <v/>
      </c>
      <c r="R222" s="144" t="str">
        <f t="shared" si="631"/>
        <v/>
      </c>
      <c r="S222" s="145" t="str">
        <f t="shared" si="632"/>
        <v/>
      </c>
      <c r="T222" s="145" t="str">
        <f t="shared" si="633"/>
        <v/>
      </c>
      <c r="U222" s="146" t="str">
        <f t="shared" si="634"/>
        <v/>
      </c>
      <c r="V222" s="147" t="str">
        <f t="shared" si="635"/>
        <v/>
      </c>
      <c r="W222" s="148" t="str">
        <f t="shared" si="636"/>
        <v/>
      </c>
      <c r="X222" s="149" t="str">
        <f t="shared" si="637"/>
        <v/>
      </c>
      <c r="Y222" s="150" t="str">
        <f t="shared" si="638"/>
        <v/>
      </c>
      <c r="AA222" s="5"/>
      <c r="AC222" s="143" t="str">
        <f t="shared" si="639"/>
        <v/>
      </c>
      <c r="AD222" s="144" t="str">
        <f t="shared" si="640"/>
        <v/>
      </c>
      <c r="AE222" s="145" t="str">
        <f t="shared" si="641"/>
        <v/>
      </c>
      <c r="AF222" s="145" t="str">
        <f t="shared" si="642"/>
        <v/>
      </c>
      <c r="AG222" s="146" t="str">
        <f t="shared" si="643"/>
        <v/>
      </c>
      <c r="AH222" s="147" t="str">
        <f t="shared" si="644"/>
        <v/>
      </c>
      <c r="AI222" s="148" t="str">
        <f t="shared" si="645"/>
        <v/>
      </c>
      <c r="AJ222" s="149" t="str">
        <f t="shared" si="646"/>
        <v/>
      </c>
      <c r="AK222" s="150" t="str">
        <f t="shared" si="647"/>
        <v/>
      </c>
      <c r="AM222" s="5"/>
      <c r="AO222" s="143" t="str">
        <f t="shared" si="831"/>
        <v/>
      </c>
      <c r="AP222" s="144" t="str">
        <f t="shared" si="832"/>
        <v/>
      </c>
      <c r="AQ222" s="145" t="str">
        <f t="shared" si="648"/>
        <v/>
      </c>
      <c r="AR222" s="145" t="str">
        <f t="shared" si="649"/>
        <v/>
      </c>
      <c r="AS222" s="146" t="str">
        <f t="shared" si="833"/>
        <v/>
      </c>
      <c r="AT222" s="147" t="str">
        <f t="shared" si="834"/>
        <v/>
      </c>
      <c r="AU222" s="148" t="str">
        <f t="shared" si="835"/>
        <v/>
      </c>
      <c r="AV222" s="149" t="str">
        <f t="shared" si="836"/>
        <v/>
      </c>
      <c r="AW222" s="150" t="str">
        <f t="shared" si="837"/>
        <v/>
      </c>
      <c r="AX222" s="89"/>
      <c r="AY222" s="5"/>
      <c r="AZ222" s="89"/>
      <c r="BA222" s="143" t="str">
        <f t="shared" si="838"/>
        <v/>
      </c>
      <c r="BB222" s="144" t="str">
        <f t="shared" si="839"/>
        <v/>
      </c>
      <c r="BC222" s="145" t="str">
        <f t="shared" si="650"/>
        <v/>
      </c>
      <c r="BD222" s="145" t="str">
        <f t="shared" si="651"/>
        <v/>
      </c>
      <c r="BE222" s="146" t="str">
        <f t="shared" si="840"/>
        <v/>
      </c>
      <c r="BF222" s="147" t="str">
        <f t="shared" si="841"/>
        <v/>
      </c>
      <c r="BG222" s="148" t="str">
        <f t="shared" si="842"/>
        <v/>
      </c>
      <c r="BH222" s="149" t="str">
        <f t="shared" si="843"/>
        <v/>
      </c>
      <c r="BI222" s="150" t="str">
        <f t="shared" si="844"/>
        <v/>
      </c>
      <c r="BJ222" s="89"/>
      <c r="BK222" s="5"/>
      <c r="BL222" s="89"/>
      <c r="BM222" s="143" t="str">
        <f t="shared" si="804"/>
        <v/>
      </c>
      <c r="BN222" s="144" t="str">
        <f t="shared" si="805"/>
        <v/>
      </c>
      <c r="BO222" s="145" t="str">
        <f t="shared" si="806"/>
        <v/>
      </c>
      <c r="BP222" s="145" t="str">
        <f t="shared" si="807"/>
        <v/>
      </c>
      <c r="BQ222" s="146" t="str">
        <f t="shared" si="808"/>
        <v/>
      </c>
      <c r="BR222" s="147" t="str">
        <f t="shared" si="809"/>
        <v/>
      </c>
      <c r="BS222" s="148" t="str">
        <f t="shared" si="810"/>
        <v/>
      </c>
      <c r="BT222" s="149" t="str">
        <f t="shared" si="811"/>
        <v/>
      </c>
      <c r="BU222" s="150" t="str">
        <f t="shared" si="812"/>
        <v/>
      </c>
      <c r="BV222" s="89"/>
      <c r="BW222" s="5"/>
      <c r="BX222" s="89"/>
      <c r="BY222" s="143" t="str">
        <f t="shared" si="795"/>
        <v/>
      </c>
      <c r="BZ222" s="144" t="str">
        <f t="shared" si="796"/>
        <v/>
      </c>
      <c r="CA222" s="145" t="str">
        <f t="shared" si="797"/>
        <v/>
      </c>
      <c r="CB222" s="145" t="str">
        <f t="shared" si="798"/>
        <v/>
      </c>
      <c r="CC222" s="146" t="str">
        <f t="shared" si="799"/>
        <v/>
      </c>
      <c r="CD222" s="147" t="str">
        <f t="shared" si="800"/>
        <v/>
      </c>
      <c r="CE222" s="148" t="str">
        <f t="shared" si="801"/>
        <v/>
      </c>
      <c r="CF222" s="149" t="str">
        <f t="shared" si="802"/>
        <v/>
      </c>
      <c r="CG222" s="150" t="str">
        <f t="shared" si="803"/>
        <v/>
      </c>
      <c r="CH222" s="89"/>
      <c r="CI222" s="5"/>
      <c r="CJ222" s="89"/>
      <c r="CK222" s="143" t="str">
        <f t="shared" si="652"/>
        <v/>
      </c>
      <c r="CL222" s="144" t="str">
        <f t="shared" si="653"/>
        <v/>
      </c>
      <c r="CM222" s="145" t="str">
        <f t="shared" si="654"/>
        <v/>
      </c>
      <c r="CN222" s="145" t="str">
        <f t="shared" si="655"/>
        <v/>
      </c>
      <c r="CO222" s="146" t="str">
        <f t="shared" si="656"/>
        <v/>
      </c>
      <c r="CP222" s="147" t="str">
        <f t="shared" si="657"/>
        <v/>
      </c>
      <c r="CQ222" s="148" t="str">
        <f t="shared" si="658"/>
        <v/>
      </c>
      <c r="CR222" s="149" t="str">
        <f t="shared" si="659"/>
        <v/>
      </c>
      <c r="CS222" s="150" t="str">
        <f t="shared" si="660"/>
        <v/>
      </c>
      <c r="CT222" s="89"/>
      <c r="CU222" s="5"/>
      <c r="CV222" s="89"/>
      <c r="CW222" s="143" t="str">
        <f t="shared" si="822"/>
        <v/>
      </c>
      <c r="CX222" s="144" t="str">
        <f t="shared" si="823"/>
        <v/>
      </c>
      <c r="CY222" s="145" t="str">
        <f t="shared" si="824"/>
        <v/>
      </c>
      <c r="CZ222" s="145" t="str">
        <f t="shared" si="825"/>
        <v/>
      </c>
      <c r="DA222" s="146" t="str">
        <f t="shared" si="826"/>
        <v/>
      </c>
      <c r="DB222" s="147" t="str">
        <f t="shared" si="827"/>
        <v/>
      </c>
      <c r="DC222" s="148" t="str">
        <f t="shared" si="828"/>
        <v/>
      </c>
      <c r="DD222" s="149" t="str">
        <f t="shared" si="829"/>
        <v/>
      </c>
      <c r="DE222" s="150" t="str">
        <f t="shared" si="830"/>
        <v/>
      </c>
      <c r="DF222" s="89"/>
      <c r="DG222" s="5"/>
      <c r="DH222" s="89"/>
      <c r="DI222" s="143" t="str">
        <f t="shared" si="661"/>
        <v/>
      </c>
      <c r="DJ222" s="144" t="str">
        <f t="shared" si="662"/>
        <v/>
      </c>
      <c r="DK222" s="145" t="str">
        <f t="shared" si="663"/>
        <v/>
      </c>
      <c r="DL222" s="145" t="str">
        <f t="shared" si="664"/>
        <v/>
      </c>
      <c r="DM222" s="146" t="str">
        <f t="shared" si="665"/>
        <v/>
      </c>
      <c r="DN222" s="147" t="str">
        <f t="shared" si="666"/>
        <v/>
      </c>
      <c r="DO222" s="148" t="str">
        <f t="shared" si="667"/>
        <v/>
      </c>
      <c r="DP222" s="149" t="str">
        <f t="shared" si="668"/>
        <v/>
      </c>
      <c r="DQ222" s="150" t="str">
        <f t="shared" si="669"/>
        <v/>
      </c>
      <c r="DR222" s="89"/>
      <c r="DS222" s="5"/>
      <c r="DT222" s="89"/>
      <c r="DU222" s="143" t="str">
        <f t="shared" si="670"/>
        <v/>
      </c>
      <c r="DV222" s="144" t="str">
        <f t="shared" si="671"/>
        <v/>
      </c>
      <c r="DW222" s="145" t="str">
        <f t="shared" si="672"/>
        <v/>
      </c>
      <c r="DX222" s="145" t="str">
        <f t="shared" si="673"/>
        <v/>
      </c>
      <c r="DY222" s="146" t="str">
        <f t="shared" si="674"/>
        <v/>
      </c>
      <c r="DZ222" s="147" t="str">
        <f t="shared" si="675"/>
        <v/>
      </c>
      <c r="EA222" s="148" t="str">
        <f t="shared" si="676"/>
        <v/>
      </c>
      <c r="EB222" s="149" t="str">
        <f t="shared" si="677"/>
        <v/>
      </c>
      <c r="EC222" s="150" t="str">
        <f t="shared" si="678"/>
        <v/>
      </c>
      <c r="ED222" s="89"/>
      <c r="EE222" s="5"/>
      <c r="EF222" s="89"/>
      <c r="EG222" s="143" t="str">
        <f t="shared" si="679"/>
        <v/>
      </c>
      <c r="EH222" s="144" t="str">
        <f t="shared" si="680"/>
        <v/>
      </c>
      <c r="EI222" s="145" t="str">
        <f t="shared" si="681"/>
        <v/>
      </c>
      <c r="EJ222" s="145" t="str">
        <f t="shared" si="682"/>
        <v/>
      </c>
      <c r="EK222" s="146" t="str">
        <f t="shared" si="683"/>
        <v/>
      </c>
      <c r="EL222" s="147" t="str">
        <f t="shared" si="684"/>
        <v/>
      </c>
      <c r="EM222" s="148" t="str">
        <f t="shared" si="685"/>
        <v/>
      </c>
      <c r="EN222" s="149" t="str">
        <f t="shared" si="686"/>
        <v/>
      </c>
      <c r="EO222" s="150" t="str">
        <f t="shared" si="687"/>
        <v/>
      </c>
      <c r="EP222" s="89"/>
      <c r="EQ222" s="5"/>
      <c r="ER222" s="89"/>
      <c r="ES222" s="143" t="str">
        <f t="shared" si="688"/>
        <v/>
      </c>
      <c r="ET222" s="144" t="str">
        <f t="shared" si="689"/>
        <v/>
      </c>
      <c r="EU222" s="145" t="str">
        <f t="shared" si="690"/>
        <v/>
      </c>
      <c r="EV222" s="145" t="str">
        <f t="shared" si="691"/>
        <v/>
      </c>
      <c r="EW222" s="146" t="str">
        <f t="shared" si="692"/>
        <v/>
      </c>
      <c r="EX222" s="147" t="str">
        <f t="shared" si="693"/>
        <v/>
      </c>
      <c r="EY222" s="148" t="str">
        <f t="shared" si="694"/>
        <v/>
      </c>
      <c r="EZ222" s="149" t="str">
        <f t="shared" si="695"/>
        <v/>
      </c>
      <c r="FA222" s="150" t="str">
        <f t="shared" si="696"/>
        <v/>
      </c>
      <c r="FB222" s="89"/>
      <c r="FC222" s="5"/>
      <c r="FD222" s="89"/>
      <c r="FE222" s="143" t="str">
        <f t="shared" si="697"/>
        <v/>
      </c>
      <c r="FF222" s="144" t="str">
        <f t="shared" si="698"/>
        <v/>
      </c>
      <c r="FG222" s="145" t="str">
        <f t="shared" si="699"/>
        <v/>
      </c>
      <c r="FH222" s="145" t="str">
        <f t="shared" si="700"/>
        <v/>
      </c>
      <c r="FI222" s="146" t="str">
        <f t="shared" si="701"/>
        <v/>
      </c>
      <c r="FJ222" s="147" t="str">
        <f t="shared" si="702"/>
        <v/>
      </c>
      <c r="FK222" s="148" t="str">
        <f t="shared" si="703"/>
        <v/>
      </c>
      <c r="FL222" s="149" t="str">
        <f t="shared" si="704"/>
        <v/>
      </c>
      <c r="FM222" s="150" t="str">
        <f t="shared" si="705"/>
        <v/>
      </c>
      <c r="FN222" s="89"/>
      <c r="FO222" s="5"/>
      <c r="FP222" s="89"/>
      <c r="FQ222" s="143" t="str">
        <f>IF(FU222="","",#REF!)</f>
        <v/>
      </c>
      <c r="FR222" s="144" t="str">
        <f t="shared" si="706"/>
        <v/>
      </c>
      <c r="FS222" s="145" t="str">
        <f t="shared" si="707"/>
        <v/>
      </c>
      <c r="FT222" s="145" t="str">
        <f t="shared" si="708"/>
        <v/>
      </c>
      <c r="FU222" s="146" t="str">
        <f t="shared" si="709"/>
        <v/>
      </c>
      <c r="FV222" s="147" t="str">
        <f t="shared" si="710"/>
        <v/>
      </c>
      <c r="FW222" s="148" t="str">
        <f t="shared" si="711"/>
        <v/>
      </c>
      <c r="FX222" s="149" t="str">
        <f t="shared" si="712"/>
        <v/>
      </c>
      <c r="FY222" s="150" t="str">
        <f t="shared" si="713"/>
        <v/>
      </c>
      <c r="FZ222" s="89"/>
      <c r="GA222" s="5"/>
      <c r="GB222" s="89"/>
      <c r="GC222" s="143" t="str">
        <f t="shared" si="714"/>
        <v/>
      </c>
      <c r="GD222" s="144" t="str">
        <f t="shared" si="715"/>
        <v/>
      </c>
      <c r="GE222" s="145" t="str">
        <f t="shared" si="716"/>
        <v/>
      </c>
      <c r="GF222" s="145" t="str">
        <f t="shared" si="717"/>
        <v/>
      </c>
      <c r="GG222" s="146" t="str">
        <f t="shared" si="718"/>
        <v/>
      </c>
      <c r="GH222" s="147" t="str">
        <f t="shared" si="719"/>
        <v/>
      </c>
      <c r="GI222" s="148" t="str">
        <f t="shared" si="720"/>
        <v/>
      </c>
      <c r="GJ222" s="149" t="str">
        <f t="shared" si="721"/>
        <v/>
      </c>
      <c r="GK222" s="150" t="str">
        <f t="shared" si="722"/>
        <v/>
      </c>
      <c r="GL222" s="89"/>
      <c r="GM222" s="5"/>
      <c r="GN222" s="89"/>
      <c r="GO222" s="143" t="str">
        <f t="shared" si="723"/>
        <v/>
      </c>
      <c r="GP222" s="144" t="str">
        <f t="shared" si="724"/>
        <v/>
      </c>
      <c r="GQ222" s="145" t="str">
        <f t="shared" si="725"/>
        <v/>
      </c>
      <c r="GR222" s="145" t="str">
        <f t="shared" si="726"/>
        <v/>
      </c>
      <c r="GS222" s="146" t="str">
        <f t="shared" si="727"/>
        <v/>
      </c>
      <c r="GT222" s="147" t="str">
        <f t="shared" si="728"/>
        <v/>
      </c>
      <c r="GU222" s="148" t="str">
        <f t="shared" si="729"/>
        <v/>
      </c>
      <c r="GV222" s="149" t="str">
        <f t="shared" si="730"/>
        <v/>
      </c>
      <c r="GW222" s="150" t="str">
        <f t="shared" si="731"/>
        <v/>
      </c>
      <c r="GX222" s="89"/>
      <c r="GY222" s="5"/>
      <c r="GZ222" s="89"/>
      <c r="HA222" s="143" t="str">
        <f t="shared" si="732"/>
        <v/>
      </c>
      <c r="HB222" s="144" t="str">
        <f t="shared" si="733"/>
        <v/>
      </c>
      <c r="HC222" s="145" t="str">
        <f t="shared" si="734"/>
        <v/>
      </c>
      <c r="HD222" s="145" t="str">
        <f t="shared" si="735"/>
        <v/>
      </c>
      <c r="HE222" s="146" t="str">
        <f t="shared" si="736"/>
        <v/>
      </c>
      <c r="HF222" s="147" t="str">
        <f t="shared" si="737"/>
        <v/>
      </c>
      <c r="HG222" s="148" t="str">
        <f t="shared" si="738"/>
        <v/>
      </c>
      <c r="HH222" s="149" t="str">
        <f t="shared" si="739"/>
        <v/>
      </c>
      <c r="HI222" s="150" t="str">
        <f t="shared" si="740"/>
        <v/>
      </c>
      <c r="HJ222" s="89"/>
      <c r="HK222" s="5"/>
      <c r="HL222" s="89"/>
      <c r="HM222" s="143" t="str">
        <f t="shared" si="741"/>
        <v/>
      </c>
      <c r="HN222" s="144" t="str">
        <f t="shared" si="742"/>
        <v/>
      </c>
      <c r="HO222" s="145" t="str">
        <f t="shared" si="743"/>
        <v/>
      </c>
      <c r="HP222" s="145" t="str">
        <f t="shared" si="744"/>
        <v/>
      </c>
      <c r="HQ222" s="146" t="str">
        <f t="shared" si="745"/>
        <v/>
      </c>
      <c r="HR222" s="147" t="str">
        <f t="shared" si="746"/>
        <v/>
      </c>
      <c r="HS222" s="148" t="str">
        <f t="shared" si="747"/>
        <v/>
      </c>
      <c r="HT222" s="149" t="str">
        <f t="shared" si="748"/>
        <v/>
      </c>
      <c r="HU222" s="150" t="str">
        <f t="shared" si="749"/>
        <v/>
      </c>
      <c r="HV222" s="89"/>
      <c r="HW222" s="5"/>
      <c r="HX222" s="89"/>
      <c r="HY222" s="143" t="str">
        <f t="shared" si="750"/>
        <v/>
      </c>
      <c r="HZ222" s="144" t="str">
        <f t="shared" si="751"/>
        <v/>
      </c>
      <c r="IA222" s="145" t="str">
        <f t="shared" si="752"/>
        <v/>
      </c>
      <c r="IB222" s="145" t="str">
        <f t="shared" si="753"/>
        <v/>
      </c>
      <c r="IC222" s="146" t="str">
        <f t="shared" si="754"/>
        <v/>
      </c>
      <c r="ID222" s="147" t="str">
        <f t="shared" si="755"/>
        <v/>
      </c>
      <c r="IE222" s="148" t="str">
        <f t="shared" si="756"/>
        <v/>
      </c>
      <c r="IF222" s="149" t="str">
        <f t="shared" si="757"/>
        <v/>
      </c>
      <c r="IG222" s="150" t="str">
        <f t="shared" si="758"/>
        <v/>
      </c>
      <c r="IH222" s="89"/>
      <c r="II222" s="5"/>
      <c r="IJ222" s="89"/>
      <c r="IK222" s="143" t="str">
        <f t="shared" si="759"/>
        <v/>
      </c>
      <c r="IL222" s="144" t="str">
        <f t="shared" si="760"/>
        <v/>
      </c>
      <c r="IM222" s="145" t="str">
        <f t="shared" si="761"/>
        <v/>
      </c>
      <c r="IN222" s="145" t="str">
        <f t="shared" si="762"/>
        <v/>
      </c>
      <c r="IO222" s="146" t="str">
        <f t="shared" si="763"/>
        <v/>
      </c>
      <c r="IP222" s="147" t="str">
        <f t="shared" si="764"/>
        <v/>
      </c>
      <c r="IQ222" s="148" t="str">
        <f t="shared" si="765"/>
        <v/>
      </c>
      <c r="IR222" s="149" t="str">
        <f t="shared" si="766"/>
        <v/>
      </c>
      <c r="IS222" s="150" t="str">
        <f t="shared" si="767"/>
        <v/>
      </c>
      <c r="IT222" s="89"/>
      <c r="IU222" s="5"/>
      <c r="IV222" s="89"/>
      <c r="IW222" s="143" t="str">
        <f t="shared" si="768"/>
        <v/>
      </c>
      <c r="IX222" s="144" t="str">
        <f t="shared" si="769"/>
        <v/>
      </c>
      <c r="IY222" s="145" t="str">
        <f t="shared" si="770"/>
        <v/>
      </c>
      <c r="IZ222" s="145" t="str">
        <f t="shared" si="771"/>
        <v/>
      </c>
      <c r="JA222" s="146" t="str">
        <f t="shared" si="772"/>
        <v/>
      </c>
      <c r="JB222" s="147" t="str">
        <f t="shared" si="773"/>
        <v/>
      </c>
      <c r="JC222" s="148" t="str">
        <f t="shared" si="774"/>
        <v/>
      </c>
      <c r="JD222" s="149" t="str">
        <f t="shared" si="775"/>
        <v/>
      </c>
      <c r="JE222" s="150" t="str">
        <f t="shared" si="776"/>
        <v/>
      </c>
      <c r="JF222" s="89"/>
      <c r="JG222" s="5"/>
      <c r="JH222" s="89"/>
      <c r="JI222" s="143" t="str">
        <f t="shared" si="777"/>
        <v/>
      </c>
      <c r="JJ222" s="144" t="str">
        <f t="shared" si="778"/>
        <v/>
      </c>
      <c r="JK222" s="145" t="str">
        <f t="shared" si="779"/>
        <v/>
      </c>
      <c r="JL222" s="145" t="str">
        <f t="shared" si="780"/>
        <v/>
      </c>
      <c r="JM222" s="146" t="str">
        <f t="shared" si="781"/>
        <v/>
      </c>
      <c r="JN222" s="147" t="str">
        <f t="shared" si="782"/>
        <v/>
      </c>
      <c r="JO222" s="148" t="str">
        <f t="shared" si="783"/>
        <v/>
      </c>
      <c r="JP222" s="149" t="str">
        <f t="shared" si="784"/>
        <v/>
      </c>
      <c r="JQ222" s="150" t="str">
        <f t="shared" si="785"/>
        <v/>
      </c>
      <c r="JR222" s="89"/>
      <c r="JS222" s="5"/>
      <c r="JT222" s="89"/>
      <c r="JU222" s="143" t="str">
        <f t="shared" si="786"/>
        <v/>
      </c>
      <c r="JV222" s="144" t="str">
        <f t="shared" si="787"/>
        <v/>
      </c>
      <c r="JW222" s="145" t="str">
        <f t="shared" si="788"/>
        <v/>
      </c>
      <c r="JX222" s="145" t="str">
        <f t="shared" si="789"/>
        <v/>
      </c>
      <c r="JY222" s="146" t="str">
        <f t="shared" si="790"/>
        <v/>
      </c>
      <c r="JZ222" s="147" t="str">
        <f t="shared" si="791"/>
        <v/>
      </c>
      <c r="KA222" s="148" t="str">
        <f t="shared" si="792"/>
        <v/>
      </c>
      <c r="KB222" s="149" t="str">
        <f t="shared" si="793"/>
        <v/>
      </c>
      <c r="KC222" s="150" t="str">
        <f t="shared" si="794"/>
        <v/>
      </c>
      <c r="KD222" s="89"/>
      <c r="KE222" s="5"/>
      <c r="KF222" s="89"/>
    </row>
    <row r="223" spans="1:292" ht="13.5" customHeight="1" x14ac:dyDescent="0.25">
      <c r="A223" s="100"/>
      <c r="E223" s="143" t="str">
        <f t="shared" si="621"/>
        <v/>
      </c>
      <c r="F223" s="144" t="str">
        <f t="shared" si="622"/>
        <v/>
      </c>
      <c r="G223" s="145" t="str">
        <f t="shared" si="623"/>
        <v/>
      </c>
      <c r="H223" s="145" t="str">
        <f t="shared" si="624"/>
        <v/>
      </c>
      <c r="I223" s="146" t="str">
        <f t="shared" si="625"/>
        <v/>
      </c>
      <c r="J223" s="147" t="str">
        <f t="shared" si="626"/>
        <v/>
      </c>
      <c r="K223" s="148" t="str">
        <f t="shared" si="627"/>
        <v/>
      </c>
      <c r="L223" s="149" t="str">
        <f t="shared" si="628"/>
        <v/>
      </c>
      <c r="M223" s="150" t="str">
        <f t="shared" si="629"/>
        <v/>
      </c>
      <c r="O223" s="5"/>
      <c r="Q223" s="143" t="str">
        <f t="shared" si="630"/>
        <v/>
      </c>
      <c r="R223" s="144" t="str">
        <f t="shared" si="631"/>
        <v/>
      </c>
      <c r="S223" s="145" t="str">
        <f t="shared" si="632"/>
        <v/>
      </c>
      <c r="T223" s="145" t="str">
        <f t="shared" si="633"/>
        <v/>
      </c>
      <c r="U223" s="146" t="str">
        <f t="shared" si="634"/>
        <v/>
      </c>
      <c r="V223" s="147" t="str">
        <f t="shared" si="635"/>
        <v/>
      </c>
      <c r="W223" s="148" t="str">
        <f t="shared" si="636"/>
        <v/>
      </c>
      <c r="X223" s="149" t="str">
        <f t="shared" si="637"/>
        <v/>
      </c>
      <c r="Y223" s="150" t="str">
        <f t="shared" si="638"/>
        <v/>
      </c>
      <c r="AA223" s="5"/>
      <c r="AC223" s="143" t="str">
        <f t="shared" si="639"/>
        <v/>
      </c>
      <c r="AD223" s="144" t="str">
        <f t="shared" si="640"/>
        <v/>
      </c>
      <c r="AE223" s="145" t="str">
        <f t="shared" si="641"/>
        <v/>
      </c>
      <c r="AF223" s="145" t="str">
        <f t="shared" si="642"/>
        <v/>
      </c>
      <c r="AG223" s="146" t="str">
        <f t="shared" si="643"/>
        <v/>
      </c>
      <c r="AH223" s="147" t="str">
        <f t="shared" si="644"/>
        <v/>
      </c>
      <c r="AI223" s="148" t="str">
        <f t="shared" si="645"/>
        <v/>
      </c>
      <c r="AJ223" s="149" t="str">
        <f t="shared" si="646"/>
        <v/>
      </c>
      <c r="AK223" s="150" t="str">
        <f t="shared" si="647"/>
        <v/>
      </c>
      <c r="AM223" s="5"/>
      <c r="AO223" s="143" t="str">
        <f t="shared" si="831"/>
        <v/>
      </c>
      <c r="AP223" s="144" t="str">
        <f t="shared" si="832"/>
        <v/>
      </c>
      <c r="AQ223" s="145" t="str">
        <f t="shared" si="648"/>
        <v/>
      </c>
      <c r="AR223" s="145" t="str">
        <f t="shared" si="649"/>
        <v/>
      </c>
      <c r="AS223" s="146" t="str">
        <f t="shared" si="833"/>
        <v/>
      </c>
      <c r="AT223" s="147" t="str">
        <f t="shared" si="834"/>
        <v/>
      </c>
      <c r="AU223" s="148" t="str">
        <f t="shared" si="835"/>
        <v/>
      </c>
      <c r="AV223" s="149" t="str">
        <f t="shared" si="836"/>
        <v/>
      </c>
      <c r="AW223" s="150" t="str">
        <f t="shared" si="837"/>
        <v/>
      </c>
      <c r="AX223" s="89"/>
      <c r="AY223" s="5"/>
      <c r="AZ223" s="89"/>
      <c r="BA223" s="143" t="str">
        <f t="shared" si="838"/>
        <v/>
      </c>
      <c r="BB223" s="144" t="str">
        <f t="shared" si="839"/>
        <v/>
      </c>
      <c r="BC223" s="145" t="str">
        <f t="shared" si="650"/>
        <v/>
      </c>
      <c r="BD223" s="145" t="str">
        <f t="shared" si="651"/>
        <v/>
      </c>
      <c r="BE223" s="146" t="str">
        <f t="shared" si="840"/>
        <v/>
      </c>
      <c r="BF223" s="147" t="str">
        <f t="shared" si="841"/>
        <v/>
      </c>
      <c r="BG223" s="148" t="str">
        <f t="shared" si="842"/>
        <v/>
      </c>
      <c r="BH223" s="149" t="str">
        <f t="shared" si="843"/>
        <v/>
      </c>
      <c r="BI223" s="150" t="str">
        <f t="shared" si="844"/>
        <v/>
      </c>
      <c r="BJ223" s="89"/>
      <c r="BK223" s="5"/>
      <c r="BL223" s="89"/>
      <c r="BM223" s="143" t="str">
        <f t="shared" si="804"/>
        <v/>
      </c>
      <c r="BN223" s="144" t="str">
        <f t="shared" si="805"/>
        <v/>
      </c>
      <c r="BO223" s="145" t="str">
        <f t="shared" si="806"/>
        <v/>
      </c>
      <c r="BP223" s="145" t="str">
        <f t="shared" si="807"/>
        <v/>
      </c>
      <c r="BQ223" s="146" t="str">
        <f t="shared" si="808"/>
        <v/>
      </c>
      <c r="BR223" s="147" t="str">
        <f t="shared" si="809"/>
        <v/>
      </c>
      <c r="BS223" s="148" t="str">
        <f t="shared" si="810"/>
        <v/>
      </c>
      <c r="BT223" s="149" t="str">
        <f t="shared" si="811"/>
        <v/>
      </c>
      <c r="BU223" s="150" t="str">
        <f t="shared" si="812"/>
        <v/>
      </c>
      <c r="BV223" s="89"/>
      <c r="BW223" s="5"/>
      <c r="BX223" s="89"/>
      <c r="BY223" s="143" t="str">
        <f t="shared" si="795"/>
        <v/>
      </c>
      <c r="BZ223" s="144" t="str">
        <f t="shared" si="796"/>
        <v/>
      </c>
      <c r="CA223" s="145" t="str">
        <f t="shared" si="797"/>
        <v/>
      </c>
      <c r="CB223" s="145" t="str">
        <f t="shared" si="798"/>
        <v/>
      </c>
      <c r="CC223" s="146" t="str">
        <f t="shared" si="799"/>
        <v/>
      </c>
      <c r="CD223" s="147" t="str">
        <f t="shared" si="800"/>
        <v/>
      </c>
      <c r="CE223" s="148" t="str">
        <f t="shared" si="801"/>
        <v/>
      </c>
      <c r="CF223" s="149" t="str">
        <f t="shared" si="802"/>
        <v/>
      </c>
      <c r="CG223" s="150" t="str">
        <f t="shared" si="803"/>
        <v/>
      </c>
      <c r="CH223" s="89"/>
      <c r="CI223" s="5"/>
      <c r="CJ223" s="89"/>
      <c r="CK223" s="143" t="str">
        <f t="shared" si="652"/>
        <v/>
      </c>
      <c r="CL223" s="144" t="str">
        <f t="shared" si="653"/>
        <v/>
      </c>
      <c r="CM223" s="145" t="str">
        <f t="shared" si="654"/>
        <v/>
      </c>
      <c r="CN223" s="145" t="str">
        <f t="shared" si="655"/>
        <v/>
      </c>
      <c r="CO223" s="146" t="str">
        <f t="shared" si="656"/>
        <v/>
      </c>
      <c r="CP223" s="147" t="str">
        <f t="shared" si="657"/>
        <v/>
      </c>
      <c r="CQ223" s="148" t="str">
        <f t="shared" si="658"/>
        <v/>
      </c>
      <c r="CR223" s="149" t="str">
        <f t="shared" si="659"/>
        <v/>
      </c>
      <c r="CS223" s="150" t="str">
        <f t="shared" si="660"/>
        <v/>
      </c>
      <c r="CT223" s="89"/>
      <c r="CU223" s="5"/>
      <c r="CV223" s="89"/>
      <c r="CW223" s="143" t="str">
        <f t="shared" si="822"/>
        <v/>
      </c>
      <c r="CX223" s="144" t="str">
        <f t="shared" si="823"/>
        <v/>
      </c>
      <c r="CY223" s="145" t="str">
        <f t="shared" si="824"/>
        <v/>
      </c>
      <c r="CZ223" s="145" t="str">
        <f t="shared" si="825"/>
        <v/>
      </c>
      <c r="DA223" s="146" t="str">
        <f t="shared" si="826"/>
        <v/>
      </c>
      <c r="DB223" s="147" t="str">
        <f t="shared" si="827"/>
        <v/>
      </c>
      <c r="DC223" s="148" t="str">
        <f t="shared" si="828"/>
        <v/>
      </c>
      <c r="DD223" s="149" t="str">
        <f t="shared" si="829"/>
        <v/>
      </c>
      <c r="DE223" s="150" t="str">
        <f t="shared" si="830"/>
        <v/>
      </c>
      <c r="DF223" s="89"/>
      <c r="DG223" s="5"/>
      <c r="DH223" s="89"/>
      <c r="DI223" s="143" t="str">
        <f t="shared" si="661"/>
        <v/>
      </c>
      <c r="DJ223" s="144" t="str">
        <f t="shared" si="662"/>
        <v/>
      </c>
      <c r="DK223" s="145" t="str">
        <f t="shared" si="663"/>
        <v/>
      </c>
      <c r="DL223" s="145" t="str">
        <f t="shared" si="664"/>
        <v/>
      </c>
      <c r="DM223" s="146" t="str">
        <f t="shared" si="665"/>
        <v/>
      </c>
      <c r="DN223" s="147" t="str">
        <f t="shared" si="666"/>
        <v/>
      </c>
      <c r="DO223" s="148" t="str">
        <f t="shared" si="667"/>
        <v/>
      </c>
      <c r="DP223" s="149" t="str">
        <f t="shared" si="668"/>
        <v/>
      </c>
      <c r="DQ223" s="150" t="str">
        <f t="shared" si="669"/>
        <v/>
      </c>
      <c r="DR223" s="89"/>
      <c r="DS223" s="5"/>
      <c r="DT223" s="89"/>
      <c r="DU223" s="143" t="str">
        <f t="shared" si="670"/>
        <v/>
      </c>
      <c r="DV223" s="144" t="str">
        <f t="shared" si="671"/>
        <v/>
      </c>
      <c r="DW223" s="145" t="str">
        <f t="shared" si="672"/>
        <v/>
      </c>
      <c r="DX223" s="145" t="str">
        <f t="shared" si="673"/>
        <v/>
      </c>
      <c r="DY223" s="146" t="str">
        <f t="shared" si="674"/>
        <v/>
      </c>
      <c r="DZ223" s="147" t="str">
        <f t="shared" si="675"/>
        <v/>
      </c>
      <c r="EA223" s="148" t="str">
        <f t="shared" si="676"/>
        <v/>
      </c>
      <c r="EB223" s="149" t="str">
        <f t="shared" si="677"/>
        <v/>
      </c>
      <c r="EC223" s="150" t="str">
        <f t="shared" si="678"/>
        <v/>
      </c>
      <c r="ED223" s="89"/>
      <c r="EE223" s="5"/>
      <c r="EF223" s="89"/>
      <c r="EG223" s="143" t="str">
        <f t="shared" si="679"/>
        <v/>
      </c>
      <c r="EH223" s="144" t="str">
        <f t="shared" si="680"/>
        <v/>
      </c>
      <c r="EI223" s="145" t="str">
        <f t="shared" si="681"/>
        <v/>
      </c>
      <c r="EJ223" s="145" t="str">
        <f t="shared" si="682"/>
        <v/>
      </c>
      <c r="EK223" s="146" t="str">
        <f t="shared" si="683"/>
        <v/>
      </c>
      <c r="EL223" s="147" t="str">
        <f t="shared" si="684"/>
        <v/>
      </c>
      <c r="EM223" s="148" t="str">
        <f t="shared" si="685"/>
        <v/>
      </c>
      <c r="EN223" s="149" t="str">
        <f t="shared" si="686"/>
        <v/>
      </c>
      <c r="EO223" s="150" t="str">
        <f t="shared" si="687"/>
        <v/>
      </c>
      <c r="EP223" s="89"/>
      <c r="EQ223" s="5"/>
      <c r="ER223" s="89"/>
      <c r="ES223" s="143" t="str">
        <f t="shared" si="688"/>
        <v/>
      </c>
      <c r="ET223" s="144" t="str">
        <f t="shared" si="689"/>
        <v/>
      </c>
      <c r="EU223" s="145" t="str">
        <f t="shared" si="690"/>
        <v/>
      </c>
      <c r="EV223" s="145" t="str">
        <f t="shared" si="691"/>
        <v/>
      </c>
      <c r="EW223" s="146" t="str">
        <f t="shared" si="692"/>
        <v/>
      </c>
      <c r="EX223" s="147" t="str">
        <f t="shared" si="693"/>
        <v/>
      </c>
      <c r="EY223" s="148" t="str">
        <f t="shared" si="694"/>
        <v/>
      </c>
      <c r="EZ223" s="149" t="str">
        <f t="shared" si="695"/>
        <v/>
      </c>
      <c r="FA223" s="150" t="str">
        <f t="shared" si="696"/>
        <v/>
      </c>
      <c r="FB223" s="89"/>
      <c r="FC223" s="5"/>
      <c r="FD223" s="89"/>
      <c r="FE223" s="143" t="str">
        <f t="shared" si="697"/>
        <v/>
      </c>
      <c r="FF223" s="144" t="str">
        <f t="shared" si="698"/>
        <v/>
      </c>
      <c r="FG223" s="145" t="str">
        <f t="shared" si="699"/>
        <v/>
      </c>
      <c r="FH223" s="145" t="str">
        <f t="shared" si="700"/>
        <v/>
      </c>
      <c r="FI223" s="146" t="str">
        <f t="shared" si="701"/>
        <v/>
      </c>
      <c r="FJ223" s="147" t="str">
        <f t="shared" si="702"/>
        <v/>
      </c>
      <c r="FK223" s="148" t="str">
        <f t="shared" si="703"/>
        <v/>
      </c>
      <c r="FL223" s="149" t="str">
        <f t="shared" si="704"/>
        <v/>
      </c>
      <c r="FM223" s="150" t="str">
        <f t="shared" si="705"/>
        <v/>
      </c>
      <c r="FN223" s="89"/>
      <c r="FO223" s="5"/>
      <c r="FP223" s="89"/>
      <c r="FQ223" s="143" t="str">
        <f>IF(FU223="","",#REF!)</f>
        <v/>
      </c>
      <c r="FR223" s="144" t="str">
        <f t="shared" si="706"/>
        <v/>
      </c>
      <c r="FS223" s="145" t="str">
        <f t="shared" si="707"/>
        <v/>
      </c>
      <c r="FT223" s="145" t="str">
        <f t="shared" si="708"/>
        <v/>
      </c>
      <c r="FU223" s="146" t="str">
        <f t="shared" si="709"/>
        <v/>
      </c>
      <c r="FV223" s="147" t="str">
        <f t="shared" si="710"/>
        <v/>
      </c>
      <c r="FW223" s="148" t="str">
        <f t="shared" si="711"/>
        <v/>
      </c>
      <c r="FX223" s="149" t="str">
        <f t="shared" si="712"/>
        <v/>
      </c>
      <c r="FY223" s="150" t="str">
        <f t="shared" si="713"/>
        <v/>
      </c>
      <c r="FZ223" s="89"/>
      <c r="GA223" s="5"/>
      <c r="GB223" s="89"/>
      <c r="GC223" s="143" t="str">
        <f t="shared" si="714"/>
        <v/>
      </c>
      <c r="GD223" s="144" t="str">
        <f t="shared" si="715"/>
        <v/>
      </c>
      <c r="GE223" s="145" t="str">
        <f t="shared" si="716"/>
        <v/>
      </c>
      <c r="GF223" s="145" t="str">
        <f t="shared" si="717"/>
        <v/>
      </c>
      <c r="GG223" s="146" t="str">
        <f t="shared" si="718"/>
        <v/>
      </c>
      <c r="GH223" s="147" t="str">
        <f t="shared" si="719"/>
        <v/>
      </c>
      <c r="GI223" s="148" t="str">
        <f t="shared" si="720"/>
        <v/>
      </c>
      <c r="GJ223" s="149" t="str">
        <f t="shared" si="721"/>
        <v/>
      </c>
      <c r="GK223" s="150" t="str">
        <f t="shared" si="722"/>
        <v/>
      </c>
      <c r="GL223" s="89"/>
      <c r="GM223" s="5"/>
      <c r="GN223" s="89"/>
      <c r="GO223" s="143" t="str">
        <f t="shared" si="723"/>
        <v/>
      </c>
      <c r="GP223" s="144" t="str">
        <f t="shared" si="724"/>
        <v/>
      </c>
      <c r="GQ223" s="145" t="str">
        <f t="shared" si="725"/>
        <v/>
      </c>
      <c r="GR223" s="145" t="str">
        <f t="shared" si="726"/>
        <v/>
      </c>
      <c r="GS223" s="146" t="str">
        <f t="shared" si="727"/>
        <v/>
      </c>
      <c r="GT223" s="147" t="str">
        <f t="shared" si="728"/>
        <v/>
      </c>
      <c r="GU223" s="148" t="str">
        <f t="shared" si="729"/>
        <v/>
      </c>
      <c r="GV223" s="149" t="str">
        <f t="shared" si="730"/>
        <v/>
      </c>
      <c r="GW223" s="150" t="str">
        <f t="shared" si="731"/>
        <v/>
      </c>
      <c r="GX223" s="89"/>
      <c r="GY223" s="5"/>
      <c r="GZ223" s="89"/>
      <c r="HA223" s="143" t="str">
        <f t="shared" si="732"/>
        <v/>
      </c>
      <c r="HB223" s="144" t="str">
        <f t="shared" si="733"/>
        <v/>
      </c>
      <c r="HC223" s="145" t="str">
        <f t="shared" si="734"/>
        <v/>
      </c>
      <c r="HD223" s="145" t="str">
        <f t="shared" si="735"/>
        <v/>
      </c>
      <c r="HE223" s="146" t="str">
        <f t="shared" si="736"/>
        <v/>
      </c>
      <c r="HF223" s="147" t="str">
        <f t="shared" si="737"/>
        <v/>
      </c>
      <c r="HG223" s="148" t="str">
        <f t="shared" si="738"/>
        <v/>
      </c>
      <c r="HH223" s="149" t="str">
        <f t="shared" si="739"/>
        <v/>
      </c>
      <c r="HI223" s="150" t="str">
        <f t="shared" si="740"/>
        <v/>
      </c>
      <c r="HJ223" s="89"/>
      <c r="HK223" s="5"/>
      <c r="HL223" s="89"/>
      <c r="HM223" s="143" t="str">
        <f t="shared" si="741"/>
        <v/>
      </c>
      <c r="HN223" s="144" t="str">
        <f t="shared" si="742"/>
        <v/>
      </c>
      <c r="HO223" s="145" t="str">
        <f t="shared" si="743"/>
        <v/>
      </c>
      <c r="HP223" s="145" t="str">
        <f t="shared" si="744"/>
        <v/>
      </c>
      <c r="HQ223" s="146" t="str">
        <f t="shared" si="745"/>
        <v/>
      </c>
      <c r="HR223" s="147" t="str">
        <f t="shared" si="746"/>
        <v/>
      </c>
      <c r="HS223" s="148" t="str">
        <f t="shared" si="747"/>
        <v/>
      </c>
      <c r="HT223" s="149" t="str">
        <f t="shared" si="748"/>
        <v/>
      </c>
      <c r="HU223" s="150" t="str">
        <f t="shared" si="749"/>
        <v/>
      </c>
      <c r="HV223" s="89"/>
      <c r="HW223" s="5"/>
      <c r="HX223" s="89"/>
      <c r="HY223" s="143" t="str">
        <f t="shared" si="750"/>
        <v/>
      </c>
      <c r="HZ223" s="144" t="str">
        <f t="shared" si="751"/>
        <v/>
      </c>
      <c r="IA223" s="145" t="str">
        <f t="shared" si="752"/>
        <v/>
      </c>
      <c r="IB223" s="145" t="str">
        <f t="shared" si="753"/>
        <v/>
      </c>
      <c r="IC223" s="146" t="str">
        <f t="shared" si="754"/>
        <v/>
      </c>
      <c r="ID223" s="147" t="str">
        <f t="shared" si="755"/>
        <v/>
      </c>
      <c r="IE223" s="148" t="str">
        <f t="shared" si="756"/>
        <v/>
      </c>
      <c r="IF223" s="149" t="str">
        <f t="shared" si="757"/>
        <v/>
      </c>
      <c r="IG223" s="150" t="str">
        <f t="shared" si="758"/>
        <v/>
      </c>
      <c r="IH223" s="89"/>
      <c r="II223" s="5"/>
      <c r="IJ223" s="89"/>
      <c r="IK223" s="143" t="str">
        <f t="shared" si="759"/>
        <v/>
      </c>
      <c r="IL223" s="144" t="str">
        <f t="shared" si="760"/>
        <v/>
      </c>
      <c r="IM223" s="145" t="str">
        <f t="shared" si="761"/>
        <v/>
      </c>
      <c r="IN223" s="145" t="str">
        <f t="shared" si="762"/>
        <v/>
      </c>
      <c r="IO223" s="146" t="str">
        <f t="shared" si="763"/>
        <v/>
      </c>
      <c r="IP223" s="147" t="str">
        <f t="shared" si="764"/>
        <v/>
      </c>
      <c r="IQ223" s="148" t="str">
        <f t="shared" si="765"/>
        <v/>
      </c>
      <c r="IR223" s="149" t="str">
        <f t="shared" si="766"/>
        <v/>
      </c>
      <c r="IS223" s="150" t="str">
        <f t="shared" si="767"/>
        <v/>
      </c>
      <c r="IT223" s="89"/>
      <c r="IU223" s="5"/>
      <c r="IV223" s="89"/>
      <c r="IW223" s="143" t="str">
        <f t="shared" si="768"/>
        <v/>
      </c>
      <c r="IX223" s="144" t="str">
        <f t="shared" si="769"/>
        <v/>
      </c>
      <c r="IY223" s="145" t="str">
        <f t="shared" si="770"/>
        <v/>
      </c>
      <c r="IZ223" s="145" t="str">
        <f t="shared" si="771"/>
        <v/>
      </c>
      <c r="JA223" s="146" t="str">
        <f t="shared" si="772"/>
        <v/>
      </c>
      <c r="JB223" s="147" t="str">
        <f t="shared" si="773"/>
        <v/>
      </c>
      <c r="JC223" s="148" t="str">
        <f t="shared" si="774"/>
        <v/>
      </c>
      <c r="JD223" s="149" t="str">
        <f t="shared" si="775"/>
        <v/>
      </c>
      <c r="JE223" s="150" t="str">
        <f t="shared" si="776"/>
        <v/>
      </c>
      <c r="JF223" s="89"/>
      <c r="JG223" s="5"/>
      <c r="JH223" s="89"/>
      <c r="JI223" s="143" t="str">
        <f t="shared" si="777"/>
        <v/>
      </c>
      <c r="JJ223" s="144" t="str">
        <f t="shared" si="778"/>
        <v/>
      </c>
      <c r="JK223" s="145" t="str">
        <f t="shared" si="779"/>
        <v/>
      </c>
      <c r="JL223" s="145" t="str">
        <f t="shared" si="780"/>
        <v/>
      </c>
      <c r="JM223" s="146" t="str">
        <f t="shared" si="781"/>
        <v/>
      </c>
      <c r="JN223" s="147" t="str">
        <f t="shared" si="782"/>
        <v/>
      </c>
      <c r="JO223" s="148" t="str">
        <f t="shared" si="783"/>
        <v/>
      </c>
      <c r="JP223" s="149" t="str">
        <f t="shared" si="784"/>
        <v/>
      </c>
      <c r="JQ223" s="150" t="str">
        <f t="shared" si="785"/>
        <v/>
      </c>
      <c r="JR223" s="89"/>
      <c r="JS223" s="5"/>
      <c r="JT223" s="89"/>
      <c r="JU223" s="143" t="str">
        <f t="shared" si="786"/>
        <v/>
      </c>
      <c r="JV223" s="144" t="str">
        <f t="shared" si="787"/>
        <v/>
      </c>
      <c r="JW223" s="145" t="str">
        <f t="shared" si="788"/>
        <v/>
      </c>
      <c r="JX223" s="145" t="str">
        <f t="shared" si="789"/>
        <v/>
      </c>
      <c r="JY223" s="146" t="str">
        <f t="shared" si="790"/>
        <v/>
      </c>
      <c r="JZ223" s="147" t="str">
        <f t="shared" si="791"/>
        <v/>
      </c>
      <c r="KA223" s="148" t="str">
        <f t="shared" si="792"/>
        <v/>
      </c>
      <c r="KB223" s="149" t="str">
        <f t="shared" si="793"/>
        <v/>
      </c>
      <c r="KC223" s="150" t="str">
        <f t="shared" si="794"/>
        <v/>
      </c>
      <c r="KD223" s="89"/>
      <c r="KE223" s="5"/>
      <c r="KF223" s="89"/>
    </row>
    <row r="224" spans="1:292" ht="13.5" customHeight="1" x14ac:dyDescent="0.25">
      <c r="A224" s="100"/>
      <c r="E224" s="143" t="str">
        <f t="shared" ref="E224:E260" si="845">IF(I224="","",E$3)</f>
        <v/>
      </c>
      <c r="F224" s="144" t="str">
        <f t="shared" ref="F224:F260" si="846">IF(I224="","",E$1)</f>
        <v/>
      </c>
      <c r="G224" s="145" t="str">
        <f t="shared" ref="G224:G260" si="847">IF(I224="","",E$2)</f>
        <v/>
      </c>
      <c r="H224" s="145" t="str">
        <f t="shared" ref="H224:H260" si="848">IF(I224="","",E$3)</f>
        <v/>
      </c>
      <c r="I224" s="146" t="str">
        <f t="shared" ref="I224:I260" si="849">IF(P224="","",IF(ISNUMBER(SEARCH(":",P224)),MID(P224,FIND(":",P224)+2,FIND("(",P224)-FIND(":",P224)-3),LEFT(P224,FIND("(",P224)-2)))</f>
        <v/>
      </c>
      <c r="J224" s="147" t="str">
        <f t="shared" ref="J224:J260" si="850">IF(P224="","",MID(P224,FIND("(",P224)+1,4))</f>
        <v/>
      </c>
      <c r="K224" s="148" t="str">
        <f t="shared" ref="K224:K260" si="851">IF(ISNUMBER(SEARCH("*female*",P224)),"female",IF(ISNUMBER(SEARCH("*male*",P224)),"male",""))</f>
        <v/>
      </c>
      <c r="L224" s="149" t="str">
        <f t="shared" ref="L224:L260" si="852">IF(P224="","",IF(ISERROR(MID(P224,FIND("male,",P224)+6,(FIND(")",P224)-(FIND("male,",P224)+6))))=TRUE,"missing/error",MID(P224,FIND("male,",P224)+6,(FIND(")",P224)-(FIND("male,",P224)+6)))))</f>
        <v/>
      </c>
      <c r="M224" s="150" t="str">
        <f t="shared" ref="M224:M260" si="853">IF(I224="","",(MID(I224,(SEARCH("^^",SUBSTITUTE(I224," ","^^",LEN(I224)-LEN(SUBSTITUTE(I224," ","")))))+1,99)&amp;"_"&amp;LEFT(I224,FIND(" ",I224)-1)&amp;"_"&amp;J224))</f>
        <v/>
      </c>
      <c r="O224" s="5"/>
      <c r="Q224" s="143" t="str">
        <f t="shared" ref="Q224:Q260" si="854">IF(U224="","",Q$3)</f>
        <v/>
      </c>
      <c r="R224" s="144" t="str">
        <f t="shared" ref="R224:R260" si="855">IF(U224="","",Q$1)</f>
        <v/>
      </c>
      <c r="S224" s="145" t="str">
        <f t="shared" ref="S224:S260" si="856">IF(U224="","",Q$2)</f>
        <v/>
      </c>
      <c r="T224" s="145" t="str">
        <f t="shared" ref="T224:T260" si="857">IF(U224="","",Q$3)</f>
        <v/>
      </c>
      <c r="U224" s="146" t="str">
        <f t="shared" ref="U224:U260" si="858">IF(AB224="","",IF(ISNUMBER(SEARCH(":",AB224)),MID(AB224,FIND(":",AB224)+2,FIND("(",AB224)-FIND(":",AB224)-3),LEFT(AB224,FIND("(",AB224)-2)))</f>
        <v/>
      </c>
      <c r="V224" s="147" t="str">
        <f t="shared" ref="V224:V260" si="859">IF(AB224="","",MID(AB224,FIND("(",AB224)+1,4))</f>
        <v/>
      </c>
      <c r="W224" s="148" t="str">
        <f t="shared" ref="W224:W260" si="860">IF(ISNUMBER(SEARCH("*female*",AB224)),"female",IF(ISNUMBER(SEARCH("*male*",AB224)),"male",""))</f>
        <v/>
      </c>
      <c r="X224" s="149" t="str">
        <f t="shared" ref="X224:X260" si="861">IF(AB224="","",IF(ISERROR(MID(AB224,FIND("male,",AB224)+6,(FIND(")",AB224)-(FIND("male,",AB224)+6))))=TRUE,"missing/error",MID(AB224,FIND("male,",AB224)+6,(FIND(")",AB224)-(FIND("male,",AB224)+6)))))</f>
        <v/>
      </c>
      <c r="Y224" s="150" t="str">
        <f t="shared" ref="Y224:Y260" si="862">IF(U224="","",(MID(U224,(SEARCH("^^",SUBSTITUTE(U224," ","^^",LEN(U224)-LEN(SUBSTITUTE(U224," ","")))))+1,99)&amp;"_"&amp;LEFT(U224,FIND(" ",U224)-1)&amp;"_"&amp;V224))</f>
        <v/>
      </c>
      <c r="AA224" s="5"/>
      <c r="AC224" s="143" t="str">
        <f t="shared" ref="AC224:AC260" si="863">IF(AG224="","",AC$3)</f>
        <v/>
      </c>
      <c r="AD224" s="144" t="str">
        <f t="shared" ref="AD224:AD260" si="864">IF(AG224="","",AC$1)</f>
        <v/>
      </c>
      <c r="AE224" s="145" t="str">
        <f t="shared" ref="AE224:AE260" si="865">IF(AG224="","",AC$2)</f>
        <v/>
      </c>
      <c r="AF224" s="145" t="str">
        <f t="shared" ref="AF224:AF260" si="866">IF(AG224="","",AC$3)</f>
        <v/>
      </c>
      <c r="AG224" s="146" t="str">
        <f t="shared" ref="AG224:AG260" si="867">IF(AN224="","",IF(ISNUMBER(SEARCH(":",AN224)),MID(AN224,FIND(":",AN224)+2,FIND("(",AN224)-FIND(":",AN224)-3),LEFT(AN224,FIND("(",AN224)-2)))</f>
        <v/>
      </c>
      <c r="AH224" s="147" t="str">
        <f t="shared" ref="AH224:AH260" si="868">IF(AN224="","",MID(AN224,FIND("(",AN224)+1,4))</f>
        <v/>
      </c>
      <c r="AI224" s="148" t="str">
        <f t="shared" ref="AI224:AI260" si="869">IF(ISNUMBER(SEARCH("*female*",AN224)),"female",IF(ISNUMBER(SEARCH("*male*",AN224)),"male",""))</f>
        <v/>
      </c>
      <c r="AJ224" s="149" t="str">
        <f t="shared" ref="AJ224:AJ260" si="870">IF(AN224="","",IF(ISERROR(MID(AN224,FIND("male,",AN224)+6,(FIND(")",AN224)-(FIND("male,",AN224)+6))))=TRUE,"missing/error",MID(AN224,FIND("male,",AN224)+6,(FIND(")",AN224)-(FIND("male,",AN224)+6)))))</f>
        <v/>
      </c>
      <c r="AK224" s="150" t="str">
        <f t="shared" ref="AK224:AK260" si="871">IF(AG224="","",(MID(AG224,(SEARCH("^^",SUBSTITUTE(AG224," ","^^",LEN(AG224)-LEN(SUBSTITUTE(AG224," ","")))))+1,99)&amp;"_"&amp;LEFT(AG224,FIND(" ",AG224)-1)&amp;"_"&amp;AH224))</f>
        <v/>
      </c>
      <c r="AM224" s="5"/>
      <c r="AO224" s="143" t="str">
        <f t="shared" si="831"/>
        <v/>
      </c>
      <c r="AP224" s="144" t="str">
        <f t="shared" si="832"/>
        <v/>
      </c>
      <c r="AQ224" s="145" t="str">
        <f t="shared" ref="AQ224:AQ260" si="872">IF(AS224="","",AO$2)</f>
        <v/>
      </c>
      <c r="AR224" s="145" t="str">
        <f t="shared" ref="AR224:AR260" si="873">IF(AS224="","",AO$3)</f>
        <v/>
      </c>
      <c r="AS224" s="146" t="str">
        <f t="shared" si="833"/>
        <v/>
      </c>
      <c r="AT224" s="147" t="str">
        <f t="shared" si="834"/>
        <v/>
      </c>
      <c r="AU224" s="148" t="str">
        <f t="shared" si="835"/>
        <v/>
      </c>
      <c r="AV224" s="149" t="str">
        <f t="shared" si="836"/>
        <v/>
      </c>
      <c r="AW224" s="150" t="str">
        <f t="shared" si="837"/>
        <v/>
      </c>
      <c r="AX224" s="89"/>
      <c r="AY224" s="5"/>
      <c r="AZ224" s="89"/>
      <c r="BA224" s="143" t="str">
        <f t="shared" si="838"/>
        <v/>
      </c>
      <c r="BB224" s="144" t="str">
        <f t="shared" si="839"/>
        <v/>
      </c>
      <c r="BC224" s="145" t="str">
        <f t="shared" ref="BC224:BC260" si="874">IF(BE224="","",BA$2)</f>
        <v/>
      </c>
      <c r="BD224" s="145" t="str">
        <f t="shared" ref="BD224:BD260" si="875">IF(BE224="","",BA$3)</f>
        <v/>
      </c>
      <c r="BE224" s="146" t="str">
        <f t="shared" si="840"/>
        <v/>
      </c>
      <c r="BF224" s="147" t="str">
        <f t="shared" si="841"/>
        <v/>
      </c>
      <c r="BG224" s="148" t="str">
        <f t="shared" si="842"/>
        <v/>
      </c>
      <c r="BH224" s="149" t="str">
        <f t="shared" si="843"/>
        <v/>
      </c>
      <c r="BI224" s="150" t="str">
        <f t="shared" si="844"/>
        <v/>
      </c>
      <c r="BJ224" s="89"/>
      <c r="BK224" s="5"/>
      <c r="BL224" s="89"/>
      <c r="BM224" s="143" t="str">
        <f t="shared" ref="BM224:BM260" si="876">IF(BQ224="","",BM$3)</f>
        <v/>
      </c>
      <c r="BN224" s="144" t="str">
        <f t="shared" ref="BN224:BN260" si="877">IF(BQ224="","",BM$1)</f>
        <v/>
      </c>
      <c r="BO224" s="145" t="str">
        <f t="shared" ref="BO224:BO260" si="878">IF(BQ224="","",BM$2)</f>
        <v/>
      </c>
      <c r="BP224" s="145" t="str">
        <f t="shared" ref="BP224:BP260" si="879">IF(BQ224="","",BM$3)</f>
        <v/>
      </c>
      <c r="BQ224" s="146" t="str">
        <f t="shared" ref="BQ224:BQ260" si="880">IF(BX224="","",IF(ISNUMBER(SEARCH(":",BX224)),MID(BX224,FIND(":",BX224)+2,FIND("(",BX224)-FIND(":",BX224)-3),LEFT(BX224,FIND("(",BX224)-2)))</f>
        <v/>
      </c>
      <c r="BR224" s="147" t="str">
        <f t="shared" ref="BR224:BR260" si="881">IF(BX224="","",MID(BX224,FIND("(",BX224)+1,4))</f>
        <v/>
      </c>
      <c r="BS224" s="148" t="str">
        <f t="shared" ref="BS224:BS260" si="882">IF(ISNUMBER(SEARCH("*female*",BX224)),"female",IF(ISNUMBER(SEARCH("*male*",BX224)),"male",""))</f>
        <v/>
      </c>
      <c r="BT224" s="149" t="str">
        <f t="shared" ref="BT224:BT260" si="883">IF(BX224="","",IF(ISERROR(MID(BX224,FIND("male,",BX224)+6,(FIND(")",BX224)-(FIND("male,",BX224)+6))))=TRUE,"missing/error",MID(BX224,FIND("male,",BX224)+6,(FIND(")",BX224)-(FIND("male,",BX224)+6)))))</f>
        <v/>
      </c>
      <c r="BU224" s="150" t="str">
        <f t="shared" ref="BU224:BU260" si="884">IF(BQ224="","",(MID(BQ224,(SEARCH("^^",SUBSTITUTE(BQ224," ","^^",LEN(BQ224)-LEN(SUBSTITUTE(BQ224," ","")))))+1,99)&amp;"_"&amp;LEFT(BQ224,FIND(" ",BQ224)-1)&amp;"_"&amp;BR224))</f>
        <v/>
      </c>
      <c r="BV224" s="89"/>
      <c r="BW224" s="5"/>
      <c r="BX224" s="89"/>
      <c r="BY224" s="143" t="str">
        <f t="shared" ref="BY224:BY260" si="885">IF(CC224="","",BY$3)</f>
        <v/>
      </c>
      <c r="BZ224" s="144" t="str">
        <f t="shared" ref="BZ224:BZ260" si="886">IF(CC224="","",BY$1)</f>
        <v/>
      </c>
      <c r="CA224" s="145" t="str">
        <f t="shared" ref="CA224:CA260" si="887">IF(CC224="","",BY$2)</f>
        <v/>
      </c>
      <c r="CB224" s="145" t="str">
        <f t="shared" ref="CB224:CB260" si="888">IF(CC224="","",BY$3)</f>
        <v/>
      </c>
      <c r="CC224" s="146" t="str">
        <f t="shared" ref="CC224:CC260" si="889">IF(CJ224="","",IF(ISNUMBER(SEARCH(":",CJ224)),MID(CJ224,FIND(":",CJ224)+2,FIND("(",CJ224)-FIND(":",CJ224)-3),LEFT(CJ224,FIND("(",CJ224)-2)))</f>
        <v/>
      </c>
      <c r="CD224" s="147" t="str">
        <f t="shared" ref="CD224:CD260" si="890">IF(CJ224="","",MID(CJ224,FIND("(",CJ224)+1,4))</f>
        <v/>
      </c>
      <c r="CE224" s="148" t="str">
        <f t="shared" ref="CE224:CE260" si="891">IF(ISNUMBER(SEARCH("*female*",CJ224)),"female",IF(ISNUMBER(SEARCH("*male*",CJ224)),"male",""))</f>
        <v/>
      </c>
      <c r="CF224" s="149" t="str">
        <f t="shared" ref="CF224:CF260" si="892">IF(CJ224="","",IF(ISERROR(MID(CJ224,FIND("male,",CJ224)+6,(FIND(")",CJ224)-(FIND("male,",CJ224)+6))))=TRUE,"missing/error",MID(CJ224,FIND("male,",CJ224)+6,(FIND(")",CJ224)-(FIND("male,",CJ224)+6)))))</f>
        <v/>
      </c>
      <c r="CG224" s="150" t="str">
        <f t="shared" ref="CG224:CG260" si="893">IF(CC224="","",(MID(CC224,(SEARCH("^^",SUBSTITUTE(CC224," ","^^",LEN(CC224)-LEN(SUBSTITUTE(CC224," ","")))))+1,99)&amp;"_"&amp;LEFT(CC224,FIND(" ",CC224)-1)&amp;"_"&amp;CD224))</f>
        <v/>
      </c>
      <c r="CH224" s="89"/>
      <c r="CI224" s="5"/>
      <c r="CJ224" s="89"/>
      <c r="CK224" s="143" t="str">
        <f t="shared" ref="CK224:CK260" si="894">IF(CO224="","",CK$3)</f>
        <v/>
      </c>
      <c r="CL224" s="144" t="str">
        <f t="shared" ref="CL224:CL260" si="895">IF(CO224="","",CK$1)</f>
        <v/>
      </c>
      <c r="CM224" s="145" t="str">
        <f t="shared" ref="CM224:CM260" si="896">IF(CO224="","",CK$2)</f>
        <v/>
      </c>
      <c r="CN224" s="145" t="str">
        <f t="shared" ref="CN224:CN260" si="897">IF(CO224="","",CK$3)</f>
        <v/>
      </c>
      <c r="CO224" s="146" t="str">
        <f t="shared" ref="CO224:CO260" si="898">IF(CV224="","",IF(ISNUMBER(SEARCH(":",CV224)),MID(CV224,FIND(":",CV224)+2,FIND("(",CV224)-FIND(":",CV224)-3),LEFT(CV224,FIND("(",CV224)-2)))</f>
        <v/>
      </c>
      <c r="CP224" s="147" t="str">
        <f t="shared" ref="CP224:CP260" si="899">IF(CV224="","",MID(CV224,FIND("(",CV224)+1,4))</f>
        <v/>
      </c>
      <c r="CQ224" s="148" t="str">
        <f t="shared" ref="CQ224:CQ260" si="900">IF(ISNUMBER(SEARCH("*female*",CV224)),"female",IF(ISNUMBER(SEARCH("*male*",CV224)),"male",""))</f>
        <v/>
      </c>
      <c r="CR224" s="149" t="str">
        <f t="shared" ref="CR224:CR260" si="901">IF(CV224="","",IF(ISERROR(MID(CV224,FIND("male,",CV224)+6,(FIND(")",CV224)-(FIND("male,",CV224)+6))))=TRUE,"missing/error",MID(CV224,FIND("male,",CV224)+6,(FIND(")",CV224)-(FIND("male,",CV224)+6)))))</f>
        <v/>
      </c>
      <c r="CS224" s="150" t="str">
        <f t="shared" ref="CS224:CS260" si="902">IF(CO224="","",(MID(CO224,(SEARCH("^^",SUBSTITUTE(CO224," ","^^",LEN(CO224)-LEN(SUBSTITUTE(CO224," ","")))))+1,99)&amp;"_"&amp;LEFT(CO224,FIND(" ",CO224)-1)&amp;"_"&amp;CP224))</f>
        <v/>
      </c>
      <c r="CT224" s="89"/>
      <c r="CU224" s="5"/>
      <c r="CV224" s="89"/>
      <c r="CW224" s="143" t="str">
        <f t="shared" ref="CW224:CW260" si="903">IF(DA224="","",CW$3)</f>
        <v/>
      </c>
      <c r="CX224" s="144" t="str">
        <f t="shared" ref="CX224:CX260" si="904">IF(DA224="","",CW$1)</f>
        <v/>
      </c>
      <c r="CY224" s="145" t="str">
        <f t="shared" ref="CY224:CY260" si="905">IF(DA224="","",CW$2)</f>
        <v/>
      </c>
      <c r="CZ224" s="145" t="str">
        <f t="shared" ref="CZ224:CZ260" si="906">IF(DA224="","",CW$3)</f>
        <v/>
      </c>
      <c r="DA224" s="146" t="str">
        <f t="shared" ref="DA224:DA260" si="907">IF(DH224="","",IF(ISNUMBER(SEARCH(":",DH224)),MID(DH224,FIND(":",DH224)+2,FIND("(",DH224)-FIND(":",DH224)-3),LEFT(DH224,FIND("(",DH224)-2)))</f>
        <v/>
      </c>
      <c r="DB224" s="147" t="str">
        <f t="shared" ref="DB224:DB260" si="908">IF(DH224="","",MID(DH224,FIND("(",DH224)+1,4))</f>
        <v/>
      </c>
      <c r="DC224" s="148" t="str">
        <f t="shared" ref="DC224:DC260" si="909">IF(ISNUMBER(SEARCH("*female*",DH224)),"female",IF(ISNUMBER(SEARCH("*male*",DH224)),"male",""))</f>
        <v/>
      </c>
      <c r="DD224" s="149" t="str">
        <f t="shared" ref="DD224:DD260" si="910">IF(DH224="","",IF(ISERROR(MID(DH224,FIND("male,",DH224)+6,(FIND(")",DH224)-(FIND("male,",DH224)+6))))=TRUE,"missing/error",MID(DH224,FIND("male,",DH224)+6,(FIND(")",DH224)-(FIND("male,",DH224)+6)))))</f>
        <v/>
      </c>
      <c r="DE224" s="150" t="str">
        <f t="shared" ref="DE224:DE260" si="911">IF(DA224="","",(MID(DA224,(SEARCH("^^",SUBSTITUTE(DA224," ","^^",LEN(DA224)-LEN(SUBSTITUTE(DA224," ","")))))+1,99)&amp;"_"&amp;LEFT(DA224,FIND(" ",DA224)-1)&amp;"_"&amp;DB224))</f>
        <v/>
      </c>
      <c r="DF224" s="89"/>
      <c r="DG224" s="5"/>
      <c r="DH224" s="89"/>
      <c r="DI224" s="143" t="str">
        <f t="shared" ref="DI224:DI260" si="912">IF(DM224="","",DI$3)</f>
        <v/>
      </c>
      <c r="DJ224" s="144" t="str">
        <f t="shared" ref="DJ224:DJ260" si="913">IF(DM224="","",DI$1)</f>
        <v/>
      </c>
      <c r="DK224" s="145" t="str">
        <f t="shared" ref="DK224:DK260" si="914">IF(DM224="","",DI$2)</f>
        <v/>
      </c>
      <c r="DL224" s="145" t="str">
        <f t="shared" ref="DL224:DL260" si="915">IF(DM224="","",DI$3)</f>
        <v/>
      </c>
      <c r="DM224" s="146" t="str">
        <f t="shared" ref="DM224:DM260" si="916">IF(DT224="","",IF(ISNUMBER(SEARCH(":",DT224)),MID(DT224,FIND(":",DT224)+2,FIND("(",DT224)-FIND(":",DT224)-3),LEFT(DT224,FIND("(",DT224)-2)))</f>
        <v/>
      </c>
      <c r="DN224" s="147" t="str">
        <f t="shared" ref="DN224:DN260" si="917">IF(DT224="","",MID(DT224,FIND("(",DT224)+1,4))</f>
        <v/>
      </c>
      <c r="DO224" s="148" t="str">
        <f t="shared" ref="DO224:DO260" si="918">IF(ISNUMBER(SEARCH("*female*",DT224)),"female",IF(ISNUMBER(SEARCH("*male*",DT224)),"male",""))</f>
        <v/>
      </c>
      <c r="DP224" s="149" t="str">
        <f t="shared" ref="DP224:DP260" si="919">IF(DT224="","",IF(ISERROR(MID(DT224,FIND("male,",DT224)+6,(FIND(")",DT224)-(FIND("male,",DT224)+6))))=TRUE,"missing/error",MID(DT224,FIND("male,",DT224)+6,(FIND(")",DT224)-(FIND("male,",DT224)+6)))))</f>
        <v/>
      </c>
      <c r="DQ224" s="150" t="str">
        <f t="shared" ref="DQ224:DQ260" si="920">IF(DM224="","",(MID(DM224,(SEARCH("^^",SUBSTITUTE(DM224," ","^^",LEN(DM224)-LEN(SUBSTITUTE(DM224," ","")))))+1,99)&amp;"_"&amp;LEFT(DM224,FIND(" ",DM224)-1)&amp;"_"&amp;DN224))</f>
        <v/>
      </c>
      <c r="DR224" s="89"/>
      <c r="DS224" s="5"/>
      <c r="DT224" s="89"/>
      <c r="DU224" s="143" t="str">
        <f t="shared" ref="DU224:DU260" si="921">IF(DY224="","",DU$3)</f>
        <v/>
      </c>
      <c r="DV224" s="144" t="str">
        <f t="shared" ref="DV224:DV260" si="922">IF(DY224="","",DU$1)</f>
        <v/>
      </c>
      <c r="DW224" s="145" t="str">
        <f t="shared" ref="DW224:DW260" si="923">IF(DY224="","",DU$2)</f>
        <v/>
      </c>
      <c r="DX224" s="145" t="str">
        <f t="shared" ref="DX224:DX260" si="924">IF(DY224="","",DU$3)</f>
        <v/>
      </c>
      <c r="DY224" s="146" t="str">
        <f t="shared" ref="DY224:DY260" si="925">IF(EF224="","",IF(ISNUMBER(SEARCH(":",EF224)),MID(EF224,FIND(":",EF224)+2,FIND("(",EF224)-FIND(":",EF224)-3),LEFT(EF224,FIND("(",EF224)-2)))</f>
        <v/>
      </c>
      <c r="DZ224" s="147" t="str">
        <f t="shared" ref="DZ224:DZ260" si="926">IF(EF224="","",MID(EF224,FIND("(",EF224)+1,4))</f>
        <v/>
      </c>
      <c r="EA224" s="148" t="str">
        <f t="shared" ref="EA224:EA260" si="927">IF(ISNUMBER(SEARCH("*female*",EF224)),"female",IF(ISNUMBER(SEARCH("*male*",EF224)),"male",""))</f>
        <v/>
      </c>
      <c r="EB224" s="149" t="str">
        <f t="shared" ref="EB224:EB260" si="928">IF(EF224="","",IF(ISERROR(MID(EF224,FIND("male,",EF224)+6,(FIND(")",EF224)-(FIND("male,",EF224)+6))))=TRUE,"missing/error",MID(EF224,FIND("male,",EF224)+6,(FIND(")",EF224)-(FIND("male,",EF224)+6)))))</f>
        <v/>
      </c>
      <c r="EC224" s="150" t="str">
        <f t="shared" ref="EC224:EC260" si="929">IF(DY224="","",(MID(DY224,(SEARCH("^^",SUBSTITUTE(DY224," ","^^",LEN(DY224)-LEN(SUBSTITUTE(DY224," ","")))))+1,99)&amp;"_"&amp;LEFT(DY224,FIND(" ",DY224)-1)&amp;"_"&amp;DZ224))</f>
        <v/>
      </c>
      <c r="ED224" s="89"/>
      <c r="EE224" s="5"/>
      <c r="EF224" s="89"/>
      <c r="EG224" s="143" t="str">
        <f t="shared" ref="EG224:EG260" si="930">IF(EK224="","",EG$3)</f>
        <v/>
      </c>
      <c r="EH224" s="144" t="str">
        <f t="shared" ref="EH224:EH260" si="931">IF(EK224="","",EG$1)</f>
        <v/>
      </c>
      <c r="EI224" s="145" t="str">
        <f t="shared" ref="EI224:EI260" si="932">IF(EK224="","",EG$2)</f>
        <v/>
      </c>
      <c r="EJ224" s="145" t="str">
        <f t="shared" ref="EJ224:EJ260" si="933">IF(EK224="","",EG$3)</f>
        <v/>
      </c>
      <c r="EK224" s="146" t="str">
        <f t="shared" ref="EK224:EK260" si="934">IF(ER224="","",IF(ISNUMBER(SEARCH(":",ER224)),MID(ER224,FIND(":",ER224)+2,FIND("(",ER224)-FIND(":",ER224)-3),LEFT(ER224,FIND("(",ER224)-2)))</f>
        <v/>
      </c>
      <c r="EL224" s="147" t="str">
        <f t="shared" ref="EL224:EL260" si="935">IF(ER224="","",MID(ER224,FIND("(",ER224)+1,4))</f>
        <v/>
      </c>
      <c r="EM224" s="148" t="str">
        <f t="shared" ref="EM224:EM260" si="936">IF(ISNUMBER(SEARCH("*female*",ER224)),"female",IF(ISNUMBER(SEARCH("*male*",ER224)),"male",""))</f>
        <v/>
      </c>
      <c r="EN224" s="149" t="str">
        <f t="shared" ref="EN224:EN260" si="937">IF(ER224="","",IF(ISERROR(MID(ER224,FIND("male,",ER224)+6,(FIND(")",ER224)-(FIND("male,",ER224)+6))))=TRUE,"missing/error",MID(ER224,FIND("male,",ER224)+6,(FIND(")",ER224)-(FIND("male,",ER224)+6)))))</f>
        <v/>
      </c>
      <c r="EO224" s="150" t="str">
        <f t="shared" ref="EO224:EO260" si="938">IF(EK224="","",(MID(EK224,(SEARCH("^^",SUBSTITUTE(EK224," ","^^",LEN(EK224)-LEN(SUBSTITUTE(EK224," ","")))))+1,99)&amp;"_"&amp;LEFT(EK224,FIND(" ",EK224)-1)&amp;"_"&amp;EL224))</f>
        <v/>
      </c>
      <c r="EP224" s="89"/>
      <c r="EQ224" s="5"/>
      <c r="ER224" s="89"/>
      <c r="ES224" s="143" t="str">
        <f t="shared" ref="ES224:ES260" si="939">IF(EW224="","",ES$3)</f>
        <v/>
      </c>
      <c r="ET224" s="144" t="str">
        <f t="shared" ref="ET224:ET260" si="940">IF(EW224="","",ES$1)</f>
        <v/>
      </c>
      <c r="EU224" s="145" t="str">
        <f t="shared" ref="EU224:EU260" si="941">IF(EW224="","",ES$2)</f>
        <v/>
      </c>
      <c r="EV224" s="145" t="str">
        <f t="shared" ref="EV224:EV260" si="942">IF(EW224="","",ES$3)</f>
        <v/>
      </c>
      <c r="EW224" s="146" t="str">
        <f t="shared" ref="EW224:EW260" si="943">IF(FD224="","",IF(ISNUMBER(SEARCH(":",FD224)),MID(FD224,FIND(":",FD224)+2,FIND("(",FD224)-FIND(":",FD224)-3),LEFT(FD224,FIND("(",FD224)-2)))</f>
        <v/>
      </c>
      <c r="EX224" s="147" t="str">
        <f t="shared" ref="EX224:EX260" si="944">IF(FD224="","",MID(FD224,FIND("(",FD224)+1,4))</f>
        <v/>
      </c>
      <c r="EY224" s="148" t="str">
        <f t="shared" ref="EY224:EY260" si="945">IF(ISNUMBER(SEARCH("*female*",FD224)),"female",IF(ISNUMBER(SEARCH("*male*",FD224)),"male",""))</f>
        <v/>
      </c>
      <c r="EZ224" s="149" t="str">
        <f t="shared" ref="EZ224:EZ260" si="946">IF(FD224="","",IF(ISERROR(MID(FD224,FIND("male,",FD224)+6,(FIND(")",FD224)-(FIND("male,",FD224)+6))))=TRUE,"missing/error",MID(FD224,FIND("male,",FD224)+6,(FIND(")",FD224)-(FIND("male,",FD224)+6)))))</f>
        <v/>
      </c>
      <c r="FA224" s="150" t="str">
        <f t="shared" ref="FA224:FA260" si="947">IF(EW224="","",(MID(EW224,(SEARCH("^^",SUBSTITUTE(EW224," ","^^",LEN(EW224)-LEN(SUBSTITUTE(EW224," ","")))))+1,99)&amp;"_"&amp;LEFT(EW224,FIND(" ",EW224)-1)&amp;"_"&amp;EX224))</f>
        <v/>
      </c>
      <c r="FB224" s="89"/>
      <c r="FC224" s="5"/>
      <c r="FD224" s="89"/>
      <c r="FE224" s="143" t="str">
        <f t="shared" ref="FE224:FE260" si="948">IF(FI224="","",FE$3)</f>
        <v/>
      </c>
      <c r="FF224" s="144" t="str">
        <f t="shared" ref="FF224:FF260" si="949">IF(FI224="","",FE$1)</f>
        <v/>
      </c>
      <c r="FG224" s="145" t="str">
        <f t="shared" ref="FG224:FG260" si="950">IF(FI224="","",FE$2)</f>
        <v/>
      </c>
      <c r="FH224" s="145" t="str">
        <f t="shared" ref="FH224:FH260" si="951">IF(FI224="","",FE$3)</f>
        <v/>
      </c>
      <c r="FI224" s="146" t="str">
        <f t="shared" ref="FI224:FI260" si="952">IF(FP224="","",IF(ISNUMBER(SEARCH(":",FP224)),MID(FP224,FIND(":",FP224)+2,FIND("(",FP224)-FIND(":",FP224)-3),LEFT(FP224,FIND("(",FP224)-2)))</f>
        <v/>
      </c>
      <c r="FJ224" s="147" t="str">
        <f t="shared" ref="FJ224:FJ260" si="953">IF(FP224="","",MID(FP224,FIND("(",FP224)+1,4))</f>
        <v/>
      </c>
      <c r="FK224" s="148" t="str">
        <f t="shared" ref="FK224:FK260" si="954">IF(ISNUMBER(SEARCH("*female*",FP224)),"female",IF(ISNUMBER(SEARCH("*male*",FP224)),"male",""))</f>
        <v/>
      </c>
      <c r="FL224" s="149" t="str">
        <f t="shared" ref="FL224:FL260" si="955">IF(FP224="","",IF(ISERROR(MID(FP224,FIND("male,",FP224)+6,(FIND(")",FP224)-(FIND("male,",FP224)+6))))=TRUE,"missing/error",MID(FP224,FIND("male,",FP224)+6,(FIND(")",FP224)-(FIND("male,",FP224)+6)))))</f>
        <v/>
      </c>
      <c r="FM224" s="150" t="str">
        <f t="shared" ref="FM224:FM260" si="956">IF(FI224="","",(MID(FI224,(SEARCH("^^",SUBSTITUTE(FI224," ","^^",LEN(FI224)-LEN(SUBSTITUTE(FI224," ","")))))+1,99)&amp;"_"&amp;LEFT(FI224,FIND(" ",FI224)-1)&amp;"_"&amp;FJ224))</f>
        <v/>
      </c>
      <c r="FN224" s="89"/>
      <c r="FO224" s="5"/>
      <c r="FP224" s="89"/>
      <c r="FQ224" s="143" t="str">
        <f>IF(FU224="","",#REF!)</f>
        <v/>
      </c>
      <c r="FR224" s="144" t="str">
        <f t="shared" ref="FR224:FR260" si="957">IF(FU224="","",FQ$1)</f>
        <v/>
      </c>
      <c r="FS224" s="145" t="str">
        <f t="shared" ref="FS224:FS260" si="958">IF(FU224="","",FQ$2)</f>
        <v/>
      </c>
      <c r="FT224" s="145" t="str">
        <f t="shared" ref="FT224:FT260" si="959">IF(FU224="","",FQ$3)</f>
        <v/>
      </c>
      <c r="FU224" s="146" t="str">
        <f t="shared" ref="FU224:FU260" si="960">IF(GB224="","",IF(ISNUMBER(SEARCH(":",GB224)),MID(GB224,FIND(":",GB224)+2,FIND("(",GB224)-FIND(":",GB224)-3),LEFT(GB224,FIND("(",GB224)-2)))</f>
        <v/>
      </c>
      <c r="FV224" s="147" t="str">
        <f t="shared" ref="FV224:FV260" si="961">IF(GB224="","",MID(GB224,FIND("(",GB224)+1,4))</f>
        <v/>
      </c>
      <c r="FW224" s="148" t="str">
        <f t="shared" ref="FW224:FW260" si="962">IF(ISNUMBER(SEARCH("*female*",GB224)),"female",IF(ISNUMBER(SEARCH("*male*",GB224)),"male",""))</f>
        <v/>
      </c>
      <c r="FX224" s="149" t="str">
        <f t="shared" ref="FX224:FX260" si="963">IF(GB224="","",IF(ISERROR(MID(GB224,FIND("male,",GB224)+6,(FIND(")",GB224)-(FIND("male,",GB224)+6))))=TRUE,"missing/error",MID(GB224,FIND("male,",GB224)+6,(FIND(")",GB224)-(FIND("male,",GB224)+6)))))</f>
        <v/>
      </c>
      <c r="FY224" s="150" t="str">
        <f t="shared" ref="FY224:FY260" si="964">IF(FU224="","",(MID(FU224,(SEARCH("^^",SUBSTITUTE(FU224," ","^^",LEN(FU224)-LEN(SUBSTITUTE(FU224," ","")))))+1,99)&amp;"_"&amp;LEFT(FU224,FIND(" ",FU224)-1)&amp;"_"&amp;FV224))</f>
        <v/>
      </c>
      <c r="FZ224" s="89"/>
      <c r="GA224" s="5"/>
      <c r="GB224" s="89"/>
      <c r="GC224" s="143" t="str">
        <f t="shared" ref="GC224:GC260" si="965">IF(GG224="","",GC$3)</f>
        <v/>
      </c>
      <c r="GD224" s="144" t="str">
        <f t="shared" ref="GD224:GD260" si="966">IF(GG224="","",GC$1)</f>
        <v/>
      </c>
      <c r="GE224" s="145" t="str">
        <f t="shared" ref="GE224:GE260" si="967">IF(GG224="","",GC$2)</f>
        <v/>
      </c>
      <c r="GF224" s="145" t="str">
        <f t="shared" ref="GF224:GF260" si="968">IF(GG224="","",GC$3)</f>
        <v/>
      </c>
      <c r="GG224" s="146" t="str">
        <f t="shared" ref="GG224:GG260" si="969">IF(GN224="","",IF(ISNUMBER(SEARCH(":",GN224)),MID(GN224,FIND(":",GN224)+2,FIND("(",GN224)-FIND(":",GN224)-3),LEFT(GN224,FIND("(",GN224)-2)))</f>
        <v/>
      </c>
      <c r="GH224" s="147" t="str">
        <f t="shared" ref="GH224:GH260" si="970">IF(GN224="","",MID(GN224,FIND("(",GN224)+1,4))</f>
        <v/>
      </c>
      <c r="GI224" s="148" t="str">
        <f t="shared" ref="GI224:GI260" si="971">IF(ISNUMBER(SEARCH("*female*",GN224)),"female",IF(ISNUMBER(SEARCH("*male*",GN224)),"male",""))</f>
        <v/>
      </c>
      <c r="GJ224" s="149" t="str">
        <f t="shared" ref="GJ224:GJ260" si="972">IF(GN224="","",IF(ISERROR(MID(GN224,FIND("male,",GN224)+6,(FIND(")",GN224)-(FIND("male,",GN224)+6))))=TRUE,"missing/error",MID(GN224,FIND("male,",GN224)+6,(FIND(")",GN224)-(FIND("male,",GN224)+6)))))</f>
        <v/>
      </c>
      <c r="GK224" s="150" t="str">
        <f t="shared" ref="GK224:GK260" si="973">IF(GG224="","",(MID(GG224,(SEARCH("^^",SUBSTITUTE(GG224," ","^^",LEN(GG224)-LEN(SUBSTITUTE(GG224," ","")))))+1,99)&amp;"_"&amp;LEFT(GG224,FIND(" ",GG224)-1)&amp;"_"&amp;GH224))</f>
        <v/>
      </c>
      <c r="GL224" s="89"/>
      <c r="GM224" s="5"/>
      <c r="GN224" s="89"/>
      <c r="GO224" s="143" t="str">
        <f t="shared" ref="GO224:GO260" si="974">IF(GS224="","",GO$3)</f>
        <v/>
      </c>
      <c r="GP224" s="144" t="str">
        <f t="shared" ref="GP224:GP260" si="975">IF(GS224="","",GO$1)</f>
        <v/>
      </c>
      <c r="GQ224" s="145" t="str">
        <f t="shared" ref="GQ224:GQ260" si="976">IF(GS224="","",GO$2)</f>
        <v/>
      </c>
      <c r="GR224" s="145" t="str">
        <f t="shared" ref="GR224:GR260" si="977">IF(GS224="","",GO$3)</f>
        <v/>
      </c>
      <c r="GS224" s="146" t="str">
        <f t="shared" ref="GS224:GS260" si="978">IF(GZ224="","",IF(ISNUMBER(SEARCH(":",GZ224)),MID(GZ224,FIND(":",GZ224)+2,FIND("(",GZ224)-FIND(":",GZ224)-3),LEFT(GZ224,FIND("(",GZ224)-2)))</f>
        <v/>
      </c>
      <c r="GT224" s="147" t="str">
        <f t="shared" ref="GT224:GT260" si="979">IF(GZ224="","",MID(GZ224,FIND("(",GZ224)+1,4))</f>
        <v/>
      </c>
      <c r="GU224" s="148" t="str">
        <f t="shared" ref="GU224:GU260" si="980">IF(ISNUMBER(SEARCH("*female*",GZ224)),"female",IF(ISNUMBER(SEARCH("*male*",GZ224)),"male",""))</f>
        <v/>
      </c>
      <c r="GV224" s="149" t="str">
        <f t="shared" ref="GV224:GV260" si="981">IF(GZ224="","",IF(ISERROR(MID(GZ224,FIND("male,",GZ224)+6,(FIND(")",GZ224)-(FIND("male,",GZ224)+6))))=TRUE,"missing/error",MID(GZ224,FIND("male,",GZ224)+6,(FIND(")",GZ224)-(FIND("male,",GZ224)+6)))))</f>
        <v/>
      </c>
      <c r="GW224" s="150" t="str">
        <f t="shared" ref="GW224:GW260" si="982">IF(GS224="","",(MID(GS224,(SEARCH("^^",SUBSTITUTE(GS224," ","^^",LEN(GS224)-LEN(SUBSTITUTE(GS224," ","")))))+1,99)&amp;"_"&amp;LEFT(GS224,FIND(" ",GS224)-1)&amp;"_"&amp;GT224))</f>
        <v/>
      </c>
      <c r="GX224" s="89"/>
      <c r="GY224" s="5"/>
      <c r="GZ224" s="89"/>
      <c r="HA224" s="143" t="str">
        <f t="shared" ref="HA224:HA260" si="983">IF(HE224="","",HA$3)</f>
        <v/>
      </c>
      <c r="HB224" s="144" t="str">
        <f t="shared" ref="HB224:HB260" si="984">IF(HE224="","",HA$1)</f>
        <v/>
      </c>
      <c r="HC224" s="145" t="str">
        <f t="shared" ref="HC224:HC260" si="985">IF(HE224="","",HA$2)</f>
        <v/>
      </c>
      <c r="HD224" s="145" t="str">
        <f t="shared" ref="HD224:HD260" si="986">IF(HE224="","",HA$3)</f>
        <v/>
      </c>
      <c r="HE224" s="146" t="str">
        <f t="shared" ref="HE224:HE260" si="987">IF(HL224="","",IF(ISNUMBER(SEARCH(":",HL224)),MID(HL224,FIND(":",HL224)+2,FIND("(",HL224)-FIND(":",HL224)-3),LEFT(HL224,FIND("(",HL224)-2)))</f>
        <v/>
      </c>
      <c r="HF224" s="147" t="str">
        <f t="shared" ref="HF224:HF260" si="988">IF(HL224="","",MID(HL224,FIND("(",HL224)+1,4))</f>
        <v/>
      </c>
      <c r="HG224" s="148" t="str">
        <f t="shared" ref="HG224:HG260" si="989">IF(ISNUMBER(SEARCH("*female*",HL224)),"female",IF(ISNUMBER(SEARCH("*male*",HL224)),"male",""))</f>
        <v/>
      </c>
      <c r="HH224" s="149" t="str">
        <f t="shared" ref="HH224:HH260" si="990">IF(HL224="","",IF(ISERROR(MID(HL224,FIND("male,",HL224)+6,(FIND(")",HL224)-(FIND("male,",HL224)+6))))=TRUE,"missing/error",MID(HL224,FIND("male,",HL224)+6,(FIND(")",HL224)-(FIND("male,",HL224)+6)))))</f>
        <v/>
      </c>
      <c r="HI224" s="150" t="str">
        <f t="shared" ref="HI224:HI260" si="991">IF(HE224="","",(MID(HE224,(SEARCH("^^",SUBSTITUTE(HE224," ","^^",LEN(HE224)-LEN(SUBSTITUTE(HE224," ","")))))+1,99)&amp;"_"&amp;LEFT(HE224,FIND(" ",HE224)-1)&amp;"_"&amp;HF224))</f>
        <v/>
      </c>
      <c r="HJ224" s="89"/>
      <c r="HK224" s="5"/>
      <c r="HL224" s="89"/>
      <c r="HM224" s="143" t="str">
        <f t="shared" ref="HM224:HM260" si="992">IF(HQ224="","",HM$3)</f>
        <v/>
      </c>
      <c r="HN224" s="144" t="str">
        <f t="shared" ref="HN224:HN260" si="993">IF(HQ224="","",HM$1)</f>
        <v/>
      </c>
      <c r="HO224" s="145" t="str">
        <f t="shared" ref="HO224:HO260" si="994">IF(HQ224="","",HM$2)</f>
        <v/>
      </c>
      <c r="HP224" s="145" t="str">
        <f t="shared" ref="HP224:HP260" si="995">IF(HQ224="","",HM$3)</f>
        <v/>
      </c>
      <c r="HQ224" s="146" t="str">
        <f t="shared" ref="HQ224:HQ260" si="996">IF(HX224="","",IF(ISNUMBER(SEARCH(":",HX224)),MID(HX224,FIND(":",HX224)+2,FIND("(",HX224)-FIND(":",HX224)-3),LEFT(HX224,FIND("(",HX224)-2)))</f>
        <v/>
      </c>
      <c r="HR224" s="147" t="str">
        <f t="shared" ref="HR224:HR260" si="997">IF(HX224="","",MID(HX224,FIND("(",HX224)+1,4))</f>
        <v/>
      </c>
      <c r="HS224" s="148" t="str">
        <f t="shared" ref="HS224:HS260" si="998">IF(ISNUMBER(SEARCH("*female*",HX224)),"female",IF(ISNUMBER(SEARCH("*male*",HX224)),"male",""))</f>
        <v/>
      </c>
      <c r="HT224" s="149" t="str">
        <f t="shared" ref="HT224:HT260" si="999">IF(HX224="","",IF(ISERROR(MID(HX224,FIND("male,",HX224)+6,(FIND(")",HX224)-(FIND("male,",HX224)+6))))=TRUE,"missing/error",MID(HX224,FIND("male,",HX224)+6,(FIND(")",HX224)-(FIND("male,",HX224)+6)))))</f>
        <v/>
      </c>
      <c r="HU224" s="150" t="str">
        <f t="shared" ref="HU224:HU260" si="1000">IF(HQ224="","",(MID(HQ224,(SEARCH("^^",SUBSTITUTE(HQ224," ","^^",LEN(HQ224)-LEN(SUBSTITUTE(HQ224," ","")))))+1,99)&amp;"_"&amp;LEFT(HQ224,FIND(" ",HQ224)-1)&amp;"_"&amp;HR224))</f>
        <v/>
      </c>
      <c r="HV224" s="89"/>
      <c r="HW224" s="5"/>
      <c r="HX224" s="89"/>
      <c r="HY224" s="143" t="str">
        <f t="shared" ref="HY224:HY260" si="1001">IF(IC224="","",HY$3)</f>
        <v/>
      </c>
      <c r="HZ224" s="144" t="str">
        <f t="shared" ref="HZ224:HZ260" si="1002">IF(IC224="","",HY$1)</f>
        <v/>
      </c>
      <c r="IA224" s="145" t="str">
        <f t="shared" ref="IA224:IA260" si="1003">IF(IC224="","",HY$2)</f>
        <v/>
      </c>
      <c r="IB224" s="145" t="str">
        <f t="shared" ref="IB224:IB260" si="1004">IF(IC224="","",HY$3)</f>
        <v/>
      </c>
      <c r="IC224" s="146" t="str">
        <f t="shared" ref="IC224:IC260" si="1005">IF(IJ224="","",IF(ISNUMBER(SEARCH(":",IJ224)),MID(IJ224,FIND(":",IJ224)+2,FIND("(",IJ224)-FIND(":",IJ224)-3),LEFT(IJ224,FIND("(",IJ224)-2)))</f>
        <v/>
      </c>
      <c r="ID224" s="147" t="str">
        <f t="shared" ref="ID224:ID260" si="1006">IF(IJ224="","",MID(IJ224,FIND("(",IJ224)+1,4))</f>
        <v/>
      </c>
      <c r="IE224" s="148" t="str">
        <f t="shared" ref="IE224:IE260" si="1007">IF(ISNUMBER(SEARCH("*female*",IJ224)),"female",IF(ISNUMBER(SEARCH("*male*",IJ224)),"male",""))</f>
        <v/>
      </c>
      <c r="IF224" s="149" t="str">
        <f t="shared" ref="IF224:IF260" si="1008">IF(IJ224="","",IF(ISERROR(MID(IJ224,FIND("male,",IJ224)+6,(FIND(")",IJ224)-(FIND("male,",IJ224)+6))))=TRUE,"missing/error",MID(IJ224,FIND("male,",IJ224)+6,(FIND(")",IJ224)-(FIND("male,",IJ224)+6)))))</f>
        <v/>
      </c>
      <c r="IG224" s="150" t="str">
        <f t="shared" ref="IG224:IG260" si="1009">IF(IC224="","",(MID(IC224,(SEARCH("^^",SUBSTITUTE(IC224," ","^^",LEN(IC224)-LEN(SUBSTITUTE(IC224," ","")))))+1,99)&amp;"_"&amp;LEFT(IC224,FIND(" ",IC224)-1)&amp;"_"&amp;ID224))</f>
        <v/>
      </c>
      <c r="IH224" s="89"/>
      <c r="II224" s="5"/>
      <c r="IJ224" s="89"/>
      <c r="IK224" s="143" t="str">
        <f t="shared" ref="IK224:IK260" si="1010">IF(IO224="","",IK$3)</f>
        <v/>
      </c>
      <c r="IL224" s="144" t="str">
        <f t="shared" ref="IL224:IL260" si="1011">IF(IO224="","",IK$1)</f>
        <v/>
      </c>
      <c r="IM224" s="145" t="str">
        <f t="shared" ref="IM224:IM260" si="1012">IF(IO224="","",IK$2)</f>
        <v/>
      </c>
      <c r="IN224" s="145" t="str">
        <f t="shared" ref="IN224:IN260" si="1013">IF(IO224="","",IK$3)</f>
        <v/>
      </c>
      <c r="IO224" s="146" t="str">
        <f t="shared" ref="IO224:IO260" si="1014">IF(IV224="","",IF(ISNUMBER(SEARCH(":",IV224)),MID(IV224,FIND(":",IV224)+2,FIND("(",IV224)-FIND(":",IV224)-3),LEFT(IV224,FIND("(",IV224)-2)))</f>
        <v/>
      </c>
      <c r="IP224" s="147" t="str">
        <f t="shared" ref="IP224:IP260" si="1015">IF(IV224="","",MID(IV224,FIND("(",IV224)+1,4))</f>
        <v/>
      </c>
      <c r="IQ224" s="148" t="str">
        <f t="shared" ref="IQ224:IQ260" si="1016">IF(ISNUMBER(SEARCH("*female*",IV224)),"female",IF(ISNUMBER(SEARCH("*male*",IV224)),"male",""))</f>
        <v/>
      </c>
      <c r="IR224" s="149" t="str">
        <f t="shared" ref="IR224:IR260" si="1017">IF(IV224="","",IF(ISERROR(MID(IV224,FIND("male,",IV224)+6,(FIND(")",IV224)-(FIND("male,",IV224)+6))))=TRUE,"missing/error",MID(IV224,FIND("male,",IV224)+6,(FIND(")",IV224)-(FIND("male,",IV224)+6)))))</f>
        <v/>
      </c>
      <c r="IS224" s="150" t="str">
        <f t="shared" ref="IS224:IS260" si="1018">IF(IO224="","",(MID(IO224,(SEARCH("^^",SUBSTITUTE(IO224," ","^^",LEN(IO224)-LEN(SUBSTITUTE(IO224," ","")))))+1,99)&amp;"_"&amp;LEFT(IO224,FIND(" ",IO224)-1)&amp;"_"&amp;IP224))</f>
        <v/>
      </c>
      <c r="IT224" s="89"/>
      <c r="IU224" s="5"/>
      <c r="IV224" s="89"/>
      <c r="IW224" s="143" t="str">
        <f t="shared" ref="IW224:IW260" si="1019">IF(JA224="","",IW$3)</f>
        <v/>
      </c>
      <c r="IX224" s="144" t="str">
        <f t="shared" ref="IX224:IX260" si="1020">IF(JA224="","",IW$1)</f>
        <v/>
      </c>
      <c r="IY224" s="145" t="str">
        <f t="shared" ref="IY224:IY260" si="1021">IF(JA224="","",IW$2)</f>
        <v/>
      </c>
      <c r="IZ224" s="145" t="str">
        <f t="shared" ref="IZ224:IZ260" si="1022">IF(JA224="","",IW$3)</f>
        <v/>
      </c>
      <c r="JA224" s="146" t="str">
        <f t="shared" ref="JA224:JA260" si="1023">IF(JH224="","",IF(ISNUMBER(SEARCH(":",JH224)),MID(JH224,FIND(":",JH224)+2,FIND("(",JH224)-FIND(":",JH224)-3),LEFT(JH224,FIND("(",JH224)-2)))</f>
        <v/>
      </c>
      <c r="JB224" s="147" t="str">
        <f t="shared" ref="JB224:JB260" si="1024">IF(JH224="","",MID(JH224,FIND("(",JH224)+1,4))</f>
        <v/>
      </c>
      <c r="JC224" s="148" t="str">
        <f t="shared" ref="JC224:JC260" si="1025">IF(ISNUMBER(SEARCH("*female*",JH224)),"female",IF(ISNUMBER(SEARCH("*male*",JH224)),"male",""))</f>
        <v/>
      </c>
      <c r="JD224" s="149" t="str">
        <f t="shared" ref="JD224:JD260" si="1026">IF(JH224="","",IF(ISERROR(MID(JH224,FIND("male,",JH224)+6,(FIND(")",JH224)-(FIND("male,",JH224)+6))))=TRUE,"missing/error",MID(JH224,FIND("male,",JH224)+6,(FIND(")",JH224)-(FIND("male,",JH224)+6)))))</f>
        <v/>
      </c>
      <c r="JE224" s="150" t="str">
        <f t="shared" ref="JE224:JE260" si="1027">IF(JA224="","",(MID(JA224,(SEARCH("^^",SUBSTITUTE(JA224," ","^^",LEN(JA224)-LEN(SUBSTITUTE(JA224," ","")))))+1,99)&amp;"_"&amp;LEFT(JA224,FIND(" ",JA224)-1)&amp;"_"&amp;JB224))</f>
        <v/>
      </c>
      <c r="JF224" s="89"/>
      <c r="JG224" s="5"/>
      <c r="JH224" s="89"/>
      <c r="JI224" s="143" t="str">
        <f t="shared" ref="JI224:JI260" si="1028">IF(JM224="","",JI$3)</f>
        <v/>
      </c>
      <c r="JJ224" s="144" t="str">
        <f t="shared" ref="JJ224:JJ260" si="1029">IF(JM224="","",JI$1)</f>
        <v/>
      </c>
      <c r="JK224" s="145" t="str">
        <f t="shared" ref="JK224:JK260" si="1030">IF(JM224="","",JI$2)</f>
        <v/>
      </c>
      <c r="JL224" s="145" t="str">
        <f t="shared" ref="JL224:JL260" si="1031">IF(JM224="","",JI$3)</f>
        <v/>
      </c>
      <c r="JM224" s="146" t="str">
        <f t="shared" ref="JM224:JM260" si="1032">IF(JT224="","",IF(ISNUMBER(SEARCH(":",JT224)),MID(JT224,FIND(":",JT224)+2,FIND("(",JT224)-FIND(":",JT224)-3),LEFT(JT224,FIND("(",JT224)-2)))</f>
        <v/>
      </c>
      <c r="JN224" s="147" t="str">
        <f t="shared" ref="JN224:JN260" si="1033">IF(JT224="","",MID(JT224,FIND("(",JT224)+1,4))</f>
        <v/>
      </c>
      <c r="JO224" s="148" t="str">
        <f t="shared" ref="JO224:JO260" si="1034">IF(ISNUMBER(SEARCH("*female*",JT224)),"female",IF(ISNUMBER(SEARCH("*male*",JT224)),"male",""))</f>
        <v/>
      </c>
      <c r="JP224" s="149" t="str">
        <f t="shared" ref="JP224:JP260" si="1035">IF(JT224="","",IF(ISERROR(MID(JT224,FIND("male,",JT224)+6,(FIND(")",JT224)-(FIND("male,",JT224)+6))))=TRUE,"missing/error",MID(JT224,FIND("male,",JT224)+6,(FIND(")",JT224)-(FIND("male,",JT224)+6)))))</f>
        <v/>
      </c>
      <c r="JQ224" s="150" t="str">
        <f t="shared" ref="JQ224:JQ260" si="1036">IF(JM224="","",(MID(JM224,(SEARCH("^^",SUBSTITUTE(JM224," ","^^",LEN(JM224)-LEN(SUBSTITUTE(JM224," ","")))))+1,99)&amp;"_"&amp;LEFT(JM224,FIND(" ",JM224)-1)&amp;"_"&amp;JN224))</f>
        <v/>
      </c>
      <c r="JR224" s="89"/>
      <c r="JS224" s="5"/>
      <c r="JT224" s="89"/>
      <c r="JU224" s="143" t="str">
        <f t="shared" ref="JU224:JU260" si="1037">IF(JY224="","",JU$3)</f>
        <v/>
      </c>
      <c r="JV224" s="144" t="str">
        <f t="shared" ref="JV224:JV260" si="1038">IF(JY224="","",JU$1)</f>
        <v/>
      </c>
      <c r="JW224" s="145" t="str">
        <f t="shared" ref="JW224:JW260" si="1039">IF(JY224="","",JU$2)</f>
        <v/>
      </c>
      <c r="JX224" s="145" t="str">
        <f t="shared" ref="JX224:JX260" si="1040">IF(JY224="","",JU$3)</f>
        <v/>
      </c>
      <c r="JY224" s="146" t="str">
        <f t="shared" ref="JY224:JY260" si="1041">IF(KF224="","",IF(ISNUMBER(SEARCH(":",KF224)),MID(KF224,FIND(":",KF224)+2,FIND("(",KF224)-FIND(":",KF224)-3),LEFT(KF224,FIND("(",KF224)-2)))</f>
        <v/>
      </c>
      <c r="JZ224" s="147" t="str">
        <f t="shared" ref="JZ224:JZ260" si="1042">IF(KF224="","",MID(KF224,FIND("(",KF224)+1,4))</f>
        <v/>
      </c>
      <c r="KA224" s="148" t="str">
        <f t="shared" ref="KA224:KA260" si="1043">IF(ISNUMBER(SEARCH("*female*",KF224)),"female",IF(ISNUMBER(SEARCH("*male*",KF224)),"male",""))</f>
        <v/>
      </c>
      <c r="KB224" s="149" t="str">
        <f t="shared" ref="KB224:KB260" si="1044">IF(KF224="","",IF(ISERROR(MID(KF224,FIND("male,",KF224)+6,(FIND(")",KF224)-(FIND("male,",KF224)+6))))=TRUE,"missing/error",MID(KF224,FIND("male,",KF224)+6,(FIND(")",KF224)-(FIND("male,",KF224)+6)))))</f>
        <v/>
      </c>
      <c r="KC224" s="150" t="str">
        <f t="shared" ref="KC224:KC260" si="1045">IF(JY224="","",(MID(JY224,(SEARCH("^^",SUBSTITUTE(JY224," ","^^",LEN(JY224)-LEN(SUBSTITUTE(JY224," ","")))))+1,99)&amp;"_"&amp;LEFT(JY224,FIND(" ",JY224)-1)&amp;"_"&amp;JZ224))</f>
        <v/>
      </c>
      <c r="KD224" s="89"/>
      <c r="KE224" s="5"/>
      <c r="KF224" s="89"/>
    </row>
    <row r="225" spans="1:292" ht="13.5" customHeight="1" x14ac:dyDescent="0.25">
      <c r="A225" s="100"/>
      <c r="E225" s="143" t="str">
        <f t="shared" si="845"/>
        <v/>
      </c>
      <c r="F225" s="144" t="str">
        <f t="shared" si="846"/>
        <v/>
      </c>
      <c r="G225" s="145" t="str">
        <f t="shared" si="847"/>
        <v/>
      </c>
      <c r="H225" s="145" t="str">
        <f t="shared" si="848"/>
        <v/>
      </c>
      <c r="I225" s="146" t="str">
        <f t="shared" si="849"/>
        <v/>
      </c>
      <c r="J225" s="147" t="str">
        <f t="shared" si="850"/>
        <v/>
      </c>
      <c r="K225" s="148" t="str">
        <f t="shared" si="851"/>
        <v/>
      </c>
      <c r="L225" s="149" t="str">
        <f t="shared" si="852"/>
        <v/>
      </c>
      <c r="M225" s="150" t="str">
        <f t="shared" si="853"/>
        <v/>
      </c>
      <c r="O225" s="5"/>
      <c r="Q225" s="143" t="str">
        <f t="shared" si="854"/>
        <v/>
      </c>
      <c r="R225" s="144" t="str">
        <f t="shared" si="855"/>
        <v/>
      </c>
      <c r="S225" s="145" t="str">
        <f t="shared" si="856"/>
        <v/>
      </c>
      <c r="T225" s="145" t="str">
        <f t="shared" si="857"/>
        <v/>
      </c>
      <c r="U225" s="146" t="str">
        <f t="shared" si="858"/>
        <v/>
      </c>
      <c r="V225" s="147" t="str">
        <f t="shared" si="859"/>
        <v/>
      </c>
      <c r="W225" s="148" t="str">
        <f t="shared" si="860"/>
        <v/>
      </c>
      <c r="X225" s="149" t="str">
        <f t="shared" si="861"/>
        <v/>
      </c>
      <c r="Y225" s="150" t="str">
        <f t="shared" si="862"/>
        <v/>
      </c>
      <c r="AA225" s="5"/>
      <c r="AC225" s="143" t="str">
        <f t="shared" si="863"/>
        <v/>
      </c>
      <c r="AD225" s="144" t="str">
        <f t="shared" si="864"/>
        <v/>
      </c>
      <c r="AE225" s="145" t="str">
        <f t="shared" si="865"/>
        <v/>
      </c>
      <c r="AF225" s="145" t="str">
        <f t="shared" si="866"/>
        <v/>
      </c>
      <c r="AG225" s="146" t="str">
        <f t="shared" si="867"/>
        <v/>
      </c>
      <c r="AH225" s="147" t="str">
        <f t="shared" si="868"/>
        <v/>
      </c>
      <c r="AI225" s="148" t="str">
        <f t="shared" si="869"/>
        <v/>
      </c>
      <c r="AJ225" s="149" t="str">
        <f t="shared" si="870"/>
        <v/>
      </c>
      <c r="AK225" s="150" t="str">
        <f t="shared" si="871"/>
        <v/>
      </c>
      <c r="AM225" s="5"/>
      <c r="AO225" s="143" t="str">
        <f t="shared" si="831"/>
        <v/>
      </c>
      <c r="AP225" s="144" t="str">
        <f t="shared" si="832"/>
        <v/>
      </c>
      <c r="AQ225" s="145" t="str">
        <f t="shared" si="872"/>
        <v/>
      </c>
      <c r="AR225" s="145" t="str">
        <f t="shared" si="873"/>
        <v/>
      </c>
      <c r="AS225" s="146" t="str">
        <f t="shared" si="833"/>
        <v/>
      </c>
      <c r="AT225" s="147" t="str">
        <f t="shared" si="834"/>
        <v/>
      </c>
      <c r="AU225" s="148" t="str">
        <f t="shared" si="835"/>
        <v/>
      </c>
      <c r="AV225" s="149" t="str">
        <f t="shared" si="836"/>
        <v/>
      </c>
      <c r="AW225" s="150" t="str">
        <f t="shared" si="837"/>
        <v/>
      </c>
      <c r="AX225" s="89"/>
      <c r="AY225" s="5"/>
      <c r="AZ225" s="89"/>
      <c r="BA225" s="143" t="str">
        <f t="shared" si="838"/>
        <v/>
      </c>
      <c r="BB225" s="144" t="str">
        <f t="shared" si="839"/>
        <v/>
      </c>
      <c r="BC225" s="145" t="str">
        <f t="shared" si="874"/>
        <v/>
      </c>
      <c r="BD225" s="145" t="str">
        <f t="shared" si="875"/>
        <v/>
      </c>
      <c r="BE225" s="146" t="str">
        <f t="shared" si="840"/>
        <v/>
      </c>
      <c r="BF225" s="147" t="str">
        <f t="shared" si="841"/>
        <v/>
      </c>
      <c r="BG225" s="148" t="str">
        <f t="shared" si="842"/>
        <v/>
      </c>
      <c r="BH225" s="149" t="str">
        <f t="shared" si="843"/>
        <v/>
      </c>
      <c r="BI225" s="150" t="str">
        <f t="shared" si="844"/>
        <v/>
      </c>
      <c r="BJ225" s="89"/>
      <c r="BK225" s="5"/>
      <c r="BL225" s="89"/>
      <c r="BM225" s="143" t="str">
        <f t="shared" si="876"/>
        <v/>
      </c>
      <c r="BN225" s="144" t="str">
        <f t="shared" si="877"/>
        <v/>
      </c>
      <c r="BO225" s="145" t="str">
        <f t="shared" si="878"/>
        <v/>
      </c>
      <c r="BP225" s="145" t="str">
        <f t="shared" si="879"/>
        <v/>
      </c>
      <c r="BQ225" s="146" t="str">
        <f t="shared" si="880"/>
        <v/>
      </c>
      <c r="BR225" s="147" t="str">
        <f t="shared" si="881"/>
        <v/>
      </c>
      <c r="BS225" s="148" t="str">
        <f t="shared" si="882"/>
        <v/>
      </c>
      <c r="BT225" s="149" t="str">
        <f t="shared" si="883"/>
        <v/>
      </c>
      <c r="BU225" s="150" t="str">
        <f t="shared" si="884"/>
        <v/>
      </c>
      <c r="BV225" s="89"/>
      <c r="BW225" s="5"/>
      <c r="BX225" s="89"/>
      <c r="BY225" s="143" t="str">
        <f t="shared" si="885"/>
        <v/>
      </c>
      <c r="BZ225" s="144" t="str">
        <f t="shared" si="886"/>
        <v/>
      </c>
      <c r="CA225" s="145" t="str">
        <f t="shared" si="887"/>
        <v/>
      </c>
      <c r="CB225" s="145" t="str">
        <f t="shared" si="888"/>
        <v/>
      </c>
      <c r="CC225" s="146" t="str">
        <f t="shared" si="889"/>
        <v/>
      </c>
      <c r="CD225" s="147" t="str">
        <f t="shared" si="890"/>
        <v/>
      </c>
      <c r="CE225" s="148" t="str">
        <f t="shared" si="891"/>
        <v/>
      </c>
      <c r="CF225" s="149" t="str">
        <f t="shared" si="892"/>
        <v/>
      </c>
      <c r="CG225" s="150" t="str">
        <f t="shared" si="893"/>
        <v/>
      </c>
      <c r="CH225" s="89"/>
      <c r="CI225" s="5"/>
      <c r="CJ225" s="89"/>
      <c r="CK225" s="143" t="str">
        <f t="shared" si="894"/>
        <v/>
      </c>
      <c r="CL225" s="144" t="str">
        <f t="shared" si="895"/>
        <v/>
      </c>
      <c r="CM225" s="145" t="str">
        <f t="shared" si="896"/>
        <v/>
      </c>
      <c r="CN225" s="145" t="str">
        <f t="shared" si="897"/>
        <v/>
      </c>
      <c r="CO225" s="146" t="str">
        <f t="shared" si="898"/>
        <v/>
      </c>
      <c r="CP225" s="147" t="str">
        <f t="shared" si="899"/>
        <v/>
      </c>
      <c r="CQ225" s="148" t="str">
        <f t="shared" si="900"/>
        <v/>
      </c>
      <c r="CR225" s="149" t="str">
        <f t="shared" si="901"/>
        <v/>
      </c>
      <c r="CS225" s="150" t="str">
        <f t="shared" si="902"/>
        <v/>
      </c>
      <c r="CT225" s="89"/>
      <c r="CU225" s="5"/>
      <c r="CV225" s="89"/>
      <c r="CW225" s="143" t="str">
        <f t="shared" si="903"/>
        <v/>
      </c>
      <c r="CX225" s="144" t="str">
        <f t="shared" si="904"/>
        <v/>
      </c>
      <c r="CY225" s="145" t="str">
        <f t="shared" si="905"/>
        <v/>
      </c>
      <c r="CZ225" s="145" t="str">
        <f t="shared" si="906"/>
        <v/>
      </c>
      <c r="DA225" s="146" t="str">
        <f t="shared" si="907"/>
        <v/>
      </c>
      <c r="DB225" s="147" t="str">
        <f t="shared" si="908"/>
        <v/>
      </c>
      <c r="DC225" s="148" t="str">
        <f t="shared" si="909"/>
        <v/>
      </c>
      <c r="DD225" s="149" t="str">
        <f t="shared" si="910"/>
        <v/>
      </c>
      <c r="DE225" s="150" t="str">
        <f t="shared" si="911"/>
        <v/>
      </c>
      <c r="DF225" s="89"/>
      <c r="DG225" s="5"/>
      <c r="DH225" s="89"/>
      <c r="DI225" s="143" t="str">
        <f t="shared" si="912"/>
        <v/>
      </c>
      <c r="DJ225" s="144" t="str">
        <f t="shared" si="913"/>
        <v/>
      </c>
      <c r="DK225" s="145" t="str">
        <f t="shared" si="914"/>
        <v/>
      </c>
      <c r="DL225" s="145" t="str">
        <f t="shared" si="915"/>
        <v/>
      </c>
      <c r="DM225" s="146" t="str">
        <f t="shared" si="916"/>
        <v/>
      </c>
      <c r="DN225" s="147" t="str">
        <f t="shared" si="917"/>
        <v/>
      </c>
      <c r="DO225" s="148" t="str">
        <f t="shared" si="918"/>
        <v/>
      </c>
      <c r="DP225" s="149" t="str">
        <f t="shared" si="919"/>
        <v/>
      </c>
      <c r="DQ225" s="150" t="str">
        <f t="shared" si="920"/>
        <v/>
      </c>
      <c r="DR225" s="89"/>
      <c r="DS225" s="5"/>
      <c r="DT225" s="89"/>
      <c r="DU225" s="143" t="str">
        <f t="shared" si="921"/>
        <v/>
      </c>
      <c r="DV225" s="144" t="str">
        <f t="shared" si="922"/>
        <v/>
      </c>
      <c r="DW225" s="145" t="str">
        <f t="shared" si="923"/>
        <v/>
      </c>
      <c r="DX225" s="145" t="str">
        <f t="shared" si="924"/>
        <v/>
      </c>
      <c r="DY225" s="146" t="str">
        <f t="shared" si="925"/>
        <v/>
      </c>
      <c r="DZ225" s="147" t="str">
        <f t="shared" si="926"/>
        <v/>
      </c>
      <c r="EA225" s="148" t="str">
        <f t="shared" si="927"/>
        <v/>
      </c>
      <c r="EB225" s="149" t="str">
        <f t="shared" si="928"/>
        <v/>
      </c>
      <c r="EC225" s="150" t="str">
        <f t="shared" si="929"/>
        <v/>
      </c>
      <c r="ED225" s="89"/>
      <c r="EE225" s="5"/>
      <c r="EF225" s="89"/>
      <c r="EG225" s="143" t="str">
        <f t="shared" si="930"/>
        <v/>
      </c>
      <c r="EH225" s="144" t="str">
        <f t="shared" si="931"/>
        <v/>
      </c>
      <c r="EI225" s="145" t="str">
        <f t="shared" si="932"/>
        <v/>
      </c>
      <c r="EJ225" s="145" t="str">
        <f t="shared" si="933"/>
        <v/>
      </c>
      <c r="EK225" s="146" t="str">
        <f t="shared" si="934"/>
        <v/>
      </c>
      <c r="EL225" s="147" t="str">
        <f t="shared" si="935"/>
        <v/>
      </c>
      <c r="EM225" s="148" t="str">
        <f t="shared" si="936"/>
        <v/>
      </c>
      <c r="EN225" s="149" t="str">
        <f t="shared" si="937"/>
        <v/>
      </c>
      <c r="EO225" s="150" t="str">
        <f t="shared" si="938"/>
        <v/>
      </c>
      <c r="EP225" s="89"/>
      <c r="EQ225" s="5"/>
      <c r="ER225" s="89"/>
      <c r="ES225" s="143" t="str">
        <f t="shared" si="939"/>
        <v/>
      </c>
      <c r="ET225" s="144" t="str">
        <f t="shared" si="940"/>
        <v/>
      </c>
      <c r="EU225" s="145" t="str">
        <f t="shared" si="941"/>
        <v/>
      </c>
      <c r="EV225" s="145" t="str">
        <f t="shared" si="942"/>
        <v/>
      </c>
      <c r="EW225" s="146" t="str">
        <f t="shared" si="943"/>
        <v/>
      </c>
      <c r="EX225" s="147" t="str">
        <f t="shared" si="944"/>
        <v/>
      </c>
      <c r="EY225" s="148" t="str">
        <f t="shared" si="945"/>
        <v/>
      </c>
      <c r="EZ225" s="149" t="str">
        <f t="shared" si="946"/>
        <v/>
      </c>
      <c r="FA225" s="150" t="str">
        <f t="shared" si="947"/>
        <v/>
      </c>
      <c r="FB225" s="89"/>
      <c r="FC225" s="5"/>
      <c r="FD225" s="89"/>
      <c r="FE225" s="143" t="str">
        <f t="shared" si="948"/>
        <v/>
      </c>
      <c r="FF225" s="144" t="str">
        <f t="shared" si="949"/>
        <v/>
      </c>
      <c r="FG225" s="145" t="str">
        <f t="shared" si="950"/>
        <v/>
      </c>
      <c r="FH225" s="145" t="str">
        <f t="shared" si="951"/>
        <v/>
      </c>
      <c r="FI225" s="146" t="str">
        <f t="shared" si="952"/>
        <v/>
      </c>
      <c r="FJ225" s="147" t="str">
        <f t="shared" si="953"/>
        <v/>
      </c>
      <c r="FK225" s="148" t="str">
        <f t="shared" si="954"/>
        <v/>
      </c>
      <c r="FL225" s="149" t="str">
        <f t="shared" si="955"/>
        <v/>
      </c>
      <c r="FM225" s="150" t="str">
        <f t="shared" si="956"/>
        <v/>
      </c>
      <c r="FN225" s="89"/>
      <c r="FO225" s="5"/>
      <c r="FP225" s="89"/>
      <c r="FQ225" s="143" t="str">
        <f>IF(FU225="","",#REF!)</f>
        <v/>
      </c>
      <c r="FR225" s="144" t="str">
        <f t="shared" si="957"/>
        <v/>
      </c>
      <c r="FS225" s="145" t="str">
        <f t="shared" si="958"/>
        <v/>
      </c>
      <c r="FT225" s="145" t="str">
        <f t="shared" si="959"/>
        <v/>
      </c>
      <c r="FU225" s="146" t="str">
        <f t="shared" si="960"/>
        <v/>
      </c>
      <c r="FV225" s="147" t="str">
        <f t="shared" si="961"/>
        <v/>
      </c>
      <c r="FW225" s="148" t="str">
        <f t="shared" si="962"/>
        <v/>
      </c>
      <c r="FX225" s="149" t="str">
        <f t="shared" si="963"/>
        <v/>
      </c>
      <c r="FY225" s="150" t="str">
        <f t="shared" si="964"/>
        <v/>
      </c>
      <c r="FZ225" s="89"/>
      <c r="GA225" s="5"/>
      <c r="GB225" s="89"/>
      <c r="GC225" s="143" t="str">
        <f t="shared" si="965"/>
        <v/>
      </c>
      <c r="GD225" s="144" t="str">
        <f t="shared" si="966"/>
        <v/>
      </c>
      <c r="GE225" s="145" t="str">
        <f t="shared" si="967"/>
        <v/>
      </c>
      <c r="GF225" s="145" t="str">
        <f t="shared" si="968"/>
        <v/>
      </c>
      <c r="GG225" s="146" t="str">
        <f t="shared" si="969"/>
        <v/>
      </c>
      <c r="GH225" s="147" t="str">
        <f t="shared" si="970"/>
        <v/>
      </c>
      <c r="GI225" s="148" t="str">
        <f t="shared" si="971"/>
        <v/>
      </c>
      <c r="GJ225" s="149" t="str">
        <f t="shared" si="972"/>
        <v/>
      </c>
      <c r="GK225" s="150" t="str">
        <f t="shared" si="973"/>
        <v/>
      </c>
      <c r="GL225" s="89"/>
      <c r="GM225" s="5"/>
      <c r="GN225" s="89"/>
      <c r="GO225" s="143" t="str">
        <f t="shared" si="974"/>
        <v/>
      </c>
      <c r="GP225" s="144" t="str">
        <f t="shared" si="975"/>
        <v/>
      </c>
      <c r="GQ225" s="145" t="str">
        <f t="shared" si="976"/>
        <v/>
      </c>
      <c r="GR225" s="145" t="str">
        <f t="shared" si="977"/>
        <v/>
      </c>
      <c r="GS225" s="146" t="str">
        <f t="shared" si="978"/>
        <v/>
      </c>
      <c r="GT225" s="147" t="str">
        <f t="shared" si="979"/>
        <v/>
      </c>
      <c r="GU225" s="148" t="str">
        <f t="shared" si="980"/>
        <v/>
      </c>
      <c r="GV225" s="149" t="str">
        <f t="shared" si="981"/>
        <v/>
      </c>
      <c r="GW225" s="150" t="str">
        <f t="shared" si="982"/>
        <v/>
      </c>
      <c r="GX225" s="89"/>
      <c r="GY225" s="5"/>
      <c r="GZ225" s="89"/>
      <c r="HA225" s="143" t="str">
        <f t="shared" si="983"/>
        <v/>
      </c>
      <c r="HB225" s="144" t="str">
        <f t="shared" si="984"/>
        <v/>
      </c>
      <c r="HC225" s="145" t="str">
        <f t="shared" si="985"/>
        <v/>
      </c>
      <c r="HD225" s="145" t="str">
        <f t="shared" si="986"/>
        <v/>
      </c>
      <c r="HE225" s="146" t="str">
        <f t="shared" si="987"/>
        <v/>
      </c>
      <c r="HF225" s="147" t="str">
        <f t="shared" si="988"/>
        <v/>
      </c>
      <c r="HG225" s="148" t="str">
        <f t="shared" si="989"/>
        <v/>
      </c>
      <c r="HH225" s="149" t="str">
        <f t="shared" si="990"/>
        <v/>
      </c>
      <c r="HI225" s="150" t="str">
        <f t="shared" si="991"/>
        <v/>
      </c>
      <c r="HJ225" s="89"/>
      <c r="HK225" s="5"/>
      <c r="HL225" s="89"/>
      <c r="HM225" s="143" t="str">
        <f t="shared" si="992"/>
        <v/>
      </c>
      <c r="HN225" s="144" t="str">
        <f t="shared" si="993"/>
        <v/>
      </c>
      <c r="HO225" s="145" t="str">
        <f t="shared" si="994"/>
        <v/>
      </c>
      <c r="HP225" s="145" t="str">
        <f t="shared" si="995"/>
        <v/>
      </c>
      <c r="HQ225" s="146" t="str">
        <f t="shared" si="996"/>
        <v/>
      </c>
      <c r="HR225" s="147" t="str">
        <f t="shared" si="997"/>
        <v/>
      </c>
      <c r="HS225" s="148" t="str">
        <f t="shared" si="998"/>
        <v/>
      </c>
      <c r="HT225" s="149" t="str">
        <f t="shared" si="999"/>
        <v/>
      </c>
      <c r="HU225" s="150" t="str">
        <f t="shared" si="1000"/>
        <v/>
      </c>
      <c r="HV225" s="89"/>
      <c r="HW225" s="5"/>
      <c r="HX225" s="89"/>
      <c r="HY225" s="143" t="str">
        <f t="shared" si="1001"/>
        <v/>
      </c>
      <c r="HZ225" s="144" t="str">
        <f t="shared" si="1002"/>
        <v/>
      </c>
      <c r="IA225" s="145" t="str">
        <f t="shared" si="1003"/>
        <v/>
      </c>
      <c r="IB225" s="145" t="str">
        <f t="shared" si="1004"/>
        <v/>
      </c>
      <c r="IC225" s="146" t="str">
        <f t="shared" si="1005"/>
        <v/>
      </c>
      <c r="ID225" s="147" t="str">
        <f t="shared" si="1006"/>
        <v/>
      </c>
      <c r="IE225" s="148" t="str">
        <f t="shared" si="1007"/>
        <v/>
      </c>
      <c r="IF225" s="149" t="str">
        <f t="shared" si="1008"/>
        <v/>
      </c>
      <c r="IG225" s="150" t="str">
        <f t="shared" si="1009"/>
        <v/>
      </c>
      <c r="IH225" s="89"/>
      <c r="II225" s="5"/>
      <c r="IJ225" s="89"/>
      <c r="IK225" s="143" t="str">
        <f t="shared" si="1010"/>
        <v/>
      </c>
      <c r="IL225" s="144" t="str">
        <f t="shared" si="1011"/>
        <v/>
      </c>
      <c r="IM225" s="145" t="str">
        <f t="shared" si="1012"/>
        <v/>
      </c>
      <c r="IN225" s="145" t="str">
        <f t="shared" si="1013"/>
        <v/>
      </c>
      <c r="IO225" s="146" t="str">
        <f t="shared" si="1014"/>
        <v/>
      </c>
      <c r="IP225" s="147" t="str">
        <f t="shared" si="1015"/>
        <v/>
      </c>
      <c r="IQ225" s="148" t="str">
        <f t="shared" si="1016"/>
        <v/>
      </c>
      <c r="IR225" s="149" t="str">
        <f t="shared" si="1017"/>
        <v/>
      </c>
      <c r="IS225" s="150" t="str">
        <f t="shared" si="1018"/>
        <v/>
      </c>
      <c r="IT225" s="89"/>
      <c r="IU225" s="5"/>
      <c r="IV225" s="89"/>
      <c r="IW225" s="143" t="str">
        <f t="shared" si="1019"/>
        <v/>
      </c>
      <c r="IX225" s="144" t="str">
        <f t="shared" si="1020"/>
        <v/>
      </c>
      <c r="IY225" s="145" t="str">
        <f t="shared" si="1021"/>
        <v/>
      </c>
      <c r="IZ225" s="145" t="str">
        <f t="shared" si="1022"/>
        <v/>
      </c>
      <c r="JA225" s="146" t="str">
        <f t="shared" si="1023"/>
        <v/>
      </c>
      <c r="JB225" s="147" t="str">
        <f t="shared" si="1024"/>
        <v/>
      </c>
      <c r="JC225" s="148" t="str">
        <f t="shared" si="1025"/>
        <v/>
      </c>
      <c r="JD225" s="149" t="str">
        <f t="shared" si="1026"/>
        <v/>
      </c>
      <c r="JE225" s="150" t="str">
        <f t="shared" si="1027"/>
        <v/>
      </c>
      <c r="JF225" s="89"/>
      <c r="JG225" s="5"/>
      <c r="JH225" s="89"/>
      <c r="JI225" s="143" t="str">
        <f t="shared" si="1028"/>
        <v/>
      </c>
      <c r="JJ225" s="144" t="str">
        <f t="shared" si="1029"/>
        <v/>
      </c>
      <c r="JK225" s="145" t="str">
        <f t="shared" si="1030"/>
        <v/>
      </c>
      <c r="JL225" s="145" t="str">
        <f t="shared" si="1031"/>
        <v/>
      </c>
      <c r="JM225" s="146" t="str">
        <f t="shared" si="1032"/>
        <v/>
      </c>
      <c r="JN225" s="147" t="str">
        <f t="shared" si="1033"/>
        <v/>
      </c>
      <c r="JO225" s="148" t="str">
        <f t="shared" si="1034"/>
        <v/>
      </c>
      <c r="JP225" s="149" t="str">
        <f t="shared" si="1035"/>
        <v/>
      </c>
      <c r="JQ225" s="150" t="str">
        <f t="shared" si="1036"/>
        <v/>
      </c>
      <c r="JR225" s="89"/>
      <c r="JS225" s="5"/>
      <c r="JT225" s="89"/>
      <c r="JU225" s="143" t="str">
        <f t="shared" si="1037"/>
        <v/>
      </c>
      <c r="JV225" s="144" t="str">
        <f t="shared" si="1038"/>
        <v/>
      </c>
      <c r="JW225" s="145" t="str">
        <f t="shared" si="1039"/>
        <v/>
      </c>
      <c r="JX225" s="145" t="str">
        <f t="shared" si="1040"/>
        <v/>
      </c>
      <c r="JY225" s="146" t="str">
        <f t="shared" si="1041"/>
        <v/>
      </c>
      <c r="JZ225" s="147" t="str">
        <f t="shared" si="1042"/>
        <v/>
      </c>
      <c r="KA225" s="148" t="str">
        <f t="shared" si="1043"/>
        <v/>
      </c>
      <c r="KB225" s="149" t="str">
        <f t="shared" si="1044"/>
        <v/>
      </c>
      <c r="KC225" s="150" t="str">
        <f t="shared" si="1045"/>
        <v/>
      </c>
      <c r="KD225" s="89"/>
      <c r="KE225" s="5"/>
      <c r="KF225" s="89"/>
    </row>
    <row r="226" spans="1:292" ht="13.5" customHeight="1" x14ac:dyDescent="0.25">
      <c r="A226" s="100"/>
      <c r="E226" s="143" t="str">
        <f t="shared" si="845"/>
        <v/>
      </c>
      <c r="F226" s="144" t="str">
        <f t="shared" si="846"/>
        <v/>
      </c>
      <c r="G226" s="145" t="str">
        <f t="shared" si="847"/>
        <v/>
      </c>
      <c r="H226" s="145" t="str">
        <f t="shared" si="848"/>
        <v/>
      </c>
      <c r="I226" s="146" t="str">
        <f t="shared" si="849"/>
        <v/>
      </c>
      <c r="J226" s="147" t="str">
        <f t="shared" si="850"/>
        <v/>
      </c>
      <c r="K226" s="148" t="str">
        <f t="shared" si="851"/>
        <v/>
      </c>
      <c r="L226" s="149" t="str">
        <f t="shared" si="852"/>
        <v/>
      </c>
      <c r="M226" s="150" t="str">
        <f t="shared" si="853"/>
        <v/>
      </c>
      <c r="O226" s="5"/>
      <c r="Q226" s="143" t="str">
        <f t="shared" si="854"/>
        <v/>
      </c>
      <c r="R226" s="144" t="str">
        <f t="shared" si="855"/>
        <v/>
      </c>
      <c r="S226" s="145" t="str">
        <f t="shared" si="856"/>
        <v/>
      </c>
      <c r="T226" s="145" t="str">
        <f t="shared" si="857"/>
        <v/>
      </c>
      <c r="U226" s="146" t="str">
        <f t="shared" si="858"/>
        <v/>
      </c>
      <c r="V226" s="147" t="str">
        <f t="shared" si="859"/>
        <v/>
      </c>
      <c r="W226" s="148" t="str">
        <f t="shared" si="860"/>
        <v/>
      </c>
      <c r="X226" s="149" t="str">
        <f t="shared" si="861"/>
        <v/>
      </c>
      <c r="Y226" s="150" t="str">
        <f t="shared" si="862"/>
        <v/>
      </c>
      <c r="AA226" s="5"/>
      <c r="AC226" s="143" t="str">
        <f t="shared" si="863"/>
        <v/>
      </c>
      <c r="AD226" s="144" t="str">
        <f t="shared" si="864"/>
        <v/>
      </c>
      <c r="AE226" s="145" t="str">
        <f t="shared" si="865"/>
        <v/>
      </c>
      <c r="AF226" s="145" t="str">
        <f t="shared" si="866"/>
        <v/>
      </c>
      <c r="AG226" s="146" t="str">
        <f t="shared" si="867"/>
        <v/>
      </c>
      <c r="AH226" s="147" t="str">
        <f t="shared" si="868"/>
        <v/>
      </c>
      <c r="AI226" s="148" t="str">
        <f t="shared" si="869"/>
        <v/>
      </c>
      <c r="AJ226" s="149" t="str">
        <f t="shared" si="870"/>
        <v/>
      </c>
      <c r="AK226" s="150" t="str">
        <f t="shared" si="871"/>
        <v/>
      </c>
      <c r="AM226" s="5"/>
      <c r="AO226" s="143" t="str">
        <f t="shared" si="831"/>
        <v/>
      </c>
      <c r="AP226" s="144" t="str">
        <f t="shared" si="832"/>
        <v/>
      </c>
      <c r="AQ226" s="145" t="str">
        <f t="shared" si="872"/>
        <v/>
      </c>
      <c r="AR226" s="145" t="str">
        <f t="shared" si="873"/>
        <v/>
      </c>
      <c r="AS226" s="146" t="str">
        <f t="shared" si="833"/>
        <v/>
      </c>
      <c r="AT226" s="147" t="str">
        <f t="shared" si="834"/>
        <v/>
      </c>
      <c r="AU226" s="148" t="str">
        <f t="shared" si="835"/>
        <v/>
      </c>
      <c r="AV226" s="149" t="str">
        <f t="shared" si="836"/>
        <v/>
      </c>
      <c r="AW226" s="150" t="str">
        <f t="shared" si="837"/>
        <v/>
      </c>
      <c r="AX226" s="89"/>
      <c r="AY226" s="5"/>
      <c r="AZ226" s="89"/>
      <c r="BA226" s="143" t="str">
        <f t="shared" si="838"/>
        <v/>
      </c>
      <c r="BB226" s="144" t="str">
        <f t="shared" si="839"/>
        <v/>
      </c>
      <c r="BC226" s="145" t="str">
        <f t="shared" si="874"/>
        <v/>
      </c>
      <c r="BD226" s="145" t="str">
        <f t="shared" si="875"/>
        <v/>
      </c>
      <c r="BE226" s="146" t="str">
        <f t="shared" si="840"/>
        <v/>
      </c>
      <c r="BF226" s="147" t="str">
        <f t="shared" si="841"/>
        <v/>
      </c>
      <c r="BG226" s="148" t="str">
        <f t="shared" si="842"/>
        <v/>
      </c>
      <c r="BH226" s="149" t="str">
        <f t="shared" si="843"/>
        <v/>
      </c>
      <c r="BI226" s="150" t="str">
        <f t="shared" si="844"/>
        <v/>
      </c>
      <c r="BJ226" s="89"/>
      <c r="BK226" s="5"/>
      <c r="BL226" s="89"/>
      <c r="BM226" s="143" t="str">
        <f t="shared" si="876"/>
        <v/>
      </c>
      <c r="BN226" s="144" t="str">
        <f t="shared" si="877"/>
        <v/>
      </c>
      <c r="BO226" s="145" t="str">
        <f t="shared" si="878"/>
        <v/>
      </c>
      <c r="BP226" s="145" t="str">
        <f t="shared" si="879"/>
        <v/>
      </c>
      <c r="BQ226" s="146" t="str">
        <f t="shared" si="880"/>
        <v/>
      </c>
      <c r="BR226" s="147" t="str">
        <f t="shared" si="881"/>
        <v/>
      </c>
      <c r="BS226" s="148" t="str">
        <f t="shared" si="882"/>
        <v/>
      </c>
      <c r="BT226" s="149" t="str">
        <f t="shared" si="883"/>
        <v/>
      </c>
      <c r="BU226" s="150" t="str">
        <f t="shared" si="884"/>
        <v/>
      </c>
      <c r="BV226" s="89"/>
      <c r="BW226" s="5"/>
      <c r="BX226" s="89"/>
      <c r="BY226" s="143" t="str">
        <f t="shared" si="885"/>
        <v/>
      </c>
      <c r="BZ226" s="144" t="str">
        <f t="shared" si="886"/>
        <v/>
      </c>
      <c r="CA226" s="145" t="str">
        <f t="shared" si="887"/>
        <v/>
      </c>
      <c r="CB226" s="145" t="str">
        <f t="shared" si="888"/>
        <v/>
      </c>
      <c r="CC226" s="146" t="str">
        <f t="shared" si="889"/>
        <v/>
      </c>
      <c r="CD226" s="147" t="str">
        <f t="shared" si="890"/>
        <v/>
      </c>
      <c r="CE226" s="148" t="str">
        <f t="shared" si="891"/>
        <v/>
      </c>
      <c r="CF226" s="149" t="str">
        <f t="shared" si="892"/>
        <v/>
      </c>
      <c r="CG226" s="150" t="str">
        <f t="shared" si="893"/>
        <v/>
      </c>
      <c r="CH226" s="89"/>
      <c r="CI226" s="5"/>
      <c r="CJ226" s="89"/>
      <c r="CK226" s="143" t="str">
        <f t="shared" si="894"/>
        <v/>
      </c>
      <c r="CL226" s="144" t="str">
        <f t="shared" si="895"/>
        <v/>
      </c>
      <c r="CM226" s="145" t="str">
        <f t="shared" si="896"/>
        <v/>
      </c>
      <c r="CN226" s="145" t="str">
        <f t="shared" si="897"/>
        <v/>
      </c>
      <c r="CO226" s="146" t="str">
        <f t="shared" si="898"/>
        <v/>
      </c>
      <c r="CP226" s="147" t="str">
        <f t="shared" si="899"/>
        <v/>
      </c>
      <c r="CQ226" s="148" t="str">
        <f t="shared" si="900"/>
        <v/>
      </c>
      <c r="CR226" s="149" t="str">
        <f t="shared" si="901"/>
        <v/>
      </c>
      <c r="CS226" s="150" t="str">
        <f t="shared" si="902"/>
        <v/>
      </c>
      <c r="CT226" s="89"/>
      <c r="CU226" s="5"/>
      <c r="CV226" s="89"/>
      <c r="CW226" s="143" t="str">
        <f t="shared" si="903"/>
        <v/>
      </c>
      <c r="CX226" s="144" t="str">
        <f t="shared" si="904"/>
        <v/>
      </c>
      <c r="CY226" s="145" t="str">
        <f t="shared" si="905"/>
        <v/>
      </c>
      <c r="CZ226" s="145" t="str">
        <f t="shared" si="906"/>
        <v/>
      </c>
      <c r="DA226" s="146" t="str">
        <f t="shared" si="907"/>
        <v/>
      </c>
      <c r="DB226" s="147" t="str">
        <f t="shared" si="908"/>
        <v/>
      </c>
      <c r="DC226" s="148" t="str">
        <f t="shared" si="909"/>
        <v/>
      </c>
      <c r="DD226" s="149" t="str">
        <f t="shared" si="910"/>
        <v/>
      </c>
      <c r="DE226" s="150" t="str">
        <f t="shared" si="911"/>
        <v/>
      </c>
      <c r="DF226" s="89"/>
      <c r="DG226" s="5"/>
      <c r="DH226" s="89"/>
      <c r="DI226" s="143" t="str">
        <f t="shared" si="912"/>
        <v/>
      </c>
      <c r="DJ226" s="144" t="str">
        <f t="shared" si="913"/>
        <v/>
      </c>
      <c r="DK226" s="145" t="str">
        <f t="shared" si="914"/>
        <v/>
      </c>
      <c r="DL226" s="145" t="str">
        <f t="shared" si="915"/>
        <v/>
      </c>
      <c r="DM226" s="146" t="str">
        <f t="shared" si="916"/>
        <v/>
      </c>
      <c r="DN226" s="147" t="str">
        <f t="shared" si="917"/>
        <v/>
      </c>
      <c r="DO226" s="148" t="str">
        <f t="shared" si="918"/>
        <v/>
      </c>
      <c r="DP226" s="149" t="str">
        <f t="shared" si="919"/>
        <v/>
      </c>
      <c r="DQ226" s="150" t="str">
        <f t="shared" si="920"/>
        <v/>
      </c>
      <c r="DR226" s="89"/>
      <c r="DS226" s="5"/>
      <c r="DT226" s="89"/>
      <c r="DU226" s="143" t="str">
        <f t="shared" si="921"/>
        <v/>
      </c>
      <c r="DV226" s="144" t="str">
        <f t="shared" si="922"/>
        <v/>
      </c>
      <c r="DW226" s="145" t="str">
        <f t="shared" si="923"/>
        <v/>
      </c>
      <c r="DX226" s="145" t="str">
        <f t="shared" si="924"/>
        <v/>
      </c>
      <c r="DY226" s="146" t="str">
        <f t="shared" si="925"/>
        <v/>
      </c>
      <c r="DZ226" s="147" t="str">
        <f t="shared" si="926"/>
        <v/>
      </c>
      <c r="EA226" s="148" t="str">
        <f t="shared" si="927"/>
        <v/>
      </c>
      <c r="EB226" s="149" t="str">
        <f t="shared" si="928"/>
        <v/>
      </c>
      <c r="EC226" s="150" t="str">
        <f t="shared" si="929"/>
        <v/>
      </c>
      <c r="ED226" s="89"/>
      <c r="EE226" s="5"/>
      <c r="EF226" s="89"/>
      <c r="EG226" s="143" t="str">
        <f t="shared" si="930"/>
        <v/>
      </c>
      <c r="EH226" s="144" t="str">
        <f t="shared" si="931"/>
        <v/>
      </c>
      <c r="EI226" s="145" t="str">
        <f t="shared" si="932"/>
        <v/>
      </c>
      <c r="EJ226" s="145" t="str">
        <f t="shared" si="933"/>
        <v/>
      </c>
      <c r="EK226" s="146" t="str">
        <f t="shared" si="934"/>
        <v/>
      </c>
      <c r="EL226" s="147" t="str">
        <f t="shared" si="935"/>
        <v/>
      </c>
      <c r="EM226" s="148" t="str">
        <f t="shared" si="936"/>
        <v/>
      </c>
      <c r="EN226" s="149" t="str">
        <f t="shared" si="937"/>
        <v/>
      </c>
      <c r="EO226" s="150" t="str">
        <f t="shared" si="938"/>
        <v/>
      </c>
      <c r="EP226" s="89"/>
      <c r="EQ226" s="5"/>
      <c r="ER226" s="89"/>
      <c r="ES226" s="143" t="str">
        <f t="shared" si="939"/>
        <v/>
      </c>
      <c r="ET226" s="144" t="str">
        <f t="shared" si="940"/>
        <v/>
      </c>
      <c r="EU226" s="145" t="str">
        <f t="shared" si="941"/>
        <v/>
      </c>
      <c r="EV226" s="145" t="str">
        <f t="shared" si="942"/>
        <v/>
      </c>
      <c r="EW226" s="146" t="str">
        <f t="shared" si="943"/>
        <v/>
      </c>
      <c r="EX226" s="147" t="str">
        <f t="shared" si="944"/>
        <v/>
      </c>
      <c r="EY226" s="148" t="str">
        <f t="shared" si="945"/>
        <v/>
      </c>
      <c r="EZ226" s="149" t="str">
        <f t="shared" si="946"/>
        <v/>
      </c>
      <c r="FA226" s="150" t="str">
        <f t="shared" si="947"/>
        <v/>
      </c>
      <c r="FB226" s="89"/>
      <c r="FC226" s="5"/>
      <c r="FD226" s="89"/>
      <c r="FE226" s="143" t="str">
        <f t="shared" si="948"/>
        <v/>
      </c>
      <c r="FF226" s="144" t="str">
        <f t="shared" si="949"/>
        <v/>
      </c>
      <c r="FG226" s="145" t="str">
        <f t="shared" si="950"/>
        <v/>
      </c>
      <c r="FH226" s="145" t="str">
        <f t="shared" si="951"/>
        <v/>
      </c>
      <c r="FI226" s="146" t="str">
        <f t="shared" si="952"/>
        <v/>
      </c>
      <c r="FJ226" s="147" t="str">
        <f t="shared" si="953"/>
        <v/>
      </c>
      <c r="FK226" s="148" t="str">
        <f t="shared" si="954"/>
        <v/>
      </c>
      <c r="FL226" s="149" t="str">
        <f t="shared" si="955"/>
        <v/>
      </c>
      <c r="FM226" s="150" t="str">
        <f t="shared" si="956"/>
        <v/>
      </c>
      <c r="FN226" s="89"/>
      <c r="FO226" s="5"/>
      <c r="FP226" s="89"/>
      <c r="FQ226" s="143" t="str">
        <f>IF(FU226="","",#REF!)</f>
        <v/>
      </c>
      <c r="FR226" s="144" t="str">
        <f t="shared" si="957"/>
        <v/>
      </c>
      <c r="FS226" s="145" t="str">
        <f t="shared" si="958"/>
        <v/>
      </c>
      <c r="FT226" s="145" t="str">
        <f t="shared" si="959"/>
        <v/>
      </c>
      <c r="FU226" s="146" t="str">
        <f t="shared" si="960"/>
        <v/>
      </c>
      <c r="FV226" s="147" t="str">
        <f t="shared" si="961"/>
        <v/>
      </c>
      <c r="FW226" s="148" t="str">
        <f t="shared" si="962"/>
        <v/>
      </c>
      <c r="FX226" s="149" t="str">
        <f t="shared" si="963"/>
        <v/>
      </c>
      <c r="FY226" s="150" t="str">
        <f t="shared" si="964"/>
        <v/>
      </c>
      <c r="FZ226" s="89"/>
      <c r="GA226" s="5"/>
      <c r="GB226" s="89"/>
      <c r="GC226" s="143" t="str">
        <f t="shared" si="965"/>
        <v/>
      </c>
      <c r="GD226" s="144" t="str">
        <f t="shared" si="966"/>
        <v/>
      </c>
      <c r="GE226" s="145" t="str">
        <f t="shared" si="967"/>
        <v/>
      </c>
      <c r="GF226" s="145" t="str">
        <f t="shared" si="968"/>
        <v/>
      </c>
      <c r="GG226" s="146" t="str">
        <f t="shared" si="969"/>
        <v/>
      </c>
      <c r="GH226" s="147" t="str">
        <f t="shared" si="970"/>
        <v/>
      </c>
      <c r="GI226" s="148" t="str">
        <f t="shared" si="971"/>
        <v/>
      </c>
      <c r="GJ226" s="149" t="str">
        <f t="shared" si="972"/>
        <v/>
      </c>
      <c r="GK226" s="150" t="str">
        <f t="shared" si="973"/>
        <v/>
      </c>
      <c r="GL226" s="89"/>
      <c r="GM226" s="5"/>
      <c r="GN226" s="89"/>
      <c r="GO226" s="143" t="str">
        <f t="shared" si="974"/>
        <v/>
      </c>
      <c r="GP226" s="144" t="str">
        <f t="shared" si="975"/>
        <v/>
      </c>
      <c r="GQ226" s="145" t="str">
        <f t="shared" si="976"/>
        <v/>
      </c>
      <c r="GR226" s="145" t="str">
        <f t="shared" si="977"/>
        <v/>
      </c>
      <c r="GS226" s="146" t="str">
        <f t="shared" si="978"/>
        <v/>
      </c>
      <c r="GT226" s="147" t="str">
        <f t="shared" si="979"/>
        <v/>
      </c>
      <c r="GU226" s="148" t="str">
        <f t="shared" si="980"/>
        <v/>
      </c>
      <c r="GV226" s="149" t="str">
        <f t="shared" si="981"/>
        <v/>
      </c>
      <c r="GW226" s="150" t="str">
        <f t="shared" si="982"/>
        <v/>
      </c>
      <c r="GX226" s="89"/>
      <c r="GY226" s="5"/>
      <c r="GZ226" s="89"/>
      <c r="HA226" s="143" t="str">
        <f t="shared" si="983"/>
        <v/>
      </c>
      <c r="HB226" s="144" t="str">
        <f t="shared" si="984"/>
        <v/>
      </c>
      <c r="HC226" s="145" t="str">
        <f t="shared" si="985"/>
        <v/>
      </c>
      <c r="HD226" s="145" t="str">
        <f t="shared" si="986"/>
        <v/>
      </c>
      <c r="HE226" s="146" t="str">
        <f t="shared" si="987"/>
        <v/>
      </c>
      <c r="HF226" s="147" t="str">
        <f t="shared" si="988"/>
        <v/>
      </c>
      <c r="HG226" s="148" t="str">
        <f t="shared" si="989"/>
        <v/>
      </c>
      <c r="HH226" s="149" t="str">
        <f t="shared" si="990"/>
        <v/>
      </c>
      <c r="HI226" s="150" t="str">
        <f t="shared" si="991"/>
        <v/>
      </c>
      <c r="HJ226" s="89"/>
      <c r="HK226" s="5"/>
      <c r="HL226" s="89"/>
      <c r="HM226" s="143" t="str">
        <f t="shared" si="992"/>
        <v/>
      </c>
      <c r="HN226" s="144" t="str">
        <f t="shared" si="993"/>
        <v/>
      </c>
      <c r="HO226" s="145" t="str">
        <f t="shared" si="994"/>
        <v/>
      </c>
      <c r="HP226" s="145" t="str">
        <f t="shared" si="995"/>
        <v/>
      </c>
      <c r="HQ226" s="146" t="str">
        <f t="shared" si="996"/>
        <v/>
      </c>
      <c r="HR226" s="147" t="str">
        <f t="shared" si="997"/>
        <v/>
      </c>
      <c r="HS226" s="148" t="str">
        <f t="shared" si="998"/>
        <v/>
      </c>
      <c r="HT226" s="149" t="str">
        <f t="shared" si="999"/>
        <v/>
      </c>
      <c r="HU226" s="150" t="str">
        <f t="shared" si="1000"/>
        <v/>
      </c>
      <c r="HV226" s="89"/>
      <c r="HW226" s="5"/>
      <c r="HX226" s="89"/>
      <c r="HY226" s="143" t="str">
        <f t="shared" si="1001"/>
        <v/>
      </c>
      <c r="HZ226" s="144" t="str">
        <f t="shared" si="1002"/>
        <v/>
      </c>
      <c r="IA226" s="145" t="str">
        <f t="shared" si="1003"/>
        <v/>
      </c>
      <c r="IB226" s="145" t="str">
        <f t="shared" si="1004"/>
        <v/>
      </c>
      <c r="IC226" s="146" t="str">
        <f t="shared" si="1005"/>
        <v/>
      </c>
      <c r="ID226" s="147" t="str">
        <f t="shared" si="1006"/>
        <v/>
      </c>
      <c r="IE226" s="148" t="str">
        <f t="shared" si="1007"/>
        <v/>
      </c>
      <c r="IF226" s="149" t="str">
        <f t="shared" si="1008"/>
        <v/>
      </c>
      <c r="IG226" s="150" t="str">
        <f t="shared" si="1009"/>
        <v/>
      </c>
      <c r="IH226" s="89"/>
      <c r="II226" s="5"/>
      <c r="IJ226" s="89"/>
      <c r="IK226" s="143" t="str">
        <f t="shared" si="1010"/>
        <v/>
      </c>
      <c r="IL226" s="144" t="str">
        <f t="shared" si="1011"/>
        <v/>
      </c>
      <c r="IM226" s="145" t="str">
        <f t="shared" si="1012"/>
        <v/>
      </c>
      <c r="IN226" s="145" t="str">
        <f t="shared" si="1013"/>
        <v/>
      </c>
      <c r="IO226" s="146" t="str">
        <f t="shared" si="1014"/>
        <v/>
      </c>
      <c r="IP226" s="147" t="str">
        <f t="shared" si="1015"/>
        <v/>
      </c>
      <c r="IQ226" s="148" t="str">
        <f t="shared" si="1016"/>
        <v/>
      </c>
      <c r="IR226" s="149" t="str">
        <f t="shared" si="1017"/>
        <v/>
      </c>
      <c r="IS226" s="150" t="str">
        <f t="shared" si="1018"/>
        <v/>
      </c>
      <c r="IT226" s="89"/>
      <c r="IU226" s="5"/>
      <c r="IV226" s="89"/>
      <c r="IW226" s="143" t="str">
        <f t="shared" si="1019"/>
        <v/>
      </c>
      <c r="IX226" s="144" t="str">
        <f t="shared" si="1020"/>
        <v/>
      </c>
      <c r="IY226" s="145" t="str">
        <f t="shared" si="1021"/>
        <v/>
      </c>
      <c r="IZ226" s="145" t="str">
        <f t="shared" si="1022"/>
        <v/>
      </c>
      <c r="JA226" s="146" t="str">
        <f t="shared" si="1023"/>
        <v/>
      </c>
      <c r="JB226" s="147" t="str">
        <f t="shared" si="1024"/>
        <v/>
      </c>
      <c r="JC226" s="148" t="str">
        <f t="shared" si="1025"/>
        <v/>
      </c>
      <c r="JD226" s="149" t="str">
        <f t="shared" si="1026"/>
        <v/>
      </c>
      <c r="JE226" s="150" t="str">
        <f t="shared" si="1027"/>
        <v/>
      </c>
      <c r="JF226" s="89"/>
      <c r="JG226" s="5"/>
      <c r="JH226" s="89"/>
      <c r="JI226" s="143" t="str">
        <f t="shared" si="1028"/>
        <v/>
      </c>
      <c r="JJ226" s="144" t="str">
        <f t="shared" si="1029"/>
        <v/>
      </c>
      <c r="JK226" s="145" t="str">
        <f t="shared" si="1030"/>
        <v/>
      </c>
      <c r="JL226" s="145" t="str">
        <f t="shared" si="1031"/>
        <v/>
      </c>
      <c r="JM226" s="146" t="str">
        <f t="shared" si="1032"/>
        <v/>
      </c>
      <c r="JN226" s="147" t="str">
        <f t="shared" si="1033"/>
        <v/>
      </c>
      <c r="JO226" s="148" t="str">
        <f t="shared" si="1034"/>
        <v/>
      </c>
      <c r="JP226" s="149" t="str">
        <f t="shared" si="1035"/>
        <v/>
      </c>
      <c r="JQ226" s="150" t="str">
        <f t="shared" si="1036"/>
        <v/>
      </c>
      <c r="JR226" s="89"/>
      <c r="JS226" s="5"/>
      <c r="JT226" s="89"/>
      <c r="JU226" s="143" t="str">
        <f t="shared" si="1037"/>
        <v/>
      </c>
      <c r="JV226" s="144" t="str">
        <f t="shared" si="1038"/>
        <v/>
      </c>
      <c r="JW226" s="145" t="str">
        <f t="shared" si="1039"/>
        <v/>
      </c>
      <c r="JX226" s="145" t="str">
        <f t="shared" si="1040"/>
        <v/>
      </c>
      <c r="JY226" s="146" t="str">
        <f t="shared" si="1041"/>
        <v/>
      </c>
      <c r="JZ226" s="147" t="str">
        <f t="shared" si="1042"/>
        <v/>
      </c>
      <c r="KA226" s="148" t="str">
        <f t="shared" si="1043"/>
        <v/>
      </c>
      <c r="KB226" s="149" t="str">
        <f t="shared" si="1044"/>
        <v/>
      </c>
      <c r="KC226" s="150" t="str">
        <f t="shared" si="1045"/>
        <v/>
      </c>
      <c r="KD226" s="89"/>
      <c r="KE226" s="5"/>
      <c r="KF226" s="89"/>
    </row>
    <row r="227" spans="1:292" ht="13.5" customHeight="1" x14ac:dyDescent="0.25">
      <c r="A227" s="100"/>
      <c r="E227" s="143" t="str">
        <f t="shared" si="845"/>
        <v/>
      </c>
      <c r="F227" s="144" t="str">
        <f t="shared" si="846"/>
        <v/>
      </c>
      <c r="G227" s="145" t="str">
        <f t="shared" si="847"/>
        <v/>
      </c>
      <c r="H227" s="145" t="str">
        <f t="shared" si="848"/>
        <v/>
      </c>
      <c r="I227" s="146" t="str">
        <f t="shared" si="849"/>
        <v/>
      </c>
      <c r="J227" s="147" t="str">
        <f t="shared" si="850"/>
        <v/>
      </c>
      <c r="K227" s="148" t="str">
        <f t="shared" si="851"/>
        <v/>
      </c>
      <c r="L227" s="149" t="str">
        <f t="shared" si="852"/>
        <v/>
      </c>
      <c r="M227" s="150" t="str">
        <f t="shared" si="853"/>
        <v/>
      </c>
      <c r="O227" s="5"/>
      <c r="Q227" s="143" t="str">
        <f t="shared" si="854"/>
        <v/>
      </c>
      <c r="R227" s="144" t="str">
        <f t="shared" si="855"/>
        <v/>
      </c>
      <c r="S227" s="145" t="str">
        <f t="shared" si="856"/>
        <v/>
      </c>
      <c r="T227" s="145" t="str">
        <f t="shared" si="857"/>
        <v/>
      </c>
      <c r="U227" s="146" t="str">
        <f t="shared" si="858"/>
        <v/>
      </c>
      <c r="V227" s="147" t="str">
        <f t="shared" si="859"/>
        <v/>
      </c>
      <c r="W227" s="148" t="str">
        <f t="shared" si="860"/>
        <v/>
      </c>
      <c r="X227" s="149" t="str">
        <f t="shared" si="861"/>
        <v/>
      </c>
      <c r="Y227" s="150" t="str">
        <f t="shared" si="862"/>
        <v/>
      </c>
      <c r="AA227" s="5"/>
      <c r="AC227" s="143" t="str">
        <f t="shared" si="863"/>
        <v/>
      </c>
      <c r="AD227" s="144" t="str">
        <f t="shared" si="864"/>
        <v/>
      </c>
      <c r="AE227" s="145" t="str">
        <f t="shared" si="865"/>
        <v/>
      </c>
      <c r="AF227" s="145" t="str">
        <f t="shared" si="866"/>
        <v/>
      </c>
      <c r="AG227" s="146" t="str">
        <f t="shared" si="867"/>
        <v/>
      </c>
      <c r="AH227" s="147" t="str">
        <f t="shared" si="868"/>
        <v/>
      </c>
      <c r="AI227" s="148" t="str">
        <f t="shared" si="869"/>
        <v/>
      </c>
      <c r="AJ227" s="149" t="str">
        <f t="shared" si="870"/>
        <v/>
      </c>
      <c r="AK227" s="150" t="str">
        <f t="shared" si="871"/>
        <v/>
      </c>
      <c r="AM227" s="5"/>
      <c r="AO227" s="143" t="str">
        <f t="shared" si="831"/>
        <v/>
      </c>
      <c r="AP227" s="144" t="str">
        <f t="shared" si="832"/>
        <v/>
      </c>
      <c r="AQ227" s="145" t="str">
        <f t="shared" si="872"/>
        <v/>
      </c>
      <c r="AR227" s="145" t="str">
        <f t="shared" si="873"/>
        <v/>
      </c>
      <c r="AS227" s="146" t="str">
        <f t="shared" si="833"/>
        <v/>
      </c>
      <c r="AT227" s="147" t="str">
        <f t="shared" si="834"/>
        <v/>
      </c>
      <c r="AU227" s="148" t="str">
        <f t="shared" si="835"/>
        <v/>
      </c>
      <c r="AV227" s="149" t="str">
        <f t="shared" si="836"/>
        <v/>
      </c>
      <c r="AW227" s="150" t="str">
        <f t="shared" si="837"/>
        <v/>
      </c>
      <c r="AX227" s="89"/>
      <c r="AY227" s="5"/>
      <c r="AZ227" s="89"/>
      <c r="BA227" s="143" t="str">
        <f t="shared" si="838"/>
        <v/>
      </c>
      <c r="BB227" s="144" t="str">
        <f t="shared" si="839"/>
        <v/>
      </c>
      <c r="BC227" s="145" t="str">
        <f t="shared" si="874"/>
        <v/>
      </c>
      <c r="BD227" s="145" t="str">
        <f t="shared" si="875"/>
        <v/>
      </c>
      <c r="BE227" s="146" t="str">
        <f t="shared" si="840"/>
        <v/>
      </c>
      <c r="BF227" s="147" t="str">
        <f t="shared" si="841"/>
        <v/>
      </c>
      <c r="BG227" s="148" t="str">
        <f t="shared" si="842"/>
        <v/>
      </c>
      <c r="BH227" s="149" t="str">
        <f t="shared" si="843"/>
        <v/>
      </c>
      <c r="BI227" s="150" t="str">
        <f t="shared" si="844"/>
        <v/>
      </c>
      <c r="BJ227" s="89"/>
      <c r="BK227" s="5"/>
      <c r="BL227" s="89"/>
      <c r="BM227" s="143" t="str">
        <f t="shared" si="876"/>
        <v/>
      </c>
      <c r="BN227" s="144" t="str">
        <f t="shared" si="877"/>
        <v/>
      </c>
      <c r="BO227" s="145" t="str">
        <f t="shared" si="878"/>
        <v/>
      </c>
      <c r="BP227" s="145" t="str">
        <f t="shared" si="879"/>
        <v/>
      </c>
      <c r="BQ227" s="146" t="str">
        <f t="shared" si="880"/>
        <v/>
      </c>
      <c r="BR227" s="147" t="str">
        <f t="shared" si="881"/>
        <v/>
      </c>
      <c r="BS227" s="148" t="str">
        <f t="shared" si="882"/>
        <v/>
      </c>
      <c r="BT227" s="149" t="str">
        <f t="shared" si="883"/>
        <v/>
      </c>
      <c r="BU227" s="150" t="str">
        <f t="shared" si="884"/>
        <v/>
      </c>
      <c r="BV227" s="89"/>
      <c r="BW227" s="5"/>
      <c r="BX227" s="89"/>
      <c r="BY227" s="143" t="str">
        <f t="shared" si="885"/>
        <v/>
      </c>
      <c r="BZ227" s="144" t="str">
        <f t="shared" si="886"/>
        <v/>
      </c>
      <c r="CA227" s="145" t="str">
        <f t="shared" si="887"/>
        <v/>
      </c>
      <c r="CB227" s="145" t="str">
        <f t="shared" si="888"/>
        <v/>
      </c>
      <c r="CC227" s="146" t="str">
        <f t="shared" si="889"/>
        <v/>
      </c>
      <c r="CD227" s="147" t="str">
        <f t="shared" si="890"/>
        <v/>
      </c>
      <c r="CE227" s="148" t="str">
        <f t="shared" si="891"/>
        <v/>
      </c>
      <c r="CF227" s="149" t="str">
        <f t="shared" si="892"/>
        <v/>
      </c>
      <c r="CG227" s="150" t="str">
        <f t="shared" si="893"/>
        <v/>
      </c>
      <c r="CH227" s="89"/>
      <c r="CI227" s="5"/>
      <c r="CJ227" s="89"/>
      <c r="CK227" s="143" t="str">
        <f t="shared" si="894"/>
        <v/>
      </c>
      <c r="CL227" s="144" t="str">
        <f t="shared" si="895"/>
        <v/>
      </c>
      <c r="CM227" s="145" t="str">
        <f t="shared" si="896"/>
        <v/>
      </c>
      <c r="CN227" s="145" t="str">
        <f t="shared" si="897"/>
        <v/>
      </c>
      <c r="CO227" s="146" t="str">
        <f t="shared" si="898"/>
        <v/>
      </c>
      <c r="CP227" s="147" t="str">
        <f t="shared" si="899"/>
        <v/>
      </c>
      <c r="CQ227" s="148" t="str">
        <f t="shared" si="900"/>
        <v/>
      </c>
      <c r="CR227" s="149" t="str">
        <f t="shared" si="901"/>
        <v/>
      </c>
      <c r="CS227" s="150" t="str">
        <f t="shared" si="902"/>
        <v/>
      </c>
      <c r="CT227" s="89"/>
      <c r="CU227" s="5"/>
      <c r="CV227" s="89"/>
      <c r="CW227" s="143" t="str">
        <f t="shared" si="903"/>
        <v/>
      </c>
      <c r="CX227" s="144" t="str">
        <f t="shared" si="904"/>
        <v/>
      </c>
      <c r="CY227" s="145" t="str">
        <f t="shared" si="905"/>
        <v/>
      </c>
      <c r="CZ227" s="145" t="str">
        <f t="shared" si="906"/>
        <v/>
      </c>
      <c r="DA227" s="146" t="str">
        <f t="shared" si="907"/>
        <v/>
      </c>
      <c r="DB227" s="147" t="str">
        <f t="shared" si="908"/>
        <v/>
      </c>
      <c r="DC227" s="148" t="str">
        <f t="shared" si="909"/>
        <v/>
      </c>
      <c r="DD227" s="149" t="str">
        <f t="shared" si="910"/>
        <v/>
      </c>
      <c r="DE227" s="150" t="str">
        <f t="shared" si="911"/>
        <v/>
      </c>
      <c r="DF227" s="89"/>
      <c r="DG227" s="5"/>
      <c r="DH227" s="89"/>
      <c r="DI227" s="143" t="str">
        <f t="shared" si="912"/>
        <v/>
      </c>
      <c r="DJ227" s="144" t="str">
        <f t="shared" si="913"/>
        <v/>
      </c>
      <c r="DK227" s="145" t="str">
        <f t="shared" si="914"/>
        <v/>
      </c>
      <c r="DL227" s="145" t="str">
        <f t="shared" si="915"/>
        <v/>
      </c>
      <c r="DM227" s="146" t="str">
        <f t="shared" si="916"/>
        <v/>
      </c>
      <c r="DN227" s="147" t="str">
        <f t="shared" si="917"/>
        <v/>
      </c>
      <c r="DO227" s="148" t="str">
        <f t="shared" si="918"/>
        <v/>
      </c>
      <c r="DP227" s="149" t="str">
        <f t="shared" si="919"/>
        <v/>
      </c>
      <c r="DQ227" s="150" t="str">
        <f t="shared" si="920"/>
        <v/>
      </c>
      <c r="DR227" s="89"/>
      <c r="DS227" s="5"/>
      <c r="DT227" s="89"/>
      <c r="DU227" s="143" t="str">
        <f t="shared" si="921"/>
        <v/>
      </c>
      <c r="DV227" s="144" t="str">
        <f t="shared" si="922"/>
        <v/>
      </c>
      <c r="DW227" s="145" t="str">
        <f t="shared" si="923"/>
        <v/>
      </c>
      <c r="DX227" s="145" t="str">
        <f t="shared" si="924"/>
        <v/>
      </c>
      <c r="DY227" s="146" t="str">
        <f t="shared" si="925"/>
        <v/>
      </c>
      <c r="DZ227" s="147" t="str">
        <f t="shared" si="926"/>
        <v/>
      </c>
      <c r="EA227" s="148" t="str">
        <f t="shared" si="927"/>
        <v/>
      </c>
      <c r="EB227" s="149" t="str">
        <f t="shared" si="928"/>
        <v/>
      </c>
      <c r="EC227" s="150" t="str">
        <f t="shared" si="929"/>
        <v/>
      </c>
      <c r="ED227" s="89"/>
      <c r="EE227" s="5"/>
      <c r="EF227" s="89"/>
      <c r="EG227" s="143" t="str">
        <f t="shared" si="930"/>
        <v/>
      </c>
      <c r="EH227" s="144" t="str">
        <f t="shared" si="931"/>
        <v/>
      </c>
      <c r="EI227" s="145" t="str">
        <f t="shared" si="932"/>
        <v/>
      </c>
      <c r="EJ227" s="145" t="str">
        <f t="shared" si="933"/>
        <v/>
      </c>
      <c r="EK227" s="146" t="str">
        <f t="shared" si="934"/>
        <v/>
      </c>
      <c r="EL227" s="147" t="str">
        <f t="shared" si="935"/>
        <v/>
      </c>
      <c r="EM227" s="148" t="str">
        <f t="shared" si="936"/>
        <v/>
      </c>
      <c r="EN227" s="149" t="str">
        <f t="shared" si="937"/>
        <v/>
      </c>
      <c r="EO227" s="150" t="str">
        <f t="shared" si="938"/>
        <v/>
      </c>
      <c r="EP227" s="89"/>
      <c r="EQ227" s="5"/>
      <c r="ER227" s="89"/>
      <c r="ES227" s="143" t="str">
        <f t="shared" si="939"/>
        <v/>
      </c>
      <c r="ET227" s="144" t="str">
        <f t="shared" si="940"/>
        <v/>
      </c>
      <c r="EU227" s="145" t="str">
        <f t="shared" si="941"/>
        <v/>
      </c>
      <c r="EV227" s="145" t="str">
        <f t="shared" si="942"/>
        <v/>
      </c>
      <c r="EW227" s="146" t="str">
        <f t="shared" si="943"/>
        <v/>
      </c>
      <c r="EX227" s="147" t="str">
        <f t="shared" si="944"/>
        <v/>
      </c>
      <c r="EY227" s="148" t="str">
        <f t="shared" si="945"/>
        <v/>
      </c>
      <c r="EZ227" s="149" t="str">
        <f t="shared" si="946"/>
        <v/>
      </c>
      <c r="FA227" s="150" t="str">
        <f t="shared" si="947"/>
        <v/>
      </c>
      <c r="FB227" s="89"/>
      <c r="FC227" s="5"/>
      <c r="FD227" s="89"/>
      <c r="FE227" s="143" t="str">
        <f t="shared" si="948"/>
        <v/>
      </c>
      <c r="FF227" s="144" t="str">
        <f t="shared" si="949"/>
        <v/>
      </c>
      <c r="FG227" s="145" t="str">
        <f t="shared" si="950"/>
        <v/>
      </c>
      <c r="FH227" s="145" t="str">
        <f t="shared" si="951"/>
        <v/>
      </c>
      <c r="FI227" s="146" t="str">
        <f t="shared" si="952"/>
        <v/>
      </c>
      <c r="FJ227" s="147" t="str">
        <f t="shared" si="953"/>
        <v/>
      </c>
      <c r="FK227" s="148" t="str">
        <f t="shared" si="954"/>
        <v/>
      </c>
      <c r="FL227" s="149" t="str">
        <f t="shared" si="955"/>
        <v/>
      </c>
      <c r="FM227" s="150" t="str">
        <f t="shared" si="956"/>
        <v/>
      </c>
      <c r="FN227" s="89"/>
      <c r="FO227" s="5"/>
      <c r="FP227" s="89"/>
      <c r="FQ227" s="143" t="str">
        <f>IF(FU227="","",#REF!)</f>
        <v/>
      </c>
      <c r="FR227" s="144" t="str">
        <f t="shared" si="957"/>
        <v/>
      </c>
      <c r="FS227" s="145" t="str">
        <f t="shared" si="958"/>
        <v/>
      </c>
      <c r="FT227" s="145" t="str">
        <f t="shared" si="959"/>
        <v/>
      </c>
      <c r="FU227" s="146" t="str">
        <f t="shared" si="960"/>
        <v/>
      </c>
      <c r="FV227" s="147" t="str">
        <f t="shared" si="961"/>
        <v/>
      </c>
      <c r="FW227" s="148" t="str">
        <f t="shared" si="962"/>
        <v/>
      </c>
      <c r="FX227" s="149" t="str">
        <f t="shared" si="963"/>
        <v/>
      </c>
      <c r="FY227" s="150" t="str">
        <f t="shared" si="964"/>
        <v/>
      </c>
      <c r="FZ227" s="89"/>
      <c r="GA227" s="5"/>
      <c r="GB227" s="89"/>
      <c r="GC227" s="143" t="str">
        <f t="shared" si="965"/>
        <v/>
      </c>
      <c r="GD227" s="144" t="str">
        <f t="shared" si="966"/>
        <v/>
      </c>
      <c r="GE227" s="145" t="str">
        <f t="shared" si="967"/>
        <v/>
      </c>
      <c r="GF227" s="145" t="str">
        <f t="shared" si="968"/>
        <v/>
      </c>
      <c r="GG227" s="146" t="str">
        <f t="shared" si="969"/>
        <v/>
      </c>
      <c r="GH227" s="147" t="str">
        <f t="shared" si="970"/>
        <v/>
      </c>
      <c r="GI227" s="148" t="str">
        <f t="shared" si="971"/>
        <v/>
      </c>
      <c r="GJ227" s="149" t="str">
        <f t="shared" si="972"/>
        <v/>
      </c>
      <c r="GK227" s="150" t="str">
        <f t="shared" si="973"/>
        <v/>
      </c>
      <c r="GL227" s="89"/>
      <c r="GM227" s="5"/>
      <c r="GN227" s="89"/>
      <c r="GO227" s="143" t="str">
        <f t="shared" si="974"/>
        <v/>
      </c>
      <c r="GP227" s="144" t="str">
        <f t="shared" si="975"/>
        <v/>
      </c>
      <c r="GQ227" s="145" t="str">
        <f t="shared" si="976"/>
        <v/>
      </c>
      <c r="GR227" s="145" t="str">
        <f t="shared" si="977"/>
        <v/>
      </c>
      <c r="GS227" s="146" t="str">
        <f t="shared" si="978"/>
        <v/>
      </c>
      <c r="GT227" s="147" t="str">
        <f t="shared" si="979"/>
        <v/>
      </c>
      <c r="GU227" s="148" t="str">
        <f t="shared" si="980"/>
        <v/>
      </c>
      <c r="GV227" s="149" t="str">
        <f t="shared" si="981"/>
        <v/>
      </c>
      <c r="GW227" s="150" t="str">
        <f t="shared" si="982"/>
        <v/>
      </c>
      <c r="GX227" s="89"/>
      <c r="GY227" s="5"/>
      <c r="GZ227" s="89"/>
      <c r="HA227" s="143" t="str">
        <f t="shared" si="983"/>
        <v/>
      </c>
      <c r="HB227" s="144" t="str">
        <f t="shared" si="984"/>
        <v/>
      </c>
      <c r="HC227" s="145" t="str">
        <f t="shared" si="985"/>
        <v/>
      </c>
      <c r="HD227" s="145" t="str">
        <f t="shared" si="986"/>
        <v/>
      </c>
      <c r="HE227" s="146" t="str">
        <f t="shared" si="987"/>
        <v/>
      </c>
      <c r="HF227" s="147" t="str">
        <f t="shared" si="988"/>
        <v/>
      </c>
      <c r="HG227" s="148" t="str">
        <f t="shared" si="989"/>
        <v/>
      </c>
      <c r="HH227" s="149" t="str">
        <f t="shared" si="990"/>
        <v/>
      </c>
      <c r="HI227" s="150" t="str">
        <f t="shared" si="991"/>
        <v/>
      </c>
      <c r="HJ227" s="89"/>
      <c r="HK227" s="5"/>
      <c r="HL227" s="89"/>
      <c r="HM227" s="143" t="str">
        <f t="shared" si="992"/>
        <v/>
      </c>
      <c r="HN227" s="144" t="str">
        <f t="shared" si="993"/>
        <v/>
      </c>
      <c r="HO227" s="145" t="str">
        <f t="shared" si="994"/>
        <v/>
      </c>
      <c r="HP227" s="145" t="str">
        <f t="shared" si="995"/>
        <v/>
      </c>
      <c r="HQ227" s="146" t="str">
        <f t="shared" si="996"/>
        <v/>
      </c>
      <c r="HR227" s="147" t="str">
        <f t="shared" si="997"/>
        <v/>
      </c>
      <c r="HS227" s="148" t="str">
        <f t="shared" si="998"/>
        <v/>
      </c>
      <c r="HT227" s="149" t="str">
        <f t="shared" si="999"/>
        <v/>
      </c>
      <c r="HU227" s="150" t="str">
        <f t="shared" si="1000"/>
        <v/>
      </c>
      <c r="HV227" s="89"/>
      <c r="HW227" s="5"/>
      <c r="HX227" s="89"/>
      <c r="HY227" s="143" t="str">
        <f t="shared" si="1001"/>
        <v/>
      </c>
      <c r="HZ227" s="144" t="str">
        <f t="shared" si="1002"/>
        <v/>
      </c>
      <c r="IA227" s="145" t="str">
        <f t="shared" si="1003"/>
        <v/>
      </c>
      <c r="IB227" s="145" t="str">
        <f t="shared" si="1004"/>
        <v/>
      </c>
      <c r="IC227" s="146" t="str">
        <f t="shared" si="1005"/>
        <v/>
      </c>
      <c r="ID227" s="147" t="str">
        <f t="shared" si="1006"/>
        <v/>
      </c>
      <c r="IE227" s="148" t="str">
        <f t="shared" si="1007"/>
        <v/>
      </c>
      <c r="IF227" s="149" t="str">
        <f t="shared" si="1008"/>
        <v/>
      </c>
      <c r="IG227" s="150" t="str">
        <f t="shared" si="1009"/>
        <v/>
      </c>
      <c r="IH227" s="89"/>
      <c r="II227" s="5"/>
      <c r="IJ227" s="89"/>
      <c r="IK227" s="143" t="str">
        <f t="shared" si="1010"/>
        <v/>
      </c>
      <c r="IL227" s="144" t="str">
        <f t="shared" si="1011"/>
        <v/>
      </c>
      <c r="IM227" s="145" t="str">
        <f t="shared" si="1012"/>
        <v/>
      </c>
      <c r="IN227" s="145" t="str">
        <f t="shared" si="1013"/>
        <v/>
      </c>
      <c r="IO227" s="146" t="str">
        <f t="shared" si="1014"/>
        <v/>
      </c>
      <c r="IP227" s="147" t="str">
        <f t="shared" si="1015"/>
        <v/>
      </c>
      <c r="IQ227" s="148" t="str">
        <f t="shared" si="1016"/>
        <v/>
      </c>
      <c r="IR227" s="149" t="str">
        <f t="shared" si="1017"/>
        <v/>
      </c>
      <c r="IS227" s="150" t="str">
        <f t="shared" si="1018"/>
        <v/>
      </c>
      <c r="IT227" s="89"/>
      <c r="IU227" s="5"/>
      <c r="IV227" s="89"/>
      <c r="IW227" s="143" t="str">
        <f t="shared" si="1019"/>
        <v/>
      </c>
      <c r="IX227" s="144" t="str">
        <f t="shared" si="1020"/>
        <v/>
      </c>
      <c r="IY227" s="145" t="str">
        <f t="shared" si="1021"/>
        <v/>
      </c>
      <c r="IZ227" s="145" t="str">
        <f t="shared" si="1022"/>
        <v/>
      </c>
      <c r="JA227" s="146" t="str">
        <f t="shared" si="1023"/>
        <v/>
      </c>
      <c r="JB227" s="147" t="str">
        <f t="shared" si="1024"/>
        <v/>
      </c>
      <c r="JC227" s="148" t="str">
        <f t="shared" si="1025"/>
        <v/>
      </c>
      <c r="JD227" s="149" t="str">
        <f t="shared" si="1026"/>
        <v/>
      </c>
      <c r="JE227" s="150" t="str">
        <f t="shared" si="1027"/>
        <v/>
      </c>
      <c r="JF227" s="89"/>
      <c r="JG227" s="5"/>
      <c r="JH227" s="89"/>
      <c r="JI227" s="143" t="str">
        <f t="shared" si="1028"/>
        <v/>
      </c>
      <c r="JJ227" s="144" t="str">
        <f t="shared" si="1029"/>
        <v/>
      </c>
      <c r="JK227" s="145" t="str">
        <f t="shared" si="1030"/>
        <v/>
      </c>
      <c r="JL227" s="145" t="str">
        <f t="shared" si="1031"/>
        <v/>
      </c>
      <c r="JM227" s="146" t="str">
        <f t="shared" si="1032"/>
        <v/>
      </c>
      <c r="JN227" s="147" t="str">
        <f t="shared" si="1033"/>
        <v/>
      </c>
      <c r="JO227" s="148" t="str">
        <f t="shared" si="1034"/>
        <v/>
      </c>
      <c r="JP227" s="149" t="str">
        <f t="shared" si="1035"/>
        <v/>
      </c>
      <c r="JQ227" s="150" t="str">
        <f t="shared" si="1036"/>
        <v/>
      </c>
      <c r="JR227" s="89"/>
      <c r="JS227" s="5"/>
      <c r="JT227" s="89"/>
      <c r="JU227" s="143" t="str">
        <f t="shared" si="1037"/>
        <v/>
      </c>
      <c r="JV227" s="144" t="str">
        <f t="shared" si="1038"/>
        <v/>
      </c>
      <c r="JW227" s="145" t="str">
        <f t="shared" si="1039"/>
        <v/>
      </c>
      <c r="JX227" s="145" t="str">
        <f t="shared" si="1040"/>
        <v/>
      </c>
      <c r="JY227" s="146" t="str">
        <f t="shared" si="1041"/>
        <v/>
      </c>
      <c r="JZ227" s="147" t="str">
        <f t="shared" si="1042"/>
        <v/>
      </c>
      <c r="KA227" s="148" t="str">
        <f t="shared" si="1043"/>
        <v/>
      </c>
      <c r="KB227" s="149" t="str">
        <f t="shared" si="1044"/>
        <v/>
      </c>
      <c r="KC227" s="150" t="str">
        <f t="shared" si="1045"/>
        <v/>
      </c>
      <c r="KD227" s="89"/>
      <c r="KE227" s="5"/>
      <c r="KF227" s="89"/>
    </row>
    <row r="228" spans="1:292" ht="13.5" customHeight="1" x14ac:dyDescent="0.25">
      <c r="A228" s="100"/>
      <c r="E228" s="143" t="str">
        <f t="shared" si="845"/>
        <v/>
      </c>
      <c r="F228" s="144" t="str">
        <f t="shared" si="846"/>
        <v/>
      </c>
      <c r="G228" s="145" t="str">
        <f t="shared" si="847"/>
        <v/>
      </c>
      <c r="H228" s="145" t="str">
        <f t="shared" si="848"/>
        <v/>
      </c>
      <c r="I228" s="146" t="str">
        <f t="shared" si="849"/>
        <v/>
      </c>
      <c r="J228" s="147" t="str">
        <f t="shared" si="850"/>
        <v/>
      </c>
      <c r="K228" s="148" t="str">
        <f t="shared" si="851"/>
        <v/>
      </c>
      <c r="L228" s="149" t="str">
        <f t="shared" si="852"/>
        <v/>
      </c>
      <c r="M228" s="150" t="str">
        <f t="shared" si="853"/>
        <v/>
      </c>
      <c r="O228" s="5"/>
      <c r="Q228" s="143" t="str">
        <f t="shared" si="854"/>
        <v/>
      </c>
      <c r="R228" s="144" t="str">
        <f t="shared" si="855"/>
        <v/>
      </c>
      <c r="S228" s="145" t="str">
        <f t="shared" si="856"/>
        <v/>
      </c>
      <c r="T228" s="145" t="str">
        <f t="shared" si="857"/>
        <v/>
      </c>
      <c r="U228" s="146" t="str">
        <f t="shared" si="858"/>
        <v/>
      </c>
      <c r="V228" s="147" t="str">
        <f t="shared" si="859"/>
        <v/>
      </c>
      <c r="W228" s="148" t="str">
        <f t="shared" si="860"/>
        <v/>
      </c>
      <c r="X228" s="149" t="str">
        <f t="shared" si="861"/>
        <v/>
      </c>
      <c r="Y228" s="150" t="str">
        <f t="shared" si="862"/>
        <v/>
      </c>
      <c r="AA228" s="5"/>
      <c r="AC228" s="143" t="str">
        <f t="shared" si="863"/>
        <v/>
      </c>
      <c r="AD228" s="144" t="str">
        <f t="shared" si="864"/>
        <v/>
      </c>
      <c r="AE228" s="145" t="str">
        <f t="shared" si="865"/>
        <v/>
      </c>
      <c r="AF228" s="145" t="str">
        <f t="shared" si="866"/>
        <v/>
      </c>
      <c r="AG228" s="146" t="str">
        <f t="shared" si="867"/>
        <v/>
      </c>
      <c r="AH228" s="147" t="str">
        <f t="shared" si="868"/>
        <v/>
      </c>
      <c r="AI228" s="148" t="str">
        <f t="shared" si="869"/>
        <v/>
      </c>
      <c r="AJ228" s="149" t="str">
        <f t="shared" si="870"/>
        <v/>
      </c>
      <c r="AK228" s="150" t="str">
        <f t="shared" si="871"/>
        <v/>
      </c>
      <c r="AM228" s="5"/>
      <c r="AO228" s="143" t="str">
        <f t="shared" si="831"/>
        <v/>
      </c>
      <c r="AP228" s="144" t="str">
        <f t="shared" si="832"/>
        <v/>
      </c>
      <c r="AQ228" s="145" t="str">
        <f t="shared" si="872"/>
        <v/>
      </c>
      <c r="AR228" s="145" t="str">
        <f t="shared" si="873"/>
        <v/>
      </c>
      <c r="AS228" s="146" t="str">
        <f t="shared" si="833"/>
        <v/>
      </c>
      <c r="AT228" s="147" t="str">
        <f t="shared" si="834"/>
        <v/>
      </c>
      <c r="AU228" s="148" t="str">
        <f t="shared" si="835"/>
        <v/>
      </c>
      <c r="AV228" s="149" t="str">
        <f t="shared" si="836"/>
        <v/>
      </c>
      <c r="AW228" s="150" t="str">
        <f t="shared" si="837"/>
        <v/>
      </c>
      <c r="AX228" s="89"/>
      <c r="AY228" s="5"/>
      <c r="AZ228" s="89"/>
      <c r="BA228" s="143" t="str">
        <f t="shared" si="838"/>
        <v/>
      </c>
      <c r="BB228" s="144" t="str">
        <f t="shared" si="839"/>
        <v/>
      </c>
      <c r="BC228" s="145" t="str">
        <f t="shared" si="874"/>
        <v/>
      </c>
      <c r="BD228" s="145" t="str">
        <f t="shared" si="875"/>
        <v/>
      </c>
      <c r="BE228" s="146" t="str">
        <f t="shared" si="840"/>
        <v/>
      </c>
      <c r="BF228" s="147" t="str">
        <f t="shared" si="841"/>
        <v/>
      </c>
      <c r="BG228" s="148" t="str">
        <f t="shared" si="842"/>
        <v/>
      </c>
      <c r="BH228" s="149" t="str">
        <f t="shared" si="843"/>
        <v/>
      </c>
      <c r="BI228" s="150" t="str">
        <f t="shared" si="844"/>
        <v/>
      </c>
      <c r="BJ228" s="89"/>
      <c r="BK228" s="5"/>
      <c r="BL228" s="89"/>
      <c r="BM228" s="143" t="str">
        <f t="shared" si="876"/>
        <v/>
      </c>
      <c r="BN228" s="144" t="str">
        <f t="shared" si="877"/>
        <v/>
      </c>
      <c r="BO228" s="145" t="str">
        <f t="shared" si="878"/>
        <v/>
      </c>
      <c r="BP228" s="145" t="str">
        <f t="shared" si="879"/>
        <v/>
      </c>
      <c r="BQ228" s="146" t="str">
        <f t="shared" si="880"/>
        <v/>
      </c>
      <c r="BR228" s="147" t="str">
        <f t="shared" si="881"/>
        <v/>
      </c>
      <c r="BS228" s="148" t="str">
        <f t="shared" si="882"/>
        <v/>
      </c>
      <c r="BT228" s="149" t="str">
        <f t="shared" si="883"/>
        <v/>
      </c>
      <c r="BU228" s="150" t="str">
        <f t="shared" si="884"/>
        <v/>
      </c>
      <c r="BV228" s="89"/>
      <c r="BW228" s="5"/>
      <c r="BX228" s="89"/>
      <c r="BY228" s="143" t="str">
        <f t="shared" si="885"/>
        <v/>
      </c>
      <c r="BZ228" s="144" t="str">
        <f t="shared" si="886"/>
        <v/>
      </c>
      <c r="CA228" s="145" t="str">
        <f t="shared" si="887"/>
        <v/>
      </c>
      <c r="CB228" s="145" t="str">
        <f t="shared" si="888"/>
        <v/>
      </c>
      <c r="CC228" s="146" t="str">
        <f t="shared" si="889"/>
        <v/>
      </c>
      <c r="CD228" s="147" t="str">
        <f t="shared" si="890"/>
        <v/>
      </c>
      <c r="CE228" s="148" t="str">
        <f t="shared" si="891"/>
        <v/>
      </c>
      <c r="CF228" s="149" t="str">
        <f t="shared" si="892"/>
        <v/>
      </c>
      <c r="CG228" s="150" t="str">
        <f t="shared" si="893"/>
        <v/>
      </c>
      <c r="CH228" s="89"/>
      <c r="CI228" s="5"/>
      <c r="CJ228" s="89"/>
      <c r="CK228" s="143" t="str">
        <f t="shared" si="894"/>
        <v/>
      </c>
      <c r="CL228" s="144" t="str">
        <f t="shared" si="895"/>
        <v/>
      </c>
      <c r="CM228" s="145" t="str">
        <f t="shared" si="896"/>
        <v/>
      </c>
      <c r="CN228" s="145" t="str">
        <f t="shared" si="897"/>
        <v/>
      </c>
      <c r="CO228" s="146" t="str">
        <f t="shared" si="898"/>
        <v/>
      </c>
      <c r="CP228" s="147" t="str">
        <f t="shared" si="899"/>
        <v/>
      </c>
      <c r="CQ228" s="148" t="str">
        <f t="shared" si="900"/>
        <v/>
      </c>
      <c r="CR228" s="149" t="str">
        <f t="shared" si="901"/>
        <v/>
      </c>
      <c r="CS228" s="150" t="str">
        <f t="shared" si="902"/>
        <v/>
      </c>
      <c r="CT228" s="89"/>
      <c r="CU228" s="5"/>
      <c r="CV228" s="89"/>
      <c r="CW228" s="143" t="str">
        <f t="shared" si="903"/>
        <v/>
      </c>
      <c r="CX228" s="144" t="str">
        <f t="shared" si="904"/>
        <v/>
      </c>
      <c r="CY228" s="145" t="str">
        <f t="shared" si="905"/>
        <v/>
      </c>
      <c r="CZ228" s="145" t="str">
        <f t="shared" si="906"/>
        <v/>
      </c>
      <c r="DA228" s="146" t="str">
        <f t="shared" si="907"/>
        <v/>
      </c>
      <c r="DB228" s="147" t="str">
        <f t="shared" si="908"/>
        <v/>
      </c>
      <c r="DC228" s="148" t="str">
        <f t="shared" si="909"/>
        <v/>
      </c>
      <c r="DD228" s="149" t="str">
        <f t="shared" si="910"/>
        <v/>
      </c>
      <c r="DE228" s="150" t="str">
        <f t="shared" si="911"/>
        <v/>
      </c>
      <c r="DF228" s="89"/>
      <c r="DG228" s="5"/>
      <c r="DH228" s="89"/>
      <c r="DI228" s="143" t="str">
        <f t="shared" si="912"/>
        <v/>
      </c>
      <c r="DJ228" s="144" t="str">
        <f t="shared" si="913"/>
        <v/>
      </c>
      <c r="DK228" s="145" t="str">
        <f t="shared" si="914"/>
        <v/>
      </c>
      <c r="DL228" s="145" t="str">
        <f t="shared" si="915"/>
        <v/>
      </c>
      <c r="DM228" s="146" t="str">
        <f t="shared" si="916"/>
        <v/>
      </c>
      <c r="DN228" s="147" t="str">
        <f t="shared" si="917"/>
        <v/>
      </c>
      <c r="DO228" s="148" t="str">
        <f t="shared" si="918"/>
        <v/>
      </c>
      <c r="DP228" s="149" t="str">
        <f t="shared" si="919"/>
        <v/>
      </c>
      <c r="DQ228" s="150" t="str">
        <f t="shared" si="920"/>
        <v/>
      </c>
      <c r="DR228" s="89"/>
      <c r="DS228" s="5"/>
      <c r="DT228" s="89"/>
      <c r="DU228" s="143" t="str">
        <f t="shared" si="921"/>
        <v/>
      </c>
      <c r="DV228" s="144" t="str">
        <f t="shared" si="922"/>
        <v/>
      </c>
      <c r="DW228" s="145" t="str">
        <f t="shared" si="923"/>
        <v/>
      </c>
      <c r="DX228" s="145" t="str">
        <f t="shared" si="924"/>
        <v/>
      </c>
      <c r="DY228" s="146" t="str">
        <f t="shared" si="925"/>
        <v/>
      </c>
      <c r="DZ228" s="147" t="str">
        <f t="shared" si="926"/>
        <v/>
      </c>
      <c r="EA228" s="148" t="str">
        <f t="shared" si="927"/>
        <v/>
      </c>
      <c r="EB228" s="149" t="str">
        <f t="shared" si="928"/>
        <v/>
      </c>
      <c r="EC228" s="150" t="str">
        <f t="shared" si="929"/>
        <v/>
      </c>
      <c r="ED228" s="89"/>
      <c r="EE228" s="5"/>
      <c r="EF228" s="89"/>
      <c r="EG228" s="143" t="str">
        <f t="shared" si="930"/>
        <v/>
      </c>
      <c r="EH228" s="144" t="str">
        <f t="shared" si="931"/>
        <v/>
      </c>
      <c r="EI228" s="145" t="str">
        <f t="shared" si="932"/>
        <v/>
      </c>
      <c r="EJ228" s="145" t="str">
        <f t="shared" si="933"/>
        <v/>
      </c>
      <c r="EK228" s="146" t="str">
        <f t="shared" si="934"/>
        <v/>
      </c>
      <c r="EL228" s="147" t="str">
        <f t="shared" si="935"/>
        <v/>
      </c>
      <c r="EM228" s="148" t="str">
        <f t="shared" si="936"/>
        <v/>
      </c>
      <c r="EN228" s="149" t="str">
        <f t="shared" si="937"/>
        <v/>
      </c>
      <c r="EO228" s="150" t="str">
        <f t="shared" si="938"/>
        <v/>
      </c>
      <c r="EP228" s="89"/>
      <c r="EQ228" s="5"/>
      <c r="ER228" s="89"/>
      <c r="ES228" s="143" t="str">
        <f t="shared" si="939"/>
        <v/>
      </c>
      <c r="ET228" s="144" t="str">
        <f t="shared" si="940"/>
        <v/>
      </c>
      <c r="EU228" s="145" t="str">
        <f t="shared" si="941"/>
        <v/>
      </c>
      <c r="EV228" s="145" t="str">
        <f t="shared" si="942"/>
        <v/>
      </c>
      <c r="EW228" s="146" t="str">
        <f t="shared" si="943"/>
        <v/>
      </c>
      <c r="EX228" s="147" t="str">
        <f t="shared" si="944"/>
        <v/>
      </c>
      <c r="EY228" s="148" t="str">
        <f t="shared" si="945"/>
        <v/>
      </c>
      <c r="EZ228" s="149" t="str">
        <f t="shared" si="946"/>
        <v/>
      </c>
      <c r="FA228" s="150" t="str">
        <f t="shared" si="947"/>
        <v/>
      </c>
      <c r="FB228" s="89"/>
      <c r="FC228" s="5"/>
      <c r="FD228" s="89"/>
      <c r="FE228" s="143" t="str">
        <f t="shared" si="948"/>
        <v/>
      </c>
      <c r="FF228" s="144" t="str">
        <f t="shared" si="949"/>
        <v/>
      </c>
      <c r="FG228" s="145" t="str">
        <f t="shared" si="950"/>
        <v/>
      </c>
      <c r="FH228" s="145" t="str">
        <f t="shared" si="951"/>
        <v/>
      </c>
      <c r="FI228" s="146" t="str">
        <f t="shared" si="952"/>
        <v/>
      </c>
      <c r="FJ228" s="147" t="str">
        <f t="shared" si="953"/>
        <v/>
      </c>
      <c r="FK228" s="148" t="str">
        <f t="shared" si="954"/>
        <v/>
      </c>
      <c r="FL228" s="149" t="str">
        <f t="shared" si="955"/>
        <v/>
      </c>
      <c r="FM228" s="150" t="str">
        <f t="shared" si="956"/>
        <v/>
      </c>
      <c r="FN228" s="89"/>
      <c r="FO228" s="5"/>
      <c r="FP228" s="89"/>
      <c r="FQ228" s="143" t="str">
        <f>IF(FU228="","",#REF!)</f>
        <v/>
      </c>
      <c r="FR228" s="144" t="str">
        <f t="shared" si="957"/>
        <v/>
      </c>
      <c r="FS228" s="145" t="str">
        <f t="shared" si="958"/>
        <v/>
      </c>
      <c r="FT228" s="145" t="str">
        <f t="shared" si="959"/>
        <v/>
      </c>
      <c r="FU228" s="146" t="str">
        <f t="shared" si="960"/>
        <v/>
      </c>
      <c r="FV228" s="147" t="str">
        <f t="shared" si="961"/>
        <v/>
      </c>
      <c r="FW228" s="148" t="str">
        <f t="shared" si="962"/>
        <v/>
      </c>
      <c r="FX228" s="149" t="str">
        <f t="shared" si="963"/>
        <v/>
      </c>
      <c r="FY228" s="150" t="str">
        <f t="shared" si="964"/>
        <v/>
      </c>
      <c r="FZ228" s="89"/>
      <c r="GA228" s="5"/>
      <c r="GB228" s="89"/>
      <c r="GC228" s="143" t="str">
        <f t="shared" si="965"/>
        <v/>
      </c>
      <c r="GD228" s="144" t="str">
        <f t="shared" si="966"/>
        <v/>
      </c>
      <c r="GE228" s="145" t="str">
        <f t="shared" si="967"/>
        <v/>
      </c>
      <c r="GF228" s="145" t="str">
        <f t="shared" si="968"/>
        <v/>
      </c>
      <c r="GG228" s="146" t="str">
        <f t="shared" si="969"/>
        <v/>
      </c>
      <c r="GH228" s="147" t="str">
        <f t="shared" si="970"/>
        <v/>
      </c>
      <c r="GI228" s="148" t="str">
        <f t="shared" si="971"/>
        <v/>
      </c>
      <c r="GJ228" s="149" t="str">
        <f t="shared" si="972"/>
        <v/>
      </c>
      <c r="GK228" s="150" t="str">
        <f t="shared" si="973"/>
        <v/>
      </c>
      <c r="GL228" s="89"/>
      <c r="GM228" s="5"/>
      <c r="GN228" s="89"/>
      <c r="GO228" s="143" t="str">
        <f t="shared" si="974"/>
        <v/>
      </c>
      <c r="GP228" s="144" t="str">
        <f t="shared" si="975"/>
        <v/>
      </c>
      <c r="GQ228" s="145" t="str">
        <f t="shared" si="976"/>
        <v/>
      </c>
      <c r="GR228" s="145" t="str">
        <f t="shared" si="977"/>
        <v/>
      </c>
      <c r="GS228" s="146" t="str">
        <f t="shared" si="978"/>
        <v/>
      </c>
      <c r="GT228" s="147" t="str">
        <f t="shared" si="979"/>
        <v/>
      </c>
      <c r="GU228" s="148" t="str">
        <f t="shared" si="980"/>
        <v/>
      </c>
      <c r="GV228" s="149" t="str">
        <f t="shared" si="981"/>
        <v/>
      </c>
      <c r="GW228" s="150" t="str">
        <f t="shared" si="982"/>
        <v/>
      </c>
      <c r="GX228" s="89"/>
      <c r="GY228" s="5"/>
      <c r="GZ228" s="89"/>
      <c r="HA228" s="143" t="str">
        <f t="shared" si="983"/>
        <v/>
      </c>
      <c r="HB228" s="144" t="str">
        <f t="shared" si="984"/>
        <v/>
      </c>
      <c r="HC228" s="145" t="str">
        <f t="shared" si="985"/>
        <v/>
      </c>
      <c r="HD228" s="145" t="str">
        <f t="shared" si="986"/>
        <v/>
      </c>
      <c r="HE228" s="146" t="str">
        <f t="shared" si="987"/>
        <v/>
      </c>
      <c r="HF228" s="147" t="str">
        <f t="shared" si="988"/>
        <v/>
      </c>
      <c r="HG228" s="148" t="str">
        <f t="shared" si="989"/>
        <v/>
      </c>
      <c r="HH228" s="149" t="str">
        <f t="shared" si="990"/>
        <v/>
      </c>
      <c r="HI228" s="150" t="str">
        <f t="shared" si="991"/>
        <v/>
      </c>
      <c r="HJ228" s="89"/>
      <c r="HK228" s="5"/>
      <c r="HL228" s="89"/>
      <c r="HM228" s="143" t="str">
        <f t="shared" si="992"/>
        <v/>
      </c>
      <c r="HN228" s="144" t="str">
        <f t="shared" si="993"/>
        <v/>
      </c>
      <c r="HO228" s="145" t="str">
        <f t="shared" si="994"/>
        <v/>
      </c>
      <c r="HP228" s="145" t="str">
        <f t="shared" si="995"/>
        <v/>
      </c>
      <c r="HQ228" s="146" t="str">
        <f t="shared" si="996"/>
        <v/>
      </c>
      <c r="HR228" s="147" t="str">
        <f t="shared" si="997"/>
        <v/>
      </c>
      <c r="HS228" s="148" t="str">
        <f t="shared" si="998"/>
        <v/>
      </c>
      <c r="HT228" s="149" t="str">
        <f t="shared" si="999"/>
        <v/>
      </c>
      <c r="HU228" s="150" t="str">
        <f t="shared" si="1000"/>
        <v/>
      </c>
      <c r="HV228" s="89"/>
      <c r="HW228" s="5"/>
      <c r="HX228" s="89"/>
      <c r="HY228" s="143" t="str">
        <f t="shared" si="1001"/>
        <v/>
      </c>
      <c r="HZ228" s="144" t="str">
        <f t="shared" si="1002"/>
        <v/>
      </c>
      <c r="IA228" s="145" t="str">
        <f t="shared" si="1003"/>
        <v/>
      </c>
      <c r="IB228" s="145" t="str">
        <f t="shared" si="1004"/>
        <v/>
      </c>
      <c r="IC228" s="146" t="str">
        <f t="shared" si="1005"/>
        <v/>
      </c>
      <c r="ID228" s="147" t="str">
        <f t="shared" si="1006"/>
        <v/>
      </c>
      <c r="IE228" s="148" t="str">
        <f t="shared" si="1007"/>
        <v/>
      </c>
      <c r="IF228" s="149" t="str">
        <f t="shared" si="1008"/>
        <v/>
      </c>
      <c r="IG228" s="150" t="str">
        <f t="shared" si="1009"/>
        <v/>
      </c>
      <c r="IH228" s="89"/>
      <c r="II228" s="5"/>
      <c r="IJ228" s="89"/>
      <c r="IK228" s="143" t="str">
        <f t="shared" si="1010"/>
        <v/>
      </c>
      <c r="IL228" s="144" t="str">
        <f t="shared" si="1011"/>
        <v/>
      </c>
      <c r="IM228" s="145" t="str">
        <f t="shared" si="1012"/>
        <v/>
      </c>
      <c r="IN228" s="145" t="str">
        <f t="shared" si="1013"/>
        <v/>
      </c>
      <c r="IO228" s="146" t="str">
        <f t="shared" si="1014"/>
        <v/>
      </c>
      <c r="IP228" s="147" t="str">
        <f t="shared" si="1015"/>
        <v/>
      </c>
      <c r="IQ228" s="148" t="str">
        <f t="shared" si="1016"/>
        <v/>
      </c>
      <c r="IR228" s="149" t="str">
        <f t="shared" si="1017"/>
        <v/>
      </c>
      <c r="IS228" s="150" t="str">
        <f t="shared" si="1018"/>
        <v/>
      </c>
      <c r="IT228" s="89"/>
      <c r="IU228" s="5"/>
      <c r="IV228" s="89"/>
      <c r="IW228" s="143" t="str">
        <f t="shared" si="1019"/>
        <v/>
      </c>
      <c r="IX228" s="144" t="str">
        <f t="shared" si="1020"/>
        <v/>
      </c>
      <c r="IY228" s="145" t="str">
        <f t="shared" si="1021"/>
        <v/>
      </c>
      <c r="IZ228" s="145" t="str">
        <f t="shared" si="1022"/>
        <v/>
      </c>
      <c r="JA228" s="146" t="str">
        <f t="shared" si="1023"/>
        <v/>
      </c>
      <c r="JB228" s="147" t="str">
        <f t="shared" si="1024"/>
        <v/>
      </c>
      <c r="JC228" s="148" t="str">
        <f t="shared" si="1025"/>
        <v/>
      </c>
      <c r="JD228" s="149" t="str">
        <f t="shared" si="1026"/>
        <v/>
      </c>
      <c r="JE228" s="150" t="str">
        <f t="shared" si="1027"/>
        <v/>
      </c>
      <c r="JF228" s="89"/>
      <c r="JG228" s="5"/>
      <c r="JH228" s="89"/>
      <c r="JI228" s="143" t="str">
        <f t="shared" si="1028"/>
        <v/>
      </c>
      <c r="JJ228" s="144" t="str">
        <f t="shared" si="1029"/>
        <v/>
      </c>
      <c r="JK228" s="145" t="str">
        <f t="shared" si="1030"/>
        <v/>
      </c>
      <c r="JL228" s="145" t="str">
        <f t="shared" si="1031"/>
        <v/>
      </c>
      <c r="JM228" s="146" t="str">
        <f t="shared" si="1032"/>
        <v/>
      </c>
      <c r="JN228" s="147" t="str">
        <f t="shared" si="1033"/>
        <v/>
      </c>
      <c r="JO228" s="148" t="str">
        <f t="shared" si="1034"/>
        <v/>
      </c>
      <c r="JP228" s="149" t="str">
        <f t="shared" si="1035"/>
        <v/>
      </c>
      <c r="JQ228" s="150" t="str">
        <f t="shared" si="1036"/>
        <v/>
      </c>
      <c r="JR228" s="89"/>
      <c r="JS228" s="5"/>
      <c r="JT228" s="89"/>
      <c r="JU228" s="143" t="str">
        <f t="shared" si="1037"/>
        <v/>
      </c>
      <c r="JV228" s="144" t="str">
        <f t="shared" si="1038"/>
        <v/>
      </c>
      <c r="JW228" s="145" t="str">
        <f t="shared" si="1039"/>
        <v/>
      </c>
      <c r="JX228" s="145" t="str">
        <f t="shared" si="1040"/>
        <v/>
      </c>
      <c r="JY228" s="146" t="str">
        <f t="shared" si="1041"/>
        <v/>
      </c>
      <c r="JZ228" s="147" t="str">
        <f t="shared" si="1042"/>
        <v/>
      </c>
      <c r="KA228" s="148" t="str">
        <f t="shared" si="1043"/>
        <v/>
      </c>
      <c r="KB228" s="149" t="str">
        <f t="shared" si="1044"/>
        <v/>
      </c>
      <c r="KC228" s="150" t="str">
        <f t="shared" si="1045"/>
        <v/>
      </c>
      <c r="KD228" s="89"/>
      <c r="KE228" s="5"/>
      <c r="KF228" s="89"/>
    </row>
    <row r="229" spans="1:292" ht="13.5" customHeight="1" x14ac:dyDescent="0.25">
      <c r="A229" s="100"/>
      <c r="E229" s="143" t="str">
        <f t="shared" si="845"/>
        <v/>
      </c>
      <c r="F229" s="144" t="str">
        <f t="shared" si="846"/>
        <v/>
      </c>
      <c r="G229" s="145" t="str">
        <f t="shared" si="847"/>
        <v/>
      </c>
      <c r="H229" s="145" t="str">
        <f t="shared" si="848"/>
        <v/>
      </c>
      <c r="I229" s="146" t="str">
        <f t="shared" si="849"/>
        <v/>
      </c>
      <c r="J229" s="147" t="str">
        <f t="shared" si="850"/>
        <v/>
      </c>
      <c r="K229" s="148" t="str">
        <f t="shared" si="851"/>
        <v/>
      </c>
      <c r="L229" s="149" t="str">
        <f t="shared" si="852"/>
        <v/>
      </c>
      <c r="M229" s="150" t="str">
        <f t="shared" si="853"/>
        <v/>
      </c>
      <c r="O229" s="5"/>
      <c r="Q229" s="143" t="str">
        <f t="shared" si="854"/>
        <v/>
      </c>
      <c r="R229" s="144" t="str">
        <f t="shared" si="855"/>
        <v/>
      </c>
      <c r="S229" s="145" t="str">
        <f t="shared" si="856"/>
        <v/>
      </c>
      <c r="T229" s="145" t="str">
        <f t="shared" si="857"/>
        <v/>
      </c>
      <c r="U229" s="146" t="str">
        <f t="shared" si="858"/>
        <v/>
      </c>
      <c r="V229" s="147" t="str">
        <f t="shared" si="859"/>
        <v/>
      </c>
      <c r="W229" s="148" t="str">
        <f t="shared" si="860"/>
        <v/>
      </c>
      <c r="X229" s="149" t="str">
        <f t="shared" si="861"/>
        <v/>
      </c>
      <c r="Y229" s="150" t="str">
        <f t="shared" si="862"/>
        <v/>
      </c>
      <c r="AA229" s="5"/>
      <c r="AC229" s="143" t="str">
        <f t="shared" si="863"/>
        <v/>
      </c>
      <c r="AD229" s="144" t="str">
        <f t="shared" si="864"/>
        <v/>
      </c>
      <c r="AE229" s="145" t="str">
        <f t="shared" si="865"/>
        <v/>
      </c>
      <c r="AF229" s="145" t="str">
        <f t="shared" si="866"/>
        <v/>
      </c>
      <c r="AG229" s="146" t="str">
        <f t="shared" si="867"/>
        <v/>
      </c>
      <c r="AH229" s="147" t="str">
        <f t="shared" si="868"/>
        <v/>
      </c>
      <c r="AI229" s="148" t="str">
        <f t="shared" si="869"/>
        <v/>
      </c>
      <c r="AJ229" s="149" t="str">
        <f t="shared" si="870"/>
        <v/>
      </c>
      <c r="AK229" s="150" t="str">
        <f t="shared" si="871"/>
        <v/>
      </c>
      <c r="AM229" s="5"/>
      <c r="AO229" s="143" t="str">
        <f t="shared" si="831"/>
        <v/>
      </c>
      <c r="AP229" s="144" t="str">
        <f t="shared" si="832"/>
        <v/>
      </c>
      <c r="AQ229" s="145" t="str">
        <f t="shared" si="872"/>
        <v/>
      </c>
      <c r="AR229" s="145" t="str">
        <f t="shared" si="873"/>
        <v/>
      </c>
      <c r="AS229" s="146" t="str">
        <f t="shared" si="833"/>
        <v/>
      </c>
      <c r="AT229" s="147" t="str">
        <f t="shared" si="834"/>
        <v/>
      </c>
      <c r="AU229" s="148" t="str">
        <f t="shared" si="835"/>
        <v/>
      </c>
      <c r="AV229" s="149" t="str">
        <f t="shared" si="836"/>
        <v/>
      </c>
      <c r="AW229" s="150" t="str">
        <f t="shared" si="837"/>
        <v/>
      </c>
      <c r="AX229" s="89"/>
      <c r="AY229" s="5"/>
      <c r="AZ229" s="89"/>
      <c r="BA229" s="143" t="str">
        <f t="shared" si="838"/>
        <v/>
      </c>
      <c r="BB229" s="144" t="str">
        <f t="shared" si="839"/>
        <v/>
      </c>
      <c r="BC229" s="145" t="str">
        <f t="shared" si="874"/>
        <v/>
      </c>
      <c r="BD229" s="145" t="str">
        <f t="shared" si="875"/>
        <v/>
      </c>
      <c r="BE229" s="146" t="str">
        <f t="shared" si="840"/>
        <v/>
      </c>
      <c r="BF229" s="147" t="str">
        <f t="shared" si="841"/>
        <v/>
      </c>
      <c r="BG229" s="148" t="str">
        <f t="shared" si="842"/>
        <v/>
      </c>
      <c r="BH229" s="149" t="str">
        <f t="shared" si="843"/>
        <v/>
      </c>
      <c r="BI229" s="150" t="str">
        <f t="shared" si="844"/>
        <v/>
      </c>
      <c r="BJ229" s="89"/>
      <c r="BK229" s="5"/>
      <c r="BL229" s="89"/>
      <c r="BM229" s="143" t="str">
        <f t="shared" si="876"/>
        <v/>
      </c>
      <c r="BN229" s="144" t="str">
        <f t="shared" si="877"/>
        <v/>
      </c>
      <c r="BO229" s="145" t="str">
        <f t="shared" si="878"/>
        <v/>
      </c>
      <c r="BP229" s="145" t="str">
        <f t="shared" si="879"/>
        <v/>
      </c>
      <c r="BQ229" s="146" t="str">
        <f t="shared" si="880"/>
        <v/>
      </c>
      <c r="BR229" s="147" t="str">
        <f t="shared" si="881"/>
        <v/>
      </c>
      <c r="BS229" s="148" t="str">
        <f t="shared" si="882"/>
        <v/>
      </c>
      <c r="BT229" s="149" t="str">
        <f t="shared" si="883"/>
        <v/>
      </c>
      <c r="BU229" s="150" t="str">
        <f t="shared" si="884"/>
        <v/>
      </c>
      <c r="BV229" s="89"/>
      <c r="BW229" s="5"/>
      <c r="BX229" s="89"/>
      <c r="BY229" s="143" t="str">
        <f t="shared" si="885"/>
        <v/>
      </c>
      <c r="BZ229" s="144" t="str">
        <f t="shared" si="886"/>
        <v/>
      </c>
      <c r="CA229" s="145" t="str">
        <f t="shared" si="887"/>
        <v/>
      </c>
      <c r="CB229" s="145" t="str">
        <f t="shared" si="888"/>
        <v/>
      </c>
      <c r="CC229" s="146" t="str">
        <f t="shared" si="889"/>
        <v/>
      </c>
      <c r="CD229" s="147" t="str">
        <f t="shared" si="890"/>
        <v/>
      </c>
      <c r="CE229" s="148" t="str">
        <f t="shared" si="891"/>
        <v/>
      </c>
      <c r="CF229" s="149" t="str">
        <f t="shared" si="892"/>
        <v/>
      </c>
      <c r="CG229" s="150" t="str">
        <f t="shared" si="893"/>
        <v/>
      </c>
      <c r="CH229" s="89"/>
      <c r="CI229" s="5"/>
      <c r="CJ229" s="89"/>
      <c r="CK229" s="143" t="str">
        <f t="shared" si="894"/>
        <v/>
      </c>
      <c r="CL229" s="144" t="str">
        <f t="shared" si="895"/>
        <v/>
      </c>
      <c r="CM229" s="145" t="str">
        <f t="shared" si="896"/>
        <v/>
      </c>
      <c r="CN229" s="145" t="str">
        <f t="shared" si="897"/>
        <v/>
      </c>
      <c r="CO229" s="146" t="str">
        <f t="shared" si="898"/>
        <v/>
      </c>
      <c r="CP229" s="147" t="str">
        <f t="shared" si="899"/>
        <v/>
      </c>
      <c r="CQ229" s="148" t="str">
        <f t="shared" si="900"/>
        <v/>
      </c>
      <c r="CR229" s="149" t="str">
        <f t="shared" si="901"/>
        <v/>
      </c>
      <c r="CS229" s="150" t="str">
        <f t="shared" si="902"/>
        <v/>
      </c>
      <c r="CT229" s="89"/>
      <c r="CU229" s="5"/>
      <c r="CV229" s="89"/>
      <c r="CW229" s="143" t="str">
        <f t="shared" si="903"/>
        <v/>
      </c>
      <c r="CX229" s="144" t="str">
        <f t="shared" si="904"/>
        <v/>
      </c>
      <c r="CY229" s="145" t="str">
        <f t="shared" si="905"/>
        <v/>
      </c>
      <c r="CZ229" s="145" t="str">
        <f t="shared" si="906"/>
        <v/>
      </c>
      <c r="DA229" s="146" t="str">
        <f t="shared" si="907"/>
        <v/>
      </c>
      <c r="DB229" s="147" t="str">
        <f t="shared" si="908"/>
        <v/>
      </c>
      <c r="DC229" s="148" t="str">
        <f t="shared" si="909"/>
        <v/>
      </c>
      <c r="DD229" s="149" t="str">
        <f t="shared" si="910"/>
        <v/>
      </c>
      <c r="DE229" s="150" t="str">
        <f t="shared" si="911"/>
        <v/>
      </c>
      <c r="DF229" s="89"/>
      <c r="DG229" s="5"/>
      <c r="DH229" s="89"/>
      <c r="DI229" s="143" t="str">
        <f t="shared" si="912"/>
        <v/>
      </c>
      <c r="DJ229" s="144" t="str">
        <f t="shared" si="913"/>
        <v/>
      </c>
      <c r="DK229" s="145" t="str">
        <f t="shared" si="914"/>
        <v/>
      </c>
      <c r="DL229" s="145" t="str">
        <f t="shared" si="915"/>
        <v/>
      </c>
      <c r="DM229" s="146" t="str">
        <f t="shared" si="916"/>
        <v/>
      </c>
      <c r="DN229" s="147" t="str">
        <f t="shared" si="917"/>
        <v/>
      </c>
      <c r="DO229" s="148" t="str">
        <f t="shared" si="918"/>
        <v/>
      </c>
      <c r="DP229" s="149" t="str">
        <f t="shared" si="919"/>
        <v/>
      </c>
      <c r="DQ229" s="150" t="str">
        <f t="shared" si="920"/>
        <v/>
      </c>
      <c r="DR229" s="89"/>
      <c r="DS229" s="5"/>
      <c r="DT229" s="89"/>
      <c r="DU229" s="143" t="str">
        <f t="shared" si="921"/>
        <v/>
      </c>
      <c r="DV229" s="144" t="str">
        <f t="shared" si="922"/>
        <v/>
      </c>
      <c r="DW229" s="145" t="str">
        <f t="shared" si="923"/>
        <v/>
      </c>
      <c r="DX229" s="145" t="str">
        <f t="shared" si="924"/>
        <v/>
      </c>
      <c r="DY229" s="146" t="str">
        <f t="shared" si="925"/>
        <v/>
      </c>
      <c r="DZ229" s="147" t="str">
        <f t="shared" si="926"/>
        <v/>
      </c>
      <c r="EA229" s="148" t="str">
        <f t="shared" si="927"/>
        <v/>
      </c>
      <c r="EB229" s="149" t="str">
        <f t="shared" si="928"/>
        <v/>
      </c>
      <c r="EC229" s="150" t="str">
        <f t="shared" si="929"/>
        <v/>
      </c>
      <c r="ED229" s="89"/>
      <c r="EE229" s="5"/>
      <c r="EF229" s="89"/>
      <c r="EG229" s="143" t="str">
        <f t="shared" si="930"/>
        <v/>
      </c>
      <c r="EH229" s="144" t="str">
        <f t="shared" si="931"/>
        <v/>
      </c>
      <c r="EI229" s="145" t="str">
        <f t="shared" si="932"/>
        <v/>
      </c>
      <c r="EJ229" s="145" t="str">
        <f t="shared" si="933"/>
        <v/>
      </c>
      <c r="EK229" s="146" t="str">
        <f t="shared" si="934"/>
        <v/>
      </c>
      <c r="EL229" s="147" t="str">
        <f t="shared" si="935"/>
        <v/>
      </c>
      <c r="EM229" s="148" t="str">
        <f t="shared" si="936"/>
        <v/>
      </c>
      <c r="EN229" s="149" t="str">
        <f t="shared" si="937"/>
        <v/>
      </c>
      <c r="EO229" s="150" t="str">
        <f t="shared" si="938"/>
        <v/>
      </c>
      <c r="EP229" s="89"/>
      <c r="EQ229" s="5"/>
      <c r="ER229" s="89"/>
      <c r="ES229" s="143" t="str">
        <f t="shared" si="939"/>
        <v/>
      </c>
      <c r="ET229" s="144" t="str">
        <f t="shared" si="940"/>
        <v/>
      </c>
      <c r="EU229" s="145" t="str">
        <f t="shared" si="941"/>
        <v/>
      </c>
      <c r="EV229" s="145" t="str">
        <f t="shared" si="942"/>
        <v/>
      </c>
      <c r="EW229" s="146" t="str">
        <f t="shared" si="943"/>
        <v/>
      </c>
      <c r="EX229" s="147" t="str">
        <f t="shared" si="944"/>
        <v/>
      </c>
      <c r="EY229" s="148" t="str">
        <f t="shared" si="945"/>
        <v/>
      </c>
      <c r="EZ229" s="149" t="str">
        <f t="shared" si="946"/>
        <v/>
      </c>
      <c r="FA229" s="150" t="str">
        <f t="shared" si="947"/>
        <v/>
      </c>
      <c r="FB229" s="89"/>
      <c r="FC229" s="5"/>
      <c r="FD229" s="89"/>
      <c r="FE229" s="143" t="str">
        <f t="shared" si="948"/>
        <v/>
      </c>
      <c r="FF229" s="144" t="str">
        <f t="shared" si="949"/>
        <v/>
      </c>
      <c r="FG229" s="145" t="str">
        <f t="shared" si="950"/>
        <v/>
      </c>
      <c r="FH229" s="145" t="str">
        <f t="shared" si="951"/>
        <v/>
      </c>
      <c r="FI229" s="146" t="str">
        <f t="shared" si="952"/>
        <v/>
      </c>
      <c r="FJ229" s="147" t="str">
        <f t="shared" si="953"/>
        <v/>
      </c>
      <c r="FK229" s="148" t="str">
        <f t="shared" si="954"/>
        <v/>
      </c>
      <c r="FL229" s="149" t="str">
        <f t="shared" si="955"/>
        <v/>
      </c>
      <c r="FM229" s="150" t="str">
        <f t="shared" si="956"/>
        <v/>
      </c>
      <c r="FN229" s="89"/>
      <c r="FO229" s="5"/>
      <c r="FP229" s="89"/>
      <c r="FQ229" s="143" t="str">
        <f>IF(FU229="","",#REF!)</f>
        <v/>
      </c>
      <c r="FR229" s="144" t="str">
        <f t="shared" si="957"/>
        <v/>
      </c>
      <c r="FS229" s="145" t="str">
        <f t="shared" si="958"/>
        <v/>
      </c>
      <c r="FT229" s="145" t="str">
        <f t="shared" si="959"/>
        <v/>
      </c>
      <c r="FU229" s="146" t="str">
        <f t="shared" si="960"/>
        <v/>
      </c>
      <c r="FV229" s="147" t="str">
        <f t="shared" si="961"/>
        <v/>
      </c>
      <c r="FW229" s="148" t="str">
        <f t="shared" si="962"/>
        <v/>
      </c>
      <c r="FX229" s="149" t="str">
        <f t="shared" si="963"/>
        <v/>
      </c>
      <c r="FY229" s="150" t="str">
        <f t="shared" si="964"/>
        <v/>
      </c>
      <c r="FZ229" s="89"/>
      <c r="GA229" s="5"/>
      <c r="GB229" s="89"/>
      <c r="GC229" s="143" t="str">
        <f t="shared" si="965"/>
        <v/>
      </c>
      <c r="GD229" s="144" t="str">
        <f t="shared" si="966"/>
        <v/>
      </c>
      <c r="GE229" s="145" t="str">
        <f t="shared" si="967"/>
        <v/>
      </c>
      <c r="GF229" s="145" t="str">
        <f t="shared" si="968"/>
        <v/>
      </c>
      <c r="GG229" s="146" t="str">
        <f t="shared" si="969"/>
        <v/>
      </c>
      <c r="GH229" s="147" t="str">
        <f t="shared" si="970"/>
        <v/>
      </c>
      <c r="GI229" s="148" t="str">
        <f t="shared" si="971"/>
        <v/>
      </c>
      <c r="GJ229" s="149" t="str">
        <f t="shared" si="972"/>
        <v/>
      </c>
      <c r="GK229" s="150" t="str">
        <f t="shared" si="973"/>
        <v/>
      </c>
      <c r="GL229" s="89"/>
      <c r="GM229" s="5"/>
      <c r="GN229" s="89"/>
      <c r="GO229" s="143" t="str">
        <f t="shared" si="974"/>
        <v/>
      </c>
      <c r="GP229" s="144" t="str">
        <f t="shared" si="975"/>
        <v/>
      </c>
      <c r="GQ229" s="145" t="str">
        <f t="shared" si="976"/>
        <v/>
      </c>
      <c r="GR229" s="145" t="str">
        <f t="shared" si="977"/>
        <v/>
      </c>
      <c r="GS229" s="146" t="str">
        <f t="shared" si="978"/>
        <v/>
      </c>
      <c r="GT229" s="147" t="str">
        <f t="shared" si="979"/>
        <v/>
      </c>
      <c r="GU229" s="148" t="str">
        <f t="shared" si="980"/>
        <v/>
      </c>
      <c r="GV229" s="149" t="str">
        <f t="shared" si="981"/>
        <v/>
      </c>
      <c r="GW229" s="150" t="str">
        <f t="shared" si="982"/>
        <v/>
      </c>
      <c r="GX229" s="89"/>
      <c r="GY229" s="5"/>
      <c r="GZ229" s="89"/>
      <c r="HA229" s="143" t="str">
        <f t="shared" si="983"/>
        <v/>
      </c>
      <c r="HB229" s="144" t="str">
        <f t="shared" si="984"/>
        <v/>
      </c>
      <c r="HC229" s="145" t="str">
        <f t="shared" si="985"/>
        <v/>
      </c>
      <c r="HD229" s="145" t="str">
        <f t="shared" si="986"/>
        <v/>
      </c>
      <c r="HE229" s="146" t="str">
        <f t="shared" si="987"/>
        <v/>
      </c>
      <c r="HF229" s="147" t="str">
        <f t="shared" si="988"/>
        <v/>
      </c>
      <c r="HG229" s="148" t="str">
        <f t="shared" si="989"/>
        <v/>
      </c>
      <c r="HH229" s="149" t="str">
        <f t="shared" si="990"/>
        <v/>
      </c>
      <c r="HI229" s="150" t="str">
        <f t="shared" si="991"/>
        <v/>
      </c>
      <c r="HJ229" s="89"/>
      <c r="HK229" s="5"/>
      <c r="HL229" s="89"/>
      <c r="HM229" s="143" t="str">
        <f t="shared" si="992"/>
        <v/>
      </c>
      <c r="HN229" s="144" t="str">
        <f t="shared" si="993"/>
        <v/>
      </c>
      <c r="HO229" s="145" t="str">
        <f t="shared" si="994"/>
        <v/>
      </c>
      <c r="HP229" s="145" t="str">
        <f t="shared" si="995"/>
        <v/>
      </c>
      <c r="HQ229" s="146" t="str">
        <f t="shared" si="996"/>
        <v/>
      </c>
      <c r="HR229" s="147" t="str">
        <f t="shared" si="997"/>
        <v/>
      </c>
      <c r="HS229" s="148" t="str">
        <f t="shared" si="998"/>
        <v/>
      </c>
      <c r="HT229" s="149" t="str">
        <f t="shared" si="999"/>
        <v/>
      </c>
      <c r="HU229" s="150" t="str">
        <f t="shared" si="1000"/>
        <v/>
      </c>
      <c r="HV229" s="89"/>
      <c r="HW229" s="5"/>
      <c r="HX229" s="89"/>
      <c r="HY229" s="143" t="str">
        <f t="shared" si="1001"/>
        <v/>
      </c>
      <c r="HZ229" s="144" t="str">
        <f t="shared" si="1002"/>
        <v/>
      </c>
      <c r="IA229" s="145" t="str">
        <f t="shared" si="1003"/>
        <v/>
      </c>
      <c r="IB229" s="145" t="str">
        <f t="shared" si="1004"/>
        <v/>
      </c>
      <c r="IC229" s="146" t="str">
        <f t="shared" si="1005"/>
        <v/>
      </c>
      <c r="ID229" s="147" t="str">
        <f t="shared" si="1006"/>
        <v/>
      </c>
      <c r="IE229" s="148" t="str">
        <f t="shared" si="1007"/>
        <v/>
      </c>
      <c r="IF229" s="149" t="str">
        <f t="shared" si="1008"/>
        <v/>
      </c>
      <c r="IG229" s="150" t="str">
        <f t="shared" si="1009"/>
        <v/>
      </c>
      <c r="IH229" s="89"/>
      <c r="II229" s="5"/>
      <c r="IJ229" s="89"/>
      <c r="IK229" s="143" t="str">
        <f t="shared" si="1010"/>
        <v/>
      </c>
      <c r="IL229" s="144" t="str">
        <f t="shared" si="1011"/>
        <v/>
      </c>
      <c r="IM229" s="145" t="str">
        <f t="shared" si="1012"/>
        <v/>
      </c>
      <c r="IN229" s="145" t="str">
        <f t="shared" si="1013"/>
        <v/>
      </c>
      <c r="IO229" s="146" t="str">
        <f t="shared" si="1014"/>
        <v/>
      </c>
      <c r="IP229" s="147" t="str">
        <f t="shared" si="1015"/>
        <v/>
      </c>
      <c r="IQ229" s="148" t="str">
        <f t="shared" si="1016"/>
        <v/>
      </c>
      <c r="IR229" s="149" t="str">
        <f t="shared" si="1017"/>
        <v/>
      </c>
      <c r="IS229" s="150" t="str">
        <f t="shared" si="1018"/>
        <v/>
      </c>
      <c r="IT229" s="89"/>
      <c r="IU229" s="5"/>
      <c r="IV229" s="89"/>
      <c r="IW229" s="143" t="str">
        <f t="shared" si="1019"/>
        <v/>
      </c>
      <c r="IX229" s="144" t="str">
        <f t="shared" si="1020"/>
        <v/>
      </c>
      <c r="IY229" s="145" t="str">
        <f t="shared" si="1021"/>
        <v/>
      </c>
      <c r="IZ229" s="145" t="str">
        <f t="shared" si="1022"/>
        <v/>
      </c>
      <c r="JA229" s="146" t="str">
        <f t="shared" si="1023"/>
        <v/>
      </c>
      <c r="JB229" s="147" t="str">
        <f t="shared" si="1024"/>
        <v/>
      </c>
      <c r="JC229" s="148" t="str">
        <f t="shared" si="1025"/>
        <v/>
      </c>
      <c r="JD229" s="149" t="str">
        <f t="shared" si="1026"/>
        <v/>
      </c>
      <c r="JE229" s="150" t="str">
        <f t="shared" si="1027"/>
        <v/>
      </c>
      <c r="JF229" s="89"/>
      <c r="JG229" s="5"/>
      <c r="JH229" s="89"/>
      <c r="JI229" s="143" t="str">
        <f t="shared" si="1028"/>
        <v/>
      </c>
      <c r="JJ229" s="144" t="str">
        <f t="shared" si="1029"/>
        <v/>
      </c>
      <c r="JK229" s="145" t="str">
        <f t="shared" si="1030"/>
        <v/>
      </c>
      <c r="JL229" s="145" t="str">
        <f t="shared" si="1031"/>
        <v/>
      </c>
      <c r="JM229" s="146" t="str">
        <f t="shared" si="1032"/>
        <v/>
      </c>
      <c r="JN229" s="147" t="str">
        <f t="shared" si="1033"/>
        <v/>
      </c>
      <c r="JO229" s="148" t="str">
        <f t="shared" si="1034"/>
        <v/>
      </c>
      <c r="JP229" s="149" t="str">
        <f t="shared" si="1035"/>
        <v/>
      </c>
      <c r="JQ229" s="150" t="str">
        <f t="shared" si="1036"/>
        <v/>
      </c>
      <c r="JR229" s="89"/>
      <c r="JS229" s="5"/>
      <c r="JT229" s="89"/>
      <c r="JU229" s="143" t="str">
        <f t="shared" si="1037"/>
        <v/>
      </c>
      <c r="JV229" s="144" t="str">
        <f t="shared" si="1038"/>
        <v/>
      </c>
      <c r="JW229" s="145" t="str">
        <f t="shared" si="1039"/>
        <v/>
      </c>
      <c r="JX229" s="145" t="str">
        <f t="shared" si="1040"/>
        <v/>
      </c>
      <c r="JY229" s="146" t="str">
        <f t="shared" si="1041"/>
        <v/>
      </c>
      <c r="JZ229" s="147" t="str">
        <f t="shared" si="1042"/>
        <v/>
      </c>
      <c r="KA229" s="148" t="str">
        <f t="shared" si="1043"/>
        <v/>
      </c>
      <c r="KB229" s="149" t="str">
        <f t="shared" si="1044"/>
        <v/>
      </c>
      <c r="KC229" s="150" t="str">
        <f t="shared" si="1045"/>
        <v/>
      </c>
      <c r="KD229" s="89"/>
      <c r="KE229" s="5"/>
      <c r="KF229" s="89"/>
    </row>
    <row r="230" spans="1:292" ht="13.5" customHeight="1" x14ac:dyDescent="0.25">
      <c r="A230" s="100"/>
      <c r="E230" s="143" t="str">
        <f t="shared" si="845"/>
        <v/>
      </c>
      <c r="F230" s="144" t="str">
        <f t="shared" si="846"/>
        <v/>
      </c>
      <c r="G230" s="145" t="str">
        <f t="shared" si="847"/>
        <v/>
      </c>
      <c r="H230" s="145" t="str">
        <f t="shared" si="848"/>
        <v/>
      </c>
      <c r="I230" s="146" t="str">
        <f t="shared" si="849"/>
        <v/>
      </c>
      <c r="J230" s="147" t="str">
        <f t="shared" si="850"/>
        <v/>
      </c>
      <c r="K230" s="148" t="str">
        <f t="shared" si="851"/>
        <v/>
      </c>
      <c r="L230" s="149" t="str">
        <f t="shared" si="852"/>
        <v/>
      </c>
      <c r="M230" s="150" t="str">
        <f t="shared" si="853"/>
        <v/>
      </c>
      <c r="O230" s="5"/>
      <c r="Q230" s="143" t="str">
        <f t="shared" si="854"/>
        <v/>
      </c>
      <c r="R230" s="144" t="str">
        <f t="shared" si="855"/>
        <v/>
      </c>
      <c r="S230" s="145" t="str">
        <f t="shared" si="856"/>
        <v/>
      </c>
      <c r="T230" s="145" t="str">
        <f t="shared" si="857"/>
        <v/>
      </c>
      <c r="U230" s="146" t="str">
        <f t="shared" si="858"/>
        <v/>
      </c>
      <c r="V230" s="147" t="str">
        <f t="shared" si="859"/>
        <v/>
      </c>
      <c r="W230" s="148" t="str">
        <f t="shared" si="860"/>
        <v/>
      </c>
      <c r="X230" s="149" t="str">
        <f t="shared" si="861"/>
        <v/>
      </c>
      <c r="Y230" s="150" t="str">
        <f t="shared" si="862"/>
        <v/>
      </c>
      <c r="AA230" s="5"/>
      <c r="AC230" s="143" t="str">
        <f t="shared" si="863"/>
        <v/>
      </c>
      <c r="AD230" s="144" t="str">
        <f t="shared" si="864"/>
        <v/>
      </c>
      <c r="AE230" s="145" t="str">
        <f t="shared" si="865"/>
        <v/>
      </c>
      <c r="AF230" s="145" t="str">
        <f t="shared" si="866"/>
        <v/>
      </c>
      <c r="AG230" s="146" t="str">
        <f t="shared" si="867"/>
        <v/>
      </c>
      <c r="AH230" s="147" t="str">
        <f t="shared" si="868"/>
        <v/>
      </c>
      <c r="AI230" s="148" t="str">
        <f t="shared" si="869"/>
        <v/>
      </c>
      <c r="AJ230" s="149" t="str">
        <f t="shared" si="870"/>
        <v/>
      </c>
      <c r="AK230" s="150" t="str">
        <f t="shared" si="871"/>
        <v/>
      </c>
      <c r="AM230" s="5"/>
      <c r="AO230" s="143" t="str">
        <f t="shared" si="831"/>
        <v/>
      </c>
      <c r="AP230" s="144" t="str">
        <f t="shared" si="832"/>
        <v/>
      </c>
      <c r="AQ230" s="145" t="str">
        <f t="shared" si="872"/>
        <v/>
      </c>
      <c r="AR230" s="145" t="str">
        <f t="shared" si="873"/>
        <v/>
      </c>
      <c r="AS230" s="146" t="str">
        <f t="shared" si="833"/>
        <v/>
      </c>
      <c r="AT230" s="147" t="str">
        <f t="shared" si="834"/>
        <v/>
      </c>
      <c r="AU230" s="148" t="str">
        <f t="shared" si="835"/>
        <v/>
      </c>
      <c r="AV230" s="149" t="str">
        <f t="shared" si="836"/>
        <v/>
      </c>
      <c r="AW230" s="150" t="str">
        <f t="shared" si="837"/>
        <v/>
      </c>
      <c r="AX230" s="89"/>
      <c r="AY230" s="5"/>
      <c r="AZ230" s="89"/>
      <c r="BA230" s="143" t="str">
        <f t="shared" si="838"/>
        <v/>
      </c>
      <c r="BB230" s="144" t="str">
        <f t="shared" si="839"/>
        <v/>
      </c>
      <c r="BC230" s="145" t="str">
        <f t="shared" si="874"/>
        <v/>
      </c>
      <c r="BD230" s="145" t="str">
        <f t="shared" si="875"/>
        <v/>
      </c>
      <c r="BE230" s="146" t="str">
        <f t="shared" si="840"/>
        <v/>
      </c>
      <c r="BF230" s="147" t="str">
        <f t="shared" si="841"/>
        <v/>
      </c>
      <c r="BG230" s="148" t="str">
        <f t="shared" si="842"/>
        <v/>
      </c>
      <c r="BH230" s="149" t="str">
        <f t="shared" si="843"/>
        <v/>
      </c>
      <c r="BI230" s="150" t="str">
        <f t="shared" si="844"/>
        <v/>
      </c>
      <c r="BJ230" s="89"/>
      <c r="BK230" s="5"/>
      <c r="BL230" s="89"/>
      <c r="BM230" s="143" t="str">
        <f t="shared" si="876"/>
        <v/>
      </c>
      <c r="BN230" s="144" t="str">
        <f t="shared" si="877"/>
        <v/>
      </c>
      <c r="BO230" s="145" t="str">
        <f t="shared" si="878"/>
        <v/>
      </c>
      <c r="BP230" s="145" t="str">
        <f t="shared" si="879"/>
        <v/>
      </c>
      <c r="BQ230" s="146" t="str">
        <f t="shared" si="880"/>
        <v/>
      </c>
      <c r="BR230" s="147" t="str">
        <f t="shared" si="881"/>
        <v/>
      </c>
      <c r="BS230" s="148" t="str">
        <f t="shared" si="882"/>
        <v/>
      </c>
      <c r="BT230" s="149" t="str">
        <f t="shared" si="883"/>
        <v/>
      </c>
      <c r="BU230" s="150" t="str">
        <f t="shared" si="884"/>
        <v/>
      </c>
      <c r="BV230" s="89"/>
      <c r="BW230" s="5"/>
      <c r="BX230" s="89"/>
      <c r="BY230" s="143" t="str">
        <f t="shared" si="885"/>
        <v/>
      </c>
      <c r="BZ230" s="144" t="str">
        <f t="shared" si="886"/>
        <v/>
      </c>
      <c r="CA230" s="145" t="str">
        <f t="shared" si="887"/>
        <v/>
      </c>
      <c r="CB230" s="145" t="str">
        <f t="shared" si="888"/>
        <v/>
      </c>
      <c r="CC230" s="146" t="str">
        <f t="shared" si="889"/>
        <v/>
      </c>
      <c r="CD230" s="147" t="str">
        <f t="shared" si="890"/>
        <v/>
      </c>
      <c r="CE230" s="148" t="str">
        <f t="shared" si="891"/>
        <v/>
      </c>
      <c r="CF230" s="149" t="str">
        <f t="shared" si="892"/>
        <v/>
      </c>
      <c r="CG230" s="150" t="str">
        <f t="shared" si="893"/>
        <v/>
      </c>
      <c r="CH230" s="89"/>
      <c r="CI230" s="5"/>
      <c r="CJ230" s="89"/>
      <c r="CK230" s="143" t="str">
        <f t="shared" si="894"/>
        <v/>
      </c>
      <c r="CL230" s="144" t="str">
        <f t="shared" si="895"/>
        <v/>
      </c>
      <c r="CM230" s="145" t="str">
        <f t="shared" si="896"/>
        <v/>
      </c>
      <c r="CN230" s="145" t="str">
        <f t="shared" si="897"/>
        <v/>
      </c>
      <c r="CO230" s="146" t="str">
        <f t="shared" si="898"/>
        <v/>
      </c>
      <c r="CP230" s="147" t="str">
        <f t="shared" si="899"/>
        <v/>
      </c>
      <c r="CQ230" s="148" t="str">
        <f t="shared" si="900"/>
        <v/>
      </c>
      <c r="CR230" s="149" t="str">
        <f t="shared" si="901"/>
        <v/>
      </c>
      <c r="CS230" s="150" t="str">
        <f t="shared" si="902"/>
        <v/>
      </c>
      <c r="CT230" s="89"/>
      <c r="CU230" s="5"/>
      <c r="CV230" s="89"/>
      <c r="CW230" s="143" t="str">
        <f t="shared" si="903"/>
        <v/>
      </c>
      <c r="CX230" s="144" t="str">
        <f t="shared" si="904"/>
        <v/>
      </c>
      <c r="CY230" s="145" t="str">
        <f t="shared" si="905"/>
        <v/>
      </c>
      <c r="CZ230" s="145" t="str">
        <f t="shared" si="906"/>
        <v/>
      </c>
      <c r="DA230" s="146" t="str">
        <f t="shared" si="907"/>
        <v/>
      </c>
      <c r="DB230" s="147" t="str">
        <f t="shared" si="908"/>
        <v/>
      </c>
      <c r="DC230" s="148" t="str">
        <f t="shared" si="909"/>
        <v/>
      </c>
      <c r="DD230" s="149" t="str">
        <f t="shared" si="910"/>
        <v/>
      </c>
      <c r="DE230" s="150" t="str">
        <f t="shared" si="911"/>
        <v/>
      </c>
      <c r="DF230" s="89"/>
      <c r="DG230" s="5"/>
      <c r="DH230" s="89"/>
      <c r="DI230" s="143" t="str">
        <f t="shared" si="912"/>
        <v/>
      </c>
      <c r="DJ230" s="144" t="str">
        <f t="shared" si="913"/>
        <v/>
      </c>
      <c r="DK230" s="145" t="str">
        <f t="shared" si="914"/>
        <v/>
      </c>
      <c r="DL230" s="145" t="str">
        <f t="shared" si="915"/>
        <v/>
      </c>
      <c r="DM230" s="146" t="str">
        <f t="shared" si="916"/>
        <v/>
      </c>
      <c r="DN230" s="147" t="str">
        <f t="shared" si="917"/>
        <v/>
      </c>
      <c r="DO230" s="148" t="str">
        <f t="shared" si="918"/>
        <v/>
      </c>
      <c r="DP230" s="149" t="str">
        <f t="shared" si="919"/>
        <v/>
      </c>
      <c r="DQ230" s="150" t="str">
        <f t="shared" si="920"/>
        <v/>
      </c>
      <c r="DR230" s="89"/>
      <c r="DS230" s="5"/>
      <c r="DT230" s="89"/>
      <c r="DU230" s="143" t="str">
        <f t="shared" si="921"/>
        <v/>
      </c>
      <c r="DV230" s="144" t="str">
        <f t="shared" si="922"/>
        <v/>
      </c>
      <c r="DW230" s="145" t="str">
        <f t="shared" si="923"/>
        <v/>
      </c>
      <c r="DX230" s="145" t="str">
        <f t="shared" si="924"/>
        <v/>
      </c>
      <c r="DY230" s="146" t="str">
        <f t="shared" si="925"/>
        <v/>
      </c>
      <c r="DZ230" s="147" t="str">
        <f t="shared" si="926"/>
        <v/>
      </c>
      <c r="EA230" s="148" t="str">
        <f t="shared" si="927"/>
        <v/>
      </c>
      <c r="EB230" s="149" t="str">
        <f t="shared" si="928"/>
        <v/>
      </c>
      <c r="EC230" s="150" t="str">
        <f t="shared" si="929"/>
        <v/>
      </c>
      <c r="ED230" s="89"/>
      <c r="EE230" s="5"/>
      <c r="EF230" s="89"/>
      <c r="EG230" s="143" t="str">
        <f t="shared" si="930"/>
        <v/>
      </c>
      <c r="EH230" s="144" t="str">
        <f t="shared" si="931"/>
        <v/>
      </c>
      <c r="EI230" s="145" t="str">
        <f t="shared" si="932"/>
        <v/>
      </c>
      <c r="EJ230" s="145" t="str">
        <f t="shared" si="933"/>
        <v/>
      </c>
      <c r="EK230" s="146" t="str">
        <f t="shared" si="934"/>
        <v/>
      </c>
      <c r="EL230" s="147" t="str">
        <f t="shared" si="935"/>
        <v/>
      </c>
      <c r="EM230" s="148" t="str">
        <f t="shared" si="936"/>
        <v/>
      </c>
      <c r="EN230" s="149" t="str">
        <f t="shared" si="937"/>
        <v/>
      </c>
      <c r="EO230" s="150" t="str">
        <f t="shared" si="938"/>
        <v/>
      </c>
      <c r="EP230" s="89"/>
      <c r="EQ230" s="5"/>
      <c r="ER230" s="89"/>
      <c r="ES230" s="143" t="str">
        <f t="shared" si="939"/>
        <v/>
      </c>
      <c r="ET230" s="144" t="str">
        <f t="shared" si="940"/>
        <v/>
      </c>
      <c r="EU230" s="145" t="str">
        <f t="shared" si="941"/>
        <v/>
      </c>
      <c r="EV230" s="145" t="str">
        <f t="shared" si="942"/>
        <v/>
      </c>
      <c r="EW230" s="146" t="str">
        <f t="shared" si="943"/>
        <v/>
      </c>
      <c r="EX230" s="147" t="str">
        <f t="shared" si="944"/>
        <v/>
      </c>
      <c r="EY230" s="148" t="str">
        <f t="shared" si="945"/>
        <v/>
      </c>
      <c r="EZ230" s="149" t="str">
        <f t="shared" si="946"/>
        <v/>
      </c>
      <c r="FA230" s="150" t="str">
        <f t="shared" si="947"/>
        <v/>
      </c>
      <c r="FB230" s="89"/>
      <c r="FC230" s="5"/>
      <c r="FD230" s="89"/>
      <c r="FE230" s="143" t="str">
        <f t="shared" si="948"/>
        <v/>
      </c>
      <c r="FF230" s="144" t="str">
        <f t="shared" si="949"/>
        <v/>
      </c>
      <c r="FG230" s="145" t="str">
        <f t="shared" si="950"/>
        <v/>
      </c>
      <c r="FH230" s="145" t="str">
        <f t="shared" si="951"/>
        <v/>
      </c>
      <c r="FI230" s="146" t="str">
        <f t="shared" si="952"/>
        <v/>
      </c>
      <c r="FJ230" s="147" t="str">
        <f t="shared" si="953"/>
        <v/>
      </c>
      <c r="FK230" s="148" t="str">
        <f t="shared" si="954"/>
        <v/>
      </c>
      <c r="FL230" s="149" t="str">
        <f t="shared" si="955"/>
        <v/>
      </c>
      <c r="FM230" s="150" t="str">
        <f t="shared" si="956"/>
        <v/>
      </c>
      <c r="FN230" s="89"/>
      <c r="FO230" s="5"/>
      <c r="FP230" s="89"/>
      <c r="FQ230" s="143" t="str">
        <f>IF(FU230="","",#REF!)</f>
        <v/>
      </c>
      <c r="FR230" s="144" t="str">
        <f t="shared" si="957"/>
        <v/>
      </c>
      <c r="FS230" s="145" t="str">
        <f t="shared" si="958"/>
        <v/>
      </c>
      <c r="FT230" s="145" t="str">
        <f t="shared" si="959"/>
        <v/>
      </c>
      <c r="FU230" s="146" t="str">
        <f t="shared" si="960"/>
        <v/>
      </c>
      <c r="FV230" s="147" t="str">
        <f t="shared" si="961"/>
        <v/>
      </c>
      <c r="FW230" s="148" t="str">
        <f t="shared" si="962"/>
        <v/>
      </c>
      <c r="FX230" s="149" t="str">
        <f t="shared" si="963"/>
        <v/>
      </c>
      <c r="FY230" s="150" t="str">
        <f t="shared" si="964"/>
        <v/>
      </c>
      <c r="FZ230" s="89"/>
      <c r="GA230" s="5"/>
      <c r="GB230" s="89"/>
      <c r="GC230" s="143" t="str">
        <f t="shared" si="965"/>
        <v/>
      </c>
      <c r="GD230" s="144" t="str">
        <f t="shared" si="966"/>
        <v/>
      </c>
      <c r="GE230" s="145" t="str">
        <f t="shared" si="967"/>
        <v/>
      </c>
      <c r="GF230" s="145" t="str">
        <f t="shared" si="968"/>
        <v/>
      </c>
      <c r="GG230" s="146" t="str">
        <f t="shared" si="969"/>
        <v/>
      </c>
      <c r="GH230" s="147" t="str">
        <f t="shared" si="970"/>
        <v/>
      </c>
      <c r="GI230" s="148" t="str">
        <f t="shared" si="971"/>
        <v/>
      </c>
      <c r="GJ230" s="149" t="str">
        <f t="shared" si="972"/>
        <v/>
      </c>
      <c r="GK230" s="150" t="str">
        <f t="shared" si="973"/>
        <v/>
      </c>
      <c r="GL230" s="89"/>
      <c r="GM230" s="5"/>
      <c r="GN230" s="89"/>
      <c r="GO230" s="143" t="str">
        <f t="shared" si="974"/>
        <v/>
      </c>
      <c r="GP230" s="144" t="str">
        <f t="shared" si="975"/>
        <v/>
      </c>
      <c r="GQ230" s="145" t="str">
        <f t="shared" si="976"/>
        <v/>
      </c>
      <c r="GR230" s="145" t="str">
        <f t="shared" si="977"/>
        <v/>
      </c>
      <c r="GS230" s="146" t="str">
        <f t="shared" si="978"/>
        <v/>
      </c>
      <c r="GT230" s="147" t="str">
        <f t="shared" si="979"/>
        <v/>
      </c>
      <c r="GU230" s="148" t="str">
        <f t="shared" si="980"/>
        <v/>
      </c>
      <c r="GV230" s="149" t="str">
        <f t="shared" si="981"/>
        <v/>
      </c>
      <c r="GW230" s="150" t="str">
        <f t="shared" si="982"/>
        <v/>
      </c>
      <c r="GX230" s="89"/>
      <c r="GY230" s="5"/>
      <c r="GZ230" s="89"/>
      <c r="HA230" s="143" t="str">
        <f t="shared" si="983"/>
        <v/>
      </c>
      <c r="HB230" s="144" t="str">
        <f t="shared" si="984"/>
        <v/>
      </c>
      <c r="HC230" s="145" t="str">
        <f t="shared" si="985"/>
        <v/>
      </c>
      <c r="HD230" s="145" t="str">
        <f t="shared" si="986"/>
        <v/>
      </c>
      <c r="HE230" s="146" t="str">
        <f t="shared" si="987"/>
        <v/>
      </c>
      <c r="HF230" s="147" t="str">
        <f t="shared" si="988"/>
        <v/>
      </c>
      <c r="HG230" s="148" t="str">
        <f t="shared" si="989"/>
        <v/>
      </c>
      <c r="HH230" s="149" t="str">
        <f t="shared" si="990"/>
        <v/>
      </c>
      <c r="HI230" s="150" t="str">
        <f t="shared" si="991"/>
        <v/>
      </c>
      <c r="HJ230" s="89"/>
      <c r="HK230" s="5"/>
      <c r="HL230" s="89"/>
      <c r="HM230" s="143" t="str">
        <f t="shared" si="992"/>
        <v/>
      </c>
      <c r="HN230" s="144" t="str">
        <f t="shared" si="993"/>
        <v/>
      </c>
      <c r="HO230" s="145" t="str">
        <f t="shared" si="994"/>
        <v/>
      </c>
      <c r="HP230" s="145" t="str">
        <f t="shared" si="995"/>
        <v/>
      </c>
      <c r="HQ230" s="146" t="str">
        <f t="shared" si="996"/>
        <v/>
      </c>
      <c r="HR230" s="147" t="str">
        <f t="shared" si="997"/>
        <v/>
      </c>
      <c r="HS230" s="148" t="str">
        <f t="shared" si="998"/>
        <v/>
      </c>
      <c r="HT230" s="149" t="str">
        <f t="shared" si="999"/>
        <v/>
      </c>
      <c r="HU230" s="150" t="str">
        <f t="shared" si="1000"/>
        <v/>
      </c>
      <c r="HV230" s="89"/>
      <c r="HW230" s="5"/>
      <c r="HX230" s="89"/>
      <c r="HY230" s="143" t="str">
        <f t="shared" si="1001"/>
        <v/>
      </c>
      <c r="HZ230" s="144" t="str">
        <f t="shared" si="1002"/>
        <v/>
      </c>
      <c r="IA230" s="145" t="str">
        <f t="shared" si="1003"/>
        <v/>
      </c>
      <c r="IB230" s="145" t="str">
        <f t="shared" si="1004"/>
        <v/>
      </c>
      <c r="IC230" s="146" t="str">
        <f t="shared" si="1005"/>
        <v/>
      </c>
      <c r="ID230" s="147" t="str">
        <f t="shared" si="1006"/>
        <v/>
      </c>
      <c r="IE230" s="148" t="str">
        <f t="shared" si="1007"/>
        <v/>
      </c>
      <c r="IF230" s="149" t="str">
        <f t="shared" si="1008"/>
        <v/>
      </c>
      <c r="IG230" s="150" t="str">
        <f t="shared" si="1009"/>
        <v/>
      </c>
      <c r="IH230" s="89"/>
      <c r="II230" s="5"/>
      <c r="IJ230" s="89"/>
      <c r="IK230" s="143" t="str">
        <f t="shared" si="1010"/>
        <v/>
      </c>
      <c r="IL230" s="144" t="str">
        <f t="shared" si="1011"/>
        <v/>
      </c>
      <c r="IM230" s="145" t="str">
        <f t="shared" si="1012"/>
        <v/>
      </c>
      <c r="IN230" s="145" t="str">
        <f t="shared" si="1013"/>
        <v/>
      </c>
      <c r="IO230" s="146" t="str">
        <f t="shared" si="1014"/>
        <v/>
      </c>
      <c r="IP230" s="147" t="str">
        <f t="shared" si="1015"/>
        <v/>
      </c>
      <c r="IQ230" s="148" t="str">
        <f t="shared" si="1016"/>
        <v/>
      </c>
      <c r="IR230" s="149" t="str">
        <f t="shared" si="1017"/>
        <v/>
      </c>
      <c r="IS230" s="150" t="str">
        <f t="shared" si="1018"/>
        <v/>
      </c>
      <c r="IT230" s="89"/>
      <c r="IU230" s="5"/>
      <c r="IV230" s="89"/>
      <c r="IW230" s="143" t="str">
        <f t="shared" si="1019"/>
        <v/>
      </c>
      <c r="IX230" s="144" t="str">
        <f t="shared" si="1020"/>
        <v/>
      </c>
      <c r="IY230" s="145" t="str">
        <f t="shared" si="1021"/>
        <v/>
      </c>
      <c r="IZ230" s="145" t="str">
        <f t="shared" si="1022"/>
        <v/>
      </c>
      <c r="JA230" s="146" t="str">
        <f t="shared" si="1023"/>
        <v/>
      </c>
      <c r="JB230" s="147" t="str">
        <f t="shared" si="1024"/>
        <v/>
      </c>
      <c r="JC230" s="148" t="str">
        <f t="shared" si="1025"/>
        <v/>
      </c>
      <c r="JD230" s="149" t="str">
        <f t="shared" si="1026"/>
        <v/>
      </c>
      <c r="JE230" s="150" t="str">
        <f t="shared" si="1027"/>
        <v/>
      </c>
      <c r="JF230" s="89"/>
      <c r="JG230" s="5"/>
      <c r="JH230" s="89"/>
      <c r="JI230" s="143" t="str">
        <f t="shared" si="1028"/>
        <v/>
      </c>
      <c r="JJ230" s="144" t="str">
        <f t="shared" si="1029"/>
        <v/>
      </c>
      <c r="JK230" s="145" t="str">
        <f t="shared" si="1030"/>
        <v/>
      </c>
      <c r="JL230" s="145" t="str">
        <f t="shared" si="1031"/>
        <v/>
      </c>
      <c r="JM230" s="146" t="str">
        <f t="shared" si="1032"/>
        <v/>
      </c>
      <c r="JN230" s="147" t="str">
        <f t="shared" si="1033"/>
        <v/>
      </c>
      <c r="JO230" s="148" t="str">
        <f t="shared" si="1034"/>
        <v/>
      </c>
      <c r="JP230" s="149" t="str">
        <f t="shared" si="1035"/>
        <v/>
      </c>
      <c r="JQ230" s="150" t="str">
        <f t="shared" si="1036"/>
        <v/>
      </c>
      <c r="JR230" s="89"/>
      <c r="JS230" s="5"/>
      <c r="JT230" s="89"/>
      <c r="JU230" s="143" t="str">
        <f t="shared" si="1037"/>
        <v/>
      </c>
      <c r="JV230" s="144" t="str">
        <f t="shared" si="1038"/>
        <v/>
      </c>
      <c r="JW230" s="145" t="str">
        <f t="shared" si="1039"/>
        <v/>
      </c>
      <c r="JX230" s="145" t="str">
        <f t="shared" si="1040"/>
        <v/>
      </c>
      <c r="JY230" s="146" t="str">
        <f t="shared" si="1041"/>
        <v/>
      </c>
      <c r="JZ230" s="147" t="str">
        <f t="shared" si="1042"/>
        <v/>
      </c>
      <c r="KA230" s="148" t="str">
        <f t="shared" si="1043"/>
        <v/>
      </c>
      <c r="KB230" s="149" t="str">
        <f t="shared" si="1044"/>
        <v/>
      </c>
      <c r="KC230" s="150" t="str">
        <f t="shared" si="1045"/>
        <v/>
      </c>
      <c r="KD230" s="89"/>
      <c r="KE230" s="5"/>
      <c r="KF230" s="89"/>
    </row>
    <row r="231" spans="1:292" ht="13.5" customHeight="1" x14ac:dyDescent="0.25">
      <c r="A231" s="100"/>
      <c r="E231" s="143" t="str">
        <f t="shared" si="845"/>
        <v/>
      </c>
      <c r="F231" s="144" t="str">
        <f t="shared" si="846"/>
        <v/>
      </c>
      <c r="G231" s="145" t="str">
        <f t="shared" si="847"/>
        <v/>
      </c>
      <c r="H231" s="145" t="str">
        <f t="shared" si="848"/>
        <v/>
      </c>
      <c r="I231" s="146" t="str">
        <f t="shared" si="849"/>
        <v/>
      </c>
      <c r="J231" s="147" t="str">
        <f t="shared" si="850"/>
        <v/>
      </c>
      <c r="K231" s="148" t="str">
        <f t="shared" si="851"/>
        <v/>
      </c>
      <c r="L231" s="149" t="str">
        <f t="shared" si="852"/>
        <v/>
      </c>
      <c r="M231" s="150" t="str">
        <f t="shared" si="853"/>
        <v/>
      </c>
      <c r="O231" s="5"/>
      <c r="Q231" s="143" t="str">
        <f t="shared" si="854"/>
        <v/>
      </c>
      <c r="R231" s="144" t="str">
        <f t="shared" si="855"/>
        <v/>
      </c>
      <c r="S231" s="145" t="str">
        <f t="shared" si="856"/>
        <v/>
      </c>
      <c r="T231" s="145" t="str">
        <f t="shared" si="857"/>
        <v/>
      </c>
      <c r="U231" s="146" t="str">
        <f t="shared" si="858"/>
        <v/>
      </c>
      <c r="V231" s="147" t="str">
        <f t="shared" si="859"/>
        <v/>
      </c>
      <c r="W231" s="148" t="str">
        <f t="shared" si="860"/>
        <v/>
      </c>
      <c r="X231" s="149" t="str">
        <f t="shared" si="861"/>
        <v/>
      </c>
      <c r="Y231" s="150" t="str">
        <f t="shared" si="862"/>
        <v/>
      </c>
      <c r="AA231" s="5"/>
      <c r="AC231" s="143" t="str">
        <f t="shared" si="863"/>
        <v/>
      </c>
      <c r="AD231" s="144" t="str">
        <f t="shared" si="864"/>
        <v/>
      </c>
      <c r="AE231" s="145" t="str">
        <f t="shared" si="865"/>
        <v/>
      </c>
      <c r="AF231" s="145" t="str">
        <f t="shared" si="866"/>
        <v/>
      </c>
      <c r="AG231" s="146" t="str">
        <f t="shared" si="867"/>
        <v/>
      </c>
      <c r="AH231" s="147" t="str">
        <f t="shared" si="868"/>
        <v/>
      </c>
      <c r="AI231" s="148" t="str">
        <f t="shared" si="869"/>
        <v/>
      </c>
      <c r="AJ231" s="149" t="str">
        <f t="shared" si="870"/>
        <v/>
      </c>
      <c r="AK231" s="150" t="str">
        <f t="shared" si="871"/>
        <v/>
      </c>
      <c r="AM231" s="5"/>
      <c r="AO231" s="143" t="str">
        <f t="shared" si="831"/>
        <v/>
      </c>
      <c r="AP231" s="144" t="str">
        <f t="shared" si="832"/>
        <v/>
      </c>
      <c r="AQ231" s="145" t="str">
        <f t="shared" si="872"/>
        <v/>
      </c>
      <c r="AR231" s="145" t="str">
        <f t="shared" si="873"/>
        <v/>
      </c>
      <c r="AS231" s="146" t="str">
        <f t="shared" si="833"/>
        <v/>
      </c>
      <c r="AT231" s="147" t="str">
        <f t="shared" si="834"/>
        <v/>
      </c>
      <c r="AU231" s="148" t="str">
        <f t="shared" si="835"/>
        <v/>
      </c>
      <c r="AV231" s="149" t="str">
        <f t="shared" si="836"/>
        <v/>
      </c>
      <c r="AW231" s="150" t="str">
        <f t="shared" si="837"/>
        <v/>
      </c>
      <c r="AX231" s="89"/>
      <c r="AY231" s="5"/>
      <c r="AZ231" s="89"/>
      <c r="BA231" s="143" t="str">
        <f t="shared" si="838"/>
        <v/>
      </c>
      <c r="BB231" s="144" t="str">
        <f t="shared" si="839"/>
        <v/>
      </c>
      <c r="BC231" s="145" t="str">
        <f t="shared" si="874"/>
        <v/>
      </c>
      <c r="BD231" s="145" t="str">
        <f t="shared" si="875"/>
        <v/>
      </c>
      <c r="BE231" s="146" t="str">
        <f t="shared" si="840"/>
        <v/>
      </c>
      <c r="BF231" s="147" t="str">
        <f t="shared" si="841"/>
        <v/>
      </c>
      <c r="BG231" s="148" t="str">
        <f t="shared" si="842"/>
        <v/>
      </c>
      <c r="BH231" s="149" t="str">
        <f t="shared" si="843"/>
        <v/>
      </c>
      <c r="BI231" s="150" t="str">
        <f t="shared" si="844"/>
        <v/>
      </c>
      <c r="BJ231" s="89"/>
      <c r="BK231" s="5"/>
      <c r="BL231" s="89"/>
      <c r="BM231" s="143" t="str">
        <f t="shared" si="876"/>
        <v/>
      </c>
      <c r="BN231" s="144" t="str">
        <f t="shared" si="877"/>
        <v/>
      </c>
      <c r="BO231" s="145" t="str">
        <f t="shared" si="878"/>
        <v/>
      </c>
      <c r="BP231" s="145" t="str">
        <f t="shared" si="879"/>
        <v/>
      </c>
      <c r="BQ231" s="146" t="str">
        <f t="shared" si="880"/>
        <v/>
      </c>
      <c r="BR231" s="147" t="str">
        <f t="shared" si="881"/>
        <v/>
      </c>
      <c r="BS231" s="148" t="str">
        <f t="shared" si="882"/>
        <v/>
      </c>
      <c r="BT231" s="149" t="str">
        <f t="shared" si="883"/>
        <v/>
      </c>
      <c r="BU231" s="150" t="str">
        <f t="shared" si="884"/>
        <v/>
      </c>
      <c r="BV231" s="89"/>
      <c r="BW231" s="5"/>
      <c r="BX231" s="89"/>
      <c r="BY231" s="143" t="str">
        <f t="shared" si="885"/>
        <v/>
      </c>
      <c r="BZ231" s="144" t="str">
        <f t="shared" si="886"/>
        <v/>
      </c>
      <c r="CA231" s="145" t="str">
        <f t="shared" si="887"/>
        <v/>
      </c>
      <c r="CB231" s="145" t="str">
        <f t="shared" si="888"/>
        <v/>
      </c>
      <c r="CC231" s="146" t="str">
        <f t="shared" si="889"/>
        <v/>
      </c>
      <c r="CD231" s="147" t="str">
        <f t="shared" si="890"/>
        <v/>
      </c>
      <c r="CE231" s="148" t="str">
        <f t="shared" si="891"/>
        <v/>
      </c>
      <c r="CF231" s="149" t="str">
        <f t="shared" si="892"/>
        <v/>
      </c>
      <c r="CG231" s="150" t="str">
        <f t="shared" si="893"/>
        <v/>
      </c>
      <c r="CH231" s="89"/>
      <c r="CI231" s="5"/>
      <c r="CJ231" s="89"/>
      <c r="CK231" s="143" t="str">
        <f t="shared" si="894"/>
        <v/>
      </c>
      <c r="CL231" s="144" t="str">
        <f t="shared" si="895"/>
        <v/>
      </c>
      <c r="CM231" s="145" t="str">
        <f t="shared" si="896"/>
        <v/>
      </c>
      <c r="CN231" s="145" t="str">
        <f t="shared" si="897"/>
        <v/>
      </c>
      <c r="CO231" s="146" t="str">
        <f t="shared" si="898"/>
        <v/>
      </c>
      <c r="CP231" s="147" t="str">
        <f t="shared" si="899"/>
        <v/>
      </c>
      <c r="CQ231" s="148" t="str">
        <f t="shared" si="900"/>
        <v/>
      </c>
      <c r="CR231" s="149" t="str">
        <f t="shared" si="901"/>
        <v/>
      </c>
      <c r="CS231" s="150" t="str">
        <f t="shared" si="902"/>
        <v/>
      </c>
      <c r="CT231" s="89"/>
      <c r="CU231" s="5"/>
      <c r="CV231" s="89"/>
      <c r="CW231" s="143" t="str">
        <f t="shared" si="903"/>
        <v/>
      </c>
      <c r="CX231" s="144" t="str">
        <f t="shared" si="904"/>
        <v/>
      </c>
      <c r="CY231" s="145" t="str">
        <f t="shared" si="905"/>
        <v/>
      </c>
      <c r="CZ231" s="145" t="str">
        <f t="shared" si="906"/>
        <v/>
      </c>
      <c r="DA231" s="146" t="str">
        <f t="shared" si="907"/>
        <v/>
      </c>
      <c r="DB231" s="147" t="str">
        <f t="shared" si="908"/>
        <v/>
      </c>
      <c r="DC231" s="148" t="str">
        <f t="shared" si="909"/>
        <v/>
      </c>
      <c r="DD231" s="149" t="str">
        <f t="shared" si="910"/>
        <v/>
      </c>
      <c r="DE231" s="150" t="str">
        <f t="shared" si="911"/>
        <v/>
      </c>
      <c r="DF231" s="89"/>
      <c r="DG231" s="5"/>
      <c r="DH231" s="89"/>
      <c r="DI231" s="143" t="str">
        <f t="shared" si="912"/>
        <v/>
      </c>
      <c r="DJ231" s="144" t="str">
        <f t="shared" si="913"/>
        <v/>
      </c>
      <c r="DK231" s="145" t="str">
        <f t="shared" si="914"/>
        <v/>
      </c>
      <c r="DL231" s="145" t="str">
        <f t="shared" si="915"/>
        <v/>
      </c>
      <c r="DM231" s="146" t="str">
        <f t="shared" si="916"/>
        <v/>
      </c>
      <c r="DN231" s="147" t="str">
        <f t="shared" si="917"/>
        <v/>
      </c>
      <c r="DO231" s="148" t="str">
        <f t="shared" si="918"/>
        <v/>
      </c>
      <c r="DP231" s="149" t="str">
        <f t="shared" si="919"/>
        <v/>
      </c>
      <c r="DQ231" s="150" t="str">
        <f t="shared" si="920"/>
        <v/>
      </c>
      <c r="DR231" s="89"/>
      <c r="DS231" s="5"/>
      <c r="DT231" s="89"/>
      <c r="DU231" s="143" t="str">
        <f t="shared" si="921"/>
        <v/>
      </c>
      <c r="DV231" s="144" t="str">
        <f t="shared" si="922"/>
        <v/>
      </c>
      <c r="DW231" s="145" t="str">
        <f t="shared" si="923"/>
        <v/>
      </c>
      <c r="DX231" s="145" t="str">
        <f t="shared" si="924"/>
        <v/>
      </c>
      <c r="DY231" s="146" t="str">
        <f t="shared" si="925"/>
        <v/>
      </c>
      <c r="DZ231" s="147" t="str">
        <f t="shared" si="926"/>
        <v/>
      </c>
      <c r="EA231" s="148" t="str">
        <f t="shared" si="927"/>
        <v/>
      </c>
      <c r="EB231" s="149" t="str">
        <f t="shared" si="928"/>
        <v/>
      </c>
      <c r="EC231" s="150" t="str">
        <f t="shared" si="929"/>
        <v/>
      </c>
      <c r="ED231" s="89"/>
      <c r="EE231" s="5"/>
      <c r="EF231" s="89"/>
      <c r="EG231" s="143" t="str">
        <f t="shared" si="930"/>
        <v/>
      </c>
      <c r="EH231" s="144" t="str">
        <f t="shared" si="931"/>
        <v/>
      </c>
      <c r="EI231" s="145" t="str">
        <f t="shared" si="932"/>
        <v/>
      </c>
      <c r="EJ231" s="145" t="str">
        <f t="shared" si="933"/>
        <v/>
      </c>
      <c r="EK231" s="146" t="str">
        <f t="shared" si="934"/>
        <v/>
      </c>
      <c r="EL231" s="147" t="str">
        <f t="shared" si="935"/>
        <v/>
      </c>
      <c r="EM231" s="148" t="str">
        <f t="shared" si="936"/>
        <v/>
      </c>
      <c r="EN231" s="149" t="str">
        <f t="shared" si="937"/>
        <v/>
      </c>
      <c r="EO231" s="150" t="str">
        <f t="shared" si="938"/>
        <v/>
      </c>
      <c r="EP231" s="89"/>
      <c r="EQ231" s="5"/>
      <c r="ER231" s="89"/>
      <c r="ES231" s="143" t="str">
        <f t="shared" si="939"/>
        <v/>
      </c>
      <c r="ET231" s="144" t="str">
        <f t="shared" si="940"/>
        <v/>
      </c>
      <c r="EU231" s="145" t="str">
        <f t="shared" si="941"/>
        <v/>
      </c>
      <c r="EV231" s="145" t="str">
        <f t="shared" si="942"/>
        <v/>
      </c>
      <c r="EW231" s="146" t="str">
        <f t="shared" si="943"/>
        <v/>
      </c>
      <c r="EX231" s="147" t="str">
        <f t="shared" si="944"/>
        <v/>
      </c>
      <c r="EY231" s="148" t="str">
        <f t="shared" si="945"/>
        <v/>
      </c>
      <c r="EZ231" s="149" t="str">
        <f t="shared" si="946"/>
        <v/>
      </c>
      <c r="FA231" s="150" t="str">
        <f t="shared" si="947"/>
        <v/>
      </c>
      <c r="FB231" s="89"/>
      <c r="FC231" s="5"/>
      <c r="FD231" s="89"/>
      <c r="FE231" s="143" t="str">
        <f t="shared" si="948"/>
        <v/>
      </c>
      <c r="FF231" s="144" t="str">
        <f t="shared" si="949"/>
        <v/>
      </c>
      <c r="FG231" s="145" t="str">
        <f t="shared" si="950"/>
        <v/>
      </c>
      <c r="FH231" s="145" t="str">
        <f t="shared" si="951"/>
        <v/>
      </c>
      <c r="FI231" s="146" t="str">
        <f t="shared" si="952"/>
        <v/>
      </c>
      <c r="FJ231" s="147" t="str">
        <f t="shared" si="953"/>
        <v/>
      </c>
      <c r="FK231" s="148" t="str">
        <f t="shared" si="954"/>
        <v/>
      </c>
      <c r="FL231" s="149" t="str">
        <f t="shared" si="955"/>
        <v/>
      </c>
      <c r="FM231" s="150" t="str">
        <f t="shared" si="956"/>
        <v/>
      </c>
      <c r="FN231" s="89"/>
      <c r="FO231" s="5"/>
      <c r="FP231" s="89"/>
      <c r="FQ231" s="143" t="str">
        <f>IF(FU231="","",#REF!)</f>
        <v/>
      </c>
      <c r="FR231" s="144" t="str">
        <f t="shared" si="957"/>
        <v/>
      </c>
      <c r="FS231" s="145" t="str">
        <f t="shared" si="958"/>
        <v/>
      </c>
      <c r="FT231" s="145" t="str">
        <f t="shared" si="959"/>
        <v/>
      </c>
      <c r="FU231" s="146" t="str">
        <f t="shared" si="960"/>
        <v/>
      </c>
      <c r="FV231" s="147" t="str">
        <f t="shared" si="961"/>
        <v/>
      </c>
      <c r="FW231" s="148" t="str">
        <f t="shared" si="962"/>
        <v/>
      </c>
      <c r="FX231" s="149" t="str">
        <f t="shared" si="963"/>
        <v/>
      </c>
      <c r="FY231" s="150" t="str">
        <f t="shared" si="964"/>
        <v/>
      </c>
      <c r="FZ231" s="89"/>
      <c r="GA231" s="5"/>
      <c r="GB231" s="89"/>
      <c r="GC231" s="143" t="str">
        <f t="shared" si="965"/>
        <v/>
      </c>
      <c r="GD231" s="144" t="str">
        <f t="shared" si="966"/>
        <v/>
      </c>
      <c r="GE231" s="145" t="str">
        <f t="shared" si="967"/>
        <v/>
      </c>
      <c r="GF231" s="145" t="str">
        <f t="shared" si="968"/>
        <v/>
      </c>
      <c r="GG231" s="146" t="str">
        <f t="shared" si="969"/>
        <v/>
      </c>
      <c r="GH231" s="147" t="str">
        <f t="shared" si="970"/>
        <v/>
      </c>
      <c r="GI231" s="148" t="str">
        <f t="shared" si="971"/>
        <v/>
      </c>
      <c r="GJ231" s="149" t="str">
        <f t="shared" si="972"/>
        <v/>
      </c>
      <c r="GK231" s="150" t="str">
        <f t="shared" si="973"/>
        <v/>
      </c>
      <c r="GL231" s="89"/>
      <c r="GM231" s="5"/>
      <c r="GN231" s="89"/>
      <c r="GO231" s="143" t="str">
        <f t="shared" si="974"/>
        <v/>
      </c>
      <c r="GP231" s="144" t="str">
        <f t="shared" si="975"/>
        <v/>
      </c>
      <c r="GQ231" s="145" t="str">
        <f t="shared" si="976"/>
        <v/>
      </c>
      <c r="GR231" s="145" t="str">
        <f t="shared" si="977"/>
        <v/>
      </c>
      <c r="GS231" s="146" t="str">
        <f t="shared" si="978"/>
        <v/>
      </c>
      <c r="GT231" s="147" t="str">
        <f t="shared" si="979"/>
        <v/>
      </c>
      <c r="GU231" s="148" t="str">
        <f t="shared" si="980"/>
        <v/>
      </c>
      <c r="GV231" s="149" t="str">
        <f t="shared" si="981"/>
        <v/>
      </c>
      <c r="GW231" s="150" t="str">
        <f t="shared" si="982"/>
        <v/>
      </c>
      <c r="GX231" s="89"/>
      <c r="GY231" s="5"/>
      <c r="GZ231" s="89"/>
      <c r="HA231" s="143" t="str">
        <f t="shared" si="983"/>
        <v/>
      </c>
      <c r="HB231" s="144" t="str">
        <f t="shared" si="984"/>
        <v/>
      </c>
      <c r="HC231" s="145" t="str">
        <f t="shared" si="985"/>
        <v/>
      </c>
      <c r="HD231" s="145" t="str">
        <f t="shared" si="986"/>
        <v/>
      </c>
      <c r="HE231" s="146" t="str">
        <f t="shared" si="987"/>
        <v/>
      </c>
      <c r="HF231" s="147" t="str">
        <f t="shared" si="988"/>
        <v/>
      </c>
      <c r="HG231" s="148" t="str">
        <f t="shared" si="989"/>
        <v/>
      </c>
      <c r="HH231" s="149" t="str">
        <f t="shared" si="990"/>
        <v/>
      </c>
      <c r="HI231" s="150" t="str">
        <f t="shared" si="991"/>
        <v/>
      </c>
      <c r="HJ231" s="89"/>
      <c r="HK231" s="5"/>
      <c r="HL231" s="89"/>
      <c r="HM231" s="143" t="str">
        <f t="shared" si="992"/>
        <v/>
      </c>
      <c r="HN231" s="144" t="str">
        <f t="shared" si="993"/>
        <v/>
      </c>
      <c r="HO231" s="145" t="str">
        <f t="shared" si="994"/>
        <v/>
      </c>
      <c r="HP231" s="145" t="str">
        <f t="shared" si="995"/>
        <v/>
      </c>
      <c r="HQ231" s="146" t="str">
        <f t="shared" si="996"/>
        <v/>
      </c>
      <c r="HR231" s="147" t="str">
        <f t="shared" si="997"/>
        <v/>
      </c>
      <c r="HS231" s="148" t="str">
        <f t="shared" si="998"/>
        <v/>
      </c>
      <c r="HT231" s="149" t="str">
        <f t="shared" si="999"/>
        <v/>
      </c>
      <c r="HU231" s="150" t="str">
        <f t="shared" si="1000"/>
        <v/>
      </c>
      <c r="HV231" s="89"/>
      <c r="HW231" s="5"/>
      <c r="HX231" s="89"/>
      <c r="HY231" s="143" t="str">
        <f t="shared" si="1001"/>
        <v/>
      </c>
      <c r="HZ231" s="144" t="str">
        <f t="shared" si="1002"/>
        <v/>
      </c>
      <c r="IA231" s="145" t="str">
        <f t="shared" si="1003"/>
        <v/>
      </c>
      <c r="IB231" s="145" t="str">
        <f t="shared" si="1004"/>
        <v/>
      </c>
      <c r="IC231" s="146" t="str">
        <f t="shared" si="1005"/>
        <v/>
      </c>
      <c r="ID231" s="147" t="str">
        <f t="shared" si="1006"/>
        <v/>
      </c>
      <c r="IE231" s="148" t="str">
        <f t="shared" si="1007"/>
        <v/>
      </c>
      <c r="IF231" s="149" t="str">
        <f t="shared" si="1008"/>
        <v/>
      </c>
      <c r="IG231" s="150" t="str">
        <f t="shared" si="1009"/>
        <v/>
      </c>
      <c r="IH231" s="89"/>
      <c r="II231" s="5"/>
      <c r="IJ231" s="89"/>
      <c r="IK231" s="143" t="str">
        <f t="shared" si="1010"/>
        <v/>
      </c>
      <c r="IL231" s="144" t="str">
        <f t="shared" si="1011"/>
        <v/>
      </c>
      <c r="IM231" s="145" t="str">
        <f t="shared" si="1012"/>
        <v/>
      </c>
      <c r="IN231" s="145" t="str">
        <f t="shared" si="1013"/>
        <v/>
      </c>
      <c r="IO231" s="146" t="str">
        <f t="shared" si="1014"/>
        <v/>
      </c>
      <c r="IP231" s="147" t="str">
        <f t="shared" si="1015"/>
        <v/>
      </c>
      <c r="IQ231" s="148" t="str">
        <f t="shared" si="1016"/>
        <v/>
      </c>
      <c r="IR231" s="149" t="str">
        <f t="shared" si="1017"/>
        <v/>
      </c>
      <c r="IS231" s="150" t="str">
        <f t="shared" si="1018"/>
        <v/>
      </c>
      <c r="IT231" s="89"/>
      <c r="IU231" s="5"/>
      <c r="IV231" s="89"/>
      <c r="IW231" s="143" t="str">
        <f t="shared" si="1019"/>
        <v/>
      </c>
      <c r="IX231" s="144" t="str">
        <f t="shared" si="1020"/>
        <v/>
      </c>
      <c r="IY231" s="145" t="str">
        <f t="shared" si="1021"/>
        <v/>
      </c>
      <c r="IZ231" s="145" t="str">
        <f t="shared" si="1022"/>
        <v/>
      </c>
      <c r="JA231" s="146" t="str">
        <f t="shared" si="1023"/>
        <v/>
      </c>
      <c r="JB231" s="147" t="str">
        <f t="shared" si="1024"/>
        <v/>
      </c>
      <c r="JC231" s="148" t="str">
        <f t="shared" si="1025"/>
        <v/>
      </c>
      <c r="JD231" s="149" t="str">
        <f t="shared" si="1026"/>
        <v/>
      </c>
      <c r="JE231" s="150" t="str">
        <f t="shared" si="1027"/>
        <v/>
      </c>
      <c r="JF231" s="89"/>
      <c r="JG231" s="5"/>
      <c r="JH231" s="89"/>
      <c r="JI231" s="143" t="str">
        <f t="shared" si="1028"/>
        <v/>
      </c>
      <c r="JJ231" s="144" t="str">
        <f t="shared" si="1029"/>
        <v/>
      </c>
      <c r="JK231" s="145" t="str">
        <f t="shared" si="1030"/>
        <v/>
      </c>
      <c r="JL231" s="145" t="str">
        <f t="shared" si="1031"/>
        <v/>
      </c>
      <c r="JM231" s="146" t="str">
        <f t="shared" si="1032"/>
        <v/>
      </c>
      <c r="JN231" s="147" t="str">
        <f t="shared" si="1033"/>
        <v/>
      </c>
      <c r="JO231" s="148" t="str">
        <f t="shared" si="1034"/>
        <v/>
      </c>
      <c r="JP231" s="149" t="str">
        <f t="shared" si="1035"/>
        <v/>
      </c>
      <c r="JQ231" s="150" t="str">
        <f t="shared" si="1036"/>
        <v/>
      </c>
      <c r="JR231" s="89"/>
      <c r="JS231" s="5"/>
      <c r="JT231" s="89"/>
      <c r="JU231" s="143" t="str">
        <f t="shared" si="1037"/>
        <v/>
      </c>
      <c r="JV231" s="144" t="str">
        <f t="shared" si="1038"/>
        <v/>
      </c>
      <c r="JW231" s="145" t="str">
        <f t="shared" si="1039"/>
        <v/>
      </c>
      <c r="JX231" s="145" t="str">
        <f t="shared" si="1040"/>
        <v/>
      </c>
      <c r="JY231" s="146" t="str">
        <f t="shared" si="1041"/>
        <v/>
      </c>
      <c r="JZ231" s="147" t="str">
        <f t="shared" si="1042"/>
        <v/>
      </c>
      <c r="KA231" s="148" t="str">
        <f t="shared" si="1043"/>
        <v/>
      </c>
      <c r="KB231" s="149" t="str">
        <f t="shared" si="1044"/>
        <v/>
      </c>
      <c r="KC231" s="150" t="str">
        <f t="shared" si="1045"/>
        <v/>
      </c>
      <c r="KD231" s="89"/>
      <c r="KE231" s="5"/>
      <c r="KF231" s="89"/>
    </row>
    <row r="232" spans="1:292" ht="13.5" customHeight="1" x14ac:dyDescent="0.25">
      <c r="A232" s="100"/>
      <c r="E232" s="143" t="str">
        <f t="shared" si="845"/>
        <v/>
      </c>
      <c r="F232" s="144" t="str">
        <f t="shared" si="846"/>
        <v/>
      </c>
      <c r="G232" s="145" t="str">
        <f t="shared" si="847"/>
        <v/>
      </c>
      <c r="H232" s="145" t="str">
        <f t="shared" si="848"/>
        <v/>
      </c>
      <c r="I232" s="146" t="str">
        <f t="shared" si="849"/>
        <v/>
      </c>
      <c r="J232" s="147" t="str">
        <f t="shared" si="850"/>
        <v/>
      </c>
      <c r="K232" s="148" t="str">
        <f t="shared" si="851"/>
        <v/>
      </c>
      <c r="L232" s="149" t="str">
        <f t="shared" si="852"/>
        <v/>
      </c>
      <c r="M232" s="150" t="str">
        <f t="shared" si="853"/>
        <v/>
      </c>
      <c r="O232" s="5"/>
      <c r="Q232" s="143" t="str">
        <f t="shared" si="854"/>
        <v/>
      </c>
      <c r="R232" s="144" t="str">
        <f t="shared" si="855"/>
        <v/>
      </c>
      <c r="S232" s="145" t="str">
        <f t="shared" si="856"/>
        <v/>
      </c>
      <c r="T232" s="145" t="str">
        <f t="shared" si="857"/>
        <v/>
      </c>
      <c r="U232" s="146" t="str">
        <f t="shared" si="858"/>
        <v/>
      </c>
      <c r="V232" s="147" t="str">
        <f t="shared" si="859"/>
        <v/>
      </c>
      <c r="W232" s="148" t="str">
        <f t="shared" si="860"/>
        <v/>
      </c>
      <c r="X232" s="149" t="str">
        <f t="shared" si="861"/>
        <v/>
      </c>
      <c r="Y232" s="150" t="str">
        <f t="shared" si="862"/>
        <v/>
      </c>
      <c r="AA232" s="5"/>
      <c r="AC232" s="143" t="str">
        <f t="shared" si="863"/>
        <v/>
      </c>
      <c r="AD232" s="144" t="str">
        <f t="shared" si="864"/>
        <v/>
      </c>
      <c r="AE232" s="145" t="str">
        <f t="shared" si="865"/>
        <v/>
      </c>
      <c r="AF232" s="145" t="str">
        <f t="shared" si="866"/>
        <v/>
      </c>
      <c r="AG232" s="146" t="str">
        <f t="shared" si="867"/>
        <v/>
      </c>
      <c r="AH232" s="147" t="str">
        <f t="shared" si="868"/>
        <v/>
      </c>
      <c r="AI232" s="148" t="str">
        <f t="shared" si="869"/>
        <v/>
      </c>
      <c r="AJ232" s="149" t="str">
        <f t="shared" si="870"/>
        <v/>
      </c>
      <c r="AK232" s="150" t="str">
        <f t="shared" si="871"/>
        <v/>
      </c>
      <c r="AM232" s="5"/>
      <c r="AO232" s="143" t="str">
        <f t="shared" si="831"/>
        <v/>
      </c>
      <c r="AP232" s="144" t="str">
        <f t="shared" si="832"/>
        <v/>
      </c>
      <c r="AQ232" s="145" t="str">
        <f t="shared" si="872"/>
        <v/>
      </c>
      <c r="AR232" s="145" t="str">
        <f t="shared" si="873"/>
        <v/>
      </c>
      <c r="AS232" s="146" t="str">
        <f t="shared" si="833"/>
        <v/>
      </c>
      <c r="AT232" s="147" t="str">
        <f t="shared" si="834"/>
        <v/>
      </c>
      <c r="AU232" s="148" t="str">
        <f t="shared" si="835"/>
        <v/>
      </c>
      <c r="AV232" s="149" t="str">
        <f t="shared" si="836"/>
        <v/>
      </c>
      <c r="AW232" s="150" t="str">
        <f t="shared" si="837"/>
        <v/>
      </c>
      <c r="AX232" s="89"/>
      <c r="AY232" s="5"/>
      <c r="AZ232" s="89"/>
      <c r="BA232" s="143" t="str">
        <f t="shared" si="838"/>
        <v/>
      </c>
      <c r="BB232" s="144" t="str">
        <f t="shared" si="839"/>
        <v/>
      </c>
      <c r="BC232" s="145" t="str">
        <f t="shared" si="874"/>
        <v/>
      </c>
      <c r="BD232" s="145" t="str">
        <f t="shared" si="875"/>
        <v/>
      </c>
      <c r="BE232" s="146" t="str">
        <f t="shared" si="840"/>
        <v/>
      </c>
      <c r="BF232" s="147" t="str">
        <f t="shared" si="841"/>
        <v/>
      </c>
      <c r="BG232" s="148" t="str">
        <f t="shared" si="842"/>
        <v/>
      </c>
      <c r="BH232" s="149" t="str">
        <f t="shared" si="843"/>
        <v/>
      </c>
      <c r="BI232" s="150" t="str">
        <f t="shared" si="844"/>
        <v/>
      </c>
      <c r="BJ232" s="89"/>
      <c r="BK232" s="5"/>
      <c r="BL232" s="89"/>
      <c r="BM232" s="143" t="str">
        <f t="shared" si="876"/>
        <v/>
      </c>
      <c r="BN232" s="144" t="str">
        <f t="shared" si="877"/>
        <v/>
      </c>
      <c r="BO232" s="145" t="str">
        <f t="shared" si="878"/>
        <v/>
      </c>
      <c r="BP232" s="145" t="str">
        <f t="shared" si="879"/>
        <v/>
      </c>
      <c r="BQ232" s="146" t="str">
        <f t="shared" si="880"/>
        <v/>
      </c>
      <c r="BR232" s="147" t="str">
        <f t="shared" si="881"/>
        <v/>
      </c>
      <c r="BS232" s="148" t="str">
        <f t="shared" si="882"/>
        <v/>
      </c>
      <c r="BT232" s="149" t="str">
        <f t="shared" si="883"/>
        <v/>
      </c>
      <c r="BU232" s="150" t="str">
        <f t="shared" si="884"/>
        <v/>
      </c>
      <c r="BV232" s="89"/>
      <c r="BW232" s="5"/>
      <c r="BX232" s="89"/>
      <c r="BY232" s="143" t="str">
        <f t="shared" si="885"/>
        <v/>
      </c>
      <c r="BZ232" s="144" t="str">
        <f t="shared" si="886"/>
        <v/>
      </c>
      <c r="CA232" s="145" t="str">
        <f t="shared" si="887"/>
        <v/>
      </c>
      <c r="CB232" s="145" t="str">
        <f t="shared" si="888"/>
        <v/>
      </c>
      <c r="CC232" s="146" t="str">
        <f t="shared" si="889"/>
        <v/>
      </c>
      <c r="CD232" s="147" t="str">
        <f t="shared" si="890"/>
        <v/>
      </c>
      <c r="CE232" s="148" t="str">
        <f t="shared" si="891"/>
        <v/>
      </c>
      <c r="CF232" s="149" t="str">
        <f t="shared" si="892"/>
        <v/>
      </c>
      <c r="CG232" s="150" t="str">
        <f t="shared" si="893"/>
        <v/>
      </c>
      <c r="CH232" s="89"/>
      <c r="CI232" s="5"/>
      <c r="CJ232" s="89"/>
      <c r="CK232" s="143" t="str">
        <f t="shared" si="894"/>
        <v/>
      </c>
      <c r="CL232" s="144" t="str">
        <f t="shared" si="895"/>
        <v/>
      </c>
      <c r="CM232" s="145" t="str">
        <f t="shared" si="896"/>
        <v/>
      </c>
      <c r="CN232" s="145" t="str">
        <f t="shared" si="897"/>
        <v/>
      </c>
      <c r="CO232" s="146" t="str">
        <f t="shared" si="898"/>
        <v/>
      </c>
      <c r="CP232" s="147" t="str">
        <f t="shared" si="899"/>
        <v/>
      </c>
      <c r="CQ232" s="148" t="str">
        <f t="shared" si="900"/>
        <v/>
      </c>
      <c r="CR232" s="149" t="str">
        <f t="shared" si="901"/>
        <v/>
      </c>
      <c r="CS232" s="150" t="str">
        <f t="shared" si="902"/>
        <v/>
      </c>
      <c r="CT232" s="89"/>
      <c r="CU232" s="5"/>
      <c r="CV232" s="89"/>
      <c r="CW232" s="143" t="str">
        <f t="shared" si="903"/>
        <v/>
      </c>
      <c r="CX232" s="144" t="str">
        <f t="shared" si="904"/>
        <v/>
      </c>
      <c r="CY232" s="145" t="str">
        <f t="shared" si="905"/>
        <v/>
      </c>
      <c r="CZ232" s="145" t="str">
        <f t="shared" si="906"/>
        <v/>
      </c>
      <c r="DA232" s="146" t="str">
        <f t="shared" si="907"/>
        <v/>
      </c>
      <c r="DB232" s="147" t="str">
        <f t="shared" si="908"/>
        <v/>
      </c>
      <c r="DC232" s="148" t="str">
        <f t="shared" si="909"/>
        <v/>
      </c>
      <c r="DD232" s="149" t="str">
        <f t="shared" si="910"/>
        <v/>
      </c>
      <c r="DE232" s="150" t="str">
        <f t="shared" si="911"/>
        <v/>
      </c>
      <c r="DF232" s="89"/>
      <c r="DG232" s="5"/>
      <c r="DH232" s="89"/>
      <c r="DI232" s="143" t="str">
        <f t="shared" si="912"/>
        <v/>
      </c>
      <c r="DJ232" s="144" t="str">
        <f t="shared" si="913"/>
        <v/>
      </c>
      <c r="DK232" s="145" t="str">
        <f t="shared" si="914"/>
        <v/>
      </c>
      <c r="DL232" s="145" t="str">
        <f t="shared" si="915"/>
        <v/>
      </c>
      <c r="DM232" s="146" t="str">
        <f t="shared" si="916"/>
        <v/>
      </c>
      <c r="DN232" s="147" t="str">
        <f t="shared" si="917"/>
        <v/>
      </c>
      <c r="DO232" s="148" t="str">
        <f t="shared" si="918"/>
        <v/>
      </c>
      <c r="DP232" s="149" t="str">
        <f t="shared" si="919"/>
        <v/>
      </c>
      <c r="DQ232" s="150" t="str">
        <f t="shared" si="920"/>
        <v/>
      </c>
      <c r="DR232" s="89"/>
      <c r="DS232" s="5"/>
      <c r="DT232" s="89"/>
      <c r="DU232" s="143" t="str">
        <f t="shared" si="921"/>
        <v/>
      </c>
      <c r="DV232" s="144" t="str">
        <f t="shared" si="922"/>
        <v/>
      </c>
      <c r="DW232" s="145" t="str">
        <f t="shared" si="923"/>
        <v/>
      </c>
      <c r="DX232" s="145" t="str">
        <f t="shared" si="924"/>
        <v/>
      </c>
      <c r="DY232" s="146" t="str">
        <f t="shared" si="925"/>
        <v/>
      </c>
      <c r="DZ232" s="147" t="str">
        <f t="shared" si="926"/>
        <v/>
      </c>
      <c r="EA232" s="148" t="str">
        <f t="shared" si="927"/>
        <v/>
      </c>
      <c r="EB232" s="149" t="str">
        <f t="shared" si="928"/>
        <v/>
      </c>
      <c r="EC232" s="150" t="str">
        <f t="shared" si="929"/>
        <v/>
      </c>
      <c r="ED232" s="89"/>
      <c r="EE232" s="5"/>
      <c r="EF232" s="89"/>
      <c r="EG232" s="143" t="str">
        <f t="shared" si="930"/>
        <v/>
      </c>
      <c r="EH232" s="144" t="str">
        <f t="shared" si="931"/>
        <v/>
      </c>
      <c r="EI232" s="145" t="str">
        <f t="shared" si="932"/>
        <v/>
      </c>
      <c r="EJ232" s="145" t="str">
        <f t="shared" si="933"/>
        <v/>
      </c>
      <c r="EK232" s="146" t="str">
        <f t="shared" si="934"/>
        <v/>
      </c>
      <c r="EL232" s="147" t="str">
        <f t="shared" si="935"/>
        <v/>
      </c>
      <c r="EM232" s="148" t="str">
        <f t="shared" si="936"/>
        <v/>
      </c>
      <c r="EN232" s="149" t="str">
        <f t="shared" si="937"/>
        <v/>
      </c>
      <c r="EO232" s="150" t="str">
        <f t="shared" si="938"/>
        <v/>
      </c>
      <c r="EP232" s="89"/>
      <c r="EQ232" s="5"/>
      <c r="ER232" s="89"/>
      <c r="ES232" s="143" t="str">
        <f t="shared" si="939"/>
        <v/>
      </c>
      <c r="ET232" s="144" t="str">
        <f t="shared" si="940"/>
        <v/>
      </c>
      <c r="EU232" s="145" t="str">
        <f t="shared" si="941"/>
        <v/>
      </c>
      <c r="EV232" s="145" t="str">
        <f t="shared" si="942"/>
        <v/>
      </c>
      <c r="EW232" s="146" t="str">
        <f t="shared" si="943"/>
        <v/>
      </c>
      <c r="EX232" s="147" t="str">
        <f t="shared" si="944"/>
        <v/>
      </c>
      <c r="EY232" s="148" t="str">
        <f t="shared" si="945"/>
        <v/>
      </c>
      <c r="EZ232" s="149" t="str">
        <f t="shared" si="946"/>
        <v/>
      </c>
      <c r="FA232" s="150" t="str">
        <f t="shared" si="947"/>
        <v/>
      </c>
      <c r="FB232" s="89"/>
      <c r="FC232" s="5"/>
      <c r="FD232" s="89"/>
      <c r="FE232" s="143" t="str">
        <f t="shared" si="948"/>
        <v/>
      </c>
      <c r="FF232" s="144" t="str">
        <f t="shared" si="949"/>
        <v/>
      </c>
      <c r="FG232" s="145" t="str">
        <f t="shared" si="950"/>
        <v/>
      </c>
      <c r="FH232" s="145" t="str">
        <f t="shared" si="951"/>
        <v/>
      </c>
      <c r="FI232" s="146" t="str">
        <f t="shared" si="952"/>
        <v/>
      </c>
      <c r="FJ232" s="147" t="str">
        <f t="shared" si="953"/>
        <v/>
      </c>
      <c r="FK232" s="148" t="str">
        <f t="shared" si="954"/>
        <v/>
      </c>
      <c r="FL232" s="149" t="str">
        <f t="shared" si="955"/>
        <v/>
      </c>
      <c r="FM232" s="150" t="str">
        <f t="shared" si="956"/>
        <v/>
      </c>
      <c r="FN232" s="89"/>
      <c r="FO232" s="5"/>
      <c r="FP232" s="89"/>
      <c r="FQ232" s="143" t="str">
        <f>IF(FU232="","",#REF!)</f>
        <v/>
      </c>
      <c r="FR232" s="144" t="str">
        <f t="shared" si="957"/>
        <v/>
      </c>
      <c r="FS232" s="145" t="str">
        <f t="shared" si="958"/>
        <v/>
      </c>
      <c r="FT232" s="145" t="str">
        <f t="shared" si="959"/>
        <v/>
      </c>
      <c r="FU232" s="146" t="str">
        <f t="shared" si="960"/>
        <v/>
      </c>
      <c r="FV232" s="147" t="str">
        <f t="shared" si="961"/>
        <v/>
      </c>
      <c r="FW232" s="148" t="str">
        <f t="shared" si="962"/>
        <v/>
      </c>
      <c r="FX232" s="149" t="str">
        <f t="shared" si="963"/>
        <v/>
      </c>
      <c r="FY232" s="150" t="str">
        <f t="shared" si="964"/>
        <v/>
      </c>
      <c r="FZ232" s="89"/>
      <c r="GA232" s="5"/>
      <c r="GB232" s="89"/>
      <c r="GC232" s="143" t="str">
        <f t="shared" si="965"/>
        <v/>
      </c>
      <c r="GD232" s="144" t="str">
        <f t="shared" si="966"/>
        <v/>
      </c>
      <c r="GE232" s="145" t="str">
        <f t="shared" si="967"/>
        <v/>
      </c>
      <c r="GF232" s="145" t="str">
        <f t="shared" si="968"/>
        <v/>
      </c>
      <c r="GG232" s="146" t="str">
        <f t="shared" si="969"/>
        <v/>
      </c>
      <c r="GH232" s="147" t="str">
        <f t="shared" si="970"/>
        <v/>
      </c>
      <c r="GI232" s="148" t="str">
        <f t="shared" si="971"/>
        <v/>
      </c>
      <c r="GJ232" s="149" t="str">
        <f t="shared" si="972"/>
        <v/>
      </c>
      <c r="GK232" s="150" t="str">
        <f t="shared" si="973"/>
        <v/>
      </c>
      <c r="GL232" s="89"/>
      <c r="GM232" s="5"/>
      <c r="GN232" s="89"/>
      <c r="GO232" s="143" t="str">
        <f t="shared" si="974"/>
        <v/>
      </c>
      <c r="GP232" s="144" t="str">
        <f t="shared" si="975"/>
        <v/>
      </c>
      <c r="GQ232" s="145" t="str">
        <f t="shared" si="976"/>
        <v/>
      </c>
      <c r="GR232" s="145" t="str">
        <f t="shared" si="977"/>
        <v/>
      </c>
      <c r="GS232" s="146" t="str">
        <f t="shared" si="978"/>
        <v/>
      </c>
      <c r="GT232" s="147" t="str">
        <f t="shared" si="979"/>
        <v/>
      </c>
      <c r="GU232" s="148" t="str">
        <f t="shared" si="980"/>
        <v/>
      </c>
      <c r="GV232" s="149" t="str">
        <f t="shared" si="981"/>
        <v/>
      </c>
      <c r="GW232" s="150" t="str">
        <f t="shared" si="982"/>
        <v/>
      </c>
      <c r="GX232" s="89"/>
      <c r="GY232" s="5"/>
      <c r="GZ232" s="89"/>
      <c r="HA232" s="143" t="str">
        <f t="shared" si="983"/>
        <v/>
      </c>
      <c r="HB232" s="144" t="str">
        <f t="shared" si="984"/>
        <v/>
      </c>
      <c r="HC232" s="145" t="str">
        <f t="shared" si="985"/>
        <v/>
      </c>
      <c r="HD232" s="145" t="str">
        <f t="shared" si="986"/>
        <v/>
      </c>
      <c r="HE232" s="146" t="str">
        <f t="shared" si="987"/>
        <v/>
      </c>
      <c r="HF232" s="147" t="str">
        <f t="shared" si="988"/>
        <v/>
      </c>
      <c r="HG232" s="148" t="str">
        <f t="shared" si="989"/>
        <v/>
      </c>
      <c r="HH232" s="149" t="str">
        <f t="shared" si="990"/>
        <v/>
      </c>
      <c r="HI232" s="150" t="str">
        <f t="shared" si="991"/>
        <v/>
      </c>
      <c r="HJ232" s="89"/>
      <c r="HK232" s="5"/>
      <c r="HL232" s="89"/>
      <c r="HM232" s="143" t="str">
        <f t="shared" si="992"/>
        <v/>
      </c>
      <c r="HN232" s="144" t="str">
        <f t="shared" si="993"/>
        <v/>
      </c>
      <c r="HO232" s="145" t="str">
        <f t="shared" si="994"/>
        <v/>
      </c>
      <c r="HP232" s="145" t="str">
        <f t="shared" si="995"/>
        <v/>
      </c>
      <c r="HQ232" s="146" t="str">
        <f t="shared" si="996"/>
        <v/>
      </c>
      <c r="HR232" s="147" t="str">
        <f t="shared" si="997"/>
        <v/>
      </c>
      <c r="HS232" s="148" t="str">
        <f t="shared" si="998"/>
        <v/>
      </c>
      <c r="HT232" s="149" t="str">
        <f t="shared" si="999"/>
        <v/>
      </c>
      <c r="HU232" s="150" t="str">
        <f t="shared" si="1000"/>
        <v/>
      </c>
      <c r="HV232" s="89"/>
      <c r="HW232" s="5"/>
      <c r="HX232" s="89"/>
      <c r="HY232" s="143" t="str">
        <f t="shared" si="1001"/>
        <v/>
      </c>
      <c r="HZ232" s="144" t="str">
        <f t="shared" si="1002"/>
        <v/>
      </c>
      <c r="IA232" s="145" t="str">
        <f t="shared" si="1003"/>
        <v/>
      </c>
      <c r="IB232" s="145" t="str">
        <f t="shared" si="1004"/>
        <v/>
      </c>
      <c r="IC232" s="146" t="str">
        <f t="shared" si="1005"/>
        <v/>
      </c>
      <c r="ID232" s="147" t="str">
        <f t="shared" si="1006"/>
        <v/>
      </c>
      <c r="IE232" s="148" t="str">
        <f t="shared" si="1007"/>
        <v/>
      </c>
      <c r="IF232" s="149" t="str">
        <f t="shared" si="1008"/>
        <v/>
      </c>
      <c r="IG232" s="150" t="str">
        <f t="shared" si="1009"/>
        <v/>
      </c>
      <c r="IH232" s="89"/>
      <c r="II232" s="5"/>
      <c r="IJ232" s="89"/>
      <c r="IK232" s="143" t="str">
        <f t="shared" si="1010"/>
        <v/>
      </c>
      <c r="IL232" s="144" t="str">
        <f t="shared" si="1011"/>
        <v/>
      </c>
      <c r="IM232" s="145" t="str">
        <f t="shared" si="1012"/>
        <v/>
      </c>
      <c r="IN232" s="145" t="str">
        <f t="shared" si="1013"/>
        <v/>
      </c>
      <c r="IO232" s="146" t="str">
        <f t="shared" si="1014"/>
        <v/>
      </c>
      <c r="IP232" s="147" t="str">
        <f t="shared" si="1015"/>
        <v/>
      </c>
      <c r="IQ232" s="148" t="str">
        <f t="shared" si="1016"/>
        <v/>
      </c>
      <c r="IR232" s="149" t="str">
        <f t="shared" si="1017"/>
        <v/>
      </c>
      <c r="IS232" s="150" t="str">
        <f t="shared" si="1018"/>
        <v/>
      </c>
      <c r="IT232" s="89"/>
      <c r="IU232" s="5"/>
      <c r="IV232" s="89"/>
      <c r="IW232" s="143" t="str">
        <f t="shared" si="1019"/>
        <v/>
      </c>
      <c r="IX232" s="144" t="str">
        <f t="shared" si="1020"/>
        <v/>
      </c>
      <c r="IY232" s="145" t="str">
        <f t="shared" si="1021"/>
        <v/>
      </c>
      <c r="IZ232" s="145" t="str">
        <f t="shared" si="1022"/>
        <v/>
      </c>
      <c r="JA232" s="146" t="str">
        <f t="shared" si="1023"/>
        <v/>
      </c>
      <c r="JB232" s="147" t="str">
        <f t="shared" si="1024"/>
        <v/>
      </c>
      <c r="JC232" s="148" t="str">
        <f t="shared" si="1025"/>
        <v/>
      </c>
      <c r="JD232" s="149" t="str">
        <f t="shared" si="1026"/>
        <v/>
      </c>
      <c r="JE232" s="150" t="str">
        <f t="shared" si="1027"/>
        <v/>
      </c>
      <c r="JF232" s="89"/>
      <c r="JG232" s="5"/>
      <c r="JH232" s="89"/>
      <c r="JI232" s="143" t="str">
        <f t="shared" si="1028"/>
        <v/>
      </c>
      <c r="JJ232" s="144" t="str">
        <f t="shared" si="1029"/>
        <v/>
      </c>
      <c r="JK232" s="145" t="str">
        <f t="shared" si="1030"/>
        <v/>
      </c>
      <c r="JL232" s="145" t="str">
        <f t="shared" si="1031"/>
        <v/>
      </c>
      <c r="JM232" s="146" t="str">
        <f t="shared" si="1032"/>
        <v/>
      </c>
      <c r="JN232" s="147" t="str">
        <f t="shared" si="1033"/>
        <v/>
      </c>
      <c r="JO232" s="148" t="str">
        <f t="shared" si="1034"/>
        <v/>
      </c>
      <c r="JP232" s="149" t="str">
        <f t="shared" si="1035"/>
        <v/>
      </c>
      <c r="JQ232" s="150" t="str">
        <f t="shared" si="1036"/>
        <v/>
      </c>
      <c r="JR232" s="89"/>
      <c r="JS232" s="5"/>
      <c r="JT232" s="89"/>
      <c r="JU232" s="143" t="str">
        <f t="shared" si="1037"/>
        <v/>
      </c>
      <c r="JV232" s="144" t="str">
        <f t="shared" si="1038"/>
        <v/>
      </c>
      <c r="JW232" s="145" t="str">
        <f t="shared" si="1039"/>
        <v/>
      </c>
      <c r="JX232" s="145" t="str">
        <f t="shared" si="1040"/>
        <v/>
      </c>
      <c r="JY232" s="146" t="str">
        <f t="shared" si="1041"/>
        <v/>
      </c>
      <c r="JZ232" s="147" t="str">
        <f t="shared" si="1042"/>
        <v/>
      </c>
      <c r="KA232" s="148" t="str">
        <f t="shared" si="1043"/>
        <v/>
      </c>
      <c r="KB232" s="149" t="str">
        <f t="shared" si="1044"/>
        <v/>
      </c>
      <c r="KC232" s="150" t="str">
        <f t="shared" si="1045"/>
        <v/>
      </c>
      <c r="KD232" s="89"/>
      <c r="KE232" s="5"/>
      <c r="KF232" s="89"/>
    </row>
    <row r="233" spans="1:292" ht="13.5" customHeight="1" x14ac:dyDescent="0.25">
      <c r="A233" s="100"/>
      <c r="E233" s="143" t="str">
        <f t="shared" si="845"/>
        <v/>
      </c>
      <c r="F233" s="144" t="str">
        <f t="shared" si="846"/>
        <v/>
      </c>
      <c r="G233" s="145" t="str">
        <f t="shared" si="847"/>
        <v/>
      </c>
      <c r="H233" s="145" t="str">
        <f t="shared" si="848"/>
        <v/>
      </c>
      <c r="I233" s="146" t="str">
        <f t="shared" si="849"/>
        <v/>
      </c>
      <c r="J233" s="147" t="str">
        <f t="shared" si="850"/>
        <v/>
      </c>
      <c r="K233" s="148" t="str">
        <f t="shared" si="851"/>
        <v/>
      </c>
      <c r="L233" s="149" t="str">
        <f t="shared" si="852"/>
        <v/>
      </c>
      <c r="M233" s="150" t="str">
        <f t="shared" si="853"/>
        <v/>
      </c>
      <c r="O233" s="5"/>
      <c r="Q233" s="143" t="str">
        <f t="shared" si="854"/>
        <v/>
      </c>
      <c r="R233" s="144" t="str">
        <f t="shared" si="855"/>
        <v/>
      </c>
      <c r="S233" s="145" t="str">
        <f t="shared" si="856"/>
        <v/>
      </c>
      <c r="T233" s="145" t="str">
        <f t="shared" si="857"/>
        <v/>
      </c>
      <c r="U233" s="146" t="str">
        <f t="shared" si="858"/>
        <v/>
      </c>
      <c r="V233" s="147" t="str">
        <f t="shared" si="859"/>
        <v/>
      </c>
      <c r="W233" s="148" t="str">
        <f t="shared" si="860"/>
        <v/>
      </c>
      <c r="X233" s="149" t="str">
        <f t="shared" si="861"/>
        <v/>
      </c>
      <c r="Y233" s="150" t="str">
        <f t="shared" si="862"/>
        <v/>
      </c>
      <c r="AA233" s="5"/>
      <c r="AC233" s="143" t="str">
        <f t="shared" si="863"/>
        <v/>
      </c>
      <c r="AD233" s="144" t="str">
        <f t="shared" si="864"/>
        <v/>
      </c>
      <c r="AE233" s="145" t="str">
        <f t="shared" si="865"/>
        <v/>
      </c>
      <c r="AF233" s="145" t="str">
        <f t="shared" si="866"/>
        <v/>
      </c>
      <c r="AG233" s="146" t="str">
        <f t="shared" si="867"/>
        <v/>
      </c>
      <c r="AH233" s="147" t="str">
        <f t="shared" si="868"/>
        <v/>
      </c>
      <c r="AI233" s="148" t="str">
        <f t="shared" si="869"/>
        <v/>
      </c>
      <c r="AJ233" s="149" t="str">
        <f t="shared" si="870"/>
        <v/>
      </c>
      <c r="AK233" s="150" t="str">
        <f t="shared" si="871"/>
        <v/>
      </c>
      <c r="AM233" s="5"/>
      <c r="AO233" s="143" t="str">
        <f t="shared" si="831"/>
        <v/>
      </c>
      <c r="AP233" s="144" t="str">
        <f t="shared" si="832"/>
        <v/>
      </c>
      <c r="AQ233" s="145" t="str">
        <f t="shared" si="872"/>
        <v/>
      </c>
      <c r="AR233" s="145" t="str">
        <f t="shared" si="873"/>
        <v/>
      </c>
      <c r="AS233" s="146" t="str">
        <f t="shared" si="833"/>
        <v/>
      </c>
      <c r="AT233" s="147" t="str">
        <f t="shared" si="834"/>
        <v/>
      </c>
      <c r="AU233" s="148" t="str">
        <f t="shared" si="835"/>
        <v/>
      </c>
      <c r="AV233" s="149" t="str">
        <f t="shared" si="836"/>
        <v/>
      </c>
      <c r="AW233" s="150" t="str">
        <f t="shared" si="837"/>
        <v/>
      </c>
      <c r="AX233" s="89"/>
      <c r="AY233" s="5"/>
      <c r="AZ233" s="89"/>
      <c r="BA233" s="143" t="str">
        <f t="shared" si="838"/>
        <v/>
      </c>
      <c r="BB233" s="144" t="str">
        <f t="shared" si="839"/>
        <v/>
      </c>
      <c r="BC233" s="145" t="str">
        <f t="shared" si="874"/>
        <v/>
      </c>
      <c r="BD233" s="145" t="str">
        <f t="shared" si="875"/>
        <v/>
      </c>
      <c r="BE233" s="146" t="str">
        <f t="shared" si="840"/>
        <v/>
      </c>
      <c r="BF233" s="147" t="str">
        <f t="shared" si="841"/>
        <v/>
      </c>
      <c r="BG233" s="148" t="str">
        <f t="shared" si="842"/>
        <v/>
      </c>
      <c r="BH233" s="149" t="str">
        <f t="shared" si="843"/>
        <v/>
      </c>
      <c r="BI233" s="150" t="str">
        <f t="shared" si="844"/>
        <v/>
      </c>
      <c r="BJ233" s="89"/>
      <c r="BK233" s="5"/>
      <c r="BL233" s="89"/>
      <c r="BM233" s="143" t="str">
        <f t="shared" si="876"/>
        <v/>
      </c>
      <c r="BN233" s="144" t="str">
        <f t="shared" si="877"/>
        <v/>
      </c>
      <c r="BO233" s="145" t="str">
        <f t="shared" si="878"/>
        <v/>
      </c>
      <c r="BP233" s="145" t="str">
        <f t="shared" si="879"/>
        <v/>
      </c>
      <c r="BQ233" s="146" t="str">
        <f t="shared" si="880"/>
        <v/>
      </c>
      <c r="BR233" s="147" t="str">
        <f t="shared" si="881"/>
        <v/>
      </c>
      <c r="BS233" s="148" t="str">
        <f t="shared" si="882"/>
        <v/>
      </c>
      <c r="BT233" s="149" t="str">
        <f t="shared" si="883"/>
        <v/>
      </c>
      <c r="BU233" s="150" t="str">
        <f t="shared" si="884"/>
        <v/>
      </c>
      <c r="BV233" s="89"/>
      <c r="BW233" s="5"/>
      <c r="BX233" s="89"/>
      <c r="BY233" s="143" t="str">
        <f t="shared" si="885"/>
        <v/>
      </c>
      <c r="BZ233" s="144" t="str">
        <f t="shared" si="886"/>
        <v/>
      </c>
      <c r="CA233" s="145" t="str">
        <f t="shared" si="887"/>
        <v/>
      </c>
      <c r="CB233" s="145" t="str">
        <f t="shared" si="888"/>
        <v/>
      </c>
      <c r="CC233" s="146" t="str">
        <f t="shared" si="889"/>
        <v/>
      </c>
      <c r="CD233" s="147" t="str">
        <f t="shared" si="890"/>
        <v/>
      </c>
      <c r="CE233" s="148" t="str">
        <f t="shared" si="891"/>
        <v/>
      </c>
      <c r="CF233" s="149" t="str">
        <f t="shared" si="892"/>
        <v/>
      </c>
      <c r="CG233" s="150" t="str">
        <f t="shared" si="893"/>
        <v/>
      </c>
      <c r="CH233" s="89"/>
      <c r="CI233" s="5"/>
      <c r="CJ233" s="89"/>
      <c r="CK233" s="143" t="str">
        <f t="shared" si="894"/>
        <v/>
      </c>
      <c r="CL233" s="144" t="str">
        <f t="shared" si="895"/>
        <v/>
      </c>
      <c r="CM233" s="145" t="str">
        <f t="shared" si="896"/>
        <v/>
      </c>
      <c r="CN233" s="145" t="str">
        <f t="shared" si="897"/>
        <v/>
      </c>
      <c r="CO233" s="146" t="str">
        <f t="shared" si="898"/>
        <v/>
      </c>
      <c r="CP233" s="147" t="str">
        <f t="shared" si="899"/>
        <v/>
      </c>
      <c r="CQ233" s="148" t="str">
        <f t="shared" si="900"/>
        <v/>
      </c>
      <c r="CR233" s="149" t="str">
        <f t="shared" si="901"/>
        <v/>
      </c>
      <c r="CS233" s="150" t="str">
        <f t="shared" si="902"/>
        <v/>
      </c>
      <c r="CT233" s="89"/>
      <c r="CU233" s="5"/>
      <c r="CV233" s="89"/>
      <c r="CW233" s="143" t="str">
        <f t="shared" si="903"/>
        <v/>
      </c>
      <c r="CX233" s="144" t="str">
        <f t="shared" si="904"/>
        <v/>
      </c>
      <c r="CY233" s="145" t="str">
        <f t="shared" si="905"/>
        <v/>
      </c>
      <c r="CZ233" s="145" t="str">
        <f t="shared" si="906"/>
        <v/>
      </c>
      <c r="DA233" s="146" t="str">
        <f t="shared" si="907"/>
        <v/>
      </c>
      <c r="DB233" s="147" t="str">
        <f t="shared" si="908"/>
        <v/>
      </c>
      <c r="DC233" s="148" t="str">
        <f t="shared" si="909"/>
        <v/>
      </c>
      <c r="DD233" s="149" t="str">
        <f t="shared" si="910"/>
        <v/>
      </c>
      <c r="DE233" s="150" t="str">
        <f t="shared" si="911"/>
        <v/>
      </c>
      <c r="DF233" s="89"/>
      <c r="DG233" s="5"/>
      <c r="DH233" s="89"/>
      <c r="DI233" s="143" t="str">
        <f t="shared" si="912"/>
        <v/>
      </c>
      <c r="DJ233" s="144" t="str">
        <f t="shared" si="913"/>
        <v/>
      </c>
      <c r="DK233" s="145" t="str">
        <f t="shared" si="914"/>
        <v/>
      </c>
      <c r="DL233" s="145" t="str">
        <f t="shared" si="915"/>
        <v/>
      </c>
      <c r="DM233" s="146" t="str">
        <f t="shared" si="916"/>
        <v/>
      </c>
      <c r="DN233" s="147" t="str">
        <f t="shared" si="917"/>
        <v/>
      </c>
      <c r="DO233" s="148" t="str">
        <f t="shared" si="918"/>
        <v/>
      </c>
      <c r="DP233" s="149" t="str">
        <f t="shared" si="919"/>
        <v/>
      </c>
      <c r="DQ233" s="150" t="str">
        <f t="shared" si="920"/>
        <v/>
      </c>
      <c r="DR233" s="89"/>
      <c r="DS233" s="5"/>
      <c r="DT233" s="89"/>
      <c r="DU233" s="143" t="str">
        <f t="shared" si="921"/>
        <v/>
      </c>
      <c r="DV233" s="144" t="str">
        <f t="shared" si="922"/>
        <v/>
      </c>
      <c r="DW233" s="145" t="str">
        <f t="shared" si="923"/>
        <v/>
      </c>
      <c r="DX233" s="145" t="str">
        <f t="shared" si="924"/>
        <v/>
      </c>
      <c r="DY233" s="146" t="str">
        <f t="shared" si="925"/>
        <v/>
      </c>
      <c r="DZ233" s="147" t="str">
        <f t="shared" si="926"/>
        <v/>
      </c>
      <c r="EA233" s="148" t="str">
        <f t="shared" si="927"/>
        <v/>
      </c>
      <c r="EB233" s="149" t="str">
        <f t="shared" si="928"/>
        <v/>
      </c>
      <c r="EC233" s="150" t="str">
        <f t="shared" si="929"/>
        <v/>
      </c>
      <c r="ED233" s="89"/>
      <c r="EE233" s="5"/>
      <c r="EF233" s="89"/>
      <c r="EG233" s="143" t="str">
        <f t="shared" si="930"/>
        <v/>
      </c>
      <c r="EH233" s="144" t="str">
        <f t="shared" si="931"/>
        <v/>
      </c>
      <c r="EI233" s="145" t="str">
        <f t="shared" si="932"/>
        <v/>
      </c>
      <c r="EJ233" s="145" t="str">
        <f t="shared" si="933"/>
        <v/>
      </c>
      <c r="EK233" s="146" t="str">
        <f t="shared" si="934"/>
        <v/>
      </c>
      <c r="EL233" s="147" t="str">
        <f t="shared" si="935"/>
        <v/>
      </c>
      <c r="EM233" s="148" t="str">
        <f t="shared" si="936"/>
        <v/>
      </c>
      <c r="EN233" s="149" t="str">
        <f t="shared" si="937"/>
        <v/>
      </c>
      <c r="EO233" s="150" t="str">
        <f t="shared" si="938"/>
        <v/>
      </c>
      <c r="EP233" s="89"/>
      <c r="EQ233" s="5"/>
      <c r="ER233" s="89"/>
      <c r="ES233" s="143" t="str">
        <f t="shared" si="939"/>
        <v/>
      </c>
      <c r="ET233" s="144" t="str">
        <f t="shared" si="940"/>
        <v/>
      </c>
      <c r="EU233" s="145" t="str">
        <f t="shared" si="941"/>
        <v/>
      </c>
      <c r="EV233" s="145" t="str">
        <f t="shared" si="942"/>
        <v/>
      </c>
      <c r="EW233" s="146" t="str">
        <f t="shared" si="943"/>
        <v/>
      </c>
      <c r="EX233" s="147" t="str">
        <f t="shared" si="944"/>
        <v/>
      </c>
      <c r="EY233" s="148" t="str">
        <f t="shared" si="945"/>
        <v/>
      </c>
      <c r="EZ233" s="149" t="str">
        <f t="shared" si="946"/>
        <v/>
      </c>
      <c r="FA233" s="150" t="str">
        <f t="shared" si="947"/>
        <v/>
      </c>
      <c r="FB233" s="89"/>
      <c r="FC233" s="5"/>
      <c r="FD233" s="89"/>
      <c r="FE233" s="143" t="str">
        <f t="shared" si="948"/>
        <v/>
      </c>
      <c r="FF233" s="144" t="str">
        <f t="shared" si="949"/>
        <v/>
      </c>
      <c r="FG233" s="145" t="str">
        <f t="shared" si="950"/>
        <v/>
      </c>
      <c r="FH233" s="145" t="str">
        <f t="shared" si="951"/>
        <v/>
      </c>
      <c r="FI233" s="146" t="str">
        <f t="shared" si="952"/>
        <v/>
      </c>
      <c r="FJ233" s="147" t="str">
        <f t="shared" si="953"/>
        <v/>
      </c>
      <c r="FK233" s="148" t="str">
        <f t="shared" si="954"/>
        <v/>
      </c>
      <c r="FL233" s="149" t="str">
        <f t="shared" si="955"/>
        <v/>
      </c>
      <c r="FM233" s="150" t="str">
        <f t="shared" si="956"/>
        <v/>
      </c>
      <c r="FN233" s="89"/>
      <c r="FO233" s="5"/>
      <c r="FP233" s="89"/>
      <c r="FQ233" s="143" t="str">
        <f>IF(FU233="","",#REF!)</f>
        <v/>
      </c>
      <c r="FR233" s="144" t="str">
        <f t="shared" si="957"/>
        <v/>
      </c>
      <c r="FS233" s="145" t="str">
        <f t="shared" si="958"/>
        <v/>
      </c>
      <c r="FT233" s="145" t="str">
        <f t="shared" si="959"/>
        <v/>
      </c>
      <c r="FU233" s="146" t="str">
        <f t="shared" si="960"/>
        <v/>
      </c>
      <c r="FV233" s="147" t="str">
        <f t="shared" si="961"/>
        <v/>
      </c>
      <c r="FW233" s="148" t="str">
        <f t="shared" si="962"/>
        <v/>
      </c>
      <c r="FX233" s="149" t="str">
        <f t="shared" si="963"/>
        <v/>
      </c>
      <c r="FY233" s="150" t="str">
        <f t="shared" si="964"/>
        <v/>
      </c>
      <c r="FZ233" s="89"/>
      <c r="GA233" s="5"/>
      <c r="GB233" s="89"/>
      <c r="GC233" s="143" t="str">
        <f t="shared" si="965"/>
        <v/>
      </c>
      <c r="GD233" s="144" t="str">
        <f t="shared" si="966"/>
        <v/>
      </c>
      <c r="GE233" s="145" t="str">
        <f t="shared" si="967"/>
        <v/>
      </c>
      <c r="GF233" s="145" t="str">
        <f t="shared" si="968"/>
        <v/>
      </c>
      <c r="GG233" s="146" t="str">
        <f t="shared" si="969"/>
        <v/>
      </c>
      <c r="GH233" s="147" t="str">
        <f t="shared" si="970"/>
        <v/>
      </c>
      <c r="GI233" s="148" t="str">
        <f t="shared" si="971"/>
        <v/>
      </c>
      <c r="GJ233" s="149" t="str">
        <f t="shared" si="972"/>
        <v/>
      </c>
      <c r="GK233" s="150" t="str">
        <f t="shared" si="973"/>
        <v/>
      </c>
      <c r="GL233" s="89"/>
      <c r="GM233" s="5"/>
      <c r="GN233" s="89"/>
      <c r="GO233" s="143" t="str">
        <f t="shared" si="974"/>
        <v/>
      </c>
      <c r="GP233" s="144" t="str">
        <f t="shared" si="975"/>
        <v/>
      </c>
      <c r="GQ233" s="145" t="str">
        <f t="shared" si="976"/>
        <v/>
      </c>
      <c r="GR233" s="145" t="str">
        <f t="shared" si="977"/>
        <v/>
      </c>
      <c r="GS233" s="146" t="str">
        <f t="shared" si="978"/>
        <v/>
      </c>
      <c r="GT233" s="147" t="str">
        <f t="shared" si="979"/>
        <v/>
      </c>
      <c r="GU233" s="148" t="str">
        <f t="shared" si="980"/>
        <v/>
      </c>
      <c r="GV233" s="149" t="str">
        <f t="shared" si="981"/>
        <v/>
      </c>
      <c r="GW233" s="150" t="str">
        <f t="shared" si="982"/>
        <v/>
      </c>
      <c r="GX233" s="89"/>
      <c r="GY233" s="5"/>
      <c r="GZ233" s="89"/>
      <c r="HA233" s="143" t="str">
        <f t="shared" si="983"/>
        <v/>
      </c>
      <c r="HB233" s="144" t="str">
        <f t="shared" si="984"/>
        <v/>
      </c>
      <c r="HC233" s="145" t="str">
        <f t="shared" si="985"/>
        <v/>
      </c>
      <c r="HD233" s="145" t="str">
        <f t="shared" si="986"/>
        <v/>
      </c>
      <c r="HE233" s="146" t="str">
        <f t="shared" si="987"/>
        <v/>
      </c>
      <c r="HF233" s="147" t="str">
        <f t="shared" si="988"/>
        <v/>
      </c>
      <c r="HG233" s="148" t="str">
        <f t="shared" si="989"/>
        <v/>
      </c>
      <c r="HH233" s="149" t="str">
        <f t="shared" si="990"/>
        <v/>
      </c>
      <c r="HI233" s="150" t="str">
        <f t="shared" si="991"/>
        <v/>
      </c>
      <c r="HJ233" s="89"/>
      <c r="HK233" s="5"/>
      <c r="HL233" s="89"/>
      <c r="HM233" s="143" t="str">
        <f t="shared" si="992"/>
        <v/>
      </c>
      <c r="HN233" s="144" t="str">
        <f t="shared" si="993"/>
        <v/>
      </c>
      <c r="HO233" s="145" t="str">
        <f t="shared" si="994"/>
        <v/>
      </c>
      <c r="HP233" s="145" t="str">
        <f t="shared" si="995"/>
        <v/>
      </c>
      <c r="HQ233" s="146" t="str">
        <f t="shared" si="996"/>
        <v/>
      </c>
      <c r="HR233" s="147" t="str">
        <f t="shared" si="997"/>
        <v/>
      </c>
      <c r="HS233" s="148" t="str">
        <f t="shared" si="998"/>
        <v/>
      </c>
      <c r="HT233" s="149" t="str">
        <f t="shared" si="999"/>
        <v/>
      </c>
      <c r="HU233" s="150" t="str">
        <f t="shared" si="1000"/>
        <v/>
      </c>
      <c r="HV233" s="89"/>
      <c r="HW233" s="5"/>
      <c r="HX233" s="89"/>
      <c r="HY233" s="143" t="str">
        <f t="shared" si="1001"/>
        <v/>
      </c>
      <c r="HZ233" s="144" t="str">
        <f t="shared" si="1002"/>
        <v/>
      </c>
      <c r="IA233" s="145" t="str">
        <f t="shared" si="1003"/>
        <v/>
      </c>
      <c r="IB233" s="145" t="str">
        <f t="shared" si="1004"/>
        <v/>
      </c>
      <c r="IC233" s="146" t="str">
        <f t="shared" si="1005"/>
        <v/>
      </c>
      <c r="ID233" s="147" t="str">
        <f t="shared" si="1006"/>
        <v/>
      </c>
      <c r="IE233" s="148" t="str">
        <f t="shared" si="1007"/>
        <v/>
      </c>
      <c r="IF233" s="149" t="str">
        <f t="shared" si="1008"/>
        <v/>
      </c>
      <c r="IG233" s="150" t="str">
        <f t="shared" si="1009"/>
        <v/>
      </c>
      <c r="IH233" s="89"/>
      <c r="II233" s="5"/>
      <c r="IJ233" s="89"/>
      <c r="IK233" s="143" t="str">
        <f t="shared" si="1010"/>
        <v/>
      </c>
      <c r="IL233" s="144" t="str">
        <f t="shared" si="1011"/>
        <v/>
      </c>
      <c r="IM233" s="145" t="str">
        <f t="shared" si="1012"/>
        <v/>
      </c>
      <c r="IN233" s="145" t="str">
        <f t="shared" si="1013"/>
        <v/>
      </c>
      <c r="IO233" s="146" t="str">
        <f t="shared" si="1014"/>
        <v/>
      </c>
      <c r="IP233" s="147" t="str">
        <f t="shared" si="1015"/>
        <v/>
      </c>
      <c r="IQ233" s="148" t="str">
        <f t="shared" si="1016"/>
        <v/>
      </c>
      <c r="IR233" s="149" t="str">
        <f t="shared" si="1017"/>
        <v/>
      </c>
      <c r="IS233" s="150" t="str">
        <f t="shared" si="1018"/>
        <v/>
      </c>
      <c r="IT233" s="89"/>
      <c r="IU233" s="5"/>
      <c r="IV233" s="89"/>
      <c r="IW233" s="143" t="str">
        <f t="shared" si="1019"/>
        <v/>
      </c>
      <c r="IX233" s="144" t="str">
        <f t="shared" si="1020"/>
        <v/>
      </c>
      <c r="IY233" s="145" t="str">
        <f t="shared" si="1021"/>
        <v/>
      </c>
      <c r="IZ233" s="145" t="str">
        <f t="shared" si="1022"/>
        <v/>
      </c>
      <c r="JA233" s="146" t="str">
        <f t="shared" si="1023"/>
        <v/>
      </c>
      <c r="JB233" s="147" t="str">
        <f t="shared" si="1024"/>
        <v/>
      </c>
      <c r="JC233" s="148" t="str">
        <f t="shared" si="1025"/>
        <v/>
      </c>
      <c r="JD233" s="149" t="str">
        <f t="shared" si="1026"/>
        <v/>
      </c>
      <c r="JE233" s="150" t="str">
        <f t="shared" si="1027"/>
        <v/>
      </c>
      <c r="JF233" s="89"/>
      <c r="JG233" s="5"/>
      <c r="JH233" s="89"/>
      <c r="JI233" s="143" t="str">
        <f t="shared" si="1028"/>
        <v/>
      </c>
      <c r="JJ233" s="144" t="str">
        <f t="shared" si="1029"/>
        <v/>
      </c>
      <c r="JK233" s="145" t="str">
        <f t="shared" si="1030"/>
        <v/>
      </c>
      <c r="JL233" s="145" t="str">
        <f t="shared" si="1031"/>
        <v/>
      </c>
      <c r="JM233" s="146" t="str">
        <f t="shared" si="1032"/>
        <v/>
      </c>
      <c r="JN233" s="147" t="str">
        <f t="shared" si="1033"/>
        <v/>
      </c>
      <c r="JO233" s="148" t="str">
        <f t="shared" si="1034"/>
        <v/>
      </c>
      <c r="JP233" s="149" t="str">
        <f t="shared" si="1035"/>
        <v/>
      </c>
      <c r="JQ233" s="150" t="str">
        <f t="shared" si="1036"/>
        <v/>
      </c>
      <c r="JR233" s="89"/>
      <c r="JS233" s="5"/>
      <c r="JT233" s="89"/>
      <c r="JU233" s="143" t="str">
        <f t="shared" si="1037"/>
        <v/>
      </c>
      <c r="JV233" s="144" t="str">
        <f t="shared" si="1038"/>
        <v/>
      </c>
      <c r="JW233" s="145" t="str">
        <f t="shared" si="1039"/>
        <v/>
      </c>
      <c r="JX233" s="145" t="str">
        <f t="shared" si="1040"/>
        <v/>
      </c>
      <c r="JY233" s="146" t="str">
        <f t="shared" si="1041"/>
        <v/>
      </c>
      <c r="JZ233" s="147" t="str">
        <f t="shared" si="1042"/>
        <v/>
      </c>
      <c r="KA233" s="148" t="str">
        <f t="shared" si="1043"/>
        <v/>
      </c>
      <c r="KB233" s="149" t="str">
        <f t="shared" si="1044"/>
        <v/>
      </c>
      <c r="KC233" s="150" t="str">
        <f t="shared" si="1045"/>
        <v/>
      </c>
      <c r="KD233" s="89"/>
      <c r="KE233" s="5"/>
      <c r="KF233" s="89"/>
    </row>
    <row r="234" spans="1:292" ht="13.5" customHeight="1" x14ac:dyDescent="0.25">
      <c r="A234" s="100"/>
      <c r="E234" s="143" t="str">
        <f t="shared" si="845"/>
        <v/>
      </c>
      <c r="F234" s="144" t="str">
        <f t="shared" si="846"/>
        <v/>
      </c>
      <c r="G234" s="145" t="str">
        <f t="shared" si="847"/>
        <v/>
      </c>
      <c r="H234" s="145" t="str">
        <f t="shared" si="848"/>
        <v/>
      </c>
      <c r="I234" s="146" t="str">
        <f t="shared" si="849"/>
        <v/>
      </c>
      <c r="J234" s="147" t="str">
        <f t="shared" si="850"/>
        <v/>
      </c>
      <c r="K234" s="148" t="str">
        <f t="shared" si="851"/>
        <v/>
      </c>
      <c r="L234" s="149" t="str">
        <f t="shared" si="852"/>
        <v/>
      </c>
      <c r="M234" s="150" t="str">
        <f t="shared" si="853"/>
        <v/>
      </c>
      <c r="O234" s="5"/>
      <c r="Q234" s="143" t="str">
        <f t="shared" si="854"/>
        <v/>
      </c>
      <c r="R234" s="144" t="str">
        <f t="shared" si="855"/>
        <v/>
      </c>
      <c r="S234" s="145" t="str">
        <f t="shared" si="856"/>
        <v/>
      </c>
      <c r="T234" s="145" t="str">
        <f t="shared" si="857"/>
        <v/>
      </c>
      <c r="U234" s="146" t="str">
        <f t="shared" si="858"/>
        <v/>
      </c>
      <c r="V234" s="147" t="str">
        <f t="shared" si="859"/>
        <v/>
      </c>
      <c r="W234" s="148" t="str">
        <f t="shared" si="860"/>
        <v/>
      </c>
      <c r="X234" s="149" t="str">
        <f t="shared" si="861"/>
        <v/>
      </c>
      <c r="Y234" s="150" t="str">
        <f t="shared" si="862"/>
        <v/>
      </c>
      <c r="AA234" s="5"/>
      <c r="AC234" s="143" t="str">
        <f t="shared" si="863"/>
        <v/>
      </c>
      <c r="AD234" s="144" t="str">
        <f t="shared" si="864"/>
        <v/>
      </c>
      <c r="AE234" s="145" t="str">
        <f t="shared" si="865"/>
        <v/>
      </c>
      <c r="AF234" s="145" t="str">
        <f t="shared" si="866"/>
        <v/>
      </c>
      <c r="AG234" s="146" t="str">
        <f t="shared" si="867"/>
        <v/>
      </c>
      <c r="AH234" s="147" t="str">
        <f t="shared" si="868"/>
        <v/>
      </c>
      <c r="AI234" s="148" t="str">
        <f t="shared" si="869"/>
        <v/>
      </c>
      <c r="AJ234" s="149" t="str">
        <f t="shared" si="870"/>
        <v/>
      </c>
      <c r="AK234" s="150" t="str">
        <f t="shared" si="871"/>
        <v/>
      </c>
      <c r="AM234" s="5"/>
      <c r="AO234" s="143" t="str">
        <f t="shared" si="831"/>
        <v/>
      </c>
      <c r="AP234" s="144" t="str">
        <f t="shared" si="832"/>
        <v/>
      </c>
      <c r="AQ234" s="145" t="str">
        <f t="shared" si="872"/>
        <v/>
      </c>
      <c r="AR234" s="145" t="str">
        <f t="shared" si="873"/>
        <v/>
      </c>
      <c r="AS234" s="146" t="str">
        <f t="shared" si="833"/>
        <v/>
      </c>
      <c r="AT234" s="147" t="str">
        <f t="shared" si="834"/>
        <v/>
      </c>
      <c r="AU234" s="148" t="str">
        <f t="shared" si="835"/>
        <v/>
      </c>
      <c r="AV234" s="149" t="str">
        <f t="shared" si="836"/>
        <v/>
      </c>
      <c r="AW234" s="150" t="str">
        <f t="shared" si="837"/>
        <v/>
      </c>
      <c r="AX234" s="89"/>
      <c r="AY234" s="5"/>
      <c r="AZ234" s="89"/>
      <c r="BA234" s="143" t="str">
        <f t="shared" si="838"/>
        <v/>
      </c>
      <c r="BB234" s="144" t="str">
        <f t="shared" si="839"/>
        <v/>
      </c>
      <c r="BC234" s="145" t="str">
        <f t="shared" si="874"/>
        <v/>
      </c>
      <c r="BD234" s="145" t="str">
        <f t="shared" si="875"/>
        <v/>
      </c>
      <c r="BE234" s="146" t="str">
        <f t="shared" si="840"/>
        <v/>
      </c>
      <c r="BF234" s="147" t="str">
        <f t="shared" si="841"/>
        <v/>
      </c>
      <c r="BG234" s="148" t="str">
        <f t="shared" si="842"/>
        <v/>
      </c>
      <c r="BH234" s="149" t="str">
        <f t="shared" si="843"/>
        <v/>
      </c>
      <c r="BI234" s="150" t="str">
        <f t="shared" si="844"/>
        <v/>
      </c>
      <c r="BJ234" s="89"/>
      <c r="BK234" s="5"/>
      <c r="BL234" s="89"/>
      <c r="BM234" s="143" t="str">
        <f t="shared" si="876"/>
        <v/>
      </c>
      <c r="BN234" s="144" t="str">
        <f t="shared" si="877"/>
        <v/>
      </c>
      <c r="BO234" s="145" t="str">
        <f t="shared" si="878"/>
        <v/>
      </c>
      <c r="BP234" s="145" t="str">
        <f t="shared" si="879"/>
        <v/>
      </c>
      <c r="BQ234" s="146" t="str">
        <f t="shared" si="880"/>
        <v/>
      </c>
      <c r="BR234" s="147" t="str">
        <f t="shared" si="881"/>
        <v/>
      </c>
      <c r="BS234" s="148" t="str">
        <f t="shared" si="882"/>
        <v/>
      </c>
      <c r="BT234" s="149" t="str">
        <f t="shared" si="883"/>
        <v/>
      </c>
      <c r="BU234" s="150" t="str">
        <f t="shared" si="884"/>
        <v/>
      </c>
      <c r="BV234" s="89"/>
      <c r="BW234" s="5"/>
      <c r="BX234" s="89"/>
      <c r="BY234" s="143" t="str">
        <f t="shared" si="885"/>
        <v/>
      </c>
      <c r="BZ234" s="144" t="str">
        <f t="shared" si="886"/>
        <v/>
      </c>
      <c r="CA234" s="145" t="str">
        <f t="shared" si="887"/>
        <v/>
      </c>
      <c r="CB234" s="145" t="str">
        <f t="shared" si="888"/>
        <v/>
      </c>
      <c r="CC234" s="146" t="str">
        <f t="shared" si="889"/>
        <v/>
      </c>
      <c r="CD234" s="147" t="str">
        <f t="shared" si="890"/>
        <v/>
      </c>
      <c r="CE234" s="148" t="str">
        <f t="shared" si="891"/>
        <v/>
      </c>
      <c r="CF234" s="149" t="str">
        <f t="shared" si="892"/>
        <v/>
      </c>
      <c r="CG234" s="150" t="str">
        <f t="shared" si="893"/>
        <v/>
      </c>
      <c r="CH234" s="89"/>
      <c r="CI234" s="5"/>
      <c r="CJ234" s="89"/>
      <c r="CK234" s="143" t="str">
        <f t="shared" si="894"/>
        <v/>
      </c>
      <c r="CL234" s="144" t="str">
        <f t="shared" si="895"/>
        <v/>
      </c>
      <c r="CM234" s="145" t="str">
        <f t="shared" si="896"/>
        <v/>
      </c>
      <c r="CN234" s="145" t="str">
        <f t="shared" si="897"/>
        <v/>
      </c>
      <c r="CO234" s="146" t="str">
        <f t="shared" si="898"/>
        <v/>
      </c>
      <c r="CP234" s="147" t="str">
        <f t="shared" si="899"/>
        <v/>
      </c>
      <c r="CQ234" s="148" t="str">
        <f t="shared" si="900"/>
        <v/>
      </c>
      <c r="CR234" s="149" t="str">
        <f t="shared" si="901"/>
        <v/>
      </c>
      <c r="CS234" s="150" t="str">
        <f t="shared" si="902"/>
        <v/>
      </c>
      <c r="CT234" s="89"/>
      <c r="CU234" s="5"/>
      <c r="CV234" s="89"/>
      <c r="CW234" s="143" t="str">
        <f t="shared" si="903"/>
        <v/>
      </c>
      <c r="CX234" s="144" t="str">
        <f t="shared" si="904"/>
        <v/>
      </c>
      <c r="CY234" s="145" t="str">
        <f t="shared" si="905"/>
        <v/>
      </c>
      <c r="CZ234" s="145" t="str">
        <f t="shared" si="906"/>
        <v/>
      </c>
      <c r="DA234" s="146" t="str">
        <f t="shared" si="907"/>
        <v/>
      </c>
      <c r="DB234" s="147" t="str">
        <f t="shared" si="908"/>
        <v/>
      </c>
      <c r="DC234" s="148" t="str">
        <f t="shared" si="909"/>
        <v/>
      </c>
      <c r="DD234" s="149" t="str">
        <f t="shared" si="910"/>
        <v/>
      </c>
      <c r="DE234" s="150" t="str">
        <f t="shared" si="911"/>
        <v/>
      </c>
      <c r="DF234" s="89"/>
      <c r="DG234" s="5"/>
      <c r="DH234" s="89"/>
      <c r="DI234" s="143" t="str">
        <f t="shared" si="912"/>
        <v/>
      </c>
      <c r="DJ234" s="144" t="str">
        <f t="shared" si="913"/>
        <v/>
      </c>
      <c r="DK234" s="145" t="str">
        <f t="shared" si="914"/>
        <v/>
      </c>
      <c r="DL234" s="145" t="str">
        <f t="shared" si="915"/>
        <v/>
      </c>
      <c r="DM234" s="146" t="str">
        <f t="shared" si="916"/>
        <v/>
      </c>
      <c r="DN234" s="147" t="str">
        <f t="shared" si="917"/>
        <v/>
      </c>
      <c r="DO234" s="148" t="str">
        <f t="shared" si="918"/>
        <v/>
      </c>
      <c r="DP234" s="149" t="str">
        <f t="shared" si="919"/>
        <v/>
      </c>
      <c r="DQ234" s="150" t="str">
        <f t="shared" si="920"/>
        <v/>
      </c>
      <c r="DR234" s="89"/>
      <c r="DS234" s="5"/>
      <c r="DT234" s="89"/>
      <c r="DU234" s="143" t="str">
        <f t="shared" si="921"/>
        <v/>
      </c>
      <c r="DV234" s="144" t="str">
        <f t="shared" si="922"/>
        <v/>
      </c>
      <c r="DW234" s="145" t="str">
        <f t="shared" si="923"/>
        <v/>
      </c>
      <c r="DX234" s="145" t="str">
        <f t="shared" si="924"/>
        <v/>
      </c>
      <c r="DY234" s="146" t="str">
        <f t="shared" si="925"/>
        <v/>
      </c>
      <c r="DZ234" s="147" t="str">
        <f t="shared" si="926"/>
        <v/>
      </c>
      <c r="EA234" s="148" t="str">
        <f t="shared" si="927"/>
        <v/>
      </c>
      <c r="EB234" s="149" t="str">
        <f t="shared" si="928"/>
        <v/>
      </c>
      <c r="EC234" s="150" t="str">
        <f t="shared" si="929"/>
        <v/>
      </c>
      <c r="ED234" s="89"/>
      <c r="EE234" s="5"/>
      <c r="EF234" s="89"/>
      <c r="EG234" s="143" t="str">
        <f t="shared" si="930"/>
        <v/>
      </c>
      <c r="EH234" s="144" t="str">
        <f t="shared" si="931"/>
        <v/>
      </c>
      <c r="EI234" s="145" t="str">
        <f t="shared" si="932"/>
        <v/>
      </c>
      <c r="EJ234" s="145" t="str">
        <f t="shared" si="933"/>
        <v/>
      </c>
      <c r="EK234" s="146" t="str">
        <f t="shared" si="934"/>
        <v/>
      </c>
      <c r="EL234" s="147" t="str">
        <f t="shared" si="935"/>
        <v/>
      </c>
      <c r="EM234" s="148" t="str">
        <f t="shared" si="936"/>
        <v/>
      </c>
      <c r="EN234" s="149" t="str">
        <f t="shared" si="937"/>
        <v/>
      </c>
      <c r="EO234" s="150" t="str">
        <f t="shared" si="938"/>
        <v/>
      </c>
      <c r="EP234" s="89"/>
      <c r="EQ234" s="5"/>
      <c r="ER234" s="89"/>
      <c r="ES234" s="143" t="str">
        <f t="shared" si="939"/>
        <v/>
      </c>
      <c r="ET234" s="144" t="str">
        <f t="shared" si="940"/>
        <v/>
      </c>
      <c r="EU234" s="145" t="str">
        <f t="shared" si="941"/>
        <v/>
      </c>
      <c r="EV234" s="145" t="str">
        <f t="shared" si="942"/>
        <v/>
      </c>
      <c r="EW234" s="146" t="str">
        <f t="shared" si="943"/>
        <v/>
      </c>
      <c r="EX234" s="147" t="str">
        <f t="shared" si="944"/>
        <v/>
      </c>
      <c r="EY234" s="148" t="str">
        <f t="shared" si="945"/>
        <v/>
      </c>
      <c r="EZ234" s="149" t="str">
        <f t="shared" si="946"/>
        <v/>
      </c>
      <c r="FA234" s="150" t="str">
        <f t="shared" si="947"/>
        <v/>
      </c>
      <c r="FB234" s="89"/>
      <c r="FC234" s="5"/>
      <c r="FD234" s="89"/>
      <c r="FE234" s="143" t="str">
        <f t="shared" si="948"/>
        <v/>
      </c>
      <c r="FF234" s="144" t="str">
        <f t="shared" si="949"/>
        <v/>
      </c>
      <c r="FG234" s="145" t="str">
        <f t="shared" si="950"/>
        <v/>
      </c>
      <c r="FH234" s="145" t="str">
        <f t="shared" si="951"/>
        <v/>
      </c>
      <c r="FI234" s="146" t="str">
        <f t="shared" si="952"/>
        <v/>
      </c>
      <c r="FJ234" s="147" t="str">
        <f t="shared" si="953"/>
        <v/>
      </c>
      <c r="FK234" s="148" t="str">
        <f t="shared" si="954"/>
        <v/>
      </c>
      <c r="FL234" s="149" t="str">
        <f t="shared" si="955"/>
        <v/>
      </c>
      <c r="FM234" s="150" t="str">
        <f t="shared" si="956"/>
        <v/>
      </c>
      <c r="FN234" s="89"/>
      <c r="FO234" s="5"/>
      <c r="FP234" s="89"/>
      <c r="FQ234" s="143" t="str">
        <f>IF(FU234="","",#REF!)</f>
        <v/>
      </c>
      <c r="FR234" s="144" t="str">
        <f t="shared" si="957"/>
        <v/>
      </c>
      <c r="FS234" s="145" t="str">
        <f t="shared" si="958"/>
        <v/>
      </c>
      <c r="FT234" s="145" t="str">
        <f t="shared" si="959"/>
        <v/>
      </c>
      <c r="FU234" s="146" t="str">
        <f t="shared" si="960"/>
        <v/>
      </c>
      <c r="FV234" s="147" t="str">
        <f t="shared" si="961"/>
        <v/>
      </c>
      <c r="FW234" s="148" t="str">
        <f t="shared" si="962"/>
        <v/>
      </c>
      <c r="FX234" s="149" t="str">
        <f t="shared" si="963"/>
        <v/>
      </c>
      <c r="FY234" s="150" t="str">
        <f t="shared" si="964"/>
        <v/>
      </c>
      <c r="FZ234" s="89"/>
      <c r="GA234" s="5"/>
      <c r="GB234" s="89"/>
      <c r="GC234" s="143" t="str">
        <f t="shared" si="965"/>
        <v/>
      </c>
      <c r="GD234" s="144" t="str">
        <f t="shared" si="966"/>
        <v/>
      </c>
      <c r="GE234" s="145" t="str">
        <f t="shared" si="967"/>
        <v/>
      </c>
      <c r="GF234" s="145" t="str">
        <f t="shared" si="968"/>
        <v/>
      </c>
      <c r="GG234" s="146" t="str">
        <f t="shared" si="969"/>
        <v/>
      </c>
      <c r="GH234" s="147" t="str">
        <f t="shared" si="970"/>
        <v/>
      </c>
      <c r="GI234" s="148" t="str">
        <f t="shared" si="971"/>
        <v/>
      </c>
      <c r="GJ234" s="149" t="str">
        <f t="shared" si="972"/>
        <v/>
      </c>
      <c r="GK234" s="150" t="str">
        <f t="shared" si="973"/>
        <v/>
      </c>
      <c r="GL234" s="89"/>
      <c r="GM234" s="5"/>
      <c r="GN234" s="89"/>
      <c r="GO234" s="143" t="str">
        <f t="shared" si="974"/>
        <v/>
      </c>
      <c r="GP234" s="144" t="str">
        <f t="shared" si="975"/>
        <v/>
      </c>
      <c r="GQ234" s="145" t="str">
        <f t="shared" si="976"/>
        <v/>
      </c>
      <c r="GR234" s="145" t="str">
        <f t="shared" si="977"/>
        <v/>
      </c>
      <c r="GS234" s="146" t="str">
        <f t="shared" si="978"/>
        <v/>
      </c>
      <c r="GT234" s="147" t="str">
        <f t="shared" si="979"/>
        <v/>
      </c>
      <c r="GU234" s="148" t="str">
        <f t="shared" si="980"/>
        <v/>
      </c>
      <c r="GV234" s="149" t="str">
        <f t="shared" si="981"/>
        <v/>
      </c>
      <c r="GW234" s="150" t="str">
        <f t="shared" si="982"/>
        <v/>
      </c>
      <c r="GX234" s="89"/>
      <c r="GY234" s="5"/>
      <c r="GZ234" s="89"/>
      <c r="HA234" s="143" t="str">
        <f t="shared" si="983"/>
        <v/>
      </c>
      <c r="HB234" s="144" t="str">
        <f t="shared" si="984"/>
        <v/>
      </c>
      <c r="HC234" s="145" t="str">
        <f t="shared" si="985"/>
        <v/>
      </c>
      <c r="HD234" s="145" t="str">
        <f t="shared" si="986"/>
        <v/>
      </c>
      <c r="HE234" s="146" t="str">
        <f t="shared" si="987"/>
        <v/>
      </c>
      <c r="HF234" s="147" t="str">
        <f t="shared" si="988"/>
        <v/>
      </c>
      <c r="HG234" s="148" t="str">
        <f t="shared" si="989"/>
        <v/>
      </c>
      <c r="HH234" s="149" t="str">
        <f t="shared" si="990"/>
        <v/>
      </c>
      <c r="HI234" s="150" t="str">
        <f t="shared" si="991"/>
        <v/>
      </c>
      <c r="HJ234" s="89"/>
      <c r="HK234" s="5"/>
      <c r="HL234" s="89"/>
      <c r="HM234" s="143" t="str">
        <f t="shared" si="992"/>
        <v/>
      </c>
      <c r="HN234" s="144" t="str">
        <f t="shared" si="993"/>
        <v/>
      </c>
      <c r="HO234" s="145" t="str">
        <f t="shared" si="994"/>
        <v/>
      </c>
      <c r="HP234" s="145" t="str">
        <f t="shared" si="995"/>
        <v/>
      </c>
      <c r="HQ234" s="146" t="str">
        <f t="shared" si="996"/>
        <v/>
      </c>
      <c r="HR234" s="147" t="str">
        <f t="shared" si="997"/>
        <v/>
      </c>
      <c r="HS234" s="148" t="str">
        <f t="shared" si="998"/>
        <v/>
      </c>
      <c r="HT234" s="149" t="str">
        <f t="shared" si="999"/>
        <v/>
      </c>
      <c r="HU234" s="150" t="str">
        <f t="shared" si="1000"/>
        <v/>
      </c>
      <c r="HV234" s="89"/>
      <c r="HW234" s="5"/>
      <c r="HX234" s="89"/>
      <c r="HY234" s="143" t="str">
        <f t="shared" si="1001"/>
        <v/>
      </c>
      <c r="HZ234" s="144" t="str">
        <f t="shared" si="1002"/>
        <v/>
      </c>
      <c r="IA234" s="145" t="str">
        <f t="shared" si="1003"/>
        <v/>
      </c>
      <c r="IB234" s="145" t="str">
        <f t="shared" si="1004"/>
        <v/>
      </c>
      <c r="IC234" s="146" t="str">
        <f t="shared" si="1005"/>
        <v/>
      </c>
      <c r="ID234" s="147" t="str">
        <f t="shared" si="1006"/>
        <v/>
      </c>
      <c r="IE234" s="148" t="str">
        <f t="shared" si="1007"/>
        <v/>
      </c>
      <c r="IF234" s="149" t="str">
        <f t="shared" si="1008"/>
        <v/>
      </c>
      <c r="IG234" s="150" t="str">
        <f t="shared" si="1009"/>
        <v/>
      </c>
      <c r="IH234" s="89"/>
      <c r="II234" s="5"/>
      <c r="IJ234" s="89"/>
      <c r="IK234" s="143" t="str">
        <f t="shared" si="1010"/>
        <v/>
      </c>
      <c r="IL234" s="144" t="str">
        <f t="shared" si="1011"/>
        <v/>
      </c>
      <c r="IM234" s="145" t="str">
        <f t="shared" si="1012"/>
        <v/>
      </c>
      <c r="IN234" s="145" t="str">
        <f t="shared" si="1013"/>
        <v/>
      </c>
      <c r="IO234" s="146" t="str">
        <f t="shared" si="1014"/>
        <v/>
      </c>
      <c r="IP234" s="147" t="str">
        <f t="shared" si="1015"/>
        <v/>
      </c>
      <c r="IQ234" s="148" t="str">
        <f t="shared" si="1016"/>
        <v/>
      </c>
      <c r="IR234" s="149" t="str">
        <f t="shared" si="1017"/>
        <v/>
      </c>
      <c r="IS234" s="150" t="str">
        <f t="shared" si="1018"/>
        <v/>
      </c>
      <c r="IT234" s="89"/>
      <c r="IU234" s="5"/>
      <c r="IV234" s="89"/>
      <c r="IW234" s="143" t="str">
        <f t="shared" si="1019"/>
        <v/>
      </c>
      <c r="IX234" s="144" t="str">
        <f t="shared" si="1020"/>
        <v/>
      </c>
      <c r="IY234" s="145" t="str">
        <f t="shared" si="1021"/>
        <v/>
      </c>
      <c r="IZ234" s="145" t="str">
        <f t="shared" si="1022"/>
        <v/>
      </c>
      <c r="JA234" s="146" t="str">
        <f t="shared" si="1023"/>
        <v/>
      </c>
      <c r="JB234" s="147" t="str">
        <f t="shared" si="1024"/>
        <v/>
      </c>
      <c r="JC234" s="148" t="str">
        <f t="shared" si="1025"/>
        <v/>
      </c>
      <c r="JD234" s="149" t="str">
        <f t="shared" si="1026"/>
        <v/>
      </c>
      <c r="JE234" s="150" t="str">
        <f t="shared" si="1027"/>
        <v/>
      </c>
      <c r="JF234" s="89"/>
      <c r="JG234" s="5"/>
      <c r="JH234" s="89"/>
      <c r="JI234" s="143" t="str">
        <f t="shared" si="1028"/>
        <v/>
      </c>
      <c r="JJ234" s="144" t="str">
        <f t="shared" si="1029"/>
        <v/>
      </c>
      <c r="JK234" s="145" t="str">
        <f t="shared" si="1030"/>
        <v/>
      </c>
      <c r="JL234" s="145" t="str">
        <f t="shared" si="1031"/>
        <v/>
      </c>
      <c r="JM234" s="146" t="str">
        <f t="shared" si="1032"/>
        <v/>
      </c>
      <c r="JN234" s="147" t="str">
        <f t="shared" si="1033"/>
        <v/>
      </c>
      <c r="JO234" s="148" t="str">
        <f t="shared" si="1034"/>
        <v/>
      </c>
      <c r="JP234" s="149" t="str">
        <f t="shared" si="1035"/>
        <v/>
      </c>
      <c r="JQ234" s="150" t="str">
        <f t="shared" si="1036"/>
        <v/>
      </c>
      <c r="JR234" s="89"/>
      <c r="JS234" s="5"/>
      <c r="JT234" s="89"/>
      <c r="JU234" s="143" t="str">
        <f t="shared" si="1037"/>
        <v/>
      </c>
      <c r="JV234" s="144" t="str">
        <f t="shared" si="1038"/>
        <v/>
      </c>
      <c r="JW234" s="145" t="str">
        <f t="shared" si="1039"/>
        <v/>
      </c>
      <c r="JX234" s="145" t="str">
        <f t="shared" si="1040"/>
        <v/>
      </c>
      <c r="JY234" s="146" t="str">
        <f t="shared" si="1041"/>
        <v/>
      </c>
      <c r="JZ234" s="147" t="str">
        <f t="shared" si="1042"/>
        <v/>
      </c>
      <c r="KA234" s="148" t="str">
        <f t="shared" si="1043"/>
        <v/>
      </c>
      <c r="KB234" s="149" t="str">
        <f t="shared" si="1044"/>
        <v/>
      </c>
      <c r="KC234" s="150" t="str">
        <f t="shared" si="1045"/>
        <v/>
      </c>
      <c r="KD234" s="89"/>
      <c r="KE234" s="5"/>
      <c r="KF234" s="89"/>
    </row>
    <row r="235" spans="1:292" ht="13.5" customHeight="1" x14ac:dyDescent="0.25">
      <c r="A235" s="100"/>
      <c r="E235" s="143" t="str">
        <f t="shared" si="845"/>
        <v/>
      </c>
      <c r="F235" s="144" t="str">
        <f t="shared" si="846"/>
        <v/>
      </c>
      <c r="G235" s="145" t="str">
        <f t="shared" si="847"/>
        <v/>
      </c>
      <c r="H235" s="145" t="str">
        <f t="shared" si="848"/>
        <v/>
      </c>
      <c r="I235" s="146" t="str">
        <f t="shared" si="849"/>
        <v/>
      </c>
      <c r="J235" s="147" t="str">
        <f t="shared" si="850"/>
        <v/>
      </c>
      <c r="K235" s="148" t="str">
        <f t="shared" si="851"/>
        <v/>
      </c>
      <c r="L235" s="149" t="str">
        <f t="shared" si="852"/>
        <v/>
      </c>
      <c r="M235" s="150" t="str">
        <f t="shared" si="853"/>
        <v/>
      </c>
      <c r="O235" s="5"/>
      <c r="Q235" s="143" t="str">
        <f t="shared" si="854"/>
        <v/>
      </c>
      <c r="R235" s="144" t="str">
        <f t="shared" si="855"/>
        <v/>
      </c>
      <c r="S235" s="145" t="str">
        <f t="shared" si="856"/>
        <v/>
      </c>
      <c r="T235" s="145" t="str">
        <f t="shared" si="857"/>
        <v/>
      </c>
      <c r="U235" s="146" t="str">
        <f t="shared" si="858"/>
        <v/>
      </c>
      <c r="V235" s="147" t="str">
        <f t="shared" si="859"/>
        <v/>
      </c>
      <c r="W235" s="148" t="str">
        <f t="shared" si="860"/>
        <v/>
      </c>
      <c r="X235" s="149" t="str">
        <f t="shared" si="861"/>
        <v/>
      </c>
      <c r="Y235" s="150" t="str">
        <f t="shared" si="862"/>
        <v/>
      </c>
      <c r="AA235" s="5"/>
      <c r="AC235" s="143" t="str">
        <f t="shared" si="863"/>
        <v/>
      </c>
      <c r="AD235" s="144" t="str">
        <f t="shared" si="864"/>
        <v/>
      </c>
      <c r="AE235" s="145" t="str">
        <f t="shared" si="865"/>
        <v/>
      </c>
      <c r="AF235" s="145" t="str">
        <f t="shared" si="866"/>
        <v/>
      </c>
      <c r="AG235" s="146" t="str">
        <f t="shared" si="867"/>
        <v/>
      </c>
      <c r="AH235" s="147" t="str">
        <f t="shared" si="868"/>
        <v/>
      </c>
      <c r="AI235" s="148" t="str">
        <f t="shared" si="869"/>
        <v/>
      </c>
      <c r="AJ235" s="149" t="str">
        <f t="shared" si="870"/>
        <v/>
      </c>
      <c r="AK235" s="150" t="str">
        <f t="shared" si="871"/>
        <v/>
      </c>
      <c r="AM235" s="5"/>
      <c r="AO235" s="143" t="str">
        <f t="shared" si="831"/>
        <v/>
      </c>
      <c r="AP235" s="144" t="str">
        <f t="shared" si="832"/>
        <v/>
      </c>
      <c r="AQ235" s="145" t="str">
        <f t="shared" si="872"/>
        <v/>
      </c>
      <c r="AR235" s="145" t="str">
        <f t="shared" si="873"/>
        <v/>
      </c>
      <c r="AS235" s="146" t="str">
        <f t="shared" si="833"/>
        <v/>
      </c>
      <c r="AT235" s="147" t="str">
        <f t="shared" si="834"/>
        <v/>
      </c>
      <c r="AU235" s="148" t="str">
        <f t="shared" si="835"/>
        <v/>
      </c>
      <c r="AV235" s="149" t="str">
        <f t="shared" si="836"/>
        <v/>
      </c>
      <c r="AW235" s="150" t="str">
        <f t="shared" si="837"/>
        <v/>
      </c>
      <c r="AX235" s="89"/>
      <c r="AY235" s="5"/>
      <c r="AZ235" s="89"/>
      <c r="BA235" s="143" t="str">
        <f t="shared" si="838"/>
        <v/>
      </c>
      <c r="BB235" s="144" t="str">
        <f t="shared" si="839"/>
        <v/>
      </c>
      <c r="BC235" s="145" t="str">
        <f t="shared" si="874"/>
        <v/>
      </c>
      <c r="BD235" s="145" t="str">
        <f t="shared" si="875"/>
        <v/>
      </c>
      <c r="BE235" s="146" t="str">
        <f t="shared" si="840"/>
        <v/>
      </c>
      <c r="BF235" s="147" t="str">
        <f t="shared" si="841"/>
        <v/>
      </c>
      <c r="BG235" s="148" t="str">
        <f t="shared" si="842"/>
        <v/>
      </c>
      <c r="BH235" s="149" t="str">
        <f t="shared" si="843"/>
        <v/>
      </c>
      <c r="BI235" s="150" t="str">
        <f t="shared" si="844"/>
        <v/>
      </c>
      <c r="BJ235" s="89"/>
      <c r="BK235" s="5"/>
      <c r="BL235" s="89"/>
      <c r="BM235" s="143" t="str">
        <f t="shared" si="876"/>
        <v/>
      </c>
      <c r="BN235" s="144" t="str">
        <f t="shared" si="877"/>
        <v/>
      </c>
      <c r="BO235" s="145" t="str">
        <f t="shared" si="878"/>
        <v/>
      </c>
      <c r="BP235" s="145" t="str">
        <f t="shared" si="879"/>
        <v/>
      </c>
      <c r="BQ235" s="146" t="str">
        <f t="shared" si="880"/>
        <v/>
      </c>
      <c r="BR235" s="147" t="str">
        <f t="shared" si="881"/>
        <v/>
      </c>
      <c r="BS235" s="148" t="str">
        <f t="shared" si="882"/>
        <v/>
      </c>
      <c r="BT235" s="149" t="str">
        <f t="shared" si="883"/>
        <v/>
      </c>
      <c r="BU235" s="150" t="str">
        <f t="shared" si="884"/>
        <v/>
      </c>
      <c r="BV235" s="89"/>
      <c r="BW235" s="5"/>
      <c r="BX235" s="89"/>
      <c r="BY235" s="143" t="str">
        <f t="shared" si="885"/>
        <v/>
      </c>
      <c r="BZ235" s="144" t="str">
        <f t="shared" si="886"/>
        <v/>
      </c>
      <c r="CA235" s="145" t="str">
        <f t="shared" si="887"/>
        <v/>
      </c>
      <c r="CB235" s="145" t="str">
        <f t="shared" si="888"/>
        <v/>
      </c>
      <c r="CC235" s="146" t="str">
        <f t="shared" si="889"/>
        <v/>
      </c>
      <c r="CD235" s="147" t="str">
        <f t="shared" si="890"/>
        <v/>
      </c>
      <c r="CE235" s="148" t="str">
        <f t="shared" si="891"/>
        <v/>
      </c>
      <c r="CF235" s="149" t="str">
        <f t="shared" si="892"/>
        <v/>
      </c>
      <c r="CG235" s="150" t="str">
        <f t="shared" si="893"/>
        <v/>
      </c>
      <c r="CH235" s="89"/>
      <c r="CI235" s="5"/>
      <c r="CJ235" s="89"/>
      <c r="CK235" s="143" t="str">
        <f t="shared" si="894"/>
        <v/>
      </c>
      <c r="CL235" s="144" t="str">
        <f t="shared" si="895"/>
        <v/>
      </c>
      <c r="CM235" s="145" t="str">
        <f t="shared" si="896"/>
        <v/>
      </c>
      <c r="CN235" s="145" t="str">
        <f t="shared" si="897"/>
        <v/>
      </c>
      <c r="CO235" s="146" t="str">
        <f t="shared" si="898"/>
        <v/>
      </c>
      <c r="CP235" s="147" t="str">
        <f t="shared" si="899"/>
        <v/>
      </c>
      <c r="CQ235" s="148" t="str">
        <f t="shared" si="900"/>
        <v/>
      </c>
      <c r="CR235" s="149" t="str">
        <f t="shared" si="901"/>
        <v/>
      </c>
      <c r="CS235" s="150" t="str">
        <f t="shared" si="902"/>
        <v/>
      </c>
      <c r="CT235" s="89"/>
      <c r="CU235" s="5"/>
      <c r="CV235" s="89"/>
      <c r="CW235" s="143" t="str">
        <f t="shared" si="903"/>
        <v/>
      </c>
      <c r="CX235" s="144" t="str">
        <f t="shared" si="904"/>
        <v/>
      </c>
      <c r="CY235" s="145" t="str">
        <f t="shared" si="905"/>
        <v/>
      </c>
      <c r="CZ235" s="145" t="str">
        <f t="shared" si="906"/>
        <v/>
      </c>
      <c r="DA235" s="146" t="str">
        <f t="shared" si="907"/>
        <v/>
      </c>
      <c r="DB235" s="147" t="str">
        <f t="shared" si="908"/>
        <v/>
      </c>
      <c r="DC235" s="148" t="str">
        <f t="shared" si="909"/>
        <v/>
      </c>
      <c r="DD235" s="149" t="str">
        <f t="shared" si="910"/>
        <v/>
      </c>
      <c r="DE235" s="150" t="str">
        <f t="shared" si="911"/>
        <v/>
      </c>
      <c r="DF235" s="89"/>
      <c r="DG235" s="5"/>
      <c r="DH235" s="89"/>
      <c r="DI235" s="143" t="str">
        <f t="shared" si="912"/>
        <v/>
      </c>
      <c r="DJ235" s="144" t="str">
        <f t="shared" si="913"/>
        <v/>
      </c>
      <c r="DK235" s="145" t="str">
        <f t="shared" si="914"/>
        <v/>
      </c>
      <c r="DL235" s="145" t="str">
        <f t="shared" si="915"/>
        <v/>
      </c>
      <c r="DM235" s="146" t="str">
        <f t="shared" si="916"/>
        <v/>
      </c>
      <c r="DN235" s="147" t="str">
        <f t="shared" si="917"/>
        <v/>
      </c>
      <c r="DO235" s="148" t="str">
        <f t="shared" si="918"/>
        <v/>
      </c>
      <c r="DP235" s="149" t="str">
        <f t="shared" si="919"/>
        <v/>
      </c>
      <c r="DQ235" s="150" t="str">
        <f t="shared" si="920"/>
        <v/>
      </c>
      <c r="DR235" s="89"/>
      <c r="DS235" s="5"/>
      <c r="DT235" s="89"/>
      <c r="DU235" s="143" t="str">
        <f t="shared" si="921"/>
        <v/>
      </c>
      <c r="DV235" s="144" t="str">
        <f t="shared" si="922"/>
        <v/>
      </c>
      <c r="DW235" s="145" t="str">
        <f t="shared" si="923"/>
        <v/>
      </c>
      <c r="DX235" s="145" t="str">
        <f t="shared" si="924"/>
        <v/>
      </c>
      <c r="DY235" s="146" t="str">
        <f t="shared" si="925"/>
        <v/>
      </c>
      <c r="DZ235" s="147" t="str">
        <f t="shared" si="926"/>
        <v/>
      </c>
      <c r="EA235" s="148" t="str">
        <f t="shared" si="927"/>
        <v/>
      </c>
      <c r="EB235" s="149" t="str">
        <f t="shared" si="928"/>
        <v/>
      </c>
      <c r="EC235" s="150" t="str">
        <f t="shared" si="929"/>
        <v/>
      </c>
      <c r="ED235" s="89"/>
      <c r="EE235" s="5"/>
      <c r="EF235" s="89"/>
      <c r="EG235" s="143" t="str">
        <f t="shared" si="930"/>
        <v/>
      </c>
      <c r="EH235" s="144" t="str">
        <f t="shared" si="931"/>
        <v/>
      </c>
      <c r="EI235" s="145" t="str">
        <f t="shared" si="932"/>
        <v/>
      </c>
      <c r="EJ235" s="145" t="str">
        <f t="shared" si="933"/>
        <v/>
      </c>
      <c r="EK235" s="146" t="str">
        <f t="shared" si="934"/>
        <v/>
      </c>
      <c r="EL235" s="147" t="str">
        <f t="shared" si="935"/>
        <v/>
      </c>
      <c r="EM235" s="148" t="str">
        <f t="shared" si="936"/>
        <v/>
      </c>
      <c r="EN235" s="149" t="str">
        <f t="shared" si="937"/>
        <v/>
      </c>
      <c r="EO235" s="150" t="str">
        <f t="shared" si="938"/>
        <v/>
      </c>
      <c r="EP235" s="89"/>
      <c r="EQ235" s="5"/>
      <c r="ER235" s="89"/>
      <c r="ES235" s="143" t="str">
        <f t="shared" si="939"/>
        <v/>
      </c>
      <c r="ET235" s="144" t="str">
        <f t="shared" si="940"/>
        <v/>
      </c>
      <c r="EU235" s="145" t="str">
        <f t="shared" si="941"/>
        <v/>
      </c>
      <c r="EV235" s="145" t="str">
        <f t="shared" si="942"/>
        <v/>
      </c>
      <c r="EW235" s="146" t="str">
        <f t="shared" si="943"/>
        <v/>
      </c>
      <c r="EX235" s="147" t="str">
        <f t="shared" si="944"/>
        <v/>
      </c>
      <c r="EY235" s="148" t="str">
        <f t="shared" si="945"/>
        <v/>
      </c>
      <c r="EZ235" s="149" t="str">
        <f t="shared" si="946"/>
        <v/>
      </c>
      <c r="FA235" s="150" t="str">
        <f t="shared" si="947"/>
        <v/>
      </c>
      <c r="FB235" s="89"/>
      <c r="FC235" s="5"/>
      <c r="FD235" s="89"/>
      <c r="FE235" s="143" t="str">
        <f t="shared" si="948"/>
        <v/>
      </c>
      <c r="FF235" s="144" t="str">
        <f t="shared" si="949"/>
        <v/>
      </c>
      <c r="FG235" s="145" t="str">
        <f t="shared" si="950"/>
        <v/>
      </c>
      <c r="FH235" s="145" t="str">
        <f t="shared" si="951"/>
        <v/>
      </c>
      <c r="FI235" s="146" t="str">
        <f t="shared" si="952"/>
        <v/>
      </c>
      <c r="FJ235" s="147" t="str">
        <f t="shared" si="953"/>
        <v/>
      </c>
      <c r="FK235" s="148" t="str">
        <f t="shared" si="954"/>
        <v/>
      </c>
      <c r="FL235" s="149" t="str">
        <f t="shared" si="955"/>
        <v/>
      </c>
      <c r="FM235" s="150" t="str">
        <f t="shared" si="956"/>
        <v/>
      </c>
      <c r="FN235" s="89"/>
      <c r="FO235" s="5"/>
      <c r="FP235" s="89"/>
      <c r="FQ235" s="143" t="str">
        <f>IF(FU235="","",#REF!)</f>
        <v/>
      </c>
      <c r="FR235" s="144" t="str">
        <f t="shared" si="957"/>
        <v/>
      </c>
      <c r="FS235" s="145" t="str">
        <f t="shared" si="958"/>
        <v/>
      </c>
      <c r="FT235" s="145" t="str">
        <f t="shared" si="959"/>
        <v/>
      </c>
      <c r="FU235" s="146" t="str">
        <f t="shared" si="960"/>
        <v/>
      </c>
      <c r="FV235" s="147" t="str">
        <f t="shared" si="961"/>
        <v/>
      </c>
      <c r="FW235" s="148" t="str">
        <f t="shared" si="962"/>
        <v/>
      </c>
      <c r="FX235" s="149" t="str">
        <f t="shared" si="963"/>
        <v/>
      </c>
      <c r="FY235" s="150" t="str">
        <f t="shared" si="964"/>
        <v/>
      </c>
      <c r="FZ235" s="89"/>
      <c r="GA235" s="5"/>
      <c r="GB235" s="89"/>
      <c r="GC235" s="143" t="str">
        <f t="shared" si="965"/>
        <v/>
      </c>
      <c r="GD235" s="144" t="str">
        <f t="shared" si="966"/>
        <v/>
      </c>
      <c r="GE235" s="145" t="str">
        <f t="shared" si="967"/>
        <v/>
      </c>
      <c r="GF235" s="145" t="str">
        <f t="shared" si="968"/>
        <v/>
      </c>
      <c r="GG235" s="146" t="str">
        <f t="shared" si="969"/>
        <v/>
      </c>
      <c r="GH235" s="147" t="str">
        <f t="shared" si="970"/>
        <v/>
      </c>
      <c r="GI235" s="148" t="str">
        <f t="shared" si="971"/>
        <v/>
      </c>
      <c r="GJ235" s="149" t="str">
        <f t="shared" si="972"/>
        <v/>
      </c>
      <c r="GK235" s="150" t="str">
        <f t="shared" si="973"/>
        <v/>
      </c>
      <c r="GL235" s="89"/>
      <c r="GM235" s="5"/>
      <c r="GN235" s="89"/>
      <c r="GO235" s="143" t="str">
        <f t="shared" si="974"/>
        <v/>
      </c>
      <c r="GP235" s="144" t="str">
        <f t="shared" si="975"/>
        <v/>
      </c>
      <c r="GQ235" s="145" t="str">
        <f t="shared" si="976"/>
        <v/>
      </c>
      <c r="GR235" s="145" t="str">
        <f t="shared" si="977"/>
        <v/>
      </c>
      <c r="GS235" s="146" t="str">
        <f t="shared" si="978"/>
        <v/>
      </c>
      <c r="GT235" s="147" t="str">
        <f t="shared" si="979"/>
        <v/>
      </c>
      <c r="GU235" s="148" t="str">
        <f t="shared" si="980"/>
        <v/>
      </c>
      <c r="GV235" s="149" t="str">
        <f t="shared" si="981"/>
        <v/>
      </c>
      <c r="GW235" s="150" t="str">
        <f t="shared" si="982"/>
        <v/>
      </c>
      <c r="GX235" s="89"/>
      <c r="GY235" s="5"/>
      <c r="GZ235" s="89"/>
      <c r="HA235" s="143" t="str">
        <f t="shared" si="983"/>
        <v/>
      </c>
      <c r="HB235" s="144" t="str">
        <f t="shared" si="984"/>
        <v/>
      </c>
      <c r="HC235" s="145" t="str">
        <f t="shared" si="985"/>
        <v/>
      </c>
      <c r="HD235" s="145" t="str">
        <f t="shared" si="986"/>
        <v/>
      </c>
      <c r="HE235" s="146" t="str">
        <f t="shared" si="987"/>
        <v/>
      </c>
      <c r="HF235" s="147" t="str">
        <f t="shared" si="988"/>
        <v/>
      </c>
      <c r="HG235" s="148" t="str">
        <f t="shared" si="989"/>
        <v/>
      </c>
      <c r="HH235" s="149" t="str">
        <f t="shared" si="990"/>
        <v/>
      </c>
      <c r="HI235" s="150" t="str">
        <f t="shared" si="991"/>
        <v/>
      </c>
      <c r="HJ235" s="89"/>
      <c r="HK235" s="5"/>
      <c r="HL235" s="89"/>
      <c r="HM235" s="143" t="str">
        <f t="shared" si="992"/>
        <v/>
      </c>
      <c r="HN235" s="144" t="str">
        <f t="shared" si="993"/>
        <v/>
      </c>
      <c r="HO235" s="145" t="str">
        <f t="shared" si="994"/>
        <v/>
      </c>
      <c r="HP235" s="145" t="str">
        <f t="shared" si="995"/>
        <v/>
      </c>
      <c r="HQ235" s="146" t="str">
        <f t="shared" si="996"/>
        <v/>
      </c>
      <c r="HR235" s="147" t="str">
        <f t="shared" si="997"/>
        <v/>
      </c>
      <c r="HS235" s="148" t="str">
        <f t="shared" si="998"/>
        <v/>
      </c>
      <c r="HT235" s="149" t="str">
        <f t="shared" si="999"/>
        <v/>
      </c>
      <c r="HU235" s="150" t="str">
        <f t="shared" si="1000"/>
        <v/>
      </c>
      <c r="HV235" s="89"/>
      <c r="HW235" s="5"/>
      <c r="HX235" s="89"/>
      <c r="HY235" s="143" t="str">
        <f t="shared" si="1001"/>
        <v/>
      </c>
      <c r="HZ235" s="144" t="str">
        <f t="shared" si="1002"/>
        <v/>
      </c>
      <c r="IA235" s="145" t="str">
        <f t="shared" si="1003"/>
        <v/>
      </c>
      <c r="IB235" s="145" t="str">
        <f t="shared" si="1004"/>
        <v/>
      </c>
      <c r="IC235" s="146" t="str">
        <f t="shared" si="1005"/>
        <v/>
      </c>
      <c r="ID235" s="147" t="str">
        <f t="shared" si="1006"/>
        <v/>
      </c>
      <c r="IE235" s="148" t="str">
        <f t="shared" si="1007"/>
        <v/>
      </c>
      <c r="IF235" s="149" t="str">
        <f t="shared" si="1008"/>
        <v/>
      </c>
      <c r="IG235" s="150" t="str">
        <f t="shared" si="1009"/>
        <v/>
      </c>
      <c r="IH235" s="89"/>
      <c r="II235" s="5"/>
      <c r="IJ235" s="89"/>
      <c r="IK235" s="143" t="str">
        <f t="shared" si="1010"/>
        <v/>
      </c>
      <c r="IL235" s="144" t="str">
        <f t="shared" si="1011"/>
        <v/>
      </c>
      <c r="IM235" s="145" t="str">
        <f t="shared" si="1012"/>
        <v/>
      </c>
      <c r="IN235" s="145" t="str">
        <f t="shared" si="1013"/>
        <v/>
      </c>
      <c r="IO235" s="146" t="str">
        <f t="shared" si="1014"/>
        <v/>
      </c>
      <c r="IP235" s="147" t="str">
        <f t="shared" si="1015"/>
        <v/>
      </c>
      <c r="IQ235" s="148" t="str">
        <f t="shared" si="1016"/>
        <v/>
      </c>
      <c r="IR235" s="149" t="str">
        <f t="shared" si="1017"/>
        <v/>
      </c>
      <c r="IS235" s="150" t="str">
        <f t="shared" si="1018"/>
        <v/>
      </c>
      <c r="IT235" s="89"/>
      <c r="IU235" s="5"/>
      <c r="IV235" s="89"/>
      <c r="IW235" s="143" t="str">
        <f t="shared" si="1019"/>
        <v/>
      </c>
      <c r="IX235" s="144" t="str">
        <f t="shared" si="1020"/>
        <v/>
      </c>
      <c r="IY235" s="145" t="str">
        <f t="shared" si="1021"/>
        <v/>
      </c>
      <c r="IZ235" s="145" t="str">
        <f t="shared" si="1022"/>
        <v/>
      </c>
      <c r="JA235" s="146" t="str">
        <f t="shared" si="1023"/>
        <v/>
      </c>
      <c r="JB235" s="147" t="str">
        <f t="shared" si="1024"/>
        <v/>
      </c>
      <c r="JC235" s="148" t="str">
        <f t="shared" si="1025"/>
        <v/>
      </c>
      <c r="JD235" s="149" t="str">
        <f t="shared" si="1026"/>
        <v/>
      </c>
      <c r="JE235" s="150" t="str">
        <f t="shared" si="1027"/>
        <v/>
      </c>
      <c r="JF235" s="89"/>
      <c r="JG235" s="5"/>
      <c r="JH235" s="89"/>
      <c r="JI235" s="143" t="str">
        <f t="shared" si="1028"/>
        <v/>
      </c>
      <c r="JJ235" s="144" t="str">
        <f t="shared" si="1029"/>
        <v/>
      </c>
      <c r="JK235" s="145" t="str">
        <f t="shared" si="1030"/>
        <v/>
      </c>
      <c r="JL235" s="145" t="str">
        <f t="shared" si="1031"/>
        <v/>
      </c>
      <c r="JM235" s="146" t="str">
        <f t="shared" si="1032"/>
        <v/>
      </c>
      <c r="JN235" s="147" t="str">
        <f t="shared" si="1033"/>
        <v/>
      </c>
      <c r="JO235" s="148" t="str">
        <f t="shared" si="1034"/>
        <v/>
      </c>
      <c r="JP235" s="149" t="str">
        <f t="shared" si="1035"/>
        <v/>
      </c>
      <c r="JQ235" s="150" t="str">
        <f t="shared" si="1036"/>
        <v/>
      </c>
      <c r="JR235" s="89"/>
      <c r="JS235" s="5"/>
      <c r="JT235" s="89"/>
      <c r="JU235" s="143" t="str">
        <f t="shared" si="1037"/>
        <v/>
      </c>
      <c r="JV235" s="144" t="str">
        <f t="shared" si="1038"/>
        <v/>
      </c>
      <c r="JW235" s="145" t="str">
        <f t="shared" si="1039"/>
        <v/>
      </c>
      <c r="JX235" s="145" t="str">
        <f t="shared" si="1040"/>
        <v/>
      </c>
      <c r="JY235" s="146" t="str">
        <f t="shared" si="1041"/>
        <v/>
      </c>
      <c r="JZ235" s="147" t="str">
        <f t="shared" si="1042"/>
        <v/>
      </c>
      <c r="KA235" s="148" t="str">
        <f t="shared" si="1043"/>
        <v/>
      </c>
      <c r="KB235" s="149" t="str">
        <f t="shared" si="1044"/>
        <v/>
      </c>
      <c r="KC235" s="150" t="str">
        <f t="shared" si="1045"/>
        <v/>
      </c>
      <c r="KD235" s="89"/>
      <c r="KE235" s="5"/>
      <c r="KF235" s="89"/>
    </row>
    <row r="236" spans="1:292" ht="13.5" customHeight="1" x14ac:dyDescent="0.25">
      <c r="A236" s="100"/>
      <c r="E236" s="143" t="str">
        <f t="shared" si="845"/>
        <v/>
      </c>
      <c r="F236" s="144" t="str">
        <f t="shared" si="846"/>
        <v/>
      </c>
      <c r="G236" s="145" t="str">
        <f t="shared" si="847"/>
        <v/>
      </c>
      <c r="H236" s="145" t="str">
        <f t="shared" si="848"/>
        <v/>
      </c>
      <c r="I236" s="146" t="str">
        <f t="shared" si="849"/>
        <v/>
      </c>
      <c r="J236" s="147" t="str">
        <f t="shared" si="850"/>
        <v/>
      </c>
      <c r="K236" s="148" t="str">
        <f t="shared" si="851"/>
        <v/>
      </c>
      <c r="L236" s="149" t="str">
        <f t="shared" si="852"/>
        <v/>
      </c>
      <c r="M236" s="150" t="str">
        <f t="shared" si="853"/>
        <v/>
      </c>
      <c r="O236" s="5"/>
      <c r="Q236" s="143" t="str">
        <f t="shared" si="854"/>
        <v/>
      </c>
      <c r="R236" s="144" t="str">
        <f t="shared" si="855"/>
        <v/>
      </c>
      <c r="S236" s="145" t="str">
        <f t="shared" si="856"/>
        <v/>
      </c>
      <c r="T236" s="145" t="str">
        <f t="shared" si="857"/>
        <v/>
      </c>
      <c r="U236" s="146" t="str">
        <f t="shared" si="858"/>
        <v/>
      </c>
      <c r="V236" s="147" t="str">
        <f t="shared" si="859"/>
        <v/>
      </c>
      <c r="W236" s="148" t="str">
        <f t="shared" si="860"/>
        <v/>
      </c>
      <c r="X236" s="149" t="str">
        <f t="shared" si="861"/>
        <v/>
      </c>
      <c r="Y236" s="150" t="str">
        <f t="shared" si="862"/>
        <v/>
      </c>
      <c r="AA236" s="5"/>
      <c r="AC236" s="143" t="str">
        <f t="shared" si="863"/>
        <v/>
      </c>
      <c r="AD236" s="144" t="str">
        <f t="shared" si="864"/>
        <v/>
      </c>
      <c r="AE236" s="145" t="str">
        <f t="shared" si="865"/>
        <v/>
      </c>
      <c r="AF236" s="145" t="str">
        <f t="shared" si="866"/>
        <v/>
      </c>
      <c r="AG236" s="146" t="str">
        <f t="shared" si="867"/>
        <v/>
      </c>
      <c r="AH236" s="147" t="str">
        <f t="shared" si="868"/>
        <v/>
      </c>
      <c r="AI236" s="148" t="str">
        <f t="shared" si="869"/>
        <v/>
      </c>
      <c r="AJ236" s="149" t="str">
        <f t="shared" si="870"/>
        <v/>
      </c>
      <c r="AK236" s="150" t="str">
        <f t="shared" si="871"/>
        <v/>
      </c>
      <c r="AM236" s="5"/>
      <c r="AO236" s="143" t="str">
        <f t="shared" si="831"/>
        <v/>
      </c>
      <c r="AP236" s="144" t="str">
        <f t="shared" si="832"/>
        <v/>
      </c>
      <c r="AQ236" s="145" t="str">
        <f t="shared" si="872"/>
        <v/>
      </c>
      <c r="AR236" s="145" t="str">
        <f t="shared" si="873"/>
        <v/>
      </c>
      <c r="AS236" s="146" t="str">
        <f t="shared" si="833"/>
        <v/>
      </c>
      <c r="AT236" s="147" t="str">
        <f t="shared" si="834"/>
        <v/>
      </c>
      <c r="AU236" s="148" t="str">
        <f t="shared" si="835"/>
        <v/>
      </c>
      <c r="AV236" s="149" t="str">
        <f t="shared" si="836"/>
        <v/>
      </c>
      <c r="AW236" s="150" t="str">
        <f t="shared" si="837"/>
        <v/>
      </c>
      <c r="AX236" s="89"/>
      <c r="AY236" s="5"/>
      <c r="AZ236" s="89"/>
      <c r="BA236" s="143" t="str">
        <f t="shared" si="838"/>
        <v/>
      </c>
      <c r="BB236" s="144" t="str">
        <f t="shared" si="839"/>
        <v/>
      </c>
      <c r="BC236" s="145" t="str">
        <f t="shared" si="874"/>
        <v/>
      </c>
      <c r="BD236" s="145" t="str">
        <f t="shared" si="875"/>
        <v/>
      </c>
      <c r="BE236" s="146" t="str">
        <f t="shared" si="840"/>
        <v/>
      </c>
      <c r="BF236" s="147" t="str">
        <f t="shared" si="841"/>
        <v/>
      </c>
      <c r="BG236" s="148" t="str">
        <f t="shared" si="842"/>
        <v/>
      </c>
      <c r="BH236" s="149" t="str">
        <f t="shared" si="843"/>
        <v/>
      </c>
      <c r="BI236" s="150" t="str">
        <f t="shared" si="844"/>
        <v/>
      </c>
      <c r="BJ236" s="89"/>
      <c r="BK236" s="5"/>
      <c r="BL236" s="89"/>
      <c r="BM236" s="143" t="str">
        <f t="shared" si="876"/>
        <v/>
      </c>
      <c r="BN236" s="144" t="str">
        <f t="shared" si="877"/>
        <v/>
      </c>
      <c r="BO236" s="145" t="str">
        <f t="shared" si="878"/>
        <v/>
      </c>
      <c r="BP236" s="145" t="str">
        <f t="shared" si="879"/>
        <v/>
      </c>
      <c r="BQ236" s="146" t="str">
        <f t="shared" si="880"/>
        <v/>
      </c>
      <c r="BR236" s="147" t="str">
        <f t="shared" si="881"/>
        <v/>
      </c>
      <c r="BS236" s="148" t="str">
        <f t="shared" si="882"/>
        <v/>
      </c>
      <c r="BT236" s="149" t="str">
        <f t="shared" si="883"/>
        <v/>
      </c>
      <c r="BU236" s="150" t="str">
        <f t="shared" si="884"/>
        <v/>
      </c>
      <c r="BV236" s="89"/>
      <c r="BW236" s="5"/>
      <c r="BX236" s="89"/>
      <c r="BY236" s="143" t="str">
        <f t="shared" si="885"/>
        <v/>
      </c>
      <c r="BZ236" s="144" t="str">
        <f t="shared" si="886"/>
        <v/>
      </c>
      <c r="CA236" s="145" t="str">
        <f t="shared" si="887"/>
        <v/>
      </c>
      <c r="CB236" s="145" t="str">
        <f t="shared" si="888"/>
        <v/>
      </c>
      <c r="CC236" s="146" t="str">
        <f t="shared" si="889"/>
        <v/>
      </c>
      <c r="CD236" s="147" t="str">
        <f t="shared" si="890"/>
        <v/>
      </c>
      <c r="CE236" s="148" t="str">
        <f t="shared" si="891"/>
        <v/>
      </c>
      <c r="CF236" s="149" t="str">
        <f t="shared" si="892"/>
        <v/>
      </c>
      <c r="CG236" s="150" t="str">
        <f t="shared" si="893"/>
        <v/>
      </c>
      <c r="CH236" s="89"/>
      <c r="CI236" s="5"/>
      <c r="CJ236" s="89"/>
      <c r="CK236" s="143" t="str">
        <f t="shared" si="894"/>
        <v/>
      </c>
      <c r="CL236" s="144" t="str">
        <f t="shared" si="895"/>
        <v/>
      </c>
      <c r="CM236" s="145" t="str">
        <f t="shared" si="896"/>
        <v/>
      </c>
      <c r="CN236" s="145" t="str">
        <f t="shared" si="897"/>
        <v/>
      </c>
      <c r="CO236" s="146" t="str">
        <f t="shared" si="898"/>
        <v/>
      </c>
      <c r="CP236" s="147" t="str">
        <f t="shared" si="899"/>
        <v/>
      </c>
      <c r="CQ236" s="148" t="str">
        <f t="shared" si="900"/>
        <v/>
      </c>
      <c r="CR236" s="149" t="str">
        <f t="shared" si="901"/>
        <v/>
      </c>
      <c r="CS236" s="150" t="str">
        <f t="shared" si="902"/>
        <v/>
      </c>
      <c r="CT236" s="89"/>
      <c r="CU236" s="5"/>
      <c r="CV236" s="89"/>
      <c r="CW236" s="143" t="str">
        <f t="shared" si="903"/>
        <v/>
      </c>
      <c r="CX236" s="144" t="str">
        <f t="shared" si="904"/>
        <v/>
      </c>
      <c r="CY236" s="145" t="str">
        <f t="shared" si="905"/>
        <v/>
      </c>
      <c r="CZ236" s="145" t="str">
        <f t="shared" si="906"/>
        <v/>
      </c>
      <c r="DA236" s="146" t="str">
        <f t="shared" si="907"/>
        <v/>
      </c>
      <c r="DB236" s="147" t="str">
        <f t="shared" si="908"/>
        <v/>
      </c>
      <c r="DC236" s="148" t="str">
        <f t="shared" si="909"/>
        <v/>
      </c>
      <c r="DD236" s="149" t="str">
        <f t="shared" si="910"/>
        <v/>
      </c>
      <c r="DE236" s="150" t="str">
        <f t="shared" si="911"/>
        <v/>
      </c>
      <c r="DF236" s="89"/>
      <c r="DG236" s="5"/>
      <c r="DH236" s="89"/>
      <c r="DI236" s="143" t="str">
        <f t="shared" si="912"/>
        <v/>
      </c>
      <c r="DJ236" s="144" t="str">
        <f t="shared" si="913"/>
        <v/>
      </c>
      <c r="DK236" s="145" t="str">
        <f t="shared" si="914"/>
        <v/>
      </c>
      <c r="DL236" s="145" t="str">
        <f t="shared" si="915"/>
        <v/>
      </c>
      <c r="DM236" s="146" t="str">
        <f t="shared" si="916"/>
        <v/>
      </c>
      <c r="DN236" s="147" t="str">
        <f t="shared" si="917"/>
        <v/>
      </c>
      <c r="DO236" s="148" t="str">
        <f t="shared" si="918"/>
        <v/>
      </c>
      <c r="DP236" s="149" t="str">
        <f t="shared" si="919"/>
        <v/>
      </c>
      <c r="DQ236" s="150" t="str">
        <f t="shared" si="920"/>
        <v/>
      </c>
      <c r="DR236" s="89"/>
      <c r="DS236" s="5"/>
      <c r="DT236" s="89"/>
      <c r="DU236" s="143" t="str">
        <f t="shared" si="921"/>
        <v/>
      </c>
      <c r="DV236" s="144" t="str">
        <f t="shared" si="922"/>
        <v/>
      </c>
      <c r="DW236" s="145" t="str">
        <f t="shared" si="923"/>
        <v/>
      </c>
      <c r="DX236" s="145" t="str">
        <f t="shared" si="924"/>
        <v/>
      </c>
      <c r="DY236" s="146" t="str">
        <f t="shared" si="925"/>
        <v/>
      </c>
      <c r="DZ236" s="147" t="str">
        <f t="shared" si="926"/>
        <v/>
      </c>
      <c r="EA236" s="148" t="str">
        <f t="shared" si="927"/>
        <v/>
      </c>
      <c r="EB236" s="149" t="str">
        <f t="shared" si="928"/>
        <v/>
      </c>
      <c r="EC236" s="150" t="str">
        <f t="shared" si="929"/>
        <v/>
      </c>
      <c r="ED236" s="89"/>
      <c r="EE236" s="5"/>
      <c r="EF236" s="89"/>
      <c r="EG236" s="143" t="str">
        <f t="shared" si="930"/>
        <v/>
      </c>
      <c r="EH236" s="144" t="str">
        <f t="shared" si="931"/>
        <v/>
      </c>
      <c r="EI236" s="145" t="str">
        <f t="shared" si="932"/>
        <v/>
      </c>
      <c r="EJ236" s="145" t="str">
        <f t="shared" si="933"/>
        <v/>
      </c>
      <c r="EK236" s="146" t="str">
        <f t="shared" si="934"/>
        <v/>
      </c>
      <c r="EL236" s="147" t="str">
        <f t="shared" si="935"/>
        <v/>
      </c>
      <c r="EM236" s="148" t="str">
        <f t="shared" si="936"/>
        <v/>
      </c>
      <c r="EN236" s="149" t="str">
        <f t="shared" si="937"/>
        <v/>
      </c>
      <c r="EO236" s="150" t="str">
        <f t="shared" si="938"/>
        <v/>
      </c>
      <c r="EP236" s="89"/>
      <c r="EQ236" s="5"/>
      <c r="ER236" s="89"/>
      <c r="ES236" s="143" t="str">
        <f t="shared" si="939"/>
        <v/>
      </c>
      <c r="ET236" s="144" t="str">
        <f t="shared" si="940"/>
        <v/>
      </c>
      <c r="EU236" s="145" t="str">
        <f t="shared" si="941"/>
        <v/>
      </c>
      <c r="EV236" s="145" t="str">
        <f t="shared" si="942"/>
        <v/>
      </c>
      <c r="EW236" s="146" t="str">
        <f t="shared" si="943"/>
        <v/>
      </c>
      <c r="EX236" s="147" t="str">
        <f t="shared" si="944"/>
        <v/>
      </c>
      <c r="EY236" s="148" t="str">
        <f t="shared" si="945"/>
        <v/>
      </c>
      <c r="EZ236" s="149" t="str">
        <f t="shared" si="946"/>
        <v/>
      </c>
      <c r="FA236" s="150" t="str">
        <f t="shared" si="947"/>
        <v/>
      </c>
      <c r="FB236" s="89"/>
      <c r="FC236" s="5"/>
      <c r="FD236" s="89"/>
      <c r="FE236" s="143" t="str">
        <f t="shared" si="948"/>
        <v/>
      </c>
      <c r="FF236" s="144" t="str">
        <f t="shared" si="949"/>
        <v/>
      </c>
      <c r="FG236" s="145" t="str">
        <f t="shared" si="950"/>
        <v/>
      </c>
      <c r="FH236" s="145" t="str">
        <f t="shared" si="951"/>
        <v/>
      </c>
      <c r="FI236" s="146" t="str">
        <f t="shared" si="952"/>
        <v/>
      </c>
      <c r="FJ236" s="147" t="str">
        <f t="shared" si="953"/>
        <v/>
      </c>
      <c r="FK236" s="148" t="str">
        <f t="shared" si="954"/>
        <v/>
      </c>
      <c r="FL236" s="149" t="str">
        <f t="shared" si="955"/>
        <v/>
      </c>
      <c r="FM236" s="150" t="str">
        <f t="shared" si="956"/>
        <v/>
      </c>
      <c r="FN236" s="89"/>
      <c r="FO236" s="5"/>
      <c r="FP236" s="89"/>
      <c r="FQ236" s="143" t="str">
        <f>IF(FU236="","",#REF!)</f>
        <v/>
      </c>
      <c r="FR236" s="144" t="str">
        <f t="shared" si="957"/>
        <v/>
      </c>
      <c r="FS236" s="145" t="str">
        <f t="shared" si="958"/>
        <v/>
      </c>
      <c r="FT236" s="145" t="str">
        <f t="shared" si="959"/>
        <v/>
      </c>
      <c r="FU236" s="146" t="str">
        <f t="shared" si="960"/>
        <v/>
      </c>
      <c r="FV236" s="147" t="str">
        <f t="shared" si="961"/>
        <v/>
      </c>
      <c r="FW236" s="148" t="str">
        <f t="shared" si="962"/>
        <v/>
      </c>
      <c r="FX236" s="149" t="str">
        <f t="shared" si="963"/>
        <v/>
      </c>
      <c r="FY236" s="150" t="str">
        <f t="shared" si="964"/>
        <v/>
      </c>
      <c r="FZ236" s="89"/>
      <c r="GA236" s="5"/>
      <c r="GB236" s="89"/>
      <c r="GC236" s="143" t="str">
        <f t="shared" si="965"/>
        <v/>
      </c>
      <c r="GD236" s="144" t="str">
        <f t="shared" si="966"/>
        <v/>
      </c>
      <c r="GE236" s="145" t="str">
        <f t="shared" si="967"/>
        <v/>
      </c>
      <c r="GF236" s="145" t="str">
        <f t="shared" si="968"/>
        <v/>
      </c>
      <c r="GG236" s="146" t="str">
        <f t="shared" si="969"/>
        <v/>
      </c>
      <c r="GH236" s="147" t="str">
        <f t="shared" si="970"/>
        <v/>
      </c>
      <c r="GI236" s="148" t="str">
        <f t="shared" si="971"/>
        <v/>
      </c>
      <c r="GJ236" s="149" t="str">
        <f t="shared" si="972"/>
        <v/>
      </c>
      <c r="GK236" s="150" t="str">
        <f t="shared" si="973"/>
        <v/>
      </c>
      <c r="GL236" s="89"/>
      <c r="GM236" s="5"/>
      <c r="GN236" s="89"/>
      <c r="GO236" s="143" t="str">
        <f t="shared" si="974"/>
        <v/>
      </c>
      <c r="GP236" s="144" t="str">
        <f t="shared" si="975"/>
        <v/>
      </c>
      <c r="GQ236" s="145" t="str">
        <f t="shared" si="976"/>
        <v/>
      </c>
      <c r="GR236" s="145" t="str">
        <f t="shared" si="977"/>
        <v/>
      </c>
      <c r="GS236" s="146" t="str">
        <f t="shared" si="978"/>
        <v/>
      </c>
      <c r="GT236" s="147" t="str">
        <f t="shared" si="979"/>
        <v/>
      </c>
      <c r="GU236" s="148" t="str">
        <f t="shared" si="980"/>
        <v/>
      </c>
      <c r="GV236" s="149" t="str">
        <f t="shared" si="981"/>
        <v/>
      </c>
      <c r="GW236" s="150" t="str">
        <f t="shared" si="982"/>
        <v/>
      </c>
      <c r="GX236" s="89"/>
      <c r="GY236" s="5"/>
      <c r="GZ236" s="89"/>
      <c r="HA236" s="143" t="str">
        <f t="shared" si="983"/>
        <v/>
      </c>
      <c r="HB236" s="144" t="str">
        <f t="shared" si="984"/>
        <v/>
      </c>
      <c r="HC236" s="145" t="str">
        <f t="shared" si="985"/>
        <v/>
      </c>
      <c r="HD236" s="145" t="str">
        <f t="shared" si="986"/>
        <v/>
      </c>
      <c r="HE236" s="146" t="str">
        <f t="shared" si="987"/>
        <v/>
      </c>
      <c r="HF236" s="147" t="str">
        <f t="shared" si="988"/>
        <v/>
      </c>
      <c r="HG236" s="148" t="str">
        <f t="shared" si="989"/>
        <v/>
      </c>
      <c r="HH236" s="149" t="str">
        <f t="shared" si="990"/>
        <v/>
      </c>
      <c r="HI236" s="150" t="str">
        <f t="shared" si="991"/>
        <v/>
      </c>
      <c r="HJ236" s="89"/>
      <c r="HK236" s="5"/>
      <c r="HL236" s="89"/>
      <c r="HM236" s="143" t="str">
        <f t="shared" si="992"/>
        <v/>
      </c>
      <c r="HN236" s="144" t="str">
        <f t="shared" si="993"/>
        <v/>
      </c>
      <c r="HO236" s="145" t="str">
        <f t="shared" si="994"/>
        <v/>
      </c>
      <c r="HP236" s="145" t="str">
        <f t="shared" si="995"/>
        <v/>
      </c>
      <c r="HQ236" s="146" t="str">
        <f t="shared" si="996"/>
        <v/>
      </c>
      <c r="HR236" s="147" t="str">
        <f t="shared" si="997"/>
        <v/>
      </c>
      <c r="HS236" s="148" t="str">
        <f t="shared" si="998"/>
        <v/>
      </c>
      <c r="HT236" s="149" t="str">
        <f t="shared" si="999"/>
        <v/>
      </c>
      <c r="HU236" s="150" t="str">
        <f t="shared" si="1000"/>
        <v/>
      </c>
      <c r="HV236" s="89"/>
      <c r="HW236" s="5"/>
      <c r="HX236" s="89"/>
      <c r="HY236" s="143" t="str">
        <f t="shared" si="1001"/>
        <v/>
      </c>
      <c r="HZ236" s="144" t="str">
        <f t="shared" si="1002"/>
        <v/>
      </c>
      <c r="IA236" s="145" t="str">
        <f t="shared" si="1003"/>
        <v/>
      </c>
      <c r="IB236" s="145" t="str">
        <f t="shared" si="1004"/>
        <v/>
      </c>
      <c r="IC236" s="146" t="str">
        <f t="shared" si="1005"/>
        <v/>
      </c>
      <c r="ID236" s="147" t="str">
        <f t="shared" si="1006"/>
        <v/>
      </c>
      <c r="IE236" s="148" t="str">
        <f t="shared" si="1007"/>
        <v/>
      </c>
      <c r="IF236" s="149" t="str">
        <f t="shared" si="1008"/>
        <v/>
      </c>
      <c r="IG236" s="150" t="str">
        <f t="shared" si="1009"/>
        <v/>
      </c>
      <c r="IH236" s="89"/>
      <c r="II236" s="5"/>
      <c r="IJ236" s="89"/>
      <c r="IK236" s="143" t="str">
        <f t="shared" si="1010"/>
        <v/>
      </c>
      <c r="IL236" s="144" t="str">
        <f t="shared" si="1011"/>
        <v/>
      </c>
      <c r="IM236" s="145" t="str">
        <f t="shared" si="1012"/>
        <v/>
      </c>
      <c r="IN236" s="145" t="str">
        <f t="shared" si="1013"/>
        <v/>
      </c>
      <c r="IO236" s="146" t="str">
        <f t="shared" si="1014"/>
        <v/>
      </c>
      <c r="IP236" s="147" t="str">
        <f t="shared" si="1015"/>
        <v/>
      </c>
      <c r="IQ236" s="148" t="str">
        <f t="shared" si="1016"/>
        <v/>
      </c>
      <c r="IR236" s="149" t="str">
        <f t="shared" si="1017"/>
        <v/>
      </c>
      <c r="IS236" s="150" t="str">
        <f t="shared" si="1018"/>
        <v/>
      </c>
      <c r="IT236" s="89"/>
      <c r="IU236" s="5"/>
      <c r="IV236" s="89"/>
      <c r="IW236" s="143" t="str">
        <f t="shared" si="1019"/>
        <v/>
      </c>
      <c r="IX236" s="144" t="str">
        <f t="shared" si="1020"/>
        <v/>
      </c>
      <c r="IY236" s="145" t="str">
        <f t="shared" si="1021"/>
        <v/>
      </c>
      <c r="IZ236" s="145" t="str">
        <f t="shared" si="1022"/>
        <v/>
      </c>
      <c r="JA236" s="146" t="str">
        <f t="shared" si="1023"/>
        <v/>
      </c>
      <c r="JB236" s="147" t="str">
        <f t="shared" si="1024"/>
        <v/>
      </c>
      <c r="JC236" s="148" t="str">
        <f t="shared" si="1025"/>
        <v/>
      </c>
      <c r="JD236" s="149" t="str">
        <f t="shared" si="1026"/>
        <v/>
      </c>
      <c r="JE236" s="150" t="str">
        <f t="shared" si="1027"/>
        <v/>
      </c>
      <c r="JF236" s="89"/>
      <c r="JG236" s="5"/>
      <c r="JH236" s="89"/>
      <c r="JI236" s="143" t="str">
        <f t="shared" si="1028"/>
        <v/>
      </c>
      <c r="JJ236" s="144" t="str">
        <f t="shared" si="1029"/>
        <v/>
      </c>
      <c r="JK236" s="145" t="str">
        <f t="shared" si="1030"/>
        <v/>
      </c>
      <c r="JL236" s="145" t="str">
        <f t="shared" si="1031"/>
        <v/>
      </c>
      <c r="JM236" s="146" t="str">
        <f t="shared" si="1032"/>
        <v/>
      </c>
      <c r="JN236" s="147" t="str">
        <f t="shared" si="1033"/>
        <v/>
      </c>
      <c r="JO236" s="148" t="str">
        <f t="shared" si="1034"/>
        <v/>
      </c>
      <c r="JP236" s="149" t="str">
        <f t="shared" si="1035"/>
        <v/>
      </c>
      <c r="JQ236" s="150" t="str">
        <f t="shared" si="1036"/>
        <v/>
      </c>
      <c r="JR236" s="89"/>
      <c r="JS236" s="5"/>
      <c r="JT236" s="89"/>
      <c r="JU236" s="143" t="str">
        <f t="shared" si="1037"/>
        <v/>
      </c>
      <c r="JV236" s="144" t="str">
        <f t="shared" si="1038"/>
        <v/>
      </c>
      <c r="JW236" s="145" t="str">
        <f t="shared" si="1039"/>
        <v/>
      </c>
      <c r="JX236" s="145" t="str">
        <f t="shared" si="1040"/>
        <v/>
      </c>
      <c r="JY236" s="146" t="str">
        <f t="shared" si="1041"/>
        <v/>
      </c>
      <c r="JZ236" s="147" t="str">
        <f t="shared" si="1042"/>
        <v/>
      </c>
      <c r="KA236" s="148" t="str">
        <f t="shared" si="1043"/>
        <v/>
      </c>
      <c r="KB236" s="149" t="str">
        <f t="shared" si="1044"/>
        <v/>
      </c>
      <c r="KC236" s="150" t="str">
        <f t="shared" si="1045"/>
        <v/>
      </c>
      <c r="KD236" s="89"/>
      <c r="KE236" s="5"/>
      <c r="KF236" s="89"/>
    </row>
    <row r="237" spans="1:292" ht="13.5" customHeight="1" x14ac:dyDescent="0.25">
      <c r="A237" s="100"/>
      <c r="E237" s="143" t="str">
        <f t="shared" si="845"/>
        <v/>
      </c>
      <c r="F237" s="144" t="str">
        <f t="shared" si="846"/>
        <v/>
      </c>
      <c r="G237" s="145" t="str">
        <f t="shared" si="847"/>
        <v/>
      </c>
      <c r="H237" s="145" t="str">
        <f t="shared" si="848"/>
        <v/>
      </c>
      <c r="I237" s="146" t="str">
        <f t="shared" si="849"/>
        <v/>
      </c>
      <c r="J237" s="147" t="str">
        <f t="shared" si="850"/>
        <v/>
      </c>
      <c r="K237" s="148" t="str">
        <f t="shared" si="851"/>
        <v/>
      </c>
      <c r="L237" s="149" t="str">
        <f t="shared" si="852"/>
        <v/>
      </c>
      <c r="M237" s="150" t="str">
        <f t="shared" si="853"/>
        <v/>
      </c>
      <c r="O237" s="5"/>
      <c r="Q237" s="143" t="str">
        <f t="shared" si="854"/>
        <v/>
      </c>
      <c r="R237" s="144" t="str">
        <f t="shared" si="855"/>
        <v/>
      </c>
      <c r="S237" s="145" t="str">
        <f t="shared" si="856"/>
        <v/>
      </c>
      <c r="T237" s="145" t="str">
        <f t="shared" si="857"/>
        <v/>
      </c>
      <c r="U237" s="146" t="str">
        <f t="shared" si="858"/>
        <v/>
      </c>
      <c r="V237" s="147" t="str">
        <f t="shared" si="859"/>
        <v/>
      </c>
      <c r="W237" s="148" t="str">
        <f t="shared" si="860"/>
        <v/>
      </c>
      <c r="X237" s="149" t="str">
        <f t="shared" si="861"/>
        <v/>
      </c>
      <c r="Y237" s="150" t="str">
        <f t="shared" si="862"/>
        <v/>
      </c>
      <c r="AA237" s="5"/>
      <c r="AC237" s="143" t="str">
        <f t="shared" si="863"/>
        <v/>
      </c>
      <c r="AD237" s="144" t="str">
        <f t="shared" si="864"/>
        <v/>
      </c>
      <c r="AE237" s="145" t="str">
        <f t="shared" si="865"/>
        <v/>
      </c>
      <c r="AF237" s="145" t="str">
        <f t="shared" si="866"/>
        <v/>
      </c>
      <c r="AG237" s="146" t="str">
        <f t="shared" si="867"/>
        <v/>
      </c>
      <c r="AH237" s="147" t="str">
        <f t="shared" si="868"/>
        <v/>
      </c>
      <c r="AI237" s="148" t="str">
        <f t="shared" si="869"/>
        <v/>
      </c>
      <c r="AJ237" s="149" t="str">
        <f t="shared" si="870"/>
        <v/>
      </c>
      <c r="AK237" s="150" t="str">
        <f t="shared" si="871"/>
        <v/>
      </c>
      <c r="AM237" s="5"/>
      <c r="AO237" s="143" t="str">
        <f t="shared" si="831"/>
        <v/>
      </c>
      <c r="AP237" s="144" t="str">
        <f t="shared" si="832"/>
        <v/>
      </c>
      <c r="AQ237" s="145" t="str">
        <f t="shared" si="872"/>
        <v/>
      </c>
      <c r="AR237" s="145" t="str">
        <f t="shared" si="873"/>
        <v/>
      </c>
      <c r="AS237" s="146" t="str">
        <f t="shared" si="833"/>
        <v/>
      </c>
      <c r="AT237" s="147" t="str">
        <f t="shared" si="834"/>
        <v/>
      </c>
      <c r="AU237" s="148" t="str">
        <f t="shared" si="835"/>
        <v/>
      </c>
      <c r="AV237" s="149" t="str">
        <f t="shared" si="836"/>
        <v/>
      </c>
      <c r="AW237" s="150" t="str">
        <f t="shared" si="837"/>
        <v/>
      </c>
      <c r="AX237" s="89"/>
      <c r="AY237" s="5"/>
      <c r="AZ237" s="89"/>
      <c r="BA237" s="143" t="str">
        <f t="shared" si="838"/>
        <v/>
      </c>
      <c r="BB237" s="144" t="str">
        <f t="shared" si="839"/>
        <v/>
      </c>
      <c r="BC237" s="145" t="str">
        <f t="shared" si="874"/>
        <v/>
      </c>
      <c r="BD237" s="145" t="str">
        <f t="shared" si="875"/>
        <v/>
      </c>
      <c r="BE237" s="146" t="str">
        <f t="shared" si="840"/>
        <v/>
      </c>
      <c r="BF237" s="147" t="str">
        <f t="shared" si="841"/>
        <v/>
      </c>
      <c r="BG237" s="148" t="str">
        <f t="shared" si="842"/>
        <v/>
      </c>
      <c r="BH237" s="149" t="str">
        <f t="shared" si="843"/>
        <v/>
      </c>
      <c r="BI237" s="150" t="str">
        <f t="shared" si="844"/>
        <v/>
      </c>
      <c r="BJ237" s="89"/>
      <c r="BK237" s="5"/>
      <c r="BL237" s="89"/>
      <c r="BM237" s="143" t="str">
        <f t="shared" si="876"/>
        <v/>
      </c>
      <c r="BN237" s="144" t="str">
        <f t="shared" si="877"/>
        <v/>
      </c>
      <c r="BO237" s="145" t="str">
        <f t="shared" si="878"/>
        <v/>
      </c>
      <c r="BP237" s="145" t="str">
        <f t="shared" si="879"/>
        <v/>
      </c>
      <c r="BQ237" s="146" t="str">
        <f t="shared" si="880"/>
        <v/>
      </c>
      <c r="BR237" s="147" t="str">
        <f t="shared" si="881"/>
        <v/>
      </c>
      <c r="BS237" s="148" t="str">
        <f t="shared" si="882"/>
        <v/>
      </c>
      <c r="BT237" s="149" t="str">
        <f t="shared" si="883"/>
        <v/>
      </c>
      <c r="BU237" s="150" t="str">
        <f t="shared" si="884"/>
        <v/>
      </c>
      <c r="BV237" s="89"/>
      <c r="BW237" s="5"/>
      <c r="BX237" s="89"/>
      <c r="BY237" s="143" t="str">
        <f t="shared" si="885"/>
        <v/>
      </c>
      <c r="BZ237" s="144" t="str">
        <f t="shared" si="886"/>
        <v/>
      </c>
      <c r="CA237" s="145" t="str">
        <f t="shared" si="887"/>
        <v/>
      </c>
      <c r="CB237" s="145" t="str">
        <f t="shared" si="888"/>
        <v/>
      </c>
      <c r="CC237" s="146" t="str">
        <f t="shared" si="889"/>
        <v/>
      </c>
      <c r="CD237" s="147" t="str">
        <f t="shared" si="890"/>
        <v/>
      </c>
      <c r="CE237" s="148" t="str">
        <f t="shared" si="891"/>
        <v/>
      </c>
      <c r="CF237" s="149" t="str">
        <f t="shared" si="892"/>
        <v/>
      </c>
      <c r="CG237" s="150" t="str">
        <f t="shared" si="893"/>
        <v/>
      </c>
      <c r="CH237" s="89"/>
      <c r="CI237" s="5"/>
      <c r="CJ237" s="89"/>
      <c r="CK237" s="143" t="str">
        <f t="shared" si="894"/>
        <v/>
      </c>
      <c r="CL237" s="144" t="str">
        <f t="shared" si="895"/>
        <v/>
      </c>
      <c r="CM237" s="145" t="str">
        <f t="shared" si="896"/>
        <v/>
      </c>
      <c r="CN237" s="145" t="str">
        <f t="shared" si="897"/>
        <v/>
      </c>
      <c r="CO237" s="146" t="str">
        <f t="shared" si="898"/>
        <v/>
      </c>
      <c r="CP237" s="147" t="str">
        <f t="shared" si="899"/>
        <v/>
      </c>
      <c r="CQ237" s="148" t="str">
        <f t="shared" si="900"/>
        <v/>
      </c>
      <c r="CR237" s="149" t="str">
        <f t="shared" si="901"/>
        <v/>
      </c>
      <c r="CS237" s="150" t="str">
        <f t="shared" si="902"/>
        <v/>
      </c>
      <c r="CT237" s="89"/>
      <c r="CU237" s="5"/>
      <c r="CV237" s="89"/>
      <c r="CW237" s="143" t="str">
        <f t="shared" si="903"/>
        <v/>
      </c>
      <c r="CX237" s="144" t="str">
        <f t="shared" si="904"/>
        <v/>
      </c>
      <c r="CY237" s="145" t="str">
        <f t="shared" si="905"/>
        <v/>
      </c>
      <c r="CZ237" s="145" t="str">
        <f t="shared" si="906"/>
        <v/>
      </c>
      <c r="DA237" s="146" t="str">
        <f t="shared" si="907"/>
        <v/>
      </c>
      <c r="DB237" s="147" t="str">
        <f t="shared" si="908"/>
        <v/>
      </c>
      <c r="DC237" s="148" t="str">
        <f t="shared" si="909"/>
        <v/>
      </c>
      <c r="DD237" s="149" t="str">
        <f t="shared" si="910"/>
        <v/>
      </c>
      <c r="DE237" s="150" t="str">
        <f t="shared" si="911"/>
        <v/>
      </c>
      <c r="DF237" s="89"/>
      <c r="DG237" s="5"/>
      <c r="DH237" s="89"/>
      <c r="DI237" s="143" t="str">
        <f t="shared" si="912"/>
        <v/>
      </c>
      <c r="DJ237" s="144" t="str">
        <f t="shared" si="913"/>
        <v/>
      </c>
      <c r="DK237" s="145" t="str">
        <f t="shared" si="914"/>
        <v/>
      </c>
      <c r="DL237" s="145" t="str">
        <f t="shared" si="915"/>
        <v/>
      </c>
      <c r="DM237" s="146" t="str">
        <f t="shared" si="916"/>
        <v/>
      </c>
      <c r="DN237" s="147" t="str">
        <f t="shared" si="917"/>
        <v/>
      </c>
      <c r="DO237" s="148" t="str">
        <f t="shared" si="918"/>
        <v/>
      </c>
      <c r="DP237" s="149" t="str">
        <f t="shared" si="919"/>
        <v/>
      </c>
      <c r="DQ237" s="150" t="str">
        <f t="shared" si="920"/>
        <v/>
      </c>
      <c r="DR237" s="89"/>
      <c r="DS237" s="5"/>
      <c r="DT237" s="89"/>
      <c r="DU237" s="143" t="str">
        <f t="shared" si="921"/>
        <v/>
      </c>
      <c r="DV237" s="144" t="str">
        <f t="shared" si="922"/>
        <v/>
      </c>
      <c r="DW237" s="145" t="str">
        <f t="shared" si="923"/>
        <v/>
      </c>
      <c r="DX237" s="145" t="str">
        <f t="shared" si="924"/>
        <v/>
      </c>
      <c r="DY237" s="146" t="str">
        <f t="shared" si="925"/>
        <v/>
      </c>
      <c r="DZ237" s="147" t="str">
        <f t="shared" si="926"/>
        <v/>
      </c>
      <c r="EA237" s="148" t="str">
        <f t="shared" si="927"/>
        <v/>
      </c>
      <c r="EB237" s="149" t="str">
        <f t="shared" si="928"/>
        <v/>
      </c>
      <c r="EC237" s="150" t="str">
        <f t="shared" si="929"/>
        <v/>
      </c>
      <c r="ED237" s="89"/>
      <c r="EE237" s="5"/>
      <c r="EF237" s="89"/>
      <c r="EG237" s="143" t="str">
        <f t="shared" si="930"/>
        <v/>
      </c>
      <c r="EH237" s="144" t="str">
        <f t="shared" si="931"/>
        <v/>
      </c>
      <c r="EI237" s="145" t="str">
        <f t="shared" si="932"/>
        <v/>
      </c>
      <c r="EJ237" s="145" t="str">
        <f t="shared" si="933"/>
        <v/>
      </c>
      <c r="EK237" s="146" t="str">
        <f t="shared" si="934"/>
        <v/>
      </c>
      <c r="EL237" s="147" t="str">
        <f t="shared" si="935"/>
        <v/>
      </c>
      <c r="EM237" s="148" t="str">
        <f t="shared" si="936"/>
        <v/>
      </c>
      <c r="EN237" s="149" t="str">
        <f t="shared" si="937"/>
        <v/>
      </c>
      <c r="EO237" s="150" t="str">
        <f t="shared" si="938"/>
        <v/>
      </c>
      <c r="EP237" s="89"/>
      <c r="EQ237" s="5"/>
      <c r="ER237" s="89"/>
      <c r="ES237" s="143" t="str">
        <f t="shared" si="939"/>
        <v/>
      </c>
      <c r="ET237" s="144" t="str">
        <f t="shared" si="940"/>
        <v/>
      </c>
      <c r="EU237" s="145" t="str">
        <f t="shared" si="941"/>
        <v/>
      </c>
      <c r="EV237" s="145" t="str">
        <f t="shared" si="942"/>
        <v/>
      </c>
      <c r="EW237" s="146" t="str">
        <f t="shared" si="943"/>
        <v/>
      </c>
      <c r="EX237" s="147" t="str">
        <f t="shared" si="944"/>
        <v/>
      </c>
      <c r="EY237" s="148" t="str">
        <f t="shared" si="945"/>
        <v/>
      </c>
      <c r="EZ237" s="149" t="str">
        <f t="shared" si="946"/>
        <v/>
      </c>
      <c r="FA237" s="150" t="str">
        <f t="shared" si="947"/>
        <v/>
      </c>
      <c r="FB237" s="89"/>
      <c r="FC237" s="5"/>
      <c r="FD237" s="89"/>
      <c r="FE237" s="143" t="str">
        <f t="shared" si="948"/>
        <v/>
      </c>
      <c r="FF237" s="144" t="str">
        <f t="shared" si="949"/>
        <v/>
      </c>
      <c r="FG237" s="145" t="str">
        <f t="shared" si="950"/>
        <v/>
      </c>
      <c r="FH237" s="145" t="str">
        <f t="shared" si="951"/>
        <v/>
      </c>
      <c r="FI237" s="146" t="str">
        <f t="shared" si="952"/>
        <v/>
      </c>
      <c r="FJ237" s="147" t="str">
        <f t="shared" si="953"/>
        <v/>
      </c>
      <c r="FK237" s="148" t="str">
        <f t="shared" si="954"/>
        <v/>
      </c>
      <c r="FL237" s="149" t="str">
        <f t="shared" si="955"/>
        <v/>
      </c>
      <c r="FM237" s="150" t="str">
        <f t="shared" si="956"/>
        <v/>
      </c>
      <c r="FN237" s="89"/>
      <c r="FO237" s="5"/>
      <c r="FP237" s="89"/>
      <c r="FQ237" s="143" t="str">
        <f>IF(FU237="","",#REF!)</f>
        <v/>
      </c>
      <c r="FR237" s="144" t="str">
        <f t="shared" si="957"/>
        <v/>
      </c>
      <c r="FS237" s="145" t="str">
        <f t="shared" si="958"/>
        <v/>
      </c>
      <c r="FT237" s="145" t="str">
        <f t="shared" si="959"/>
        <v/>
      </c>
      <c r="FU237" s="146" t="str">
        <f t="shared" si="960"/>
        <v/>
      </c>
      <c r="FV237" s="147" t="str">
        <f t="shared" si="961"/>
        <v/>
      </c>
      <c r="FW237" s="148" t="str">
        <f t="shared" si="962"/>
        <v/>
      </c>
      <c r="FX237" s="149" t="str">
        <f t="shared" si="963"/>
        <v/>
      </c>
      <c r="FY237" s="150" t="str">
        <f t="shared" si="964"/>
        <v/>
      </c>
      <c r="FZ237" s="89"/>
      <c r="GA237" s="5"/>
      <c r="GB237" s="89"/>
      <c r="GC237" s="143" t="str">
        <f t="shared" si="965"/>
        <v/>
      </c>
      <c r="GD237" s="144" t="str">
        <f t="shared" si="966"/>
        <v/>
      </c>
      <c r="GE237" s="145" t="str">
        <f t="shared" si="967"/>
        <v/>
      </c>
      <c r="GF237" s="145" t="str">
        <f t="shared" si="968"/>
        <v/>
      </c>
      <c r="GG237" s="146" t="str">
        <f t="shared" si="969"/>
        <v/>
      </c>
      <c r="GH237" s="147" t="str">
        <f t="shared" si="970"/>
        <v/>
      </c>
      <c r="GI237" s="148" t="str">
        <f t="shared" si="971"/>
        <v/>
      </c>
      <c r="GJ237" s="149" t="str">
        <f t="shared" si="972"/>
        <v/>
      </c>
      <c r="GK237" s="150" t="str">
        <f t="shared" si="973"/>
        <v/>
      </c>
      <c r="GL237" s="89"/>
      <c r="GM237" s="5"/>
      <c r="GN237" s="89"/>
      <c r="GO237" s="143" t="str">
        <f t="shared" si="974"/>
        <v/>
      </c>
      <c r="GP237" s="144" t="str">
        <f t="shared" si="975"/>
        <v/>
      </c>
      <c r="GQ237" s="145" t="str">
        <f t="shared" si="976"/>
        <v/>
      </c>
      <c r="GR237" s="145" t="str">
        <f t="shared" si="977"/>
        <v/>
      </c>
      <c r="GS237" s="146" t="str">
        <f t="shared" si="978"/>
        <v/>
      </c>
      <c r="GT237" s="147" t="str">
        <f t="shared" si="979"/>
        <v/>
      </c>
      <c r="GU237" s="148" t="str">
        <f t="shared" si="980"/>
        <v/>
      </c>
      <c r="GV237" s="149" t="str">
        <f t="shared" si="981"/>
        <v/>
      </c>
      <c r="GW237" s="150" t="str">
        <f t="shared" si="982"/>
        <v/>
      </c>
      <c r="GX237" s="89"/>
      <c r="GY237" s="5"/>
      <c r="GZ237" s="89"/>
      <c r="HA237" s="143" t="str">
        <f t="shared" si="983"/>
        <v/>
      </c>
      <c r="HB237" s="144" t="str">
        <f t="shared" si="984"/>
        <v/>
      </c>
      <c r="HC237" s="145" t="str">
        <f t="shared" si="985"/>
        <v/>
      </c>
      <c r="HD237" s="145" t="str">
        <f t="shared" si="986"/>
        <v/>
      </c>
      <c r="HE237" s="146" t="str">
        <f t="shared" si="987"/>
        <v/>
      </c>
      <c r="HF237" s="147" t="str">
        <f t="shared" si="988"/>
        <v/>
      </c>
      <c r="HG237" s="148" t="str">
        <f t="shared" si="989"/>
        <v/>
      </c>
      <c r="HH237" s="149" t="str">
        <f t="shared" si="990"/>
        <v/>
      </c>
      <c r="HI237" s="150" t="str">
        <f t="shared" si="991"/>
        <v/>
      </c>
      <c r="HJ237" s="89"/>
      <c r="HK237" s="5"/>
      <c r="HL237" s="89"/>
      <c r="HM237" s="143" t="str">
        <f t="shared" si="992"/>
        <v/>
      </c>
      <c r="HN237" s="144" t="str">
        <f t="shared" si="993"/>
        <v/>
      </c>
      <c r="HO237" s="145" t="str">
        <f t="shared" si="994"/>
        <v/>
      </c>
      <c r="HP237" s="145" t="str">
        <f t="shared" si="995"/>
        <v/>
      </c>
      <c r="HQ237" s="146" t="str">
        <f t="shared" si="996"/>
        <v/>
      </c>
      <c r="HR237" s="147" t="str">
        <f t="shared" si="997"/>
        <v/>
      </c>
      <c r="HS237" s="148" t="str">
        <f t="shared" si="998"/>
        <v/>
      </c>
      <c r="HT237" s="149" t="str">
        <f t="shared" si="999"/>
        <v/>
      </c>
      <c r="HU237" s="150" t="str">
        <f t="shared" si="1000"/>
        <v/>
      </c>
      <c r="HV237" s="89"/>
      <c r="HW237" s="5"/>
      <c r="HX237" s="89"/>
      <c r="HY237" s="143" t="str">
        <f t="shared" si="1001"/>
        <v/>
      </c>
      <c r="HZ237" s="144" t="str">
        <f t="shared" si="1002"/>
        <v/>
      </c>
      <c r="IA237" s="145" t="str">
        <f t="shared" si="1003"/>
        <v/>
      </c>
      <c r="IB237" s="145" t="str">
        <f t="shared" si="1004"/>
        <v/>
      </c>
      <c r="IC237" s="146" t="str">
        <f t="shared" si="1005"/>
        <v/>
      </c>
      <c r="ID237" s="147" t="str">
        <f t="shared" si="1006"/>
        <v/>
      </c>
      <c r="IE237" s="148" t="str">
        <f t="shared" si="1007"/>
        <v/>
      </c>
      <c r="IF237" s="149" t="str">
        <f t="shared" si="1008"/>
        <v/>
      </c>
      <c r="IG237" s="150" t="str">
        <f t="shared" si="1009"/>
        <v/>
      </c>
      <c r="IH237" s="89"/>
      <c r="II237" s="5"/>
      <c r="IJ237" s="89"/>
      <c r="IK237" s="143" t="str">
        <f t="shared" si="1010"/>
        <v/>
      </c>
      <c r="IL237" s="144" t="str">
        <f t="shared" si="1011"/>
        <v/>
      </c>
      <c r="IM237" s="145" t="str">
        <f t="shared" si="1012"/>
        <v/>
      </c>
      <c r="IN237" s="145" t="str">
        <f t="shared" si="1013"/>
        <v/>
      </c>
      <c r="IO237" s="146" t="str">
        <f t="shared" si="1014"/>
        <v/>
      </c>
      <c r="IP237" s="147" t="str">
        <f t="shared" si="1015"/>
        <v/>
      </c>
      <c r="IQ237" s="148" t="str">
        <f t="shared" si="1016"/>
        <v/>
      </c>
      <c r="IR237" s="149" t="str">
        <f t="shared" si="1017"/>
        <v/>
      </c>
      <c r="IS237" s="150" t="str">
        <f t="shared" si="1018"/>
        <v/>
      </c>
      <c r="IT237" s="89"/>
      <c r="IU237" s="5"/>
      <c r="IV237" s="89"/>
      <c r="IW237" s="143" t="str">
        <f t="shared" si="1019"/>
        <v/>
      </c>
      <c r="IX237" s="144" t="str">
        <f t="shared" si="1020"/>
        <v/>
      </c>
      <c r="IY237" s="145" t="str">
        <f t="shared" si="1021"/>
        <v/>
      </c>
      <c r="IZ237" s="145" t="str">
        <f t="shared" si="1022"/>
        <v/>
      </c>
      <c r="JA237" s="146" t="str">
        <f t="shared" si="1023"/>
        <v/>
      </c>
      <c r="JB237" s="147" t="str">
        <f t="shared" si="1024"/>
        <v/>
      </c>
      <c r="JC237" s="148" t="str">
        <f t="shared" si="1025"/>
        <v/>
      </c>
      <c r="JD237" s="149" t="str">
        <f t="shared" si="1026"/>
        <v/>
      </c>
      <c r="JE237" s="150" t="str">
        <f t="shared" si="1027"/>
        <v/>
      </c>
      <c r="JF237" s="89"/>
      <c r="JG237" s="5"/>
      <c r="JH237" s="89"/>
      <c r="JI237" s="143" t="str">
        <f t="shared" si="1028"/>
        <v/>
      </c>
      <c r="JJ237" s="144" t="str">
        <f t="shared" si="1029"/>
        <v/>
      </c>
      <c r="JK237" s="145" t="str">
        <f t="shared" si="1030"/>
        <v/>
      </c>
      <c r="JL237" s="145" t="str">
        <f t="shared" si="1031"/>
        <v/>
      </c>
      <c r="JM237" s="146" t="str">
        <f t="shared" si="1032"/>
        <v/>
      </c>
      <c r="JN237" s="147" t="str">
        <f t="shared" si="1033"/>
        <v/>
      </c>
      <c r="JO237" s="148" t="str">
        <f t="shared" si="1034"/>
        <v/>
      </c>
      <c r="JP237" s="149" t="str">
        <f t="shared" si="1035"/>
        <v/>
      </c>
      <c r="JQ237" s="150" t="str">
        <f t="shared" si="1036"/>
        <v/>
      </c>
      <c r="JR237" s="89"/>
      <c r="JS237" s="5"/>
      <c r="JT237" s="89"/>
      <c r="JU237" s="143" t="str">
        <f t="shared" si="1037"/>
        <v/>
      </c>
      <c r="JV237" s="144" t="str">
        <f t="shared" si="1038"/>
        <v/>
      </c>
      <c r="JW237" s="145" t="str">
        <f t="shared" si="1039"/>
        <v/>
      </c>
      <c r="JX237" s="145" t="str">
        <f t="shared" si="1040"/>
        <v/>
      </c>
      <c r="JY237" s="146" t="str">
        <f t="shared" si="1041"/>
        <v/>
      </c>
      <c r="JZ237" s="147" t="str">
        <f t="shared" si="1042"/>
        <v/>
      </c>
      <c r="KA237" s="148" t="str">
        <f t="shared" si="1043"/>
        <v/>
      </c>
      <c r="KB237" s="149" t="str">
        <f t="shared" si="1044"/>
        <v/>
      </c>
      <c r="KC237" s="150" t="str">
        <f t="shared" si="1045"/>
        <v/>
      </c>
      <c r="KD237" s="89"/>
      <c r="KE237" s="5"/>
      <c r="KF237" s="89"/>
    </row>
    <row r="238" spans="1:292" ht="13.5" customHeight="1" x14ac:dyDescent="0.25">
      <c r="A238" s="100"/>
      <c r="E238" s="143" t="str">
        <f t="shared" si="845"/>
        <v/>
      </c>
      <c r="F238" s="144" t="str">
        <f t="shared" si="846"/>
        <v/>
      </c>
      <c r="G238" s="145" t="str">
        <f t="shared" si="847"/>
        <v/>
      </c>
      <c r="H238" s="145" t="str">
        <f t="shared" si="848"/>
        <v/>
      </c>
      <c r="I238" s="146" t="str">
        <f t="shared" si="849"/>
        <v/>
      </c>
      <c r="J238" s="147" t="str">
        <f t="shared" si="850"/>
        <v/>
      </c>
      <c r="K238" s="148" t="str">
        <f t="shared" si="851"/>
        <v/>
      </c>
      <c r="L238" s="149" t="str">
        <f t="shared" si="852"/>
        <v/>
      </c>
      <c r="M238" s="150" t="str">
        <f t="shared" si="853"/>
        <v/>
      </c>
      <c r="O238" s="5"/>
      <c r="Q238" s="143" t="str">
        <f t="shared" si="854"/>
        <v/>
      </c>
      <c r="R238" s="144" t="str">
        <f t="shared" si="855"/>
        <v/>
      </c>
      <c r="S238" s="145" t="str">
        <f t="shared" si="856"/>
        <v/>
      </c>
      <c r="T238" s="145" t="str">
        <f t="shared" si="857"/>
        <v/>
      </c>
      <c r="U238" s="146" t="str">
        <f t="shared" si="858"/>
        <v/>
      </c>
      <c r="V238" s="147" t="str">
        <f t="shared" si="859"/>
        <v/>
      </c>
      <c r="W238" s="148" t="str">
        <f t="shared" si="860"/>
        <v/>
      </c>
      <c r="X238" s="149" t="str">
        <f t="shared" si="861"/>
        <v/>
      </c>
      <c r="Y238" s="150" t="str">
        <f t="shared" si="862"/>
        <v/>
      </c>
      <c r="AA238" s="5"/>
      <c r="AC238" s="143" t="str">
        <f t="shared" si="863"/>
        <v/>
      </c>
      <c r="AD238" s="144" t="str">
        <f t="shared" si="864"/>
        <v/>
      </c>
      <c r="AE238" s="145" t="str">
        <f t="shared" si="865"/>
        <v/>
      </c>
      <c r="AF238" s="145" t="str">
        <f t="shared" si="866"/>
        <v/>
      </c>
      <c r="AG238" s="146" t="str">
        <f t="shared" si="867"/>
        <v/>
      </c>
      <c r="AH238" s="147" t="str">
        <f t="shared" si="868"/>
        <v/>
      </c>
      <c r="AI238" s="148" t="str">
        <f t="shared" si="869"/>
        <v/>
      </c>
      <c r="AJ238" s="149" t="str">
        <f t="shared" si="870"/>
        <v/>
      </c>
      <c r="AK238" s="150" t="str">
        <f t="shared" si="871"/>
        <v/>
      </c>
      <c r="AM238" s="5"/>
      <c r="AO238" s="143" t="str">
        <f t="shared" si="831"/>
        <v/>
      </c>
      <c r="AP238" s="144" t="str">
        <f t="shared" si="832"/>
        <v/>
      </c>
      <c r="AQ238" s="145" t="str">
        <f t="shared" si="872"/>
        <v/>
      </c>
      <c r="AR238" s="145" t="str">
        <f t="shared" si="873"/>
        <v/>
      </c>
      <c r="AS238" s="146" t="str">
        <f t="shared" si="833"/>
        <v/>
      </c>
      <c r="AT238" s="147" t="str">
        <f t="shared" si="834"/>
        <v/>
      </c>
      <c r="AU238" s="148" t="str">
        <f t="shared" si="835"/>
        <v/>
      </c>
      <c r="AV238" s="149" t="str">
        <f t="shared" si="836"/>
        <v/>
      </c>
      <c r="AW238" s="150" t="str">
        <f t="shared" si="837"/>
        <v/>
      </c>
      <c r="AX238" s="89"/>
      <c r="AY238" s="5"/>
      <c r="AZ238" s="89"/>
      <c r="BA238" s="143" t="str">
        <f t="shared" si="838"/>
        <v/>
      </c>
      <c r="BB238" s="144" t="str">
        <f t="shared" si="839"/>
        <v/>
      </c>
      <c r="BC238" s="145" t="str">
        <f t="shared" si="874"/>
        <v/>
      </c>
      <c r="BD238" s="145" t="str">
        <f t="shared" si="875"/>
        <v/>
      </c>
      <c r="BE238" s="146" t="str">
        <f t="shared" si="840"/>
        <v/>
      </c>
      <c r="BF238" s="147" t="str">
        <f t="shared" si="841"/>
        <v/>
      </c>
      <c r="BG238" s="148" t="str">
        <f t="shared" si="842"/>
        <v/>
      </c>
      <c r="BH238" s="149" t="str">
        <f t="shared" si="843"/>
        <v/>
      </c>
      <c r="BI238" s="150" t="str">
        <f t="shared" si="844"/>
        <v/>
      </c>
      <c r="BJ238" s="89"/>
      <c r="BK238" s="5"/>
      <c r="BL238" s="89"/>
      <c r="BM238" s="143" t="str">
        <f t="shared" si="876"/>
        <v/>
      </c>
      <c r="BN238" s="144" t="str">
        <f t="shared" si="877"/>
        <v/>
      </c>
      <c r="BO238" s="145" t="str">
        <f t="shared" si="878"/>
        <v/>
      </c>
      <c r="BP238" s="145" t="str">
        <f t="shared" si="879"/>
        <v/>
      </c>
      <c r="BQ238" s="146" t="str">
        <f t="shared" si="880"/>
        <v/>
      </c>
      <c r="BR238" s="147" t="str">
        <f t="shared" si="881"/>
        <v/>
      </c>
      <c r="BS238" s="148" t="str">
        <f t="shared" si="882"/>
        <v/>
      </c>
      <c r="BT238" s="149" t="str">
        <f t="shared" si="883"/>
        <v/>
      </c>
      <c r="BU238" s="150" t="str">
        <f t="shared" si="884"/>
        <v/>
      </c>
      <c r="BV238" s="89"/>
      <c r="BW238" s="5"/>
      <c r="BX238" s="89"/>
      <c r="BY238" s="143" t="str">
        <f t="shared" si="885"/>
        <v/>
      </c>
      <c r="BZ238" s="144" t="str">
        <f t="shared" si="886"/>
        <v/>
      </c>
      <c r="CA238" s="145" t="str">
        <f t="shared" si="887"/>
        <v/>
      </c>
      <c r="CB238" s="145" t="str">
        <f t="shared" si="888"/>
        <v/>
      </c>
      <c r="CC238" s="146" t="str">
        <f t="shared" si="889"/>
        <v/>
      </c>
      <c r="CD238" s="147" t="str">
        <f t="shared" si="890"/>
        <v/>
      </c>
      <c r="CE238" s="148" t="str">
        <f t="shared" si="891"/>
        <v/>
      </c>
      <c r="CF238" s="149" t="str">
        <f t="shared" si="892"/>
        <v/>
      </c>
      <c r="CG238" s="150" t="str">
        <f t="shared" si="893"/>
        <v/>
      </c>
      <c r="CH238" s="89"/>
      <c r="CI238" s="5"/>
      <c r="CJ238" s="89"/>
      <c r="CK238" s="143" t="str">
        <f t="shared" si="894"/>
        <v/>
      </c>
      <c r="CL238" s="144" t="str">
        <f t="shared" si="895"/>
        <v/>
      </c>
      <c r="CM238" s="145" t="str">
        <f t="shared" si="896"/>
        <v/>
      </c>
      <c r="CN238" s="145" t="str">
        <f t="shared" si="897"/>
        <v/>
      </c>
      <c r="CO238" s="146" t="str">
        <f t="shared" si="898"/>
        <v/>
      </c>
      <c r="CP238" s="147" t="str">
        <f t="shared" si="899"/>
        <v/>
      </c>
      <c r="CQ238" s="148" t="str">
        <f t="shared" si="900"/>
        <v/>
      </c>
      <c r="CR238" s="149" t="str">
        <f t="shared" si="901"/>
        <v/>
      </c>
      <c r="CS238" s="150" t="str">
        <f t="shared" si="902"/>
        <v/>
      </c>
      <c r="CT238" s="89"/>
      <c r="CU238" s="5"/>
      <c r="CV238" s="89"/>
      <c r="CW238" s="143" t="str">
        <f t="shared" si="903"/>
        <v/>
      </c>
      <c r="CX238" s="144" t="str">
        <f t="shared" si="904"/>
        <v/>
      </c>
      <c r="CY238" s="145" t="str">
        <f t="shared" si="905"/>
        <v/>
      </c>
      <c r="CZ238" s="145" t="str">
        <f t="shared" si="906"/>
        <v/>
      </c>
      <c r="DA238" s="146" t="str">
        <f t="shared" si="907"/>
        <v/>
      </c>
      <c r="DB238" s="147" t="str">
        <f t="shared" si="908"/>
        <v/>
      </c>
      <c r="DC238" s="148" t="str">
        <f t="shared" si="909"/>
        <v/>
      </c>
      <c r="DD238" s="149" t="str">
        <f t="shared" si="910"/>
        <v/>
      </c>
      <c r="DE238" s="150" t="str">
        <f t="shared" si="911"/>
        <v/>
      </c>
      <c r="DF238" s="89"/>
      <c r="DG238" s="5"/>
      <c r="DH238" s="89"/>
      <c r="DI238" s="143" t="str">
        <f t="shared" si="912"/>
        <v/>
      </c>
      <c r="DJ238" s="144" t="str">
        <f t="shared" si="913"/>
        <v/>
      </c>
      <c r="DK238" s="145" t="str">
        <f t="shared" si="914"/>
        <v/>
      </c>
      <c r="DL238" s="145" t="str">
        <f t="shared" si="915"/>
        <v/>
      </c>
      <c r="DM238" s="146" t="str">
        <f t="shared" si="916"/>
        <v/>
      </c>
      <c r="DN238" s="147" t="str">
        <f t="shared" si="917"/>
        <v/>
      </c>
      <c r="DO238" s="148" t="str">
        <f t="shared" si="918"/>
        <v/>
      </c>
      <c r="DP238" s="149" t="str">
        <f t="shared" si="919"/>
        <v/>
      </c>
      <c r="DQ238" s="150" t="str">
        <f t="shared" si="920"/>
        <v/>
      </c>
      <c r="DR238" s="89"/>
      <c r="DS238" s="5"/>
      <c r="DT238" s="89"/>
      <c r="DU238" s="143" t="str">
        <f t="shared" si="921"/>
        <v/>
      </c>
      <c r="DV238" s="144" t="str">
        <f t="shared" si="922"/>
        <v/>
      </c>
      <c r="DW238" s="145" t="str">
        <f t="shared" si="923"/>
        <v/>
      </c>
      <c r="DX238" s="145" t="str">
        <f t="shared" si="924"/>
        <v/>
      </c>
      <c r="DY238" s="146" t="str">
        <f t="shared" si="925"/>
        <v/>
      </c>
      <c r="DZ238" s="147" t="str">
        <f t="shared" si="926"/>
        <v/>
      </c>
      <c r="EA238" s="148" t="str">
        <f t="shared" si="927"/>
        <v/>
      </c>
      <c r="EB238" s="149" t="str">
        <f t="shared" si="928"/>
        <v/>
      </c>
      <c r="EC238" s="150" t="str">
        <f t="shared" si="929"/>
        <v/>
      </c>
      <c r="ED238" s="89"/>
      <c r="EE238" s="5"/>
      <c r="EF238" s="89"/>
      <c r="EG238" s="143" t="str">
        <f t="shared" si="930"/>
        <v/>
      </c>
      <c r="EH238" s="144" t="str">
        <f t="shared" si="931"/>
        <v/>
      </c>
      <c r="EI238" s="145" t="str">
        <f t="shared" si="932"/>
        <v/>
      </c>
      <c r="EJ238" s="145" t="str">
        <f t="shared" si="933"/>
        <v/>
      </c>
      <c r="EK238" s="146" t="str">
        <f t="shared" si="934"/>
        <v/>
      </c>
      <c r="EL238" s="147" t="str">
        <f t="shared" si="935"/>
        <v/>
      </c>
      <c r="EM238" s="148" t="str">
        <f t="shared" si="936"/>
        <v/>
      </c>
      <c r="EN238" s="149" t="str">
        <f t="shared" si="937"/>
        <v/>
      </c>
      <c r="EO238" s="150" t="str">
        <f t="shared" si="938"/>
        <v/>
      </c>
      <c r="EP238" s="89"/>
      <c r="EQ238" s="5"/>
      <c r="ER238" s="89"/>
      <c r="ES238" s="143" t="str">
        <f t="shared" si="939"/>
        <v/>
      </c>
      <c r="ET238" s="144" t="str">
        <f t="shared" si="940"/>
        <v/>
      </c>
      <c r="EU238" s="145" t="str">
        <f t="shared" si="941"/>
        <v/>
      </c>
      <c r="EV238" s="145" t="str">
        <f t="shared" si="942"/>
        <v/>
      </c>
      <c r="EW238" s="146" t="str">
        <f t="shared" si="943"/>
        <v/>
      </c>
      <c r="EX238" s="147" t="str">
        <f t="shared" si="944"/>
        <v/>
      </c>
      <c r="EY238" s="148" t="str">
        <f t="shared" si="945"/>
        <v/>
      </c>
      <c r="EZ238" s="149" t="str">
        <f t="shared" si="946"/>
        <v/>
      </c>
      <c r="FA238" s="150" t="str">
        <f t="shared" si="947"/>
        <v/>
      </c>
      <c r="FB238" s="89"/>
      <c r="FC238" s="5"/>
      <c r="FD238" s="89"/>
      <c r="FE238" s="143" t="str">
        <f t="shared" si="948"/>
        <v/>
      </c>
      <c r="FF238" s="144" t="str">
        <f t="shared" si="949"/>
        <v/>
      </c>
      <c r="FG238" s="145" t="str">
        <f t="shared" si="950"/>
        <v/>
      </c>
      <c r="FH238" s="145" t="str">
        <f t="shared" si="951"/>
        <v/>
      </c>
      <c r="FI238" s="146" t="str">
        <f t="shared" si="952"/>
        <v/>
      </c>
      <c r="FJ238" s="147" t="str">
        <f t="shared" si="953"/>
        <v/>
      </c>
      <c r="FK238" s="148" t="str">
        <f t="shared" si="954"/>
        <v/>
      </c>
      <c r="FL238" s="149" t="str">
        <f t="shared" si="955"/>
        <v/>
      </c>
      <c r="FM238" s="150" t="str">
        <f t="shared" si="956"/>
        <v/>
      </c>
      <c r="FN238" s="89"/>
      <c r="FO238" s="5"/>
      <c r="FP238" s="89"/>
      <c r="FQ238" s="143" t="str">
        <f>IF(FU238="","",#REF!)</f>
        <v/>
      </c>
      <c r="FR238" s="144" t="str">
        <f t="shared" si="957"/>
        <v/>
      </c>
      <c r="FS238" s="145" t="str">
        <f t="shared" si="958"/>
        <v/>
      </c>
      <c r="FT238" s="145" t="str">
        <f t="shared" si="959"/>
        <v/>
      </c>
      <c r="FU238" s="146" t="str">
        <f t="shared" si="960"/>
        <v/>
      </c>
      <c r="FV238" s="147" t="str">
        <f t="shared" si="961"/>
        <v/>
      </c>
      <c r="FW238" s="148" t="str">
        <f t="shared" si="962"/>
        <v/>
      </c>
      <c r="FX238" s="149" t="str">
        <f t="shared" si="963"/>
        <v/>
      </c>
      <c r="FY238" s="150" t="str">
        <f t="shared" si="964"/>
        <v/>
      </c>
      <c r="FZ238" s="89"/>
      <c r="GA238" s="5"/>
      <c r="GB238" s="89"/>
      <c r="GC238" s="143" t="str">
        <f t="shared" si="965"/>
        <v/>
      </c>
      <c r="GD238" s="144" t="str">
        <f t="shared" si="966"/>
        <v/>
      </c>
      <c r="GE238" s="145" t="str">
        <f t="shared" si="967"/>
        <v/>
      </c>
      <c r="GF238" s="145" t="str">
        <f t="shared" si="968"/>
        <v/>
      </c>
      <c r="GG238" s="146" t="str">
        <f t="shared" si="969"/>
        <v/>
      </c>
      <c r="GH238" s="147" t="str">
        <f t="shared" si="970"/>
        <v/>
      </c>
      <c r="GI238" s="148" t="str">
        <f t="shared" si="971"/>
        <v/>
      </c>
      <c r="GJ238" s="149" t="str">
        <f t="shared" si="972"/>
        <v/>
      </c>
      <c r="GK238" s="150" t="str">
        <f t="shared" si="973"/>
        <v/>
      </c>
      <c r="GL238" s="89"/>
      <c r="GM238" s="5"/>
      <c r="GN238" s="89"/>
      <c r="GO238" s="143" t="str">
        <f t="shared" si="974"/>
        <v/>
      </c>
      <c r="GP238" s="144" t="str">
        <f t="shared" si="975"/>
        <v/>
      </c>
      <c r="GQ238" s="145" t="str">
        <f t="shared" si="976"/>
        <v/>
      </c>
      <c r="GR238" s="145" t="str">
        <f t="shared" si="977"/>
        <v/>
      </c>
      <c r="GS238" s="146" t="str">
        <f t="shared" si="978"/>
        <v/>
      </c>
      <c r="GT238" s="147" t="str">
        <f t="shared" si="979"/>
        <v/>
      </c>
      <c r="GU238" s="148" t="str">
        <f t="shared" si="980"/>
        <v/>
      </c>
      <c r="GV238" s="149" t="str">
        <f t="shared" si="981"/>
        <v/>
      </c>
      <c r="GW238" s="150" t="str">
        <f t="shared" si="982"/>
        <v/>
      </c>
      <c r="GX238" s="89"/>
      <c r="GY238" s="5"/>
      <c r="GZ238" s="89"/>
      <c r="HA238" s="143" t="str">
        <f t="shared" si="983"/>
        <v/>
      </c>
      <c r="HB238" s="144" t="str">
        <f t="shared" si="984"/>
        <v/>
      </c>
      <c r="HC238" s="145" t="str">
        <f t="shared" si="985"/>
        <v/>
      </c>
      <c r="HD238" s="145" t="str">
        <f t="shared" si="986"/>
        <v/>
      </c>
      <c r="HE238" s="146" t="str">
        <f t="shared" si="987"/>
        <v/>
      </c>
      <c r="HF238" s="147" t="str">
        <f t="shared" si="988"/>
        <v/>
      </c>
      <c r="HG238" s="148" t="str">
        <f t="shared" si="989"/>
        <v/>
      </c>
      <c r="HH238" s="149" t="str">
        <f t="shared" si="990"/>
        <v/>
      </c>
      <c r="HI238" s="150" t="str">
        <f t="shared" si="991"/>
        <v/>
      </c>
      <c r="HJ238" s="89"/>
      <c r="HK238" s="5"/>
      <c r="HL238" s="89"/>
      <c r="HM238" s="143" t="str">
        <f t="shared" si="992"/>
        <v/>
      </c>
      <c r="HN238" s="144" t="str">
        <f t="shared" si="993"/>
        <v/>
      </c>
      <c r="HO238" s="145" t="str">
        <f t="shared" si="994"/>
        <v/>
      </c>
      <c r="HP238" s="145" t="str">
        <f t="shared" si="995"/>
        <v/>
      </c>
      <c r="HQ238" s="146" t="str">
        <f t="shared" si="996"/>
        <v/>
      </c>
      <c r="HR238" s="147" t="str">
        <f t="shared" si="997"/>
        <v/>
      </c>
      <c r="HS238" s="148" t="str">
        <f t="shared" si="998"/>
        <v/>
      </c>
      <c r="HT238" s="149" t="str">
        <f t="shared" si="999"/>
        <v/>
      </c>
      <c r="HU238" s="150" t="str">
        <f t="shared" si="1000"/>
        <v/>
      </c>
      <c r="HV238" s="89"/>
      <c r="HW238" s="5"/>
      <c r="HX238" s="89"/>
      <c r="HY238" s="143" t="str">
        <f t="shared" si="1001"/>
        <v/>
      </c>
      <c r="HZ238" s="144" t="str">
        <f t="shared" si="1002"/>
        <v/>
      </c>
      <c r="IA238" s="145" t="str">
        <f t="shared" si="1003"/>
        <v/>
      </c>
      <c r="IB238" s="145" t="str">
        <f t="shared" si="1004"/>
        <v/>
      </c>
      <c r="IC238" s="146" t="str">
        <f t="shared" si="1005"/>
        <v/>
      </c>
      <c r="ID238" s="147" t="str">
        <f t="shared" si="1006"/>
        <v/>
      </c>
      <c r="IE238" s="148" t="str">
        <f t="shared" si="1007"/>
        <v/>
      </c>
      <c r="IF238" s="149" t="str">
        <f t="shared" si="1008"/>
        <v/>
      </c>
      <c r="IG238" s="150" t="str">
        <f t="shared" si="1009"/>
        <v/>
      </c>
      <c r="IH238" s="89"/>
      <c r="II238" s="5"/>
      <c r="IJ238" s="89"/>
      <c r="IK238" s="143" t="str">
        <f t="shared" si="1010"/>
        <v/>
      </c>
      <c r="IL238" s="144" t="str">
        <f t="shared" si="1011"/>
        <v/>
      </c>
      <c r="IM238" s="145" t="str">
        <f t="shared" si="1012"/>
        <v/>
      </c>
      <c r="IN238" s="145" t="str">
        <f t="shared" si="1013"/>
        <v/>
      </c>
      <c r="IO238" s="146" t="str">
        <f t="shared" si="1014"/>
        <v/>
      </c>
      <c r="IP238" s="147" t="str">
        <f t="shared" si="1015"/>
        <v/>
      </c>
      <c r="IQ238" s="148" t="str">
        <f t="shared" si="1016"/>
        <v/>
      </c>
      <c r="IR238" s="149" t="str">
        <f t="shared" si="1017"/>
        <v/>
      </c>
      <c r="IS238" s="150" t="str">
        <f t="shared" si="1018"/>
        <v/>
      </c>
      <c r="IT238" s="89"/>
      <c r="IU238" s="5"/>
      <c r="IV238" s="89"/>
      <c r="IW238" s="143" t="str">
        <f t="shared" si="1019"/>
        <v/>
      </c>
      <c r="IX238" s="144" t="str">
        <f t="shared" si="1020"/>
        <v/>
      </c>
      <c r="IY238" s="145" t="str">
        <f t="shared" si="1021"/>
        <v/>
      </c>
      <c r="IZ238" s="145" t="str">
        <f t="shared" si="1022"/>
        <v/>
      </c>
      <c r="JA238" s="146" t="str">
        <f t="shared" si="1023"/>
        <v/>
      </c>
      <c r="JB238" s="147" t="str">
        <f t="shared" si="1024"/>
        <v/>
      </c>
      <c r="JC238" s="148" t="str">
        <f t="shared" si="1025"/>
        <v/>
      </c>
      <c r="JD238" s="149" t="str">
        <f t="shared" si="1026"/>
        <v/>
      </c>
      <c r="JE238" s="150" t="str">
        <f t="shared" si="1027"/>
        <v/>
      </c>
      <c r="JF238" s="89"/>
      <c r="JG238" s="5"/>
      <c r="JH238" s="89"/>
      <c r="JI238" s="143" t="str">
        <f t="shared" si="1028"/>
        <v/>
      </c>
      <c r="JJ238" s="144" t="str">
        <f t="shared" si="1029"/>
        <v/>
      </c>
      <c r="JK238" s="145" t="str">
        <f t="shared" si="1030"/>
        <v/>
      </c>
      <c r="JL238" s="145" t="str">
        <f t="shared" si="1031"/>
        <v/>
      </c>
      <c r="JM238" s="146" t="str">
        <f t="shared" si="1032"/>
        <v/>
      </c>
      <c r="JN238" s="147" t="str">
        <f t="shared" si="1033"/>
        <v/>
      </c>
      <c r="JO238" s="148" t="str">
        <f t="shared" si="1034"/>
        <v/>
      </c>
      <c r="JP238" s="149" t="str">
        <f t="shared" si="1035"/>
        <v/>
      </c>
      <c r="JQ238" s="150" t="str">
        <f t="shared" si="1036"/>
        <v/>
      </c>
      <c r="JR238" s="89"/>
      <c r="JS238" s="5"/>
      <c r="JT238" s="89"/>
      <c r="JU238" s="143" t="str">
        <f t="shared" si="1037"/>
        <v/>
      </c>
      <c r="JV238" s="144" t="str">
        <f t="shared" si="1038"/>
        <v/>
      </c>
      <c r="JW238" s="145" t="str">
        <f t="shared" si="1039"/>
        <v/>
      </c>
      <c r="JX238" s="145" t="str">
        <f t="shared" si="1040"/>
        <v/>
      </c>
      <c r="JY238" s="146" t="str">
        <f t="shared" si="1041"/>
        <v/>
      </c>
      <c r="JZ238" s="147" t="str">
        <f t="shared" si="1042"/>
        <v/>
      </c>
      <c r="KA238" s="148" t="str">
        <f t="shared" si="1043"/>
        <v/>
      </c>
      <c r="KB238" s="149" t="str">
        <f t="shared" si="1044"/>
        <v/>
      </c>
      <c r="KC238" s="150" t="str">
        <f t="shared" si="1045"/>
        <v/>
      </c>
      <c r="KD238" s="89"/>
      <c r="KE238" s="5"/>
      <c r="KF238" s="89"/>
    </row>
    <row r="239" spans="1:292" ht="13.5" customHeight="1" x14ac:dyDescent="0.25">
      <c r="A239" s="100"/>
      <c r="E239" s="143" t="str">
        <f t="shared" si="845"/>
        <v/>
      </c>
      <c r="F239" s="144" t="str">
        <f t="shared" si="846"/>
        <v/>
      </c>
      <c r="G239" s="145" t="str">
        <f t="shared" si="847"/>
        <v/>
      </c>
      <c r="H239" s="145" t="str">
        <f t="shared" si="848"/>
        <v/>
      </c>
      <c r="I239" s="146" t="str">
        <f t="shared" si="849"/>
        <v/>
      </c>
      <c r="J239" s="147" t="str">
        <f t="shared" si="850"/>
        <v/>
      </c>
      <c r="K239" s="148" t="str">
        <f t="shared" si="851"/>
        <v/>
      </c>
      <c r="L239" s="149" t="str">
        <f t="shared" si="852"/>
        <v/>
      </c>
      <c r="M239" s="150" t="str">
        <f t="shared" si="853"/>
        <v/>
      </c>
      <c r="O239" s="5"/>
      <c r="Q239" s="143" t="str">
        <f t="shared" si="854"/>
        <v/>
      </c>
      <c r="R239" s="144" t="str">
        <f t="shared" si="855"/>
        <v/>
      </c>
      <c r="S239" s="145" t="str">
        <f t="shared" si="856"/>
        <v/>
      </c>
      <c r="T239" s="145" t="str">
        <f t="shared" si="857"/>
        <v/>
      </c>
      <c r="U239" s="146" t="str">
        <f t="shared" si="858"/>
        <v/>
      </c>
      <c r="V239" s="147" t="str">
        <f t="shared" si="859"/>
        <v/>
      </c>
      <c r="W239" s="148" t="str">
        <f t="shared" si="860"/>
        <v/>
      </c>
      <c r="X239" s="149" t="str">
        <f t="shared" si="861"/>
        <v/>
      </c>
      <c r="Y239" s="150" t="str">
        <f t="shared" si="862"/>
        <v/>
      </c>
      <c r="AA239" s="5"/>
      <c r="AC239" s="143" t="str">
        <f t="shared" si="863"/>
        <v/>
      </c>
      <c r="AD239" s="144" t="str">
        <f t="shared" si="864"/>
        <v/>
      </c>
      <c r="AE239" s="145" t="str">
        <f t="shared" si="865"/>
        <v/>
      </c>
      <c r="AF239" s="145" t="str">
        <f t="shared" si="866"/>
        <v/>
      </c>
      <c r="AG239" s="146" t="str">
        <f t="shared" si="867"/>
        <v/>
      </c>
      <c r="AH239" s="147" t="str">
        <f t="shared" si="868"/>
        <v/>
      </c>
      <c r="AI239" s="148" t="str">
        <f t="shared" si="869"/>
        <v/>
      </c>
      <c r="AJ239" s="149" t="str">
        <f t="shared" si="870"/>
        <v/>
      </c>
      <c r="AK239" s="150" t="str">
        <f t="shared" si="871"/>
        <v/>
      </c>
      <c r="AM239" s="5"/>
      <c r="AO239" s="143" t="str">
        <f t="shared" si="831"/>
        <v/>
      </c>
      <c r="AP239" s="144" t="str">
        <f t="shared" si="832"/>
        <v/>
      </c>
      <c r="AQ239" s="145" t="str">
        <f t="shared" si="872"/>
        <v/>
      </c>
      <c r="AR239" s="145" t="str">
        <f t="shared" si="873"/>
        <v/>
      </c>
      <c r="AS239" s="146" t="str">
        <f t="shared" si="833"/>
        <v/>
      </c>
      <c r="AT239" s="147" t="str">
        <f t="shared" si="834"/>
        <v/>
      </c>
      <c r="AU239" s="148" t="str">
        <f t="shared" si="835"/>
        <v/>
      </c>
      <c r="AV239" s="149" t="str">
        <f t="shared" si="836"/>
        <v/>
      </c>
      <c r="AW239" s="150" t="str">
        <f t="shared" si="837"/>
        <v/>
      </c>
      <c r="AX239" s="89"/>
      <c r="AY239" s="5"/>
      <c r="AZ239" s="89"/>
      <c r="BA239" s="143" t="str">
        <f t="shared" si="838"/>
        <v/>
      </c>
      <c r="BB239" s="144" t="str">
        <f t="shared" si="839"/>
        <v/>
      </c>
      <c r="BC239" s="145" t="str">
        <f t="shared" si="874"/>
        <v/>
      </c>
      <c r="BD239" s="145" t="str">
        <f t="shared" si="875"/>
        <v/>
      </c>
      <c r="BE239" s="146" t="str">
        <f t="shared" si="840"/>
        <v/>
      </c>
      <c r="BF239" s="147" t="str">
        <f t="shared" si="841"/>
        <v/>
      </c>
      <c r="BG239" s="148" t="str">
        <f t="shared" si="842"/>
        <v/>
      </c>
      <c r="BH239" s="149" t="str">
        <f t="shared" si="843"/>
        <v/>
      </c>
      <c r="BI239" s="150" t="str">
        <f t="shared" si="844"/>
        <v/>
      </c>
      <c r="BJ239" s="89"/>
      <c r="BK239" s="5"/>
      <c r="BL239" s="89"/>
      <c r="BM239" s="143" t="str">
        <f t="shared" si="876"/>
        <v/>
      </c>
      <c r="BN239" s="144" t="str">
        <f t="shared" si="877"/>
        <v/>
      </c>
      <c r="BO239" s="145" t="str">
        <f t="shared" si="878"/>
        <v/>
      </c>
      <c r="BP239" s="145" t="str">
        <f t="shared" si="879"/>
        <v/>
      </c>
      <c r="BQ239" s="146" t="str">
        <f t="shared" si="880"/>
        <v/>
      </c>
      <c r="BR239" s="147" t="str">
        <f t="shared" si="881"/>
        <v/>
      </c>
      <c r="BS239" s="148" t="str">
        <f t="shared" si="882"/>
        <v/>
      </c>
      <c r="BT239" s="149" t="str">
        <f t="shared" si="883"/>
        <v/>
      </c>
      <c r="BU239" s="150" t="str">
        <f t="shared" si="884"/>
        <v/>
      </c>
      <c r="BV239" s="89"/>
      <c r="BW239" s="5"/>
      <c r="BX239" s="89"/>
      <c r="BY239" s="143" t="str">
        <f t="shared" si="885"/>
        <v/>
      </c>
      <c r="BZ239" s="144" t="str">
        <f t="shared" si="886"/>
        <v/>
      </c>
      <c r="CA239" s="145" t="str">
        <f t="shared" si="887"/>
        <v/>
      </c>
      <c r="CB239" s="145" t="str">
        <f t="shared" si="888"/>
        <v/>
      </c>
      <c r="CC239" s="146" t="str">
        <f t="shared" si="889"/>
        <v/>
      </c>
      <c r="CD239" s="147" t="str">
        <f t="shared" si="890"/>
        <v/>
      </c>
      <c r="CE239" s="148" t="str">
        <f t="shared" si="891"/>
        <v/>
      </c>
      <c r="CF239" s="149" t="str">
        <f t="shared" si="892"/>
        <v/>
      </c>
      <c r="CG239" s="150" t="str">
        <f t="shared" si="893"/>
        <v/>
      </c>
      <c r="CH239" s="89"/>
      <c r="CI239" s="5"/>
      <c r="CJ239" s="89"/>
      <c r="CK239" s="143" t="str">
        <f t="shared" si="894"/>
        <v/>
      </c>
      <c r="CL239" s="144" t="str">
        <f t="shared" si="895"/>
        <v/>
      </c>
      <c r="CM239" s="145" t="str">
        <f t="shared" si="896"/>
        <v/>
      </c>
      <c r="CN239" s="145" t="str">
        <f t="shared" si="897"/>
        <v/>
      </c>
      <c r="CO239" s="146" t="str">
        <f t="shared" si="898"/>
        <v/>
      </c>
      <c r="CP239" s="147" t="str">
        <f t="shared" si="899"/>
        <v/>
      </c>
      <c r="CQ239" s="148" t="str">
        <f t="shared" si="900"/>
        <v/>
      </c>
      <c r="CR239" s="149" t="str">
        <f t="shared" si="901"/>
        <v/>
      </c>
      <c r="CS239" s="150" t="str">
        <f t="shared" si="902"/>
        <v/>
      </c>
      <c r="CT239" s="89"/>
      <c r="CU239" s="5"/>
      <c r="CV239" s="89"/>
      <c r="CW239" s="143" t="str">
        <f t="shared" si="903"/>
        <v/>
      </c>
      <c r="CX239" s="144" t="str">
        <f t="shared" si="904"/>
        <v/>
      </c>
      <c r="CY239" s="145" t="str">
        <f t="shared" si="905"/>
        <v/>
      </c>
      <c r="CZ239" s="145" t="str">
        <f t="shared" si="906"/>
        <v/>
      </c>
      <c r="DA239" s="146" t="str">
        <f t="shared" si="907"/>
        <v/>
      </c>
      <c r="DB239" s="147" t="str">
        <f t="shared" si="908"/>
        <v/>
      </c>
      <c r="DC239" s="148" t="str">
        <f t="shared" si="909"/>
        <v/>
      </c>
      <c r="DD239" s="149" t="str">
        <f t="shared" si="910"/>
        <v/>
      </c>
      <c r="DE239" s="150" t="str">
        <f t="shared" si="911"/>
        <v/>
      </c>
      <c r="DF239" s="89"/>
      <c r="DG239" s="5"/>
      <c r="DH239" s="89"/>
      <c r="DI239" s="143" t="str">
        <f t="shared" si="912"/>
        <v/>
      </c>
      <c r="DJ239" s="144" t="str">
        <f t="shared" si="913"/>
        <v/>
      </c>
      <c r="DK239" s="145" t="str">
        <f t="shared" si="914"/>
        <v/>
      </c>
      <c r="DL239" s="145" t="str">
        <f t="shared" si="915"/>
        <v/>
      </c>
      <c r="DM239" s="146" t="str">
        <f t="shared" si="916"/>
        <v/>
      </c>
      <c r="DN239" s="147" t="str">
        <f t="shared" si="917"/>
        <v/>
      </c>
      <c r="DO239" s="148" t="str">
        <f t="shared" si="918"/>
        <v/>
      </c>
      <c r="DP239" s="149" t="str">
        <f t="shared" si="919"/>
        <v/>
      </c>
      <c r="DQ239" s="150" t="str">
        <f t="shared" si="920"/>
        <v/>
      </c>
      <c r="DR239" s="89"/>
      <c r="DS239" s="5"/>
      <c r="DT239" s="89"/>
      <c r="DU239" s="143" t="str">
        <f t="shared" si="921"/>
        <v/>
      </c>
      <c r="DV239" s="144" t="str">
        <f t="shared" si="922"/>
        <v/>
      </c>
      <c r="DW239" s="145" t="str">
        <f t="shared" si="923"/>
        <v/>
      </c>
      <c r="DX239" s="145" t="str">
        <f t="shared" si="924"/>
        <v/>
      </c>
      <c r="DY239" s="146" t="str">
        <f t="shared" si="925"/>
        <v/>
      </c>
      <c r="DZ239" s="147" t="str">
        <f t="shared" si="926"/>
        <v/>
      </c>
      <c r="EA239" s="148" t="str">
        <f t="shared" si="927"/>
        <v/>
      </c>
      <c r="EB239" s="149" t="str">
        <f t="shared" si="928"/>
        <v/>
      </c>
      <c r="EC239" s="150" t="str">
        <f t="shared" si="929"/>
        <v/>
      </c>
      <c r="ED239" s="89"/>
      <c r="EE239" s="5"/>
      <c r="EF239" s="89"/>
      <c r="EG239" s="143" t="str">
        <f t="shared" si="930"/>
        <v/>
      </c>
      <c r="EH239" s="144" t="str">
        <f t="shared" si="931"/>
        <v/>
      </c>
      <c r="EI239" s="145" t="str">
        <f t="shared" si="932"/>
        <v/>
      </c>
      <c r="EJ239" s="145" t="str">
        <f t="shared" si="933"/>
        <v/>
      </c>
      <c r="EK239" s="146" t="str">
        <f t="shared" si="934"/>
        <v/>
      </c>
      <c r="EL239" s="147" t="str">
        <f t="shared" si="935"/>
        <v/>
      </c>
      <c r="EM239" s="148" t="str">
        <f t="shared" si="936"/>
        <v/>
      </c>
      <c r="EN239" s="149" t="str">
        <f t="shared" si="937"/>
        <v/>
      </c>
      <c r="EO239" s="150" t="str">
        <f t="shared" si="938"/>
        <v/>
      </c>
      <c r="EP239" s="89"/>
      <c r="EQ239" s="5"/>
      <c r="ER239" s="89"/>
      <c r="ES239" s="143" t="str">
        <f t="shared" si="939"/>
        <v/>
      </c>
      <c r="ET239" s="144" t="str">
        <f t="shared" si="940"/>
        <v/>
      </c>
      <c r="EU239" s="145" t="str">
        <f t="shared" si="941"/>
        <v/>
      </c>
      <c r="EV239" s="145" t="str">
        <f t="shared" si="942"/>
        <v/>
      </c>
      <c r="EW239" s="146" t="str">
        <f t="shared" si="943"/>
        <v/>
      </c>
      <c r="EX239" s="147" t="str">
        <f t="shared" si="944"/>
        <v/>
      </c>
      <c r="EY239" s="148" t="str">
        <f t="shared" si="945"/>
        <v/>
      </c>
      <c r="EZ239" s="149" t="str">
        <f t="shared" si="946"/>
        <v/>
      </c>
      <c r="FA239" s="150" t="str">
        <f t="shared" si="947"/>
        <v/>
      </c>
      <c r="FB239" s="89"/>
      <c r="FC239" s="5"/>
      <c r="FD239" s="89"/>
      <c r="FE239" s="143" t="str">
        <f t="shared" si="948"/>
        <v/>
      </c>
      <c r="FF239" s="144" t="str">
        <f t="shared" si="949"/>
        <v/>
      </c>
      <c r="FG239" s="145" t="str">
        <f t="shared" si="950"/>
        <v/>
      </c>
      <c r="FH239" s="145" t="str">
        <f t="shared" si="951"/>
        <v/>
      </c>
      <c r="FI239" s="146" t="str">
        <f t="shared" si="952"/>
        <v/>
      </c>
      <c r="FJ239" s="147" t="str">
        <f t="shared" si="953"/>
        <v/>
      </c>
      <c r="FK239" s="148" t="str">
        <f t="shared" si="954"/>
        <v/>
      </c>
      <c r="FL239" s="149" t="str">
        <f t="shared" si="955"/>
        <v/>
      </c>
      <c r="FM239" s="150" t="str">
        <f t="shared" si="956"/>
        <v/>
      </c>
      <c r="FN239" s="89"/>
      <c r="FO239" s="5"/>
      <c r="FP239" s="89"/>
      <c r="FQ239" s="143" t="str">
        <f>IF(FU239="","",#REF!)</f>
        <v/>
      </c>
      <c r="FR239" s="144" t="str">
        <f t="shared" si="957"/>
        <v/>
      </c>
      <c r="FS239" s="145" t="str">
        <f t="shared" si="958"/>
        <v/>
      </c>
      <c r="FT239" s="145" t="str">
        <f t="shared" si="959"/>
        <v/>
      </c>
      <c r="FU239" s="146" t="str">
        <f t="shared" si="960"/>
        <v/>
      </c>
      <c r="FV239" s="147" t="str">
        <f t="shared" si="961"/>
        <v/>
      </c>
      <c r="FW239" s="148" t="str">
        <f t="shared" si="962"/>
        <v/>
      </c>
      <c r="FX239" s="149" t="str">
        <f t="shared" si="963"/>
        <v/>
      </c>
      <c r="FY239" s="150" t="str">
        <f t="shared" si="964"/>
        <v/>
      </c>
      <c r="FZ239" s="89"/>
      <c r="GA239" s="5"/>
      <c r="GB239" s="89"/>
      <c r="GC239" s="143" t="str">
        <f t="shared" si="965"/>
        <v/>
      </c>
      <c r="GD239" s="144" t="str">
        <f t="shared" si="966"/>
        <v/>
      </c>
      <c r="GE239" s="145" t="str">
        <f t="shared" si="967"/>
        <v/>
      </c>
      <c r="GF239" s="145" t="str">
        <f t="shared" si="968"/>
        <v/>
      </c>
      <c r="GG239" s="146" t="str">
        <f t="shared" si="969"/>
        <v/>
      </c>
      <c r="GH239" s="147" t="str">
        <f t="shared" si="970"/>
        <v/>
      </c>
      <c r="GI239" s="148" t="str">
        <f t="shared" si="971"/>
        <v/>
      </c>
      <c r="GJ239" s="149" t="str">
        <f t="shared" si="972"/>
        <v/>
      </c>
      <c r="GK239" s="150" t="str">
        <f t="shared" si="973"/>
        <v/>
      </c>
      <c r="GL239" s="89"/>
      <c r="GM239" s="5"/>
      <c r="GN239" s="89"/>
      <c r="GO239" s="143" t="str">
        <f t="shared" si="974"/>
        <v/>
      </c>
      <c r="GP239" s="144" t="str">
        <f t="shared" si="975"/>
        <v/>
      </c>
      <c r="GQ239" s="145" t="str">
        <f t="shared" si="976"/>
        <v/>
      </c>
      <c r="GR239" s="145" t="str">
        <f t="shared" si="977"/>
        <v/>
      </c>
      <c r="GS239" s="146" t="str">
        <f t="shared" si="978"/>
        <v/>
      </c>
      <c r="GT239" s="147" t="str">
        <f t="shared" si="979"/>
        <v/>
      </c>
      <c r="GU239" s="148" t="str">
        <f t="shared" si="980"/>
        <v/>
      </c>
      <c r="GV239" s="149" t="str">
        <f t="shared" si="981"/>
        <v/>
      </c>
      <c r="GW239" s="150" t="str">
        <f t="shared" si="982"/>
        <v/>
      </c>
      <c r="GX239" s="89"/>
      <c r="GY239" s="5"/>
      <c r="GZ239" s="89"/>
      <c r="HA239" s="143" t="str">
        <f t="shared" si="983"/>
        <v/>
      </c>
      <c r="HB239" s="144" t="str">
        <f t="shared" si="984"/>
        <v/>
      </c>
      <c r="HC239" s="145" t="str">
        <f t="shared" si="985"/>
        <v/>
      </c>
      <c r="HD239" s="145" t="str">
        <f t="shared" si="986"/>
        <v/>
      </c>
      <c r="HE239" s="146" t="str">
        <f t="shared" si="987"/>
        <v/>
      </c>
      <c r="HF239" s="147" t="str">
        <f t="shared" si="988"/>
        <v/>
      </c>
      <c r="HG239" s="148" t="str">
        <f t="shared" si="989"/>
        <v/>
      </c>
      <c r="HH239" s="149" t="str">
        <f t="shared" si="990"/>
        <v/>
      </c>
      <c r="HI239" s="150" t="str">
        <f t="shared" si="991"/>
        <v/>
      </c>
      <c r="HJ239" s="89"/>
      <c r="HK239" s="5"/>
      <c r="HL239" s="89"/>
      <c r="HM239" s="143" t="str">
        <f t="shared" si="992"/>
        <v/>
      </c>
      <c r="HN239" s="144" t="str">
        <f t="shared" si="993"/>
        <v/>
      </c>
      <c r="HO239" s="145" t="str">
        <f t="shared" si="994"/>
        <v/>
      </c>
      <c r="HP239" s="145" t="str">
        <f t="shared" si="995"/>
        <v/>
      </c>
      <c r="HQ239" s="146" t="str">
        <f t="shared" si="996"/>
        <v/>
      </c>
      <c r="HR239" s="147" t="str">
        <f t="shared" si="997"/>
        <v/>
      </c>
      <c r="HS239" s="148" t="str">
        <f t="shared" si="998"/>
        <v/>
      </c>
      <c r="HT239" s="149" t="str">
        <f t="shared" si="999"/>
        <v/>
      </c>
      <c r="HU239" s="150" t="str">
        <f t="shared" si="1000"/>
        <v/>
      </c>
      <c r="HV239" s="89"/>
      <c r="HW239" s="5"/>
      <c r="HX239" s="89"/>
      <c r="HY239" s="143" t="str">
        <f t="shared" si="1001"/>
        <v/>
      </c>
      <c r="HZ239" s="144" t="str">
        <f t="shared" si="1002"/>
        <v/>
      </c>
      <c r="IA239" s="145" t="str">
        <f t="shared" si="1003"/>
        <v/>
      </c>
      <c r="IB239" s="145" t="str">
        <f t="shared" si="1004"/>
        <v/>
      </c>
      <c r="IC239" s="146" t="str">
        <f t="shared" si="1005"/>
        <v/>
      </c>
      <c r="ID239" s="147" t="str">
        <f t="shared" si="1006"/>
        <v/>
      </c>
      <c r="IE239" s="148" t="str">
        <f t="shared" si="1007"/>
        <v/>
      </c>
      <c r="IF239" s="149" t="str">
        <f t="shared" si="1008"/>
        <v/>
      </c>
      <c r="IG239" s="150" t="str">
        <f t="shared" si="1009"/>
        <v/>
      </c>
      <c r="IH239" s="89"/>
      <c r="II239" s="5"/>
      <c r="IJ239" s="89"/>
      <c r="IK239" s="143" t="str">
        <f t="shared" si="1010"/>
        <v/>
      </c>
      <c r="IL239" s="144" t="str">
        <f t="shared" si="1011"/>
        <v/>
      </c>
      <c r="IM239" s="145" t="str">
        <f t="shared" si="1012"/>
        <v/>
      </c>
      <c r="IN239" s="145" t="str">
        <f t="shared" si="1013"/>
        <v/>
      </c>
      <c r="IO239" s="146" t="str">
        <f t="shared" si="1014"/>
        <v/>
      </c>
      <c r="IP239" s="147" t="str">
        <f t="shared" si="1015"/>
        <v/>
      </c>
      <c r="IQ239" s="148" t="str">
        <f t="shared" si="1016"/>
        <v/>
      </c>
      <c r="IR239" s="149" t="str">
        <f t="shared" si="1017"/>
        <v/>
      </c>
      <c r="IS239" s="150" t="str">
        <f t="shared" si="1018"/>
        <v/>
      </c>
      <c r="IT239" s="89"/>
      <c r="IU239" s="5"/>
      <c r="IV239" s="89"/>
      <c r="IW239" s="143" t="str">
        <f t="shared" si="1019"/>
        <v/>
      </c>
      <c r="IX239" s="144" t="str">
        <f t="shared" si="1020"/>
        <v/>
      </c>
      <c r="IY239" s="145" t="str">
        <f t="shared" si="1021"/>
        <v/>
      </c>
      <c r="IZ239" s="145" t="str">
        <f t="shared" si="1022"/>
        <v/>
      </c>
      <c r="JA239" s="146" t="str">
        <f t="shared" si="1023"/>
        <v/>
      </c>
      <c r="JB239" s="147" t="str">
        <f t="shared" si="1024"/>
        <v/>
      </c>
      <c r="JC239" s="148" t="str">
        <f t="shared" si="1025"/>
        <v/>
      </c>
      <c r="JD239" s="149" t="str">
        <f t="shared" si="1026"/>
        <v/>
      </c>
      <c r="JE239" s="150" t="str">
        <f t="shared" si="1027"/>
        <v/>
      </c>
      <c r="JF239" s="89"/>
      <c r="JG239" s="5"/>
      <c r="JH239" s="89"/>
      <c r="JI239" s="143" t="str">
        <f t="shared" si="1028"/>
        <v/>
      </c>
      <c r="JJ239" s="144" t="str">
        <f t="shared" si="1029"/>
        <v/>
      </c>
      <c r="JK239" s="145" t="str">
        <f t="shared" si="1030"/>
        <v/>
      </c>
      <c r="JL239" s="145" t="str">
        <f t="shared" si="1031"/>
        <v/>
      </c>
      <c r="JM239" s="146" t="str">
        <f t="shared" si="1032"/>
        <v/>
      </c>
      <c r="JN239" s="147" t="str">
        <f t="shared" si="1033"/>
        <v/>
      </c>
      <c r="JO239" s="148" t="str">
        <f t="shared" si="1034"/>
        <v/>
      </c>
      <c r="JP239" s="149" t="str">
        <f t="shared" si="1035"/>
        <v/>
      </c>
      <c r="JQ239" s="150" t="str">
        <f t="shared" si="1036"/>
        <v/>
      </c>
      <c r="JR239" s="89"/>
      <c r="JS239" s="5"/>
      <c r="JT239" s="89"/>
      <c r="JU239" s="143" t="str">
        <f t="shared" si="1037"/>
        <v/>
      </c>
      <c r="JV239" s="144" t="str">
        <f t="shared" si="1038"/>
        <v/>
      </c>
      <c r="JW239" s="145" t="str">
        <f t="shared" si="1039"/>
        <v/>
      </c>
      <c r="JX239" s="145" t="str">
        <f t="shared" si="1040"/>
        <v/>
      </c>
      <c r="JY239" s="146" t="str">
        <f t="shared" si="1041"/>
        <v/>
      </c>
      <c r="JZ239" s="147" t="str">
        <f t="shared" si="1042"/>
        <v/>
      </c>
      <c r="KA239" s="148" t="str">
        <f t="shared" si="1043"/>
        <v/>
      </c>
      <c r="KB239" s="149" t="str">
        <f t="shared" si="1044"/>
        <v/>
      </c>
      <c r="KC239" s="150" t="str">
        <f t="shared" si="1045"/>
        <v/>
      </c>
      <c r="KD239" s="89"/>
      <c r="KE239" s="5"/>
      <c r="KF239" s="89"/>
    </row>
    <row r="240" spans="1:292" ht="13.5" customHeight="1" x14ac:dyDescent="0.25">
      <c r="A240" s="100"/>
      <c r="E240" s="143" t="str">
        <f t="shared" si="845"/>
        <v/>
      </c>
      <c r="F240" s="144" t="str">
        <f t="shared" si="846"/>
        <v/>
      </c>
      <c r="G240" s="145" t="str">
        <f t="shared" si="847"/>
        <v/>
      </c>
      <c r="H240" s="145" t="str">
        <f t="shared" si="848"/>
        <v/>
      </c>
      <c r="I240" s="146" t="str">
        <f t="shared" si="849"/>
        <v/>
      </c>
      <c r="J240" s="147" t="str">
        <f t="shared" si="850"/>
        <v/>
      </c>
      <c r="K240" s="148" t="str">
        <f t="shared" si="851"/>
        <v/>
      </c>
      <c r="L240" s="149" t="str">
        <f t="shared" si="852"/>
        <v/>
      </c>
      <c r="M240" s="150" t="str">
        <f t="shared" si="853"/>
        <v/>
      </c>
      <c r="O240" s="5"/>
      <c r="Q240" s="143" t="str">
        <f t="shared" si="854"/>
        <v/>
      </c>
      <c r="R240" s="144" t="str">
        <f t="shared" si="855"/>
        <v/>
      </c>
      <c r="S240" s="145" t="str">
        <f t="shared" si="856"/>
        <v/>
      </c>
      <c r="T240" s="145" t="str">
        <f t="shared" si="857"/>
        <v/>
      </c>
      <c r="U240" s="146" t="str">
        <f t="shared" si="858"/>
        <v/>
      </c>
      <c r="V240" s="147" t="str">
        <f t="shared" si="859"/>
        <v/>
      </c>
      <c r="W240" s="148" t="str">
        <f t="shared" si="860"/>
        <v/>
      </c>
      <c r="X240" s="149" t="str">
        <f t="shared" si="861"/>
        <v/>
      </c>
      <c r="Y240" s="150" t="str">
        <f t="shared" si="862"/>
        <v/>
      </c>
      <c r="AA240" s="5"/>
      <c r="AC240" s="143" t="str">
        <f t="shared" si="863"/>
        <v/>
      </c>
      <c r="AD240" s="144" t="str">
        <f t="shared" si="864"/>
        <v/>
      </c>
      <c r="AE240" s="145" t="str">
        <f t="shared" si="865"/>
        <v/>
      </c>
      <c r="AF240" s="145" t="str">
        <f t="shared" si="866"/>
        <v/>
      </c>
      <c r="AG240" s="146" t="str">
        <f t="shared" si="867"/>
        <v/>
      </c>
      <c r="AH240" s="147" t="str">
        <f t="shared" si="868"/>
        <v/>
      </c>
      <c r="AI240" s="148" t="str">
        <f t="shared" si="869"/>
        <v/>
      </c>
      <c r="AJ240" s="149" t="str">
        <f t="shared" si="870"/>
        <v/>
      </c>
      <c r="AK240" s="150" t="str">
        <f t="shared" si="871"/>
        <v/>
      </c>
      <c r="AM240" s="5"/>
      <c r="AO240" s="143" t="str">
        <f t="shared" si="831"/>
        <v/>
      </c>
      <c r="AP240" s="144" t="str">
        <f t="shared" si="832"/>
        <v/>
      </c>
      <c r="AQ240" s="145" t="str">
        <f t="shared" si="872"/>
        <v/>
      </c>
      <c r="AR240" s="145" t="str">
        <f t="shared" si="873"/>
        <v/>
      </c>
      <c r="AS240" s="146" t="str">
        <f t="shared" si="833"/>
        <v/>
      </c>
      <c r="AT240" s="147" t="str">
        <f t="shared" si="834"/>
        <v/>
      </c>
      <c r="AU240" s="148" t="str">
        <f t="shared" si="835"/>
        <v/>
      </c>
      <c r="AV240" s="149" t="str">
        <f t="shared" si="836"/>
        <v/>
      </c>
      <c r="AW240" s="150" t="str">
        <f t="shared" si="837"/>
        <v/>
      </c>
      <c r="AX240" s="89"/>
      <c r="AY240" s="5"/>
      <c r="AZ240" s="89"/>
      <c r="BA240" s="143" t="str">
        <f t="shared" si="838"/>
        <v/>
      </c>
      <c r="BB240" s="144" t="str">
        <f t="shared" si="839"/>
        <v/>
      </c>
      <c r="BC240" s="145" t="str">
        <f t="shared" si="874"/>
        <v/>
      </c>
      <c r="BD240" s="145" t="str">
        <f t="shared" si="875"/>
        <v/>
      </c>
      <c r="BE240" s="146" t="str">
        <f t="shared" si="840"/>
        <v/>
      </c>
      <c r="BF240" s="147" t="str">
        <f t="shared" si="841"/>
        <v/>
      </c>
      <c r="BG240" s="148" t="str">
        <f t="shared" si="842"/>
        <v/>
      </c>
      <c r="BH240" s="149" t="str">
        <f t="shared" si="843"/>
        <v/>
      </c>
      <c r="BI240" s="150" t="str">
        <f t="shared" si="844"/>
        <v/>
      </c>
      <c r="BJ240" s="89"/>
      <c r="BK240" s="5"/>
      <c r="BL240" s="89"/>
      <c r="BM240" s="143" t="str">
        <f t="shared" si="876"/>
        <v/>
      </c>
      <c r="BN240" s="144" t="str">
        <f t="shared" si="877"/>
        <v/>
      </c>
      <c r="BO240" s="145" t="str">
        <f t="shared" si="878"/>
        <v/>
      </c>
      <c r="BP240" s="145" t="str">
        <f t="shared" si="879"/>
        <v/>
      </c>
      <c r="BQ240" s="146" t="str">
        <f t="shared" si="880"/>
        <v/>
      </c>
      <c r="BR240" s="147" t="str">
        <f t="shared" si="881"/>
        <v/>
      </c>
      <c r="BS240" s="148" t="str">
        <f t="shared" si="882"/>
        <v/>
      </c>
      <c r="BT240" s="149" t="str">
        <f t="shared" si="883"/>
        <v/>
      </c>
      <c r="BU240" s="150" t="str">
        <f t="shared" si="884"/>
        <v/>
      </c>
      <c r="BV240" s="89"/>
      <c r="BW240" s="5"/>
      <c r="BX240" s="89"/>
      <c r="BY240" s="143" t="str">
        <f t="shared" si="885"/>
        <v/>
      </c>
      <c r="BZ240" s="144" t="str">
        <f t="shared" si="886"/>
        <v/>
      </c>
      <c r="CA240" s="145" t="str">
        <f t="shared" si="887"/>
        <v/>
      </c>
      <c r="CB240" s="145" t="str">
        <f t="shared" si="888"/>
        <v/>
      </c>
      <c r="CC240" s="146" t="str">
        <f t="shared" si="889"/>
        <v/>
      </c>
      <c r="CD240" s="147" t="str">
        <f t="shared" si="890"/>
        <v/>
      </c>
      <c r="CE240" s="148" t="str">
        <f t="shared" si="891"/>
        <v/>
      </c>
      <c r="CF240" s="149" t="str">
        <f t="shared" si="892"/>
        <v/>
      </c>
      <c r="CG240" s="150" t="str">
        <f t="shared" si="893"/>
        <v/>
      </c>
      <c r="CH240" s="89"/>
      <c r="CI240" s="5"/>
      <c r="CJ240" s="89"/>
      <c r="CK240" s="143" t="str">
        <f t="shared" si="894"/>
        <v/>
      </c>
      <c r="CL240" s="144" t="str">
        <f t="shared" si="895"/>
        <v/>
      </c>
      <c r="CM240" s="145" t="str">
        <f t="shared" si="896"/>
        <v/>
      </c>
      <c r="CN240" s="145" t="str">
        <f t="shared" si="897"/>
        <v/>
      </c>
      <c r="CO240" s="146" t="str">
        <f t="shared" si="898"/>
        <v/>
      </c>
      <c r="CP240" s="147" t="str">
        <f t="shared" si="899"/>
        <v/>
      </c>
      <c r="CQ240" s="148" t="str">
        <f t="shared" si="900"/>
        <v/>
      </c>
      <c r="CR240" s="149" t="str">
        <f t="shared" si="901"/>
        <v/>
      </c>
      <c r="CS240" s="150" t="str">
        <f t="shared" si="902"/>
        <v/>
      </c>
      <c r="CT240" s="89"/>
      <c r="CU240" s="5"/>
      <c r="CV240" s="89"/>
      <c r="CW240" s="143" t="str">
        <f t="shared" si="903"/>
        <v/>
      </c>
      <c r="CX240" s="144" t="str">
        <f t="shared" si="904"/>
        <v/>
      </c>
      <c r="CY240" s="145" t="str">
        <f t="shared" si="905"/>
        <v/>
      </c>
      <c r="CZ240" s="145" t="str">
        <f t="shared" si="906"/>
        <v/>
      </c>
      <c r="DA240" s="146" t="str">
        <f t="shared" si="907"/>
        <v/>
      </c>
      <c r="DB240" s="147" t="str">
        <f t="shared" si="908"/>
        <v/>
      </c>
      <c r="DC240" s="148" t="str">
        <f t="shared" si="909"/>
        <v/>
      </c>
      <c r="DD240" s="149" t="str">
        <f t="shared" si="910"/>
        <v/>
      </c>
      <c r="DE240" s="150" t="str">
        <f t="shared" si="911"/>
        <v/>
      </c>
      <c r="DF240" s="89"/>
      <c r="DG240" s="5"/>
      <c r="DH240" s="89"/>
      <c r="DI240" s="143" t="str">
        <f t="shared" si="912"/>
        <v/>
      </c>
      <c r="DJ240" s="144" t="str">
        <f t="shared" si="913"/>
        <v/>
      </c>
      <c r="DK240" s="145" t="str">
        <f t="shared" si="914"/>
        <v/>
      </c>
      <c r="DL240" s="145" t="str">
        <f t="shared" si="915"/>
        <v/>
      </c>
      <c r="DM240" s="146" t="str">
        <f t="shared" si="916"/>
        <v/>
      </c>
      <c r="DN240" s="147" t="str">
        <f t="shared" si="917"/>
        <v/>
      </c>
      <c r="DO240" s="148" t="str">
        <f t="shared" si="918"/>
        <v/>
      </c>
      <c r="DP240" s="149" t="str">
        <f t="shared" si="919"/>
        <v/>
      </c>
      <c r="DQ240" s="150" t="str">
        <f t="shared" si="920"/>
        <v/>
      </c>
      <c r="DR240" s="89"/>
      <c r="DS240" s="5"/>
      <c r="DT240" s="89"/>
      <c r="DU240" s="143" t="str">
        <f t="shared" si="921"/>
        <v/>
      </c>
      <c r="DV240" s="144" t="str">
        <f t="shared" si="922"/>
        <v/>
      </c>
      <c r="DW240" s="145" t="str">
        <f t="shared" si="923"/>
        <v/>
      </c>
      <c r="DX240" s="145" t="str">
        <f t="shared" si="924"/>
        <v/>
      </c>
      <c r="DY240" s="146" t="str">
        <f t="shared" si="925"/>
        <v/>
      </c>
      <c r="DZ240" s="147" t="str">
        <f t="shared" si="926"/>
        <v/>
      </c>
      <c r="EA240" s="148" t="str">
        <f t="shared" si="927"/>
        <v/>
      </c>
      <c r="EB240" s="149" t="str">
        <f t="shared" si="928"/>
        <v/>
      </c>
      <c r="EC240" s="150" t="str">
        <f t="shared" si="929"/>
        <v/>
      </c>
      <c r="ED240" s="89"/>
      <c r="EE240" s="5"/>
      <c r="EF240" s="89"/>
      <c r="EG240" s="143" t="str">
        <f t="shared" si="930"/>
        <v/>
      </c>
      <c r="EH240" s="144" t="str">
        <f t="shared" si="931"/>
        <v/>
      </c>
      <c r="EI240" s="145" t="str">
        <f t="shared" si="932"/>
        <v/>
      </c>
      <c r="EJ240" s="145" t="str">
        <f t="shared" si="933"/>
        <v/>
      </c>
      <c r="EK240" s="146" t="str">
        <f t="shared" si="934"/>
        <v/>
      </c>
      <c r="EL240" s="147" t="str">
        <f t="shared" si="935"/>
        <v/>
      </c>
      <c r="EM240" s="148" t="str">
        <f t="shared" si="936"/>
        <v/>
      </c>
      <c r="EN240" s="149" t="str">
        <f t="shared" si="937"/>
        <v/>
      </c>
      <c r="EO240" s="150" t="str">
        <f t="shared" si="938"/>
        <v/>
      </c>
      <c r="EP240" s="89"/>
      <c r="EQ240" s="5"/>
      <c r="ER240" s="89"/>
      <c r="ES240" s="143" t="str">
        <f t="shared" si="939"/>
        <v/>
      </c>
      <c r="ET240" s="144" t="str">
        <f t="shared" si="940"/>
        <v/>
      </c>
      <c r="EU240" s="145" t="str">
        <f t="shared" si="941"/>
        <v/>
      </c>
      <c r="EV240" s="145" t="str">
        <f t="shared" si="942"/>
        <v/>
      </c>
      <c r="EW240" s="146" t="str">
        <f t="shared" si="943"/>
        <v/>
      </c>
      <c r="EX240" s="147" t="str">
        <f t="shared" si="944"/>
        <v/>
      </c>
      <c r="EY240" s="148" t="str">
        <f t="shared" si="945"/>
        <v/>
      </c>
      <c r="EZ240" s="149" t="str">
        <f t="shared" si="946"/>
        <v/>
      </c>
      <c r="FA240" s="150" t="str">
        <f t="shared" si="947"/>
        <v/>
      </c>
      <c r="FB240" s="89"/>
      <c r="FC240" s="5"/>
      <c r="FD240" s="89"/>
      <c r="FE240" s="143" t="str">
        <f t="shared" si="948"/>
        <v/>
      </c>
      <c r="FF240" s="144" t="str">
        <f t="shared" si="949"/>
        <v/>
      </c>
      <c r="FG240" s="145" t="str">
        <f t="shared" si="950"/>
        <v/>
      </c>
      <c r="FH240" s="145" t="str">
        <f t="shared" si="951"/>
        <v/>
      </c>
      <c r="FI240" s="146" t="str">
        <f t="shared" si="952"/>
        <v/>
      </c>
      <c r="FJ240" s="147" t="str">
        <f t="shared" si="953"/>
        <v/>
      </c>
      <c r="FK240" s="148" t="str">
        <f t="shared" si="954"/>
        <v/>
      </c>
      <c r="FL240" s="149" t="str">
        <f t="shared" si="955"/>
        <v/>
      </c>
      <c r="FM240" s="150" t="str">
        <f t="shared" si="956"/>
        <v/>
      </c>
      <c r="FN240" s="89"/>
      <c r="FO240" s="5"/>
      <c r="FP240" s="89"/>
      <c r="FQ240" s="143" t="str">
        <f>IF(FU240="","",#REF!)</f>
        <v/>
      </c>
      <c r="FR240" s="144" t="str">
        <f t="shared" si="957"/>
        <v/>
      </c>
      <c r="FS240" s="145" t="str">
        <f t="shared" si="958"/>
        <v/>
      </c>
      <c r="FT240" s="145" t="str">
        <f t="shared" si="959"/>
        <v/>
      </c>
      <c r="FU240" s="146" t="str">
        <f t="shared" si="960"/>
        <v/>
      </c>
      <c r="FV240" s="147" t="str">
        <f t="shared" si="961"/>
        <v/>
      </c>
      <c r="FW240" s="148" t="str">
        <f t="shared" si="962"/>
        <v/>
      </c>
      <c r="FX240" s="149" t="str">
        <f t="shared" si="963"/>
        <v/>
      </c>
      <c r="FY240" s="150" t="str">
        <f t="shared" si="964"/>
        <v/>
      </c>
      <c r="FZ240" s="89"/>
      <c r="GA240" s="5"/>
      <c r="GB240" s="89"/>
      <c r="GC240" s="143" t="str">
        <f t="shared" si="965"/>
        <v/>
      </c>
      <c r="GD240" s="144" t="str">
        <f t="shared" si="966"/>
        <v/>
      </c>
      <c r="GE240" s="145" t="str">
        <f t="shared" si="967"/>
        <v/>
      </c>
      <c r="GF240" s="145" t="str">
        <f t="shared" si="968"/>
        <v/>
      </c>
      <c r="GG240" s="146" t="str">
        <f t="shared" si="969"/>
        <v/>
      </c>
      <c r="GH240" s="147" t="str">
        <f t="shared" si="970"/>
        <v/>
      </c>
      <c r="GI240" s="148" t="str">
        <f t="shared" si="971"/>
        <v/>
      </c>
      <c r="GJ240" s="149" t="str">
        <f t="shared" si="972"/>
        <v/>
      </c>
      <c r="GK240" s="150" t="str">
        <f t="shared" si="973"/>
        <v/>
      </c>
      <c r="GL240" s="89"/>
      <c r="GM240" s="5"/>
      <c r="GN240" s="89"/>
      <c r="GO240" s="143" t="str">
        <f t="shared" si="974"/>
        <v/>
      </c>
      <c r="GP240" s="144" t="str">
        <f t="shared" si="975"/>
        <v/>
      </c>
      <c r="GQ240" s="145" t="str">
        <f t="shared" si="976"/>
        <v/>
      </c>
      <c r="GR240" s="145" t="str">
        <f t="shared" si="977"/>
        <v/>
      </c>
      <c r="GS240" s="146" t="str">
        <f t="shared" si="978"/>
        <v/>
      </c>
      <c r="GT240" s="147" t="str">
        <f t="shared" si="979"/>
        <v/>
      </c>
      <c r="GU240" s="148" t="str">
        <f t="shared" si="980"/>
        <v/>
      </c>
      <c r="GV240" s="149" t="str">
        <f t="shared" si="981"/>
        <v/>
      </c>
      <c r="GW240" s="150" t="str">
        <f t="shared" si="982"/>
        <v/>
      </c>
      <c r="GX240" s="89"/>
      <c r="GY240" s="5"/>
      <c r="GZ240" s="89"/>
      <c r="HA240" s="143" t="str">
        <f t="shared" si="983"/>
        <v/>
      </c>
      <c r="HB240" s="144" t="str">
        <f t="shared" si="984"/>
        <v/>
      </c>
      <c r="HC240" s="145" t="str">
        <f t="shared" si="985"/>
        <v/>
      </c>
      <c r="HD240" s="145" t="str">
        <f t="shared" si="986"/>
        <v/>
      </c>
      <c r="HE240" s="146" t="str">
        <f t="shared" si="987"/>
        <v/>
      </c>
      <c r="HF240" s="147" t="str">
        <f t="shared" si="988"/>
        <v/>
      </c>
      <c r="HG240" s="148" t="str">
        <f t="shared" si="989"/>
        <v/>
      </c>
      <c r="HH240" s="149" t="str">
        <f t="shared" si="990"/>
        <v/>
      </c>
      <c r="HI240" s="150" t="str">
        <f t="shared" si="991"/>
        <v/>
      </c>
      <c r="HJ240" s="89"/>
      <c r="HK240" s="5"/>
      <c r="HL240" s="89"/>
      <c r="HM240" s="143" t="str">
        <f t="shared" si="992"/>
        <v/>
      </c>
      <c r="HN240" s="144" t="str">
        <f t="shared" si="993"/>
        <v/>
      </c>
      <c r="HO240" s="145" t="str">
        <f t="shared" si="994"/>
        <v/>
      </c>
      <c r="HP240" s="145" t="str">
        <f t="shared" si="995"/>
        <v/>
      </c>
      <c r="HQ240" s="146" t="str">
        <f t="shared" si="996"/>
        <v/>
      </c>
      <c r="HR240" s="147" t="str">
        <f t="shared" si="997"/>
        <v/>
      </c>
      <c r="HS240" s="148" t="str">
        <f t="shared" si="998"/>
        <v/>
      </c>
      <c r="HT240" s="149" t="str">
        <f t="shared" si="999"/>
        <v/>
      </c>
      <c r="HU240" s="150" t="str">
        <f t="shared" si="1000"/>
        <v/>
      </c>
      <c r="HV240" s="89"/>
      <c r="HW240" s="5"/>
      <c r="HX240" s="89"/>
      <c r="HY240" s="143" t="str">
        <f t="shared" si="1001"/>
        <v/>
      </c>
      <c r="HZ240" s="144" t="str">
        <f t="shared" si="1002"/>
        <v/>
      </c>
      <c r="IA240" s="145" t="str">
        <f t="shared" si="1003"/>
        <v/>
      </c>
      <c r="IB240" s="145" t="str">
        <f t="shared" si="1004"/>
        <v/>
      </c>
      <c r="IC240" s="146" t="str">
        <f t="shared" si="1005"/>
        <v/>
      </c>
      <c r="ID240" s="147" t="str">
        <f t="shared" si="1006"/>
        <v/>
      </c>
      <c r="IE240" s="148" t="str">
        <f t="shared" si="1007"/>
        <v/>
      </c>
      <c r="IF240" s="149" t="str">
        <f t="shared" si="1008"/>
        <v/>
      </c>
      <c r="IG240" s="150" t="str">
        <f t="shared" si="1009"/>
        <v/>
      </c>
      <c r="IH240" s="89"/>
      <c r="II240" s="5"/>
      <c r="IJ240" s="89"/>
      <c r="IK240" s="143" t="str">
        <f t="shared" si="1010"/>
        <v/>
      </c>
      <c r="IL240" s="144" t="str">
        <f t="shared" si="1011"/>
        <v/>
      </c>
      <c r="IM240" s="145" t="str">
        <f t="shared" si="1012"/>
        <v/>
      </c>
      <c r="IN240" s="145" t="str">
        <f t="shared" si="1013"/>
        <v/>
      </c>
      <c r="IO240" s="146" t="str">
        <f t="shared" si="1014"/>
        <v/>
      </c>
      <c r="IP240" s="147" t="str">
        <f t="shared" si="1015"/>
        <v/>
      </c>
      <c r="IQ240" s="148" t="str">
        <f t="shared" si="1016"/>
        <v/>
      </c>
      <c r="IR240" s="149" t="str">
        <f t="shared" si="1017"/>
        <v/>
      </c>
      <c r="IS240" s="150" t="str">
        <f t="shared" si="1018"/>
        <v/>
      </c>
      <c r="IT240" s="89"/>
      <c r="IU240" s="5"/>
      <c r="IV240" s="89"/>
      <c r="IW240" s="143" t="str">
        <f t="shared" si="1019"/>
        <v/>
      </c>
      <c r="IX240" s="144" t="str">
        <f t="shared" si="1020"/>
        <v/>
      </c>
      <c r="IY240" s="145" t="str">
        <f t="shared" si="1021"/>
        <v/>
      </c>
      <c r="IZ240" s="145" t="str">
        <f t="shared" si="1022"/>
        <v/>
      </c>
      <c r="JA240" s="146" t="str">
        <f t="shared" si="1023"/>
        <v/>
      </c>
      <c r="JB240" s="147" t="str">
        <f t="shared" si="1024"/>
        <v/>
      </c>
      <c r="JC240" s="148" t="str">
        <f t="shared" si="1025"/>
        <v/>
      </c>
      <c r="JD240" s="149" t="str">
        <f t="shared" si="1026"/>
        <v/>
      </c>
      <c r="JE240" s="150" t="str">
        <f t="shared" si="1027"/>
        <v/>
      </c>
      <c r="JF240" s="89"/>
      <c r="JG240" s="5"/>
      <c r="JH240" s="89"/>
      <c r="JI240" s="143" t="str">
        <f t="shared" si="1028"/>
        <v/>
      </c>
      <c r="JJ240" s="144" t="str">
        <f t="shared" si="1029"/>
        <v/>
      </c>
      <c r="JK240" s="145" t="str">
        <f t="shared" si="1030"/>
        <v/>
      </c>
      <c r="JL240" s="145" t="str">
        <f t="shared" si="1031"/>
        <v/>
      </c>
      <c r="JM240" s="146" t="str">
        <f t="shared" si="1032"/>
        <v/>
      </c>
      <c r="JN240" s="147" t="str">
        <f t="shared" si="1033"/>
        <v/>
      </c>
      <c r="JO240" s="148" t="str">
        <f t="shared" si="1034"/>
        <v/>
      </c>
      <c r="JP240" s="149" t="str">
        <f t="shared" si="1035"/>
        <v/>
      </c>
      <c r="JQ240" s="150" t="str">
        <f t="shared" si="1036"/>
        <v/>
      </c>
      <c r="JR240" s="89"/>
      <c r="JS240" s="5"/>
      <c r="JT240" s="89"/>
      <c r="JU240" s="143" t="str">
        <f t="shared" si="1037"/>
        <v/>
      </c>
      <c r="JV240" s="144" t="str">
        <f t="shared" si="1038"/>
        <v/>
      </c>
      <c r="JW240" s="145" t="str">
        <f t="shared" si="1039"/>
        <v/>
      </c>
      <c r="JX240" s="145" t="str">
        <f t="shared" si="1040"/>
        <v/>
      </c>
      <c r="JY240" s="146" t="str">
        <f t="shared" si="1041"/>
        <v/>
      </c>
      <c r="JZ240" s="147" t="str">
        <f t="shared" si="1042"/>
        <v/>
      </c>
      <c r="KA240" s="148" t="str">
        <f t="shared" si="1043"/>
        <v/>
      </c>
      <c r="KB240" s="149" t="str">
        <f t="shared" si="1044"/>
        <v/>
      </c>
      <c r="KC240" s="150" t="str">
        <f t="shared" si="1045"/>
        <v/>
      </c>
      <c r="KD240" s="89"/>
      <c r="KE240" s="5"/>
      <c r="KF240" s="89"/>
    </row>
    <row r="241" spans="1:292" ht="13.5" customHeight="1" x14ac:dyDescent="0.25">
      <c r="A241" s="100"/>
      <c r="E241" s="143" t="str">
        <f t="shared" si="845"/>
        <v/>
      </c>
      <c r="F241" s="144" t="str">
        <f t="shared" si="846"/>
        <v/>
      </c>
      <c r="G241" s="145" t="str">
        <f t="shared" si="847"/>
        <v/>
      </c>
      <c r="H241" s="145" t="str">
        <f t="shared" si="848"/>
        <v/>
      </c>
      <c r="I241" s="146" t="str">
        <f t="shared" si="849"/>
        <v/>
      </c>
      <c r="J241" s="147" t="str">
        <f t="shared" si="850"/>
        <v/>
      </c>
      <c r="K241" s="148" t="str">
        <f t="shared" si="851"/>
        <v/>
      </c>
      <c r="L241" s="149" t="str">
        <f t="shared" si="852"/>
        <v/>
      </c>
      <c r="M241" s="150" t="str">
        <f t="shared" si="853"/>
        <v/>
      </c>
      <c r="O241" s="5"/>
      <c r="Q241" s="143" t="str">
        <f t="shared" si="854"/>
        <v/>
      </c>
      <c r="R241" s="144" t="str">
        <f t="shared" si="855"/>
        <v/>
      </c>
      <c r="S241" s="145" t="str">
        <f t="shared" si="856"/>
        <v/>
      </c>
      <c r="T241" s="145" t="str">
        <f t="shared" si="857"/>
        <v/>
      </c>
      <c r="U241" s="146" t="str">
        <f t="shared" si="858"/>
        <v/>
      </c>
      <c r="V241" s="147" t="str">
        <f t="shared" si="859"/>
        <v/>
      </c>
      <c r="W241" s="148" t="str">
        <f t="shared" si="860"/>
        <v/>
      </c>
      <c r="X241" s="149" t="str">
        <f t="shared" si="861"/>
        <v/>
      </c>
      <c r="Y241" s="150" t="str">
        <f t="shared" si="862"/>
        <v/>
      </c>
      <c r="AA241" s="5"/>
      <c r="AC241" s="143" t="str">
        <f t="shared" si="863"/>
        <v/>
      </c>
      <c r="AD241" s="144" t="str">
        <f t="shared" si="864"/>
        <v/>
      </c>
      <c r="AE241" s="145" t="str">
        <f t="shared" si="865"/>
        <v/>
      </c>
      <c r="AF241" s="145" t="str">
        <f t="shared" si="866"/>
        <v/>
      </c>
      <c r="AG241" s="146" t="str">
        <f t="shared" si="867"/>
        <v/>
      </c>
      <c r="AH241" s="147" t="str">
        <f t="shared" si="868"/>
        <v/>
      </c>
      <c r="AI241" s="148" t="str">
        <f t="shared" si="869"/>
        <v/>
      </c>
      <c r="AJ241" s="149" t="str">
        <f t="shared" si="870"/>
        <v/>
      </c>
      <c r="AK241" s="150" t="str">
        <f t="shared" si="871"/>
        <v/>
      </c>
      <c r="AM241" s="5"/>
      <c r="AO241" s="143" t="str">
        <f t="shared" si="831"/>
        <v/>
      </c>
      <c r="AP241" s="144" t="str">
        <f t="shared" si="832"/>
        <v/>
      </c>
      <c r="AQ241" s="145" t="str">
        <f t="shared" si="872"/>
        <v/>
      </c>
      <c r="AR241" s="145" t="str">
        <f t="shared" si="873"/>
        <v/>
      </c>
      <c r="AS241" s="146" t="str">
        <f t="shared" si="833"/>
        <v/>
      </c>
      <c r="AT241" s="147" t="str">
        <f t="shared" si="834"/>
        <v/>
      </c>
      <c r="AU241" s="148" t="str">
        <f t="shared" si="835"/>
        <v/>
      </c>
      <c r="AV241" s="149" t="str">
        <f t="shared" si="836"/>
        <v/>
      </c>
      <c r="AW241" s="150" t="str">
        <f t="shared" si="837"/>
        <v/>
      </c>
      <c r="AX241" s="89"/>
      <c r="AY241" s="5"/>
      <c r="AZ241" s="89"/>
      <c r="BA241" s="143" t="str">
        <f t="shared" si="838"/>
        <v/>
      </c>
      <c r="BB241" s="144" t="str">
        <f t="shared" si="839"/>
        <v/>
      </c>
      <c r="BC241" s="145" t="str">
        <f t="shared" si="874"/>
        <v/>
      </c>
      <c r="BD241" s="145" t="str">
        <f t="shared" si="875"/>
        <v/>
      </c>
      <c r="BE241" s="146" t="str">
        <f t="shared" si="840"/>
        <v/>
      </c>
      <c r="BF241" s="147" t="str">
        <f t="shared" si="841"/>
        <v/>
      </c>
      <c r="BG241" s="148" t="str">
        <f t="shared" si="842"/>
        <v/>
      </c>
      <c r="BH241" s="149" t="str">
        <f t="shared" si="843"/>
        <v/>
      </c>
      <c r="BI241" s="150" t="str">
        <f t="shared" si="844"/>
        <v/>
      </c>
      <c r="BJ241" s="89"/>
      <c r="BK241" s="5"/>
      <c r="BL241" s="89"/>
      <c r="BM241" s="143" t="str">
        <f t="shared" si="876"/>
        <v/>
      </c>
      <c r="BN241" s="144" t="str">
        <f t="shared" si="877"/>
        <v/>
      </c>
      <c r="BO241" s="145" t="str">
        <f t="shared" si="878"/>
        <v/>
      </c>
      <c r="BP241" s="145" t="str">
        <f t="shared" si="879"/>
        <v/>
      </c>
      <c r="BQ241" s="146" t="str">
        <f t="shared" si="880"/>
        <v/>
      </c>
      <c r="BR241" s="147" t="str">
        <f t="shared" si="881"/>
        <v/>
      </c>
      <c r="BS241" s="148" t="str">
        <f t="shared" si="882"/>
        <v/>
      </c>
      <c r="BT241" s="149" t="str">
        <f t="shared" si="883"/>
        <v/>
      </c>
      <c r="BU241" s="150" t="str">
        <f t="shared" si="884"/>
        <v/>
      </c>
      <c r="BV241" s="89"/>
      <c r="BW241" s="5"/>
      <c r="BX241" s="89"/>
      <c r="BY241" s="143" t="str">
        <f t="shared" si="885"/>
        <v/>
      </c>
      <c r="BZ241" s="144" t="str">
        <f t="shared" si="886"/>
        <v/>
      </c>
      <c r="CA241" s="145" t="str">
        <f t="shared" si="887"/>
        <v/>
      </c>
      <c r="CB241" s="145" t="str">
        <f t="shared" si="888"/>
        <v/>
      </c>
      <c r="CC241" s="146" t="str">
        <f t="shared" si="889"/>
        <v/>
      </c>
      <c r="CD241" s="147" t="str">
        <f t="shared" si="890"/>
        <v/>
      </c>
      <c r="CE241" s="148" t="str">
        <f t="shared" si="891"/>
        <v/>
      </c>
      <c r="CF241" s="149" t="str">
        <f t="shared" si="892"/>
        <v/>
      </c>
      <c r="CG241" s="150" t="str">
        <f t="shared" si="893"/>
        <v/>
      </c>
      <c r="CH241" s="89"/>
      <c r="CI241" s="5"/>
      <c r="CJ241" s="89"/>
      <c r="CK241" s="143" t="str">
        <f t="shared" si="894"/>
        <v/>
      </c>
      <c r="CL241" s="144" t="str">
        <f t="shared" si="895"/>
        <v/>
      </c>
      <c r="CM241" s="145" t="str">
        <f t="shared" si="896"/>
        <v/>
      </c>
      <c r="CN241" s="145" t="str">
        <f t="shared" si="897"/>
        <v/>
      </c>
      <c r="CO241" s="146" t="str">
        <f t="shared" si="898"/>
        <v/>
      </c>
      <c r="CP241" s="147" t="str">
        <f t="shared" si="899"/>
        <v/>
      </c>
      <c r="CQ241" s="148" t="str">
        <f t="shared" si="900"/>
        <v/>
      </c>
      <c r="CR241" s="149" t="str">
        <f t="shared" si="901"/>
        <v/>
      </c>
      <c r="CS241" s="150" t="str">
        <f t="shared" si="902"/>
        <v/>
      </c>
      <c r="CT241" s="89"/>
      <c r="CU241" s="5"/>
      <c r="CV241" s="89"/>
      <c r="CW241" s="143" t="str">
        <f t="shared" si="903"/>
        <v/>
      </c>
      <c r="CX241" s="144" t="str">
        <f t="shared" si="904"/>
        <v/>
      </c>
      <c r="CY241" s="145" t="str">
        <f t="shared" si="905"/>
        <v/>
      </c>
      <c r="CZ241" s="145" t="str">
        <f t="shared" si="906"/>
        <v/>
      </c>
      <c r="DA241" s="146" t="str">
        <f t="shared" si="907"/>
        <v/>
      </c>
      <c r="DB241" s="147" t="str">
        <f t="shared" si="908"/>
        <v/>
      </c>
      <c r="DC241" s="148" t="str">
        <f t="shared" si="909"/>
        <v/>
      </c>
      <c r="DD241" s="149" t="str">
        <f t="shared" si="910"/>
        <v/>
      </c>
      <c r="DE241" s="150" t="str">
        <f t="shared" si="911"/>
        <v/>
      </c>
      <c r="DF241" s="89"/>
      <c r="DG241" s="5"/>
      <c r="DH241" s="89"/>
      <c r="DI241" s="143" t="str">
        <f t="shared" si="912"/>
        <v/>
      </c>
      <c r="DJ241" s="144" t="str">
        <f t="shared" si="913"/>
        <v/>
      </c>
      <c r="DK241" s="145" t="str">
        <f t="shared" si="914"/>
        <v/>
      </c>
      <c r="DL241" s="145" t="str">
        <f t="shared" si="915"/>
        <v/>
      </c>
      <c r="DM241" s="146" t="str">
        <f t="shared" si="916"/>
        <v/>
      </c>
      <c r="DN241" s="147" t="str">
        <f t="shared" si="917"/>
        <v/>
      </c>
      <c r="DO241" s="148" t="str">
        <f t="shared" si="918"/>
        <v/>
      </c>
      <c r="DP241" s="149" t="str">
        <f t="shared" si="919"/>
        <v/>
      </c>
      <c r="DQ241" s="150" t="str">
        <f t="shared" si="920"/>
        <v/>
      </c>
      <c r="DR241" s="89"/>
      <c r="DS241" s="5"/>
      <c r="DT241" s="89"/>
      <c r="DU241" s="143" t="str">
        <f t="shared" si="921"/>
        <v/>
      </c>
      <c r="DV241" s="144" t="str">
        <f t="shared" si="922"/>
        <v/>
      </c>
      <c r="DW241" s="145" t="str">
        <f t="shared" si="923"/>
        <v/>
      </c>
      <c r="DX241" s="145" t="str">
        <f t="shared" si="924"/>
        <v/>
      </c>
      <c r="DY241" s="146" t="str">
        <f t="shared" si="925"/>
        <v/>
      </c>
      <c r="DZ241" s="147" t="str">
        <f t="shared" si="926"/>
        <v/>
      </c>
      <c r="EA241" s="148" t="str">
        <f t="shared" si="927"/>
        <v/>
      </c>
      <c r="EB241" s="149" t="str">
        <f t="shared" si="928"/>
        <v/>
      </c>
      <c r="EC241" s="150" t="str">
        <f t="shared" si="929"/>
        <v/>
      </c>
      <c r="ED241" s="89"/>
      <c r="EE241" s="5"/>
      <c r="EF241" s="89"/>
      <c r="EG241" s="143" t="str">
        <f t="shared" si="930"/>
        <v/>
      </c>
      <c r="EH241" s="144" t="str">
        <f t="shared" si="931"/>
        <v/>
      </c>
      <c r="EI241" s="145" t="str">
        <f t="shared" si="932"/>
        <v/>
      </c>
      <c r="EJ241" s="145" t="str">
        <f t="shared" si="933"/>
        <v/>
      </c>
      <c r="EK241" s="146" t="str">
        <f t="shared" si="934"/>
        <v/>
      </c>
      <c r="EL241" s="147" t="str">
        <f t="shared" si="935"/>
        <v/>
      </c>
      <c r="EM241" s="148" t="str">
        <f t="shared" si="936"/>
        <v/>
      </c>
      <c r="EN241" s="149" t="str">
        <f t="shared" si="937"/>
        <v/>
      </c>
      <c r="EO241" s="150" t="str">
        <f t="shared" si="938"/>
        <v/>
      </c>
      <c r="EP241" s="89"/>
      <c r="EQ241" s="5"/>
      <c r="ER241" s="89"/>
      <c r="ES241" s="143" t="str">
        <f t="shared" si="939"/>
        <v/>
      </c>
      <c r="ET241" s="144" t="str">
        <f t="shared" si="940"/>
        <v/>
      </c>
      <c r="EU241" s="145" t="str">
        <f t="shared" si="941"/>
        <v/>
      </c>
      <c r="EV241" s="145" t="str">
        <f t="shared" si="942"/>
        <v/>
      </c>
      <c r="EW241" s="146" t="str">
        <f t="shared" si="943"/>
        <v/>
      </c>
      <c r="EX241" s="147" t="str">
        <f t="shared" si="944"/>
        <v/>
      </c>
      <c r="EY241" s="148" t="str">
        <f t="shared" si="945"/>
        <v/>
      </c>
      <c r="EZ241" s="149" t="str">
        <f t="shared" si="946"/>
        <v/>
      </c>
      <c r="FA241" s="150" t="str">
        <f t="shared" si="947"/>
        <v/>
      </c>
      <c r="FB241" s="89"/>
      <c r="FC241" s="5"/>
      <c r="FD241" s="89"/>
      <c r="FE241" s="143" t="str">
        <f t="shared" si="948"/>
        <v/>
      </c>
      <c r="FF241" s="144" t="str">
        <f t="shared" si="949"/>
        <v/>
      </c>
      <c r="FG241" s="145" t="str">
        <f t="shared" si="950"/>
        <v/>
      </c>
      <c r="FH241" s="145" t="str">
        <f t="shared" si="951"/>
        <v/>
      </c>
      <c r="FI241" s="146" t="str">
        <f t="shared" si="952"/>
        <v/>
      </c>
      <c r="FJ241" s="147" t="str">
        <f t="shared" si="953"/>
        <v/>
      </c>
      <c r="FK241" s="148" t="str">
        <f t="shared" si="954"/>
        <v/>
      </c>
      <c r="FL241" s="149" t="str">
        <f t="shared" si="955"/>
        <v/>
      </c>
      <c r="FM241" s="150" t="str">
        <f t="shared" si="956"/>
        <v/>
      </c>
      <c r="FN241" s="89"/>
      <c r="FO241" s="5"/>
      <c r="FP241" s="89"/>
      <c r="FQ241" s="143" t="str">
        <f>IF(FU241="","",#REF!)</f>
        <v/>
      </c>
      <c r="FR241" s="144" t="str">
        <f t="shared" si="957"/>
        <v/>
      </c>
      <c r="FS241" s="145" t="str">
        <f t="shared" si="958"/>
        <v/>
      </c>
      <c r="FT241" s="145" t="str">
        <f t="shared" si="959"/>
        <v/>
      </c>
      <c r="FU241" s="146" t="str">
        <f t="shared" si="960"/>
        <v/>
      </c>
      <c r="FV241" s="147" t="str">
        <f t="shared" si="961"/>
        <v/>
      </c>
      <c r="FW241" s="148" t="str">
        <f t="shared" si="962"/>
        <v/>
      </c>
      <c r="FX241" s="149" t="str">
        <f t="shared" si="963"/>
        <v/>
      </c>
      <c r="FY241" s="150" t="str">
        <f t="shared" si="964"/>
        <v/>
      </c>
      <c r="FZ241" s="89"/>
      <c r="GA241" s="5"/>
      <c r="GB241" s="89"/>
      <c r="GC241" s="143" t="str">
        <f t="shared" si="965"/>
        <v/>
      </c>
      <c r="GD241" s="144" t="str">
        <f t="shared" si="966"/>
        <v/>
      </c>
      <c r="GE241" s="145" t="str">
        <f t="shared" si="967"/>
        <v/>
      </c>
      <c r="GF241" s="145" t="str">
        <f t="shared" si="968"/>
        <v/>
      </c>
      <c r="GG241" s="146" t="str">
        <f t="shared" si="969"/>
        <v/>
      </c>
      <c r="GH241" s="147" t="str">
        <f t="shared" si="970"/>
        <v/>
      </c>
      <c r="GI241" s="148" t="str">
        <f t="shared" si="971"/>
        <v/>
      </c>
      <c r="GJ241" s="149" t="str">
        <f t="shared" si="972"/>
        <v/>
      </c>
      <c r="GK241" s="150" t="str">
        <f t="shared" si="973"/>
        <v/>
      </c>
      <c r="GL241" s="89"/>
      <c r="GM241" s="5"/>
      <c r="GN241" s="89"/>
      <c r="GO241" s="143" t="str">
        <f t="shared" si="974"/>
        <v/>
      </c>
      <c r="GP241" s="144" t="str">
        <f t="shared" si="975"/>
        <v/>
      </c>
      <c r="GQ241" s="145" t="str">
        <f t="shared" si="976"/>
        <v/>
      </c>
      <c r="GR241" s="145" t="str">
        <f t="shared" si="977"/>
        <v/>
      </c>
      <c r="GS241" s="146" t="str">
        <f t="shared" si="978"/>
        <v/>
      </c>
      <c r="GT241" s="147" t="str">
        <f t="shared" si="979"/>
        <v/>
      </c>
      <c r="GU241" s="148" t="str">
        <f t="shared" si="980"/>
        <v/>
      </c>
      <c r="GV241" s="149" t="str">
        <f t="shared" si="981"/>
        <v/>
      </c>
      <c r="GW241" s="150" t="str">
        <f t="shared" si="982"/>
        <v/>
      </c>
      <c r="GX241" s="89"/>
      <c r="GY241" s="5"/>
      <c r="GZ241" s="89"/>
      <c r="HA241" s="143" t="str">
        <f t="shared" si="983"/>
        <v/>
      </c>
      <c r="HB241" s="144" t="str">
        <f t="shared" si="984"/>
        <v/>
      </c>
      <c r="HC241" s="145" t="str">
        <f t="shared" si="985"/>
        <v/>
      </c>
      <c r="HD241" s="145" t="str">
        <f t="shared" si="986"/>
        <v/>
      </c>
      <c r="HE241" s="146" t="str">
        <f t="shared" si="987"/>
        <v/>
      </c>
      <c r="HF241" s="147" t="str">
        <f t="shared" si="988"/>
        <v/>
      </c>
      <c r="HG241" s="148" t="str">
        <f t="shared" si="989"/>
        <v/>
      </c>
      <c r="HH241" s="149" t="str">
        <f t="shared" si="990"/>
        <v/>
      </c>
      <c r="HI241" s="150" t="str">
        <f t="shared" si="991"/>
        <v/>
      </c>
      <c r="HJ241" s="89"/>
      <c r="HK241" s="5"/>
      <c r="HL241" s="89"/>
      <c r="HM241" s="143" t="str">
        <f t="shared" si="992"/>
        <v/>
      </c>
      <c r="HN241" s="144" t="str">
        <f t="shared" si="993"/>
        <v/>
      </c>
      <c r="HO241" s="145" t="str">
        <f t="shared" si="994"/>
        <v/>
      </c>
      <c r="HP241" s="145" t="str">
        <f t="shared" si="995"/>
        <v/>
      </c>
      <c r="HQ241" s="146" t="str">
        <f t="shared" si="996"/>
        <v/>
      </c>
      <c r="HR241" s="147" t="str">
        <f t="shared" si="997"/>
        <v/>
      </c>
      <c r="HS241" s="148" t="str">
        <f t="shared" si="998"/>
        <v/>
      </c>
      <c r="HT241" s="149" t="str">
        <f t="shared" si="999"/>
        <v/>
      </c>
      <c r="HU241" s="150" t="str">
        <f t="shared" si="1000"/>
        <v/>
      </c>
      <c r="HV241" s="89"/>
      <c r="HW241" s="5"/>
      <c r="HX241" s="89"/>
      <c r="HY241" s="143" t="str">
        <f t="shared" si="1001"/>
        <v/>
      </c>
      <c r="HZ241" s="144" t="str">
        <f t="shared" si="1002"/>
        <v/>
      </c>
      <c r="IA241" s="145" t="str">
        <f t="shared" si="1003"/>
        <v/>
      </c>
      <c r="IB241" s="145" t="str">
        <f t="shared" si="1004"/>
        <v/>
      </c>
      <c r="IC241" s="146" t="str">
        <f t="shared" si="1005"/>
        <v/>
      </c>
      <c r="ID241" s="147" t="str">
        <f t="shared" si="1006"/>
        <v/>
      </c>
      <c r="IE241" s="148" t="str">
        <f t="shared" si="1007"/>
        <v/>
      </c>
      <c r="IF241" s="149" t="str">
        <f t="shared" si="1008"/>
        <v/>
      </c>
      <c r="IG241" s="150" t="str">
        <f t="shared" si="1009"/>
        <v/>
      </c>
      <c r="IH241" s="89"/>
      <c r="II241" s="5"/>
      <c r="IJ241" s="89"/>
      <c r="IK241" s="143" t="str">
        <f t="shared" si="1010"/>
        <v/>
      </c>
      <c r="IL241" s="144" t="str">
        <f t="shared" si="1011"/>
        <v/>
      </c>
      <c r="IM241" s="145" t="str">
        <f t="shared" si="1012"/>
        <v/>
      </c>
      <c r="IN241" s="145" t="str">
        <f t="shared" si="1013"/>
        <v/>
      </c>
      <c r="IO241" s="146" t="str">
        <f t="shared" si="1014"/>
        <v/>
      </c>
      <c r="IP241" s="147" t="str">
        <f t="shared" si="1015"/>
        <v/>
      </c>
      <c r="IQ241" s="148" t="str">
        <f t="shared" si="1016"/>
        <v/>
      </c>
      <c r="IR241" s="149" t="str">
        <f t="shared" si="1017"/>
        <v/>
      </c>
      <c r="IS241" s="150" t="str">
        <f t="shared" si="1018"/>
        <v/>
      </c>
      <c r="IT241" s="89"/>
      <c r="IU241" s="5"/>
      <c r="IV241" s="89"/>
      <c r="IW241" s="143" t="str">
        <f t="shared" si="1019"/>
        <v/>
      </c>
      <c r="IX241" s="144" t="str">
        <f t="shared" si="1020"/>
        <v/>
      </c>
      <c r="IY241" s="145" t="str">
        <f t="shared" si="1021"/>
        <v/>
      </c>
      <c r="IZ241" s="145" t="str">
        <f t="shared" si="1022"/>
        <v/>
      </c>
      <c r="JA241" s="146" t="str">
        <f t="shared" si="1023"/>
        <v/>
      </c>
      <c r="JB241" s="147" t="str">
        <f t="shared" si="1024"/>
        <v/>
      </c>
      <c r="JC241" s="148" t="str">
        <f t="shared" si="1025"/>
        <v/>
      </c>
      <c r="JD241" s="149" t="str">
        <f t="shared" si="1026"/>
        <v/>
      </c>
      <c r="JE241" s="150" t="str">
        <f t="shared" si="1027"/>
        <v/>
      </c>
      <c r="JF241" s="89"/>
      <c r="JG241" s="5"/>
      <c r="JH241" s="89"/>
      <c r="JI241" s="143" t="str">
        <f t="shared" si="1028"/>
        <v/>
      </c>
      <c r="JJ241" s="144" t="str">
        <f t="shared" si="1029"/>
        <v/>
      </c>
      <c r="JK241" s="145" t="str">
        <f t="shared" si="1030"/>
        <v/>
      </c>
      <c r="JL241" s="145" t="str">
        <f t="shared" si="1031"/>
        <v/>
      </c>
      <c r="JM241" s="146" t="str">
        <f t="shared" si="1032"/>
        <v/>
      </c>
      <c r="JN241" s="147" t="str">
        <f t="shared" si="1033"/>
        <v/>
      </c>
      <c r="JO241" s="148" t="str">
        <f t="shared" si="1034"/>
        <v/>
      </c>
      <c r="JP241" s="149" t="str">
        <f t="shared" si="1035"/>
        <v/>
      </c>
      <c r="JQ241" s="150" t="str">
        <f t="shared" si="1036"/>
        <v/>
      </c>
      <c r="JR241" s="89"/>
      <c r="JS241" s="5"/>
      <c r="JT241" s="89"/>
      <c r="JU241" s="143" t="str">
        <f t="shared" si="1037"/>
        <v/>
      </c>
      <c r="JV241" s="144" t="str">
        <f t="shared" si="1038"/>
        <v/>
      </c>
      <c r="JW241" s="145" t="str">
        <f t="shared" si="1039"/>
        <v/>
      </c>
      <c r="JX241" s="145" t="str">
        <f t="shared" si="1040"/>
        <v/>
      </c>
      <c r="JY241" s="146" t="str">
        <f t="shared" si="1041"/>
        <v/>
      </c>
      <c r="JZ241" s="147" t="str">
        <f t="shared" si="1042"/>
        <v/>
      </c>
      <c r="KA241" s="148" t="str">
        <f t="shared" si="1043"/>
        <v/>
      </c>
      <c r="KB241" s="149" t="str">
        <f t="shared" si="1044"/>
        <v/>
      </c>
      <c r="KC241" s="150" t="str">
        <f t="shared" si="1045"/>
        <v/>
      </c>
      <c r="KD241" s="89"/>
      <c r="KE241" s="5"/>
      <c r="KF241" s="89"/>
    </row>
    <row r="242" spans="1:292" ht="13.5" customHeight="1" x14ac:dyDescent="0.25">
      <c r="A242" s="100"/>
      <c r="E242" s="143" t="str">
        <f t="shared" si="845"/>
        <v/>
      </c>
      <c r="F242" s="144" t="str">
        <f t="shared" si="846"/>
        <v/>
      </c>
      <c r="G242" s="145" t="str">
        <f t="shared" si="847"/>
        <v/>
      </c>
      <c r="H242" s="145" t="str">
        <f t="shared" si="848"/>
        <v/>
      </c>
      <c r="I242" s="146" t="str">
        <f t="shared" si="849"/>
        <v/>
      </c>
      <c r="J242" s="147" t="str">
        <f t="shared" si="850"/>
        <v/>
      </c>
      <c r="K242" s="148" t="str">
        <f t="shared" si="851"/>
        <v/>
      </c>
      <c r="L242" s="149" t="str">
        <f t="shared" si="852"/>
        <v/>
      </c>
      <c r="M242" s="150" t="str">
        <f t="shared" si="853"/>
        <v/>
      </c>
      <c r="O242" s="5"/>
      <c r="Q242" s="143" t="str">
        <f t="shared" si="854"/>
        <v/>
      </c>
      <c r="R242" s="144" t="str">
        <f t="shared" si="855"/>
        <v/>
      </c>
      <c r="S242" s="145" t="str">
        <f t="shared" si="856"/>
        <v/>
      </c>
      <c r="T242" s="145" t="str">
        <f t="shared" si="857"/>
        <v/>
      </c>
      <c r="U242" s="146" t="str">
        <f t="shared" si="858"/>
        <v/>
      </c>
      <c r="V242" s="147" t="str">
        <f t="shared" si="859"/>
        <v/>
      </c>
      <c r="W242" s="148" t="str">
        <f t="shared" si="860"/>
        <v/>
      </c>
      <c r="X242" s="149" t="str">
        <f t="shared" si="861"/>
        <v/>
      </c>
      <c r="Y242" s="150" t="str">
        <f t="shared" si="862"/>
        <v/>
      </c>
      <c r="AA242" s="5"/>
      <c r="AC242" s="143" t="str">
        <f t="shared" si="863"/>
        <v/>
      </c>
      <c r="AD242" s="144" t="str">
        <f t="shared" si="864"/>
        <v/>
      </c>
      <c r="AE242" s="145" t="str">
        <f t="shared" si="865"/>
        <v/>
      </c>
      <c r="AF242" s="145" t="str">
        <f t="shared" si="866"/>
        <v/>
      </c>
      <c r="AG242" s="146" t="str">
        <f t="shared" si="867"/>
        <v/>
      </c>
      <c r="AH242" s="147" t="str">
        <f t="shared" si="868"/>
        <v/>
      </c>
      <c r="AI242" s="148" t="str">
        <f t="shared" si="869"/>
        <v/>
      </c>
      <c r="AJ242" s="149" t="str">
        <f t="shared" si="870"/>
        <v/>
      </c>
      <c r="AK242" s="150" t="str">
        <f t="shared" si="871"/>
        <v/>
      </c>
      <c r="AM242" s="5"/>
      <c r="AO242" s="143" t="str">
        <f t="shared" si="831"/>
        <v/>
      </c>
      <c r="AP242" s="144" t="str">
        <f t="shared" si="832"/>
        <v/>
      </c>
      <c r="AQ242" s="145" t="str">
        <f t="shared" si="872"/>
        <v/>
      </c>
      <c r="AR242" s="145" t="str">
        <f t="shared" si="873"/>
        <v/>
      </c>
      <c r="AS242" s="146" t="str">
        <f t="shared" si="833"/>
        <v/>
      </c>
      <c r="AT242" s="147" t="str">
        <f t="shared" si="834"/>
        <v/>
      </c>
      <c r="AU242" s="148" t="str">
        <f t="shared" si="835"/>
        <v/>
      </c>
      <c r="AV242" s="149" t="str">
        <f t="shared" si="836"/>
        <v/>
      </c>
      <c r="AW242" s="150" t="str">
        <f t="shared" si="837"/>
        <v/>
      </c>
      <c r="AX242" s="89"/>
      <c r="AY242" s="5"/>
      <c r="AZ242" s="89"/>
      <c r="BA242" s="143" t="str">
        <f t="shared" si="838"/>
        <v/>
      </c>
      <c r="BB242" s="144" t="str">
        <f t="shared" si="839"/>
        <v/>
      </c>
      <c r="BC242" s="145" t="str">
        <f t="shared" si="874"/>
        <v/>
      </c>
      <c r="BD242" s="145" t="str">
        <f t="shared" si="875"/>
        <v/>
      </c>
      <c r="BE242" s="146" t="str">
        <f t="shared" si="840"/>
        <v/>
      </c>
      <c r="BF242" s="147" t="str">
        <f t="shared" si="841"/>
        <v/>
      </c>
      <c r="BG242" s="148" t="str">
        <f t="shared" si="842"/>
        <v/>
      </c>
      <c r="BH242" s="149" t="str">
        <f t="shared" si="843"/>
        <v/>
      </c>
      <c r="BI242" s="150" t="str">
        <f t="shared" si="844"/>
        <v/>
      </c>
      <c r="BJ242" s="89"/>
      <c r="BK242" s="5"/>
      <c r="BL242" s="89"/>
      <c r="BM242" s="143" t="str">
        <f t="shared" si="876"/>
        <v/>
      </c>
      <c r="BN242" s="144" t="str">
        <f t="shared" si="877"/>
        <v/>
      </c>
      <c r="BO242" s="145" t="str">
        <f t="shared" si="878"/>
        <v/>
      </c>
      <c r="BP242" s="145" t="str">
        <f t="shared" si="879"/>
        <v/>
      </c>
      <c r="BQ242" s="146" t="str">
        <f t="shared" si="880"/>
        <v/>
      </c>
      <c r="BR242" s="147" t="str">
        <f t="shared" si="881"/>
        <v/>
      </c>
      <c r="BS242" s="148" t="str">
        <f t="shared" si="882"/>
        <v/>
      </c>
      <c r="BT242" s="149" t="str">
        <f t="shared" si="883"/>
        <v/>
      </c>
      <c r="BU242" s="150" t="str">
        <f t="shared" si="884"/>
        <v/>
      </c>
      <c r="BV242" s="89"/>
      <c r="BW242" s="5"/>
      <c r="BX242" s="89"/>
      <c r="BY242" s="143" t="str">
        <f t="shared" si="885"/>
        <v/>
      </c>
      <c r="BZ242" s="144" t="str">
        <f t="shared" si="886"/>
        <v/>
      </c>
      <c r="CA242" s="145" t="str">
        <f t="shared" si="887"/>
        <v/>
      </c>
      <c r="CB242" s="145" t="str">
        <f t="shared" si="888"/>
        <v/>
      </c>
      <c r="CC242" s="146" t="str">
        <f t="shared" si="889"/>
        <v/>
      </c>
      <c r="CD242" s="147" t="str">
        <f t="shared" si="890"/>
        <v/>
      </c>
      <c r="CE242" s="148" t="str">
        <f t="shared" si="891"/>
        <v/>
      </c>
      <c r="CF242" s="149" t="str">
        <f t="shared" si="892"/>
        <v/>
      </c>
      <c r="CG242" s="150" t="str">
        <f t="shared" si="893"/>
        <v/>
      </c>
      <c r="CH242" s="89"/>
      <c r="CI242" s="5"/>
      <c r="CJ242" s="89"/>
      <c r="CK242" s="143" t="str">
        <f t="shared" si="894"/>
        <v/>
      </c>
      <c r="CL242" s="144" t="str">
        <f t="shared" si="895"/>
        <v/>
      </c>
      <c r="CM242" s="145" t="str">
        <f t="shared" si="896"/>
        <v/>
      </c>
      <c r="CN242" s="145" t="str">
        <f t="shared" si="897"/>
        <v/>
      </c>
      <c r="CO242" s="146" t="str">
        <f t="shared" si="898"/>
        <v/>
      </c>
      <c r="CP242" s="147" t="str">
        <f t="shared" si="899"/>
        <v/>
      </c>
      <c r="CQ242" s="148" t="str">
        <f t="shared" si="900"/>
        <v/>
      </c>
      <c r="CR242" s="149" t="str">
        <f t="shared" si="901"/>
        <v/>
      </c>
      <c r="CS242" s="150" t="str">
        <f t="shared" si="902"/>
        <v/>
      </c>
      <c r="CT242" s="89"/>
      <c r="CU242" s="5"/>
      <c r="CV242" s="89"/>
      <c r="CW242" s="143" t="str">
        <f t="shared" si="903"/>
        <v/>
      </c>
      <c r="CX242" s="144" t="str">
        <f t="shared" si="904"/>
        <v/>
      </c>
      <c r="CY242" s="145" t="str">
        <f t="shared" si="905"/>
        <v/>
      </c>
      <c r="CZ242" s="145" t="str">
        <f t="shared" si="906"/>
        <v/>
      </c>
      <c r="DA242" s="146" t="str">
        <f t="shared" si="907"/>
        <v/>
      </c>
      <c r="DB242" s="147" t="str">
        <f t="shared" si="908"/>
        <v/>
      </c>
      <c r="DC242" s="148" t="str">
        <f t="shared" si="909"/>
        <v/>
      </c>
      <c r="DD242" s="149" t="str">
        <f t="shared" si="910"/>
        <v/>
      </c>
      <c r="DE242" s="150" t="str">
        <f t="shared" si="911"/>
        <v/>
      </c>
      <c r="DF242" s="89"/>
      <c r="DG242" s="5"/>
      <c r="DH242" s="89"/>
      <c r="DI242" s="143" t="str">
        <f t="shared" si="912"/>
        <v/>
      </c>
      <c r="DJ242" s="144" t="str">
        <f t="shared" si="913"/>
        <v/>
      </c>
      <c r="DK242" s="145" t="str">
        <f t="shared" si="914"/>
        <v/>
      </c>
      <c r="DL242" s="145" t="str">
        <f t="shared" si="915"/>
        <v/>
      </c>
      <c r="DM242" s="146" t="str">
        <f t="shared" si="916"/>
        <v/>
      </c>
      <c r="DN242" s="147" t="str">
        <f t="shared" si="917"/>
        <v/>
      </c>
      <c r="DO242" s="148" t="str">
        <f t="shared" si="918"/>
        <v/>
      </c>
      <c r="DP242" s="149" t="str">
        <f t="shared" si="919"/>
        <v/>
      </c>
      <c r="DQ242" s="150" t="str">
        <f t="shared" si="920"/>
        <v/>
      </c>
      <c r="DR242" s="89"/>
      <c r="DS242" s="5"/>
      <c r="DT242" s="89"/>
      <c r="DU242" s="143" t="str">
        <f t="shared" si="921"/>
        <v/>
      </c>
      <c r="DV242" s="144" t="str">
        <f t="shared" si="922"/>
        <v/>
      </c>
      <c r="DW242" s="145" t="str">
        <f t="shared" si="923"/>
        <v/>
      </c>
      <c r="DX242" s="145" t="str">
        <f t="shared" si="924"/>
        <v/>
      </c>
      <c r="DY242" s="146" t="str">
        <f t="shared" si="925"/>
        <v/>
      </c>
      <c r="DZ242" s="147" t="str">
        <f t="shared" si="926"/>
        <v/>
      </c>
      <c r="EA242" s="148" t="str">
        <f t="shared" si="927"/>
        <v/>
      </c>
      <c r="EB242" s="149" t="str">
        <f t="shared" si="928"/>
        <v/>
      </c>
      <c r="EC242" s="150" t="str">
        <f t="shared" si="929"/>
        <v/>
      </c>
      <c r="ED242" s="89"/>
      <c r="EE242" s="5"/>
      <c r="EF242" s="89"/>
      <c r="EG242" s="143" t="str">
        <f t="shared" si="930"/>
        <v/>
      </c>
      <c r="EH242" s="144" t="str">
        <f t="shared" si="931"/>
        <v/>
      </c>
      <c r="EI242" s="145" t="str">
        <f t="shared" si="932"/>
        <v/>
      </c>
      <c r="EJ242" s="145" t="str">
        <f t="shared" si="933"/>
        <v/>
      </c>
      <c r="EK242" s="146" t="str">
        <f t="shared" si="934"/>
        <v/>
      </c>
      <c r="EL242" s="147" t="str">
        <f t="shared" si="935"/>
        <v/>
      </c>
      <c r="EM242" s="148" t="str">
        <f t="shared" si="936"/>
        <v/>
      </c>
      <c r="EN242" s="149" t="str">
        <f t="shared" si="937"/>
        <v/>
      </c>
      <c r="EO242" s="150" t="str">
        <f t="shared" si="938"/>
        <v/>
      </c>
      <c r="EP242" s="89"/>
      <c r="EQ242" s="5"/>
      <c r="ER242" s="89"/>
      <c r="ES242" s="143" t="str">
        <f t="shared" si="939"/>
        <v/>
      </c>
      <c r="ET242" s="144" t="str">
        <f t="shared" si="940"/>
        <v/>
      </c>
      <c r="EU242" s="145" t="str">
        <f t="shared" si="941"/>
        <v/>
      </c>
      <c r="EV242" s="145" t="str">
        <f t="shared" si="942"/>
        <v/>
      </c>
      <c r="EW242" s="146" t="str">
        <f t="shared" si="943"/>
        <v/>
      </c>
      <c r="EX242" s="147" t="str">
        <f t="shared" si="944"/>
        <v/>
      </c>
      <c r="EY242" s="148" t="str">
        <f t="shared" si="945"/>
        <v/>
      </c>
      <c r="EZ242" s="149" t="str">
        <f t="shared" si="946"/>
        <v/>
      </c>
      <c r="FA242" s="150" t="str">
        <f t="shared" si="947"/>
        <v/>
      </c>
      <c r="FB242" s="89"/>
      <c r="FC242" s="5"/>
      <c r="FD242" s="89"/>
      <c r="FE242" s="143" t="str">
        <f t="shared" si="948"/>
        <v/>
      </c>
      <c r="FF242" s="144" t="str">
        <f t="shared" si="949"/>
        <v/>
      </c>
      <c r="FG242" s="145" t="str">
        <f t="shared" si="950"/>
        <v/>
      </c>
      <c r="FH242" s="145" t="str">
        <f t="shared" si="951"/>
        <v/>
      </c>
      <c r="FI242" s="146" t="str">
        <f t="shared" si="952"/>
        <v/>
      </c>
      <c r="FJ242" s="147" t="str">
        <f t="shared" si="953"/>
        <v/>
      </c>
      <c r="FK242" s="148" t="str">
        <f t="shared" si="954"/>
        <v/>
      </c>
      <c r="FL242" s="149" t="str">
        <f t="shared" si="955"/>
        <v/>
      </c>
      <c r="FM242" s="150" t="str">
        <f t="shared" si="956"/>
        <v/>
      </c>
      <c r="FN242" s="89"/>
      <c r="FO242" s="5"/>
      <c r="FP242" s="89"/>
      <c r="FQ242" s="143" t="str">
        <f>IF(FU242="","",#REF!)</f>
        <v/>
      </c>
      <c r="FR242" s="144" t="str">
        <f t="shared" si="957"/>
        <v/>
      </c>
      <c r="FS242" s="145" t="str">
        <f t="shared" si="958"/>
        <v/>
      </c>
      <c r="FT242" s="145" t="str">
        <f t="shared" si="959"/>
        <v/>
      </c>
      <c r="FU242" s="146" t="str">
        <f t="shared" si="960"/>
        <v/>
      </c>
      <c r="FV242" s="147" t="str">
        <f t="shared" si="961"/>
        <v/>
      </c>
      <c r="FW242" s="148" t="str">
        <f t="shared" si="962"/>
        <v/>
      </c>
      <c r="FX242" s="149" t="str">
        <f t="shared" si="963"/>
        <v/>
      </c>
      <c r="FY242" s="150" t="str">
        <f t="shared" si="964"/>
        <v/>
      </c>
      <c r="FZ242" s="89"/>
      <c r="GA242" s="5"/>
      <c r="GB242" s="89"/>
      <c r="GC242" s="143" t="str">
        <f t="shared" si="965"/>
        <v/>
      </c>
      <c r="GD242" s="144" t="str">
        <f t="shared" si="966"/>
        <v/>
      </c>
      <c r="GE242" s="145" t="str">
        <f t="shared" si="967"/>
        <v/>
      </c>
      <c r="GF242" s="145" t="str">
        <f t="shared" si="968"/>
        <v/>
      </c>
      <c r="GG242" s="146" t="str">
        <f t="shared" si="969"/>
        <v/>
      </c>
      <c r="GH242" s="147" t="str">
        <f t="shared" si="970"/>
        <v/>
      </c>
      <c r="GI242" s="148" t="str">
        <f t="shared" si="971"/>
        <v/>
      </c>
      <c r="GJ242" s="149" t="str">
        <f t="shared" si="972"/>
        <v/>
      </c>
      <c r="GK242" s="150" t="str">
        <f t="shared" si="973"/>
        <v/>
      </c>
      <c r="GL242" s="89"/>
      <c r="GM242" s="5"/>
      <c r="GN242" s="89"/>
      <c r="GO242" s="143" t="str">
        <f t="shared" si="974"/>
        <v/>
      </c>
      <c r="GP242" s="144" t="str">
        <f t="shared" si="975"/>
        <v/>
      </c>
      <c r="GQ242" s="145" t="str">
        <f t="shared" si="976"/>
        <v/>
      </c>
      <c r="GR242" s="145" t="str">
        <f t="shared" si="977"/>
        <v/>
      </c>
      <c r="GS242" s="146" t="str">
        <f t="shared" si="978"/>
        <v/>
      </c>
      <c r="GT242" s="147" t="str">
        <f t="shared" si="979"/>
        <v/>
      </c>
      <c r="GU242" s="148" t="str">
        <f t="shared" si="980"/>
        <v/>
      </c>
      <c r="GV242" s="149" t="str">
        <f t="shared" si="981"/>
        <v/>
      </c>
      <c r="GW242" s="150" t="str">
        <f t="shared" si="982"/>
        <v/>
      </c>
      <c r="GX242" s="89"/>
      <c r="GY242" s="5"/>
      <c r="GZ242" s="89"/>
      <c r="HA242" s="143" t="str">
        <f t="shared" si="983"/>
        <v/>
      </c>
      <c r="HB242" s="144" t="str">
        <f t="shared" si="984"/>
        <v/>
      </c>
      <c r="HC242" s="145" t="str">
        <f t="shared" si="985"/>
        <v/>
      </c>
      <c r="HD242" s="145" t="str">
        <f t="shared" si="986"/>
        <v/>
      </c>
      <c r="HE242" s="146" t="str">
        <f t="shared" si="987"/>
        <v/>
      </c>
      <c r="HF242" s="147" t="str">
        <f t="shared" si="988"/>
        <v/>
      </c>
      <c r="HG242" s="148" t="str">
        <f t="shared" si="989"/>
        <v/>
      </c>
      <c r="HH242" s="149" t="str">
        <f t="shared" si="990"/>
        <v/>
      </c>
      <c r="HI242" s="150" t="str">
        <f t="shared" si="991"/>
        <v/>
      </c>
      <c r="HJ242" s="89"/>
      <c r="HK242" s="5"/>
      <c r="HL242" s="89"/>
      <c r="HM242" s="143" t="str">
        <f t="shared" si="992"/>
        <v/>
      </c>
      <c r="HN242" s="144" t="str">
        <f t="shared" si="993"/>
        <v/>
      </c>
      <c r="HO242" s="145" t="str">
        <f t="shared" si="994"/>
        <v/>
      </c>
      <c r="HP242" s="145" t="str">
        <f t="shared" si="995"/>
        <v/>
      </c>
      <c r="HQ242" s="146" t="str">
        <f t="shared" si="996"/>
        <v/>
      </c>
      <c r="HR242" s="147" t="str">
        <f t="shared" si="997"/>
        <v/>
      </c>
      <c r="HS242" s="148" t="str">
        <f t="shared" si="998"/>
        <v/>
      </c>
      <c r="HT242" s="149" t="str">
        <f t="shared" si="999"/>
        <v/>
      </c>
      <c r="HU242" s="150" t="str">
        <f t="shared" si="1000"/>
        <v/>
      </c>
      <c r="HV242" s="89"/>
      <c r="HW242" s="5"/>
      <c r="HX242" s="89"/>
      <c r="HY242" s="143" t="str">
        <f t="shared" si="1001"/>
        <v/>
      </c>
      <c r="HZ242" s="144" t="str">
        <f t="shared" si="1002"/>
        <v/>
      </c>
      <c r="IA242" s="145" t="str">
        <f t="shared" si="1003"/>
        <v/>
      </c>
      <c r="IB242" s="145" t="str">
        <f t="shared" si="1004"/>
        <v/>
      </c>
      <c r="IC242" s="146" t="str">
        <f t="shared" si="1005"/>
        <v/>
      </c>
      <c r="ID242" s="147" t="str">
        <f t="shared" si="1006"/>
        <v/>
      </c>
      <c r="IE242" s="148" t="str">
        <f t="shared" si="1007"/>
        <v/>
      </c>
      <c r="IF242" s="149" t="str">
        <f t="shared" si="1008"/>
        <v/>
      </c>
      <c r="IG242" s="150" t="str">
        <f t="shared" si="1009"/>
        <v/>
      </c>
      <c r="IH242" s="89"/>
      <c r="II242" s="5"/>
      <c r="IJ242" s="89"/>
      <c r="IK242" s="143" t="str">
        <f t="shared" si="1010"/>
        <v/>
      </c>
      <c r="IL242" s="144" t="str">
        <f t="shared" si="1011"/>
        <v/>
      </c>
      <c r="IM242" s="145" t="str">
        <f t="shared" si="1012"/>
        <v/>
      </c>
      <c r="IN242" s="145" t="str">
        <f t="shared" si="1013"/>
        <v/>
      </c>
      <c r="IO242" s="146" t="str">
        <f t="shared" si="1014"/>
        <v/>
      </c>
      <c r="IP242" s="147" t="str">
        <f t="shared" si="1015"/>
        <v/>
      </c>
      <c r="IQ242" s="148" t="str">
        <f t="shared" si="1016"/>
        <v/>
      </c>
      <c r="IR242" s="149" t="str">
        <f t="shared" si="1017"/>
        <v/>
      </c>
      <c r="IS242" s="150" t="str">
        <f t="shared" si="1018"/>
        <v/>
      </c>
      <c r="IT242" s="89"/>
      <c r="IU242" s="5"/>
      <c r="IV242" s="89"/>
      <c r="IW242" s="143" t="str">
        <f t="shared" si="1019"/>
        <v/>
      </c>
      <c r="IX242" s="144" t="str">
        <f t="shared" si="1020"/>
        <v/>
      </c>
      <c r="IY242" s="145" t="str">
        <f t="shared" si="1021"/>
        <v/>
      </c>
      <c r="IZ242" s="145" t="str">
        <f t="shared" si="1022"/>
        <v/>
      </c>
      <c r="JA242" s="146" t="str">
        <f t="shared" si="1023"/>
        <v/>
      </c>
      <c r="JB242" s="147" t="str">
        <f t="shared" si="1024"/>
        <v/>
      </c>
      <c r="JC242" s="148" t="str">
        <f t="shared" si="1025"/>
        <v/>
      </c>
      <c r="JD242" s="149" t="str">
        <f t="shared" si="1026"/>
        <v/>
      </c>
      <c r="JE242" s="150" t="str">
        <f t="shared" si="1027"/>
        <v/>
      </c>
      <c r="JF242" s="89"/>
      <c r="JG242" s="5"/>
      <c r="JH242" s="89"/>
      <c r="JI242" s="143" t="str">
        <f t="shared" si="1028"/>
        <v/>
      </c>
      <c r="JJ242" s="144" t="str">
        <f t="shared" si="1029"/>
        <v/>
      </c>
      <c r="JK242" s="145" t="str">
        <f t="shared" si="1030"/>
        <v/>
      </c>
      <c r="JL242" s="145" t="str">
        <f t="shared" si="1031"/>
        <v/>
      </c>
      <c r="JM242" s="146" t="str">
        <f t="shared" si="1032"/>
        <v/>
      </c>
      <c r="JN242" s="147" t="str">
        <f t="shared" si="1033"/>
        <v/>
      </c>
      <c r="JO242" s="148" t="str">
        <f t="shared" si="1034"/>
        <v/>
      </c>
      <c r="JP242" s="149" t="str">
        <f t="shared" si="1035"/>
        <v/>
      </c>
      <c r="JQ242" s="150" t="str">
        <f t="shared" si="1036"/>
        <v/>
      </c>
      <c r="JR242" s="89"/>
      <c r="JS242" s="5"/>
      <c r="JT242" s="89"/>
      <c r="JU242" s="143" t="str">
        <f t="shared" si="1037"/>
        <v/>
      </c>
      <c r="JV242" s="144" t="str">
        <f t="shared" si="1038"/>
        <v/>
      </c>
      <c r="JW242" s="145" t="str">
        <f t="shared" si="1039"/>
        <v/>
      </c>
      <c r="JX242" s="145" t="str">
        <f t="shared" si="1040"/>
        <v/>
      </c>
      <c r="JY242" s="146" t="str">
        <f t="shared" si="1041"/>
        <v/>
      </c>
      <c r="JZ242" s="147" t="str">
        <f t="shared" si="1042"/>
        <v/>
      </c>
      <c r="KA242" s="148" t="str">
        <f t="shared" si="1043"/>
        <v/>
      </c>
      <c r="KB242" s="149" t="str">
        <f t="shared" si="1044"/>
        <v/>
      </c>
      <c r="KC242" s="150" t="str">
        <f t="shared" si="1045"/>
        <v/>
      </c>
      <c r="KD242" s="89"/>
      <c r="KE242" s="5"/>
      <c r="KF242" s="89"/>
    </row>
    <row r="243" spans="1:292" ht="13.5" customHeight="1" x14ac:dyDescent="0.25">
      <c r="A243" s="100"/>
      <c r="E243" s="143" t="str">
        <f t="shared" si="845"/>
        <v/>
      </c>
      <c r="F243" s="144" t="str">
        <f t="shared" si="846"/>
        <v/>
      </c>
      <c r="G243" s="145" t="str">
        <f t="shared" si="847"/>
        <v/>
      </c>
      <c r="H243" s="145" t="str">
        <f t="shared" si="848"/>
        <v/>
      </c>
      <c r="I243" s="146" t="str">
        <f t="shared" si="849"/>
        <v/>
      </c>
      <c r="J243" s="147" t="str">
        <f t="shared" si="850"/>
        <v/>
      </c>
      <c r="K243" s="148" t="str">
        <f t="shared" si="851"/>
        <v/>
      </c>
      <c r="L243" s="149" t="str">
        <f t="shared" si="852"/>
        <v/>
      </c>
      <c r="M243" s="150" t="str">
        <f t="shared" si="853"/>
        <v/>
      </c>
      <c r="O243" s="5"/>
      <c r="Q243" s="143" t="str">
        <f t="shared" si="854"/>
        <v/>
      </c>
      <c r="R243" s="144" t="str">
        <f t="shared" si="855"/>
        <v/>
      </c>
      <c r="S243" s="145" t="str">
        <f t="shared" si="856"/>
        <v/>
      </c>
      <c r="T243" s="145" t="str">
        <f t="shared" si="857"/>
        <v/>
      </c>
      <c r="U243" s="146" t="str">
        <f t="shared" si="858"/>
        <v/>
      </c>
      <c r="V243" s="147" t="str">
        <f t="shared" si="859"/>
        <v/>
      </c>
      <c r="W243" s="148" t="str">
        <f t="shared" si="860"/>
        <v/>
      </c>
      <c r="X243" s="149" t="str">
        <f t="shared" si="861"/>
        <v/>
      </c>
      <c r="Y243" s="150" t="str">
        <f t="shared" si="862"/>
        <v/>
      </c>
      <c r="AA243" s="5"/>
      <c r="AC243" s="143" t="str">
        <f t="shared" si="863"/>
        <v/>
      </c>
      <c r="AD243" s="144" t="str">
        <f t="shared" si="864"/>
        <v/>
      </c>
      <c r="AE243" s="145" t="str">
        <f t="shared" si="865"/>
        <v/>
      </c>
      <c r="AF243" s="145" t="str">
        <f t="shared" si="866"/>
        <v/>
      </c>
      <c r="AG243" s="146" t="str">
        <f t="shared" si="867"/>
        <v/>
      </c>
      <c r="AH243" s="147" t="str">
        <f t="shared" si="868"/>
        <v/>
      </c>
      <c r="AI243" s="148" t="str">
        <f t="shared" si="869"/>
        <v/>
      </c>
      <c r="AJ243" s="149" t="str">
        <f t="shared" si="870"/>
        <v/>
      </c>
      <c r="AK243" s="150" t="str">
        <f t="shared" si="871"/>
        <v/>
      </c>
      <c r="AM243" s="5"/>
      <c r="AO243" s="143" t="str">
        <f t="shared" si="831"/>
        <v/>
      </c>
      <c r="AP243" s="144" t="str">
        <f t="shared" si="832"/>
        <v/>
      </c>
      <c r="AQ243" s="145" t="str">
        <f t="shared" si="872"/>
        <v/>
      </c>
      <c r="AR243" s="145" t="str">
        <f t="shared" si="873"/>
        <v/>
      </c>
      <c r="AS243" s="146" t="str">
        <f t="shared" si="833"/>
        <v/>
      </c>
      <c r="AT243" s="147" t="str">
        <f t="shared" si="834"/>
        <v/>
      </c>
      <c r="AU243" s="148" t="str">
        <f t="shared" si="835"/>
        <v/>
      </c>
      <c r="AV243" s="149" t="str">
        <f t="shared" si="836"/>
        <v/>
      </c>
      <c r="AW243" s="150" t="str">
        <f t="shared" si="837"/>
        <v/>
      </c>
      <c r="AX243" s="89"/>
      <c r="AY243" s="5"/>
      <c r="AZ243" s="89"/>
      <c r="BA243" s="143" t="str">
        <f t="shared" si="838"/>
        <v/>
      </c>
      <c r="BB243" s="144" t="str">
        <f t="shared" si="839"/>
        <v/>
      </c>
      <c r="BC243" s="145" t="str">
        <f t="shared" si="874"/>
        <v/>
      </c>
      <c r="BD243" s="145" t="str">
        <f t="shared" si="875"/>
        <v/>
      </c>
      <c r="BE243" s="146" t="str">
        <f t="shared" si="840"/>
        <v/>
      </c>
      <c r="BF243" s="147" t="str">
        <f t="shared" si="841"/>
        <v/>
      </c>
      <c r="BG243" s="148" t="str">
        <f t="shared" si="842"/>
        <v/>
      </c>
      <c r="BH243" s="149" t="str">
        <f t="shared" si="843"/>
        <v/>
      </c>
      <c r="BI243" s="150" t="str">
        <f t="shared" si="844"/>
        <v/>
      </c>
      <c r="BJ243" s="89"/>
      <c r="BK243" s="5"/>
      <c r="BL243" s="89"/>
      <c r="BM243" s="143" t="str">
        <f t="shared" si="876"/>
        <v/>
      </c>
      <c r="BN243" s="144" t="str">
        <f t="shared" si="877"/>
        <v/>
      </c>
      <c r="BO243" s="145" t="str">
        <f t="shared" si="878"/>
        <v/>
      </c>
      <c r="BP243" s="145" t="str">
        <f t="shared" si="879"/>
        <v/>
      </c>
      <c r="BQ243" s="146" t="str">
        <f t="shared" si="880"/>
        <v/>
      </c>
      <c r="BR243" s="147" t="str">
        <f t="shared" si="881"/>
        <v/>
      </c>
      <c r="BS243" s="148" t="str">
        <f t="shared" si="882"/>
        <v/>
      </c>
      <c r="BT243" s="149" t="str">
        <f t="shared" si="883"/>
        <v/>
      </c>
      <c r="BU243" s="150" t="str">
        <f t="shared" si="884"/>
        <v/>
      </c>
      <c r="BV243" s="89"/>
      <c r="BW243" s="5"/>
      <c r="BX243" s="89"/>
      <c r="BY243" s="143" t="str">
        <f t="shared" si="885"/>
        <v/>
      </c>
      <c r="BZ243" s="144" t="str">
        <f t="shared" si="886"/>
        <v/>
      </c>
      <c r="CA243" s="145" t="str">
        <f t="shared" si="887"/>
        <v/>
      </c>
      <c r="CB243" s="145" t="str">
        <f t="shared" si="888"/>
        <v/>
      </c>
      <c r="CC243" s="146" t="str">
        <f t="shared" si="889"/>
        <v/>
      </c>
      <c r="CD243" s="147" t="str">
        <f t="shared" si="890"/>
        <v/>
      </c>
      <c r="CE243" s="148" t="str">
        <f t="shared" si="891"/>
        <v/>
      </c>
      <c r="CF243" s="149" t="str">
        <f t="shared" si="892"/>
        <v/>
      </c>
      <c r="CG243" s="150" t="str">
        <f t="shared" si="893"/>
        <v/>
      </c>
      <c r="CH243" s="89"/>
      <c r="CI243" s="5"/>
      <c r="CJ243" s="89"/>
      <c r="CK243" s="143" t="str">
        <f t="shared" si="894"/>
        <v/>
      </c>
      <c r="CL243" s="144" t="str">
        <f t="shared" si="895"/>
        <v/>
      </c>
      <c r="CM243" s="145" t="str">
        <f t="shared" si="896"/>
        <v/>
      </c>
      <c r="CN243" s="145" t="str">
        <f t="shared" si="897"/>
        <v/>
      </c>
      <c r="CO243" s="146" t="str">
        <f t="shared" si="898"/>
        <v/>
      </c>
      <c r="CP243" s="147" t="str">
        <f t="shared" si="899"/>
        <v/>
      </c>
      <c r="CQ243" s="148" t="str">
        <f t="shared" si="900"/>
        <v/>
      </c>
      <c r="CR243" s="149" t="str">
        <f t="shared" si="901"/>
        <v/>
      </c>
      <c r="CS243" s="150" t="str">
        <f t="shared" si="902"/>
        <v/>
      </c>
      <c r="CT243" s="89"/>
      <c r="CU243" s="5"/>
      <c r="CV243" s="89"/>
      <c r="CW243" s="143" t="str">
        <f t="shared" si="903"/>
        <v/>
      </c>
      <c r="CX243" s="144" t="str">
        <f t="shared" si="904"/>
        <v/>
      </c>
      <c r="CY243" s="145" t="str">
        <f t="shared" si="905"/>
        <v/>
      </c>
      <c r="CZ243" s="145" t="str">
        <f t="shared" si="906"/>
        <v/>
      </c>
      <c r="DA243" s="146" t="str">
        <f t="shared" si="907"/>
        <v/>
      </c>
      <c r="DB243" s="147" t="str">
        <f t="shared" si="908"/>
        <v/>
      </c>
      <c r="DC243" s="148" t="str">
        <f t="shared" si="909"/>
        <v/>
      </c>
      <c r="DD243" s="149" t="str">
        <f t="shared" si="910"/>
        <v/>
      </c>
      <c r="DE243" s="150" t="str">
        <f t="shared" si="911"/>
        <v/>
      </c>
      <c r="DF243" s="89"/>
      <c r="DG243" s="5"/>
      <c r="DH243" s="89"/>
      <c r="DI243" s="143" t="str">
        <f t="shared" si="912"/>
        <v/>
      </c>
      <c r="DJ243" s="144" t="str">
        <f t="shared" si="913"/>
        <v/>
      </c>
      <c r="DK243" s="145" t="str">
        <f t="shared" si="914"/>
        <v/>
      </c>
      <c r="DL243" s="145" t="str">
        <f t="shared" si="915"/>
        <v/>
      </c>
      <c r="DM243" s="146" t="str">
        <f t="shared" si="916"/>
        <v/>
      </c>
      <c r="DN243" s="147" t="str">
        <f t="shared" si="917"/>
        <v/>
      </c>
      <c r="DO243" s="148" t="str">
        <f t="shared" si="918"/>
        <v/>
      </c>
      <c r="DP243" s="149" t="str">
        <f t="shared" si="919"/>
        <v/>
      </c>
      <c r="DQ243" s="150" t="str">
        <f t="shared" si="920"/>
        <v/>
      </c>
      <c r="DR243" s="89"/>
      <c r="DS243" s="5"/>
      <c r="DT243" s="89"/>
      <c r="DU243" s="143" t="str">
        <f t="shared" si="921"/>
        <v/>
      </c>
      <c r="DV243" s="144" t="str">
        <f t="shared" si="922"/>
        <v/>
      </c>
      <c r="DW243" s="145" t="str">
        <f t="shared" si="923"/>
        <v/>
      </c>
      <c r="DX243" s="145" t="str">
        <f t="shared" si="924"/>
        <v/>
      </c>
      <c r="DY243" s="146" t="str">
        <f t="shared" si="925"/>
        <v/>
      </c>
      <c r="DZ243" s="147" t="str">
        <f t="shared" si="926"/>
        <v/>
      </c>
      <c r="EA243" s="148" t="str">
        <f t="shared" si="927"/>
        <v/>
      </c>
      <c r="EB243" s="149" t="str">
        <f t="shared" si="928"/>
        <v/>
      </c>
      <c r="EC243" s="150" t="str">
        <f t="shared" si="929"/>
        <v/>
      </c>
      <c r="ED243" s="89"/>
      <c r="EE243" s="5"/>
      <c r="EF243" s="89"/>
      <c r="EG243" s="143" t="str">
        <f t="shared" si="930"/>
        <v/>
      </c>
      <c r="EH243" s="144" t="str">
        <f t="shared" si="931"/>
        <v/>
      </c>
      <c r="EI243" s="145" t="str">
        <f t="shared" si="932"/>
        <v/>
      </c>
      <c r="EJ243" s="145" t="str">
        <f t="shared" si="933"/>
        <v/>
      </c>
      <c r="EK243" s="146" t="str">
        <f t="shared" si="934"/>
        <v/>
      </c>
      <c r="EL243" s="147" t="str">
        <f t="shared" si="935"/>
        <v/>
      </c>
      <c r="EM243" s="148" t="str">
        <f t="shared" si="936"/>
        <v/>
      </c>
      <c r="EN243" s="149" t="str">
        <f t="shared" si="937"/>
        <v/>
      </c>
      <c r="EO243" s="150" t="str">
        <f t="shared" si="938"/>
        <v/>
      </c>
      <c r="EP243" s="89"/>
      <c r="EQ243" s="5"/>
      <c r="ER243" s="89"/>
      <c r="ES243" s="143" t="str">
        <f t="shared" si="939"/>
        <v/>
      </c>
      <c r="ET243" s="144" t="str">
        <f t="shared" si="940"/>
        <v/>
      </c>
      <c r="EU243" s="145" t="str">
        <f t="shared" si="941"/>
        <v/>
      </c>
      <c r="EV243" s="145" t="str">
        <f t="shared" si="942"/>
        <v/>
      </c>
      <c r="EW243" s="146" t="str">
        <f t="shared" si="943"/>
        <v/>
      </c>
      <c r="EX243" s="147" t="str">
        <f t="shared" si="944"/>
        <v/>
      </c>
      <c r="EY243" s="148" t="str">
        <f t="shared" si="945"/>
        <v/>
      </c>
      <c r="EZ243" s="149" t="str">
        <f t="shared" si="946"/>
        <v/>
      </c>
      <c r="FA243" s="150" t="str">
        <f t="shared" si="947"/>
        <v/>
      </c>
      <c r="FB243" s="89"/>
      <c r="FC243" s="5"/>
      <c r="FD243" s="89"/>
      <c r="FE243" s="143" t="str">
        <f t="shared" si="948"/>
        <v/>
      </c>
      <c r="FF243" s="144" t="str">
        <f t="shared" si="949"/>
        <v/>
      </c>
      <c r="FG243" s="145" t="str">
        <f t="shared" si="950"/>
        <v/>
      </c>
      <c r="FH243" s="145" t="str">
        <f t="shared" si="951"/>
        <v/>
      </c>
      <c r="FI243" s="146" t="str">
        <f t="shared" si="952"/>
        <v/>
      </c>
      <c r="FJ243" s="147" t="str">
        <f t="shared" si="953"/>
        <v/>
      </c>
      <c r="FK243" s="148" t="str">
        <f t="shared" si="954"/>
        <v/>
      </c>
      <c r="FL243" s="149" t="str">
        <f t="shared" si="955"/>
        <v/>
      </c>
      <c r="FM243" s="150" t="str">
        <f t="shared" si="956"/>
        <v/>
      </c>
      <c r="FN243" s="89"/>
      <c r="FO243" s="5"/>
      <c r="FP243" s="89"/>
      <c r="FQ243" s="143" t="str">
        <f>IF(FU243="","",#REF!)</f>
        <v/>
      </c>
      <c r="FR243" s="144" t="str">
        <f t="shared" si="957"/>
        <v/>
      </c>
      <c r="FS243" s="145" t="str">
        <f t="shared" si="958"/>
        <v/>
      </c>
      <c r="FT243" s="145" t="str">
        <f t="shared" si="959"/>
        <v/>
      </c>
      <c r="FU243" s="146" t="str">
        <f t="shared" si="960"/>
        <v/>
      </c>
      <c r="FV243" s="147" t="str">
        <f t="shared" si="961"/>
        <v/>
      </c>
      <c r="FW243" s="148" t="str">
        <f t="shared" si="962"/>
        <v/>
      </c>
      <c r="FX243" s="149" t="str">
        <f t="shared" si="963"/>
        <v/>
      </c>
      <c r="FY243" s="150" t="str">
        <f t="shared" si="964"/>
        <v/>
      </c>
      <c r="FZ243" s="89"/>
      <c r="GA243" s="5"/>
      <c r="GB243" s="89"/>
      <c r="GC243" s="143" t="str">
        <f t="shared" si="965"/>
        <v/>
      </c>
      <c r="GD243" s="144" t="str">
        <f t="shared" si="966"/>
        <v/>
      </c>
      <c r="GE243" s="145" t="str">
        <f t="shared" si="967"/>
        <v/>
      </c>
      <c r="GF243" s="145" t="str">
        <f t="shared" si="968"/>
        <v/>
      </c>
      <c r="GG243" s="146" t="str">
        <f t="shared" si="969"/>
        <v/>
      </c>
      <c r="GH243" s="147" t="str">
        <f t="shared" si="970"/>
        <v/>
      </c>
      <c r="GI243" s="148" t="str">
        <f t="shared" si="971"/>
        <v/>
      </c>
      <c r="GJ243" s="149" t="str">
        <f t="shared" si="972"/>
        <v/>
      </c>
      <c r="GK243" s="150" t="str">
        <f t="shared" si="973"/>
        <v/>
      </c>
      <c r="GL243" s="89"/>
      <c r="GM243" s="5"/>
      <c r="GN243" s="89"/>
      <c r="GO243" s="143" t="str">
        <f t="shared" si="974"/>
        <v/>
      </c>
      <c r="GP243" s="144" t="str">
        <f t="shared" si="975"/>
        <v/>
      </c>
      <c r="GQ243" s="145" t="str">
        <f t="shared" si="976"/>
        <v/>
      </c>
      <c r="GR243" s="145" t="str">
        <f t="shared" si="977"/>
        <v/>
      </c>
      <c r="GS243" s="146" t="str">
        <f t="shared" si="978"/>
        <v/>
      </c>
      <c r="GT243" s="147" t="str">
        <f t="shared" si="979"/>
        <v/>
      </c>
      <c r="GU243" s="148" t="str">
        <f t="shared" si="980"/>
        <v/>
      </c>
      <c r="GV243" s="149" t="str">
        <f t="shared" si="981"/>
        <v/>
      </c>
      <c r="GW243" s="150" t="str">
        <f t="shared" si="982"/>
        <v/>
      </c>
      <c r="GX243" s="89"/>
      <c r="GY243" s="5"/>
      <c r="GZ243" s="89"/>
      <c r="HA243" s="143" t="str">
        <f t="shared" si="983"/>
        <v/>
      </c>
      <c r="HB243" s="144" t="str">
        <f t="shared" si="984"/>
        <v/>
      </c>
      <c r="HC243" s="145" t="str">
        <f t="shared" si="985"/>
        <v/>
      </c>
      <c r="HD243" s="145" t="str">
        <f t="shared" si="986"/>
        <v/>
      </c>
      <c r="HE243" s="146" t="str">
        <f t="shared" si="987"/>
        <v/>
      </c>
      <c r="HF243" s="147" t="str">
        <f t="shared" si="988"/>
        <v/>
      </c>
      <c r="HG243" s="148" t="str">
        <f t="shared" si="989"/>
        <v/>
      </c>
      <c r="HH243" s="149" t="str">
        <f t="shared" si="990"/>
        <v/>
      </c>
      <c r="HI243" s="150" t="str">
        <f t="shared" si="991"/>
        <v/>
      </c>
      <c r="HJ243" s="89"/>
      <c r="HK243" s="5"/>
      <c r="HL243" s="89"/>
      <c r="HM243" s="143" t="str">
        <f t="shared" si="992"/>
        <v/>
      </c>
      <c r="HN243" s="144" t="str">
        <f t="shared" si="993"/>
        <v/>
      </c>
      <c r="HO243" s="145" t="str">
        <f t="shared" si="994"/>
        <v/>
      </c>
      <c r="HP243" s="145" t="str">
        <f t="shared" si="995"/>
        <v/>
      </c>
      <c r="HQ243" s="146" t="str">
        <f t="shared" si="996"/>
        <v/>
      </c>
      <c r="HR243" s="147" t="str">
        <f t="shared" si="997"/>
        <v/>
      </c>
      <c r="HS243" s="148" t="str">
        <f t="shared" si="998"/>
        <v/>
      </c>
      <c r="HT243" s="149" t="str">
        <f t="shared" si="999"/>
        <v/>
      </c>
      <c r="HU243" s="150" t="str">
        <f t="shared" si="1000"/>
        <v/>
      </c>
      <c r="HV243" s="89"/>
      <c r="HW243" s="5"/>
      <c r="HX243" s="89"/>
      <c r="HY243" s="143" t="str">
        <f t="shared" si="1001"/>
        <v/>
      </c>
      <c r="HZ243" s="144" t="str">
        <f t="shared" si="1002"/>
        <v/>
      </c>
      <c r="IA243" s="145" t="str">
        <f t="shared" si="1003"/>
        <v/>
      </c>
      <c r="IB243" s="145" t="str">
        <f t="shared" si="1004"/>
        <v/>
      </c>
      <c r="IC243" s="146" t="str">
        <f t="shared" si="1005"/>
        <v/>
      </c>
      <c r="ID243" s="147" t="str">
        <f t="shared" si="1006"/>
        <v/>
      </c>
      <c r="IE243" s="148" t="str">
        <f t="shared" si="1007"/>
        <v/>
      </c>
      <c r="IF243" s="149" t="str">
        <f t="shared" si="1008"/>
        <v/>
      </c>
      <c r="IG243" s="150" t="str">
        <f t="shared" si="1009"/>
        <v/>
      </c>
      <c r="IH243" s="89"/>
      <c r="II243" s="5"/>
      <c r="IJ243" s="89"/>
      <c r="IK243" s="143" t="str">
        <f t="shared" si="1010"/>
        <v/>
      </c>
      <c r="IL243" s="144" t="str">
        <f t="shared" si="1011"/>
        <v/>
      </c>
      <c r="IM243" s="145" t="str">
        <f t="shared" si="1012"/>
        <v/>
      </c>
      <c r="IN243" s="145" t="str">
        <f t="shared" si="1013"/>
        <v/>
      </c>
      <c r="IO243" s="146" t="str">
        <f t="shared" si="1014"/>
        <v/>
      </c>
      <c r="IP243" s="147" t="str">
        <f t="shared" si="1015"/>
        <v/>
      </c>
      <c r="IQ243" s="148" t="str">
        <f t="shared" si="1016"/>
        <v/>
      </c>
      <c r="IR243" s="149" t="str">
        <f t="shared" si="1017"/>
        <v/>
      </c>
      <c r="IS243" s="150" t="str">
        <f t="shared" si="1018"/>
        <v/>
      </c>
      <c r="IT243" s="89"/>
      <c r="IU243" s="5"/>
      <c r="IV243" s="89"/>
      <c r="IW243" s="143" t="str">
        <f t="shared" si="1019"/>
        <v/>
      </c>
      <c r="IX243" s="144" t="str">
        <f t="shared" si="1020"/>
        <v/>
      </c>
      <c r="IY243" s="145" t="str">
        <f t="shared" si="1021"/>
        <v/>
      </c>
      <c r="IZ243" s="145" t="str">
        <f t="shared" si="1022"/>
        <v/>
      </c>
      <c r="JA243" s="146" t="str">
        <f t="shared" si="1023"/>
        <v/>
      </c>
      <c r="JB243" s="147" t="str">
        <f t="shared" si="1024"/>
        <v/>
      </c>
      <c r="JC243" s="148" t="str">
        <f t="shared" si="1025"/>
        <v/>
      </c>
      <c r="JD243" s="149" t="str">
        <f t="shared" si="1026"/>
        <v/>
      </c>
      <c r="JE243" s="150" t="str">
        <f t="shared" si="1027"/>
        <v/>
      </c>
      <c r="JF243" s="89"/>
      <c r="JG243" s="5"/>
      <c r="JH243" s="89"/>
      <c r="JI243" s="143" t="str">
        <f t="shared" si="1028"/>
        <v/>
      </c>
      <c r="JJ243" s="144" t="str">
        <f t="shared" si="1029"/>
        <v/>
      </c>
      <c r="JK243" s="145" t="str">
        <f t="shared" si="1030"/>
        <v/>
      </c>
      <c r="JL243" s="145" t="str">
        <f t="shared" si="1031"/>
        <v/>
      </c>
      <c r="JM243" s="146" t="str">
        <f t="shared" si="1032"/>
        <v/>
      </c>
      <c r="JN243" s="147" t="str">
        <f t="shared" si="1033"/>
        <v/>
      </c>
      <c r="JO243" s="148" t="str">
        <f t="shared" si="1034"/>
        <v/>
      </c>
      <c r="JP243" s="149" t="str">
        <f t="shared" si="1035"/>
        <v/>
      </c>
      <c r="JQ243" s="150" t="str">
        <f t="shared" si="1036"/>
        <v/>
      </c>
      <c r="JR243" s="89"/>
      <c r="JS243" s="5"/>
      <c r="JT243" s="89"/>
      <c r="JU243" s="143" t="str">
        <f t="shared" si="1037"/>
        <v/>
      </c>
      <c r="JV243" s="144" t="str">
        <f t="shared" si="1038"/>
        <v/>
      </c>
      <c r="JW243" s="145" t="str">
        <f t="shared" si="1039"/>
        <v/>
      </c>
      <c r="JX243" s="145" t="str">
        <f t="shared" si="1040"/>
        <v/>
      </c>
      <c r="JY243" s="146" t="str">
        <f t="shared" si="1041"/>
        <v/>
      </c>
      <c r="JZ243" s="147" t="str">
        <f t="shared" si="1042"/>
        <v/>
      </c>
      <c r="KA243" s="148" t="str">
        <f t="shared" si="1043"/>
        <v/>
      </c>
      <c r="KB243" s="149" t="str">
        <f t="shared" si="1044"/>
        <v/>
      </c>
      <c r="KC243" s="150" t="str">
        <f t="shared" si="1045"/>
        <v/>
      </c>
      <c r="KD243" s="89"/>
      <c r="KE243" s="5"/>
      <c r="KF243" s="89"/>
    </row>
    <row r="244" spans="1:292" ht="13.5" customHeight="1" x14ac:dyDescent="0.25">
      <c r="A244" s="100"/>
      <c r="E244" s="143" t="str">
        <f t="shared" si="845"/>
        <v/>
      </c>
      <c r="F244" s="144" t="str">
        <f t="shared" si="846"/>
        <v/>
      </c>
      <c r="G244" s="145" t="str">
        <f t="shared" si="847"/>
        <v/>
      </c>
      <c r="H244" s="145" t="str">
        <f t="shared" si="848"/>
        <v/>
      </c>
      <c r="I244" s="146" t="str">
        <f t="shared" si="849"/>
        <v/>
      </c>
      <c r="J244" s="147" t="str">
        <f t="shared" si="850"/>
        <v/>
      </c>
      <c r="K244" s="148" t="str">
        <f t="shared" si="851"/>
        <v/>
      </c>
      <c r="L244" s="149" t="str">
        <f t="shared" si="852"/>
        <v/>
      </c>
      <c r="M244" s="150" t="str">
        <f t="shared" si="853"/>
        <v/>
      </c>
      <c r="O244" s="5"/>
      <c r="Q244" s="143" t="str">
        <f t="shared" si="854"/>
        <v/>
      </c>
      <c r="R244" s="144" t="str">
        <f t="shared" si="855"/>
        <v/>
      </c>
      <c r="S244" s="145" t="str">
        <f t="shared" si="856"/>
        <v/>
      </c>
      <c r="T244" s="145" t="str">
        <f t="shared" si="857"/>
        <v/>
      </c>
      <c r="U244" s="146" t="str">
        <f t="shared" si="858"/>
        <v/>
      </c>
      <c r="V244" s="147" t="str">
        <f t="shared" si="859"/>
        <v/>
      </c>
      <c r="W244" s="148" t="str">
        <f t="shared" si="860"/>
        <v/>
      </c>
      <c r="X244" s="149" t="str">
        <f t="shared" si="861"/>
        <v/>
      </c>
      <c r="Y244" s="150" t="str">
        <f t="shared" si="862"/>
        <v/>
      </c>
      <c r="AA244" s="5"/>
      <c r="AC244" s="143" t="str">
        <f t="shared" si="863"/>
        <v/>
      </c>
      <c r="AD244" s="144" t="str">
        <f t="shared" si="864"/>
        <v/>
      </c>
      <c r="AE244" s="145" t="str">
        <f t="shared" si="865"/>
        <v/>
      </c>
      <c r="AF244" s="145" t="str">
        <f t="shared" si="866"/>
        <v/>
      </c>
      <c r="AG244" s="146" t="str">
        <f t="shared" si="867"/>
        <v/>
      </c>
      <c r="AH244" s="147" t="str">
        <f t="shared" si="868"/>
        <v/>
      </c>
      <c r="AI244" s="148" t="str">
        <f t="shared" si="869"/>
        <v/>
      </c>
      <c r="AJ244" s="149" t="str">
        <f t="shared" si="870"/>
        <v/>
      </c>
      <c r="AK244" s="150" t="str">
        <f t="shared" si="871"/>
        <v/>
      </c>
      <c r="AM244" s="5"/>
      <c r="AO244" s="143" t="str">
        <f t="shared" si="831"/>
        <v/>
      </c>
      <c r="AP244" s="144" t="str">
        <f t="shared" si="832"/>
        <v/>
      </c>
      <c r="AQ244" s="145" t="str">
        <f t="shared" si="872"/>
        <v/>
      </c>
      <c r="AR244" s="145" t="str">
        <f t="shared" si="873"/>
        <v/>
      </c>
      <c r="AS244" s="146" t="str">
        <f t="shared" si="833"/>
        <v/>
      </c>
      <c r="AT244" s="147" t="str">
        <f t="shared" si="834"/>
        <v/>
      </c>
      <c r="AU244" s="148" t="str">
        <f t="shared" si="835"/>
        <v/>
      </c>
      <c r="AV244" s="149" t="str">
        <f t="shared" si="836"/>
        <v/>
      </c>
      <c r="AW244" s="150" t="str">
        <f t="shared" si="837"/>
        <v/>
      </c>
      <c r="AX244" s="89"/>
      <c r="AY244" s="5"/>
      <c r="AZ244" s="89"/>
      <c r="BA244" s="143" t="str">
        <f t="shared" si="838"/>
        <v/>
      </c>
      <c r="BB244" s="144" t="str">
        <f t="shared" si="839"/>
        <v/>
      </c>
      <c r="BC244" s="145" t="str">
        <f t="shared" si="874"/>
        <v/>
      </c>
      <c r="BD244" s="145" t="str">
        <f t="shared" si="875"/>
        <v/>
      </c>
      <c r="BE244" s="146" t="str">
        <f t="shared" si="840"/>
        <v/>
      </c>
      <c r="BF244" s="147" t="str">
        <f t="shared" si="841"/>
        <v/>
      </c>
      <c r="BG244" s="148" t="str">
        <f t="shared" si="842"/>
        <v/>
      </c>
      <c r="BH244" s="149" t="str">
        <f t="shared" si="843"/>
        <v/>
      </c>
      <c r="BI244" s="150" t="str">
        <f t="shared" si="844"/>
        <v/>
      </c>
      <c r="BJ244" s="89"/>
      <c r="BK244" s="5"/>
      <c r="BL244" s="89"/>
      <c r="BM244" s="143" t="str">
        <f t="shared" si="876"/>
        <v/>
      </c>
      <c r="BN244" s="144" t="str">
        <f t="shared" si="877"/>
        <v/>
      </c>
      <c r="BO244" s="145" t="str">
        <f t="shared" si="878"/>
        <v/>
      </c>
      <c r="BP244" s="145" t="str">
        <f t="shared" si="879"/>
        <v/>
      </c>
      <c r="BQ244" s="146" t="str">
        <f t="shared" si="880"/>
        <v/>
      </c>
      <c r="BR244" s="147" t="str">
        <f t="shared" si="881"/>
        <v/>
      </c>
      <c r="BS244" s="148" t="str">
        <f t="shared" si="882"/>
        <v/>
      </c>
      <c r="BT244" s="149" t="str">
        <f t="shared" si="883"/>
        <v/>
      </c>
      <c r="BU244" s="150" t="str">
        <f t="shared" si="884"/>
        <v/>
      </c>
      <c r="BV244" s="89"/>
      <c r="BW244" s="5"/>
      <c r="BX244" s="89"/>
      <c r="BY244" s="143" t="str">
        <f t="shared" si="885"/>
        <v/>
      </c>
      <c r="BZ244" s="144" t="str">
        <f t="shared" si="886"/>
        <v/>
      </c>
      <c r="CA244" s="145" t="str">
        <f t="shared" si="887"/>
        <v/>
      </c>
      <c r="CB244" s="145" t="str">
        <f t="shared" si="888"/>
        <v/>
      </c>
      <c r="CC244" s="146" t="str">
        <f t="shared" si="889"/>
        <v/>
      </c>
      <c r="CD244" s="147" t="str">
        <f t="shared" si="890"/>
        <v/>
      </c>
      <c r="CE244" s="148" t="str">
        <f t="shared" si="891"/>
        <v/>
      </c>
      <c r="CF244" s="149" t="str">
        <f t="shared" si="892"/>
        <v/>
      </c>
      <c r="CG244" s="150" t="str">
        <f t="shared" si="893"/>
        <v/>
      </c>
      <c r="CH244" s="89"/>
      <c r="CI244" s="5"/>
      <c r="CJ244" s="89"/>
      <c r="CK244" s="143" t="str">
        <f t="shared" si="894"/>
        <v/>
      </c>
      <c r="CL244" s="144" t="str">
        <f t="shared" si="895"/>
        <v/>
      </c>
      <c r="CM244" s="145" t="str">
        <f t="shared" si="896"/>
        <v/>
      </c>
      <c r="CN244" s="145" t="str">
        <f t="shared" si="897"/>
        <v/>
      </c>
      <c r="CO244" s="146" t="str">
        <f t="shared" si="898"/>
        <v/>
      </c>
      <c r="CP244" s="147" t="str">
        <f t="shared" si="899"/>
        <v/>
      </c>
      <c r="CQ244" s="148" t="str">
        <f t="shared" si="900"/>
        <v/>
      </c>
      <c r="CR244" s="149" t="str">
        <f t="shared" si="901"/>
        <v/>
      </c>
      <c r="CS244" s="150" t="str">
        <f t="shared" si="902"/>
        <v/>
      </c>
      <c r="CT244" s="89"/>
      <c r="CU244" s="5"/>
      <c r="CV244" s="89"/>
      <c r="CW244" s="143" t="str">
        <f t="shared" si="903"/>
        <v/>
      </c>
      <c r="CX244" s="144" t="str">
        <f t="shared" si="904"/>
        <v/>
      </c>
      <c r="CY244" s="145" t="str">
        <f t="shared" si="905"/>
        <v/>
      </c>
      <c r="CZ244" s="145" t="str">
        <f t="shared" si="906"/>
        <v/>
      </c>
      <c r="DA244" s="146" t="str">
        <f t="shared" si="907"/>
        <v/>
      </c>
      <c r="DB244" s="147" t="str">
        <f t="shared" si="908"/>
        <v/>
      </c>
      <c r="DC244" s="148" t="str">
        <f t="shared" si="909"/>
        <v/>
      </c>
      <c r="DD244" s="149" t="str">
        <f t="shared" si="910"/>
        <v/>
      </c>
      <c r="DE244" s="150" t="str">
        <f t="shared" si="911"/>
        <v/>
      </c>
      <c r="DF244" s="89"/>
      <c r="DG244" s="5"/>
      <c r="DH244" s="89"/>
      <c r="DI244" s="143" t="str">
        <f t="shared" si="912"/>
        <v/>
      </c>
      <c r="DJ244" s="144" t="str">
        <f t="shared" si="913"/>
        <v/>
      </c>
      <c r="DK244" s="145" t="str">
        <f t="shared" si="914"/>
        <v/>
      </c>
      <c r="DL244" s="145" t="str">
        <f t="shared" si="915"/>
        <v/>
      </c>
      <c r="DM244" s="146" t="str">
        <f t="shared" si="916"/>
        <v/>
      </c>
      <c r="DN244" s="147" t="str">
        <f t="shared" si="917"/>
        <v/>
      </c>
      <c r="DO244" s="148" t="str">
        <f t="shared" si="918"/>
        <v/>
      </c>
      <c r="DP244" s="149" t="str">
        <f t="shared" si="919"/>
        <v/>
      </c>
      <c r="DQ244" s="150" t="str">
        <f t="shared" si="920"/>
        <v/>
      </c>
      <c r="DR244" s="89"/>
      <c r="DS244" s="5"/>
      <c r="DT244" s="89"/>
      <c r="DU244" s="143" t="str">
        <f t="shared" si="921"/>
        <v/>
      </c>
      <c r="DV244" s="144" t="str">
        <f t="shared" si="922"/>
        <v/>
      </c>
      <c r="DW244" s="145" t="str">
        <f t="shared" si="923"/>
        <v/>
      </c>
      <c r="DX244" s="145" t="str">
        <f t="shared" si="924"/>
        <v/>
      </c>
      <c r="DY244" s="146" t="str">
        <f t="shared" si="925"/>
        <v/>
      </c>
      <c r="DZ244" s="147" t="str">
        <f t="shared" si="926"/>
        <v/>
      </c>
      <c r="EA244" s="148" t="str">
        <f t="shared" si="927"/>
        <v/>
      </c>
      <c r="EB244" s="149" t="str">
        <f t="shared" si="928"/>
        <v/>
      </c>
      <c r="EC244" s="150" t="str">
        <f t="shared" si="929"/>
        <v/>
      </c>
      <c r="ED244" s="89"/>
      <c r="EE244" s="5"/>
      <c r="EF244" s="89"/>
      <c r="EG244" s="143" t="str">
        <f t="shared" si="930"/>
        <v/>
      </c>
      <c r="EH244" s="144" t="str">
        <f t="shared" si="931"/>
        <v/>
      </c>
      <c r="EI244" s="145" t="str">
        <f t="shared" si="932"/>
        <v/>
      </c>
      <c r="EJ244" s="145" t="str">
        <f t="shared" si="933"/>
        <v/>
      </c>
      <c r="EK244" s="146" t="str">
        <f t="shared" si="934"/>
        <v/>
      </c>
      <c r="EL244" s="147" t="str">
        <f t="shared" si="935"/>
        <v/>
      </c>
      <c r="EM244" s="148" t="str">
        <f t="shared" si="936"/>
        <v/>
      </c>
      <c r="EN244" s="149" t="str">
        <f t="shared" si="937"/>
        <v/>
      </c>
      <c r="EO244" s="150" t="str">
        <f t="shared" si="938"/>
        <v/>
      </c>
      <c r="EP244" s="89"/>
      <c r="EQ244" s="5"/>
      <c r="ER244" s="89"/>
      <c r="ES244" s="143" t="str">
        <f t="shared" si="939"/>
        <v/>
      </c>
      <c r="ET244" s="144" t="str">
        <f t="shared" si="940"/>
        <v/>
      </c>
      <c r="EU244" s="145" t="str">
        <f t="shared" si="941"/>
        <v/>
      </c>
      <c r="EV244" s="145" t="str">
        <f t="shared" si="942"/>
        <v/>
      </c>
      <c r="EW244" s="146" t="str">
        <f t="shared" si="943"/>
        <v/>
      </c>
      <c r="EX244" s="147" t="str">
        <f t="shared" si="944"/>
        <v/>
      </c>
      <c r="EY244" s="148" t="str">
        <f t="shared" si="945"/>
        <v/>
      </c>
      <c r="EZ244" s="149" t="str">
        <f t="shared" si="946"/>
        <v/>
      </c>
      <c r="FA244" s="150" t="str">
        <f t="shared" si="947"/>
        <v/>
      </c>
      <c r="FB244" s="89"/>
      <c r="FC244" s="5"/>
      <c r="FD244" s="89"/>
      <c r="FE244" s="143" t="str">
        <f t="shared" si="948"/>
        <v/>
      </c>
      <c r="FF244" s="144" t="str">
        <f t="shared" si="949"/>
        <v/>
      </c>
      <c r="FG244" s="145" t="str">
        <f t="shared" si="950"/>
        <v/>
      </c>
      <c r="FH244" s="145" t="str">
        <f t="shared" si="951"/>
        <v/>
      </c>
      <c r="FI244" s="146" t="str">
        <f t="shared" si="952"/>
        <v/>
      </c>
      <c r="FJ244" s="147" t="str">
        <f t="shared" si="953"/>
        <v/>
      </c>
      <c r="FK244" s="148" t="str">
        <f t="shared" si="954"/>
        <v/>
      </c>
      <c r="FL244" s="149" t="str">
        <f t="shared" si="955"/>
        <v/>
      </c>
      <c r="FM244" s="150" t="str">
        <f t="shared" si="956"/>
        <v/>
      </c>
      <c r="FN244" s="89"/>
      <c r="FO244" s="5"/>
      <c r="FP244" s="89"/>
      <c r="FQ244" s="143" t="str">
        <f>IF(FU244="","",#REF!)</f>
        <v/>
      </c>
      <c r="FR244" s="144" t="str">
        <f t="shared" si="957"/>
        <v/>
      </c>
      <c r="FS244" s="145" t="str">
        <f t="shared" si="958"/>
        <v/>
      </c>
      <c r="FT244" s="145" t="str">
        <f t="shared" si="959"/>
        <v/>
      </c>
      <c r="FU244" s="146" t="str">
        <f t="shared" si="960"/>
        <v/>
      </c>
      <c r="FV244" s="147" t="str">
        <f t="shared" si="961"/>
        <v/>
      </c>
      <c r="FW244" s="148" t="str">
        <f t="shared" si="962"/>
        <v/>
      </c>
      <c r="FX244" s="149" t="str">
        <f t="shared" si="963"/>
        <v/>
      </c>
      <c r="FY244" s="150" t="str">
        <f t="shared" si="964"/>
        <v/>
      </c>
      <c r="FZ244" s="89"/>
      <c r="GA244" s="5"/>
      <c r="GB244" s="89"/>
      <c r="GC244" s="143" t="str">
        <f t="shared" si="965"/>
        <v/>
      </c>
      <c r="GD244" s="144" t="str">
        <f t="shared" si="966"/>
        <v/>
      </c>
      <c r="GE244" s="145" t="str">
        <f t="shared" si="967"/>
        <v/>
      </c>
      <c r="GF244" s="145" t="str">
        <f t="shared" si="968"/>
        <v/>
      </c>
      <c r="GG244" s="146" t="str">
        <f t="shared" si="969"/>
        <v/>
      </c>
      <c r="GH244" s="147" t="str">
        <f t="shared" si="970"/>
        <v/>
      </c>
      <c r="GI244" s="148" t="str">
        <f t="shared" si="971"/>
        <v/>
      </c>
      <c r="GJ244" s="149" t="str">
        <f t="shared" si="972"/>
        <v/>
      </c>
      <c r="GK244" s="150" t="str">
        <f t="shared" si="973"/>
        <v/>
      </c>
      <c r="GL244" s="89"/>
      <c r="GM244" s="5"/>
      <c r="GN244" s="89"/>
      <c r="GO244" s="143" t="str">
        <f t="shared" si="974"/>
        <v/>
      </c>
      <c r="GP244" s="144" t="str">
        <f t="shared" si="975"/>
        <v/>
      </c>
      <c r="GQ244" s="145" t="str">
        <f t="shared" si="976"/>
        <v/>
      </c>
      <c r="GR244" s="145" t="str">
        <f t="shared" si="977"/>
        <v/>
      </c>
      <c r="GS244" s="146" t="str">
        <f t="shared" si="978"/>
        <v/>
      </c>
      <c r="GT244" s="147" t="str">
        <f t="shared" si="979"/>
        <v/>
      </c>
      <c r="GU244" s="148" t="str">
        <f t="shared" si="980"/>
        <v/>
      </c>
      <c r="GV244" s="149" t="str">
        <f t="shared" si="981"/>
        <v/>
      </c>
      <c r="GW244" s="150" t="str">
        <f t="shared" si="982"/>
        <v/>
      </c>
      <c r="GX244" s="89"/>
      <c r="GY244" s="5"/>
      <c r="GZ244" s="89"/>
      <c r="HA244" s="143" t="str">
        <f t="shared" si="983"/>
        <v/>
      </c>
      <c r="HB244" s="144" t="str">
        <f t="shared" si="984"/>
        <v/>
      </c>
      <c r="HC244" s="145" t="str">
        <f t="shared" si="985"/>
        <v/>
      </c>
      <c r="HD244" s="145" t="str">
        <f t="shared" si="986"/>
        <v/>
      </c>
      <c r="HE244" s="146" t="str">
        <f t="shared" si="987"/>
        <v/>
      </c>
      <c r="HF244" s="147" t="str">
        <f t="shared" si="988"/>
        <v/>
      </c>
      <c r="HG244" s="148" t="str">
        <f t="shared" si="989"/>
        <v/>
      </c>
      <c r="HH244" s="149" t="str">
        <f t="shared" si="990"/>
        <v/>
      </c>
      <c r="HI244" s="150" t="str">
        <f t="shared" si="991"/>
        <v/>
      </c>
      <c r="HJ244" s="89"/>
      <c r="HK244" s="5"/>
      <c r="HL244" s="89"/>
      <c r="HM244" s="143" t="str">
        <f t="shared" si="992"/>
        <v/>
      </c>
      <c r="HN244" s="144" t="str">
        <f t="shared" si="993"/>
        <v/>
      </c>
      <c r="HO244" s="145" t="str">
        <f t="shared" si="994"/>
        <v/>
      </c>
      <c r="HP244" s="145" t="str">
        <f t="shared" si="995"/>
        <v/>
      </c>
      <c r="HQ244" s="146" t="str">
        <f t="shared" si="996"/>
        <v/>
      </c>
      <c r="HR244" s="147" t="str">
        <f t="shared" si="997"/>
        <v/>
      </c>
      <c r="HS244" s="148" t="str">
        <f t="shared" si="998"/>
        <v/>
      </c>
      <c r="HT244" s="149" t="str">
        <f t="shared" si="999"/>
        <v/>
      </c>
      <c r="HU244" s="150" t="str">
        <f t="shared" si="1000"/>
        <v/>
      </c>
      <c r="HV244" s="89"/>
      <c r="HW244" s="5"/>
      <c r="HX244" s="89"/>
      <c r="HY244" s="143" t="str">
        <f t="shared" si="1001"/>
        <v/>
      </c>
      <c r="HZ244" s="144" t="str">
        <f t="shared" si="1002"/>
        <v/>
      </c>
      <c r="IA244" s="145" t="str">
        <f t="shared" si="1003"/>
        <v/>
      </c>
      <c r="IB244" s="145" t="str">
        <f t="shared" si="1004"/>
        <v/>
      </c>
      <c r="IC244" s="146" t="str">
        <f t="shared" si="1005"/>
        <v/>
      </c>
      <c r="ID244" s="147" t="str">
        <f t="shared" si="1006"/>
        <v/>
      </c>
      <c r="IE244" s="148" t="str">
        <f t="shared" si="1007"/>
        <v/>
      </c>
      <c r="IF244" s="149" t="str">
        <f t="shared" si="1008"/>
        <v/>
      </c>
      <c r="IG244" s="150" t="str">
        <f t="shared" si="1009"/>
        <v/>
      </c>
      <c r="IH244" s="89"/>
      <c r="II244" s="5"/>
      <c r="IJ244" s="89"/>
      <c r="IK244" s="143" t="str">
        <f t="shared" si="1010"/>
        <v/>
      </c>
      <c r="IL244" s="144" t="str">
        <f t="shared" si="1011"/>
        <v/>
      </c>
      <c r="IM244" s="145" t="str">
        <f t="shared" si="1012"/>
        <v/>
      </c>
      <c r="IN244" s="145" t="str">
        <f t="shared" si="1013"/>
        <v/>
      </c>
      <c r="IO244" s="146" t="str">
        <f t="shared" si="1014"/>
        <v/>
      </c>
      <c r="IP244" s="147" t="str">
        <f t="shared" si="1015"/>
        <v/>
      </c>
      <c r="IQ244" s="148" t="str">
        <f t="shared" si="1016"/>
        <v/>
      </c>
      <c r="IR244" s="149" t="str">
        <f t="shared" si="1017"/>
        <v/>
      </c>
      <c r="IS244" s="150" t="str">
        <f t="shared" si="1018"/>
        <v/>
      </c>
      <c r="IT244" s="89"/>
      <c r="IU244" s="5"/>
      <c r="IV244" s="89"/>
      <c r="IW244" s="143" t="str">
        <f t="shared" si="1019"/>
        <v/>
      </c>
      <c r="IX244" s="144" t="str">
        <f t="shared" si="1020"/>
        <v/>
      </c>
      <c r="IY244" s="145" t="str">
        <f t="shared" si="1021"/>
        <v/>
      </c>
      <c r="IZ244" s="145" t="str">
        <f t="shared" si="1022"/>
        <v/>
      </c>
      <c r="JA244" s="146" t="str">
        <f t="shared" si="1023"/>
        <v/>
      </c>
      <c r="JB244" s="147" t="str">
        <f t="shared" si="1024"/>
        <v/>
      </c>
      <c r="JC244" s="148" t="str">
        <f t="shared" si="1025"/>
        <v/>
      </c>
      <c r="JD244" s="149" t="str">
        <f t="shared" si="1026"/>
        <v/>
      </c>
      <c r="JE244" s="150" t="str">
        <f t="shared" si="1027"/>
        <v/>
      </c>
      <c r="JF244" s="89"/>
      <c r="JG244" s="5"/>
      <c r="JH244" s="89"/>
      <c r="JI244" s="143" t="str">
        <f t="shared" si="1028"/>
        <v/>
      </c>
      <c r="JJ244" s="144" t="str">
        <f t="shared" si="1029"/>
        <v/>
      </c>
      <c r="JK244" s="145" t="str">
        <f t="shared" si="1030"/>
        <v/>
      </c>
      <c r="JL244" s="145" t="str">
        <f t="shared" si="1031"/>
        <v/>
      </c>
      <c r="JM244" s="146" t="str">
        <f t="shared" si="1032"/>
        <v/>
      </c>
      <c r="JN244" s="147" t="str">
        <f t="shared" si="1033"/>
        <v/>
      </c>
      <c r="JO244" s="148" t="str">
        <f t="shared" si="1034"/>
        <v/>
      </c>
      <c r="JP244" s="149" t="str">
        <f t="shared" si="1035"/>
        <v/>
      </c>
      <c r="JQ244" s="150" t="str">
        <f t="shared" si="1036"/>
        <v/>
      </c>
      <c r="JR244" s="89"/>
      <c r="JS244" s="5"/>
      <c r="JT244" s="89"/>
      <c r="JU244" s="143" t="str">
        <f t="shared" si="1037"/>
        <v/>
      </c>
      <c r="JV244" s="144" t="str">
        <f t="shared" si="1038"/>
        <v/>
      </c>
      <c r="JW244" s="145" t="str">
        <f t="shared" si="1039"/>
        <v/>
      </c>
      <c r="JX244" s="145" t="str">
        <f t="shared" si="1040"/>
        <v/>
      </c>
      <c r="JY244" s="146" t="str">
        <f t="shared" si="1041"/>
        <v/>
      </c>
      <c r="JZ244" s="147" t="str">
        <f t="shared" si="1042"/>
        <v/>
      </c>
      <c r="KA244" s="148" t="str">
        <f t="shared" si="1043"/>
        <v/>
      </c>
      <c r="KB244" s="149" t="str">
        <f t="shared" si="1044"/>
        <v/>
      </c>
      <c r="KC244" s="150" t="str">
        <f t="shared" si="1045"/>
        <v/>
      </c>
      <c r="KD244" s="89"/>
      <c r="KE244" s="5"/>
      <c r="KF244" s="89"/>
    </row>
    <row r="245" spans="1:292" ht="13.5" customHeight="1" x14ac:dyDescent="0.25">
      <c r="A245" s="100"/>
      <c r="E245" s="143" t="str">
        <f t="shared" si="845"/>
        <v/>
      </c>
      <c r="F245" s="144" t="str">
        <f t="shared" si="846"/>
        <v/>
      </c>
      <c r="G245" s="145" t="str">
        <f t="shared" si="847"/>
        <v/>
      </c>
      <c r="H245" s="145" t="str">
        <f t="shared" si="848"/>
        <v/>
      </c>
      <c r="I245" s="146" t="str">
        <f t="shared" si="849"/>
        <v/>
      </c>
      <c r="J245" s="147" t="str">
        <f t="shared" si="850"/>
        <v/>
      </c>
      <c r="K245" s="148" t="str">
        <f t="shared" si="851"/>
        <v/>
      </c>
      <c r="L245" s="149" t="str">
        <f t="shared" si="852"/>
        <v/>
      </c>
      <c r="M245" s="150" t="str">
        <f t="shared" si="853"/>
        <v/>
      </c>
      <c r="O245" s="5"/>
      <c r="Q245" s="143" t="str">
        <f t="shared" si="854"/>
        <v/>
      </c>
      <c r="R245" s="144" t="str">
        <f t="shared" si="855"/>
        <v/>
      </c>
      <c r="S245" s="145" t="str">
        <f t="shared" si="856"/>
        <v/>
      </c>
      <c r="T245" s="145" t="str">
        <f t="shared" si="857"/>
        <v/>
      </c>
      <c r="U245" s="146" t="str">
        <f t="shared" si="858"/>
        <v/>
      </c>
      <c r="V245" s="147" t="str">
        <f t="shared" si="859"/>
        <v/>
      </c>
      <c r="W245" s="148" t="str">
        <f t="shared" si="860"/>
        <v/>
      </c>
      <c r="X245" s="149" t="str">
        <f t="shared" si="861"/>
        <v/>
      </c>
      <c r="Y245" s="150" t="str">
        <f t="shared" si="862"/>
        <v/>
      </c>
      <c r="AA245" s="5"/>
      <c r="AC245" s="143" t="str">
        <f t="shared" si="863"/>
        <v/>
      </c>
      <c r="AD245" s="144" t="str">
        <f t="shared" si="864"/>
        <v/>
      </c>
      <c r="AE245" s="145" t="str">
        <f t="shared" si="865"/>
        <v/>
      </c>
      <c r="AF245" s="145" t="str">
        <f t="shared" si="866"/>
        <v/>
      </c>
      <c r="AG245" s="146" t="str">
        <f t="shared" si="867"/>
        <v/>
      </c>
      <c r="AH245" s="147" t="str">
        <f t="shared" si="868"/>
        <v/>
      </c>
      <c r="AI245" s="148" t="str">
        <f t="shared" si="869"/>
        <v/>
      </c>
      <c r="AJ245" s="149" t="str">
        <f t="shared" si="870"/>
        <v/>
      </c>
      <c r="AK245" s="150" t="str">
        <f t="shared" si="871"/>
        <v/>
      </c>
      <c r="AM245" s="5"/>
      <c r="AO245" s="143" t="str">
        <f t="shared" si="831"/>
        <v/>
      </c>
      <c r="AP245" s="144" t="str">
        <f t="shared" si="832"/>
        <v/>
      </c>
      <c r="AQ245" s="145" t="str">
        <f t="shared" si="872"/>
        <v/>
      </c>
      <c r="AR245" s="145" t="str">
        <f t="shared" si="873"/>
        <v/>
      </c>
      <c r="AS245" s="146" t="str">
        <f t="shared" si="833"/>
        <v/>
      </c>
      <c r="AT245" s="147" t="str">
        <f t="shared" si="834"/>
        <v/>
      </c>
      <c r="AU245" s="148" t="str">
        <f t="shared" si="835"/>
        <v/>
      </c>
      <c r="AV245" s="149" t="str">
        <f t="shared" si="836"/>
        <v/>
      </c>
      <c r="AW245" s="150" t="str">
        <f t="shared" si="837"/>
        <v/>
      </c>
      <c r="AX245" s="89"/>
      <c r="AY245" s="5"/>
      <c r="AZ245" s="89"/>
      <c r="BA245" s="143" t="str">
        <f t="shared" si="838"/>
        <v/>
      </c>
      <c r="BB245" s="144" t="str">
        <f t="shared" si="839"/>
        <v/>
      </c>
      <c r="BC245" s="145" t="str">
        <f t="shared" si="874"/>
        <v/>
      </c>
      <c r="BD245" s="145" t="str">
        <f t="shared" si="875"/>
        <v/>
      </c>
      <c r="BE245" s="146" t="str">
        <f t="shared" si="840"/>
        <v/>
      </c>
      <c r="BF245" s="147" t="str">
        <f t="shared" si="841"/>
        <v/>
      </c>
      <c r="BG245" s="148" t="str">
        <f t="shared" si="842"/>
        <v/>
      </c>
      <c r="BH245" s="149" t="str">
        <f t="shared" si="843"/>
        <v/>
      </c>
      <c r="BI245" s="150" t="str">
        <f t="shared" si="844"/>
        <v/>
      </c>
      <c r="BJ245" s="89"/>
      <c r="BK245" s="5"/>
      <c r="BL245" s="89"/>
      <c r="BM245" s="143" t="str">
        <f t="shared" si="876"/>
        <v/>
      </c>
      <c r="BN245" s="144" t="str">
        <f t="shared" si="877"/>
        <v/>
      </c>
      <c r="BO245" s="145" t="str">
        <f t="shared" si="878"/>
        <v/>
      </c>
      <c r="BP245" s="145" t="str">
        <f t="shared" si="879"/>
        <v/>
      </c>
      <c r="BQ245" s="146" t="str">
        <f t="shared" si="880"/>
        <v/>
      </c>
      <c r="BR245" s="147" t="str">
        <f t="shared" si="881"/>
        <v/>
      </c>
      <c r="BS245" s="148" t="str">
        <f t="shared" si="882"/>
        <v/>
      </c>
      <c r="BT245" s="149" t="str">
        <f t="shared" si="883"/>
        <v/>
      </c>
      <c r="BU245" s="150" t="str">
        <f t="shared" si="884"/>
        <v/>
      </c>
      <c r="BV245" s="89"/>
      <c r="BW245" s="5"/>
      <c r="BX245" s="89"/>
      <c r="BY245" s="143" t="str">
        <f t="shared" si="885"/>
        <v/>
      </c>
      <c r="BZ245" s="144" t="str">
        <f t="shared" si="886"/>
        <v/>
      </c>
      <c r="CA245" s="145" t="str">
        <f t="shared" si="887"/>
        <v/>
      </c>
      <c r="CB245" s="145" t="str">
        <f t="shared" si="888"/>
        <v/>
      </c>
      <c r="CC245" s="146" t="str">
        <f t="shared" si="889"/>
        <v/>
      </c>
      <c r="CD245" s="147" t="str">
        <f t="shared" si="890"/>
        <v/>
      </c>
      <c r="CE245" s="148" t="str">
        <f t="shared" si="891"/>
        <v/>
      </c>
      <c r="CF245" s="149" t="str">
        <f t="shared" si="892"/>
        <v/>
      </c>
      <c r="CG245" s="150" t="str">
        <f t="shared" si="893"/>
        <v/>
      </c>
      <c r="CH245" s="89"/>
      <c r="CI245" s="5"/>
      <c r="CJ245" s="89"/>
      <c r="CK245" s="143" t="str">
        <f t="shared" si="894"/>
        <v/>
      </c>
      <c r="CL245" s="144" t="str">
        <f t="shared" si="895"/>
        <v/>
      </c>
      <c r="CM245" s="145" t="str">
        <f t="shared" si="896"/>
        <v/>
      </c>
      <c r="CN245" s="145" t="str">
        <f t="shared" si="897"/>
        <v/>
      </c>
      <c r="CO245" s="146" t="str">
        <f t="shared" si="898"/>
        <v/>
      </c>
      <c r="CP245" s="147" t="str">
        <f t="shared" si="899"/>
        <v/>
      </c>
      <c r="CQ245" s="148" t="str">
        <f t="shared" si="900"/>
        <v/>
      </c>
      <c r="CR245" s="149" t="str">
        <f t="shared" si="901"/>
        <v/>
      </c>
      <c r="CS245" s="150" t="str">
        <f t="shared" si="902"/>
        <v/>
      </c>
      <c r="CT245" s="89"/>
      <c r="CU245" s="5"/>
      <c r="CV245" s="89"/>
      <c r="CW245" s="143" t="str">
        <f t="shared" si="903"/>
        <v/>
      </c>
      <c r="CX245" s="144" t="str">
        <f t="shared" si="904"/>
        <v/>
      </c>
      <c r="CY245" s="145" t="str">
        <f t="shared" si="905"/>
        <v/>
      </c>
      <c r="CZ245" s="145" t="str">
        <f t="shared" si="906"/>
        <v/>
      </c>
      <c r="DA245" s="146" t="str">
        <f t="shared" si="907"/>
        <v/>
      </c>
      <c r="DB245" s="147" t="str">
        <f t="shared" si="908"/>
        <v/>
      </c>
      <c r="DC245" s="148" t="str">
        <f t="shared" si="909"/>
        <v/>
      </c>
      <c r="DD245" s="149" t="str">
        <f t="shared" si="910"/>
        <v/>
      </c>
      <c r="DE245" s="150" t="str">
        <f t="shared" si="911"/>
        <v/>
      </c>
      <c r="DF245" s="89"/>
      <c r="DG245" s="5"/>
      <c r="DH245" s="89"/>
      <c r="DI245" s="143" t="str">
        <f t="shared" si="912"/>
        <v/>
      </c>
      <c r="DJ245" s="144" t="str">
        <f t="shared" si="913"/>
        <v/>
      </c>
      <c r="DK245" s="145" t="str">
        <f t="shared" si="914"/>
        <v/>
      </c>
      <c r="DL245" s="145" t="str">
        <f t="shared" si="915"/>
        <v/>
      </c>
      <c r="DM245" s="146" t="str">
        <f t="shared" si="916"/>
        <v/>
      </c>
      <c r="DN245" s="147" t="str">
        <f t="shared" si="917"/>
        <v/>
      </c>
      <c r="DO245" s="148" t="str">
        <f t="shared" si="918"/>
        <v/>
      </c>
      <c r="DP245" s="149" t="str">
        <f t="shared" si="919"/>
        <v/>
      </c>
      <c r="DQ245" s="150" t="str">
        <f t="shared" si="920"/>
        <v/>
      </c>
      <c r="DR245" s="89"/>
      <c r="DS245" s="5"/>
      <c r="DT245" s="89"/>
      <c r="DU245" s="143" t="str">
        <f t="shared" si="921"/>
        <v/>
      </c>
      <c r="DV245" s="144" t="str">
        <f t="shared" si="922"/>
        <v/>
      </c>
      <c r="DW245" s="145" t="str">
        <f t="shared" si="923"/>
        <v/>
      </c>
      <c r="DX245" s="145" t="str">
        <f t="shared" si="924"/>
        <v/>
      </c>
      <c r="DY245" s="146" t="str">
        <f t="shared" si="925"/>
        <v/>
      </c>
      <c r="DZ245" s="147" t="str">
        <f t="shared" si="926"/>
        <v/>
      </c>
      <c r="EA245" s="148" t="str">
        <f t="shared" si="927"/>
        <v/>
      </c>
      <c r="EB245" s="149" t="str">
        <f t="shared" si="928"/>
        <v/>
      </c>
      <c r="EC245" s="150" t="str">
        <f t="shared" si="929"/>
        <v/>
      </c>
      <c r="ED245" s="89"/>
      <c r="EE245" s="5"/>
      <c r="EF245" s="89"/>
      <c r="EG245" s="143" t="str">
        <f t="shared" si="930"/>
        <v/>
      </c>
      <c r="EH245" s="144" t="str">
        <f t="shared" si="931"/>
        <v/>
      </c>
      <c r="EI245" s="145" t="str">
        <f t="shared" si="932"/>
        <v/>
      </c>
      <c r="EJ245" s="145" t="str">
        <f t="shared" si="933"/>
        <v/>
      </c>
      <c r="EK245" s="146" t="str">
        <f t="shared" si="934"/>
        <v/>
      </c>
      <c r="EL245" s="147" t="str">
        <f t="shared" si="935"/>
        <v/>
      </c>
      <c r="EM245" s="148" t="str">
        <f t="shared" si="936"/>
        <v/>
      </c>
      <c r="EN245" s="149" t="str">
        <f t="shared" si="937"/>
        <v/>
      </c>
      <c r="EO245" s="150" t="str">
        <f t="shared" si="938"/>
        <v/>
      </c>
      <c r="EP245" s="89"/>
      <c r="EQ245" s="5"/>
      <c r="ER245" s="89"/>
      <c r="ES245" s="143" t="str">
        <f t="shared" si="939"/>
        <v/>
      </c>
      <c r="ET245" s="144" t="str">
        <f t="shared" si="940"/>
        <v/>
      </c>
      <c r="EU245" s="145" t="str">
        <f t="shared" si="941"/>
        <v/>
      </c>
      <c r="EV245" s="145" t="str">
        <f t="shared" si="942"/>
        <v/>
      </c>
      <c r="EW245" s="146" t="str">
        <f t="shared" si="943"/>
        <v/>
      </c>
      <c r="EX245" s="147" t="str">
        <f t="shared" si="944"/>
        <v/>
      </c>
      <c r="EY245" s="148" t="str">
        <f t="shared" si="945"/>
        <v/>
      </c>
      <c r="EZ245" s="149" t="str">
        <f t="shared" si="946"/>
        <v/>
      </c>
      <c r="FA245" s="150" t="str">
        <f t="shared" si="947"/>
        <v/>
      </c>
      <c r="FB245" s="89"/>
      <c r="FC245" s="5"/>
      <c r="FD245" s="89"/>
      <c r="FE245" s="143" t="str">
        <f t="shared" si="948"/>
        <v/>
      </c>
      <c r="FF245" s="144" t="str">
        <f t="shared" si="949"/>
        <v/>
      </c>
      <c r="FG245" s="145" t="str">
        <f t="shared" si="950"/>
        <v/>
      </c>
      <c r="FH245" s="145" t="str">
        <f t="shared" si="951"/>
        <v/>
      </c>
      <c r="FI245" s="146" t="str">
        <f t="shared" si="952"/>
        <v/>
      </c>
      <c r="FJ245" s="147" t="str">
        <f t="shared" si="953"/>
        <v/>
      </c>
      <c r="FK245" s="148" t="str">
        <f t="shared" si="954"/>
        <v/>
      </c>
      <c r="FL245" s="149" t="str">
        <f t="shared" si="955"/>
        <v/>
      </c>
      <c r="FM245" s="150" t="str">
        <f t="shared" si="956"/>
        <v/>
      </c>
      <c r="FN245" s="89"/>
      <c r="FO245" s="5"/>
      <c r="FP245" s="89"/>
      <c r="FQ245" s="143" t="str">
        <f>IF(FU245="","",#REF!)</f>
        <v/>
      </c>
      <c r="FR245" s="144" t="str">
        <f t="shared" si="957"/>
        <v/>
      </c>
      <c r="FS245" s="145" t="str">
        <f t="shared" si="958"/>
        <v/>
      </c>
      <c r="FT245" s="145" t="str">
        <f t="shared" si="959"/>
        <v/>
      </c>
      <c r="FU245" s="146" t="str">
        <f t="shared" si="960"/>
        <v/>
      </c>
      <c r="FV245" s="147" t="str">
        <f t="shared" si="961"/>
        <v/>
      </c>
      <c r="FW245" s="148" t="str">
        <f t="shared" si="962"/>
        <v/>
      </c>
      <c r="FX245" s="149" t="str">
        <f t="shared" si="963"/>
        <v/>
      </c>
      <c r="FY245" s="150" t="str">
        <f t="shared" si="964"/>
        <v/>
      </c>
      <c r="FZ245" s="89"/>
      <c r="GA245" s="5"/>
      <c r="GB245" s="89"/>
      <c r="GC245" s="143" t="str">
        <f t="shared" si="965"/>
        <v/>
      </c>
      <c r="GD245" s="144" t="str">
        <f t="shared" si="966"/>
        <v/>
      </c>
      <c r="GE245" s="145" t="str">
        <f t="shared" si="967"/>
        <v/>
      </c>
      <c r="GF245" s="145" t="str">
        <f t="shared" si="968"/>
        <v/>
      </c>
      <c r="GG245" s="146" t="str">
        <f t="shared" si="969"/>
        <v/>
      </c>
      <c r="GH245" s="147" t="str">
        <f t="shared" si="970"/>
        <v/>
      </c>
      <c r="GI245" s="148" t="str">
        <f t="shared" si="971"/>
        <v/>
      </c>
      <c r="GJ245" s="149" t="str">
        <f t="shared" si="972"/>
        <v/>
      </c>
      <c r="GK245" s="150" t="str">
        <f t="shared" si="973"/>
        <v/>
      </c>
      <c r="GL245" s="89"/>
      <c r="GM245" s="5"/>
      <c r="GN245" s="89"/>
      <c r="GO245" s="143" t="str">
        <f t="shared" si="974"/>
        <v/>
      </c>
      <c r="GP245" s="144" t="str">
        <f t="shared" si="975"/>
        <v/>
      </c>
      <c r="GQ245" s="145" t="str">
        <f t="shared" si="976"/>
        <v/>
      </c>
      <c r="GR245" s="145" t="str">
        <f t="shared" si="977"/>
        <v/>
      </c>
      <c r="GS245" s="146" t="str">
        <f t="shared" si="978"/>
        <v/>
      </c>
      <c r="GT245" s="147" t="str">
        <f t="shared" si="979"/>
        <v/>
      </c>
      <c r="GU245" s="148" t="str">
        <f t="shared" si="980"/>
        <v/>
      </c>
      <c r="GV245" s="149" t="str">
        <f t="shared" si="981"/>
        <v/>
      </c>
      <c r="GW245" s="150" t="str">
        <f t="shared" si="982"/>
        <v/>
      </c>
      <c r="GX245" s="89"/>
      <c r="GY245" s="5"/>
      <c r="GZ245" s="89"/>
      <c r="HA245" s="143" t="str">
        <f t="shared" si="983"/>
        <v/>
      </c>
      <c r="HB245" s="144" t="str">
        <f t="shared" si="984"/>
        <v/>
      </c>
      <c r="HC245" s="145" t="str">
        <f t="shared" si="985"/>
        <v/>
      </c>
      <c r="HD245" s="145" t="str">
        <f t="shared" si="986"/>
        <v/>
      </c>
      <c r="HE245" s="146" t="str">
        <f t="shared" si="987"/>
        <v/>
      </c>
      <c r="HF245" s="147" t="str">
        <f t="shared" si="988"/>
        <v/>
      </c>
      <c r="HG245" s="148" t="str">
        <f t="shared" si="989"/>
        <v/>
      </c>
      <c r="HH245" s="149" t="str">
        <f t="shared" si="990"/>
        <v/>
      </c>
      <c r="HI245" s="150" t="str">
        <f t="shared" si="991"/>
        <v/>
      </c>
      <c r="HJ245" s="89"/>
      <c r="HK245" s="5"/>
      <c r="HL245" s="89"/>
      <c r="HM245" s="143" t="str">
        <f t="shared" si="992"/>
        <v/>
      </c>
      <c r="HN245" s="144" t="str">
        <f t="shared" si="993"/>
        <v/>
      </c>
      <c r="HO245" s="145" t="str">
        <f t="shared" si="994"/>
        <v/>
      </c>
      <c r="HP245" s="145" t="str">
        <f t="shared" si="995"/>
        <v/>
      </c>
      <c r="HQ245" s="146" t="str">
        <f t="shared" si="996"/>
        <v/>
      </c>
      <c r="HR245" s="147" t="str">
        <f t="shared" si="997"/>
        <v/>
      </c>
      <c r="HS245" s="148" t="str">
        <f t="shared" si="998"/>
        <v/>
      </c>
      <c r="HT245" s="149" t="str">
        <f t="shared" si="999"/>
        <v/>
      </c>
      <c r="HU245" s="150" t="str">
        <f t="shared" si="1000"/>
        <v/>
      </c>
      <c r="HV245" s="89"/>
      <c r="HW245" s="5"/>
      <c r="HX245" s="89"/>
      <c r="HY245" s="143" t="str">
        <f t="shared" si="1001"/>
        <v/>
      </c>
      <c r="HZ245" s="144" t="str">
        <f t="shared" si="1002"/>
        <v/>
      </c>
      <c r="IA245" s="145" t="str">
        <f t="shared" si="1003"/>
        <v/>
      </c>
      <c r="IB245" s="145" t="str">
        <f t="shared" si="1004"/>
        <v/>
      </c>
      <c r="IC245" s="146" t="str">
        <f t="shared" si="1005"/>
        <v/>
      </c>
      <c r="ID245" s="147" t="str">
        <f t="shared" si="1006"/>
        <v/>
      </c>
      <c r="IE245" s="148" t="str">
        <f t="shared" si="1007"/>
        <v/>
      </c>
      <c r="IF245" s="149" t="str">
        <f t="shared" si="1008"/>
        <v/>
      </c>
      <c r="IG245" s="150" t="str">
        <f t="shared" si="1009"/>
        <v/>
      </c>
      <c r="IH245" s="89"/>
      <c r="II245" s="5"/>
      <c r="IJ245" s="89"/>
      <c r="IK245" s="143" t="str">
        <f t="shared" si="1010"/>
        <v/>
      </c>
      <c r="IL245" s="144" t="str">
        <f t="shared" si="1011"/>
        <v/>
      </c>
      <c r="IM245" s="145" t="str">
        <f t="shared" si="1012"/>
        <v/>
      </c>
      <c r="IN245" s="145" t="str">
        <f t="shared" si="1013"/>
        <v/>
      </c>
      <c r="IO245" s="146" t="str">
        <f t="shared" si="1014"/>
        <v/>
      </c>
      <c r="IP245" s="147" t="str">
        <f t="shared" si="1015"/>
        <v/>
      </c>
      <c r="IQ245" s="148" t="str">
        <f t="shared" si="1016"/>
        <v/>
      </c>
      <c r="IR245" s="149" t="str">
        <f t="shared" si="1017"/>
        <v/>
      </c>
      <c r="IS245" s="150" t="str">
        <f t="shared" si="1018"/>
        <v/>
      </c>
      <c r="IT245" s="89"/>
      <c r="IU245" s="5"/>
      <c r="IV245" s="89"/>
      <c r="IW245" s="143" t="str">
        <f t="shared" si="1019"/>
        <v/>
      </c>
      <c r="IX245" s="144" t="str">
        <f t="shared" si="1020"/>
        <v/>
      </c>
      <c r="IY245" s="145" t="str">
        <f t="shared" si="1021"/>
        <v/>
      </c>
      <c r="IZ245" s="145" t="str">
        <f t="shared" si="1022"/>
        <v/>
      </c>
      <c r="JA245" s="146" t="str">
        <f t="shared" si="1023"/>
        <v/>
      </c>
      <c r="JB245" s="147" t="str">
        <f t="shared" si="1024"/>
        <v/>
      </c>
      <c r="JC245" s="148" t="str">
        <f t="shared" si="1025"/>
        <v/>
      </c>
      <c r="JD245" s="149" t="str">
        <f t="shared" si="1026"/>
        <v/>
      </c>
      <c r="JE245" s="150" t="str">
        <f t="shared" si="1027"/>
        <v/>
      </c>
      <c r="JF245" s="89"/>
      <c r="JG245" s="5"/>
      <c r="JH245" s="89"/>
      <c r="JI245" s="143" t="str">
        <f t="shared" si="1028"/>
        <v/>
      </c>
      <c r="JJ245" s="144" t="str">
        <f t="shared" si="1029"/>
        <v/>
      </c>
      <c r="JK245" s="145" t="str">
        <f t="shared" si="1030"/>
        <v/>
      </c>
      <c r="JL245" s="145" t="str">
        <f t="shared" si="1031"/>
        <v/>
      </c>
      <c r="JM245" s="146" t="str">
        <f t="shared" si="1032"/>
        <v/>
      </c>
      <c r="JN245" s="147" t="str">
        <f t="shared" si="1033"/>
        <v/>
      </c>
      <c r="JO245" s="148" t="str">
        <f t="shared" si="1034"/>
        <v/>
      </c>
      <c r="JP245" s="149" t="str">
        <f t="shared" si="1035"/>
        <v/>
      </c>
      <c r="JQ245" s="150" t="str">
        <f t="shared" si="1036"/>
        <v/>
      </c>
      <c r="JR245" s="89"/>
      <c r="JS245" s="5"/>
      <c r="JT245" s="89"/>
      <c r="JU245" s="143" t="str">
        <f t="shared" si="1037"/>
        <v/>
      </c>
      <c r="JV245" s="144" t="str">
        <f t="shared" si="1038"/>
        <v/>
      </c>
      <c r="JW245" s="145" t="str">
        <f t="shared" si="1039"/>
        <v/>
      </c>
      <c r="JX245" s="145" t="str">
        <f t="shared" si="1040"/>
        <v/>
      </c>
      <c r="JY245" s="146" t="str">
        <f t="shared" si="1041"/>
        <v/>
      </c>
      <c r="JZ245" s="147" t="str">
        <f t="shared" si="1042"/>
        <v/>
      </c>
      <c r="KA245" s="148" t="str">
        <f t="shared" si="1043"/>
        <v/>
      </c>
      <c r="KB245" s="149" t="str">
        <f t="shared" si="1044"/>
        <v/>
      </c>
      <c r="KC245" s="150" t="str">
        <f t="shared" si="1045"/>
        <v/>
      </c>
      <c r="KD245" s="89"/>
      <c r="KE245" s="5"/>
      <c r="KF245" s="89"/>
    </row>
    <row r="246" spans="1:292" ht="13.5" customHeight="1" x14ac:dyDescent="0.25">
      <c r="A246" s="100"/>
      <c r="E246" s="143" t="str">
        <f t="shared" si="845"/>
        <v/>
      </c>
      <c r="F246" s="144" t="str">
        <f t="shared" si="846"/>
        <v/>
      </c>
      <c r="G246" s="145" t="str">
        <f t="shared" si="847"/>
        <v/>
      </c>
      <c r="H246" s="145" t="str">
        <f t="shared" si="848"/>
        <v/>
      </c>
      <c r="I246" s="146" t="str">
        <f t="shared" si="849"/>
        <v/>
      </c>
      <c r="J246" s="147" t="str">
        <f t="shared" si="850"/>
        <v/>
      </c>
      <c r="K246" s="148" t="str">
        <f t="shared" si="851"/>
        <v/>
      </c>
      <c r="L246" s="149" t="str">
        <f t="shared" si="852"/>
        <v/>
      </c>
      <c r="M246" s="150" t="str">
        <f t="shared" si="853"/>
        <v/>
      </c>
      <c r="O246" s="5"/>
      <c r="Q246" s="143" t="str">
        <f t="shared" si="854"/>
        <v/>
      </c>
      <c r="R246" s="144" t="str">
        <f t="shared" si="855"/>
        <v/>
      </c>
      <c r="S246" s="145" t="str">
        <f t="shared" si="856"/>
        <v/>
      </c>
      <c r="T246" s="145" t="str">
        <f t="shared" si="857"/>
        <v/>
      </c>
      <c r="U246" s="146" t="str">
        <f t="shared" si="858"/>
        <v/>
      </c>
      <c r="V246" s="147" t="str">
        <f t="shared" si="859"/>
        <v/>
      </c>
      <c r="W246" s="148" t="str">
        <f t="shared" si="860"/>
        <v/>
      </c>
      <c r="X246" s="149" t="str">
        <f t="shared" si="861"/>
        <v/>
      </c>
      <c r="Y246" s="150" t="str">
        <f t="shared" si="862"/>
        <v/>
      </c>
      <c r="AA246" s="5"/>
      <c r="AC246" s="143" t="str">
        <f t="shared" si="863"/>
        <v/>
      </c>
      <c r="AD246" s="144" t="str">
        <f t="shared" si="864"/>
        <v/>
      </c>
      <c r="AE246" s="145" t="str">
        <f t="shared" si="865"/>
        <v/>
      </c>
      <c r="AF246" s="145" t="str">
        <f t="shared" si="866"/>
        <v/>
      </c>
      <c r="AG246" s="146" t="str">
        <f t="shared" si="867"/>
        <v/>
      </c>
      <c r="AH246" s="147" t="str">
        <f t="shared" si="868"/>
        <v/>
      </c>
      <c r="AI246" s="148" t="str">
        <f t="shared" si="869"/>
        <v/>
      </c>
      <c r="AJ246" s="149" t="str">
        <f t="shared" si="870"/>
        <v/>
      </c>
      <c r="AK246" s="150" t="str">
        <f t="shared" si="871"/>
        <v/>
      </c>
      <c r="AM246" s="5"/>
      <c r="AO246" s="143" t="str">
        <f t="shared" si="831"/>
        <v/>
      </c>
      <c r="AP246" s="144" t="str">
        <f t="shared" si="832"/>
        <v/>
      </c>
      <c r="AQ246" s="145" t="str">
        <f t="shared" si="872"/>
        <v/>
      </c>
      <c r="AR246" s="145" t="str">
        <f t="shared" si="873"/>
        <v/>
      </c>
      <c r="AS246" s="146" t="str">
        <f t="shared" si="833"/>
        <v/>
      </c>
      <c r="AT246" s="147" t="str">
        <f t="shared" si="834"/>
        <v/>
      </c>
      <c r="AU246" s="148" t="str">
        <f t="shared" si="835"/>
        <v/>
      </c>
      <c r="AV246" s="149" t="str">
        <f t="shared" si="836"/>
        <v/>
      </c>
      <c r="AW246" s="150" t="str">
        <f t="shared" si="837"/>
        <v/>
      </c>
      <c r="AX246" s="89"/>
      <c r="AY246" s="5"/>
      <c r="AZ246" s="89"/>
      <c r="BA246" s="143" t="str">
        <f t="shared" si="838"/>
        <v/>
      </c>
      <c r="BB246" s="144" t="str">
        <f t="shared" si="839"/>
        <v/>
      </c>
      <c r="BC246" s="145" t="str">
        <f t="shared" si="874"/>
        <v/>
      </c>
      <c r="BD246" s="145" t="str">
        <f t="shared" si="875"/>
        <v/>
      </c>
      <c r="BE246" s="146" t="str">
        <f t="shared" si="840"/>
        <v/>
      </c>
      <c r="BF246" s="147" t="str">
        <f t="shared" si="841"/>
        <v/>
      </c>
      <c r="BG246" s="148" t="str">
        <f t="shared" si="842"/>
        <v/>
      </c>
      <c r="BH246" s="149" t="str">
        <f t="shared" si="843"/>
        <v/>
      </c>
      <c r="BI246" s="150" t="str">
        <f t="shared" si="844"/>
        <v/>
      </c>
      <c r="BJ246" s="89"/>
      <c r="BK246" s="5"/>
      <c r="BL246" s="89"/>
      <c r="BM246" s="143" t="str">
        <f t="shared" si="876"/>
        <v/>
      </c>
      <c r="BN246" s="144" t="str">
        <f t="shared" si="877"/>
        <v/>
      </c>
      <c r="BO246" s="145" t="str">
        <f t="shared" si="878"/>
        <v/>
      </c>
      <c r="BP246" s="145" t="str">
        <f t="shared" si="879"/>
        <v/>
      </c>
      <c r="BQ246" s="146" t="str">
        <f t="shared" si="880"/>
        <v/>
      </c>
      <c r="BR246" s="147" t="str">
        <f t="shared" si="881"/>
        <v/>
      </c>
      <c r="BS246" s="148" t="str">
        <f t="shared" si="882"/>
        <v/>
      </c>
      <c r="BT246" s="149" t="str">
        <f t="shared" si="883"/>
        <v/>
      </c>
      <c r="BU246" s="150" t="str">
        <f t="shared" si="884"/>
        <v/>
      </c>
      <c r="BV246" s="89"/>
      <c r="BW246" s="5"/>
      <c r="BX246" s="89"/>
      <c r="BY246" s="143" t="str">
        <f t="shared" si="885"/>
        <v/>
      </c>
      <c r="BZ246" s="144" t="str">
        <f t="shared" si="886"/>
        <v/>
      </c>
      <c r="CA246" s="145" t="str">
        <f t="shared" si="887"/>
        <v/>
      </c>
      <c r="CB246" s="145" t="str">
        <f t="shared" si="888"/>
        <v/>
      </c>
      <c r="CC246" s="146" t="str">
        <f t="shared" si="889"/>
        <v/>
      </c>
      <c r="CD246" s="147" t="str">
        <f t="shared" si="890"/>
        <v/>
      </c>
      <c r="CE246" s="148" t="str">
        <f t="shared" si="891"/>
        <v/>
      </c>
      <c r="CF246" s="149" t="str">
        <f t="shared" si="892"/>
        <v/>
      </c>
      <c r="CG246" s="150" t="str">
        <f t="shared" si="893"/>
        <v/>
      </c>
      <c r="CH246" s="89"/>
      <c r="CI246" s="5"/>
      <c r="CJ246" s="89"/>
      <c r="CK246" s="143" t="str">
        <f t="shared" si="894"/>
        <v/>
      </c>
      <c r="CL246" s="144" t="str">
        <f t="shared" si="895"/>
        <v/>
      </c>
      <c r="CM246" s="145" t="str">
        <f t="shared" si="896"/>
        <v/>
      </c>
      <c r="CN246" s="145" t="str">
        <f t="shared" si="897"/>
        <v/>
      </c>
      <c r="CO246" s="146" t="str">
        <f t="shared" si="898"/>
        <v/>
      </c>
      <c r="CP246" s="147" t="str">
        <f t="shared" si="899"/>
        <v/>
      </c>
      <c r="CQ246" s="148" t="str">
        <f t="shared" si="900"/>
        <v/>
      </c>
      <c r="CR246" s="149" t="str">
        <f t="shared" si="901"/>
        <v/>
      </c>
      <c r="CS246" s="150" t="str">
        <f t="shared" si="902"/>
        <v/>
      </c>
      <c r="CT246" s="89"/>
      <c r="CU246" s="5"/>
      <c r="CV246" s="89"/>
      <c r="CW246" s="143" t="str">
        <f t="shared" si="903"/>
        <v/>
      </c>
      <c r="CX246" s="144" t="str">
        <f t="shared" si="904"/>
        <v/>
      </c>
      <c r="CY246" s="145" t="str">
        <f t="shared" si="905"/>
        <v/>
      </c>
      <c r="CZ246" s="145" t="str">
        <f t="shared" si="906"/>
        <v/>
      </c>
      <c r="DA246" s="146" t="str">
        <f t="shared" si="907"/>
        <v/>
      </c>
      <c r="DB246" s="147" t="str">
        <f t="shared" si="908"/>
        <v/>
      </c>
      <c r="DC246" s="148" t="str">
        <f t="shared" si="909"/>
        <v/>
      </c>
      <c r="DD246" s="149" t="str">
        <f t="shared" si="910"/>
        <v/>
      </c>
      <c r="DE246" s="150" t="str">
        <f t="shared" si="911"/>
        <v/>
      </c>
      <c r="DF246" s="89"/>
      <c r="DG246" s="5"/>
      <c r="DH246" s="89"/>
      <c r="DI246" s="143" t="str">
        <f t="shared" si="912"/>
        <v/>
      </c>
      <c r="DJ246" s="144" t="str">
        <f t="shared" si="913"/>
        <v/>
      </c>
      <c r="DK246" s="145" t="str">
        <f t="shared" si="914"/>
        <v/>
      </c>
      <c r="DL246" s="145" t="str">
        <f t="shared" si="915"/>
        <v/>
      </c>
      <c r="DM246" s="146" t="str">
        <f t="shared" si="916"/>
        <v/>
      </c>
      <c r="DN246" s="147" t="str">
        <f t="shared" si="917"/>
        <v/>
      </c>
      <c r="DO246" s="148" t="str">
        <f t="shared" si="918"/>
        <v/>
      </c>
      <c r="DP246" s="149" t="str">
        <f t="shared" si="919"/>
        <v/>
      </c>
      <c r="DQ246" s="150" t="str">
        <f t="shared" si="920"/>
        <v/>
      </c>
      <c r="DR246" s="89"/>
      <c r="DS246" s="5"/>
      <c r="DT246" s="89"/>
      <c r="DU246" s="143" t="str">
        <f t="shared" si="921"/>
        <v/>
      </c>
      <c r="DV246" s="144" t="str">
        <f t="shared" si="922"/>
        <v/>
      </c>
      <c r="DW246" s="145" t="str">
        <f t="shared" si="923"/>
        <v/>
      </c>
      <c r="DX246" s="145" t="str">
        <f t="shared" si="924"/>
        <v/>
      </c>
      <c r="DY246" s="146" t="str">
        <f t="shared" si="925"/>
        <v/>
      </c>
      <c r="DZ246" s="147" t="str">
        <f t="shared" si="926"/>
        <v/>
      </c>
      <c r="EA246" s="148" t="str">
        <f t="shared" si="927"/>
        <v/>
      </c>
      <c r="EB246" s="149" t="str">
        <f t="shared" si="928"/>
        <v/>
      </c>
      <c r="EC246" s="150" t="str">
        <f t="shared" si="929"/>
        <v/>
      </c>
      <c r="ED246" s="89"/>
      <c r="EE246" s="5"/>
      <c r="EF246" s="89"/>
      <c r="EG246" s="143" t="str">
        <f t="shared" si="930"/>
        <v/>
      </c>
      <c r="EH246" s="144" t="str">
        <f t="shared" si="931"/>
        <v/>
      </c>
      <c r="EI246" s="145" t="str">
        <f t="shared" si="932"/>
        <v/>
      </c>
      <c r="EJ246" s="145" t="str">
        <f t="shared" si="933"/>
        <v/>
      </c>
      <c r="EK246" s="146" t="str">
        <f t="shared" si="934"/>
        <v/>
      </c>
      <c r="EL246" s="147" t="str">
        <f t="shared" si="935"/>
        <v/>
      </c>
      <c r="EM246" s="148" t="str">
        <f t="shared" si="936"/>
        <v/>
      </c>
      <c r="EN246" s="149" t="str">
        <f t="shared" si="937"/>
        <v/>
      </c>
      <c r="EO246" s="150" t="str">
        <f t="shared" si="938"/>
        <v/>
      </c>
      <c r="EP246" s="89"/>
      <c r="EQ246" s="5"/>
      <c r="ER246" s="89"/>
      <c r="ES246" s="143" t="str">
        <f t="shared" si="939"/>
        <v/>
      </c>
      <c r="ET246" s="144" t="str">
        <f t="shared" si="940"/>
        <v/>
      </c>
      <c r="EU246" s="145" t="str">
        <f t="shared" si="941"/>
        <v/>
      </c>
      <c r="EV246" s="145" t="str">
        <f t="shared" si="942"/>
        <v/>
      </c>
      <c r="EW246" s="146" t="str">
        <f t="shared" si="943"/>
        <v/>
      </c>
      <c r="EX246" s="147" t="str">
        <f t="shared" si="944"/>
        <v/>
      </c>
      <c r="EY246" s="148" t="str">
        <f t="shared" si="945"/>
        <v/>
      </c>
      <c r="EZ246" s="149" t="str">
        <f t="shared" si="946"/>
        <v/>
      </c>
      <c r="FA246" s="150" t="str">
        <f t="shared" si="947"/>
        <v/>
      </c>
      <c r="FB246" s="89"/>
      <c r="FC246" s="5"/>
      <c r="FD246" s="89"/>
      <c r="FE246" s="143" t="str">
        <f t="shared" si="948"/>
        <v/>
      </c>
      <c r="FF246" s="144" t="str">
        <f t="shared" si="949"/>
        <v/>
      </c>
      <c r="FG246" s="145" t="str">
        <f t="shared" si="950"/>
        <v/>
      </c>
      <c r="FH246" s="145" t="str">
        <f t="shared" si="951"/>
        <v/>
      </c>
      <c r="FI246" s="146" t="str">
        <f t="shared" si="952"/>
        <v/>
      </c>
      <c r="FJ246" s="147" t="str">
        <f t="shared" si="953"/>
        <v/>
      </c>
      <c r="FK246" s="148" t="str">
        <f t="shared" si="954"/>
        <v/>
      </c>
      <c r="FL246" s="149" t="str">
        <f t="shared" si="955"/>
        <v/>
      </c>
      <c r="FM246" s="150" t="str">
        <f t="shared" si="956"/>
        <v/>
      </c>
      <c r="FN246" s="89"/>
      <c r="FO246" s="5"/>
      <c r="FP246" s="89"/>
      <c r="FQ246" s="143" t="str">
        <f>IF(FU246="","",#REF!)</f>
        <v/>
      </c>
      <c r="FR246" s="144" t="str">
        <f t="shared" si="957"/>
        <v/>
      </c>
      <c r="FS246" s="145" t="str">
        <f t="shared" si="958"/>
        <v/>
      </c>
      <c r="FT246" s="145" t="str">
        <f t="shared" si="959"/>
        <v/>
      </c>
      <c r="FU246" s="146" t="str">
        <f t="shared" si="960"/>
        <v/>
      </c>
      <c r="FV246" s="147" t="str">
        <f t="shared" si="961"/>
        <v/>
      </c>
      <c r="FW246" s="148" t="str">
        <f t="shared" si="962"/>
        <v/>
      </c>
      <c r="FX246" s="149" t="str">
        <f t="shared" si="963"/>
        <v/>
      </c>
      <c r="FY246" s="150" t="str">
        <f t="shared" si="964"/>
        <v/>
      </c>
      <c r="FZ246" s="89"/>
      <c r="GA246" s="5"/>
      <c r="GB246" s="89"/>
      <c r="GC246" s="143" t="str">
        <f t="shared" si="965"/>
        <v/>
      </c>
      <c r="GD246" s="144" t="str">
        <f t="shared" si="966"/>
        <v/>
      </c>
      <c r="GE246" s="145" t="str">
        <f t="shared" si="967"/>
        <v/>
      </c>
      <c r="GF246" s="145" t="str">
        <f t="shared" si="968"/>
        <v/>
      </c>
      <c r="GG246" s="146" t="str">
        <f t="shared" si="969"/>
        <v/>
      </c>
      <c r="GH246" s="147" t="str">
        <f t="shared" si="970"/>
        <v/>
      </c>
      <c r="GI246" s="148" t="str">
        <f t="shared" si="971"/>
        <v/>
      </c>
      <c r="GJ246" s="149" t="str">
        <f t="shared" si="972"/>
        <v/>
      </c>
      <c r="GK246" s="150" t="str">
        <f t="shared" si="973"/>
        <v/>
      </c>
      <c r="GL246" s="89"/>
      <c r="GM246" s="5"/>
      <c r="GN246" s="89"/>
      <c r="GO246" s="143" t="str">
        <f t="shared" si="974"/>
        <v/>
      </c>
      <c r="GP246" s="144" t="str">
        <f t="shared" si="975"/>
        <v/>
      </c>
      <c r="GQ246" s="145" t="str">
        <f t="shared" si="976"/>
        <v/>
      </c>
      <c r="GR246" s="145" t="str">
        <f t="shared" si="977"/>
        <v/>
      </c>
      <c r="GS246" s="146" t="str">
        <f t="shared" si="978"/>
        <v/>
      </c>
      <c r="GT246" s="147" t="str">
        <f t="shared" si="979"/>
        <v/>
      </c>
      <c r="GU246" s="148" t="str">
        <f t="shared" si="980"/>
        <v/>
      </c>
      <c r="GV246" s="149" t="str">
        <f t="shared" si="981"/>
        <v/>
      </c>
      <c r="GW246" s="150" t="str">
        <f t="shared" si="982"/>
        <v/>
      </c>
      <c r="GX246" s="89"/>
      <c r="GY246" s="5"/>
      <c r="GZ246" s="89"/>
      <c r="HA246" s="143" t="str">
        <f t="shared" si="983"/>
        <v/>
      </c>
      <c r="HB246" s="144" t="str">
        <f t="shared" si="984"/>
        <v/>
      </c>
      <c r="HC246" s="145" t="str">
        <f t="shared" si="985"/>
        <v/>
      </c>
      <c r="HD246" s="145" t="str">
        <f t="shared" si="986"/>
        <v/>
      </c>
      <c r="HE246" s="146" t="str">
        <f t="shared" si="987"/>
        <v/>
      </c>
      <c r="HF246" s="147" t="str">
        <f t="shared" si="988"/>
        <v/>
      </c>
      <c r="HG246" s="148" t="str">
        <f t="shared" si="989"/>
        <v/>
      </c>
      <c r="HH246" s="149" t="str">
        <f t="shared" si="990"/>
        <v/>
      </c>
      <c r="HI246" s="150" t="str">
        <f t="shared" si="991"/>
        <v/>
      </c>
      <c r="HJ246" s="89"/>
      <c r="HK246" s="5"/>
      <c r="HL246" s="89"/>
      <c r="HM246" s="143" t="str">
        <f t="shared" si="992"/>
        <v/>
      </c>
      <c r="HN246" s="144" t="str">
        <f t="shared" si="993"/>
        <v/>
      </c>
      <c r="HO246" s="145" t="str">
        <f t="shared" si="994"/>
        <v/>
      </c>
      <c r="HP246" s="145" t="str">
        <f t="shared" si="995"/>
        <v/>
      </c>
      <c r="HQ246" s="146" t="str">
        <f t="shared" si="996"/>
        <v/>
      </c>
      <c r="HR246" s="147" t="str">
        <f t="shared" si="997"/>
        <v/>
      </c>
      <c r="HS246" s="148" t="str">
        <f t="shared" si="998"/>
        <v/>
      </c>
      <c r="HT246" s="149" t="str">
        <f t="shared" si="999"/>
        <v/>
      </c>
      <c r="HU246" s="150" t="str">
        <f t="shared" si="1000"/>
        <v/>
      </c>
      <c r="HV246" s="89"/>
      <c r="HW246" s="5"/>
      <c r="HX246" s="89"/>
      <c r="HY246" s="143" t="str">
        <f t="shared" si="1001"/>
        <v/>
      </c>
      <c r="HZ246" s="144" t="str">
        <f t="shared" si="1002"/>
        <v/>
      </c>
      <c r="IA246" s="145" t="str">
        <f t="shared" si="1003"/>
        <v/>
      </c>
      <c r="IB246" s="145" t="str">
        <f t="shared" si="1004"/>
        <v/>
      </c>
      <c r="IC246" s="146" t="str">
        <f t="shared" si="1005"/>
        <v/>
      </c>
      <c r="ID246" s="147" t="str">
        <f t="shared" si="1006"/>
        <v/>
      </c>
      <c r="IE246" s="148" t="str">
        <f t="shared" si="1007"/>
        <v/>
      </c>
      <c r="IF246" s="149" t="str">
        <f t="shared" si="1008"/>
        <v/>
      </c>
      <c r="IG246" s="150" t="str">
        <f t="shared" si="1009"/>
        <v/>
      </c>
      <c r="IH246" s="89"/>
      <c r="II246" s="5"/>
      <c r="IJ246" s="89"/>
      <c r="IK246" s="143" t="str">
        <f t="shared" si="1010"/>
        <v/>
      </c>
      <c r="IL246" s="144" t="str">
        <f t="shared" si="1011"/>
        <v/>
      </c>
      <c r="IM246" s="145" t="str">
        <f t="shared" si="1012"/>
        <v/>
      </c>
      <c r="IN246" s="145" t="str">
        <f t="shared" si="1013"/>
        <v/>
      </c>
      <c r="IO246" s="146" t="str">
        <f t="shared" si="1014"/>
        <v/>
      </c>
      <c r="IP246" s="147" t="str">
        <f t="shared" si="1015"/>
        <v/>
      </c>
      <c r="IQ246" s="148" t="str">
        <f t="shared" si="1016"/>
        <v/>
      </c>
      <c r="IR246" s="149" t="str">
        <f t="shared" si="1017"/>
        <v/>
      </c>
      <c r="IS246" s="150" t="str">
        <f t="shared" si="1018"/>
        <v/>
      </c>
      <c r="IT246" s="89"/>
      <c r="IU246" s="5"/>
      <c r="IV246" s="89"/>
      <c r="IW246" s="143" t="str">
        <f t="shared" si="1019"/>
        <v/>
      </c>
      <c r="IX246" s="144" t="str">
        <f t="shared" si="1020"/>
        <v/>
      </c>
      <c r="IY246" s="145" t="str">
        <f t="shared" si="1021"/>
        <v/>
      </c>
      <c r="IZ246" s="145" t="str">
        <f t="shared" si="1022"/>
        <v/>
      </c>
      <c r="JA246" s="146" t="str">
        <f t="shared" si="1023"/>
        <v/>
      </c>
      <c r="JB246" s="147" t="str">
        <f t="shared" si="1024"/>
        <v/>
      </c>
      <c r="JC246" s="148" t="str">
        <f t="shared" si="1025"/>
        <v/>
      </c>
      <c r="JD246" s="149" t="str">
        <f t="shared" si="1026"/>
        <v/>
      </c>
      <c r="JE246" s="150" t="str">
        <f t="shared" si="1027"/>
        <v/>
      </c>
      <c r="JF246" s="89"/>
      <c r="JG246" s="5"/>
      <c r="JH246" s="89"/>
      <c r="JI246" s="143" t="str">
        <f t="shared" si="1028"/>
        <v/>
      </c>
      <c r="JJ246" s="144" t="str">
        <f t="shared" si="1029"/>
        <v/>
      </c>
      <c r="JK246" s="145" t="str">
        <f t="shared" si="1030"/>
        <v/>
      </c>
      <c r="JL246" s="145" t="str">
        <f t="shared" si="1031"/>
        <v/>
      </c>
      <c r="JM246" s="146" t="str">
        <f t="shared" si="1032"/>
        <v/>
      </c>
      <c r="JN246" s="147" t="str">
        <f t="shared" si="1033"/>
        <v/>
      </c>
      <c r="JO246" s="148" t="str">
        <f t="shared" si="1034"/>
        <v/>
      </c>
      <c r="JP246" s="149" t="str">
        <f t="shared" si="1035"/>
        <v/>
      </c>
      <c r="JQ246" s="150" t="str">
        <f t="shared" si="1036"/>
        <v/>
      </c>
      <c r="JR246" s="89"/>
      <c r="JS246" s="5"/>
      <c r="JT246" s="89"/>
      <c r="JU246" s="143" t="str">
        <f t="shared" si="1037"/>
        <v/>
      </c>
      <c r="JV246" s="144" t="str">
        <f t="shared" si="1038"/>
        <v/>
      </c>
      <c r="JW246" s="145" t="str">
        <f t="shared" si="1039"/>
        <v/>
      </c>
      <c r="JX246" s="145" t="str">
        <f t="shared" si="1040"/>
        <v/>
      </c>
      <c r="JY246" s="146" t="str">
        <f t="shared" si="1041"/>
        <v/>
      </c>
      <c r="JZ246" s="147" t="str">
        <f t="shared" si="1042"/>
        <v/>
      </c>
      <c r="KA246" s="148" t="str">
        <f t="shared" si="1043"/>
        <v/>
      </c>
      <c r="KB246" s="149" t="str">
        <f t="shared" si="1044"/>
        <v/>
      </c>
      <c r="KC246" s="150" t="str">
        <f t="shared" si="1045"/>
        <v/>
      </c>
      <c r="KD246" s="89"/>
      <c r="KE246" s="5"/>
      <c r="KF246" s="89"/>
    </row>
    <row r="247" spans="1:292" ht="13.5" customHeight="1" x14ac:dyDescent="0.25">
      <c r="A247" s="100"/>
      <c r="E247" s="143" t="str">
        <f t="shared" si="845"/>
        <v/>
      </c>
      <c r="F247" s="144" t="str">
        <f t="shared" si="846"/>
        <v/>
      </c>
      <c r="G247" s="145" t="str">
        <f t="shared" si="847"/>
        <v/>
      </c>
      <c r="H247" s="145" t="str">
        <f t="shared" si="848"/>
        <v/>
      </c>
      <c r="I247" s="146" t="str">
        <f t="shared" si="849"/>
        <v/>
      </c>
      <c r="J247" s="147" t="str">
        <f t="shared" si="850"/>
        <v/>
      </c>
      <c r="K247" s="148" t="str">
        <f t="shared" si="851"/>
        <v/>
      </c>
      <c r="L247" s="149" t="str">
        <f t="shared" si="852"/>
        <v/>
      </c>
      <c r="M247" s="150" t="str">
        <f t="shared" si="853"/>
        <v/>
      </c>
      <c r="O247" s="5"/>
      <c r="Q247" s="143" t="str">
        <f t="shared" si="854"/>
        <v/>
      </c>
      <c r="R247" s="144" t="str">
        <f t="shared" si="855"/>
        <v/>
      </c>
      <c r="S247" s="145" t="str">
        <f t="shared" si="856"/>
        <v/>
      </c>
      <c r="T247" s="145" t="str">
        <f t="shared" si="857"/>
        <v/>
      </c>
      <c r="U247" s="146" t="str">
        <f t="shared" si="858"/>
        <v/>
      </c>
      <c r="V247" s="147" t="str">
        <f t="shared" si="859"/>
        <v/>
      </c>
      <c r="W247" s="148" t="str">
        <f t="shared" si="860"/>
        <v/>
      </c>
      <c r="X247" s="149" t="str">
        <f t="shared" si="861"/>
        <v/>
      </c>
      <c r="Y247" s="150" t="str">
        <f t="shared" si="862"/>
        <v/>
      </c>
      <c r="AA247" s="5"/>
      <c r="AC247" s="143" t="str">
        <f t="shared" si="863"/>
        <v/>
      </c>
      <c r="AD247" s="144" t="str">
        <f t="shared" si="864"/>
        <v/>
      </c>
      <c r="AE247" s="145" t="str">
        <f t="shared" si="865"/>
        <v/>
      </c>
      <c r="AF247" s="145" t="str">
        <f t="shared" si="866"/>
        <v/>
      </c>
      <c r="AG247" s="146" t="str">
        <f t="shared" si="867"/>
        <v/>
      </c>
      <c r="AH247" s="147" t="str">
        <f t="shared" si="868"/>
        <v/>
      </c>
      <c r="AI247" s="148" t="str">
        <f t="shared" si="869"/>
        <v/>
      </c>
      <c r="AJ247" s="149" t="str">
        <f t="shared" si="870"/>
        <v/>
      </c>
      <c r="AK247" s="150" t="str">
        <f t="shared" si="871"/>
        <v/>
      </c>
      <c r="AM247" s="5"/>
      <c r="AO247" s="143" t="str">
        <f t="shared" si="831"/>
        <v/>
      </c>
      <c r="AP247" s="144" t="str">
        <f t="shared" si="832"/>
        <v/>
      </c>
      <c r="AQ247" s="145" t="str">
        <f t="shared" si="872"/>
        <v/>
      </c>
      <c r="AR247" s="145" t="str">
        <f t="shared" si="873"/>
        <v/>
      </c>
      <c r="AS247" s="146" t="str">
        <f t="shared" si="833"/>
        <v/>
      </c>
      <c r="AT247" s="147" t="str">
        <f t="shared" si="834"/>
        <v/>
      </c>
      <c r="AU247" s="148" t="str">
        <f t="shared" si="835"/>
        <v/>
      </c>
      <c r="AV247" s="149" t="str">
        <f t="shared" si="836"/>
        <v/>
      </c>
      <c r="AW247" s="150" t="str">
        <f t="shared" si="837"/>
        <v/>
      </c>
      <c r="AX247" s="89"/>
      <c r="AY247" s="5"/>
      <c r="AZ247" s="89"/>
      <c r="BA247" s="143" t="str">
        <f t="shared" si="838"/>
        <v/>
      </c>
      <c r="BB247" s="144" t="str">
        <f t="shared" si="839"/>
        <v/>
      </c>
      <c r="BC247" s="145" t="str">
        <f t="shared" si="874"/>
        <v/>
      </c>
      <c r="BD247" s="145" t="str">
        <f t="shared" si="875"/>
        <v/>
      </c>
      <c r="BE247" s="146" t="str">
        <f t="shared" si="840"/>
        <v/>
      </c>
      <c r="BF247" s="147" t="str">
        <f t="shared" si="841"/>
        <v/>
      </c>
      <c r="BG247" s="148" t="str">
        <f t="shared" si="842"/>
        <v/>
      </c>
      <c r="BH247" s="149" t="str">
        <f t="shared" si="843"/>
        <v/>
      </c>
      <c r="BI247" s="150" t="str">
        <f t="shared" si="844"/>
        <v/>
      </c>
      <c r="BJ247" s="89"/>
      <c r="BK247" s="5"/>
      <c r="BL247" s="89"/>
      <c r="BM247" s="143" t="str">
        <f t="shared" si="876"/>
        <v/>
      </c>
      <c r="BN247" s="144" t="str">
        <f t="shared" si="877"/>
        <v/>
      </c>
      <c r="BO247" s="145" t="str">
        <f t="shared" si="878"/>
        <v/>
      </c>
      <c r="BP247" s="145" t="str">
        <f t="shared" si="879"/>
        <v/>
      </c>
      <c r="BQ247" s="146" t="str">
        <f t="shared" si="880"/>
        <v/>
      </c>
      <c r="BR247" s="147" t="str">
        <f t="shared" si="881"/>
        <v/>
      </c>
      <c r="BS247" s="148" t="str">
        <f t="shared" si="882"/>
        <v/>
      </c>
      <c r="BT247" s="149" t="str">
        <f t="shared" si="883"/>
        <v/>
      </c>
      <c r="BU247" s="150" t="str">
        <f t="shared" si="884"/>
        <v/>
      </c>
      <c r="BV247" s="89"/>
      <c r="BW247" s="5"/>
      <c r="BX247" s="89"/>
      <c r="BY247" s="143" t="str">
        <f t="shared" si="885"/>
        <v/>
      </c>
      <c r="BZ247" s="144" t="str">
        <f t="shared" si="886"/>
        <v/>
      </c>
      <c r="CA247" s="145" t="str">
        <f t="shared" si="887"/>
        <v/>
      </c>
      <c r="CB247" s="145" t="str">
        <f t="shared" si="888"/>
        <v/>
      </c>
      <c r="CC247" s="146" t="str">
        <f t="shared" si="889"/>
        <v/>
      </c>
      <c r="CD247" s="147" t="str">
        <f t="shared" si="890"/>
        <v/>
      </c>
      <c r="CE247" s="148" t="str">
        <f t="shared" si="891"/>
        <v/>
      </c>
      <c r="CF247" s="149" t="str">
        <f t="shared" si="892"/>
        <v/>
      </c>
      <c r="CG247" s="150" t="str">
        <f t="shared" si="893"/>
        <v/>
      </c>
      <c r="CH247" s="89"/>
      <c r="CI247" s="5"/>
      <c r="CJ247" s="89"/>
      <c r="CK247" s="143" t="str">
        <f t="shared" si="894"/>
        <v/>
      </c>
      <c r="CL247" s="144" t="str">
        <f t="shared" si="895"/>
        <v/>
      </c>
      <c r="CM247" s="145" t="str">
        <f t="shared" si="896"/>
        <v/>
      </c>
      <c r="CN247" s="145" t="str">
        <f t="shared" si="897"/>
        <v/>
      </c>
      <c r="CO247" s="146" t="str">
        <f t="shared" si="898"/>
        <v/>
      </c>
      <c r="CP247" s="147" t="str">
        <f t="shared" si="899"/>
        <v/>
      </c>
      <c r="CQ247" s="148" t="str">
        <f t="shared" si="900"/>
        <v/>
      </c>
      <c r="CR247" s="149" t="str">
        <f t="shared" si="901"/>
        <v/>
      </c>
      <c r="CS247" s="150" t="str">
        <f t="shared" si="902"/>
        <v/>
      </c>
      <c r="CT247" s="89"/>
      <c r="CU247" s="5"/>
      <c r="CV247" s="89"/>
      <c r="CW247" s="143" t="str">
        <f t="shared" si="903"/>
        <v/>
      </c>
      <c r="CX247" s="144" t="str">
        <f t="shared" si="904"/>
        <v/>
      </c>
      <c r="CY247" s="145" t="str">
        <f t="shared" si="905"/>
        <v/>
      </c>
      <c r="CZ247" s="145" t="str">
        <f t="shared" si="906"/>
        <v/>
      </c>
      <c r="DA247" s="146" t="str">
        <f t="shared" si="907"/>
        <v/>
      </c>
      <c r="DB247" s="147" t="str">
        <f t="shared" si="908"/>
        <v/>
      </c>
      <c r="DC247" s="148" t="str">
        <f t="shared" si="909"/>
        <v/>
      </c>
      <c r="DD247" s="149" t="str">
        <f t="shared" si="910"/>
        <v/>
      </c>
      <c r="DE247" s="150" t="str">
        <f t="shared" si="911"/>
        <v/>
      </c>
      <c r="DF247" s="89"/>
      <c r="DG247" s="5"/>
      <c r="DH247" s="89"/>
      <c r="DI247" s="143" t="str">
        <f t="shared" si="912"/>
        <v/>
      </c>
      <c r="DJ247" s="144" t="str">
        <f t="shared" si="913"/>
        <v/>
      </c>
      <c r="DK247" s="145" t="str">
        <f t="shared" si="914"/>
        <v/>
      </c>
      <c r="DL247" s="145" t="str">
        <f t="shared" si="915"/>
        <v/>
      </c>
      <c r="DM247" s="146" t="str">
        <f t="shared" si="916"/>
        <v/>
      </c>
      <c r="DN247" s="147" t="str">
        <f t="shared" si="917"/>
        <v/>
      </c>
      <c r="DO247" s="148" t="str">
        <f t="shared" si="918"/>
        <v/>
      </c>
      <c r="DP247" s="149" t="str">
        <f t="shared" si="919"/>
        <v/>
      </c>
      <c r="DQ247" s="150" t="str">
        <f t="shared" si="920"/>
        <v/>
      </c>
      <c r="DR247" s="89"/>
      <c r="DS247" s="5"/>
      <c r="DT247" s="89"/>
      <c r="DU247" s="143" t="str">
        <f t="shared" si="921"/>
        <v/>
      </c>
      <c r="DV247" s="144" t="str">
        <f t="shared" si="922"/>
        <v/>
      </c>
      <c r="DW247" s="145" t="str">
        <f t="shared" si="923"/>
        <v/>
      </c>
      <c r="DX247" s="145" t="str">
        <f t="shared" si="924"/>
        <v/>
      </c>
      <c r="DY247" s="146" t="str">
        <f t="shared" si="925"/>
        <v/>
      </c>
      <c r="DZ247" s="147" t="str">
        <f t="shared" si="926"/>
        <v/>
      </c>
      <c r="EA247" s="148" t="str">
        <f t="shared" si="927"/>
        <v/>
      </c>
      <c r="EB247" s="149" t="str">
        <f t="shared" si="928"/>
        <v/>
      </c>
      <c r="EC247" s="150" t="str">
        <f t="shared" si="929"/>
        <v/>
      </c>
      <c r="ED247" s="89"/>
      <c r="EE247" s="5"/>
      <c r="EF247" s="89"/>
      <c r="EG247" s="143" t="str">
        <f t="shared" si="930"/>
        <v/>
      </c>
      <c r="EH247" s="144" t="str">
        <f t="shared" si="931"/>
        <v/>
      </c>
      <c r="EI247" s="145" t="str">
        <f t="shared" si="932"/>
        <v/>
      </c>
      <c r="EJ247" s="145" t="str">
        <f t="shared" si="933"/>
        <v/>
      </c>
      <c r="EK247" s="146" t="str">
        <f t="shared" si="934"/>
        <v/>
      </c>
      <c r="EL247" s="147" t="str">
        <f t="shared" si="935"/>
        <v/>
      </c>
      <c r="EM247" s="148" t="str">
        <f t="shared" si="936"/>
        <v/>
      </c>
      <c r="EN247" s="149" t="str">
        <f t="shared" si="937"/>
        <v/>
      </c>
      <c r="EO247" s="150" t="str">
        <f t="shared" si="938"/>
        <v/>
      </c>
      <c r="EP247" s="89"/>
      <c r="EQ247" s="5"/>
      <c r="ER247" s="89"/>
      <c r="ES247" s="143" t="str">
        <f t="shared" si="939"/>
        <v/>
      </c>
      <c r="ET247" s="144" t="str">
        <f t="shared" si="940"/>
        <v/>
      </c>
      <c r="EU247" s="145" t="str">
        <f t="shared" si="941"/>
        <v/>
      </c>
      <c r="EV247" s="145" t="str">
        <f t="shared" si="942"/>
        <v/>
      </c>
      <c r="EW247" s="146" t="str">
        <f t="shared" si="943"/>
        <v/>
      </c>
      <c r="EX247" s="147" t="str">
        <f t="shared" si="944"/>
        <v/>
      </c>
      <c r="EY247" s="148" t="str">
        <f t="shared" si="945"/>
        <v/>
      </c>
      <c r="EZ247" s="149" t="str">
        <f t="shared" si="946"/>
        <v/>
      </c>
      <c r="FA247" s="150" t="str">
        <f t="shared" si="947"/>
        <v/>
      </c>
      <c r="FB247" s="89"/>
      <c r="FC247" s="5"/>
      <c r="FD247" s="89"/>
      <c r="FE247" s="143" t="str">
        <f t="shared" si="948"/>
        <v/>
      </c>
      <c r="FF247" s="144" t="str">
        <f t="shared" si="949"/>
        <v/>
      </c>
      <c r="FG247" s="145" t="str">
        <f t="shared" si="950"/>
        <v/>
      </c>
      <c r="FH247" s="145" t="str">
        <f t="shared" si="951"/>
        <v/>
      </c>
      <c r="FI247" s="146" t="str">
        <f t="shared" si="952"/>
        <v/>
      </c>
      <c r="FJ247" s="147" t="str">
        <f t="shared" si="953"/>
        <v/>
      </c>
      <c r="FK247" s="148" t="str">
        <f t="shared" si="954"/>
        <v/>
      </c>
      <c r="FL247" s="149" t="str">
        <f t="shared" si="955"/>
        <v/>
      </c>
      <c r="FM247" s="150" t="str">
        <f t="shared" si="956"/>
        <v/>
      </c>
      <c r="FN247" s="89"/>
      <c r="FO247" s="5"/>
      <c r="FP247" s="89"/>
      <c r="FQ247" s="143" t="str">
        <f>IF(FU247="","",#REF!)</f>
        <v/>
      </c>
      <c r="FR247" s="144" t="str">
        <f t="shared" si="957"/>
        <v/>
      </c>
      <c r="FS247" s="145" t="str">
        <f t="shared" si="958"/>
        <v/>
      </c>
      <c r="FT247" s="145" t="str">
        <f t="shared" si="959"/>
        <v/>
      </c>
      <c r="FU247" s="146" t="str">
        <f t="shared" si="960"/>
        <v/>
      </c>
      <c r="FV247" s="147" t="str">
        <f t="shared" si="961"/>
        <v/>
      </c>
      <c r="FW247" s="148" t="str">
        <f t="shared" si="962"/>
        <v/>
      </c>
      <c r="FX247" s="149" t="str">
        <f t="shared" si="963"/>
        <v/>
      </c>
      <c r="FY247" s="150" t="str">
        <f t="shared" si="964"/>
        <v/>
      </c>
      <c r="FZ247" s="89"/>
      <c r="GA247" s="5"/>
      <c r="GB247" s="89"/>
      <c r="GC247" s="143" t="str">
        <f t="shared" si="965"/>
        <v/>
      </c>
      <c r="GD247" s="144" t="str">
        <f t="shared" si="966"/>
        <v/>
      </c>
      <c r="GE247" s="145" t="str">
        <f t="shared" si="967"/>
        <v/>
      </c>
      <c r="GF247" s="145" t="str">
        <f t="shared" si="968"/>
        <v/>
      </c>
      <c r="GG247" s="146" t="str">
        <f t="shared" si="969"/>
        <v/>
      </c>
      <c r="GH247" s="147" t="str">
        <f t="shared" si="970"/>
        <v/>
      </c>
      <c r="GI247" s="148" t="str">
        <f t="shared" si="971"/>
        <v/>
      </c>
      <c r="GJ247" s="149" t="str">
        <f t="shared" si="972"/>
        <v/>
      </c>
      <c r="GK247" s="150" t="str">
        <f t="shared" si="973"/>
        <v/>
      </c>
      <c r="GL247" s="89"/>
      <c r="GM247" s="5"/>
      <c r="GN247" s="89"/>
      <c r="GO247" s="143" t="str">
        <f t="shared" si="974"/>
        <v/>
      </c>
      <c r="GP247" s="144" t="str">
        <f t="shared" si="975"/>
        <v/>
      </c>
      <c r="GQ247" s="145" t="str">
        <f t="shared" si="976"/>
        <v/>
      </c>
      <c r="GR247" s="145" t="str">
        <f t="shared" si="977"/>
        <v/>
      </c>
      <c r="GS247" s="146" t="str">
        <f t="shared" si="978"/>
        <v/>
      </c>
      <c r="GT247" s="147" t="str">
        <f t="shared" si="979"/>
        <v/>
      </c>
      <c r="GU247" s="148" t="str">
        <f t="shared" si="980"/>
        <v/>
      </c>
      <c r="GV247" s="149" t="str">
        <f t="shared" si="981"/>
        <v/>
      </c>
      <c r="GW247" s="150" t="str">
        <f t="shared" si="982"/>
        <v/>
      </c>
      <c r="GX247" s="89"/>
      <c r="GY247" s="5"/>
      <c r="GZ247" s="89"/>
      <c r="HA247" s="143" t="str">
        <f t="shared" si="983"/>
        <v/>
      </c>
      <c r="HB247" s="144" t="str">
        <f t="shared" si="984"/>
        <v/>
      </c>
      <c r="HC247" s="145" t="str">
        <f t="shared" si="985"/>
        <v/>
      </c>
      <c r="HD247" s="145" t="str">
        <f t="shared" si="986"/>
        <v/>
      </c>
      <c r="HE247" s="146" t="str">
        <f t="shared" si="987"/>
        <v/>
      </c>
      <c r="HF247" s="147" t="str">
        <f t="shared" si="988"/>
        <v/>
      </c>
      <c r="HG247" s="148" t="str">
        <f t="shared" si="989"/>
        <v/>
      </c>
      <c r="HH247" s="149" t="str">
        <f t="shared" si="990"/>
        <v/>
      </c>
      <c r="HI247" s="150" t="str">
        <f t="shared" si="991"/>
        <v/>
      </c>
      <c r="HJ247" s="89"/>
      <c r="HK247" s="5"/>
      <c r="HL247" s="89"/>
      <c r="HM247" s="143" t="str">
        <f t="shared" si="992"/>
        <v/>
      </c>
      <c r="HN247" s="144" t="str">
        <f t="shared" si="993"/>
        <v/>
      </c>
      <c r="HO247" s="145" t="str">
        <f t="shared" si="994"/>
        <v/>
      </c>
      <c r="HP247" s="145" t="str">
        <f t="shared" si="995"/>
        <v/>
      </c>
      <c r="HQ247" s="146" t="str">
        <f t="shared" si="996"/>
        <v/>
      </c>
      <c r="HR247" s="147" t="str">
        <f t="shared" si="997"/>
        <v/>
      </c>
      <c r="HS247" s="148" t="str">
        <f t="shared" si="998"/>
        <v/>
      </c>
      <c r="HT247" s="149" t="str">
        <f t="shared" si="999"/>
        <v/>
      </c>
      <c r="HU247" s="150" t="str">
        <f t="shared" si="1000"/>
        <v/>
      </c>
      <c r="HV247" s="89"/>
      <c r="HW247" s="5"/>
      <c r="HX247" s="89"/>
      <c r="HY247" s="143" t="str">
        <f t="shared" si="1001"/>
        <v/>
      </c>
      <c r="HZ247" s="144" t="str">
        <f t="shared" si="1002"/>
        <v/>
      </c>
      <c r="IA247" s="145" t="str">
        <f t="shared" si="1003"/>
        <v/>
      </c>
      <c r="IB247" s="145" t="str">
        <f t="shared" si="1004"/>
        <v/>
      </c>
      <c r="IC247" s="146" t="str">
        <f t="shared" si="1005"/>
        <v/>
      </c>
      <c r="ID247" s="147" t="str">
        <f t="shared" si="1006"/>
        <v/>
      </c>
      <c r="IE247" s="148" t="str">
        <f t="shared" si="1007"/>
        <v/>
      </c>
      <c r="IF247" s="149" t="str">
        <f t="shared" si="1008"/>
        <v/>
      </c>
      <c r="IG247" s="150" t="str">
        <f t="shared" si="1009"/>
        <v/>
      </c>
      <c r="IH247" s="89"/>
      <c r="II247" s="5"/>
      <c r="IJ247" s="89"/>
      <c r="IK247" s="143" t="str">
        <f t="shared" si="1010"/>
        <v/>
      </c>
      <c r="IL247" s="144" t="str">
        <f t="shared" si="1011"/>
        <v/>
      </c>
      <c r="IM247" s="145" t="str">
        <f t="shared" si="1012"/>
        <v/>
      </c>
      <c r="IN247" s="145" t="str">
        <f t="shared" si="1013"/>
        <v/>
      </c>
      <c r="IO247" s="146" t="str">
        <f t="shared" si="1014"/>
        <v/>
      </c>
      <c r="IP247" s="147" t="str">
        <f t="shared" si="1015"/>
        <v/>
      </c>
      <c r="IQ247" s="148" t="str">
        <f t="shared" si="1016"/>
        <v/>
      </c>
      <c r="IR247" s="149" t="str">
        <f t="shared" si="1017"/>
        <v/>
      </c>
      <c r="IS247" s="150" t="str">
        <f t="shared" si="1018"/>
        <v/>
      </c>
      <c r="IT247" s="89"/>
      <c r="IU247" s="5"/>
      <c r="IV247" s="89"/>
      <c r="IW247" s="143" t="str">
        <f t="shared" si="1019"/>
        <v/>
      </c>
      <c r="IX247" s="144" t="str">
        <f t="shared" si="1020"/>
        <v/>
      </c>
      <c r="IY247" s="145" t="str">
        <f t="shared" si="1021"/>
        <v/>
      </c>
      <c r="IZ247" s="145" t="str">
        <f t="shared" si="1022"/>
        <v/>
      </c>
      <c r="JA247" s="146" t="str">
        <f t="shared" si="1023"/>
        <v/>
      </c>
      <c r="JB247" s="147" t="str">
        <f t="shared" si="1024"/>
        <v/>
      </c>
      <c r="JC247" s="148" t="str">
        <f t="shared" si="1025"/>
        <v/>
      </c>
      <c r="JD247" s="149" t="str">
        <f t="shared" si="1026"/>
        <v/>
      </c>
      <c r="JE247" s="150" t="str">
        <f t="shared" si="1027"/>
        <v/>
      </c>
      <c r="JF247" s="89"/>
      <c r="JG247" s="5"/>
      <c r="JH247" s="89"/>
      <c r="JI247" s="143" t="str">
        <f t="shared" si="1028"/>
        <v/>
      </c>
      <c r="JJ247" s="144" t="str">
        <f t="shared" si="1029"/>
        <v/>
      </c>
      <c r="JK247" s="145" t="str">
        <f t="shared" si="1030"/>
        <v/>
      </c>
      <c r="JL247" s="145" t="str">
        <f t="shared" si="1031"/>
        <v/>
      </c>
      <c r="JM247" s="146" t="str">
        <f t="shared" si="1032"/>
        <v/>
      </c>
      <c r="JN247" s="147" t="str">
        <f t="shared" si="1033"/>
        <v/>
      </c>
      <c r="JO247" s="148" t="str">
        <f t="shared" si="1034"/>
        <v/>
      </c>
      <c r="JP247" s="149" t="str">
        <f t="shared" si="1035"/>
        <v/>
      </c>
      <c r="JQ247" s="150" t="str">
        <f t="shared" si="1036"/>
        <v/>
      </c>
      <c r="JR247" s="89"/>
      <c r="JS247" s="5"/>
      <c r="JT247" s="89"/>
      <c r="JU247" s="143" t="str">
        <f t="shared" si="1037"/>
        <v/>
      </c>
      <c r="JV247" s="144" t="str">
        <f t="shared" si="1038"/>
        <v/>
      </c>
      <c r="JW247" s="145" t="str">
        <f t="shared" si="1039"/>
        <v/>
      </c>
      <c r="JX247" s="145" t="str">
        <f t="shared" si="1040"/>
        <v/>
      </c>
      <c r="JY247" s="146" t="str">
        <f t="shared" si="1041"/>
        <v/>
      </c>
      <c r="JZ247" s="147" t="str">
        <f t="shared" si="1042"/>
        <v/>
      </c>
      <c r="KA247" s="148" t="str">
        <f t="shared" si="1043"/>
        <v/>
      </c>
      <c r="KB247" s="149" t="str">
        <f t="shared" si="1044"/>
        <v/>
      </c>
      <c r="KC247" s="150" t="str">
        <f t="shared" si="1045"/>
        <v/>
      </c>
      <c r="KD247" s="89"/>
      <c r="KE247" s="5"/>
      <c r="KF247" s="89"/>
    </row>
    <row r="248" spans="1:292" ht="13.5" customHeight="1" x14ac:dyDescent="0.25">
      <c r="A248" s="100"/>
      <c r="E248" s="143" t="str">
        <f t="shared" si="845"/>
        <v/>
      </c>
      <c r="F248" s="144" t="str">
        <f t="shared" si="846"/>
        <v/>
      </c>
      <c r="G248" s="145" t="str">
        <f t="shared" si="847"/>
        <v/>
      </c>
      <c r="H248" s="145" t="str">
        <f t="shared" si="848"/>
        <v/>
      </c>
      <c r="I248" s="146" t="str">
        <f t="shared" si="849"/>
        <v/>
      </c>
      <c r="J248" s="147" t="str">
        <f t="shared" si="850"/>
        <v/>
      </c>
      <c r="K248" s="148" t="str">
        <f t="shared" si="851"/>
        <v/>
      </c>
      <c r="L248" s="149" t="str">
        <f t="shared" si="852"/>
        <v/>
      </c>
      <c r="M248" s="150" t="str">
        <f t="shared" si="853"/>
        <v/>
      </c>
      <c r="O248" s="5"/>
      <c r="Q248" s="143" t="str">
        <f t="shared" si="854"/>
        <v/>
      </c>
      <c r="R248" s="144" t="str">
        <f t="shared" si="855"/>
        <v/>
      </c>
      <c r="S248" s="145" t="str">
        <f t="shared" si="856"/>
        <v/>
      </c>
      <c r="T248" s="145" t="str">
        <f t="shared" si="857"/>
        <v/>
      </c>
      <c r="U248" s="146" t="str">
        <f t="shared" si="858"/>
        <v/>
      </c>
      <c r="V248" s="147" t="str">
        <f t="shared" si="859"/>
        <v/>
      </c>
      <c r="W248" s="148" t="str">
        <f t="shared" si="860"/>
        <v/>
      </c>
      <c r="X248" s="149" t="str">
        <f t="shared" si="861"/>
        <v/>
      </c>
      <c r="Y248" s="150" t="str">
        <f t="shared" si="862"/>
        <v/>
      </c>
      <c r="AA248" s="5"/>
      <c r="AC248" s="143" t="str">
        <f t="shared" si="863"/>
        <v/>
      </c>
      <c r="AD248" s="144" t="str">
        <f t="shared" si="864"/>
        <v/>
      </c>
      <c r="AE248" s="145" t="str">
        <f t="shared" si="865"/>
        <v/>
      </c>
      <c r="AF248" s="145" t="str">
        <f t="shared" si="866"/>
        <v/>
      </c>
      <c r="AG248" s="146" t="str">
        <f t="shared" si="867"/>
        <v/>
      </c>
      <c r="AH248" s="147" t="str">
        <f t="shared" si="868"/>
        <v/>
      </c>
      <c r="AI248" s="148" t="str">
        <f t="shared" si="869"/>
        <v/>
      </c>
      <c r="AJ248" s="149" t="str">
        <f t="shared" si="870"/>
        <v/>
      </c>
      <c r="AK248" s="150" t="str">
        <f t="shared" si="871"/>
        <v/>
      </c>
      <c r="AM248" s="5"/>
      <c r="AO248" s="143" t="str">
        <f t="shared" si="831"/>
        <v/>
      </c>
      <c r="AP248" s="144" t="str">
        <f t="shared" si="832"/>
        <v/>
      </c>
      <c r="AQ248" s="145" t="str">
        <f t="shared" si="872"/>
        <v/>
      </c>
      <c r="AR248" s="145" t="str">
        <f t="shared" si="873"/>
        <v/>
      </c>
      <c r="AS248" s="146" t="str">
        <f t="shared" si="833"/>
        <v/>
      </c>
      <c r="AT248" s="147" t="str">
        <f t="shared" si="834"/>
        <v/>
      </c>
      <c r="AU248" s="148" t="str">
        <f t="shared" si="835"/>
        <v/>
      </c>
      <c r="AV248" s="149" t="str">
        <f t="shared" si="836"/>
        <v/>
      </c>
      <c r="AW248" s="150" t="str">
        <f t="shared" si="837"/>
        <v/>
      </c>
      <c r="AX248" s="89"/>
      <c r="AY248" s="5"/>
      <c r="AZ248" s="89"/>
      <c r="BA248" s="143" t="str">
        <f t="shared" si="838"/>
        <v/>
      </c>
      <c r="BB248" s="144" t="str">
        <f t="shared" si="839"/>
        <v/>
      </c>
      <c r="BC248" s="145" t="str">
        <f t="shared" si="874"/>
        <v/>
      </c>
      <c r="BD248" s="145" t="str">
        <f t="shared" si="875"/>
        <v/>
      </c>
      <c r="BE248" s="146" t="str">
        <f t="shared" si="840"/>
        <v/>
      </c>
      <c r="BF248" s="147" t="str">
        <f t="shared" si="841"/>
        <v/>
      </c>
      <c r="BG248" s="148" t="str">
        <f t="shared" si="842"/>
        <v/>
      </c>
      <c r="BH248" s="149" t="str">
        <f t="shared" si="843"/>
        <v/>
      </c>
      <c r="BI248" s="150" t="str">
        <f t="shared" si="844"/>
        <v/>
      </c>
      <c r="BJ248" s="89"/>
      <c r="BK248" s="5"/>
      <c r="BL248" s="89"/>
      <c r="BM248" s="143" t="str">
        <f t="shared" si="876"/>
        <v/>
      </c>
      <c r="BN248" s="144" t="str">
        <f t="shared" si="877"/>
        <v/>
      </c>
      <c r="BO248" s="145" t="str">
        <f t="shared" si="878"/>
        <v/>
      </c>
      <c r="BP248" s="145" t="str">
        <f t="shared" si="879"/>
        <v/>
      </c>
      <c r="BQ248" s="146" t="str">
        <f t="shared" si="880"/>
        <v/>
      </c>
      <c r="BR248" s="147" t="str">
        <f t="shared" si="881"/>
        <v/>
      </c>
      <c r="BS248" s="148" t="str">
        <f t="shared" si="882"/>
        <v/>
      </c>
      <c r="BT248" s="149" t="str">
        <f t="shared" si="883"/>
        <v/>
      </c>
      <c r="BU248" s="150" t="str">
        <f t="shared" si="884"/>
        <v/>
      </c>
      <c r="BV248" s="89"/>
      <c r="BW248" s="5"/>
      <c r="BX248" s="89"/>
      <c r="BY248" s="143" t="str">
        <f t="shared" si="885"/>
        <v/>
      </c>
      <c r="BZ248" s="144" t="str">
        <f t="shared" si="886"/>
        <v/>
      </c>
      <c r="CA248" s="145" t="str">
        <f t="shared" si="887"/>
        <v/>
      </c>
      <c r="CB248" s="145" t="str">
        <f t="shared" si="888"/>
        <v/>
      </c>
      <c r="CC248" s="146" t="str">
        <f t="shared" si="889"/>
        <v/>
      </c>
      <c r="CD248" s="147" t="str">
        <f t="shared" si="890"/>
        <v/>
      </c>
      <c r="CE248" s="148" t="str">
        <f t="shared" si="891"/>
        <v/>
      </c>
      <c r="CF248" s="149" t="str">
        <f t="shared" si="892"/>
        <v/>
      </c>
      <c r="CG248" s="150" t="str">
        <f t="shared" si="893"/>
        <v/>
      </c>
      <c r="CH248" s="89"/>
      <c r="CI248" s="5"/>
      <c r="CJ248" s="89"/>
      <c r="CK248" s="143" t="str">
        <f t="shared" si="894"/>
        <v/>
      </c>
      <c r="CL248" s="144" t="str">
        <f t="shared" si="895"/>
        <v/>
      </c>
      <c r="CM248" s="145" t="str">
        <f t="shared" si="896"/>
        <v/>
      </c>
      <c r="CN248" s="145" t="str">
        <f t="shared" si="897"/>
        <v/>
      </c>
      <c r="CO248" s="146" t="str">
        <f t="shared" si="898"/>
        <v/>
      </c>
      <c r="CP248" s="147" t="str">
        <f t="shared" si="899"/>
        <v/>
      </c>
      <c r="CQ248" s="148" t="str">
        <f t="shared" si="900"/>
        <v/>
      </c>
      <c r="CR248" s="149" t="str">
        <f t="shared" si="901"/>
        <v/>
      </c>
      <c r="CS248" s="150" t="str">
        <f t="shared" si="902"/>
        <v/>
      </c>
      <c r="CT248" s="89"/>
      <c r="CU248" s="5"/>
      <c r="CV248" s="89"/>
      <c r="CW248" s="143" t="str">
        <f t="shared" si="903"/>
        <v/>
      </c>
      <c r="CX248" s="144" t="str">
        <f t="shared" si="904"/>
        <v/>
      </c>
      <c r="CY248" s="145" t="str">
        <f t="shared" si="905"/>
        <v/>
      </c>
      <c r="CZ248" s="145" t="str">
        <f t="shared" si="906"/>
        <v/>
      </c>
      <c r="DA248" s="146" t="str">
        <f t="shared" si="907"/>
        <v/>
      </c>
      <c r="DB248" s="147" t="str">
        <f t="shared" si="908"/>
        <v/>
      </c>
      <c r="DC248" s="148" t="str">
        <f t="shared" si="909"/>
        <v/>
      </c>
      <c r="DD248" s="149" t="str">
        <f t="shared" si="910"/>
        <v/>
      </c>
      <c r="DE248" s="150" t="str">
        <f t="shared" si="911"/>
        <v/>
      </c>
      <c r="DF248" s="89"/>
      <c r="DG248" s="5"/>
      <c r="DH248" s="89"/>
      <c r="DI248" s="143" t="str">
        <f t="shared" si="912"/>
        <v/>
      </c>
      <c r="DJ248" s="144" t="str">
        <f t="shared" si="913"/>
        <v/>
      </c>
      <c r="DK248" s="145" t="str">
        <f t="shared" si="914"/>
        <v/>
      </c>
      <c r="DL248" s="145" t="str">
        <f t="shared" si="915"/>
        <v/>
      </c>
      <c r="DM248" s="146" t="str">
        <f t="shared" si="916"/>
        <v/>
      </c>
      <c r="DN248" s="147" t="str">
        <f t="shared" si="917"/>
        <v/>
      </c>
      <c r="DO248" s="148" t="str">
        <f t="shared" si="918"/>
        <v/>
      </c>
      <c r="DP248" s="149" t="str">
        <f t="shared" si="919"/>
        <v/>
      </c>
      <c r="DQ248" s="150" t="str">
        <f t="shared" si="920"/>
        <v/>
      </c>
      <c r="DR248" s="89"/>
      <c r="DS248" s="5"/>
      <c r="DT248" s="89"/>
      <c r="DU248" s="143" t="str">
        <f t="shared" si="921"/>
        <v/>
      </c>
      <c r="DV248" s="144" t="str">
        <f t="shared" si="922"/>
        <v/>
      </c>
      <c r="DW248" s="145" t="str">
        <f t="shared" si="923"/>
        <v/>
      </c>
      <c r="DX248" s="145" t="str">
        <f t="shared" si="924"/>
        <v/>
      </c>
      <c r="DY248" s="146" t="str">
        <f t="shared" si="925"/>
        <v/>
      </c>
      <c r="DZ248" s="147" t="str">
        <f t="shared" si="926"/>
        <v/>
      </c>
      <c r="EA248" s="148" t="str">
        <f t="shared" si="927"/>
        <v/>
      </c>
      <c r="EB248" s="149" t="str">
        <f t="shared" si="928"/>
        <v/>
      </c>
      <c r="EC248" s="150" t="str">
        <f t="shared" si="929"/>
        <v/>
      </c>
      <c r="ED248" s="89"/>
      <c r="EE248" s="5"/>
      <c r="EF248" s="89"/>
      <c r="EG248" s="143" t="str">
        <f t="shared" si="930"/>
        <v/>
      </c>
      <c r="EH248" s="144" t="str">
        <f t="shared" si="931"/>
        <v/>
      </c>
      <c r="EI248" s="145" t="str">
        <f t="shared" si="932"/>
        <v/>
      </c>
      <c r="EJ248" s="145" t="str">
        <f t="shared" si="933"/>
        <v/>
      </c>
      <c r="EK248" s="146" t="str">
        <f t="shared" si="934"/>
        <v/>
      </c>
      <c r="EL248" s="147" t="str">
        <f t="shared" si="935"/>
        <v/>
      </c>
      <c r="EM248" s="148" t="str">
        <f t="shared" si="936"/>
        <v/>
      </c>
      <c r="EN248" s="149" t="str">
        <f t="shared" si="937"/>
        <v/>
      </c>
      <c r="EO248" s="150" t="str">
        <f t="shared" si="938"/>
        <v/>
      </c>
      <c r="EP248" s="89"/>
      <c r="EQ248" s="5"/>
      <c r="ER248" s="89"/>
      <c r="ES248" s="143" t="str">
        <f t="shared" si="939"/>
        <v/>
      </c>
      <c r="ET248" s="144" t="str">
        <f t="shared" si="940"/>
        <v/>
      </c>
      <c r="EU248" s="145" t="str">
        <f t="shared" si="941"/>
        <v/>
      </c>
      <c r="EV248" s="145" t="str">
        <f t="shared" si="942"/>
        <v/>
      </c>
      <c r="EW248" s="146" t="str">
        <f t="shared" si="943"/>
        <v/>
      </c>
      <c r="EX248" s="147" t="str">
        <f t="shared" si="944"/>
        <v/>
      </c>
      <c r="EY248" s="148" t="str">
        <f t="shared" si="945"/>
        <v/>
      </c>
      <c r="EZ248" s="149" t="str">
        <f t="shared" si="946"/>
        <v/>
      </c>
      <c r="FA248" s="150" t="str">
        <f t="shared" si="947"/>
        <v/>
      </c>
      <c r="FB248" s="89"/>
      <c r="FC248" s="5"/>
      <c r="FD248" s="89"/>
      <c r="FE248" s="143" t="str">
        <f t="shared" si="948"/>
        <v/>
      </c>
      <c r="FF248" s="144" t="str">
        <f t="shared" si="949"/>
        <v/>
      </c>
      <c r="FG248" s="145" t="str">
        <f t="shared" si="950"/>
        <v/>
      </c>
      <c r="FH248" s="145" t="str">
        <f t="shared" si="951"/>
        <v/>
      </c>
      <c r="FI248" s="146" t="str">
        <f t="shared" si="952"/>
        <v/>
      </c>
      <c r="FJ248" s="147" t="str">
        <f t="shared" si="953"/>
        <v/>
      </c>
      <c r="FK248" s="148" t="str">
        <f t="shared" si="954"/>
        <v/>
      </c>
      <c r="FL248" s="149" t="str">
        <f t="shared" si="955"/>
        <v/>
      </c>
      <c r="FM248" s="150" t="str">
        <f t="shared" si="956"/>
        <v/>
      </c>
      <c r="FN248" s="89"/>
      <c r="FO248" s="5"/>
      <c r="FP248" s="89"/>
      <c r="FQ248" s="143" t="str">
        <f>IF(FU248="","",#REF!)</f>
        <v/>
      </c>
      <c r="FR248" s="144" t="str">
        <f t="shared" si="957"/>
        <v/>
      </c>
      <c r="FS248" s="145" t="str">
        <f t="shared" si="958"/>
        <v/>
      </c>
      <c r="FT248" s="145" t="str">
        <f t="shared" si="959"/>
        <v/>
      </c>
      <c r="FU248" s="146" t="str">
        <f t="shared" si="960"/>
        <v/>
      </c>
      <c r="FV248" s="147" t="str">
        <f t="shared" si="961"/>
        <v/>
      </c>
      <c r="FW248" s="148" t="str">
        <f t="shared" si="962"/>
        <v/>
      </c>
      <c r="FX248" s="149" t="str">
        <f t="shared" si="963"/>
        <v/>
      </c>
      <c r="FY248" s="150" t="str">
        <f t="shared" si="964"/>
        <v/>
      </c>
      <c r="FZ248" s="89"/>
      <c r="GA248" s="5"/>
      <c r="GB248" s="89"/>
      <c r="GC248" s="143" t="str">
        <f t="shared" si="965"/>
        <v/>
      </c>
      <c r="GD248" s="144" t="str">
        <f t="shared" si="966"/>
        <v/>
      </c>
      <c r="GE248" s="145" t="str">
        <f t="shared" si="967"/>
        <v/>
      </c>
      <c r="GF248" s="145" t="str">
        <f t="shared" si="968"/>
        <v/>
      </c>
      <c r="GG248" s="146" t="str">
        <f t="shared" si="969"/>
        <v/>
      </c>
      <c r="GH248" s="147" t="str">
        <f t="shared" si="970"/>
        <v/>
      </c>
      <c r="GI248" s="148" t="str">
        <f t="shared" si="971"/>
        <v/>
      </c>
      <c r="GJ248" s="149" t="str">
        <f t="shared" si="972"/>
        <v/>
      </c>
      <c r="GK248" s="150" t="str">
        <f t="shared" si="973"/>
        <v/>
      </c>
      <c r="GL248" s="89"/>
      <c r="GM248" s="5"/>
      <c r="GN248" s="89"/>
      <c r="GO248" s="143" t="str">
        <f t="shared" si="974"/>
        <v/>
      </c>
      <c r="GP248" s="144" t="str">
        <f t="shared" si="975"/>
        <v/>
      </c>
      <c r="GQ248" s="145" t="str">
        <f t="shared" si="976"/>
        <v/>
      </c>
      <c r="GR248" s="145" t="str">
        <f t="shared" si="977"/>
        <v/>
      </c>
      <c r="GS248" s="146" t="str">
        <f t="shared" si="978"/>
        <v/>
      </c>
      <c r="GT248" s="147" t="str">
        <f t="shared" si="979"/>
        <v/>
      </c>
      <c r="GU248" s="148" t="str">
        <f t="shared" si="980"/>
        <v/>
      </c>
      <c r="GV248" s="149" t="str">
        <f t="shared" si="981"/>
        <v/>
      </c>
      <c r="GW248" s="150" t="str">
        <f t="shared" si="982"/>
        <v/>
      </c>
      <c r="GX248" s="89"/>
      <c r="GY248" s="5"/>
      <c r="GZ248" s="89"/>
      <c r="HA248" s="143" t="str">
        <f t="shared" si="983"/>
        <v/>
      </c>
      <c r="HB248" s="144" t="str">
        <f t="shared" si="984"/>
        <v/>
      </c>
      <c r="HC248" s="145" t="str">
        <f t="shared" si="985"/>
        <v/>
      </c>
      <c r="HD248" s="145" t="str">
        <f t="shared" si="986"/>
        <v/>
      </c>
      <c r="HE248" s="146" t="str">
        <f t="shared" si="987"/>
        <v/>
      </c>
      <c r="HF248" s="147" t="str">
        <f t="shared" si="988"/>
        <v/>
      </c>
      <c r="HG248" s="148" t="str">
        <f t="shared" si="989"/>
        <v/>
      </c>
      <c r="HH248" s="149" t="str">
        <f t="shared" si="990"/>
        <v/>
      </c>
      <c r="HI248" s="150" t="str">
        <f t="shared" si="991"/>
        <v/>
      </c>
      <c r="HJ248" s="89"/>
      <c r="HK248" s="5"/>
      <c r="HL248" s="89"/>
      <c r="HM248" s="143" t="str">
        <f t="shared" si="992"/>
        <v/>
      </c>
      <c r="HN248" s="144" t="str">
        <f t="shared" si="993"/>
        <v/>
      </c>
      <c r="HO248" s="145" t="str">
        <f t="shared" si="994"/>
        <v/>
      </c>
      <c r="HP248" s="145" t="str">
        <f t="shared" si="995"/>
        <v/>
      </c>
      <c r="HQ248" s="146" t="str">
        <f t="shared" si="996"/>
        <v/>
      </c>
      <c r="HR248" s="147" t="str">
        <f t="shared" si="997"/>
        <v/>
      </c>
      <c r="HS248" s="148" t="str">
        <f t="shared" si="998"/>
        <v/>
      </c>
      <c r="HT248" s="149" t="str">
        <f t="shared" si="999"/>
        <v/>
      </c>
      <c r="HU248" s="150" t="str">
        <f t="shared" si="1000"/>
        <v/>
      </c>
      <c r="HV248" s="89"/>
      <c r="HW248" s="5"/>
      <c r="HX248" s="89"/>
      <c r="HY248" s="143" t="str">
        <f t="shared" si="1001"/>
        <v/>
      </c>
      <c r="HZ248" s="144" t="str">
        <f t="shared" si="1002"/>
        <v/>
      </c>
      <c r="IA248" s="145" t="str">
        <f t="shared" si="1003"/>
        <v/>
      </c>
      <c r="IB248" s="145" t="str">
        <f t="shared" si="1004"/>
        <v/>
      </c>
      <c r="IC248" s="146" t="str">
        <f t="shared" si="1005"/>
        <v/>
      </c>
      <c r="ID248" s="147" t="str">
        <f t="shared" si="1006"/>
        <v/>
      </c>
      <c r="IE248" s="148" t="str">
        <f t="shared" si="1007"/>
        <v/>
      </c>
      <c r="IF248" s="149" t="str">
        <f t="shared" si="1008"/>
        <v/>
      </c>
      <c r="IG248" s="150" t="str">
        <f t="shared" si="1009"/>
        <v/>
      </c>
      <c r="IH248" s="89"/>
      <c r="II248" s="5"/>
      <c r="IJ248" s="89"/>
      <c r="IK248" s="143" t="str">
        <f t="shared" si="1010"/>
        <v/>
      </c>
      <c r="IL248" s="144" t="str">
        <f t="shared" si="1011"/>
        <v/>
      </c>
      <c r="IM248" s="145" t="str">
        <f t="shared" si="1012"/>
        <v/>
      </c>
      <c r="IN248" s="145" t="str">
        <f t="shared" si="1013"/>
        <v/>
      </c>
      <c r="IO248" s="146" t="str">
        <f t="shared" si="1014"/>
        <v/>
      </c>
      <c r="IP248" s="147" t="str">
        <f t="shared" si="1015"/>
        <v/>
      </c>
      <c r="IQ248" s="148" t="str">
        <f t="shared" si="1016"/>
        <v/>
      </c>
      <c r="IR248" s="149" t="str">
        <f t="shared" si="1017"/>
        <v/>
      </c>
      <c r="IS248" s="150" t="str">
        <f t="shared" si="1018"/>
        <v/>
      </c>
      <c r="IT248" s="89"/>
      <c r="IU248" s="5"/>
      <c r="IV248" s="89"/>
      <c r="IW248" s="143" t="str">
        <f t="shared" si="1019"/>
        <v/>
      </c>
      <c r="IX248" s="144" t="str">
        <f t="shared" si="1020"/>
        <v/>
      </c>
      <c r="IY248" s="145" t="str">
        <f t="shared" si="1021"/>
        <v/>
      </c>
      <c r="IZ248" s="145" t="str">
        <f t="shared" si="1022"/>
        <v/>
      </c>
      <c r="JA248" s="146" t="str">
        <f t="shared" si="1023"/>
        <v/>
      </c>
      <c r="JB248" s="147" t="str">
        <f t="shared" si="1024"/>
        <v/>
      </c>
      <c r="JC248" s="148" t="str">
        <f t="shared" si="1025"/>
        <v/>
      </c>
      <c r="JD248" s="149" t="str">
        <f t="shared" si="1026"/>
        <v/>
      </c>
      <c r="JE248" s="150" t="str">
        <f t="shared" si="1027"/>
        <v/>
      </c>
      <c r="JF248" s="89"/>
      <c r="JG248" s="5"/>
      <c r="JH248" s="89"/>
      <c r="JI248" s="143" t="str">
        <f t="shared" si="1028"/>
        <v/>
      </c>
      <c r="JJ248" s="144" t="str">
        <f t="shared" si="1029"/>
        <v/>
      </c>
      <c r="JK248" s="145" t="str">
        <f t="shared" si="1030"/>
        <v/>
      </c>
      <c r="JL248" s="145" t="str">
        <f t="shared" si="1031"/>
        <v/>
      </c>
      <c r="JM248" s="146" t="str">
        <f t="shared" si="1032"/>
        <v/>
      </c>
      <c r="JN248" s="147" t="str">
        <f t="shared" si="1033"/>
        <v/>
      </c>
      <c r="JO248" s="148" t="str">
        <f t="shared" si="1034"/>
        <v/>
      </c>
      <c r="JP248" s="149" t="str">
        <f t="shared" si="1035"/>
        <v/>
      </c>
      <c r="JQ248" s="150" t="str">
        <f t="shared" si="1036"/>
        <v/>
      </c>
      <c r="JR248" s="89"/>
      <c r="JS248" s="5"/>
      <c r="JT248" s="89"/>
      <c r="JU248" s="143" t="str">
        <f t="shared" si="1037"/>
        <v/>
      </c>
      <c r="JV248" s="144" t="str">
        <f t="shared" si="1038"/>
        <v/>
      </c>
      <c r="JW248" s="145" t="str">
        <f t="shared" si="1039"/>
        <v/>
      </c>
      <c r="JX248" s="145" t="str">
        <f t="shared" si="1040"/>
        <v/>
      </c>
      <c r="JY248" s="146" t="str">
        <f t="shared" si="1041"/>
        <v/>
      </c>
      <c r="JZ248" s="147" t="str">
        <f t="shared" si="1042"/>
        <v/>
      </c>
      <c r="KA248" s="148" t="str">
        <f t="shared" si="1043"/>
        <v/>
      </c>
      <c r="KB248" s="149" t="str">
        <f t="shared" si="1044"/>
        <v/>
      </c>
      <c r="KC248" s="150" t="str">
        <f t="shared" si="1045"/>
        <v/>
      </c>
      <c r="KD248" s="89"/>
      <c r="KE248" s="5"/>
      <c r="KF248" s="89"/>
    </row>
    <row r="249" spans="1:292" ht="13.5" customHeight="1" x14ac:dyDescent="0.25">
      <c r="A249" s="100"/>
      <c r="E249" s="143" t="str">
        <f t="shared" si="845"/>
        <v/>
      </c>
      <c r="F249" s="144" t="str">
        <f t="shared" si="846"/>
        <v/>
      </c>
      <c r="G249" s="145" t="str">
        <f t="shared" si="847"/>
        <v/>
      </c>
      <c r="H249" s="145" t="str">
        <f t="shared" si="848"/>
        <v/>
      </c>
      <c r="I249" s="146" t="str">
        <f t="shared" si="849"/>
        <v/>
      </c>
      <c r="J249" s="147" t="str">
        <f t="shared" si="850"/>
        <v/>
      </c>
      <c r="K249" s="148" t="str">
        <f t="shared" si="851"/>
        <v/>
      </c>
      <c r="L249" s="149" t="str">
        <f t="shared" si="852"/>
        <v/>
      </c>
      <c r="M249" s="150" t="str">
        <f t="shared" si="853"/>
        <v/>
      </c>
      <c r="O249" s="5"/>
      <c r="Q249" s="143" t="str">
        <f t="shared" si="854"/>
        <v/>
      </c>
      <c r="R249" s="144" t="str">
        <f t="shared" si="855"/>
        <v/>
      </c>
      <c r="S249" s="145" t="str">
        <f t="shared" si="856"/>
        <v/>
      </c>
      <c r="T249" s="145" t="str">
        <f t="shared" si="857"/>
        <v/>
      </c>
      <c r="U249" s="146" t="str">
        <f t="shared" si="858"/>
        <v/>
      </c>
      <c r="V249" s="147" t="str">
        <f t="shared" si="859"/>
        <v/>
      </c>
      <c r="W249" s="148" t="str">
        <f t="shared" si="860"/>
        <v/>
      </c>
      <c r="X249" s="149" t="str">
        <f t="shared" si="861"/>
        <v/>
      </c>
      <c r="Y249" s="150" t="str">
        <f t="shared" si="862"/>
        <v/>
      </c>
      <c r="AA249" s="5"/>
      <c r="AC249" s="143" t="str">
        <f t="shared" si="863"/>
        <v/>
      </c>
      <c r="AD249" s="144" t="str">
        <f t="shared" si="864"/>
        <v/>
      </c>
      <c r="AE249" s="145" t="str">
        <f t="shared" si="865"/>
        <v/>
      </c>
      <c r="AF249" s="145" t="str">
        <f t="shared" si="866"/>
        <v/>
      </c>
      <c r="AG249" s="146" t="str">
        <f t="shared" si="867"/>
        <v/>
      </c>
      <c r="AH249" s="147" t="str">
        <f t="shared" si="868"/>
        <v/>
      </c>
      <c r="AI249" s="148" t="str">
        <f t="shared" si="869"/>
        <v/>
      </c>
      <c r="AJ249" s="149" t="str">
        <f t="shared" si="870"/>
        <v/>
      </c>
      <c r="AK249" s="150" t="str">
        <f t="shared" si="871"/>
        <v/>
      </c>
      <c r="AM249" s="5"/>
      <c r="AO249" s="143" t="str">
        <f t="shared" si="831"/>
        <v/>
      </c>
      <c r="AP249" s="144" t="str">
        <f t="shared" si="832"/>
        <v/>
      </c>
      <c r="AQ249" s="145" t="str">
        <f t="shared" si="872"/>
        <v/>
      </c>
      <c r="AR249" s="145" t="str">
        <f t="shared" si="873"/>
        <v/>
      </c>
      <c r="AS249" s="146" t="str">
        <f t="shared" si="833"/>
        <v/>
      </c>
      <c r="AT249" s="147" t="str">
        <f t="shared" si="834"/>
        <v/>
      </c>
      <c r="AU249" s="148" t="str">
        <f t="shared" si="835"/>
        <v/>
      </c>
      <c r="AV249" s="149" t="str">
        <f t="shared" si="836"/>
        <v/>
      </c>
      <c r="AW249" s="150" t="str">
        <f t="shared" si="837"/>
        <v/>
      </c>
      <c r="AX249" s="89"/>
      <c r="AY249" s="5"/>
      <c r="AZ249" s="89"/>
      <c r="BA249" s="143" t="str">
        <f t="shared" si="838"/>
        <v/>
      </c>
      <c r="BB249" s="144" t="str">
        <f t="shared" si="839"/>
        <v/>
      </c>
      <c r="BC249" s="145" t="str">
        <f t="shared" si="874"/>
        <v/>
      </c>
      <c r="BD249" s="145" t="str">
        <f t="shared" si="875"/>
        <v/>
      </c>
      <c r="BE249" s="146" t="str">
        <f t="shared" si="840"/>
        <v/>
      </c>
      <c r="BF249" s="147" t="str">
        <f t="shared" si="841"/>
        <v/>
      </c>
      <c r="BG249" s="148" t="str">
        <f t="shared" si="842"/>
        <v/>
      </c>
      <c r="BH249" s="149" t="str">
        <f t="shared" si="843"/>
        <v/>
      </c>
      <c r="BI249" s="150" t="str">
        <f t="shared" si="844"/>
        <v/>
      </c>
      <c r="BJ249" s="89"/>
      <c r="BK249" s="5"/>
      <c r="BL249" s="89"/>
      <c r="BM249" s="143" t="str">
        <f t="shared" si="876"/>
        <v/>
      </c>
      <c r="BN249" s="144" t="str">
        <f t="shared" si="877"/>
        <v/>
      </c>
      <c r="BO249" s="145" t="str">
        <f t="shared" si="878"/>
        <v/>
      </c>
      <c r="BP249" s="145" t="str">
        <f t="shared" si="879"/>
        <v/>
      </c>
      <c r="BQ249" s="146" t="str">
        <f t="shared" si="880"/>
        <v/>
      </c>
      <c r="BR249" s="147" t="str">
        <f t="shared" si="881"/>
        <v/>
      </c>
      <c r="BS249" s="148" t="str">
        <f t="shared" si="882"/>
        <v/>
      </c>
      <c r="BT249" s="149" t="str">
        <f t="shared" si="883"/>
        <v/>
      </c>
      <c r="BU249" s="150" t="str">
        <f t="shared" si="884"/>
        <v/>
      </c>
      <c r="BV249" s="89"/>
      <c r="BW249" s="5"/>
      <c r="BX249" s="89"/>
      <c r="BY249" s="143" t="str">
        <f t="shared" si="885"/>
        <v/>
      </c>
      <c r="BZ249" s="144" t="str">
        <f t="shared" si="886"/>
        <v/>
      </c>
      <c r="CA249" s="145" t="str">
        <f t="shared" si="887"/>
        <v/>
      </c>
      <c r="CB249" s="145" t="str">
        <f t="shared" si="888"/>
        <v/>
      </c>
      <c r="CC249" s="146" t="str">
        <f t="shared" si="889"/>
        <v/>
      </c>
      <c r="CD249" s="147" t="str">
        <f t="shared" si="890"/>
        <v/>
      </c>
      <c r="CE249" s="148" t="str">
        <f t="shared" si="891"/>
        <v/>
      </c>
      <c r="CF249" s="149" t="str">
        <f t="shared" si="892"/>
        <v/>
      </c>
      <c r="CG249" s="150" t="str">
        <f t="shared" si="893"/>
        <v/>
      </c>
      <c r="CH249" s="89"/>
      <c r="CI249" s="5"/>
      <c r="CJ249" s="89"/>
      <c r="CK249" s="143" t="str">
        <f t="shared" si="894"/>
        <v/>
      </c>
      <c r="CL249" s="144" t="str">
        <f t="shared" si="895"/>
        <v/>
      </c>
      <c r="CM249" s="145" t="str">
        <f t="shared" si="896"/>
        <v/>
      </c>
      <c r="CN249" s="145" t="str">
        <f t="shared" si="897"/>
        <v/>
      </c>
      <c r="CO249" s="146" t="str">
        <f t="shared" si="898"/>
        <v/>
      </c>
      <c r="CP249" s="147" t="str">
        <f t="shared" si="899"/>
        <v/>
      </c>
      <c r="CQ249" s="148" t="str">
        <f t="shared" si="900"/>
        <v/>
      </c>
      <c r="CR249" s="149" t="str">
        <f t="shared" si="901"/>
        <v/>
      </c>
      <c r="CS249" s="150" t="str">
        <f t="shared" si="902"/>
        <v/>
      </c>
      <c r="CT249" s="89"/>
      <c r="CU249" s="5"/>
      <c r="CV249" s="89"/>
      <c r="CW249" s="143" t="str">
        <f t="shared" si="903"/>
        <v/>
      </c>
      <c r="CX249" s="144" t="str">
        <f t="shared" si="904"/>
        <v/>
      </c>
      <c r="CY249" s="145" t="str">
        <f t="shared" si="905"/>
        <v/>
      </c>
      <c r="CZ249" s="145" t="str">
        <f t="shared" si="906"/>
        <v/>
      </c>
      <c r="DA249" s="146" t="str">
        <f t="shared" si="907"/>
        <v/>
      </c>
      <c r="DB249" s="147" t="str">
        <f t="shared" si="908"/>
        <v/>
      </c>
      <c r="DC249" s="148" t="str">
        <f t="shared" si="909"/>
        <v/>
      </c>
      <c r="DD249" s="149" t="str">
        <f t="shared" si="910"/>
        <v/>
      </c>
      <c r="DE249" s="150" t="str">
        <f t="shared" si="911"/>
        <v/>
      </c>
      <c r="DF249" s="89"/>
      <c r="DG249" s="5"/>
      <c r="DH249" s="89"/>
      <c r="DI249" s="143" t="str">
        <f t="shared" si="912"/>
        <v/>
      </c>
      <c r="DJ249" s="144" t="str">
        <f t="shared" si="913"/>
        <v/>
      </c>
      <c r="DK249" s="145" t="str">
        <f t="shared" si="914"/>
        <v/>
      </c>
      <c r="DL249" s="145" t="str">
        <f t="shared" si="915"/>
        <v/>
      </c>
      <c r="DM249" s="146" t="str">
        <f t="shared" si="916"/>
        <v/>
      </c>
      <c r="DN249" s="147" t="str">
        <f t="shared" si="917"/>
        <v/>
      </c>
      <c r="DO249" s="148" t="str">
        <f t="shared" si="918"/>
        <v/>
      </c>
      <c r="DP249" s="149" t="str">
        <f t="shared" si="919"/>
        <v/>
      </c>
      <c r="DQ249" s="150" t="str">
        <f t="shared" si="920"/>
        <v/>
      </c>
      <c r="DR249" s="89"/>
      <c r="DS249" s="5"/>
      <c r="DT249" s="89"/>
      <c r="DU249" s="143" t="str">
        <f t="shared" si="921"/>
        <v/>
      </c>
      <c r="DV249" s="144" t="str">
        <f t="shared" si="922"/>
        <v/>
      </c>
      <c r="DW249" s="145" t="str">
        <f t="shared" si="923"/>
        <v/>
      </c>
      <c r="DX249" s="145" t="str">
        <f t="shared" si="924"/>
        <v/>
      </c>
      <c r="DY249" s="146" t="str">
        <f t="shared" si="925"/>
        <v/>
      </c>
      <c r="DZ249" s="147" t="str">
        <f t="shared" si="926"/>
        <v/>
      </c>
      <c r="EA249" s="148" t="str">
        <f t="shared" si="927"/>
        <v/>
      </c>
      <c r="EB249" s="149" t="str">
        <f t="shared" si="928"/>
        <v/>
      </c>
      <c r="EC249" s="150" t="str">
        <f t="shared" si="929"/>
        <v/>
      </c>
      <c r="ED249" s="89"/>
      <c r="EE249" s="5"/>
      <c r="EF249" s="89"/>
      <c r="EG249" s="143" t="str">
        <f t="shared" si="930"/>
        <v/>
      </c>
      <c r="EH249" s="144" t="str">
        <f t="shared" si="931"/>
        <v/>
      </c>
      <c r="EI249" s="145" t="str">
        <f t="shared" si="932"/>
        <v/>
      </c>
      <c r="EJ249" s="145" t="str">
        <f t="shared" si="933"/>
        <v/>
      </c>
      <c r="EK249" s="146" t="str">
        <f t="shared" si="934"/>
        <v/>
      </c>
      <c r="EL249" s="147" t="str">
        <f t="shared" si="935"/>
        <v/>
      </c>
      <c r="EM249" s="148" t="str">
        <f t="shared" si="936"/>
        <v/>
      </c>
      <c r="EN249" s="149" t="str">
        <f t="shared" si="937"/>
        <v/>
      </c>
      <c r="EO249" s="150" t="str">
        <f t="shared" si="938"/>
        <v/>
      </c>
      <c r="EP249" s="89"/>
      <c r="EQ249" s="5"/>
      <c r="ER249" s="89"/>
      <c r="ES249" s="143" t="str">
        <f t="shared" si="939"/>
        <v/>
      </c>
      <c r="ET249" s="144" t="str">
        <f t="shared" si="940"/>
        <v/>
      </c>
      <c r="EU249" s="145" t="str">
        <f t="shared" si="941"/>
        <v/>
      </c>
      <c r="EV249" s="145" t="str">
        <f t="shared" si="942"/>
        <v/>
      </c>
      <c r="EW249" s="146" t="str">
        <f t="shared" si="943"/>
        <v/>
      </c>
      <c r="EX249" s="147" t="str">
        <f t="shared" si="944"/>
        <v/>
      </c>
      <c r="EY249" s="148" t="str">
        <f t="shared" si="945"/>
        <v/>
      </c>
      <c r="EZ249" s="149" t="str">
        <f t="shared" si="946"/>
        <v/>
      </c>
      <c r="FA249" s="150" t="str">
        <f t="shared" si="947"/>
        <v/>
      </c>
      <c r="FB249" s="89"/>
      <c r="FC249" s="5"/>
      <c r="FD249" s="89"/>
      <c r="FE249" s="143" t="str">
        <f t="shared" si="948"/>
        <v/>
      </c>
      <c r="FF249" s="144" t="str">
        <f t="shared" si="949"/>
        <v/>
      </c>
      <c r="FG249" s="145" t="str">
        <f t="shared" si="950"/>
        <v/>
      </c>
      <c r="FH249" s="145" t="str">
        <f t="shared" si="951"/>
        <v/>
      </c>
      <c r="FI249" s="146" t="str">
        <f t="shared" si="952"/>
        <v/>
      </c>
      <c r="FJ249" s="147" t="str">
        <f t="shared" si="953"/>
        <v/>
      </c>
      <c r="FK249" s="148" t="str">
        <f t="shared" si="954"/>
        <v/>
      </c>
      <c r="FL249" s="149" t="str">
        <f t="shared" si="955"/>
        <v/>
      </c>
      <c r="FM249" s="150" t="str">
        <f t="shared" si="956"/>
        <v/>
      </c>
      <c r="FN249" s="89"/>
      <c r="FO249" s="5"/>
      <c r="FP249" s="89"/>
      <c r="FQ249" s="143" t="str">
        <f>IF(FU249="","",#REF!)</f>
        <v/>
      </c>
      <c r="FR249" s="144" t="str">
        <f t="shared" si="957"/>
        <v/>
      </c>
      <c r="FS249" s="145" t="str">
        <f t="shared" si="958"/>
        <v/>
      </c>
      <c r="FT249" s="145" t="str">
        <f t="shared" si="959"/>
        <v/>
      </c>
      <c r="FU249" s="146" t="str">
        <f t="shared" si="960"/>
        <v/>
      </c>
      <c r="FV249" s="147" t="str">
        <f t="shared" si="961"/>
        <v/>
      </c>
      <c r="FW249" s="148" t="str">
        <f t="shared" si="962"/>
        <v/>
      </c>
      <c r="FX249" s="149" t="str">
        <f t="shared" si="963"/>
        <v/>
      </c>
      <c r="FY249" s="150" t="str">
        <f t="shared" si="964"/>
        <v/>
      </c>
      <c r="FZ249" s="89"/>
      <c r="GA249" s="5"/>
      <c r="GB249" s="89"/>
      <c r="GC249" s="143" t="str">
        <f t="shared" si="965"/>
        <v/>
      </c>
      <c r="GD249" s="144" t="str">
        <f t="shared" si="966"/>
        <v/>
      </c>
      <c r="GE249" s="145" t="str">
        <f t="shared" si="967"/>
        <v/>
      </c>
      <c r="GF249" s="145" t="str">
        <f t="shared" si="968"/>
        <v/>
      </c>
      <c r="GG249" s="146" t="str">
        <f t="shared" si="969"/>
        <v/>
      </c>
      <c r="GH249" s="147" t="str">
        <f t="shared" si="970"/>
        <v/>
      </c>
      <c r="GI249" s="148" t="str">
        <f t="shared" si="971"/>
        <v/>
      </c>
      <c r="GJ249" s="149" t="str">
        <f t="shared" si="972"/>
        <v/>
      </c>
      <c r="GK249" s="150" t="str">
        <f t="shared" si="973"/>
        <v/>
      </c>
      <c r="GL249" s="89"/>
      <c r="GM249" s="5"/>
      <c r="GN249" s="89"/>
      <c r="GO249" s="143" t="str">
        <f t="shared" si="974"/>
        <v/>
      </c>
      <c r="GP249" s="144" t="str">
        <f t="shared" si="975"/>
        <v/>
      </c>
      <c r="GQ249" s="145" t="str">
        <f t="shared" si="976"/>
        <v/>
      </c>
      <c r="GR249" s="145" t="str">
        <f t="shared" si="977"/>
        <v/>
      </c>
      <c r="GS249" s="146" t="str">
        <f t="shared" si="978"/>
        <v/>
      </c>
      <c r="GT249" s="147" t="str">
        <f t="shared" si="979"/>
        <v/>
      </c>
      <c r="GU249" s="148" t="str">
        <f t="shared" si="980"/>
        <v/>
      </c>
      <c r="GV249" s="149" t="str">
        <f t="shared" si="981"/>
        <v/>
      </c>
      <c r="GW249" s="150" t="str">
        <f t="shared" si="982"/>
        <v/>
      </c>
      <c r="GX249" s="89"/>
      <c r="GY249" s="5"/>
      <c r="GZ249" s="89"/>
      <c r="HA249" s="143" t="str">
        <f t="shared" si="983"/>
        <v/>
      </c>
      <c r="HB249" s="144" t="str">
        <f t="shared" si="984"/>
        <v/>
      </c>
      <c r="HC249" s="145" t="str">
        <f t="shared" si="985"/>
        <v/>
      </c>
      <c r="HD249" s="145" t="str">
        <f t="shared" si="986"/>
        <v/>
      </c>
      <c r="HE249" s="146" t="str">
        <f t="shared" si="987"/>
        <v/>
      </c>
      <c r="HF249" s="147" t="str">
        <f t="shared" si="988"/>
        <v/>
      </c>
      <c r="HG249" s="148" t="str">
        <f t="shared" si="989"/>
        <v/>
      </c>
      <c r="HH249" s="149" t="str">
        <f t="shared" si="990"/>
        <v/>
      </c>
      <c r="HI249" s="150" t="str">
        <f t="shared" si="991"/>
        <v/>
      </c>
      <c r="HJ249" s="89"/>
      <c r="HK249" s="5"/>
      <c r="HL249" s="89"/>
      <c r="HM249" s="143" t="str">
        <f t="shared" si="992"/>
        <v/>
      </c>
      <c r="HN249" s="144" t="str">
        <f t="shared" si="993"/>
        <v/>
      </c>
      <c r="HO249" s="145" t="str">
        <f t="shared" si="994"/>
        <v/>
      </c>
      <c r="HP249" s="145" t="str">
        <f t="shared" si="995"/>
        <v/>
      </c>
      <c r="HQ249" s="146" t="str">
        <f t="shared" si="996"/>
        <v/>
      </c>
      <c r="HR249" s="147" t="str">
        <f t="shared" si="997"/>
        <v/>
      </c>
      <c r="HS249" s="148" t="str">
        <f t="shared" si="998"/>
        <v/>
      </c>
      <c r="HT249" s="149" t="str">
        <f t="shared" si="999"/>
        <v/>
      </c>
      <c r="HU249" s="150" t="str">
        <f t="shared" si="1000"/>
        <v/>
      </c>
      <c r="HV249" s="89"/>
      <c r="HW249" s="5"/>
      <c r="HX249" s="89"/>
      <c r="HY249" s="143" t="str">
        <f t="shared" si="1001"/>
        <v/>
      </c>
      <c r="HZ249" s="144" t="str">
        <f t="shared" si="1002"/>
        <v/>
      </c>
      <c r="IA249" s="145" t="str">
        <f t="shared" si="1003"/>
        <v/>
      </c>
      <c r="IB249" s="145" t="str">
        <f t="shared" si="1004"/>
        <v/>
      </c>
      <c r="IC249" s="146" t="str">
        <f t="shared" si="1005"/>
        <v/>
      </c>
      <c r="ID249" s="147" t="str">
        <f t="shared" si="1006"/>
        <v/>
      </c>
      <c r="IE249" s="148" t="str">
        <f t="shared" si="1007"/>
        <v/>
      </c>
      <c r="IF249" s="149" t="str">
        <f t="shared" si="1008"/>
        <v/>
      </c>
      <c r="IG249" s="150" t="str">
        <f t="shared" si="1009"/>
        <v/>
      </c>
      <c r="IH249" s="89"/>
      <c r="II249" s="5"/>
      <c r="IJ249" s="89"/>
      <c r="IK249" s="143" t="str">
        <f t="shared" si="1010"/>
        <v/>
      </c>
      <c r="IL249" s="144" t="str">
        <f t="shared" si="1011"/>
        <v/>
      </c>
      <c r="IM249" s="145" t="str">
        <f t="shared" si="1012"/>
        <v/>
      </c>
      <c r="IN249" s="145" t="str">
        <f t="shared" si="1013"/>
        <v/>
      </c>
      <c r="IO249" s="146" t="str">
        <f t="shared" si="1014"/>
        <v/>
      </c>
      <c r="IP249" s="147" t="str">
        <f t="shared" si="1015"/>
        <v/>
      </c>
      <c r="IQ249" s="148" t="str">
        <f t="shared" si="1016"/>
        <v/>
      </c>
      <c r="IR249" s="149" t="str">
        <f t="shared" si="1017"/>
        <v/>
      </c>
      <c r="IS249" s="150" t="str">
        <f t="shared" si="1018"/>
        <v/>
      </c>
      <c r="IT249" s="89"/>
      <c r="IU249" s="5"/>
      <c r="IV249" s="89"/>
      <c r="IW249" s="143" t="str">
        <f t="shared" si="1019"/>
        <v/>
      </c>
      <c r="IX249" s="144" t="str">
        <f t="shared" si="1020"/>
        <v/>
      </c>
      <c r="IY249" s="145" t="str">
        <f t="shared" si="1021"/>
        <v/>
      </c>
      <c r="IZ249" s="145" t="str">
        <f t="shared" si="1022"/>
        <v/>
      </c>
      <c r="JA249" s="146" t="str">
        <f t="shared" si="1023"/>
        <v/>
      </c>
      <c r="JB249" s="147" t="str">
        <f t="shared" si="1024"/>
        <v/>
      </c>
      <c r="JC249" s="148" t="str">
        <f t="shared" si="1025"/>
        <v/>
      </c>
      <c r="JD249" s="149" t="str">
        <f t="shared" si="1026"/>
        <v/>
      </c>
      <c r="JE249" s="150" t="str">
        <f t="shared" si="1027"/>
        <v/>
      </c>
      <c r="JF249" s="89"/>
      <c r="JG249" s="5"/>
      <c r="JH249" s="89"/>
      <c r="JI249" s="143" t="str">
        <f t="shared" si="1028"/>
        <v/>
      </c>
      <c r="JJ249" s="144" t="str">
        <f t="shared" si="1029"/>
        <v/>
      </c>
      <c r="JK249" s="145" t="str">
        <f t="shared" si="1030"/>
        <v/>
      </c>
      <c r="JL249" s="145" t="str">
        <f t="shared" si="1031"/>
        <v/>
      </c>
      <c r="JM249" s="146" t="str">
        <f t="shared" si="1032"/>
        <v/>
      </c>
      <c r="JN249" s="147" t="str">
        <f t="shared" si="1033"/>
        <v/>
      </c>
      <c r="JO249" s="148" t="str">
        <f t="shared" si="1034"/>
        <v/>
      </c>
      <c r="JP249" s="149" t="str">
        <f t="shared" si="1035"/>
        <v/>
      </c>
      <c r="JQ249" s="150" t="str">
        <f t="shared" si="1036"/>
        <v/>
      </c>
      <c r="JR249" s="89"/>
      <c r="JS249" s="5"/>
      <c r="JT249" s="89"/>
      <c r="JU249" s="143" t="str">
        <f t="shared" si="1037"/>
        <v/>
      </c>
      <c r="JV249" s="144" t="str">
        <f t="shared" si="1038"/>
        <v/>
      </c>
      <c r="JW249" s="145" t="str">
        <f t="shared" si="1039"/>
        <v/>
      </c>
      <c r="JX249" s="145" t="str">
        <f t="shared" si="1040"/>
        <v/>
      </c>
      <c r="JY249" s="146" t="str">
        <f t="shared" si="1041"/>
        <v/>
      </c>
      <c r="JZ249" s="147" t="str">
        <f t="shared" si="1042"/>
        <v/>
      </c>
      <c r="KA249" s="148" t="str">
        <f t="shared" si="1043"/>
        <v/>
      </c>
      <c r="KB249" s="149" t="str">
        <f t="shared" si="1044"/>
        <v/>
      </c>
      <c r="KC249" s="150" t="str">
        <f t="shared" si="1045"/>
        <v/>
      </c>
      <c r="KD249" s="89"/>
      <c r="KE249" s="5"/>
      <c r="KF249" s="89"/>
    </row>
    <row r="250" spans="1:292" ht="13.5" customHeight="1" x14ac:dyDescent="0.25">
      <c r="A250" s="100"/>
      <c r="E250" s="143" t="str">
        <f t="shared" si="845"/>
        <v/>
      </c>
      <c r="F250" s="144" t="str">
        <f t="shared" si="846"/>
        <v/>
      </c>
      <c r="G250" s="145" t="str">
        <f t="shared" si="847"/>
        <v/>
      </c>
      <c r="H250" s="145" t="str">
        <f t="shared" si="848"/>
        <v/>
      </c>
      <c r="I250" s="146" t="str">
        <f t="shared" si="849"/>
        <v/>
      </c>
      <c r="J250" s="147" t="str">
        <f t="shared" si="850"/>
        <v/>
      </c>
      <c r="K250" s="148" t="str">
        <f t="shared" si="851"/>
        <v/>
      </c>
      <c r="L250" s="149" t="str">
        <f t="shared" si="852"/>
        <v/>
      </c>
      <c r="M250" s="150" t="str">
        <f t="shared" si="853"/>
        <v/>
      </c>
      <c r="O250" s="5"/>
      <c r="Q250" s="143" t="str">
        <f t="shared" si="854"/>
        <v/>
      </c>
      <c r="R250" s="144" t="str">
        <f t="shared" si="855"/>
        <v/>
      </c>
      <c r="S250" s="145" t="str">
        <f t="shared" si="856"/>
        <v/>
      </c>
      <c r="T250" s="145" t="str">
        <f t="shared" si="857"/>
        <v/>
      </c>
      <c r="U250" s="146" t="str">
        <f t="shared" si="858"/>
        <v/>
      </c>
      <c r="V250" s="147" t="str">
        <f t="shared" si="859"/>
        <v/>
      </c>
      <c r="W250" s="148" t="str">
        <f t="shared" si="860"/>
        <v/>
      </c>
      <c r="X250" s="149" t="str">
        <f t="shared" si="861"/>
        <v/>
      </c>
      <c r="Y250" s="150" t="str">
        <f t="shared" si="862"/>
        <v/>
      </c>
      <c r="AA250" s="5"/>
      <c r="AC250" s="143" t="str">
        <f t="shared" si="863"/>
        <v/>
      </c>
      <c r="AD250" s="144" t="str">
        <f t="shared" si="864"/>
        <v/>
      </c>
      <c r="AE250" s="145" t="str">
        <f t="shared" si="865"/>
        <v/>
      </c>
      <c r="AF250" s="145" t="str">
        <f t="shared" si="866"/>
        <v/>
      </c>
      <c r="AG250" s="146" t="str">
        <f t="shared" si="867"/>
        <v/>
      </c>
      <c r="AH250" s="147" t="str">
        <f t="shared" si="868"/>
        <v/>
      </c>
      <c r="AI250" s="148" t="str">
        <f t="shared" si="869"/>
        <v/>
      </c>
      <c r="AJ250" s="149" t="str">
        <f t="shared" si="870"/>
        <v/>
      </c>
      <c r="AK250" s="150" t="str">
        <f t="shared" si="871"/>
        <v/>
      </c>
      <c r="AM250" s="5"/>
      <c r="AO250" s="143" t="str">
        <f t="shared" si="831"/>
        <v/>
      </c>
      <c r="AP250" s="144" t="str">
        <f t="shared" si="832"/>
        <v/>
      </c>
      <c r="AQ250" s="145" t="str">
        <f t="shared" si="872"/>
        <v/>
      </c>
      <c r="AR250" s="145" t="str">
        <f t="shared" si="873"/>
        <v/>
      </c>
      <c r="AS250" s="146" t="str">
        <f t="shared" si="833"/>
        <v/>
      </c>
      <c r="AT250" s="147" t="str">
        <f t="shared" si="834"/>
        <v/>
      </c>
      <c r="AU250" s="148" t="str">
        <f t="shared" si="835"/>
        <v/>
      </c>
      <c r="AV250" s="149" t="str">
        <f t="shared" si="836"/>
        <v/>
      </c>
      <c r="AW250" s="150" t="str">
        <f t="shared" si="837"/>
        <v/>
      </c>
      <c r="AX250" s="89"/>
      <c r="AY250" s="5"/>
      <c r="AZ250" s="89"/>
      <c r="BA250" s="143" t="str">
        <f t="shared" si="838"/>
        <v/>
      </c>
      <c r="BB250" s="144" t="str">
        <f t="shared" si="839"/>
        <v/>
      </c>
      <c r="BC250" s="145" t="str">
        <f t="shared" si="874"/>
        <v/>
      </c>
      <c r="BD250" s="145" t="str">
        <f t="shared" si="875"/>
        <v/>
      </c>
      <c r="BE250" s="146" t="str">
        <f t="shared" si="840"/>
        <v/>
      </c>
      <c r="BF250" s="147" t="str">
        <f t="shared" si="841"/>
        <v/>
      </c>
      <c r="BG250" s="148" t="str">
        <f t="shared" si="842"/>
        <v/>
      </c>
      <c r="BH250" s="149" t="str">
        <f t="shared" si="843"/>
        <v/>
      </c>
      <c r="BI250" s="150" t="str">
        <f t="shared" si="844"/>
        <v/>
      </c>
      <c r="BJ250" s="89"/>
      <c r="BK250" s="5"/>
      <c r="BL250" s="89"/>
      <c r="BM250" s="143" t="str">
        <f t="shared" si="876"/>
        <v/>
      </c>
      <c r="BN250" s="144" t="str">
        <f t="shared" si="877"/>
        <v/>
      </c>
      <c r="BO250" s="145" t="str">
        <f t="shared" si="878"/>
        <v/>
      </c>
      <c r="BP250" s="145" t="str">
        <f t="shared" si="879"/>
        <v/>
      </c>
      <c r="BQ250" s="146" t="str">
        <f t="shared" si="880"/>
        <v/>
      </c>
      <c r="BR250" s="147" t="str">
        <f t="shared" si="881"/>
        <v/>
      </c>
      <c r="BS250" s="148" t="str">
        <f t="shared" si="882"/>
        <v/>
      </c>
      <c r="BT250" s="149" t="str">
        <f t="shared" si="883"/>
        <v/>
      </c>
      <c r="BU250" s="150" t="str">
        <f t="shared" si="884"/>
        <v/>
      </c>
      <c r="BV250" s="89"/>
      <c r="BW250" s="5"/>
      <c r="BX250" s="89"/>
      <c r="BY250" s="143" t="str">
        <f t="shared" si="885"/>
        <v/>
      </c>
      <c r="BZ250" s="144" t="str">
        <f t="shared" si="886"/>
        <v/>
      </c>
      <c r="CA250" s="145" t="str">
        <f t="shared" si="887"/>
        <v/>
      </c>
      <c r="CB250" s="145" t="str">
        <f t="shared" si="888"/>
        <v/>
      </c>
      <c r="CC250" s="146" t="str">
        <f t="shared" si="889"/>
        <v/>
      </c>
      <c r="CD250" s="147" t="str">
        <f t="shared" si="890"/>
        <v/>
      </c>
      <c r="CE250" s="148" t="str">
        <f t="shared" si="891"/>
        <v/>
      </c>
      <c r="CF250" s="149" t="str">
        <f t="shared" si="892"/>
        <v/>
      </c>
      <c r="CG250" s="150" t="str">
        <f t="shared" si="893"/>
        <v/>
      </c>
      <c r="CH250" s="89"/>
      <c r="CI250" s="5"/>
      <c r="CJ250" s="89"/>
      <c r="CK250" s="143" t="str">
        <f t="shared" si="894"/>
        <v/>
      </c>
      <c r="CL250" s="144" t="str">
        <f t="shared" si="895"/>
        <v/>
      </c>
      <c r="CM250" s="145" t="str">
        <f t="shared" si="896"/>
        <v/>
      </c>
      <c r="CN250" s="145" t="str">
        <f t="shared" si="897"/>
        <v/>
      </c>
      <c r="CO250" s="146" t="str">
        <f t="shared" si="898"/>
        <v/>
      </c>
      <c r="CP250" s="147" t="str">
        <f t="shared" si="899"/>
        <v/>
      </c>
      <c r="CQ250" s="148" t="str">
        <f t="shared" si="900"/>
        <v/>
      </c>
      <c r="CR250" s="149" t="str">
        <f t="shared" si="901"/>
        <v/>
      </c>
      <c r="CS250" s="150" t="str">
        <f t="shared" si="902"/>
        <v/>
      </c>
      <c r="CT250" s="89"/>
      <c r="CU250" s="5"/>
      <c r="CV250" s="89"/>
      <c r="CW250" s="143" t="str">
        <f t="shared" si="903"/>
        <v/>
      </c>
      <c r="CX250" s="144" t="str">
        <f t="shared" si="904"/>
        <v/>
      </c>
      <c r="CY250" s="145" t="str">
        <f t="shared" si="905"/>
        <v/>
      </c>
      <c r="CZ250" s="145" t="str">
        <f t="shared" si="906"/>
        <v/>
      </c>
      <c r="DA250" s="146" t="str">
        <f t="shared" si="907"/>
        <v/>
      </c>
      <c r="DB250" s="147" t="str">
        <f t="shared" si="908"/>
        <v/>
      </c>
      <c r="DC250" s="148" t="str">
        <f t="shared" si="909"/>
        <v/>
      </c>
      <c r="DD250" s="149" t="str">
        <f t="shared" si="910"/>
        <v/>
      </c>
      <c r="DE250" s="150" t="str">
        <f t="shared" si="911"/>
        <v/>
      </c>
      <c r="DF250" s="89"/>
      <c r="DG250" s="5"/>
      <c r="DH250" s="89"/>
      <c r="DI250" s="143" t="str">
        <f t="shared" si="912"/>
        <v/>
      </c>
      <c r="DJ250" s="144" t="str">
        <f t="shared" si="913"/>
        <v/>
      </c>
      <c r="DK250" s="145" t="str">
        <f t="shared" si="914"/>
        <v/>
      </c>
      <c r="DL250" s="145" t="str">
        <f t="shared" si="915"/>
        <v/>
      </c>
      <c r="DM250" s="146" t="str">
        <f t="shared" si="916"/>
        <v/>
      </c>
      <c r="DN250" s="147" t="str">
        <f t="shared" si="917"/>
        <v/>
      </c>
      <c r="DO250" s="148" t="str">
        <f t="shared" si="918"/>
        <v/>
      </c>
      <c r="DP250" s="149" t="str">
        <f t="shared" si="919"/>
        <v/>
      </c>
      <c r="DQ250" s="150" t="str">
        <f t="shared" si="920"/>
        <v/>
      </c>
      <c r="DR250" s="89"/>
      <c r="DS250" s="5"/>
      <c r="DT250" s="89"/>
      <c r="DU250" s="143" t="str">
        <f t="shared" si="921"/>
        <v/>
      </c>
      <c r="DV250" s="144" t="str">
        <f t="shared" si="922"/>
        <v/>
      </c>
      <c r="DW250" s="145" t="str">
        <f t="shared" si="923"/>
        <v/>
      </c>
      <c r="DX250" s="145" t="str">
        <f t="shared" si="924"/>
        <v/>
      </c>
      <c r="DY250" s="146" t="str">
        <f t="shared" si="925"/>
        <v/>
      </c>
      <c r="DZ250" s="147" t="str">
        <f t="shared" si="926"/>
        <v/>
      </c>
      <c r="EA250" s="148" t="str">
        <f t="shared" si="927"/>
        <v/>
      </c>
      <c r="EB250" s="149" t="str">
        <f t="shared" si="928"/>
        <v/>
      </c>
      <c r="EC250" s="150" t="str">
        <f t="shared" si="929"/>
        <v/>
      </c>
      <c r="ED250" s="89"/>
      <c r="EE250" s="5"/>
      <c r="EF250" s="89"/>
      <c r="EG250" s="143" t="str">
        <f t="shared" si="930"/>
        <v/>
      </c>
      <c r="EH250" s="144" t="str">
        <f t="shared" si="931"/>
        <v/>
      </c>
      <c r="EI250" s="145" t="str">
        <f t="shared" si="932"/>
        <v/>
      </c>
      <c r="EJ250" s="145" t="str">
        <f t="shared" si="933"/>
        <v/>
      </c>
      <c r="EK250" s="146" t="str">
        <f t="shared" si="934"/>
        <v/>
      </c>
      <c r="EL250" s="147" t="str">
        <f t="shared" si="935"/>
        <v/>
      </c>
      <c r="EM250" s="148" t="str">
        <f t="shared" si="936"/>
        <v/>
      </c>
      <c r="EN250" s="149" t="str">
        <f t="shared" si="937"/>
        <v/>
      </c>
      <c r="EO250" s="150" t="str">
        <f t="shared" si="938"/>
        <v/>
      </c>
      <c r="EP250" s="89"/>
      <c r="EQ250" s="5"/>
      <c r="ER250" s="89"/>
      <c r="ES250" s="143" t="str">
        <f t="shared" si="939"/>
        <v/>
      </c>
      <c r="ET250" s="144" t="str">
        <f t="shared" si="940"/>
        <v/>
      </c>
      <c r="EU250" s="145" t="str">
        <f t="shared" si="941"/>
        <v/>
      </c>
      <c r="EV250" s="145" t="str">
        <f t="shared" si="942"/>
        <v/>
      </c>
      <c r="EW250" s="146" t="str">
        <f t="shared" si="943"/>
        <v/>
      </c>
      <c r="EX250" s="147" t="str">
        <f t="shared" si="944"/>
        <v/>
      </c>
      <c r="EY250" s="148" t="str">
        <f t="shared" si="945"/>
        <v/>
      </c>
      <c r="EZ250" s="149" t="str">
        <f t="shared" si="946"/>
        <v/>
      </c>
      <c r="FA250" s="150" t="str">
        <f t="shared" si="947"/>
        <v/>
      </c>
      <c r="FB250" s="89"/>
      <c r="FC250" s="5"/>
      <c r="FD250" s="89"/>
      <c r="FE250" s="143" t="str">
        <f t="shared" si="948"/>
        <v/>
      </c>
      <c r="FF250" s="144" t="str">
        <f t="shared" si="949"/>
        <v/>
      </c>
      <c r="FG250" s="145" t="str">
        <f t="shared" si="950"/>
        <v/>
      </c>
      <c r="FH250" s="145" t="str">
        <f t="shared" si="951"/>
        <v/>
      </c>
      <c r="FI250" s="146" t="str">
        <f t="shared" si="952"/>
        <v/>
      </c>
      <c r="FJ250" s="147" t="str">
        <f t="shared" si="953"/>
        <v/>
      </c>
      <c r="FK250" s="148" t="str">
        <f t="shared" si="954"/>
        <v/>
      </c>
      <c r="FL250" s="149" t="str">
        <f t="shared" si="955"/>
        <v/>
      </c>
      <c r="FM250" s="150" t="str">
        <f t="shared" si="956"/>
        <v/>
      </c>
      <c r="FN250" s="89"/>
      <c r="FO250" s="5"/>
      <c r="FP250" s="89"/>
      <c r="FQ250" s="143" t="str">
        <f>IF(FU250="","",#REF!)</f>
        <v/>
      </c>
      <c r="FR250" s="144" t="str">
        <f t="shared" si="957"/>
        <v/>
      </c>
      <c r="FS250" s="145" t="str">
        <f t="shared" si="958"/>
        <v/>
      </c>
      <c r="FT250" s="145" t="str">
        <f t="shared" si="959"/>
        <v/>
      </c>
      <c r="FU250" s="146" t="str">
        <f t="shared" si="960"/>
        <v/>
      </c>
      <c r="FV250" s="147" t="str">
        <f t="shared" si="961"/>
        <v/>
      </c>
      <c r="FW250" s="148" t="str">
        <f t="shared" si="962"/>
        <v/>
      </c>
      <c r="FX250" s="149" t="str">
        <f t="shared" si="963"/>
        <v/>
      </c>
      <c r="FY250" s="150" t="str">
        <f t="shared" si="964"/>
        <v/>
      </c>
      <c r="FZ250" s="89"/>
      <c r="GA250" s="5"/>
      <c r="GB250" s="89"/>
      <c r="GC250" s="143" t="str">
        <f t="shared" si="965"/>
        <v/>
      </c>
      <c r="GD250" s="144" t="str">
        <f t="shared" si="966"/>
        <v/>
      </c>
      <c r="GE250" s="145" t="str">
        <f t="shared" si="967"/>
        <v/>
      </c>
      <c r="GF250" s="145" t="str">
        <f t="shared" si="968"/>
        <v/>
      </c>
      <c r="GG250" s="146" t="str">
        <f t="shared" si="969"/>
        <v/>
      </c>
      <c r="GH250" s="147" t="str">
        <f t="shared" si="970"/>
        <v/>
      </c>
      <c r="GI250" s="148" t="str">
        <f t="shared" si="971"/>
        <v/>
      </c>
      <c r="GJ250" s="149" t="str">
        <f t="shared" si="972"/>
        <v/>
      </c>
      <c r="GK250" s="150" t="str">
        <f t="shared" si="973"/>
        <v/>
      </c>
      <c r="GL250" s="89"/>
      <c r="GM250" s="5"/>
      <c r="GN250" s="89"/>
      <c r="GO250" s="143" t="str">
        <f t="shared" si="974"/>
        <v/>
      </c>
      <c r="GP250" s="144" t="str">
        <f t="shared" si="975"/>
        <v/>
      </c>
      <c r="GQ250" s="145" t="str">
        <f t="shared" si="976"/>
        <v/>
      </c>
      <c r="GR250" s="145" t="str">
        <f t="shared" si="977"/>
        <v/>
      </c>
      <c r="GS250" s="146" t="str">
        <f t="shared" si="978"/>
        <v/>
      </c>
      <c r="GT250" s="147" t="str">
        <f t="shared" si="979"/>
        <v/>
      </c>
      <c r="GU250" s="148" t="str">
        <f t="shared" si="980"/>
        <v/>
      </c>
      <c r="GV250" s="149" t="str">
        <f t="shared" si="981"/>
        <v/>
      </c>
      <c r="GW250" s="150" t="str">
        <f t="shared" si="982"/>
        <v/>
      </c>
      <c r="GX250" s="89"/>
      <c r="GY250" s="5"/>
      <c r="GZ250" s="89"/>
      <c r="HA250" s="143" t="str">
        <f t="shared" si="983"/>
        <v/>
      </c>
      <c r="HB250" s="144" t="str">
        <f t="shared" si="984"/>
        <v/>
      </c>
      <c r="HC250" s="145" t="str">
        <f t="shared" si="985"/>
        <v/>
      </c>
      <c r="HD250" s="145" t="str">
        <f t="shared" si="986"/>
        <v/>
      </c>
      <c r="HE250" s="146" t="str">
        <f t="shared" si="987"/>
        <v/>
      </c>
      <c r="HF250" s="147" t="str">
        <f t="shared" si="988"/>
        <v/>
      </c>
      <c r="HG250" s="148" t="str">
        <f t="shared" si="989"/>
        <v/>
      </c>
      <c r="HH250" s="149" t="str">
        <f t="shared" si="990"/>
        <v/>
      </c>
      <c r="HI250" s="150" t="str">
        <f t="shared" si="991"/>
        <v/>
      </c>
      <c r="HJ250" s="89"/>
      <c r="HK250" s="5"/>
      <c r="HL250" s="89"/>
      <c r="HM250" s="143" t="str">
        <f t="shared" si="992"/>
        <v/>
      </c>
      <c r="HN250" s="144" t="str">
        <f t="shared" si="993"/>
        <v/>
      </c>
      <c r="HO250" s="145" t="str">
        <f t="shared" si="994"/>
        <v/>
      </c>
      <c r="HP250" s="145" t="str">
        <f t="shared" si="995"/>
        <v/>
      </c>
      <c r="HQ250" s="146" t="str">
        <f t="shared" si="996"/>
        <v/>
      </c>
      <c r="HR250" s="147" t="str">
        <f t="shared" si="997"/>
        <v/>
      </c>
      <c r="HS250" s="148" t="str">
        <f t="shared" si="998"/>
        <v/>
      </c>
      <c r="HT250" s="149" t="str">
        <f t="shared" si="999"/>
        <v/>
      </c>
      <c r="HU250" s="150" t="str">
        <f t="shared" si="1000"/>
        <v/>
      </c>
      <c r="HV250" s="89"/>
      <c r="HW250" s="5"/>
      <c r="HX250" s="89"/>
      <c r="HY250" s="143" t="str">
        <f t="shared" si="1001"/>
        <v/>
      </c>
      <c r="HZ250" s="144" t="str">
        <f t="shared" si="1002"/>
        <v/>
      </c>
      <c r="IA250" s="145" t="str">
        <f t="shared" si="1003"/>
        <v/>
      </c>
      <c r="IB250" s="145" t="str">
        <f t="shared" si="1004"/>
        <v/>
      </c>
      <c r="IC250" s="146" t="str">
        <f t="shared" si="1005"/>
        <v/>
      </c>
      <c r="ID250" s="147" t="str">
        <f t="shared" si="1006"/>
        <v/>
      </c>
      <c r="IE250" s="148" t="str">
        <f t="shared" si="1007"/>
        <v/>
      </c>
      <c r="IF250" s="149" t="str">
        <f t="shared" si="1008"/>
        <v/>
      </c>
      <c r="IG250" s="150" t="str">
        <f t="shared" si="1009"/>
        <v/>
      </c>
      <c r="IH250" s="89"/>
      <c r="II250" s="5"/>
      <c r="IJ250" s="89"/>
      <c r="IK250" s="143" t="str">
        <f t="shared" si="1010"/>
        <v/>
      </c>
      <c r="IL250" s="144" t="str">
        <f t="shared" si="1011"/>
        <v/>
      </c>
      <c r="IM250" s="145" t="str">
        <f t="shared" si="1012"/>
        <v/>
      </c>
      <c r="IN250" s="145" t="str">
        <f t="shared" si="1013"/>
        <v/>
      </c>
      <c r="IO250" s="146" t="str">
        <f t="shared" si="1014"/>
        <v/>
      </c>
      <c r="IP250" s="147" t="str">
        <f t="shared" si="1015"/>
        <v/>
      </c>
      <c r="IQ250" s="148" t="str">
        <f t="shared" si="1016"/>
        <v/>
      </c>
      <c r="IR250" s="149" t="str">
        <f t="shared" si="1017"/>
        <v/>
      </c>
      <c r="IS250" s="150" t="str">
        <f t="shared" si="1018"/>
        <v/>
      </c>
      <c r="IT250" s="89"/>
      <c r="IU250" s="5"/>
      <c r="IV250" s="89"/>
      <c r="IW250" s="143" t="str">
        <f t="shared" si="1019"/>
        <v/>
      </c>
      <c r="IX250" s="144" t="str">
        <f t="shared" si="1020"/>
        <v/>
      </c>
      <c r="IY250" s="145" t="str">
        <f t="shared" si="1021"/>
        <v/>
      </c>
      <c r="IZ250" s="145" t="str">
        <f t="shared" si="1022"/>
        <v/>
      </c>
      <c r="JA250" s="146" t="str">
        <f t="shared" si="1023"/>
        <v/>
      </c>
      <c r="JB250" s="147" t="str">
        <f t="shared" si="1024"/>
        <v/>
      </c>
      <c r="JC250" s="148" t="str">
        <f t="shared" si="1025"/>
        <v/>
      </c>
      <c r="JD250" s="149" t="str">
        <f t="shared" si="1026"/>
        <v/>
      </c>
      <c r="JE250" s="150" t="str">
        <f t="shared" si="1027"/>
        <v/>
      </c>
      <c r="JF250" s="89"/>
      <c r="JG250" s="5"/>
      <c r="JH250" s="89"/>
      <c r="JI250" s="143" t="str">
        <f t="shared" si="1028"/>
        <v/>
      </c>
      <c r="JJ250" s="144" t="str">
        <f t="shared" si="1029"/>
        <v/>
      </c>
      <c r="JK250" s="145" t="str">
        <f t="shared" si="1030"/>
        <v/>
      </c>
      <c r="JL250" s="145" t="str">
        <f t="shared" si="1031"/>
        <v/>
      </c>
      <c r="JM250" s="146" t="str">
        <f t="shared" si="1032"/>
        <v/>
      </c>
      <c r="JN250" s="147" t="str">
        <f t="shared" si="1033"/>
        <v/>
      </c>
      <c r="JO250" s="148" t="str">
        <f t="shared" si="1034"/>
        <v/>
      </c>
      <c r="JP250" s="149" t="str">
        <f t="shared" si="1035"/>
        <v/>
      </c>
      <c r="JQ250" s="150" t="str">
        <f t="shared" si="1036"/>
        <v/>
      </c>
      <c r="JR250" s="89"/>
      <c r="JS250" s="5"/>
      <c r="JT250" s="89"/>
      <c r="JU250" s="143" t="str">
        <f t="shared" si="1037"/>
        <v/>
      </c>
      <c r="JV250" s="144" t="str">
        <f t="shared" si="1038"/>
        <v/>
      </c>
      <c r="JW250" s="145" t="str">
        <f t="shared" si="1039"/>
        <v/>
      </c>
      <c r="JX250" s="145" t="str">
        <f t="shared" si="1040"/>
        <v/>
      </c>
      <c r="JY250" s="146" t="str">
        <f t="shared" si="1041"/>
        <v/>
      </c>
      <c r="JZ250" s="147" t="str">
        <f t="shared" si="1042"/>
        <v/>
      </c>
      <c r="KA250" s="148" t="str">
        <f t="shared" si="1043"/>
        <v/>
      </c>
      <c r="KB250" s="149" t="str">
        <f t="shared" si="1044"/>
        <v/>
      </c>
      <c r="KC250" s="150" t="str">
        <f t="shared" si="1045"/>
        <v/>
      </c>
      <c r="KD250" s="89"/>
      <c r="KE250" s="5"/>
      <c r="KF250" s="89"/>
    </row>
    <row r="251" spans="1:292" ht="13.5" customHeight="1" x14ac:dyDescent="0.25">
      <c r="A251" s="100"/>
      <c r="E251" s="143" t="str">
        <f t="shared" si="845"/>
        <v/>
      </c>
      <c r="F251" s="144" t="str">
        <f t="shared" si="846"/>
        <v/>
      </c>
      <c r="G251" s="145" t="str">
        <f t="shared" si="847"/>
        <v/>
      </c>
      <c r="H251" s="145" t="str">
        <f t="shared" si="848"/>
        <v/>
      </c>
      <c r="I251" s="146" t="str">
        <f t="shared" si="849"/>
        <v/>
      </c>
      <c r="J251" s="147" t="str">
        <f t="shared" si="850"/>
        <v/>
      </c>
      <c r="K251" s="148" t="str">
        <f t="shared" si="851"/>
        <v/>
      </c>
      <c r="L251" s="149" t="str">
        <f t="shared" si="852"/>
        <v/>
      </c>
      <c r="M251" s="150" t="str">
        <f t="shared" si="853"/>
        <v/>
      </c>
      <c r="O251" s="5"/>
      <c r="Q251" s="143" t="str">
        <f t="shared" si="854"/>
        <v/>
      </c>
      <c r="R251" s="144" t="str">
        <f t="shared" si="855"/>
        <v/>
      </c>
      <c r="S251" s="145" t="str">
        <f t="shared" si="856"/>
        <v/>
      </c>
      <c r="T251" s="145" t="str">
        <f t="shared" si="857"/>
        <v/>
      </c>
      <c r="U251" s="146" t="str">
        <f t="shared" si="858"/>
        <v/>
      </c>
      <c r="V251" s="147" t="str">
        <f t="shared" si="859"/>
        <v/>
      </c>
      <c r="W251" s="148" t="str">
        <f t="shared" si="860"/>
        <v/>
      </c>
      <c r="X251" s="149" t="str">
        <f t="shared" si="861"/>
        <v/>
      </c>
      <c r="Y251" s="150" t="str">
        <f t="shared" si="862"/>
        <v/>
      </c>
      <c r="AA251" s="5"/>
      <c r="AC251" s="143" t="str">
        <f t="shared" si="863"/>
        <v/>
      </c>
      <c r="AD251" s="144" t="str">
        <f t="shared" si="864"/>
        <v/>
      </c>
      <c r="AE251" s="145" t="str">
        <f t="shared" si="865"/>
        <v/>
      </c>
      <c r="AF251" s="145" t="str">
        <f t="shared" si="866"/>
        <v/>
      </c>
      <c r="AG251" s="146" t="str">
        <f t="shared" si="867"/>
        <v/>
      </c>
      <c r="AH251" s="147" t="str">
        <f t="shared" si="868"/>
        <v/>
      </c>
      <c r="AI251" s="148" t="str">
        <f t="shared" si="869"/>
        <v/>
      </c>
      <c r="AJ251" s="149" t="str">
        <f t="shared" si="870"/>
        <v/>
      </c>
      <c r="AK251" s="150" t="str">
        <f t="shared" si="871"/>
        <v/>
      </c>
      <c r="AM251" s="5"/>
      <c r="AO251" s="143" t="str">
        <f t="shared" si="831"/>
        <v/>
      </c>
      <c r="AP251" s="144" t="str">
        <f t="shared" si="832"/>
        <v/>
      </c>
      <c r="AQ251" s="145" t="str">
        <f t="shared" si="872"/>
        <v/>
      </c>
      <c r="AR251" s="145" t="str">
        <f t="shared" si="873"/>
        <v/>
      </c>
      <c r="AS251" s="146" t="str">
        <f t="shared" si="833"/>
        <v/>
      </c>
      <c r="AT251" s="147" t="str">
        <f t="shared" si="834"/>
        <v/>
      </c>
      <c r="AU251" s="148" t="str">
        <f t="shared" si="835"/>
        <v/>
      </c>
      <c r="AV251" s="149" t="str">
        <f t="shared" si="836"/>
        <v/>
      </c>
      <c r="AW251" s="150" t="str">
        <f t="shared" si="837"/>
        <v/>
      </c>
      <c r="AX251" s="89"/>
      <c r="AY251" s="5"/>
      <c r="AZ251" s="89"/>
      <c r="BA251" s="143" t="str">
        <f t="shared" si="838"/>
        <v/>
      </c>
      <c r="BB251" s="144" t="str">
        <f t="shared" si="839"/>
        <v/>
      </c>
      <c r="BC251" s="145" t="str">
        <f t="shared" si="874"/>
        <v/>
      </c>
      <c r="BD251" s="145" t="str">
        <f t="shared" si="875"/>
        <v/>
      </c>
      <c r="BE251" s="146" t="str">
        <f t="shared" si="840"/>
        <v/>
      </c>
      <c r="BF251" s="147" t="str">
        <f t="shared" si="841"/>
        <v/>
      </c>
      <c r="BG251" s="148" t="str">
        <f t="shared" si="842"/>
        <v/>
      </c>
      <c r="BH251" s="149" t="str">
        <f t="shared" si="843"/>
        <v/>
      </c>
      <c r="BI251" s="150" t="str">
        <f t="shared" si="844"/>
        <v/>
      </c>
      <c r="BJ251" s="89"/>
      <c r="BK251" s="5"/>
      <c r="BL251" s="89"/>
      <c r="BM251" s="143" t="str">
        <f t="shared" si="876"/>
        <v/>
      </c>
      <c r="BN251" s="144" t="str">
        <f t="shared" si="877"/>
        <v/>
      </c>
      <c r="BO251" s="145" t="str">
        <f t="shared" si="878"/>
        <v/>
      </c>
      <c r="BP251" s="145" t="str">
        <f t="shared" si="879"/>
        <v/>
      </c>
      <c r="BQ251" s="146" t="str">
        <f t="shared" si="880"/>
        <v/>
      </c>
      <c r="BR251" s="147" t="str">
        <f t="shared" si="881"/>
        <v/>
      </c>
      <c r="BS251" s="148" t="str">
        <f t="shared" si="882"/>
        <v/>
      </c>
      <c r="BT251" s="149" t="str">
        <f t="shared" si="883"/>
        <v/>
      </c>
      <c r="BU251" s="150" t="str">
        <f t="shared" si="884"/>
        <v/>
      </c>
      <c r="BV251" s="89"/>
      <c r="BW251" s="5"/>
      <c r="BX251" s="89"/>
      <c r="BY251" s="143" t="str">
        <f t="shared" si="885"/>
        <v/>
      </c>
      <c r="BZ251" s="144" t="str">
        <f t="shared" si="886"/>
        <v/>
      </c>
      <c r="CA251" s="145" t="str">
        <f t="shared" si="887"/>
        <v/>
      </c>
      <c r="CB251" s="145" t="str">
        <f t="shared" si="888"/>
        <v/>
      </c>
      <c r="CC251" s="146" t="str">
        <f t="shared" si="889"/>
        <v/>
      </c>
      <c r="CD251" s="147" t="str">
        <f t="shared" si="890"/>
        <v/>
      </c>
      <c r="CE251" s="148" t="str">
        <f t="shared" si="891"/>
        <v/>
      </c>
      <c r="CF251" s="149" t="str">
        <f t="shared" si="892"/>
        <v/>
      </c>
      <c r="CG251" s="150" t="str">
        <f t="shared" si="893"/>
        <v/>
      </c>
      <c r="CH251" s="89"/>
      <c r="CI251" s="5"/>
      <c r="CJ251" s="89"/>
      <c r="CK251" s="143" t="str">
        <f t="shared" si="894"/>
        <v/>
      </c>
      <c r="CL251" s="144" t="str">
        <f t="shared" si="895"/>
        <v/>
      </c>
      <c r="CM251" s="145" t="str">
        <f t="shared" si="896"/>
        <v/>
      </c>
      <c r="CN251" s="145" t="str">
        <f t="shared" si="897"/>
        <v/>
      </c>
      <c r="CO251" s="146" t="str">
        <f t="shared" si="898"/>
        <v/>
      </c>
      <c r="CP251" s="147" t="str">
        <f t="shared" si="899"/>
        <v/>
      </c>
      <c r="CQ251" s="148" t="str">
        <f t="shared" si="900"/>
        <v/>
      </c>
      <c r="CR251" s="149" t="str">
        <f t="shared" si="901"/>
        <v/>
      </c>
      <c r="CS251" s="150" t="str">
        <f t="shared" si="902"/>
        <v/>
      </c>
      <c r="CT251" s="89"/>
      <c r="CU251" s="5"/>
      <c r="CV251" s="89"/>
      <c r="CW251" s="143" t="str">
        <f t="shared" si="903"/>
        <v/>
      </c>
      <c r="CX251" s="144" t="str">
        <f t="shared" si="904"/>
        <v/>
      </c>
      <c r="CY251" s="145" t="str">
        <f t="shared" si="905"/>
        <v/>
      </c>
      <c r="CZ251" s="145" t="str">
        <f t="shared" si="906"/>
        <v/>
      </c>
      <c r="DA251" s="146" t="str">
        <f t="shared" si="907"/>
        <v/>
      </c>
      <c r="DB251" s="147" t="str">
        <f t="shared" si="908"/>
        <v/>
      </c>
      <c r="DC251" s="148" t="str">
        <f t="shared" si="909"/>
        <v/>
      </c>
      <c r="DD251" s="149" t="str">
        <f t="shared" si="910"/>
        <v/>
      </c>
      <c r="DE251" s="150" t="str">
        <f t="shared" si="911"/>
        <v/>
      </c>
      <c r="DF251" s="89"/>
      <c r="DG251" s="5"/>
      <c r="DH251" s="89"/>
      <c r="DI251" s="143" t="str">
        <f t="shared" si="912"/>
        <v/>
      </c>
      <c r="DJ251" s="144" t="str">
        <f t="shared" si="913"/>
        <v/>
      </c>
      <c r="DK251" s="145" t="str">
        <f t="shared" si="914"/>
        <v/>
      </c>
      <c r="DL251" s="145" t="str">
        <f t="shared" si="915"/>
        <v/>
      </c>
      <c r="DM251" s="146" t="str">
        <f t="shared" si="916"/>
        <v/>
      </c>
      <c r="DN251" s="147" t="str">
        <f t="shared" si="917"/>
        <v/>
      </c>
      <c r="DO251" s="148" t="str">
        <f t="shared" si="918"/>
        <v/>
      </c>
      <c r="DP251" s="149" t="str">
        <f t="shared" si="919"/>
        <v/>
      </c>
      <c r="DQ251" s="150" t="str">
        <f t="shared" si="920"/>
        <v/>
      </c>
      <c r="DR251" s="89"/>
      <c r="DS251" s="5"/>
      <c r="DT251" s="89"/>
      <c r="DU251" s="143" t="str">
        <f t="shared" si="921"/>
        <v/>
      </c>
      <c r="DV251" s="144" t="str">
        <f t="shared" si="922"/>
        <v/>
      </c>
      <c r="DW251" s="145" t="str">
        <f t="shared" si="923"/>
        <v/>
      </c>
      <c r="DX251" s="145" t="str">
        <f t="shared" si="924"/>
        <v/>
      </c>
      <c r="DY251" s="146" t="str">
        <f t="shared" si="925"/>
        <v/>
      </c>
      <c r="DZ251" s="147" t="str">
        <f t="shared" si="926"/>
        <v/>
      </c>
      <c r="EA251" s="148" t="str">
        <f t="shared" si="927"/>
        <v/>
      </c>
      <c r="EB251" s="149" t="str">
        <f t="shared" si="928"/>
        <v/>
      </c>
      <c r="EC251" s="150" t="str">
        <f t="shared" si="929"/>
        <v/>
      </c>
      <c r="ED251" s="89"/>
      <c r="EE251" s="5"/>
      <c r="EF251" s="89"/>
      <c r="EG251" s="143" t="str">
        <f t="shared" si="930"/>
        <v/>
      </c>
      <c r="EH251" s="144" t="str">
        <f t="shared" si="931"/>
        <v/>
      </c>
      <c r="EI251" s="145" t="str">
        <f t="shared" si="932"/>
        <v/>
      </c>
      <c r="EJ251" s="145" t="str">
        <f t="shared" si="933"/>
        <v/>
      </c>
      <c r="EK251" s="146" t="str">
        <f t="shared" si="934"/>
        <v/>
      </c>
      <c r="EL251" s="147" t="str">
        <f t="shared" si="935"/>
        <v/>
      </c>
      <c r="EM251" s="148" t="str">
        <f t="shared" si="936"/>
        <v/>
      </c>
      <c r="EN251" s="149" t="str">
        <f t="shared" si="937"/>
        <v/>
      </c>
      <c r="EO251" s="150" t="str">
        <f t="shared" si="938"/>
        <v/>
      </c>
      <c r="EP251" s="89"/>
      <c r="EQ251" s="5"/>
      <c r="ER251" s="89"/>
      <c r="ES251" s="143" t="str">
        <f t="shared" si="939"/>
        <v/>
      </c>
      <c r="ET251" s="144" t="str">
        <f t="shared" si="940"/>
        <v/>
      </c>
      <c r="EU251" s="145" t="str">
        <f t="shared" si="941"/>
        <v/>
      </c>
      <c r="EV251" s="145" t="str">
        <f t="shared" si="942"/>
        <v/>
      </c>
      <c r="EW251" s="146" t="str">
        <f t="shared" si="943"/>
        <v/>
      </c>
      <c r="EX251" s="147" t="str">
        <f t="shared" si="944"/>
        <v/>
      </c>
      <c r="EY251" s="148" t="str">
        <f t="shared" si="945"/>
        <v/>
      </c>
      <c r="EZ251" s="149" t="str">
        <f t="shared" si="946"/>
        <v/>
      </c>
      <c r="FA251" s="150" t="str">
        <f t="shared" si="947"/>
        <v/>
      </c>
      <c r="FB251" s="89"/>
      <c r="FC251" s="5"/>
      <c r="FD251" s="89"/>
      <c r="FE251" s="143" t="str">
        <f t="shared" si="948"/>
        <v/>
      </c>
      <c r="FF251" s="144" t="str">
        <f t="shared" si="949"/>
        <v/>
      </c>
      <c r="FG251" s="145" t="str">
        <f t="shared" si="950"/>
        <v/>
      </c>
      <c r="FH251" s="145" t="str">
        <f t="shared" si="951"/>
        <v/>
      </c>
      <c r="FI251" s="146" t="str">
        <f t="shared" si="952"/>
        <v/>
      </c>
      <c r="FJ251" s="147" t="str">
        <f t="shared" si="953"/>
        <v/>
      </c>
      <c r="FK251" s="148" t="str">
        <f t="shared" si="954"/>
        <v/>
      </c>
      <c r="FL251" s="149" t="str">
        <f t="shared" si="955"/>
        <v/>
      </c>
      <c r="FM251" s="150" t="str">
        <f t="shared" si="956"/>
        <v/>
      </c>
      <c r="FN251" s="89"/>
      <c r="FO251" s="5"/>
      <c r="FP251" s="89"/>
      <c r="FQ251" s="143" t="str">
        <f>IF(FU251="","",#REF!)</f>
        <v/>
      </c>
      <c r="FR251" s="144" t="str">
        <f t="shared" si="957"/>
        <v/>
      </c>
      <c r="FS251" s="145" t="str">
        <f t="shared" si="958"/>
        <v/>
      </c>
      <c r="FT251" s="145" t="str">
        <f t="shared" si="959"/>
        <v/>
      </c>
      <c r="FU251" s="146" t="str">
        <f t="shared" si="960"/>
        <v/>
      </c>
      <c r="FV251" s="147" t="str">
        <f t="shared" si="961"/>
        <v/>
      </c>
      <c r="FW251" s="148" t="str">
        <f t="shared" si="962"/>
        <v/>
      </c>
      <c r="FX251" s="149" t="str">
        <f t="shared" si="963"/>
        <v/>
      </c>
      <c r="FY251" s="150" t="str">
        <f t="shared" si="964"/>
        <v/>
      </c>
      <c r="FZ251" s="89"/>
      <c r="GA251" s="5"/>
      <c r="GB251" s="89"/>
      <c r="GC251" s="143" t="str">
        <f t="shared" si="965"/>
        <v/>
      </c>
      <c r="GD251" s="144" t="str">
        <f t="shared" si="966"/>
        <v/>
      </c>
      <c r="GE251" s="145" t="str">
        <f t="shared" si="967"/>
        <v/>
      </c>
      <c r="GF251" s="145" t="str">
        <f t="shared" si="968"/>
        <v/>
      </c>
      <c r="GG251" s="146" t="str">
        <f t="shared" si="969"/>
        <v/>
      </c>
      <c r="GH251" s="147" t="str">
        <f t="shared" si="970"/>
        <v/>
      </c>
      <c r="GI251" s="148" t="str">
        <f t="shared" si="971"/>
        <v/>
      </c>
      <c r="GJ251" s="149" t="str">
        <f t="shared" si="972"/>
        <v/>
      </c>
      <c r="GK251" s="150" t="str">
        <f t="shared" si="973"/>
        <v/>
      </c>
      <c r="GL251" s="89"/>
      <c r="GM251" s="5"/>
      <c r="GN251" s="89"/>
      <c r="GO251" s="143" t="str">
        <f t="shared" si="974"/>
        <v/>
      </c>
      <c r="GP251" s="144" t="str">
        <f t="shared" si="975"/>
        <v/>
      </c>
      <c r="GQ251" s="145" t="str">
        <f t="shared" si="976"/>
        <v/>
      </c>
      <c r="GR251" s="145" t="str">
        <f t="shared" si="977"/>
        <v/>
      </c>
      <c r="GS251" s="146" t="str">
        <f t="shared" si="978"/>
        <v/>
      </c>
      <c r="GT251" s="147" t="str">
        <f t="shared" si="979"/>
        <v/>
      </c>
      <c r="GU251" s="148" t="str">
        <f t="shared" si="980"/>
        <v/>
      </c>
      <c r="GV251" s="149" t="str">
        <f t="shared" si="981"/>
        <v/>
      </c>
      <c r="GW251" s="150" t="str">
        <f t="shared" si="982"/>
        <v/>
      </c>
      <c r="GX251" s="89"/>
      <c r="GY251" s="5"/>
      <c r="GZ251" s="89"/>
      <c r="HA251" s="143" t="str">
        <f t="shared" si="983"/>
        <v/>
      </c>
      <c r="HB251" s="144" t="str">
        <f t="shared" si="984"/>
        <v/>
      </c>
      <c r="HC251" s="145" t="str">
        <f t="shared" si="985"/>
        <v/>
      </c>
      <c r="HD251" s="145" t="str">
        <f t="shared" si="986"/>
        <v/>
      </c>
      <c r="HE251" s="146" t="str">
        <f t="shared" si="987"/>
        <v/>
      </c>
      <c r="HF251" s="147" t="str">
        <f t="shared" si="988"/>
        <v/>
      </c>
      <c r="HG251" s="148" t="str">
        <f t="shared" si="989"/>
        <v/>
      </c>
      <c r="HH251" s="149" t="str">
        <f t="shared" si="990"/>
        <v/>
      </c>
      <c r="HI251" s="150" t="str">
        <f t="shared" si="991"/>
        <v/>
      </c>
      <c r="HJ251" s="89"/>
      <c r="HK251" s="5"/>
      <c r="HL251" s="89"/>
      <c r="HM251" s="143" t="str">
        <f t="shared" si="992"/>
        <v/>
      </c>
      <c r="HN251" s="144" t="str">
        <f t="shared" si="993"/>
        <v/>
      </c>
      <c r="HO251" s="145" t="str">
        <f t="shared" si="994"/>
        <v/>
      </c>
      <c r="HP251" s="145" t="str">
        <f t="shared" si="995"/>
        <v/>
      </c>
      <c r="HQ251" s="146" t="str">
        <f t="shared" si="996"/>
        <v/>
      </c>
      <c r="HR251" s="147" t="str">
        <f t="shared" si="997"/>
        <v/>
      </c>
      <c r="HS251" s="148" t="str">
        <f t="shared" si="998"/>
        <v/>
      </c>
      <c r="HT251" s="149" t="str">
        <f t="shared" si="999"/>
        <v/>
      </c>
      <c r="HU251" s="150" t="str">
        <f t="shared" si="1000"/>
        <v/>
      </c>
      <c r="HV251" s="89"/>
      <c r="HW251" s="5"/>
      <c r="HX251" s="89"/>
      <c r="HY251" s="143" t="str">
        <f t="shared" si="1001"/>
        <v/>
      </c>
      <c r="HZ251" s="144" t="str">
        <f t="shared" si="1002"/>
        <v/>
      </c>
      <c r="IA251" s="145" t="str">
        <f t="shared" si="1003"/>
        <v/>
      </c>
      <c r="IB251" s="145" t="str">
        <f t="shared" si="1004"/>
        <v/>
      </c>
      <c r="IC251" s="146" t="str">
        <f t="shared" si="1005"/>
        <v/>
      </c>
      <c r="ID251" s="147" t="str">
        <f t="shared" si="1006"/>
        <v/>
      </c>
      <c r="IE251" s="148" t="str">
        <f t="shared" si="1007"/>
        <v/>
      </c>
      <c r="IF251" s="149" t="str">
        <f t="shared" si="1008"/>
        <v/>
      </c>
      <c r="IG251" s="150" t="str">
        <f t="shared" si="1009"/>
        <v/>
      </c>
      <c r="IH251" s="89"/>
      <c r="II251" s="5"/>
      <c r="IJ251" s="89"/>
      <c r="IK251" s="143" t="str">
        <f t="shared" si="1010"/>
        <v/>
      </c>
      <c r="IL251" s="144" t="str">
        <f t="shared" si="1011"/>
        <v/>
      </c>
      <c r="IM251" s="145" t="str">
        <f t="shared" si="1012"/>
        <v/>
      </c>
      <c r="IN251" s="145" t="str">
        <f t="shared" si="1013"/>
        <v/>
      </c>
      <c r="IO251" s="146" t="str">
        <f t="shared" si="1014"/>
        <v/>
      </c>
      <c r="IP251" s="147" t="str">
        <f t="shared" si="1015"/>
        <v/>
      </c>
      <c r="IQ251" s="148" t="str">
        <f t="shared" si="1016"/>
        <v/>
      </c>
      <c r="IR251" s="149" t="str">
        <f t="shared" si="1017"/>
        <v/>
      </c>
      <c r="IS251" s="150" t="str">
        <f t="shared" si="1018"/>
        <v/>
      </c>
      <c r="IT251" s="89"/>
      <c r="IU251" s="5"/>
      <c r="IV251" s="89"/>
      <c r="IW251" s="143" t="str">
        <f t="shared" si="1019"/>
        <v/>
      </c>
      <c r="IX251" s="144" t="str">
        <f t="shared" si="1020"/>
        <v/>
      </c>
      <c r="IY251" s="145" t="str">
        <f t="shared" si="1021"/>
        <v/>
      </c>
      <c r="IZ251" s="145" t="str">
        <f t="shared" si="1022"/>
        <v/>
      </c>
      <c r="JA251" s="146" t="str">
        <f t="shared" si="1023"/>
        <v/>
      </c>
      <c r="JB251" s="147" t="str">
        <f t="shared" si="1024"/>
        <v/>
      </c>
      <c r="JC251" s="148" t="str">
        <f t="shared" si="1025"/>
        <v/>
      </c>
      <c r="JD251" s="149" t="str">
        <f t="shared" si="1026"/>
        <v/>
      </c>
      <c r="JE251" s="150" t="str">
        <f t="shared" si="1027"/>
        <v/>
      </c>
      <c r="JF251" s="89"/>
      <c r="JG251" s="5"/>
      <c r="JH251" s="89"/>
      <c r="JI251" s="143" t="str">
        <f t="shared" si="1028"/>
        <v/>
      </c>
      <c r="JJ251" s="144" t="str">
        <f t="shared" si="1029"/>
        <v/>
      </c>
      <c r="JK251" s="145" t="str">
        <f t="shared" si="1030"/>
        <v/>
      </c>
      <c r="JL251" s="145" t="str">
        <f t="shared" si="1031"/>
        <v/>
      </c>
      <c r="JM251" s="146" t="str">
        <f t="shared" si="1032"/>
        <v/>
      </c>
      <c r="JN251" s="147" t="str">
        <f t="shared" si="1033"/>
        <v/>
      </c>
      <c r="JO251" s="148" t="str">
        <f t="shared" si="1034"/>
        <v/>
      </c>
      <c r="JP251" s="149" t="str">
        <f t="shared" si="1035"/>
        <v/>
      </c>
      <c r="JQ251" s="150" t="str">
        <f t="shared" si="1036"/>
        <v/>
      </c>
      <c r="JR251" s="89"/>
      <c r="JS251" s="5"/>
      <c r="JT251" s="89"/>
      <c r="JU251" s="143" t="str">
        <f t="shared" si="1037"/>
        <v/>
      </c>
      <c r="JV251" s="144" t="str">
        <f t="shared" si="1038"/>
        <v/>
      </c>
      <c r="JW251" s="145" t="str">
        <f t="shared" si="1039"/>
        <v/>
      </c>
      <c r="JX251" s="145" t="str">
        <f t="shared" si="1040"/>
        <v/>
      </c>
      <c r="JY251" s="146" t="str">
        <f t="shared" si="1041"/>
        <v/>
      </c>
      <c r="JZ251" s="147" t="str">
        <f t="shared" si="1042"/>
        <v/>
      </c>
      <c r="KA251" s="148" t="str">
        <f t="shared" si="1043"/>
        <v/>
      </c>
      <c r="KB251" s="149" t="str">
        <f t="shared" si="1044"/>
        <v/>
      </c>
      <c r="KC251" s="150" t="str">
        <f t="shared" si="1045"/>
        <v/>
      </c>
      <c r="KD251" s="89"/>
      <c r="KE251" s="5"/>
      <c r="KF251" s="89"/>
    </row>
    <row r="252" spans="1:292" ht="13.5" customHeight="1" x14ac:dyDescent="0.25">
      <c r="A252" s="100"/>
      <c r="E252" s="143" t="str">
        <f t="shared" si="845"/>
        <v/>
      </c>
      <c r="F252" s="144" t="str">
        <f t="shared" si="846"/>
        <v/>
      </c>
      <c r="G252" s="145" t="str">
        <f t="shared" si="847"/>
        <v/>
      </c>
      <c r="H252" s="145" t="str">
        <f t="shared" si="848"/>
        <v/>
      </c>
      <c r="I252" s="146" t="str">
        <f t="shared" si="849"/>
        <v/>
      </c>
      <c r="J252" s="147" t="str">
        <f t="shared" si="850"/>
        <v/>
      </c>
      <c r="K252" s="148" t="str">
        <f t="shared" si="851"/>
        <v/>
      </c>
      <c r="L252" s="149" t="str">
        <f t="shared" si="852"/>
        <v/>
      </c>
      <c r="M252" s="150" t="str">
        <f t="shared" si="853"/>
        <v/>
      </c>
      <c r="O252" s="5"/>
      <c r="Q252" s="143" t="str">
        <f t="shared" si="854"/>
        <v/>
      </c>
      <c r="R252" s="144" t="str">
        <f t="shared" si="855"/>
        <v/>
      </c>
      <c r="S252" s="145" t="str">
        <f t="shared" si="856"/>
        <v/>
      </c>
      <c r="T252" s="145" t="str">
        <f t="shared" si="857"/>
        <v/>
      </c>
      <c r="U252" s="146" t="str">
        <f t="shared" si="858"/>
        <v/>
      </c>
      <c r="V252" s="147" t="str">
        <f t="shared" si="859"/>
        <v/>
      </c>
      <c r="W252" s="148" t="str">
        <f t="shared" si="860"/>
        <v/>
      </c>
      <c r="X252" s="149" t="str">
        <f t="shared" si="861"/>
        <v/>
      </c>
      <c r="Y252" s="150" t="str">
        <f t="shared" si="862"/>
        <v/>
      </c>
      <c r="AA252" s="5"/>
      <c r="AC252" s="143" t="str">
        <f t="shared" si="863"/>
        <v/>
      </c>
      <c r="AD252" s="144" t="str">
        <f t="shared" si="864"/>
        <v/>
      </c>
      <c r="AE252" s="145" t="str">
        <f t="shared" si="865"/>
        <v/>
      </c>
      <c r="AF252" s="145" t="str">
        <f t="shared" si="866"/>
        <v/>
      </c>
      <c r="AG252" s="146" t="str">
        <f t="shared" si="867"/>
        <v/>
      </c>
      <c r="AH252" s="147" t="str">
        <f t="shared" si="868"/>
        <v/>
      </c>
      <c r="AI252" s="148" t="str">
        <f t="shared" si="869"/>
        <v/>
      </c>
      <c r="AJ252" s="149" t="str">
        <f t="shared" si="870"/>
        <v/>
      </c>
      <c r="AK252" s="150" t="str">
        <f t="shared" si="871"/>
        <v/>
      </c>
      <c r="AM252" s="5"/>
      <c r="AO252" s="143" t="str">
        <f t="shared" si="831"/>
        <v/>
      </c>
      <c r="AP252" s="144" t="str">
        <f t="shared" si="832"/>
        <v/>
      </c>
      <c r="AQ252" s="145" t="str">
        <f t="shared" si="872"/>
        <v/>
      </c>
      <c r="AR252" s="145" t="str">
        <f t="shared" si="873"/>
        <v/>
      </c>
      <c r="AS252" s="146" t="str">
        <f t="shared" si="833"/>
        <v/>
      </c>
      <c r="AT252" s="147" t="str">
        <f t="shared" si="834"/>
        <v/>
      </c>
      <c r="AU252" s="148" t="str">
        <f t="shared" si="835"/>
        <v/>
      </c>
      <c r="AV252" s="149" t="str">
        <f t="shared" si="836"/>
        <v/>
      </c>
      <c r="AW252" s="150" t="str">
        <f t="shared" si="837"/>
        <v/>
      </c>
      <c r="AX252" s="89"/>
      <c r="AY252" s="5"/>
      <c r="AZ252" s="89"/>
      <c r="BA252" s="143" t="str">
        <f t="shared" si="838"/>
        <v/>
      </c>
      <c r="BB252" s="144" t="str">
        <f t="shared" si="839"/>
        <v/>
      </c>
      <c r="BC252" s="145" t="str">
        <f t="shared" si="874"/>
        <v/>
      </c>
      <c r="BD252" s="145" t="str">
        <f t="shared" si="875"/>
        <v/>
      </c>
      <c r="BE252" s="146" t="str">
        <f t="shared" si="840"/>
        <v/>
      </c>
      <c r="BF252" s="147" t="str">
        <f t="shared" si="841"/>
        <v/>
      </c>
      <c r="BG252" s="148" t="str">
        <f t="shared" si="842"/>
        <v/>
      </c>
      <c r="BH252" s="149" t="str">
        <f t="shared" si="843"/>
        <v/>
      </c>
      <c r="BI252" s="150" t="str">
        <f t="shared" si="844"/>
        <v/>
      </c>
      <c r="BJ252" s="89"/>
      <c r="BK252" s="5"/>
      <c r="BL252" s="89"/>
      <c r="BM252" s="143" t="str">
        <f t="shared" si="876"/>
        <v/>
      </c>
      <c r="BN252" s="144" t="str">
        <f t="shared" si="877"/>
        <v/>
      </c>
      <c r="BO252" s="145" t="str">
        <f t="shared" si="878"/>
        <v/>
      </c>
      <c r="BP252" s="145" t="str">
        <f t="shared" si="879"/>
        <v/>
      </c>
      <c r="BQ252" s="146" t="str">
        <f t="shared" si="880"/>
        <v/>
      </c>
      <c r="BR252" s="147" t="str">
        <f t="shared" si="881"/>
        <v/>
      </c>
      <c r="BS252" s="148" t="str">
        <f t="shared" si="882"/>
        <v/>
      </c>
      <c r="BT252" s="149" t="str">
        <f t="shared" si="883"/>
        <v/>
      </c>
      <c r="BU252" s="150" t="str">
        <f t="shared" si="884"/>
        <v/>
      </c>
      <c r="BV252" s="89"/>
      <c r="BW252" s="5"/>
      <c r="BX252" s="89"/>
      <c r="BY252" s="143" t="str">
        <f t="shared" si="885"/>
        <v/>
      </c>
      <c r="BZ252" s="144" t="str">
        <f t="shared" si="886"/>
        <v/>
      </c>
      <c r="CA252" s="145" t="str">
        <f t="shared" si="887"/>
        <v/>
      </c>
      <c r="CB252" s="145" t="str">
        <f t="shared" si="888"/>
        <v/>
      </c>
      <c r="CC252" s="146" t="str">
        <f t="shared" si="889"/>
        <v/>
      </c>
      <c r="CD252" s="147" t="str">
        <f t="shared" si="890"/>
        <v/>
      </c>
      <c r="CE252" s="148" t="str">
        <f t="shared" si="891"/>
        <v/>
      </c>
      <c r="CF252" s="149" t="str">
        <f t="shared" si="892"/>
        <v/>
      </c>
      <c r="CG252" s="150" t="str">
        <f t="shared" si="893"/>
        <v/>
      </c>
      <c r="CH252" s="89"/>
      <c r="CI252" s="5"/>
      <c r="CJ252" s="89"/>
      <c r="CK252" s="143" t="str">
        <f t="shared" si="894"/>
        <v/>
      </c>
      <c r="CL252" s="144" t="str">
        <f t="shared" si="895"/>
        <v/>
      </c>
      <c r="CM252" s="145" t="str">
        <f t="shared" si="896"/>
        <v/>
      </c>
      <c r="CN252" s="145" t="str">
        <f t="shared" si="897"/>
        <v/>
      </c>
      <c r="CO252" s="146" t="str">
        <f t="shared" si="898"/>
        <v/>
      </c>
      <c r="CP252" s="147" t="str">
        <f t="shared" si="899"/>
        <v/>
      </c>
      <c r="CQ252" s="148" t="str">
        <f t="shared" si="900"/>
        <v/>
      </c>
      <c r="CR252" s="149" t="str">
        <f t="shared" si="901"/>
        <v/>
      </c>
      <c r="CS252" s="150" t="str">
        <f t="shared" si="902"/>
        <v/>
      </c>
      <c r="CT252" s="89"/>
      <c r="CU252" s="5"/>
      <c r="CV252" s="89"/>
      <c r="CW252" s="143" t="str">
        <f t="shared" si="903"/>
        <v/>
      </c>
      <c r="CX252" s="144" t="str">
        <f t="shared" si="904"/>
        <v/>
      </c>
      <c r="CY252" s="145" t="str">
        <f t="shared" si="905"/>
        <v/>
      </c>
      <c r="CZ252" s="145" t="str">
        <f t="shared" si="906"/>
        <v/>
      </c>
      <c r="DA252" s="146" t="str">
        <f t="shared" si="907"/>
        <v/>
      </c>
      <c r="DB252" s="147" t="str">
        <f t="shared" si="908"/>
        <v/>
      </c>
      <c r="DC252" s="148" t="str">
        <f t="shared" si="909"/>
        <v/>
      </c>
      <c r="DD252" s="149" t="str">
        <f t="shared" si="910"/>
        <v/>
      </c>
      <c r="DE252" s="150" t="str">
        <f t="shared" si="911"/>
        <v/>
      </c>
      <c r="DF252" s="89"/>
      <c r="DG252" s="5"/>
      <c r="DH252" s="89"/>
      <c r="DI252" s="143" t="str">
        <f t="shared" si="912"/>
        <v/>
      </c>
      <c r="DJ252" s="144" t="str">
        <f t="shared" si="913"/>
        <v/>
      </c>
      <c r="DK252" s="145" t="str">
        <f t="shared" si="914"/>
        <v/>
      </c>
      <c r="DL252" s="145" t="str">
        <f t="shared" si="915"/>
        <v/>
      </c>
      <c r="DM252" s="146" t="str">
        <f t="shared" si="916"/>
        <v/>
      </c>
      <c r="DN252" s="147" t="str">
        <f t="shared" si="917"/>
        <v/>
      </c>
      <c r="DO252" s="148" t="str">
        <f t="shared" si="918"/>
        <v/>
      </c>
      <c r="DP252" s="149" t="str">
        <f t="shared" si="919"/>
        <v/>
      </c>
      <c r="DQ252" s="150" t="str">
        <f t="shared" si="920"/>
        <v/>
      </c>
      <c r="DR252" s="89"/>
      <c r="DS252" s="5"/>
      <c r="DT252" s="89"/>
      <c r="DU252" s="143" t="str">
        <f t="shared" si="921"/>
        <v/>
      </c>
      <c r="DV252" s="144" t="str">
        <f t="shared" si="922"/>
        <v/>
      </c>
      <c r="DW252" s="145" t="str">
        <f t="shared" si="923"/>
        <v/>
      </c>
      <c r="DX252" s="145" t="str">
        <f t="shared" si="924"/>
        <v/>
      </c>
      <c r="DY252" s="146" t="str">
        <f t="shared" si="925"/>
        <v/>
      </c>
      <c r="DZ252" s="147" t="str">
        <f t="shared" si="926"/>
        <v/>
      </c>
      <c r="EA252" s="148" t="str">
        <f t="shared" si="927"/>
        <v/>
      </c>
      <c r="EB252" s="149" t="str">
        <f t="shared" si="928"/>
        <v/>
      </c>
      <c r="EC252" s="150" t="str">
        <f t="shared" si="929"/>
        <v/>
      </c>
      <c r="ED252" s="89"/>
      <c r="EE252" s="5"/>
      <c r="EF252" s="89"/>
      <c r="EG252" s="143" t="str">
        <f t="shared" si="930"/>
        <v/>
      </c>
      <c r="EH252" s="144" t="str">
        <f t="shared" si="931"/>
        <v/>
      </c>
      <c r="EI252" s="145" t="str">
        <f t="shared" si="932"/>
        <v/>
      </c>
      <c r="EJ252" s="145" t="str">
        <f t="shared" si="933"/>
        <v/>
      </c>
      <c r="EK252" s="146" t="str">
        <f t="shared" si="934"/>
        <v/>
      </c>
      <c r="EL252" s="147" t="str">
        <f t="shared" si="935"/>
        <v/>
      </c>
      <c r="EM252" s="148" t="str">
        <f t="shared" si="936"/>
        <v/>
      </c>
      <c r="EN252" s="149" t="str">
        <f t="shared" si="937"/>
        <v/>
      </c>
      <c r="EO252" s="150" t="str">
        <f t="shared" si="938"/>
        <v/>
      </c>
      <c r="EP252" s="89"/>
      <c r="EQ252" s="5"/>
      <c r="ER252" s="89"/>
      <c r="ES252" s="143" t="str">
        <f t="shared" si="939"/>
        <v/>
      </c>
      <c r="ET252" s="144" t="str">
        <f t="shared" si="940"/>
        <v/>
      </c>
      <c r="EU252" s="145" t="str">
        <f t="shared" si="941"/>
        <v/>
      </c>
      <c r="EV252" s="145" t="str">
        <f t="shared" si="942"/>
        <v/>
      </c>
      <c r="EW252" s="146" t="str">
        <f t="shared" si="943"/>
        <v/>
      </c>
      <c r="EX252" s="147" t="str">
        <f t="shared" si="944"/>
        <v/>
      </c>
      <c r="EY252" s="148" t="str">
        <f t="shared" si="945"/>
        <v/>
      </c>
      <c r="EZ252" s="149" t="str">
        <f t="shared" si="946"/>
        <v/>
      </c>
      <c r="FA252" s="150" t="str">
        <f t="shared" si="947"/>
        <v/>
      </c>
      <c r="FB252" s="89"/>
      <c r="FC252" s="5"/>
      <c r="FD252" s="89"/>
      <c r="FE252" s="143" t="str">
        <f t="shared" si="948"/>
        <v/>
      </c>
      <c r="FF252" s="144" t="str">
        <f t="shared" si="949"/>
        <v/>
      </c>
      <c r="FG252" s="145" t="str">
        <f t="shared" si="950"/>
        <v/>
      </c>
      <c r="FH252" s="145" t="str">
        <f t="shared" si="951"/>
        <v/>
      </c>
      <c r="FI252" s="146" t="str">
        <f t="shared" si="952"/>
        <v/>
      </c>
      <c r="FJ252" s="147" t="str">
        <f t="shared" si="953"/>
        <v/>
      </c>
      <c r="FK252" s="148" t="str">
        <f t="shared" si="954"/>
        <v/>
      </c>
      <c r="FL252" s="149" t="str">
        <f t="shared" si="955"/>
        <v/>
      </c>
      <c r="FM252" s="150" t="str">
        <f t="shared" si="956"/>
        <v/>
      </c>
      <c r="FN252" s="89"/>
      <c r="FO252" s="5"/>
      <c r="FP252" s="89"/>
      <c r="FQ252" s="143" t="str">
        <f>IF(FU252="","",#REF!)</f>
        <v/>
      </c>
      <c r="FR252" s="144" t="str">
        <f t="shared" si="957"/>
        <v/>
      </c>
      <c r="FS252" s="145" t="str">
        <f t="shared" si="958"/>
        <v/>
      </c>
      <c r="FT252" s="145" t="str">
        <f t="shared" si="959"/>
        <v/>
      </c>
      <c r="FU252" s="146" t="str">
        <f t="shared" si="960"/>
        <v/>
      </c>
      <c r="FV252" s="147" t="str">
        <f t="shared" si="961"/>
        <v/>
      </c>
      <c r="FW252" s="148" t="str">
        <f t="shared" si="962"/>
        <v/>
      </c>
      <c r="FX252" s="149" t="str">
        <f t="shared" si="963"/>
        <v/>
      </c>
      <c r="FY252" s="150" t="str">
        <f t="shared" si="964"/>
        <v/>
      </c>
      <c r="FZ252" s="89"/>
      <c r="GA252" s="5"/>
      <c r="GB252" s="89"/>
      <c r="GC252" s="143" t="str">
        <f t="shared" si="965"/>
        <v/>
      </c>
      <c r="GD252" s="144" t="str">
        <f t="shared" si="966"/>
        <v/>
      </c>
      <c r="GE252" s="145" t="str">
        <f t="shared" si="967"/>
        <v/>
      </c>
      <c r="GF252" s="145" t="str">
        <f t="shared" si="968"/>
        <v/>
      </c>
      <c r="GG252" s="146" t="str">
        <f t="shared" si="969"/>
        <v/>
      </c>
      <c r="GH252" s="147" t="str">
        <f t="shared" si="970"/>
        <v/>
      </c>
      <c r="GI252" s="148" t="str">
        <f t="shared" si="971"/>
        <v/>
      </c>
      <c r="GJ252" s="149" t="str">
        <f t="shared" si="972"/>
        <v/>
      </c>
      <c r="GK252" s="150" t="str">
        <f t="shared" si="973"/>
        <v/>
      </c>
      <c r="GL252" s="89"/>
      <c r="GM252" s="5"/>
      <c r="GN252" s="89"/>
      <c r="GO252" s="143" t="str">
        <f t="shared" si="974"/>
        <v/>
      </c>
      <c r="GP252" s="144" t="str">
        <f t="shared" si="975"/>
        <v/>
      </c>
      <c r="GQ252" s="145" t="str">
        <f t="shared" si="976"/>
        <v/>
      </c>
      <c r="GR252" s="145" t="str">
        <f t="shared" si="977"/>
        <v/>
      </c>
      <c r="GS252" s="146" t="str">
        <f t="shared" si="978"/>
        <v/>
      </c>
      <c r="GT252" s="147" t="str">
        <f t="shared" si="979"/>
        <v/>
      </c>
      <c r="GU252" s="148" t="str">
        <f t="shared" si="980"/>
        <v/>
      </c>
      <c r="GV252" s="149" t="str">
        <f t="shared" si="981"/>
        <v/>
      </c>
      <c r="GW252" s="150" t="str">
        <f t="shared" si="982"/>
        <v/>
      </c>
      <c r="GX252" s="89"/>
      <c r="GY252" s="5"/>
      <c r="GZ252" s="89"/>
      <c r="HA252" s="143" t="str">
        <f t="shared" si="983"/>
        <v/>
      </c>
      <c r="HB252" s="144" t="str">
        <f t="shared" si="984"/>
        <v/>
      </c>
      <c r="HC252" s="145" t="str">
        <f t="shared" si="985"/>
        <v/>
      </c>
      <c r="HD252" s="145" t="str">
        <f t="shared" si="986"/>
        <v/>
      </c>
      <c r="HE252" s="146" t="str">
        <f t="shared" si="987"/>
        <v/>
      </c>
      <c r="HF252" s="147" t="str">
        <f t="shared" si="988"/>
        <v/>
      </c>
      <c r="HG252" s="148" t="str">
        <f t="shared" si="989"/>
        <v/>
      </c>
      <c r="HH252" s="149" t="str">
        <f t="shared" si="990"/>
        <v/>
      </c>
      <c r="HI252" s="150" t="str">
        <f t="shared" si="991"/>
        <v/>
      </c>
      <c r="HJ252" s="89"/>
      <c r="HK252" s="5"/>
      <c r="HL252" s="89"/>
      <c r="HM252" s="143" t="str">
        <f t="shared" si="992"/>
        <v/>
      </c>
      <c r="HN252" s="144" t="str">
        <f t="shared" si="993"/>
        <v/>
      </c>
      <c r="HO252" s="145" t="str">
        <f t="shared" si="994"/>
        <v/>
      </c>
      <c r="HP252" s="145" t="str">
        <f t="shared" si="995"/>
        <v/>
      </c>
      <c r="HQ252" s="146" t="str">
        <f t="shared" si="996"/>
        <v/>
      </c>
      <c r="HR252" s="147" t="str">
        <f t="shared" si="997"/>
        <v/>
      </c>
      <c r="HS252" s="148" t="str">
        <f t="shared" si="998"/>
        <v/>
      </c>
      <c r="HT252" s="149" t="str">
        <f t="shared" si="999"/>
        <v/>
      </c>
      <c r="HU252" s="150" t="str">
        <f t="shared" si="1000"/>
        <v/>
      </c>
      <c r="HV252" s="89"/>
      <c r="HW252" s="5"/>
      <c r="HX252" s="89"/>
      <c r="HY252" s="143" t="str">
        <f t="shared" si="1001"/>
        <v/>
      </c>
      <c r="HZ252" s="144" t="str">
        <f t="shared" si="1002"/>
        <v/>
      </c>
      <c r="IA252" s="145" t="str">
        <f t="shared" si="1003"/>
        <v/>
      </c>
      <c r="IB252" s="145" t="str">
        <f t="shared" si="1004"/>
        <v/>
      </c>
      <c r="IC252" s="146" t="str">
        <f t="shared" si="1005"/>
        <v/>
      </c>
      <c r="ID252" s="147" t="str">
        <f t="shared" si="1006"/>
        <v/>
      </c>
      <c r="IE252" s="148" t="str">
        <f t="shared" si="1007"/>
        <v/>
      </c>
      <c r="IF252" s="149" t="str">
        <f t="shared" si="1008"/>
        <v/>
      </c>
      <c r="IG252" s="150" t="str">
        <f t="shared" si="1009"/>
        <v/>
      </c>
      <c r="IH252" s="89"/>
      <c r="II252" s="5"/>
      <c r="IJ252" s="89"/>
      <c r="IK252" s="143" t="str">
        <f t="shared" si="1010"/>
        <v/>
      </c>
      <c r="IL252" s="144" t="str">
        <f t="shared" si="1011"/>
        <v/>
      </c>
      <c r="IM252" s="145" t="str">
        <f t="shared" si="1012"/>
        <v/>
      </c>
      <c r="IN252" s="145" t="str">
        <f t="shared" si="1013"/>
        <v/>
      </c>
      <c r="IO252" s="146" t="str">
        <f t="shared" si="1014"/>
        <v/>
      </c>
      <c r="IP252" s="147" t="str">
        <f t="shared" si="1015"/>
        <v/>
      </c>
      <c r="IQ252" s="148" t="str">
        <f t="shared" si="1016"/>
        <v/>
      </c>
      <c r="IR252" s="149" t="str">
        <f t="shared" si="1017"/>
        <v/>
      </c>
      <c r="IS252" s="150" t="str">
        <f t="shared" si="1018"/>
        <v/>
      </c>
      <c r="IT252" s="89"/>
      <c r="IU252" s="5"/>
      <c r="IV252" s="89"/>
      <c r="IW252" s="143" t="str">
        <f t="shared" si="1019"/>
        <v/>
      </c>
      <c r="IX252" s="144" t="str">
        <f t="shared" si="1020"/>
        <v/>
      </c>
      <c r="IY252" s="145" t="str">
        <f t="shared" si="1021"/>
        <v/>
      </c>
      <c r="IZ252" s="145" t="str">
        <f t="shared" si="1022"/>
        <v/>
      </c>
      <c r="JA252" s="146" t="str">
        <f t="shared" si="1023"/>
        <v/>
      </c>
      <c r="JB252" s="147" t="str">
        <f t="shared" si="1024"/>
        <v/>
      </c>
      <c r="JC252" s="148" t="str">
        <f t="shared" si="1025"/>
        <v/>
      </c>
      <c r="JD252" s="149" t="str">
        <f t="shared" si="1026"/>
        <v/>
      </c>
      <c r="JE252" s="150" t="str">
        <f t="shared" si="1027"/>
        <v/>
      </c>
      <c r="JF252" s="89"/>
      <c r="JG252" s="5"/>
      <c r="JH252" s="89"/>
      <c r="JI252" s="143" t="str">
        <f t="shared" si="1028"/>
        <v/>
      </c>
      <c r="JJ252" s="144" t="str">
        <f t="shared" si="1029"/>
        <v/>
      </c>
      <c r="JK252" s="145" t="str">
        <f t="shared" si="1030"/>
        <v/>
      </c>
      <c r="JL252" s="145" t="str">
        <f t="shared" si="1031"/>
        <v/>
      </c>
      <c r="JM252" s="146" t="str">
        <f t="shared" si="1032"/>
        <v/>
      </c>
      <c r="JN252" s="147" t="str">
        <f t="shared" si="1033"/>
        <v/>
      </c>
      <c r="JO252" s="148" t="str">
        <f t="shared" si="1034"/>
        <v/>
      </c>
      <c r="JP252" s="149" t="str">
        <f t="shared" si="1035"/>
        <v/>
      </c>
      <c r="JQ252" s="150" t="str">
        <f t="shared" si="1036"/>
        <v/>
      </c>
      <c r="JR252" s="89"/>
      <c r="JS252" s="5"/>
      <c r="JT252" s="89"/>
      <c r="JU252" s="143" t="str">
        <f t="shared" si="1037"/>
        <v/>
      </c>
      <c r="JV252" s="144" t="str">
        <f t="shared" si="1038"/>
        <v/>
      </c>
      <c r="JW252" s="145" t="str">
        <f t="shared" si="1039"/>
        <v/>
      </c>
      <c r="JX252" s="145" t="str">
        <f t="shared" si="1040"/>
        <v/>
      </c>
      <c r="JY252" s="146" t="str">
        <f t="shared" si="1041"/>
        <v/>
      </c>
      <c r="JZ252" s="147" t="str">
        <f t="shared" si="1042"/>
        <v/>
      </c>
      <c r="KA252" s="148" t="str">
        <f t="shared" si="1043"/>
        <v/>
      </c>
      <c r="KB252" s="149" t="str">
        <f t="shared" si="1044"/>
        <v/>
      </c>
      <c r="KC252" s="150" t="str">
        <f t="shared" si="1045"/>
        <v/>
      </c>
      <c r="KD252" s="89"/>
      <c r="KE252" s="5"/>
      <c r="KF252" s="89"/>
    </row>
    <row r="253" spans="1:292" ht="13.5" customHeight="1" x14ac:dyDescent="0.25">
      <c r="A253" s="100"/>
      <c r="E253" s="143" t="str">
        <f t="shared" si="845"/>
        <v/>
      </c>
      <c r="F253" s="144" t="str">
        <f t="shared" si="846"/>
        <v/>
      </c>
      <c r="G253" s="145" t="str">
        <f t="shared" si="847"/>
        <v/>
      </c>
      <c r="H253" s="145" t="str">
        <f t="shared" si="848"/>
        <v/>
      </c>
      <c r="I253" s="146" t="str">
        <f t="shared" si="849"/>
        <v/>
      </c>
      <c r="J253" s="147" t="str">
        <f t="shared" si="850"/>
        <v/>
      </c>
      <c r="K253" s="148" t="str">
        <f t="shared" si="851"/>
        <v/>
      </c>
      <c r="L253" s="149" t="str">
        <f t="shared" si="852"/>
        <v/>
      </c>
      <c r="M253" s="150" t="str">
        <f t="shared" si="853"/>
        <v/>
      </c>
      <c r="O253" s="5"/>
      <c r="Q253" s="143" t="str">
        <f t="shared" si="854"/>
        <v/>
      </c>
      <c r="R253" s="144" t="str">
        <f t="shared" si="855"/>
        <v/>
      </c>
      <c r="S253" s="145" t="str">
        <f t="shared" si="856"/>
        <v/>
      </c>
      <c r="T253" s="145" t="str">
        <f t="shared" si="857"/>
        <v/>
      </c>
      <c r="U253" s="146" t="str">
        <f t="shared" si="858"/>
        <v/>
      </c>
      <c r="V253" s="147" t="str">
        <f t="shared" si="859"/>
        <v/>
      </c>
      <c r="W253" s="148" t="str">
        <f t="shared" si="860"/>
        <v/>
      </c>
      <c r="X253" s="149" t="str">
        <f t="shared" si="861"/>
        <v/>
      </c>
      <c r="Y253" s="150" t="str">
        <f t="shared" si="862"/>
        <v/>
      </c>
      <c r="AA253" s="5"/>
      <c r="AC253" s="143" t="str">
        <f t="shared" si="863"/>
        <v/>
      </c>
      <c r="AD253" s="144" t="str">
        <f t="shared" si="864"/>
        <v/>
      </c>
      <c r="AE253" s="145" t="str">
        <f t="shared" si="865"/>
        <v/>
      </c>
      <c r="AF253" s="145" t="str">
        <f t="shared" si="866"/>
        <v/>
      </c>
      <c r="AG253" s="146" t="str">
        <f t="shared" si="867"/>
        <v/>
      </c>
      <c r="AH253" s="147" t="str">
        <f t="shared" si="868"/>
        <v/>
      </c>
      <c r="AI253" s="148" t="str">
        <f t="shared" si="869"/>
        <v/>
      </c>
      <c r="AJ253" s="149" t="str">
        <f t="shared" si="870"/>
        <v/>
      </c>
      <c r="AK253" s="150" t="str">
        <f t="shared" si="871"/>
        <v/>
      </c>
      <c r="AM253" s="5"/>
      <c r="AO253" s="143" t="str">
        <f t="shared" si="831"/>
        <v/>
      </c>
      <c r="AP253" s="144" t="str">
        <f t="shared" si="832"/>
        <v/>
      </c>
      <c r="AQ253" s="145" t="str">
        <f t="shared" si="872"/>
        <v/>
      </c>
      <c r="AR253" s="145" t="str">
        <f t="shared" si="873"/>
        <v/>
      </c>
      <c r="AS253" s="146" t="str">
        <f t="shared" si="833"/>
        <v/>
      </c>
      <c r="AT253" s="147" t="str">
        <f t="shared" si="834"/>
        <v/>
      </c>
      <c r="AU253" s="148" t="str">
        <f t="shared" si="835"/>
        <v/>
      </c>
      <c r="AV253" s="149" t="str">
        <f t="shared" si="836"/>
        <v/>
      </c>
      <c r="AW253" s="150" t="str">
        <f t="shared" si="837"/>
        <v/>
      </c>
      <c r="AX253" s="89"/>
      <c r="AY253" s="5"/>
      <c r="AZ253" s="89"/>
      <c r="BA253" s="143" t="str">
        <f t="shared" si="838"/>
        <v/>
      </c>
      <c r="BB253" s="144" t="str">
        <f t="shared" si="839"/>
        <v/>
      </c>
      <c r="BC253" s="145" t="str">
        <f t="shared" si="874"/>
        <v/>
      </c>
      <c r="BD253" s="145" t="str">
        <f t="shared" si="875"/>
        <v/>
      </c>
      <c r="BE253" s="146" t="str">
        <f t="shared" si="840"/>
        <v/>
      </c>
      <c r="BF253" s="147" t="str">
        <f t="shared" si="841"/>
        <v/>
      </c>
      <c r="BG253" s="148" t="str">
        <f t="shared" si="842"/>
        <v/>
      </c>
      <c r="BH253" s="149" t="str">
        <f t="shared" si="843"/>
        <v/>
      </c>
      <c r="BI253" s="150" t="str">
        <f t="shared" si="844"/>
        <v/>
      </c>
      <c r="BJ253" s="89"/>
      <c r="BK253" s="5"/>
      <c r="BL253" s="89"/>
      <c r="BM253" s="143" t="str">
        <f t="shared" si="876"/>
        <v/>
      </c>
      <c r="BN253" s="144" t="str">
        <f t="shared" si="877"/>
        <v/>
      </c>
      <c r="BO253" s="145" t="str">
        <f t="shared" si="878"/>
        <v/>
      </c>
      <c r="BP253" s="145" t="str">
        <f t="shared" si="879"/>
        <v/>
      </c>
      <c r="BQ253" s="146" t="str">
        <f t="shared" si="880"/>
        <v/>
      </c>
      <c r="BR253" s="147" t="str">
        <f t="shared" si="881"/>
        <v/>
      </c>
      <c r="BS253" s="148" t="str">
        <f t="shared" si="882"/>
        <v/>
      </c>
      <c r="BT253" s="149" t="str">
        <f t="shared" si="883"/>
        <v/>
      </c>
      <c r="BU253" s="150" t="str">
        <f t="shared" si="884"/>
        <v/>
      </c>
      <c r="BV253" s="89"/>
      <c r="BW253" s="5"/>
      <c r="BX253" s="89"/>
      <c r="BY253" s="143" t="str">
        <f t="shared" si="885"/>
        <v/>
      </c>
      <c r="BZ253" s="144" t="str">
        <f t="shared" si="886"/>
        <v/>
      </c>
      <c r="CA253" s="145" t="str">
        <f t="shared" si="887"/>
        <v/>
      </c>
      <c r="CB253" s="145" t="str">
        <f t="shared" si="888"/>
        <v/>
      </c>
      <c r="CC253" s="146" t="str">
        <f t="shared" si="889"/>
        <v/>
      </c>
      <c r="CD253" s="147" t="str">
        <f t="shared" si="890"/>
        <v/>
      </c>
      <c r="CE253" s="148" t="str">
        <f t="shared" si="891"/>
        <v/>
      </c>
      <c r="CF253" s="149" t="str">
        <f t="shared" si="892"/>
        <v/>
      </c>
      <c r="CG253" s="150" t="str">
        <f t="shared" si="893"/>
        <v/>
      </c>
      <c r="CH253" s="89"/>
      <c r="CI253" s="5"/>
      <c r="CJ253" s="89"/>
      <c r="CK253" s="143" t="str">
        <f t="shared" si="894"/>
        <v/>
      </c>
      <c r="CL253" s="144" t="str">
        <f t="shared" si="895"/>
        <v/>
      </c>
      <c r="CM253" s="145" t="str">
        <f t="shared" si="896"/>
        <v/>
      </c>
      <c r="CN253" s="145" t="str">
        <f t="shared" si="897"/>
        <v/>
      </c>
      <c r="CO253" s="146" t="str">
        <f t="shared" si="898"/>
        <v/>
      </c>
      <c r="CP253" s="147" t="str">
        <f t="shared" si="899"/>
        <v/>
      </c>
      <c r="CQ253" s="148" t="str">
        <f t="shared" si="900"/>
        <v/>
      </c>
      <c r="CR253" s="149" t="str">
        <f t="shared" si="901"/>
        <v/>
      </c>
      <c r="CS253" s="150" t="str">
        <f t="shared" si="902"/>
        <v/>
      </c>
      <c r="CT253" s="89"/>
      <c r="CU253" s="5"/>
      <c r="CV253" s="89"/>
      <c r="CW253" s="143" t="str">
        <f t="shared" si="903"/>
        <v/>
      </c>
      <c r="CX253" s="144" t="str">
        <f t="shared" si="904"/>
        <v/>
      </c>
      <c r="CY253" s="145" t="str">
        <f t="shared" si="905"/>
        <v/>
      </c>
      <c r="CZ253" s="145" t="str">
        <f t="shared" si="906"/>
        <v/>
      </c>
      <c r="DA253" s="146" t="str">
        <f t="shared" si="907"/>
        <v/>
      </c>
      <c r="DB253" s="147" t="str">
        <f t="shared" si="908"/>
        <v/>
      </c>
      <c r="DC253" s="148" t="str">
        <f t="shared" si="909"/>
        <v/>
      </c>
      <c r="DD253" s="149" t="str">
        <f t="shared" si="910"/>
        <v/>
      </c>
      <c r="DE253" s="150" t="str">
        <f t="shared" si="911"/>
        <v/>
      </c>
      <c r="DF253" s="89"/>
      <c r="DG253" s="5"/>
      <c r="DH253" s="89"/>
      <c r="DI253" s="143" t="str">
        <f t="shared" si="912"/>
        <v/>
      </c>
      <c r="DJ253" s="144" t="str">
        <f t="shared" si="913"/>
        <v/>
      </c>
      <c r="DK253" s="145" t="str">
        <f t="shared" si="914"/>
        <v/>
      </c>
      <c r="DL253" s="145" t="str">
        <f t="shared" si="915"/>
        <v/>
      </c>
      <c r="DM253" s="146" t="str">
        <f t="shared" si="916"/>
        <v/>
      </c>
      <c r="DN253" s="147" t="str">
        <f t="shared" si="917"/>
        <v/>
      </c>
      <c r="DO253" s="148" t="str">
        <f t="shared" si="918"/>
        <v/>
      </c>
      <c r="DP253" s="149" t="str">
        <f t="shared" si="919"/>
        <v/>
      </c>
      <c r="DQ253" s="150" t="str">
        <f t="shared" si="920"/>
        <v/>
      </c>
      <c r="DR253" s="89"/>
      <c r="DS253" s="5"/>
      <c r="DT253" s="89"/>
      <c r="DU253" s="143" t="str">
        <f t="shared" si="921"/>
        <v/>
      </c>
      <c r="DV253" s="144" t="str">
        <f t="shared" si="922"/>
        <v/>
      </c>
      <c r="DW253" s="145" t="str">
        <f t="shared" si="923"/>
        <v/>
      </c>
      <c r="DX253" s="145" t="str">
        <f t="shared" si="924"/>
        <v/>
      </c>
      <c r="DY253" s="146" t="str">
        <f t="shared" si="925"/>
        <v/>
      </c>
      <c r="DZ253" s="147" t="str">
        <f t="shared" si="926"/>
        <v/>
      </c>
      <c r="EA253" s="148" t="str">
        <f t="shared" si="927"/>
        <v/>
      </c>
      <c r="EB253" s="149" t="str">
        <f t="shared" si="928"/>
        <v/>
      </c>
      <c r="EC253" s="150" t="str">
        <f t="shared" si="929"/>
        <v/>
      </c>
      <c r="ED253" s="89"/>
      <c r="EE253" s="5"/>
      <c r="EF253" s="89"/>
      <c r="EG253" s="143" t="str">
        <f t="shared" si="930"/>
        <v/>
      </c>
      <c r="EH253" s="144" t="str">
        <f t="shared" si="931"/>
        <v/>
      </c>
      <c r="EI253" s="145" t="str">
        <f t="shared" si="932"/>
        <v/>
      </c>
      <c r="EJ253" s="145" t="str">
        <f t="shared" si="933"/>
        <v/>
      </c>
      <c r="EK253" s="146" t="str">
        <f t="shared" si="934"/>
        <v/>
      </c>
      <c r="EL253" s="147" t="str">
        <f t="shared" si="935"/>
        <v/>
      </c>
      <c r="EM253" s="148" t="str">
        <f t="shared" si="936"/>
        <v/>
      </c>
      <c r="EN253" s="149" t="str">
        <f t="shared" si="937"/>
        <v/>
      </c>
      <c r="EO253" s="150" t="str">
        <f t="shared" si="938"/>
        <v/>
      </c>
      <c r="EP253" s="89"/>
      <c r="EQ253" s="5"/>
      <c r="ER253" s="89"/>
      <c r="ES253" s="143" t="str">
        <f t="shared" si="939"/>
        <v/>
      </c>
      <c r="ET253" s="144" t="str">
        <f t="shared" si="940"/>
        <v/>
      </c>
      <c r="EU253" s="145" t="str">
        <f t="shared" si="941"/>
        <v/>
      </c>
      <c r="EV253" s="145" t="str">
        <f t="shared" si="942"/>
        <v/>
      </c>
      <c r="EW253" s="146" t="str">
        <f t="shared" si="943"/>
        <v/>
      </c>
      <c r="EX253" s="147" t="str">
        <f t="shared" si="944"/>
        <v/>
      </c>
      <c r="EY253" s="148" t="str">
        <f t="shared" si="945"/>
        <v/>
      </c>
      <c r="EZ253" s="149" t="str">
        <f t="shared" si="946"/>
        <v/>
      </c>
      <c r="FA253" s="150" t="str">
        <f t="shared" si="947"/>
        <v/>
      </c>
      <c r="FB253" s="89"/>
      <c r="FC253" s="5"/>
      <c r="FD253" s="89"/>
      <c r="FE253" s="143" t="str">
        <f t="shared" si="948"/>
        <v/>
      </c>
      <c r="FF253" s="144" t="str">
        <f t="shared" si="949"/>
        <v/>
      </c>
      <c r="FG253" s="145" t="str">
        <f t="shared" si="950"/>
        <v/>
      </c>
      <c r="FH253" s="145" t="str">
        <f t="shared" si="951"/>
        <v/>
      </c>
      <c r="FI253" s="146" t="str">
        <f t="shared" si="952"/>
        <v/>
      </c>
      <c r="FJ253" s="147" t="str">
        <f t="shared" si="953"/>
        <v/>
      </c>
      <c r="FK253" s="148" t="str">
        <f t="shared" si="954"/>
        <v/>
      </c>
      <c r="FL253" s="149" t="str">
        <f t="shared" si="955"/>
        <v/>
      </c>
      <c r="FM253" s="150" t="str">
        <f t="shared" si="956"/>
        <v/>
      </c>
      <c r="FN253" s="89"/>
      <c r="FO253" s="5"/>
      <c r="FP253" s="89"/>
      <c r="FQ253" s="143" t="str">
        <f>IF(FU253="","",#REF!)</f>
        <v/>
      </c>
      <c r="FR253" s="144" t="str">
        <f t="shared" si="957"/>
        <v/>
      </c>
      <c r="FS253" s="145" t="str">
        <f t="shared" si="958"/>
        <v/>
      </c>
      <c r="FT253" s="145" t="str">
        <f t="shared" si="959"/>
        <v/>
      </c>
      <c r="FU253" s="146" t="str">
        <f t="shared" si="960"/>
        <v/>
      </c>
      <c r="FV253" s="147" t="str">
        <f t="shared" si="961"/>
        <v/>
      </c>
      <c r="FW253" s="148" t="str">
        <f t="shared" si="962"/>
        <v/>
      </c>
      <c r="FX253" s="149" t="str">
        <f t="shared" si="963"/>
        <v/>
      </c>
      <c r="FY253" s="150" t="str">
        <f t="shared" si="964"/>
        <v/>
      </c>
      <c r="FZ253" s="89"/>
      <c r="GA253" s="5"/>
      <c r="GB253" s="89"/>
      <c r="GC253" s="143" t="str">
        <f t="shared" si="965"/>
        <v/>
      </c>
      <c r="GD253" s="144" t="str">
        <f t="shared" si="966"/>
        <v/>
      </c>
      <c r="GE253" s="145" t="str">
        <f t="shared" si="967"/>
        <v/>
      </c>
      <c r="GF253" s="145" t="str">
        <f t="shared" si="968"/>
        <v/>
      </c>
      <c r="GG253" s="146" t="str">
        <f t="shared" si="969"/>
        <v/>
      </c>
      <c r="GH253" s="147" t="str">
        <f t="shared" si="970"/>
        <v/>
      </c>
      <c r="GI253" s="148" t="str">
        <f t="shared" si="971"/>
        <v/>
      </c>
      <c r="GJ253" s="149" t="str">
        <f t="shared" si="972"/>
        <v/>
      </c>
      <c r="GK253" s="150" t="str">
        <f t="shared" si="973"/>
        <v/>
      </c>
      <c r="GL253" s="89"/>
      <c r="GM253" s="5"/>
      <c r="GN253" s="89"/>
      <c r="GO253" s="143" t="str">
        <f t="shared" si="974"/>
        <v/>
      </c>
      <c r="GP253" s="144" t="str">
        <f t="shared" si="975"/>
        <v/>
      </c>
      <c r="GQ253" s="145" t="str">
        <f t="shared" si="976"/>
        <v/>
      </c>
      <c r="GR253" s="145" t="str">
        <f t="shared" si="977"/>
        <v/>
      </c>
      <c r="GS253" s="146" t="str">
        <f t="shared" si="978"/>
        <v/>
      </c>
      <c r="GT253" s="147" t="str">
        <f t="shared" si="979"/>
        <v/>
      </c>
      <c r="GU253" s="148" t="str">
        <f t="shared" si="980"/>
        <v/>
      </c>
      <c r="GV253" s="149" t="str">
        <f t="shared" si="981"/>
        <v/>
      </c>
      <c r="GW253" s="150" t="str">
        <f t="shared" si="982"/>
        <v/>
      </c>
      <c r="GX253" s="89"/>
      <c r="GY253" s="5"/>
      <c r="GZ253" s="89"/>
      <c r="HA253" s="143" t="str">
        <f t="shared" si="983"/>
        <v/>
      </c>
      <c r="HB253" s="144" t="str">
        <f t="shared" si="984"/>
        <v/>
      </c>
      <c r="HC253" s="145" t="str">
        <f t="shared" si="985"/>
        <v/>
      </c>
      <c r="HD253" s="145" t="str">
        <f t="shared" si="986"/>
        <v/>
      </c>
      <c r="HE253" s="146" t="str">
        <f t="shared" si="987"/>
        <v/>
      </c>
      <c r="HF253" s="147" t="str">
        <f t="shared" si="988"/>
        <v/>
      </c>
      <c r="HG253" s="148" t="str">
        <f t="shared" si="989"/>
        <v/>
      </c>
      <c r="HH253" s="149" t="str">
        <f t="shared" si="990"/>
        <v/>
      </c>
      <c r="HI253" s="150" t="str">
        <f t="shared" si="991"/>
        <v/>
      </c>
      <c r="HJ253" s="89"/>
      <c r="HK253" s="5"/>
      <c r="HL253" s="89"/>
      <c r="HM253" s="143" t="str">
        <f t="shared" si="992"/>
        <v/>
      </c>
      <c r="HN253" s="144" t="str">
        <f t="shared" si="993"/>
        <v/>
      </c>
      <c r="HO253" s="145" t="str">
        <f t="shared" si="994"/>
        <v/>
      </c>
      <c r="HP253" s="145" t="str">
        <f t="shared" si="995"/>
        <v/>
      </c>
      <c r="HQ253" s="146" t="str">
        <f t="shared" si="996"/>
        <v/>
      </c>
      <c r="HR253" s="147" t="str">
        <f t="shared" si="997"/>
        <v/>
      </c>
      <c r="HS253" s="148" t="str">
        <f t="shared" si="998"/>
        <v/>
      </c>
      <c r="HT253" s="149" t="str">
        <f t="shared" si="999"/>
        <v/>
      </c>
      <c r="HU253" s="150" t="str">
        <f t="shared" si="1000"/>
        <v/>
      </c>
      <c r="HV253" s="89"/>
      <c r="HW253" s="5"/>
      <c r="HX253" s="89"/>
      <c r="HY253" s="143" t="str">
        <f t="shared" si="1001"/>
        <v/>
      </c>
      <c r="HZ253" s="144" t="str">
        <f t="shared" si="1002"/>
        <v/>
      </c>
      <c r="IA253" s="145" t="str">
        <f t="shared" si="1003"/>
        <v/>
      </c>
      <c r="IB253" s="145" t="str">
        <f t="shared" si="1004"/>
        <v/>
      </c>
      <c r="IC253" s="146" t="str">
        <f t="shared" si="1005"/>
        <v/>
      </c>
      <c r="ID253" s="147" t="str">
        <f t="shared" si="1006"/>
        <v/>
      </c>
      <c r="IE253" s="148" t="str">
        <f t="shared" si="1007"/>
        <v/>
      </c>
      <c r="IF253" s="149" t="str">
        <f t="shared" si="1008"/>
        <v/>
      </c>
      <c r="IG253" s="150" t="str">
        <f t="shared" si="1009"/>
        <v/>
      </c>
      <c r="IH253" s="89"/>
      <c r="II253" s="5"/>
      <c r="IJ253" s="89"/>
      <c r="IK253" s="143" t="str">
        <f t="shared" si="1010"/>
        <v/>
      </c>
      <c r="IL253" s="144" t="str">
        <f t="shared" si="1011"/>
        <v/>
      </c>
      <c r="IM253" s="145" t="str">
        <f t="shared" si="1012"/>
        <v/>
      </c>
      <c r="IN253" s="145" t="str">
        <f t="shared" si="1013"/>
        <v/>
      </c>
      <c r="IO253" s="146" t="str">
        <f t="shared" si="1014"/>
        <v/>
      </c>
      <c r="IP253" s="147" t="str">
        <f t="shared" si="1015"/>
        <v/>
      </c>
      <c r="IQ253" s="148" t="str">
        <f t="shared" si="1016"/>
        <v/>
      </c>
      <c r="IR253" s="149" t="str">
        <f t="shared" si="1017"/>
        <v/>
      </c>
      <c r="IS253" s="150" t="str">
        <f t="shared" si="1018"/>
        <v/>
      </c>
      <c r="IT253" s="89"/>
      <c r="IU253" s="5"/>
      <c r="IV253" s="89"/>
      <c r="IW253" s="143" t="str">
        <f t="shared" si="1019"/>
        <v/>
      </c>
      <c r="IX253" s="144" t="str">
        <f t="shared" si="1020"/>
        <v/>
      </c>
      <c r="IY253" s="145" t="str">
        <f t="shared" si="1021"/>
        <v/>
      </c>
      <c r="IZ253" s="145" t="str">
        <f t="shared" si="1022"/>
        <v/>
      </c>
      <c r="JA253" s="146" t="str">
        <f t="shared" si="1023"/>
        <v/>
      </c>
      <c r="JB253" s="147" t="str">
        <f t="shared" si="1024"/>
        <v/>
      </c>
      <c r="JC253" s="148" t="str">
        <f t="shared" si="1025"/>
        <v/>
      </c>
      <c r="JD253" s="149" t="str">
        <f t="shared" si="1026"/>
        <v/>
      </c>
      <c r="JE253" s="150" t="str">
        <f t="shared" si="1027"/>
        <v/>
      </c>
      <c r="JF253" s="89"/>
      <c r="JG253" s="5"/>
      <c r="JH253" s="89"/>
      <c r="JI253" s="143" t="str">
        <f t="shared" si="1028"/>
        <v/>
      </c>
      <c r="JJ253" s="144" t="str">
        <f t="shared" si="1029"/>
        <v/>
      </c>
      <c r="JK253" s="145" t="str">
        <f t="shared" si="1030"/>
        <v/>
      </c>
      <c r="JL253" s="145" t="str">
        <f t="shared" si="1031"/>
        <v/>
      </c>
      <c r="JM253" s="146" t="str">
        <f t="shared" si="1032"/>
        <v/>
      </c>
      <c r="JN253" s="147" t="str">
        <f t="shared" si="1033"/>
        <v/>
      </c>
      <c r="JO253" s="148" t="str">
        <f t="shared" si="1034"/>
        <v/>
      </c>
      <c r="JP253" s="149" t="str">
        <f t="shared" si="1035"/>
        <v/>
      </c>
      <c r="JQ253" s="150" t="str">
        <f t="shared" si="1036"/>
        <v/>
      </c>
      <c r="JR253" s="89"/>
      <c r="JS253" s="5"/>
      <c r="JT253" s="89"/>
      <c r="JU253" s="143" t="str">
        <f t="shared" si="1037"/>
        <v/>
      </c>
      <c r="JV253" s="144" t="str">
        <f t="shared" si="1038"/>
        <v/>
      </c>
      <c r="JW253" s="145" t="str">
        <f t="shared" si="1039"/>
        <v/>
      </c>
      <c r="JX253" s="145" t="str">
        <f t="shared" si="1040"/>
        <v/>
      </c>
      <c r="JY253" s="146" t="str">
        <f t="shared" si="1041"/>
        <v/>
      </c>
      <c r="JZ253" s="147" t="str">
        <f t="shared" si="1042"/>
        <v/>
      </c>
      <c r="KA253" s="148" t="str">
        <f t="shared" si="1043"/>
        <v/>
      </c>
      <c r="KB253" s="149" t="str">
        <f t="shared" si="1044"/>
        <v/>
      </c>
      <c r="KC253" s="150" t="str">
        <f t="shared" si="1045"/>
        <v/>
      </c>
      <c r="KD253" s="89"/>
      <c r="KE253" s="5"/>
      <c r="KF253" s="89"/>
    </row>
    <row r="254" spans="1:292" ht="13.5" customHeight="1" x14ac:dyDescent="0.25">
      <c r="A254" s="100"/>
      <c r="E254" s="143" t="str">
        <f t="shared" si="845"/>
        <v/>
      </c>
      <c r="F254" s="144" t="str">
        <f t="shared" si="846"/>
        <v/>
      </c>
      <c r="G254" s="145" t="str">
        <f t="shared" si="847"/>
        <v/>
      </c>
      <c r="H254" s="145" t="str">
        <f t="shared" si="848"/>
        <v/>
      </c>
      <c r="I254" s="146" t="str">
        <f t="shared" si="849"/>
        <v/>
      </c>
      <c r="J254" s="147" t="str">
        <f t="shared" si="850"/>
        <v/>
      </c>
      <c r="K254" s="148" t="str">
        <f t="shared" si="851"/>
        <v/>
      </c>
      <c r="L254" s="149" t="str">
        <f t="shared" si="852"/>
        <v/>
      </c>
      <c r="M254" s="150" t="str">
        <f t="shared" si="853"/>
        <v/>
      </c>
      <c r="O254" s="5"/>
      <c r="Q254" s="143" t="str">
        <f t="shared" si="854"/>
        <v/>
      </c>
      <c r="R254" s="144" t="str">
        <f t="shared" si="855"/>
        <v/>
      </c>
      <c r="S254" s="145" t="str">
        <f t="shared" si="856"/>
        <v/>
      </c>
      <c r="T254" s="145" t="str">
        <f t="shared" si="857"/>
        <v/>
      </c>
      <c r="U254" s="146" t="str">
        <f t="shared" si="858"/>
        <v/>
      </c>
      <c r="V254" s="147" t="str">
        <f t="shared" si="859"/>
        <v/>
      </c>
      <c r="W254" s="148" t="str">
        <f t="shared" si="860"/>
        <v/>
      </c>
      <c r="X254" s="149" t="str">
        <f t="shared" si="861"/>
        <v/>
      </c>
      <c r="Y254" s="150" t="str">
        <f t="shared" si="862"/>
        <v/>
      </c>
      <c r="AA254" s="5"/>
      <c r="AC254" s="143" t="str">
        <f t="shared" si="863"/>
        <v/>
      </c>
      <c r="AD254" s="144" t="str">
        <f t="shared" si="864"/>
        <v/>
      </c>
      <c r="AE254" s="145" t="str">
        <f t="shared" si="865"/>
        <v/>
      </c>
      <c r="AF254" s="145" t="str">
        <f t="shared" si="866"/>
        <v/>
      </c>
      <c r="AG254" s="146" t="str">
        <f t="shared" si="867"/>
        <v/>
      </c>
      <c r="AH254" s="147" t="str">
        <f t="shared" si="868"/>
        <v/>
      </c>
      <c r="AI254" s="148" t="str">
        <f t="shared" si="869"/>
        <v/>
      </c>
      <c r="AJ254" s="149" t="str">
        <f t="shared" si="870"/>
        <v/>
      </c>
      <c r="AK254" s="150" t="str">
        <f t="shared" si="871"/>
        <v/>
      </c>
      <c r="AM254" s="5"/>
      <c r="AO254" s="143" t="str">
        <f t="shared" si="831"/>
        <v/>
      </c>
      <c r="AP254" s="144" t="str">
        <f t="shared" si="832"/>
        <v/>
      </c>
      <c r="AQ254" s="145" t="str">
        <f t="shared" si="872"/>
        <v/>
      </c>
      <c r="AR254" s="145" t="str">
        <f t="shared" si="873"/>
        <v/>
      </c>
      <c r="AS254" s="146" t="str">
        <f t="shared" si="833"/>
        <v/>
      </c>
      <c r="AT254" s="147" t="str">
        <f t="shared" si="834"/>
        <v/>
      </c>
      <c r="AU254" s="148" t="str">
        <f t="shared" si="835"/>
        <v/>
      </c>
      <c r="AV254" s="149" t="str">
        <f t="shared" si="836"/>
        <v/>
      </c>
      <c r="AW254" s="150" t="str">
        <f t="shared" si="837"/>
        <v/>
      </c>
      <c r="AX254" s="89"/>
      <c r="AY254" s="5"/>
      <c r="AZ254" s="89"/>
      <c r="BA254" s="143" t="str">
        <f t="shared" si="838"/>
        <v/>
      </c>
      <c r="BB254" s="144" t="str">
        <f t="shared" si="839"/>
        <v/>
      </c>
      <c r="BC254" s="145" t="str">
        <f t="shared" si="874"/>
        <v/>
      </c>
      <c r="BD254" s="145" t="str">
        <f t="shared" si="875"/>
        <v/>
      </c>
      <c r="BE254" s="146" t="str">
        <f t="shared" si="840"/>
        <v/>
      </c>
      <c r="BF254" s="147" t="str">
        <f t="shared" si="841"/>
        <v/>
      </c>
      <c r="BG254" s="148" t="str">
        <f t="shared" si="842"/>
        <v/>
      </c>
      <c r="BH254" s="149" t="str">
        <f t="shared" si="843"/>
        <v/>
      </c>
      <c r="BI254" s="150" t="str">
        <f t="shared" si="844"/>
        <v/>
      </c>
      <c r="BJ254" s="89"/>
      <c r="BK254" s="5"/>
      <c r="BL254" s="89"/>
      <c r="BM254" s="143" t="str">
        <f t="shared" si="876"/>
        <v/>
      </c>
      <c r="BN254" s="144" t="str">
        <f t="shared" si="877"/>
        <v/>
      </c>
      <c r="BO254" s="145" t="str">
        <f t="shared" si="878"/>
        <v/>
      </c>
      <c r="BP254" s="145" t="str">
        <f t="shared" si="879"/>
        <v/>
      </c>
      <c r="BQ254" s="146" t="str">
        <f t="shared" si="880"/>
        <v/>
      </c>
      <c r="BR254" s="147" t="str">
        <f t="shared" si="881"/>
        <v/>
      </c>
      <c r="BS254" s="148" t="str">
        <f t="shared" si="882"/>
        <v/>
      </c>
      <c r="BT254" s="149" t="str">
        <f t="shared" si="883"/>
        <v/>
      </c>
      <c r="BU254" s="150" t="str">
        <f t="shared" si="884"/>
        <v/>
      </c>
      <c r="BV254" s="89"/>
      <c r="BW254" s="5"/>
      <c r="BX254" s="89"/>
      <c r="BY254" s="143" t="str">
        <f t="shared" si="885"/>
        <v/>
      </c>
      <c r="BZ254" s="144" t="str">
        <f t="shared" si="886"/>
        <v/>
      </c>
      <c r="CA254" s="145" t="str">
        <f t="shared" si="887"/>
        <v/>
      </c>
      <c r="CB254" s="145" t="str">
        <f t="shared" si="888"/>
        <v/>
      </c>
      <c r="CC254" s="146" t="str">
        <f t="shared" si="889"/>
        <v/>
      </c>
      <c r="CD254" s="147" t="str">
        <f t="shared" si="890"/>
        <v/>
      </c>
      <c r="CE254" s="148" t="str">
        <f t="shared" si="891"/>
        <v/>
      </c>
      <c r="CF254" s="149" t="str">
        <f t="shared" si="892"/>
        <v/>
      </c>
      <c r="CG254" s="150" t="str">
        <f t="shared" si="893"/>
        <v/>
      </c>
      <c r="CH254" s="89"/>
      <c r="CI254" s="5"/>
      <c r="CJ254" s="89"/>
      <c r="CK254" s="143" t="str">
        <f t="shared" si="894"/>
        <v/>
      </c>
      <c r="CL254" s="144" t="str">
        <f t="shared" si="895"/>
        <v/>
      </c>
      <c r="CM254" s="145" t="str">
        <f t="shared" si="896"/>
        <v/>
      </c>
      <c r="CN254" s="145" t="str">
        <f t="shared" si="897"/>
        <v/>
      </c>
      <c r="CO254" s="146" t="str">
        <f t="shared" si="898"/>
        <v/>
      </c>
      <c r="CP254" s="147" t="str">
        <f t="shared" si="899"/>
        <v/>
      </c>
      <c r="CQ254" s="148" t="str">
        <f t="shared" si="900"/>
        <v/>
      </c>
      <c r="CR254" s="149" t="str">
        <f t="shared" si="901"/>
        <v/>
      </c>
      <c r="CS254" s="150" t="str">
        <f t="shared" si="902"/>
        <v/>
      </c>
      <c r="CT254" s="89"/>
      <c r="CU254" s="5"/>
      <c r="CV254" s="89"/>
      <c r="CW254" s="143" t="str">
        <f t="shared" si="903"/>
        <v/>
      </c>
      <c r="CX254" s="144" t="str">
        <f t="shared" si="904"/>
        <v/>
      </c>
      <c r="CY254" s="145" t="str">
        <f t="shared" si="905"/>
        <v/>
      </c>
      <c r="CZ254" s="145" t="str">
        <f t="shared" si="906"/>
        <v/>
      </c>
      <c r="DA254" s="146" t="str">
        <f t="shared" si="907"/>
        <v/>
      </c>
      <c r="DB254" s="147" t="str">
        <f t="shared" si="908"/>
        <v/>
      </c>
      <c r="DC254" s="148" t="str">
        <f t="shared" si="909"/>
        <v/>
      </c>
      <c r="DD254" s="149" t="str">
        <f t="shared" si="910"/>
        <v/>
      </c>
      <c r="DE254" s="150" t="str">
        <f t="shared" si="911"/>
        <v/>
      </c>
      <c r="DF254" s="89"/>
      <c r="DG254" s="5"/>
      <c r="DH254" s="89"/>
      <c r="DI254" s="143" t="str">
        <f t="shared" si="912"/>
        <v/>
      </c>
      <c r="DJ254" s="144" t="str">
        <f t="shared" si="913"/>
        <v/>
      </c>
      <c r="DK254" s="145" t="str">
        <f t="shared" si="914"/>
        <v/>
      </c>
      <c r="DL254" s="145" t="str">
        <f t="shared" si="915"/>
        <v/>
      </c>
      <c r="DM254" s="146" t="str">
        <f t="shared" si="916"/>
        <v/>
      </c>
      <c r="DN254" s="147" t="str">
        <f t="shared" si="917"/>
        <v/>
      </c>
      <c r="DO254" s="148" t="str">
        <f t="shared" si="918"/>
        <v/>
      </c>
      <c r="DP254" s="149" t="str">
        <f t="shared" si="919"/>
        <v/>
      </c>
      <c r="DQ254" s="150" t="str">
        <f t="shared" si="920"/>
        <v/>
      </c>
      <c r="DR254" s="89"/>
      <c r="DS254" s="5"/>
      <c r="DT254" s="89"/>
      <c r="DU254" s="143" t="str">
        <f t="shared" si="921"/>
        <v/>
      </c>
      <c r="DV254" s="144" t="str">
        <f t="shared" si="922"/>
        <v/>
      </c>
      <c r="DW254" s="145" t="str">
        <f t="shared" si="923"/>
        <v/>
      </c>
      <c r="DX254" s="145" t="str">
        <f t="shared" si="924"/>
        <v/>
      </c>
      <c r="DY254" s="146" t="str">
        <f t="shared" si="925"/>
        <v/>
      </c>
      <c r="DZ254" s="147" t="str">
        <f t="shared" si="926"/>
        <v/>
      </c>
      <c r="EA254" s="148" t="str">
        <f t="shared" si="927"/>
        <v/>
      </c>
      <c r="EB254" s="149" t="str">
        <f t="shared" si="928"/>
        <v/>
      </c>
      <c r="EC254" s="150" t="str">
        <f t="shared" si="929"/>
        <v/>
      </c>
      <c r="ED254" s="89"/>
      <c r="EE254" s="5"/>
      <c r="EF254" s="89"/>
      <c r="EG254" s="143" t="str">
        <f t="shared" si="930"/>
        <v/>
      </c>
      <c r="EH254" s="144" t="str">
        <f t="shared" si="931"/>
        <v/>
      </c>
      <c r="EI254" s="145" t="str">
        <f t="shared" si="932"/>
        <v/>
      </c>
      <c r="EJ254" s="145" t="str">
        <f t="shared" si="933"/>
        <v/>
      </c>
      <c r="EK254" s="146" t="str">
        <f t="shared" si="934"/>
        <v/>
      </c>
      <c r="EL254" s="147" t="str">
        <f t="shared" si="935"/>
        <v/>
      </c>
      <c r="EM254" s="148" t="str">
        <f t="shared" si="936"/>
        <v/>
      </c>
      <c r="EN254" s="149" t="str">
        <f t="shared" si="937"/>
        <v/>
      </c>
      <c r="EO254" s="150" t="str">
        <f t="shared" si="938"/>
        <v/>
      </c>
      <c r="EP254" s="89"/>
      <c r="EQ254" s="5"/>
      <c r="ER254" s="89"/>
      <c r="ES254" s="143" t="str">
        <f t="shared" si="939"/>
        <v/>
      </c>
      <c r="ET254" s="144" t="str">
        <f t="shared" si="940"/>
        <v/>
      </c>
      <c r="EU254" s="145" t="str">
        <f t="shared" si="941"/>
        <v/>
      </c>
      <c r="EV254" s="145" t="str">
        <f t="shared" si="942"/>
        <v/>
      </c>
      <c r="EW254" s="146" t="str">
        <f t="shared" si="943"/>
        <v/>
      </c>
      <c r="EX254" s="147" t="str">
        <f t="shared" si="944"/>
        <v/>
      </c>
      <c r="EY254" s="148" t="str">
        <f t="shared" si="945"/>
        <v/>
      </c>
      <c r="EZ254" s="149" t="str">
        <f t="shared" si="946"/>
        <v/>
      </c>
      <c r="FA254" s="150" t="str">
        <f t="shared" si="947"/>
        <v/>
      </c>
      <c r="FB254" s="89"/>
      <c r="FC254" s="5"/>
      <c r="FD254" s="89"/>
      <c r="FE254" s="143" t="str">
        <f t="shared" si="948"/>
        <v/>
      </c>
      <c r="FF254" s="144" t="str">
        <f t="shared" si="949"/>
        <v/>
      </c>
      <c r="FG254" s="145" t="str">
        <f t="shared" si="950"/>
        <v/>
      </c>
      <c r="FH254" s="145" t="str">
        <f t="shared" si="951"/>
        <v/>
      </c>
      <c r="FI254" s="146" t="str">
        <f t="shared" si="952"/>
        <v/>
      </c>
      <c r="FJ254" s="147" t="str">
        <f t="shared" si="953"/>
        <v/>
      </c>
      <c r="FK254" s="148" t="str">
        <f t="shared" si="954"/>
        <v/>
      </c>
      <c r="FL254" s="149" t="str">
        <f t="shared" si="955"/>
        <v/>
      </c>
      <c r="FM254" s="150" t="str">
        <f t="shared" si="956"/>
        <v/>
      </c>
      <c r="FN254" s="89"/>
      <c r="FO254" s="5"/>
      <c r="FP254" s="89"/>
      <c r="FQ254" s="143" t="str">
        <f>IF(FU254="","",#REF!)</f>
        <v/>
      </c>
      <c r="FR254" s="144" t="str">
        <f t="shared" si="957"/>
        <v/>
      </c>
      <c r="FS254" s="145" t="str">
        <f t="shared" si="958"/>
        <v/>
      </c>
      <c r="FT254" s="145" t="str">
        <f t="shared" si="959"/>
        <v/>
      </c>
      <c r="FU254" s="146" t="str">
        <f t="shared" si="960"/>
        <v/>
      </c>
      <c r="FV254" s="147" t="str">
        <f t="shared" si="961"/>
        <v/>
      </c>
      <c r="FW254" s="148" t="str">
        <f t="shared" si="962"/>
        <v/>
      </c>
      <c r="FX254" s="149" t="str">
        <f t="shared" si="963"/>
        <v/>
      </c>
      <c r="FY254" s="150" t="str">
        <f t="shared" si="964"/>
        <v/>
      </c>
      <c r="FZ254" s="89"/>
      <c r="GA254" s="5"/>
      <c r="GB254" s="89"/>
      <c r="GC254" s="143" t="str">
        <f t="shared" si="965"/>
        <v/>
      </c>
      <c r="GD254" s="144" t="str">
        <f t="shared" si="966"/>
        <v/>
      </c>
      <c r="GE254" s="145" t="str">
        <f t="shared" si="967"/>
        <v/>
      </c>
      <c r="GF254" s="145" t="str">
        <f t="shared" si="968"/>
        <v/>
      </c>
      <c r="GG254" s="146" t="str">
        <f t="shared" si="969"/>
        <v/>
      </c>
      <c r="GH254" s="147" t="str">
        <f t="shared" si="970"/>
        <v/>
      </c>
      <c r="GI254" s="148" t="str">
        <f t="shared" si="971"/>
        <v/>
      </c>
      <c r="GJ254" s="149" t="str">
        <f t="shared" si="972"/>
        <v/>
      </c>
      <c r="GK254" s="150" t="str">
        <f t="shared" si="973"/>
        <v/>
      </c>
      <c r="GL254" s="89"/>
      <c r="GM254" s="5"/>
      <c r="GN254" s="89"/>
      <c r="GO254" s="143" t="str">
        <f t="shared" si="974"/>
        <v/>
      </c>
      <c r="GP254" s="144" t="str">
        <f t="shared" si="975"/>
        <v/>
      </c>
      <c r="GQ254" s="145" t="str">
        <f t="shared" si="976"/>
        <v/>
      </c>
      <c r="GR254" s="145" t="str">
        <f t="shared" si="977"/>
        <v/>
      </c>
      <c r="GS254" s="146" t="str">
        <f t="shared" si="978"/>
        <v/>
      </c>
      <c r="GT254" s="147" t="str">
        <f t="shared" si="979"/>
        <v/>
      </c>
      <c r="GU254" s="148" t="str">
        <f t="shared" si="980"/>
        <v/>
      </c>
      <c r="GV254" s="149" t="str">
        <f t="shared" si="981"/>
        <v/>
      </c>
      <c r="GW254" s="150" t="str">
        <f t="shared" si="982"/>
        <v/>
      </c>
      <c r="GX254" s="89"/>
      <c r="GY254" s="5"/>
      <c r="GZ254" s="89"/>
      <c r="HA254" s="143" t="str">
        <f t="shared" si="983"/>
        <v/>
      </c>
      <c r="HB254" s="144" t="str">
        <f t="shared" si="984"/>
        <v/>
      </c>
      <c r="HC254" s="145" t="str">
        <f t="shared" si="985"/>
        <v/>
      </c>
      <c r="HD254" s="145" t="str">
        <f t="shared" si="986"/>
        <v/>
      </c>
      <c r="HE254" s="146" t="str">
        <f t="shared" si="987"/>
        <v/>
      </c>
      <c r="HF254" s="147" t="str">
        <f t="shared" si="988"/>
        <v/>
      </c>
      <c r="HG254" s="148" t="str">
        <f t="shared" si="989"/>
        <v/>
      </c>
      <c r="HH254" s="149" t="str">
        <f t="shared" si="990"/>
        <v/>
      </c>
      <c r="HI254" s="150" t="str">
        <f t="shared" si="991"/>
        <v/>
      </c>
      <c r="HJ254" s="89"/>
      <c r="HK254" s="5"/>
      <c r="HL254" s="89"/>
      <c r="HM254" s="143" t="str">
        <f t="shared" si="992"/>
        <v/>
      </c>
      <c r="HN254" s="144" t="str">
        <f t="shared" si="993"/>
        <v/>
      </c>
      <c r="HO254" s="145" t="str">
        <f t="shared" si="994"/>
        <v/>
      </c>
      <c r="HP254" s="145" t="str">
        <f t="shared" si="995"/>
        <v/>
      </c>
      <c r="HQ254" s="146" t="str">
        <f t="shared" si="996"/>
        <v/>
      </c>
      <c r="HR254" s="147" t="str">
        <f t="shared" si="997"/>
        <v/>
      </c>
      <c r="HS254" s="148" t="str">
        <f t="shared" si="998"/>
        <v/>
      </c>
      <c r="HT254" s="149" t="str">
        <f t="shared" si="999"/>
        <v/>
      </c>
      <c r="HU254" s="150" t="str">
        <f t="shared" si="1000"/>
        <v/>
      </c>
      <c r="HV254" s="89"/>
      <c r="HW254" s="5"/>
      <c r="HX254" s="89"/>
      <c r="HY254" s="143" t="str">
        <f t="shared" si="1001"/>
        <v/>
      </c>
      <c r="HZ254" s="144" t="str">
        <f t="shared" si="1002"/>
        <v/>
      </c>
      <c r="IA254" s="145" t="str">
        <f t="shared" si="1003"/>
        <v/>
      </c>
      <c r="IB254" s="145" t="str">
        <f t="shared" si="1004"/>
        <v/>
      </c>
      <c r="IC254" s="146" t="str">
        <f t="shared" si="1005"/>
        <v/>
      </c>
      <c r="ID254" s="147" t="str">
        <f t="shared" si="1006"/>
        <v/>
      </c>
      <c r="IE254" s="148" t="str">
        <f t="shared" si="1007"/>
        <v/>
      </c>
      <c r="IF254" s="149" t="str">
        <f t="shared" si="1008"/>
        <v/>
      </c>
      <c r="IG254" s="150" t="str">
        <f t="shared" si="1009"/>
        <v/>
      </c>
      <c r="IH254" s="89"/>
      <c r="II254" s="5"/>
      <c r="IJ254" s="89"/>
      <c r="IK254" s="143" t="str">
        <f t="shared" si="1010"/>
        <v/>
      </c>
      <c r="IL254" s="144" t="str">
        <f t="shared" si="1011"/>
        <v/>
      </c>
      <c r="IM254" s="145" t="str">
        <f t="shared" si="1012"/>
        <v/>
      </c>
      <c r="IN254" s="145" t="str">
        <f t="shared" si="1013"/>
        <v/>
      </c>
      <c r="IO254" s="146" t="str">
        <f t="shared" si="1014"/>
        <v/>
      </c>
      <c r="IP254" s="147" t="str">
        <f t="shared" si="1015"/>
        <v/>
      </c>
      <c r="IQ254" s="148" t="str">
        <f t="shared" si="1016"/>
        <v/>
      </c>
      <c r="IR254" s="149" t="str">
        <f t="shared" si="1017"/>
        <v/>
      </c>
      <c r="IS254" s="150" t="str">
        <f t="shared" si="1018"/>
        <v/>
      </c>
      <c r="IT254" s="89"/>
      <c r="IU254" s="5"/>
      <c r="IV254" s="89"/>
      <c r="IW254" s="143" t="str">
        <f t="shared" si="1019"/>
        <v/>
      </c>
      <c r="IX254" s="144" t="str">
        <f t="shared" si="1020"/>
        <v/>
      </c>
      <c r="IY254" s="145" t="str">
        <f t="shared" si="1021"/>
        <v/>
      </c>
      <c r="IZ254" s="145" t="str">
        <f t="shared" si="1022"/>
        <v/>
      </c>
      <c r="JA254" s="146" t="str">
        <f t="shared" si="1023"/>
        <v/>
      </c>
      <c r="JB254" s="147" t="str">
        <f t="shared" si="1024"/>
        <v/>
      </c>
      <c r="JC254" s="148" t="str">
        <f t="shared" si="1025"/>
        <v/>
      </c>
      <c r="JD254" s="149" t="str">
        <f t="shared" si="1026"/>
        <v/>
      </c>
      <c r="JE254" s="150" t="str">
        <f t="shared" si="1027"/>
        <v/>
      </c>
      <c r="JF254" s="89"/>
      <c r="JG254" s="5"/>
      <c r="JH254" s="89"/>
      <c r="JI254" s="143" t="str">
        <f t="shared" si="1028"/>
        <v/>
      </c>
      <c r="JJ254" s="144" t="str">
        <f t="shared" si="1029"/>
        <v/>
      </c>
      <c r="JK254" s="145" t="str">
        <f t="shared" si="1030"/>
        <v/>
      </c>
      <c r="JL254" s="145" t="str">
        <f t="shared" si="1031"/>
        <v/>
      </c>
      <c r="JM254" s="146" t="str">
        <f t="shared" si="1032"/>
        <v/>
      </c>
      <c r="JN254" s="147" t="str">
        <f t="shared" si="1033"/>
        <v/>
      </c>
      <c r="JO254" s="148" t="str">
        <f t="shared" si="1034"/>
        <v/>
      </c>
      <c r="JP254" s="149" t="str">
        <f t="shared" si="1035"/>
        <v/>
      </c>
      <c r="JQ254" s="150" t="str">
        <f t="shared" si="1036"/>
        <v/>
      </c>
      <c r="JR254" s="89"/>
      <c r="JS254" s="5"/>
      <c r="JT254" s="89"/>
      <c r="JU254" s="143" t="str">
        <f t="shared" si="1037"/>
        <v/>
      </c>
      <c r="JV254" s="144" t="str">
        <f t="shared" si="1038"/>
        <v/>
      </c>
      <c r="JW254" s="145" t="str">
        <f t="shared" si="1039"/>
        <v/>
      </c>
      <c r="JX254" s="145" t="str">
        <f t="shared" si="1040"/>
        <v/>
      </c>
      <c r="JY254" s="146" t="str">
        <f t="shared" si="1041"/>
        <v/>
      </c>
      <c r="JZ254" s="147" t="str">
        <f t="shared" si="1042"/>
        <v/>
      </c>
      <c r="KA254" s="148" t="str">
        <f t="shared" si="1043"/>
        <v/>
      </c>
      <c r="KB254" s="149" t="str">
        <f t="shared" si="1044"/>
        <v/>
      </c>
      <c r="KC254" s="150" t="str">
        <f t="shared" si="1045"/>
        <v/>
      </c>
      <c r="KD254" s="89"/>
      <c r="KE254" s="5"/>
      <c r="KF254" s="89"/>
    </row>
    <row r="255" spans="1:292" ht="13.5" customHeight="1" x14ac:dyDescent="0.25">
      <c r="A255" s="100"/>
      <c r="E255" s="143" t="str">
        <f t="shared" si="845"/>
        <v/>
      </c>
      <c r="F255" s="144" t="str">
        <f t="shared" si="846"/>
        <v/>
      </c>
      <c r="G255" s="145" t="str">
        <f t="shared" si="847"/>
        <v/>
      </c>
      <c r="H255" s="145" t="str">
        <f t="shared" si="848"/>
        <v/>
      </c>
      <c r="I255" s="146" t="str">
        <f t="shared" si="849"/>
        <v/>
      </c>
      <c r="J255" s="147" t="str">
        <f t="shared" si="850"/>
        <v/>
      </c>
      <c r="K255" s="148" t="str">
        <f t="shared" si="851"/>
        <v/>
      </c>
      <c r="L255" s="149" t="str">
        <f t="shared" si="852"/>
        <v/>
      </c>
      <c r="M255" s="150" t="str">
        <f t="shared" si="853"/>
        <v/>
      </c>
      <c r="O255" s="5"/>
      <c r="Q255" s="143" t="str">
        <f t="shared" si="854"/>
        <v/>
      </c>
      <c r="R255" s="144" t="str">
        <f t="shared" si="855"/>
        <v/>
      </c>
      <c r="S255" s="145" t="str">
        <f t="shared" si="856"/>
        <v/>
      </c>
      <c r="T255" s="145" t="str">
        <f t="shared" si="857"/>
        <v/>
      </c>
      <c r="U255" s="146" t="str">
        <f t="shared" si="858"/>
        <v/>
      </c>
      <c r="V255" s="147" t="str">
        <f t="shared" si="859"/>
        <v/>
      </c>
      <c r="W255" s="148" t="str">
        <f t="shared" si="860"/>
        <v/>
      </c>
      <c r="X255" s="149" t="str">
        <f t="shared" si="861"/>
        <v/>
      </c>
      <c r="Y255" s="150" t="str">
        <f t="shared" si="862"/>
        <v/>
      </c>
      <c r="AA255" s="5"/>
      <c r="AC255" s="143" t="str">
        <f t="shared" si="863"/>
        <v/>
      </c>
      <c r="AD255" s="144" t="str">
        <f t="shared" si="864"/>
        <v/>
      </c>
      <c r="AE255" s="145" t="str">
        <f t="shared" si="865"/>
        <v/>
      </c>
      <c r="AF255" s="145" t="str">
        <f t="shared" si="866"/>
        <v/>
      </c>
      <c r="AG255" s="146" t="str">
        <f t="shared" si="867"/>
        <v/>
      </c>
      <c r="AH255" s="147" t="str">
        <f t="shared" si="868"/>
        <v/>
      </c>
      <c r="AI255" s="148" t="str">
        <f t="shared" si="869"/>
        <v/>
      </c>
      <c r="AJ255" s="149" t="str">
        <f t="shared" si="870"/>
        <v/>
      </c>
      <c r="AK255" s="150" t="str">
        <f t="shared" si="871"/>
        <v/>
      </c>
      <c r="AM255" s="5"/>
      <c r="AO255" s="143" t="str">
        <f t="shared" si="831"/>
        <v/>
      </c>
      <c r="AP255" s="144" t="str">
        <f t="shared" si="832"/>
        <v/>
      </c>
      <c r="AQ255" s="145" t="str">
        <f t="shared" si="872"/>
        <v/>
      </c>
      <c r="AR255" s="145" t="str">
        <f t="shared" si="873"/>
        <v/>
      </c>
      <c r="AS255" s="146" t="str">
        <f t="shared" si="833"/>
        <v/>
      </c>
      <c r="AT255" s="147" t="str">
        <f t="shared" si="834"/>
        <v/>
      </c>
      <c r="AU255" s="148" t="str">
        <f t="shared" si="835"/>
        <v/>
      </c>
      <c r="AV255" s="149" t="str">
        <f t="shared" si="836"/>
        <v/>
      </c>
      <c r="AW255" s="150" t="str">
        <f t="shared" si="837"/>
        <v/>
      </c>
      <c r="AX255" s="89"/>
      <c r="AY255" s="5"/>
      <c r="AZ255" s="89"/>
      <c r="BA255" s="143" t="str">
        <f t="shared" si="838"/>
        <v/>
      </c>
      <c r="BB255" s="144" t="str">
        <f t="shared" si="839"/>
        <v/>
      </c>
      <c r="BC255" s="145" t="str">
        <f t="shared" si="874"/>
        <v/>
      </c>
      <c r="BD255" s="145" t="str">
        <f t="shared" si="875"/>
        <v/>
      </c>
      <c r="BE255" s="146" t="str">
        <f t="shared" si="840"/>
        <v/>
      </c>
      <c r="BF255" s="147" t="str">
        <f t="shared" si="841"/>
        <v/>
      </c>
      <c r="BG255" s="148" t="str">
        <f t="shared" si="842"/>
        <v/>
      </c>
      <c r="BH255" s="149" t="str">
        <f t="shared" si="843"/>
        <v/>
      </c>
      <c r="BI255" s="150" t="str">
        <f t="shared" si="844"/>
        <v/>
      </c>
      <c r="BJ255" s="89"/>
      <c r="BK255" s="5"/>
      <c r="BL255" s="89"/>
      <c r="BM255" s="143" t="str">
        <f t="shared" si="876"/>
        <v/>
      </c>
      <c r="BN255" s="144" t="str">
        <f t="shared" si="877"/>
        <v/>
      </c>
      <c r="BO255" s="145" t="str">
        <f t="shared" si="878"/>
        <v/>
      </c>
      <c r="BP255" s="145" t="str">
        <f t="shared" si="879"/>
        <v/>
      </c>
      <c r="BQ255" s="146" t="str">
        <f t="shared" si="880"/>
        <v/>
      </c>
      <c r="BR255" s="147" t="str">
        <f t="shared" si="881"/>
        <v/>
      </c>
      <c r="BS255" s="148" t="str">
        <f t="shared" si="882"/>
        <v/>
      </c>
      <c r="BT255" s="149" t="str">
        <f t="shared" si="883"/>
        <v/>
      </c>
      <c r="BU255" s="150" t="str">
        <f t="shared" si="884"/>
        <v/>
      </c>
      <c r="BV255" s="89"/>
      <c r="BW255" s="5"/>
      <c r="BX255" s="89"/>
      <c r="BY255" s="143" t="str">
        <f t="shared" si="885"/>
        <v/>
      </c>
      <c r="BZ255" s="144" t="str">
        <f t="shared" si="886"/>
        <v/>
      </c>
      <c r="CA255" s="145" t="str">
        <f t="shared" si="887"/>
        <v/>
      </c>
      <c r="CB255" s="145" t="str">
        <f t="shared" si="888"/>
        <v/>
      </c>
      <c r="CC255" s="146" t="str">
        <f t="shared" si="889"/>
        <v/>
      </c>
      <c r="CD255" s="147" t="str">
        <f t="shared" si="890"/>
        <v/>
      </c>
      <c r="CE255" s="148" t="str">
        <f t="shared" si="891"/>
        <v/>
      </c>
      <c r="CF255" s="149" t="str">
        <f t="shared" si="892"/>
        <v/>
      </c>
      <c r="CG255" s="150" t="str">
        <f t="shared" si="893"/>
        <v/>
      </c>
      <c r="CH255" s="89"/>
      <c r="CI255" s="5"/>
      <c r="CJ255" s="89"/>
      <c r="CK255" s="143" t="str">
        <f t="shared" si="894"/>
        <v/>
      </c>
      <c r="CL255" s="144" t="str">
        <f t="shared" si="895"/>
        <v/>
      </c>
      <c r="CM255" s="145" t="str">
        <f t="shared" si="896"/>
        <v/>
      </c>
      <c r="CN255" s="145" t="str">
        <f t="shared" si="897"/>
        <v/>
      </c>
      <c r="CO255" s="146" t="str">
        <f t="shared" si="898"/>
        <v/>
      </c>
      <c r="CP255" s="147" t="str">
        <f t="shared" si="899"/>
        <v/>
      </c>
      <c r="CQ255" s="148" t="str">
        <f t="shared" si="900"/>
        <v/>
      </c>
      <c r="CR255" s="149" t="str">
        <f t="shared" si="901"/>
        <v/>
      </c>
      <c r="CS255" s="150" t="str">
        <f t="shared" si="902"/>
        <v/>
      </c>
      <c r="CT255" s="89"/>
      <c r="CU255" s="5"/>
      <c r="CV255" s="89"/>
      <c r="CW255" s="143" t="str">
        <f t="shared" si="903"/>
        <v/>
      </c>
      <c r="CX255" s="144" t="str">
        <f t="shared" si="904"/>
        <v/>
      </c>
      <c r="CY255" s="145" t="str">
        <f t="shared" si="905"/>
        <v/>
      </c>
      <c r="CZ255" s="145" t="str">
        <f t="shared" si="906"/>
        <v/>
      </c>
      <c r="DA255" s="146" t="str">
        <f t="shared" si="907"/>
        <v/>
      </c>
      <c r="DB255" s="147" t="str">
        <f t="shared" si="908"/>
        <v/>
      </c>
      <c r="DC255" s="148" t="str">
        <f t="shared" si="909"/>
        <v/>
      </c>
      <c r="DD255" s="149" t="str">
        <f t="shared" si="910"/>
        <v/>
      </c>
      <c r="DE255" s="150" t="str">
        <f t="shared" si="911"/>
        <v/>
      </c>
      <c r="DF255" s="89"/>
      <c r="DG255" s="5"/>
      <c r="DH255" s="89"/>
      <c r="DI255" s="143" t="str">
        <f t="shared" si="912"/>
        <v/>
      </c>
      <c r="DJ255" s="144" t="str">
        <f t="shared" si="913"/>
        <v/>
      </c>
      <c r="DK255" s="145" t="str">
        <f t="shared" si="914"/>
        <v/>
      </c>
      <c r="DL255" s="145" t="str">
        <f t="shared" si="915"/>
        <v/>
      </c>
      <c r="DM255" s="146" t="str">
        <f t="shared" si="916"/>
        <v/>
      </c>
      <c r="DN255" s="147" t="str">
        <f t="shared" si="917"/>
        <v/>
      </c>
      <c r="DO255" s="148" t="str">
        <f t="shared" si="918"/>
        <v/>
      </c>
      <c r="DP255" s="149" t="str">
        <f t="shared" si="919"/>
        <v/>
      </c>
      <c r="DQ255" s="150" t="str">
        <f t="shared" si="920"/>
        <v/>
      </c>
      <c r="DR255" s="89"/>
      <c r="DS255" s="5"/>
      <c r="DT255" s="89"/>
      <c r="DU255" s="143" t="str">
        <f t="shared" si="921"/>
        <v/>
      </c>
      <c r="DV255" s="144" t="str">
        <f t="shared" si="922"/>
        <v/>
      </c>
      <c r="DW255" s="145" t="str">
        <f t="shared" si="923"/>
        <v/>
      </c>
      <c r="DX255" s="145" t="str">
        <f t="shared" si="924"/>
        <v/>
      </c>
      <c r="DY255" s="146" t="str">
        <f t="shared" si="925"/>
        <v/>
      </c>
      <c r="DZ255" s="147" t="str">
        <f t="shared" si="926"/>
        <v/>
      </c>
      <c r="EA255" s="148" t="str">
        <f t="shared" si="927"/>
        <v/>
      </c>
      <c r="EB255" s="149" t="str">
        <f t="shared" si="928"/>
        <v/>
      </c>
      <c r="EC255" s="150" t="str">
        <f t="shared" si="929"/>
        <v/>
      </c>
      <c r="ED255" s="89"/>
      <c r="EE255" s="5"/>
      <c r="EF255" s="89"/>
      <c r="EG255" s="143" t="str">
        <f t="shared" si="930"/>
        <v/>
      </c>
      <c r="EH255" s="144" t="str">
        <f t="shared" si="931"/>
        <v/>
      </c>
      <c r="EI255" s="145" t="str">
        <f t="shared" si="932"/>
        <v/>
      </c>
      <c r="EJ255" s="145" t="str">
        <f t="shared" si="933"/>
        <v/>
      </c>
      <c r="EK255" s="146" t="str">
        <f t="shared" si="934"/>
        <v/>
      </c>
      <c r="EL255" s="147" t="str">
        <f t="shared" si="935"/>
        <v/>
      </c>
      <c r="EM255" s="148" t="str">
        <f t="shared" si="936"/>
        <v/>
      </c>
      <c r="EN255" s="149" t="str">
        <f t="shared" si="937"/>
        <v/>
      </c>
      <c r="EO255" s="150" t="str">
        <f t="shared" si="938"/>
        <v/>
      </c>
      <c r="EP255" s="89"/>
      <c r="EQ255" s="5"/>
      <c r="ER255" s="89"/>
      <c r="ES255" s="143" t="str">
        <f t="shared" si="939"/>
        <v/>
      </c>
      <c r="ET255" s="144" t="str">
        <f t="shared" si="940"/>
        <v/>
      </c>
      <c r="EU255" s="145" t="str">
        <f t="shared" si="941"/>
        <v/>
      </c>
      <c r="EV255" s="145" t="str">
        <f t="shared" si="942"/>
        <v/>
      </c>
      <c r="EW255" s="146" t="str">
        <f t="shared" si="943"/>
        <v/>
      </c>
      <c r="EX255" s="147" t="str">
        <f t="shared" si="944"/>
        <v/>
      </c>
      <c r="EY255" s="148" t="str">
        <f t="shared" si="945"/>
        <v/>
      </c>
      <c r="EZ255" s="149" t="str">
        <f t="shared" si="946"/>
        <v/>
      </c>
      <c r="FA255" s="150" t="str">
        <f t="shared" si="947"/>
        <v/>
      </c>
      <c r="FB255" s="89"/>
      <c r="FC255" s="5"/>
      <c r="FD255" s="89"/>
      <c r="FE255" s="143" t="str">
        <f t="shared" si="948"/>
        <v/>
      </c>
      <c r="FF255" s="144" t="str">
        <f t="shared" si="949"/>
        <v/>
      </c>
      <c r="FG255" s="145" t="str">
        <f t="shared" si="950"/>
        <v/>
      </c>
      <c r="FH255" s="145" t="str">
        <f t="shared" si="951"/>
        <v/>
      </c>
      <c r="FI255" s="146" t="str">
        <f t="shared" si="952"/>
        <v/>
      </c>
      <c r="FJ255" s="147" t="str">
        <f t="shared" si="953"/>
        <v/>
      </c>
      <c r="FK255" s="148" t="str">
        <f t="shared" si="954"/>
        <v/>
      </c>
      <c r="FL255" s="149" t="str">
        <f t="shared" si="955"/>
        <v/>
      </c>
      <c r="FM255" s="150" t="str">
        <f t="shared" si="956"/>
        <v/>
      </c>
      <c r="FN255" s="89"/>
      <c r="FO255" s="5"/>
      <c r="FP255" s="89"/>
      <c r="FQ255" s="143" t="str">
        <f>IF(FU255="","",#REF!)</f>
        <v/>
      </c>
      <c r="FR255" s="144" t="str">
        <f t="shared" si="957"/>
        <v/>
      </c>
      <c r="FS255" s="145" t="str">
        <f t="shared" si="958"/>
        <v/>
      </c>
      <c r="FT255" s="145" t="str">
        <f t="shared" si="959"/>
        <v/>
      </c>
      <c r="FU255" s="146" t="str">
        <f t="shared" si="960"/>
        <v/>
      </c>
      <c r="FV255" s="147" t="str">
        <f t="shared" si="961"/>
        <v/>
      </c>
      <c r="FW255" s="148" t="str">
        <f t="shared" si="962"/>
        <v/>
      </c>
      <c r="FX255" s="149" t="str">
        <f t="shared" si="963"/>
        <v/>
      </c>
      <c r="FY255" s="150" t="str">
        <f t="shared" si="964"/>
        <v/>
      </c>
      <c r="FZ255" s="89"/>
      <c r="GA255" s="5"/>
      <c r="GB255" s="89"/>
      <c r="GC255" s="143" t="str">
        <f t="shared" si="965"/>
        <v/>
      </c>
      <c r="GD255" s="144" t="str">
        <f t="shared" si="966"/>
        <v/>
      </c>
      <c r="GE255" s="145" t="str">
        <f t="shared" si="967"/>
        <v/>
      </c>
      <c r="GF255" s="145" t="str">
        <f t="shared" si="968"/>
        <v/>
      </c>
      <c r="GG255" s="146" t="str">
        <f t="shared" si="969"/>
        <v/>
      </c>
      <c r="GH255" s="147" t="str">
        <f t="shared" si="970"/>
        <v/>
      </c>
      <c r="GI255" s="148" t="str">
        <f t="shared" si="971"/>
        <v/>
      </c>
      <c r="GJ255" s="149" t="str">
        <f t="shared" si="972"/>
        <v/>
      </c>
      <c r="GK255" s="150" t="str">
        <f t="shared" si="973"/>
        <v/>
      </c>
      <c r="GL255" s="89"/>
      <c r="GM255" s="5"/>
      <c r="GN255" s="89"/>
      <c r="GO255" s="143" t="str">
        <f t="shared" si="974"/>
        <v/>
      </c>
      <c r="GP255" s="144" t="str">
        <f t="shared" si="975"/>
        <v/>
      </c>
      <c r="GQ255" s="145" t="str">
        <f t="shared" si="976"/>
        <v/>
      </c>
      <c r="GR255" s="145" t="str">
        <f t="shared" si="977"/>
        <v/>
      </c>
      <c r="GS255" s="146" t="str">
        <f t="shared" si="978"/>
        <v/>
      </c>
      <c r="GT255" s="147" t="str">
        <f t="shared" si="979"/>
        <v/>
      </c>
      <c r="GU255" s="148" t="str">
        <f t="shared" si="980"/>
        <v/>
      </c>
      <c r="GV255" s="149" t="str">
        <f t="shared" si="981"/>
        <v/>
      </c>
      <c r="GW255" s="150" t="str">
        <f t="shared" si="982"/>
        <v/>
      </c>
      <c r="GX255" s="89"/>
      <c r="GY255" s="5"/>
      <c r="GZ255" s="89"/>
      <c r="HA255" s="143" t="str">
        <f t="shared" si="983"/>
        <v/>
      </c>
      <c r="HB255" s="144" t="str">
        <f t="shared" si="984"/>
        <v/>
      </c>
      <c r="HC255" s="145" t="str">
        <f t="shared" si="985"/>
        <v/>
      </c>
      <c r="HD255" s="145" t="str">
        <f t="shared" si="986"/>
        <v/>
      </c>
      <c r="HE255" s="146" t="str">
        <f t="shared" si="987"/>
        <v/>
      </c>
      <c r="HF255" s="147" t="str">
        <f t="shared" si="988"/>
        <v/>
      </c>
      <c r="HG255" s="148" t="str">
        <f t="shared" si="989"/>
        <v/>
      </c>
      <c r="HH255" s="149" t="str">
        <f t="shared" si="990"/>
        <v/>
      </c>
      <c r="HI255" s="150" t="str">
        <f t="shared" si="991"/>
        <v/>
      </c>
      <c r="HJ255" s="89"/>
      <c r="HK255" s="5"/>
      <c r="HL255" s="89"/>
      <c r="HM255" s="143" t="str">
        <f t="shared" si="992"/>
        <v/>
      </c>
      <c r="HN255" s="144" t="str">
        <f t="shared" si="993"/>
        <v/>
      </c>
      <c r="HO255" s="145" t="str">
        <f t="shared" si="994"/>
        <v/>
      </c>
      <c r="HP255" s="145" t="str">
        <f t="shared" si="995"/>
        <v/>
      </c>
      <c r="HQ255" s="146" t="str">
        <f t="shared" si="996"/>
        <v/>
      </c>
      <c r="HR255" s="147" t="str">
        <f t="shared" si="997"/>
        <v/>
      </c>
      <c r="HS255" s="148" t="str">
        <f t="shared" si="998"/>
        <v/>
      </c>
      <c r="HT255" s="149" t="str">
        <f t="shared" si="999"/>
        <v/>
      </c>
      <c r="HU255" s="150" t="str">
        <f t="shared" si="1000"/>
        <v/>
      </c>
      <c r="HV255" s="89"/>
      <c r="HW255" s="5"/>
      <c r="HX255" s="89"/>
      <c r="HY255" s="143" t="str">
        <f t="shared" si="1001"/>
        <v/>
      </c>
      <c r="HZ255" s="144" t="str">
        <f t="shared" si="1002"/>
        <v/>
      </c>
      <c r="IA255" s="145" t="str">
        <f t="shared" si="1003"/>
        <v/>
      </c>
      <c r="IB255" s="145" t="str">
        <f t="shared" si="1004"/>
        <v/>
      </c>
      <c r="IC255" s="146" t="str">
        <f t="shared" si="1005"/>
        <v/>
      </c>
      <c r="ID255" s="147" t="str">
        <f t="shared" si="1006"/>
        <v/>
      </c>
      <c r="IE255" s="148" t="str">
        <f t="shared" si="1007"/>
        <v/>
      </c>
      <c r="IF255" s="149" t="str">
        <f t="shared" si="1008"/>
        <v/>
      </c>
      <c r="IG255" s="150" t="str">
        <f t="shared" si="1009"/>
        <v/>
      </c>
      <c r="IH255" s="89"/>
      <c r="II255" s="5"/>
      <c r="IJ255" s="89"/>
      <c r="IK255" s="143" t="str">
        <f t="shared" si="1010"/>
        <v/>
      </c>
      <c r="IL255" s="144" t="str">
        <f t="shared" si="1011"/>
        <v/>
      </c>
      <c r="IM255" s="145" t="str">
        <f t="shared" si="1012"/>
        <v/>
      </c>
      <c r="IN255" s="145" t="str">
        <f t="shared" si="1013"/>
        <v/>
      </c>
      <c r="IO255" s="146" t="str">
        <f t="shared" si="1014"/>
        <v/>
      </c>
      <c r="IP255" s="147" t="str">
        <f t="shared" si="1015"/>
        <v/>
      </c>
      <c r="IQ255" s="148" t="str">
        <f t="shared" si="1016"/>
        <v/>
      </c>
      <c r="IR255" s="149" t="str">
        <f t="shared" si="1017"/>
        <v/>
      </c>
      <c r="IS255" s="150" t="str">
        <f t="shared" si="1018"/>
        <v/>
      </c>
      <c r="IT255" s="89"/>
      <c r="IU255" s="5"/>
      <c r="IV255" s="89"/>
      <c r="IW255" s="143" t="str">
        <f t="shared" si="1019"/>
        <v/>
      </c>
      <c r="IX255" s="144" t="str">
        <f t="shared" si="1020"/>
        <v/>
      </c>
      <c r="IY255" s="145" t="str">
        <f t="shared" si="1021"/>
        <v/>
      </c>
      <c r="IZ255" s="145" t="str">
        <f t="shared" si="1022"/>
        <v/>
      </c>
      <c r="JA255" s="146" t="str">
        <f t="shared" si="1023"/>
        <v/>
      </c>
      <c r="JB255" s="147" t="str">
        <f t="shared" si="1024"/>
        <v/>
      </c>
      <c r="JC255" s="148" t="str">
        <f t="shared" si="1025"/>
        <v/>
      </c>
      <c r="JD255" s="149" t="str">
        <f t="shared" si="1026"/>
        <v/>
      </c>
      <c r="JE255" s="150" t="str">
        <f t="shared" si="1027"/>
        <v/>
      </c>
      <c r="JF255" s="89"/>
      <c r="JG255" s="5"/>
      <c r="JH255" s="89"/>
      <c r="JI255" s="143" t="str">
        <f t="shared" si="1028"/>
        <v/>
      </c>
      <c r="JJ255" s="144" t="str">
        <f t="shared" si="1029"/>
        <v/>
      </c>
      <c r="JK255" s="145" t="str">
        <f t="shared" si="1030"/>
        <v/>
      </c>
      <c r="JL255" s="145" t="str">
        <f t="shared" si="1031"/>
        <v/>
      </c>
      <c r="JM255" s="146" t="str">
        <f t="shared" si="1032"/>
        <v/>
      </c>
      <c r="JN255" s="147" t="str">
        <f t="shared" si="1033"/>
        <v/>
      </c>
      <c r="JO255" s="148" t="str">
        <f t="shared" si="1034"/>
        <v/>
      </c>
      <c r="JP255" s="149" t="str">
        <f t="shared" si="1035"/>
        <v/>
      </c>
      <c r="JQ255" s="150" t="str">
        <f t="shared" si="1036"/>
        <v/>
      </c>
      <c r="JR255" s="89"/>
      <c r="JS255" s="5"/>
      <c r="JT255" s="89"/>
      <c r="JU255" s="143" t="str">
        <f t="shared" si="1037"/>
        <v/>
      </c>
      <c r="JV255" s="144" t="str">
        <f t="shared" si="1038"/>
        <v/>
      </c>
      <c r="JW255" s="145" t="str">
        <f t="shared" si="1039"/>
        <v/>
      </c>
      <c r="JX255" s="145" t="str">
        <f t="shared" si="1040"/>
        <v/>
      </c>
      <c r="JY255" s="146" t="str">
        <f t="shared" si="1041"/>
        <v/>
      </c>
      <c r="JZ255" s="147" t="str">
        <f t="shared" si="1042"/>
        <v/>
      </c>
      <c r="KA255" s="148" t="str">
        <f t="shared" si="1043"/>
        <v/>
      </c>
      <c r="KB255" s="149" t="str">
        <f t="shared" si="1044"/>
        <v/>
      </c>
      <c r="KC255" s="150" t="str">
        <f t="shared" si="1045"/>
        <v/>
      </c>
      <c r="KD255" s="89"/>
      <c r="KE255" s="5"/>
      <c r="KF255" s="89"/>
    </row>
    <row r="256" spans="1:292" ht="13.5" customHeight="1" x14ac:dyDescent="0.25">
      <c r="A256" s="100"/>
      <c r="E256" s="143" t="str">
        <f t="shared" si="845"/>
        <v/>
      </c>
      <c r="F256" s="144" t="str">
        <f t="shared" si="846"/>
        <v/>
      </c>
      <c r="G256" s="145" t="str">
        <f t="shared" si="847"/>
        <v/>
      </c>
      <c r="H256" s="145" t="str">
        <f t="shared" si="848"/>
        <v/>
      </c>
      <c r="I256" s="146" t="str">
        <f t="shared" si="849"/>
        <v/>
      </c>
      <c r="J256" s="147" t="str">
        <f t="shared" si="850"/>
        <v/>
      </c>
      <c r="K256" s="148" t="str">
        <f t="shared" si="851"/>
        <v/>
      </c>
      <c r="L256" s="149" t="str">
        <f t="shared" si="852"/>
        <v/>
      </c>
      <c r="M256" s="150" t="str">
        <f t="shared" si="853"/>
        <v/>
      </c>
      <c r="O256" s="5"/>
      <c r="Q256" s="143" t="str">
        <f t="shared" si="854"/>
        <v/>
      </c>
      <c r="R256" s="144" t="str">
        <f t="shared" si="855"/>
        <v/>
      </c>
      <c r="S256" s="145" t="str">
        <f t="shared" si="856"/>
        <v/>
      </c>
      <c r="T256" s="145" t="str">
        <f t="shared" si="857"/>
        <v/>
      </c>
      <c r="U256" s="146" t="str">
        <f t="shared" si="858"/>
        <v/>
      </c>
      <c r="V256" s="147" t="str">
        <f t="shared" si="859"/>
        <v/>
      </c>
      <c r="W256" s="148" t="str">
        <f t="shared" si="860"/>
        <v/>
      </c>
      <c r="X256" s="149" t="str">
        <f t="shared" si="861"/>
        <v/>
      </c>
      <c r="Y256" s="150" t="str">
        <f t="shared" si="862"/>
        <v/>
      </c>
      <c r="AA256" s="5"/>
      <c r="AC256" s="143" t="str">
        <f t="shared" si="863"/>
        <v/>
      </c>
      <c r="AD256" s="144" t="str">
        <f t="shared" si="864"/>
        <v/>
      </c>
      <c r="AE256" s="145" t="str">
        <f t="shared" si="865"/>
        <v/>
      </c>
      <c r="AF256" s="145" t="str">
        <f t="shared" si="866"/>
        <v/>
      </c>
      <c r="AG256" s="146" t="str">
        <f t="shared" si="867"/>
        <v/>
      </c>
      <c r="AH256" s="147" t="str">
        <f t="shared" si="868"/>
        <v/>
      </c>
      <c r="AI256" s="148" t="str">
        <f t="shared" si="869"/>
        <v/>
      </c>
      <c r="AJ256" s="149" t="str">
        <f t="shared" si="870"/>
        <v/>
      </c>
      <c r="AK256" s="150" t="str">
        <f t="shared" si="871"/>
        <v/>
      </c>
      <c r="AM256" s="5"/>
      <c r="AO256" s="143" t="str">
        <f t="shared" si="831"/>
        <v/>
      </c>
      <c r="AP256" s="144" t="str">
        <f t="shared" si="832"/>
        <v/>
      </c>
      <c r="AQ256" s="145" t="str">
        <f t="shared" si="872"/>
        <v/>
      </c>
      <c r="AR256" s="145" t="str">
        <f t="shared" si="873"/>
        <v/>
      </c>
      <c r="AS256" s="146" t="str">
        <f t="shared" si="833"/>
        <v/>
      </c>
      <c r="AT256" s="147" t="str">
        <f t="shared" si="834"/>
        <v/>
      </c>
      <c r="AU256" s="148" t="str">
        <f t="shared" si="835"/>
        <v/>
      </c>
      <c r="AV256" s="149" t="str">
        <f t="shared" si="836"/>
        <v/>
      </c>
      <c r="AW256" s="150" t="str">
        <f t="shared" si="837"/>
        <v/>
      </c>
      <c r="AX256" s="89"/>
      <c r="AY256" s="5"/>
      <c r="AZ256" s="89"/>
      <c r="BA256" s="143" t="str">
        <f t="shared" si="838"/>
        <v/>
      </c>
      <c r="BB256" s="144" t="str">
        <f t="shared" si="839"/>
        <v/>
      </c>
      <c r="BC256" s="145" t="str">
        <f t="shared" si="874"/>
        <v/>
      </c>
      <c r="BD256" s="145" t="str">
        <f t="shared" si="875"/>
        <v/>
      </c>
      <c r="BE256" s="146" t="str">
        <f t="shared" si="840"/>
        <v/>
      </c>
      <c r="BF256" s="147" t="str">
        <f t="shared" si="841"/>
        <v/>
      </c>
      <c r="BG256" s="148" t="str">
        <f t="shared" si="842"/>
        <v/>
      </c>
      <c r="BH256" s="149" t="str">
        <f t="shared" si="843"/>
        <v/>
      </c>
      <c r="BI256" s="150" t="str">
        <f t="shared" si="844"/>
        <v/>
      </c>
      <c r="BJ256" s="89"/>
      <c r="BK256" s="5"/>
      <c r="BL256" s="89"/>
      <c r="BM256" s="143" t="str">
        <f t="shared" si="876"/>
        <v/>
      </c>
      <c r="BN256" s="144" t="str">
        <f t="shared" si="877"/>
        <v/>
      </c>
      <c r="BO256" s="145" t="str">
        <f t="shared" si="878"/>
        <v/>
      </c>
      <c r="BP256" s="145" t="str">
        <f t="shared" si="879"/>
        <v/>
      </c>
      <c r="BQ256" s="146" t="str">
        <f t="shared" si="880"/>
        <v/>
      </c>
      <c r="BR256" s="147" t="str">
        <f t="shared" si="881"/>
        <v/>
      </c>
      <c r="BS256" s="148" t="str">
        <f t="shared" si="882"/>
        <v/>
      </c>
      <c r="BT256" s="149" t="str">
        <f t="shared" si="883"/>
        <v/>
      </c>
      <c r="BU256" s="150" t="str">
        <f t="shared" si="884"/>
        <v/>
      </c>
      <c r="BV256" s="89"/>
      <c r="BW256" s="5"/>
      <c r="BX256" s="89"/>
      <c r="BY256" s="143" t="str">
        <f t="shared" si="885"/>
        <v/>
      </c>
      <c r="BZ256" s="144" t="str">
        <f t="shared" si="886"/>
        <v/>
      </c>
      <c r="CA256" s="145" t="str">
        <f t="shared" si="887"/>
        <v/>
      </c>
      <c r="CB256" s="145" t="str">
        <f t="shared" si="888"/>
        <v/>
      </c>
      <c r="CC256" s="146" t="str">
        <f t="shared" si="889"/>
        <v/>
      </c>
      <c r="CD256" s="147" t="str">
        <f t="shared" si="890"/>
        <v/>
      </c>
      <c r="CE256" s="148" t="str">
        <f t="shared" si="891"/>
        <v/>
      </c>
      <c r="CF256" s="149" t="str">
        <f t="shared" si="892"/>
        <v/>
      </c>
      <c r="CG256" s="150" t="str">
        <f t="shared" si="893"/>
        <v/>
      </c>
      <c r="CH256" s="89"/>
      <c r="CI256" s="5"/>
      <c r="CJ256" s="89"/>
      <c r="CK256" s="143" t="str">
        <f t="shared" si="894"/>
        <v/>
      </c>
      <c r="CL256" s="144" t="str">
        <f t="shared" si="895"/>
        <v/>
      </c>
      <c r="CM256" s="145" t="str">
        <f t="shared" si="896"/>
        <v/>
      </c>
      <c r="CN256" s="145" t="str">
        <f t="shared" si="897"/>
        <v/>
      </c>
      <c r="CO256" s="146" t="str">
        <f t="shared" si="898"/>
        <v/>
      </c>
      <c r="CP256" s="147" t="str">
        <f t="shared" si="899"/>
        <v/>
      </c>
      <c r="CQ256" s="148" t="str">
        <f t="shared" si="900"/>
        <v/>
      </c>
      <c r="CR256" s="149" t="str">
        <f t="shared" si="901"/>
        <v/>
      </c>
      <c r="CS256" s="150" t="str">
        <f t="shared" si="902"/>
        <v/>
      </c>
      <c r="CT256" s="89"/>
      <c r="CU256" s="5"/>
      <c r="CV256" s="89"/>
      <c r="CW256" s="143" t="str">
        <f t="shared" si="903"/>
        <v/>
      </c>
      <c r="CX256" s="144" t="str">
        <f t="shared" si="904"/>
        <v/>
      </c>
      <c r="CY256" s="145" t="str">
        <f t="shared" si="905"/>
        <v/>
      </c>
      <c r="CZ256" s="145" t="str">
        <f t="shared" si="906"/>
        <v/>
      </c>
      <c r="DA256" s="146" t="str">
        <f t="shared" si="907"/>
        <v/>
      </c>
      <c r="DB256" s="147" t="str">
        <f t="shared" si="908"/>
        <v/>
      </c>
      <c r="DC256" s="148" t="str">
        <f t="shared" si="909"/>
        <v/>
      </c>
      <c r="DD256" s="149" t="str">
        <f t="shared" si="910"/>
        <v/>
      </c>
      <c r="DE256" s="150" t="str">
        <f t="shared" si="911"/>
        <v/>
      </c>
      <c r="DF256" s="89"/>
      <c r="DG256" s="5"/>
      <c r="DH256" s="89"/>
      <c r="DI256" s="143" t="str">
        <f t="shared" si="912"/>
        <v/>
      </c>
      <c r="DJ256" s="144" t="str">
        <f t="shared" si="913"/>
        <v/>
      </c>
      <c r="DK256" s="145" t="str">
        <f t="shared" si="914"/>
        <v/>
      </c>
      <c r="DL256" s="145" t="str">
        <f t="shared" si="915"/>
        <v/>
      </c>
      <c r="DM256" s="146" t="str">
        <f t="shared" si="916"/>
        <v/>
      </c>
      <c r="DN256" s="147" t="str">
        <f t="shared" si="917"/>
        <v/>
      </c>
      <c r="DO256" s="148" t="str">
        <f t="shared" si="918"/>
        <v/>
      </c>
      <c r="DP256" s="149" t="str">
        <f t="shared" si="919"/>
        <v/>
      </c>
      <c r="DQ256" s="150" t="str">
        <f t="shared" si="920"/>
        <v/>
      </c>
      <c r="DR256" s="89"/>
      <c r="DS256" s="5"/>
      <c r="DT256" s="89"/>
      <c r="DU256" s="143" t="str">
        <f t="shared" si="921"/>
        <v/>
      </c>
      <c r="DV256" s="144" t="str">
        <f t="shared" si="922"/>
        <v/>
      </c>
      <c r="DW256" s="145" t="str">
        <f t="shared" si="923"/>
        <v/>
      </c>
      <c r="DX256" s="145" t="str">
        <f t="shared" si="924"/>
        <v/>
      </c>
      <c r="DY256" s="146" t="str">
        <f t="shared" si="925"/>
        <v/>
      </c>
      <c r="DZ256" s="147" t="str">
        <f t="shared" si="926"/>
        <v/>
      </c>
      <c r="EA256" s="148" t="str">
        <f t="shared" si="927"/>
        <v/>
      </c>
      <c r="EB256" s="149" t="str">
        <f t="shared" si="928"/>
        <v/>
      </c>
      <c r="EC256" s="150" t="str">
        <f t="shared" si="929"/>
        <v/>
      </c>
      <c r="ED256" s="89"/>
      <c r="EE256" s="5"/>
      <c r="EF256" s="89"/>
      <c r="EG256" s="143" t="str">
        <f t="shared" si="930"/>
        <v/>
      </c>
      <c r="EH256" s="144" t="str">
        <f t="shared" si="931"/>
        <v/>
      </c>
      <c r="EI256" s="145" t="str">
        <f t="shared" si="932"/>
        <v/>
      </c>
      <c r="EJ256" s="145" t="str">
        <f t="shared" si="933"/>
        <v/>
      </c>
      <c r="EK256" s="146" t="str">
        <f t="shared" si="934"/>
        <v/>
      </c>
      <c r="EL256" s="147" t="str">
        <f t="shared" si="935"/>
        <v/>
      </c>
      <c r="EM256" s="148" t="str">
        <f t="shared" si="936"/>
        <v/>
      </c>
      <c r="EN256" s="149" t="str">
        <f t="shared" si="937"/>
        <v/>
      </c>
      <c r="EO256" s="150" t="str">
        <f t="shared" si="938"/>
        <v/>
      </c>
      <c r="EP256" s="89"/>
      <c r="EQ256" s="5"/>
      <c r="ER256" s="89"/>
      <c r="ES256" s="143" t="str">
        <f t="shared" si="939"/>
        <v/>
      </c>
      <c r="ET256" s="144" t="str">
        <f t="shared" si="940"/>
        <v/>
      </c>
      <c r="EU256" s="145" t="str">
        <f t="shared" si="941"/>
        <v/>
      </c>
      <c r="EV256" s="145" t="str">
        <f t="shared" si="942"/>
        <v/>
      </c>
      <c r="EW256" s="146" t="str">
        <f t="shared" si="943"/>
        <v/>
      </c>
      <c r="EX256" s="147" t="str">
        <f t="shared" si="944"/>
        <v/>
      </c>
      <c r="EY256" s="148" t="str">
        <f t="shared" si="945"/>
        <v/>
      </c>
      <c r="EZ256" s="149" t="str">
        <f t="shared" si="946"/>
        <v/>
      </c>
      <c r="FA256" s="150" t="str">
        <f t="shared" si="947"/>
        <v/>
      </c>
      <c r="FB256" s="89"/>
      <c r="FC256" s="5"/>
      <c r="FD256" s="89"/>
      <c r="FE256" s="143" t="str">
        <f t="shared" si="948"/>
        <v/>
      </c>
      <c r="FF256" s="144" t="str">
        <f t="shared" si="949"/>
        <v/>
      </c>
      <c r="FG256" s="145" t="str">
        <f t="shared" si="950"/>
        <v/>
      </c>
      <c r="FH256" s="145" t="str">
        <f t="shared" si="951"/>
        <v/>
      </c>
      <c r="FI256" s="146" t="str">
        <f t="shared" si="952"/>
        <v/>
      </c>
      <c r="FJ256" s="147" t="str">
        <f t="shared" si="953"/>
        <v/>
      </c>
      <c r="FK256" s="148" t="str">
        <f t="shared" si="954"/>
        <v/>
      </c>
      <c r="FL256" s="149" t="str">
        <f t="shared" si="955"/>
        <v/>
      </c>
      <c r="FM256" s="150" t="str">
        <f t="shared" si="956"/>
        <v/>
      </c>
      <c r="FN256" s="89"/>
      <c r="FO256" s="5"/>
      <c r="FP256" s="89"/>
      <c r="FQ256" s="143" t="str">
        <f>IF(FU256="","",#REF!)</f>
        <v/>
      </c>
      <c r="FR256" s="144" t="str">
        <f t="shared" si="957"/>
        <v/>
      </c>
      <c r="FS256" s="145" t="str">
        <f t="shared" si="958"/>
        <v/>
      </c>
      <c r="FT256" s="145" t="str">
        <f t="shared" si="959"/>
        <v/>
      </c>
      <c r="FU256" s="146" t="str">
        <f t="shared" si="960"/>
        <v/>
      </c>
      <c r="FV256" s="147" t="str">
        <f t="shared" si="961"/>
        <v/>
      </c>
      <c r="FW256" s="148" t="str">
        <f t="shared" si="962"/>
        <v/>
      </c>
      <c r="FX256" s="149" t="str">
        <f t="shared" si="963"/>
        <v/>
      </c>
      <c r="FY256" s="150" t="str">
        <f t="shared" si="964"/>
        <v/>
      </c>
      <c r="FZ256" s="89"/>
      <c r="GA256" s="5"/>
      <c r="GB256" s="89"/>
      <c r="GC256" s="143" t="str">
        <f t="shared" si="965"/>
        <v/>
      </c>
      <c r="GD256" s="144" t="str">
        <f t="shared" si="966"/>
        <v/>
      </c>
      <c r="GE256" s="145" t="str">
        <f t="shared" si="967"/>
        <v/>
      </c>
      <c r="GF256" s="145" t="str">
        <f t="shared" si="968"/>
        <v/>
      </c>
      <c r="GG256" s="146" t="str">
        <f t="shared" si="969"/>
        <v/>
      </c>
      <c r="GH256" s="147" t="str">
        <f t="shared" si="970"/>
        <v/>
      </c>
      <c r="GI256" s="148" t="str">
        <f t="shared" si="971"/>
        <v/>
      </c>
      <c r="GJ256" s="149" t="str">
        <f t="shared" si="972"/>
        <v/>
      </c>
      <c r="GK256" s="150" t="str">
        <f t="shared" si="973"/>
        <v/>
      </c>
      <c r="GL256" s="89"/>
      <c r="GM256" s="5"/>
      <c r="GN256" s="89"/>
      <c r="GO256" s="143" t="str">
        <f t="shared" si="974"/>
        <v/>
      </c>
      <c r="GP256" s="144" t="str">
        <f t="shared" si="975"/>
        <v/>
      </c>
      <c r="GQ256" s="145" t="str">
        <f t="shared" si="976"/>
        <v/>
      </c>
      <c r="GR256" s="145" t="str">
        <f t="shared" si="977"/>
        <v/>
      </c>
      <c r="GS256" s="146" t="str">
        <f t="shared" si="978"/>
        <v/>
      </c>
      <c r="GT256" s="147" t="str">
        <f t="shared" si="979"/>
        <v/>
      </c>
      <c r="GU256" s="148" t="str">
        <f t="shared" si="980"/>
        <v/>
      </c>
      <c r="GV256" s="149" t="str">
        <f t="shared" si="981"/>
        <v/>
      </c>
      <c r="GW256" s="150" t="str">
        <f t="shared" si="982"/>
        <v/>
      </c>
      <c r="GX256" s="89"/>
      <c r="GY256" s="5"/>
      <c r="GZ256" s="89"/>
      <c r="HA256" s="143" t="str">
        <f t="shared" si="983"/>
        <v/>
      </c>
      <c r="HB256" s="144" t="str">
        <f t="shared" si="984"/>
        <v/>
      </c>
      <c r="HC256" s="145" t="str">
        <f t="shared" si="985"/>
        <v/>
      </c>
      <c r="HD256" s="145" t="str">
        <f t="shared" si="986"/>
        <v/>
      </c>
      <c r="HE256" s="146" t="str">
        <f t="shared" si="987"/>
        <v/>
      </c>
      <c r="HF256" s="147" t="str">
        <f t="shared" si="988"/>
        <v/>
      </c>
      <c r="HG256" s="148" t="str">
        <f t="shared" si="989"/>
        <v/>
      </c>
      <c r="HH256" s="149" t="str">
        <f t="shared" si="990"/>
        <v/>
      </c>
      <c r="HI256" s="150" t="str">
        <f t="shared" si="991"/>
        <v/>
      </c>
      <c r="HJ256" s="89"/>
      <c r="HK256" s="5"/>
      <c r="HL256" s="89"/>
      <c r="HM256" s="143" t="str">
        <f t="shared" si="992"/>
        <v/>
      </c>
      <c r="HN256" s="144" t="str">
        <f t="shared" si="993"/>
        <v/>
      </c>
      <c r="HO256" s="145" t="str">
        <f t="shared" si="994"/>
        <v/>
      </c>
      <c r="HP256" s="145" t="str">
        <f t="shared" si="995"/>
        <v/>
      </c>
      <c r="HQ256" s="146" t="str">
        <f t="shared" si="996"/>
        <v/>
      </c>
      <c r="HR256" s="147" t="str">
        <f t="shared" si="997"/>
        <v/>
      </c>
      <c r="HS256" s="148" t="str">
        <f t="shared" si="998"/>
        <v/>
      </c>
      <c r="HT256" s="149" t="str">
        <f t="shared" si="999"/>
        <v/>
      </c>
      <c r="HU256" s="150" t="str">
        <f t="shared" si="1000"/>
        <v/>
      </c>
      <c r="HV256" s="89"/>
      <c r="HW256" s="5"/>
      <c r="HX256" s="89"/>
      <c r="HY256" s="143" t="str">
        <f t="shared" si="1001"/>
        <v/>
      </c>
      <c r="HZ256" s="144" t="str">
        <f t="shared" si="1002"/>
        <v/>
      </c>
      <c r="IA256" s="145" t="str">
        <f t="shared" si="1003"/>
        <v/>
      </c>
      <c r="IB256" s="145" t="str">
        <f t="shared" si="1004"/>
        <v/>
      </c>
      <c r="IC256" s="146" t="str">
        <f t="shared" si="1005"/>
        <v/>
      </c>
      <c r="ID256" s="147" t="str">
        <f t="shared" si="1006"/>
        <v/>
      </c>
      <c r="IE256" s="148" t="str">
        <f t="shared" si="1007"/>
        <v/>
      </c>
      <c r="IF256" s="149" t="str">
        <f t="shared" si="1008"/>
        <v/>
      </c>
      <c r="IG256" s="150" t="str">
        <f t="shared" si="1009"/>
        <v/>
      </c>
      <c r="IH256" s="89"/>
      <c r="II256" s="5"/>
      <c r="IJ256" s="89"/>
      <c r="IK256" s="143" t="str">
        <f t="shared" si="1010"/>
        <v/>
      </c>
      <c r="IL256" s="144" t="str">
        <f t="shared" si="1011"/>
        <v/>
      </c>
      <c r="IM256" s="145" t="str">
        <f t="shared" si="1012"/>
        <v/>
      </c>
      <c r="IN256" s="145" t="str">
        <f t="shared" si="1013"/>
        <v/>
      </c>
      <c r="IO256" s="146" t="str">
        <f t="shared" si="1014"/>
        <v/>
      </c>
      <c r="IP256" s="147" t="str">
        <f t="shared" si="1015"/>
        <v/>
      </c>
      <c r="IQ256" s="148" t="str">
        <f t="shared" si="1016"/>
        <v/>
      </c>
      <c r="IR256" s="149" t="str">
        <f t="shared" si="1017"/>
        <v/>
      </c>
      <c r="IS256" s="150" t="str">
        <f t="shared" si="1018"/>
        <v/>
      </c>
      <c r="IT256" s="89"/>
      <c r="IU256" s="5"/>
      <c r="IV256" s="89"/>
      <c r="IW256" s="143" t="str">
        <f t="shared" si="1019"/>
        <v/>
      </c>
      <c r="IX256" s="144" t="str">
        <f t="shared" si="1020"/>
        <v/>
      </c>
      <c r="IY256" s="145" t="str">
        <f t="shared" si="1021"/>
        <v/>
      </c>
      <c r="IZ256" s="145" t="str">
        <f t="shared" si="1022"/>
        <v/>
      </c>
      <c r="JA256" s="146" t="str">
        <f t="shared" si="1023"/>
        <v/>
      </c>
      <c r="JB256" s="147" t="str">
        <f t="shared" si="1024"/>
        <v/>
      </c>
      <c r="JC256" s="148" t="str">
        <f t="shared" si="1025"/>
        <v/>
      </c>
      <c r="JD256" s="149" t="str">
        <f t="shared" si="1026"/>
        <v/>
      </c>
      <c r="JE256" s="150" t="str">
        <f t="shared" si="1027"/>
        <v/>
      </c>
      <c r="JF256" s="89"/>
      <c r="JG256" s="5"/>
      <c r="JH256" s="89"/>
      <c r="JI256" s="143" t="str">
        <f t="shared" si="1028"/>
        <v/>
      </c>
      <c r="JJ256" s="144" t="str">
        <f t="shared" si="1029"/>
        <v/>
      </c>
      <c r="JK256" s="145" t="str">
        <f t="shared" si="1030"/>
        <v/>
      </c>
      <c r="JL256" s="145" t="str">
        <f t="shared" si="1031"/>
        <v/>
      </c>
      <c r="JM256" s="146" t="str">
        <f t="shared" si="1032"/>
        <v/>
      </c>
      <c r="JN256" s="147" t="str">
        <f t="shared" si="1033"/>
        <v/>
      </c>
      <c r="JO256" s="148" t="str">
        <f t="shared" si="1034"/>
        <v/>
      </c>
      <c r="JP256" s="149" t="str">
        <f t="shared" si="1035"/>
        <v/>
      </c>
      <c r="JQ256" s="150" t="str">
        <f t="shared" si="1036"/>
        <v/>
      </c>
      <c r="JR256" s="89"/>
      <c r="JS256" s="5"/>
      <c r="JT256" s="89"/>
      <c r="JU256" s="143" t="str">
        <f t="shared" si="1037"/>
        <v/>
      </c>
      <c r="JV256" s="144" t="str">
        <f t="shared" si="1038"/>
        <v/>
      </c>
      <c r="JW256" s="145" t="str">
        <f t="shared" si="1039"/>
        <v/>
      </c>
      <c r="JX256" s="145" t="str">
        <f t="shared" si="1040"/>
        <v/>
      </c>
      <c r="JY256" s="146" t="str">
        <f t="shared" si="1041"/>
        <v/>
      </c>
      <c r="JZ256" s="147" t="str">
        <f t="shared" si="1042"/>
        <v/>
      </c>
      <c r="KA256" s="148" t="str">
        <f t="shared" si="1043"/>
        <v/>
      </c>
      <c r="KB256" s="149" t="str">
        <f t="shared" si="1044"/>
        <v/>
      </c>
      <c r="KC256" s="150" t="str">
        <f t="shared" si="1045"/>
        <v/>
      </c>
      <c r="KD256" s="89"/>
      <c r="KE256" s="5"/>
      <c r="KF256" s="89"/>
    </row>
    <row r="257" spans="1:292" ht="13.5" customHeight="1" x14ac:dyDescent="0.25">
      <c r="A257" s="100"/>
      <c r="E257" s="143" t="str">
        <f t="shared" si="845"/>
        <v/>
      </c>
      <c r="F257" s="144" t="str">
        <f t="shared" si="846"/>
        <v/>
      </c>
      <c r="G257" s="145" t="str">
        <f t="shared" si="847"/>
        <v/>
      </c>
      <c r="H257" s="145" t="str">
        <f t="shared" si="848"/>
        <v/>
      </c>
      <c r="I257" s="146" t="str">
        <f t="shared" si="849"/>
        <v/>
      </c>
      <c r="J257" s="147" t="str">
        <f t="shared" si="850"/>
        <v/>
      </c>
      <c r="K257" s="148" t="str">
        <f t="shared" si="851"/>
        <v/>
      </c>
      <c r="L257" s="149" t="str">
        <f t="shared" si="852"/>
        <v/>
      </c>
      <c r="M257" s="150" t="str">
        <f t="shared" si="853"/>
        <v/>
      </c>
      <c r="O257" s="5"/>
      <c r="Q257" s="143" t="str">
        <f t="shared" si="854"/>
        <v/>
      </c>
      <c r="R257" s="144" t="str">
        <f t="shared" si="855"/>
        <v/>
      </c>
      <c r="S257" s="145" t="str">
        <f t="shared" si="856"/>
        <v/>
      </c>
      <c r="T257" s="145" t="str">
        <f t="shared" si="857"/>
        <v/>
      </c>
      <c r="U257" s="146" t="str">
        <f t="shared" si="858"/>
        <v/>
      </c>
      <c r="V257" s="147" t="str">
        <f t="shared" si="859"/>
        <v/>
      </c>
      <c r="W257" s="148" t="str">
        <f t="shared" si="860"/>
        <v/>
      </c>
      <c r="X257" s="149" t="str">
        <f t="shared" si="861"/>
        <v/>
      </c>
      <c r="Y257" s="150" t="str">
        <f t="shared" si="862"/>
        <v/>
      </c>
      <c r="AA257" s="5"/>
      <c r="AC257" s="143" t="str">
        <f t="shared" si="863"/>
        <v/>
      </c>
      <c r="AD257" s="144" t="str">
        <f t="shared" si="864"/>
        <v/>
      </c>
      <c r="AE257" s="145" t="str">
        <f t="shared" si="865"/>
        <v/>
      </c>
      <c r="AF257" s="145" t="str">
        <f t="shared" si="866"/>
        <v/>
      </c>
      <c r="AG257" s="146" t="str">
        <f t="shared" si="867"/>
        <v/>
      </c>
      <c r="AH257" s="147" t="str">
        <f t="shared" si="868"/>
        <v/>
      </c>
      <c r="AI257" s="148" t="str">
        <f t="shared" si="869"/>
        <v/>
      </c>
      <c r="AJ257" s="149" t="str">
        <f t="shared" si="870"/>
        <v/>
      </c>
      <c r="AK257" s="150" t="str">
        <f t="shared" si="871"/>
        <v/>
      </c>
      <c r="AM257" s="5"/>
      <c r="AO257" s="143" t="str">
        <f t="shared" si="831"/>
        <v/>
      </c>
      <c r="AP257" s="144" t="str">
        <f t="shared" si="832"/>
        <v/>
      </c>
      <c r="AQ257" s="145" t="str">
        <f t="shared" si="872"/>
        <v/>
      </c>
      <c r="AR257" s="145" t="str">
        <f t="shared" si="873"/>
        <v/>
      </c>
      <c r="AS257" s="146" t="str">
        <f t="shared" si="833"/>
        <v/>
      </c>
      <c r="AT257" s="147" t="str">
        <f t="shared" si="834"/>
        <v/>
      </c>
      <c r="AU257" s="148" t="str">
        <f t="shared" si="835"/>
        <v/>
      </c>
      <c r="AV257" s="149" t="str">
        <f t="shared" si="836"/>
        <v/>
      </c>
      <c r="AW257" s="150" t="str">
        <f t="shared" si="837"/>
        <v/>
      </c>
      <c r="AX257" s="89"/>
      <c r="AY257" s="5"/>
      <c r="AZ257" s="89"/>
      <c r="BA257" s="143" t="str">
        <f t="shared" si="838"/>
        <v/>
      </c>
      <c r="BB257" s="144" t="str">
        <f t="shared" si="839"/>
        <v/>
      </c>
      <c r="BC257" s="145" t="str">
        <f t="shared" si="874"/>
        <v/>
      </c>
      <c r="BD257" s="145" t="str">
        <f t="shared" si="875"/>
        <v/>
      </c>
      <c r="BE257" s="146" t="str">
        <f t="shared" si="840"/>
        <v/>
      </c>
      <c r="BF257" s="147" t="str">
        <f t="shared" si="841"/>
        <v/>
      </c>
      <c r="BG257" s="148" t="str">
        <f t="shared" si="842"/>
        <v/>
      </c>
      <c r="BH257" s="149" t="str">
        <f t="shared" si="843"/>
        <v/>
      </c>
      <c r="BI257" s="150" t="str">
        <f t="shared" si="844"/>
        <v/>
      </c>
      <c r="BJ257" s="89"/>
      <c r="BK257" s="5"/>
      <c r="BL257" s="89"/>
      <c r="BM257" s="143" t="str">
        <f t="shared" si="876"/>
        <v/>
      </c>
      <c r="BN257" s="144" t="str">
        <f t="shared" si="877"/>
        <v/>
      </c>
      <c r="BO257" s="145" t="str">
        <f t="shared" si="878"/>
        <v/>
      </c>
      <c r="BP257" s="145" t="str">
        <f t="shared" si="879"/>
        <v/>
      </c>
      <c r="BQ257" s="146" t="str">
        <f t="shared" si="880"/>
        <v/>
      </c>
      <c r="BR257" s="147" t="str">
        <f t="shared" si="881"/>
        <v/>
      </c>
      <c r="BS257" s="148" t="str">
        <f t="shared" si="882"/>
        <v/>
      </c>
      <c r="BT257" s="149" t="str">
        <f t="shared" si="883"/>
        <v/>
      </c>
      <c r="BU257" s="150" t="str">
        <f t="shared" si="884"/>
        <v/>
      </c>
      <c r="BV257" s="89"/>
      <c r="BW257" s="5"/>
      <c r="BX257" s="89"/>
      <c r="BY257" s="143" t="str">
        <f t="shared" si="885"/>
        <v/>
      </c>
      <c r="BZ257" s="144" t="str">
        <f t="shared" si="886"/>
        <v/>
      </c>
      <c r="CA257" s="145" t="str">
        <f t="shared" si="887"/>
        <v/>
      </c>
      <c r="CB257" s="145" t="str">
        <f t="shared" si="888"/>
        <v/>
      </c>
      <c r="CC257" s="146" t="str">
        <f t="shared" si="889"/>
        <v/>
      </c>
      <c r="CD257" s="147" t="str">
        <f t="shared" si="890"/>
        <v/>
      </c>
      <c r="CE257" s="148" t="str">
        <f t="shared" si="891"/>
        <v/>
      </c>
      <c r="CF257" s="149" t="str">
        <f t="shared" si="892"/>
        <v/>
      </c>
      <c r="CG257" s="150" t="str">
        <f t="shared" si="893"/>
        <v/>
      </c>
      <c r="CH257" s="89"/>
      <c r="CI257" s="5"/>
      <c r="CJ257" s="89"/>
      <c r="CK257" s="143" t="str">
        <f t="shared" si="894"/>
        <v/>
      </c>
      <c r="CL257" s="144" t="str">
        <f t="shared" si="895"/>
        <v/>
      </c>
      <c r="CM257" s="145" t="str">
        <f t="shared" si="896"/>
        <v/>
      </c>
      <c r="CN257" s="145" t="str">
        <f t="shared" si="897"/>
        <v/>
      </c>
      <c r="CO257" s="146" t="str">
        <f t="shared" si="898"/>
        <v/>
      </c>
      <c r="CP257" s="147" t="str">
        <f t="shared" si="899"/>
        <v/>
      </c>
      <c r="CQ257" s="148" t="str">
        <f t="shared" si="900"/>
        <v/>
      </c>
      <c r="CR257" s="149" t="str">
        <f t="shared" si="901"/>
        <v/>
      </c>
      <c r="CS257" s="150" t="str">
        <f t="shared" si="902"/>
        <v/>
      </c>
      <c r="CT257" s="89"/>
      <c r="CU257" s="5"/>
      <c r="CV257" s="89"/>
      <c r="CW257" s="143" t="str">
        <f t="shared" si="903"/>
        <v/>
      </c>
      <c r="CX257" s="144" t="str">
        <f t="shared" si="904"/>
        <v/>
      </c>
      <c r="CY257" s="145" t="str">
        <f t="shared" si="905"/>
        <v/>
      </c>
      <c r="CZ257" s="145" t="str">
        <f t="shared" si="906"/>
        <v/>
      </c>
      <c r="DA257" s="146" t="str">
        <f t="shared" si="907"/>
        <v/>
      </c>
      <c r="DB257" s="147" t="str">
        <f t="shared" si="908"/>
        <v/>
      </c>
      <c r="DC257" s="148" t="str">
        <f t="shared" si="909"/>
        <v/>
      </c>
      <c r="DD257" s="149" t="str">
        <f t="shared" si="910"/>
        <v/>
      </c>
      <c r="DE257" s="150" t="str">
        <f t="shared" si="911"/>
        <v/>
      </c>
      <c r="DF257" s="89"/>
      <c r="DG257" s="5"/>
      <c r="DH257" s="89"/>
      <c r="DI257" s="143" t="str">
        <f t="shared" si="912"/>
        <v/>
      </c>
      <c r="DJ257" s="144" t="str">
        <f t="shared" si="913"/>
        <v/>
      </c>
      <c r="DK257" s="145" t="str">
        <f t="shared" si="914"/>
        <v/>
      </c>
      <c r="DL257" s="145" t="str">
        <f t="shared" si="915"/>
        <v/>
      </c>
      <c r="DM257" s="146" t="str">
        <f t="shared" si="916"/>
        <v/>
      </c>
      <c r="DN257" s="147" t="str">
        <f t="shared" si="917"/>
        <v/>
      </c>
      <c r="DO257" s="148" t="str">
        <f t="shared" si="918"/>
        <v/>
      </c>
      <c r="DP257" s="149" t="str">
        <f t="shared" si="919"/>
        <v/>
      </c>
      <c r="DQ257" s="150" t="str">
        <f t="shared" si="920"/>
        <v/>
      </c>
      <c r="DR257" s="89"/>
      <c r="DS257" s="5"/>
      <c r="DT257" s="89"/>
      <c r="DU257" s="143" t="str">
        <f t="shared" si="921"/>
        <v/>
      </c>
      <c r="DV257" s="144" t="str">
        <f t="shared" si="922"/>
        <v/>
      </c>
      <c r="DW257" s="145" t="str">
        <f t="shared" si="923"/>
        <v/>
      </c>
      <c r="DX257" s="145" t="str">
        <f t="shared" si="924"/>
        <v/>
      </c>
      <c r="DY257" s="146" t="str">
        <f t="shared" si="925"/>
        <v/>
      </c>
      <c r="DZ257" s="147" t="str">
        <f t="shared" si="926"/>
        <v/>
      </c>
      <c r="EA257" s="148" t="str">
        <f t="shared" si="927"/>
        <v/>
      </c>
      <c r="EB257" s="149" t="str">
        <f t="shared" si="928"/>
        <v/>
      </c>
      <c r="EC257" s="150" t="str">
        <f t="shared" si="929"/>
        <v/>
      </c>
      <c r="ED257" s="89"/>
      <c r="EE257" s="5"/>
      <c r="EF257" s="89"/>
      <c r="EG257" s="143" t="str">
        <f t="shared" si="930"/>
        <v/>
      </c>
      <c r="EH257" s="144" t="str">
        <f t="shared" si="931"/>
        <v/>
      </c>
      <c r="EI257" s="145" t="str">
        <f t="shared" si="932"/>
        <v/>
      </c>
      <c r="EJ257" s="145" t="str">
        <f t="shared" si="933"/>
        <v/>
      </c>
      <c r="EK257" s="146" t="str">
        <f t="shared" si="934"/>
        <v/>
      </c>
      <c r="EL257" s="147" t="str">
        <f t="shared" si="935"/>
        <v/>
      </c>
      <c r="EM257" s="148" t="str">
        <f t="shared" si="936"/>
        <v/>
      </c>
      <c r="EN257" s="149" t="str">
        <f t="shared" si="937"/>
        <v/>
      </c>
      <c r="EO257" s="150" t="str">
        <f t="shared" si="938"/>
        <v/>
      </c>
      <c r="EP257" s="89"/>
      <c r="EQ257" s="5"/>
      <c r="ER257" s="89"/>
      <c r="ES257" s="143" t="str">
        <f t="shared" si="939"/>
        <v/>
      </c>
      <c r="ET257" s="144" t="str">
        <f t="shared" si="940"/>
        <v/>
      </c>
      <c r="EU257" s="145" t="str">
        <f t="shared" si="941"/>
        <v/>
      </c>
      <c r="EV257" s="145" t="str">
        <f t="shared" si="942"/>
        <v/>
      </c>
      <c r="EW257" s="146" t="str">
        <f t="shared" si="943"/>
        <v/>
      </c>
      <c r="EX257" s="147" t="str">
        <f t="shared" si="944"/>
        <v/>
      </c>
      <c r="EY257" s="148" t="str">
        <f t="shared" si="945"/>
        <v/>
      </c>
      <c r="EZ257" s="149" t="str">
        <f t="shared" si="946"/>
        <v/>
      </c>
      <c r="FA257" s="150" t="str">
        <f t="shared" si="947"/>
        <v/>
      </c>
      <c r="FB257" s="89"/>
      <c r="FC257" s="5"/>
      <c r="FD257" s="89"/>
      <c r="FE257" s="143" t="str">
        <f t="shared" si="948"/>
        <v/>
      </c>
      <c r="FF257" s="144" t="str">
        <f t="shared" si="949"/>
        <v/>
      </c>
      <c r="FG257" s="145" t="str">
        <f t="shared" si="950"/>
        <v/>
      </c>
      <c r="FH257" s="145" t="str">
        <f t="shared" si="951"/>
        <v/>
      </c>
      <c r="FI257" s="146" t="str">
        <f t="shared" si="952"/>
        <v/>
      </c>
      <c r="FJ257" s="147" t="str">
        <f t="shared" si="953"/>
        <v/>
      </c>
      <c r="FK257" s="148" t="str">
        <f t="shared" si="954"/>
        <v/>
      </c>
      <c r="FL257" s="149" t="str">
        <f t="shared" si="955"/>
        <v/>
      </c>
      <c r="FM257" s="150" t="str">
        <f t="shared" si="956"/>
        <v/>
      </c>
      <c r="FN257" s="89"/>
      <c r="FO257" s="5"/>
      <c r="FP257" s="89"/>
      <c r="FQ257" s="143" t="str">
        <f>IF(FU257="","",#REF!)</f>
        <v/>
      </c>
      <c r="FR257" s="144" t="str">
        <f t="shared" si="957"/>
        <v/>
      </c>
      <c r="FS257" s="145" t="str">
        <f t="shared" si="958"/>
        <v/>
      </c>
      <c r="FT257" s="145" t="str">
        <f t="shared" si="959"/>
        <v/>
      </c>
      <c r="FU257" s="146" t="str">
        <f t="shared" si="960"/>
        <v/>
      </c>
      <c r="FV257" s="147" t="str">
        <f t="shared" si="961"/>
        <v/>
      </c>
      <c r="FW257" s="148" t="str">
        <f t="shared" si="962"/>
        <v/>
      </c>
      <c r="FX257" s="149" t="str">
        <f t="shared" si="963"/>
        <v/>
      </c>
      <c r="FY257" s="150" t="str">
        <f t="shared" si="964"/>
        <v/>
      </c>
      <c r="FZ257" s="89"/>
      <c r="GA257" s="5"/>
      <c r="GB257" s="89"/>
      <c r="GC257" s="143" t="str">
        <f t="shared" si="965"/>
        <v/>
      </c>
      <c r="GD257" s="144" t="str">
        <f t="shared" si="966"/>
        <v/>
      </c>
      <c r="GE257" s="145" t="str">
        <f t="shared" si="967"/>
        <v/>
      </c>
      <c r="GF257" s="145" t="str">
        <f t="shared" si="968"/>
        <v/>
      </c>
      <c r="GG257" s="146" t="str">
        <f t="shared" si="969"/>
        <v/>
      </c>
      <c r="GH257" s="147" t="str">
        <f t="shared" si="970"/>
        <v/>
      </c>
      <c r="GI257" s="148" t="str">
        <f t="shared" si="971"/>
        <v/>
      </c>
      <c r="GJ257" s="149" t="str">
        <f t="shared" si="972"/>
        <v/>
      </c>
      <c r="GK257" s="150" t="str">
        <f t="shared" si="973"/>
        <v/>
      </c>
      <c r="GL257" s="89"/>
      <c r="GM257" s="5"/>
      <c r="GN257" s="89"/>
      <c r="GO257" s="143" t="str">
        <f t="shared" si="974"/>
        <v/>
      </c>
      <c r="GP257" s="144" t="str">
        <f t="shared" si="975"/>
        <v/>
      </c>
      <c r="GQ257" s="145" t="str">
        <f t="shared" si="976"/>
        <v/>
      </c>
      <c r="GR257" s="145" t="str">
        <f t="shared" si="977"/>
        <v/>
      </c>
      <c r="GS257" s="146" t="str">
        <f t="shared" si="978"/>
        <v/>
      </c>
      <c r="GT257" s="147" t="str">
        <f t="shared" si="979"/>
        <v/>
      </c>
      <c r="GU257" s="148" t="str">
        <f t="shared" si="980"/>
        <v/>
      </c>
      <c r="GV257" s="149" t="str">
        <f t="shared" si="981"/>
        <v/>
      </c>
      <c r="GW257" s="150" t="str">
        <f t="shared" si="982"/>
        <v/>
      </c>
      <c r="GX257" s="89"/>
      <c r="GY257" s="5"/>
      <c r="GZ257" s="89"/>
      <c r="HA257" s="143" t="str">
        <f t="shared" si="983"/>
        <v/>
      </c>
      <c r="HB257" s="144" t="str">
        <f t="shared" si="984"/>
        <v/>
      </c>
      <c r="HC257" s="145" t="str">
        <f t="shared" si="985"/>
        <v/>
      </c>
      <c r="HD257" s="145" t="str">
        <f t="shared" si="986"/>
        <v/>
      </c>
      <c r="HE257" s="146" t="str">
        <f t="shared" si="987"/>
        <v/>
      </c>
      <c r="HF257" s="147" t="str">
        <f t="shared" si="988"/>
        <v/>
      </c>
      <c r="HG257" s="148" t="str">
        <f t="shared" si="989"/>
        <v/>
      </c>
      <c r="HH257" s="149" t="str">
        <f t="shared" si="990"/>
        <v/>
      </c>
      <c r="HI257" s="150" t="str">
        <f t="shared" si="991"/>
        <v/>
      </c>
      <c r="HJ257" s="89"/>
      <c r="HK257" s="5"/>
      <c r="HL257" s="89"/>
      <c r="HM257" s="143" t="str">
        <f t="shared" si="992"/>
        <v/>
      </c>
      <c r="HN257" s="144" t="str">
        <f t="shared" si="993"/>
        <v/>
      </c>
      <c r="HO257" s="145" t="str">
        <f t="shared" si="994"/>
        <v/>
      </c>
      <c r="HP257" s="145" t="str">
        <f t="shared" si="995"/>
        <v/>
      </c>
      <c r="HQ257" s="146" t="str">
        <f t="shared" si="996"/>
        <v/>
      </c>
      <c r="HR257" s="147" t="str">
        <f t="shared" si="997"/>
        <v/>
      </c>
      <c r="HS257" s="148" t="str">
        <f t="shared" si="998"/>
        <v/>
      </c>
      <c r="HT257" s="149" t="str">
        <f t="shared" si="999"/>
        <v/>
      </c>
      <c r="HU257" s="150" t="str">
        <f t="shared" si="1000"/>
        <v/>
      </c>
      <c r="HV257" s="89"/>
      <c r="HW257" s="5"/>
      <c r="HX257" s="89"/>
      <c r="HY257" s="143" t="str">
        <f t="shared" si="1001"/>
        <v/>
      </c>
      <c r="HZ257" s="144" t="str">
        <f t="shared" si="1002"/>
        <v/>
      </c>
      <c r="IA257" s="145" t="str">
        <f t="shared" si="1003"/>
        <v/>
      </c>
      <c r="IB257" s="145" t="str">
        <f t="shared" si="1004"/>
        <v/>
      </c>
      <c r="IC257" s="146" t="str">
        <f t="shared" si="1005"/>
        <v/>
      </c>
      <c r="ID257" s="147" t="str">
        <f t="shared" si="1006"/>
        <v/>
      </c>
      <c r="IE257" s="148" t="str">
        <f t="shared" si="1007"/>
        <v/>
      </c>
      <c r="IF257" s="149" t="str">
        <f t="shared" si="1008"/>
        <v/>
      </c>
      <c r="IG257" s="150" t="str">
        <f t="shared" si="1009"/>
        <v/>
      </c>
      <c r="IH257" s="89"/>
      <c r="II257" s="5"/>
      <c r="IJ257" s="89"/>
      <c r="IK257" s="143" t="str">
        <f t="shared" si="1010"/>
        <v/>
      </c>
      <c r="IL257" s="144" t="str">
        <f t="shared" si="1011"/>
        <v/>
      </c>
      <c r="IM257" s="145" t="str">
        <f t="shared" si="1012"/>
        <v/>
      </c>
      <c r="IN257" s="145" t="str">
        <f t="shared" si="1013"/>
        <v/>
      </c>
      <c r="IO257" s="146" t="str">
        <f t="shared" si="1014"/>
        <v/>
      </c>
      <c r="IP257" s="147" t="str">
        <f t="shared" si="1015"/>
        <v/>
      </c>
      <c r="IQ257" s="148" t="str">
        <f t="shared" si="1016"/>
        <v/>
      </c>
      <c r="IR257" s="149" t="str">
        <f t="shared" si="1017"/>
        <v/>
      </c>
      <c r="IS257" s="150" t="str">
        <f t="shared" si="1018"/>
        <v/>
      </c>
      <c r="IT257" s="89"/>
      <c r="IU257" s="5"/>
      <c r="IV257" s="89"/>
      <c r="IW257" s="143" t="str">
        <f t="shared" si="1019"/>
        <v/>
      </c>
      <c r="IX257" s="144" t="str">
        <f t="shared" si="1020"/>
        <v/>
      </c>
      <c r="IY257" s="145" t="str">
        <f t="shared" si="1021"/>
        <v/>
      </c>
      <c r="IZ257" s="145" t="str">
        <f t="shared" si="1022"/>
        <v/>
      </c>
      <c r="JA257" s="146" t="str">
        <f t="shared" si="1023"/>
        <v/>
      </c>
      <c r="JB257" s="147" t="str">
        <f t="shared" si="1024"/>
        <v/>
      </c>
      <c r="JC257" s="148" t="str">
        <f t="shared" si="1025"/>
        <v/>
      </c>
      <c r="JD257" s="149" t="str">
        <f t="shared" si="1026"/>
        <v/>
      </c>
      <c r="JE257" s="150" t="str">
        <f t="shared" si="1027"/>
        <v/>
      </c>
      <c r="JF257" s="89"/>
      <c r="JG257" s="5"/>
      <c r="JH257" s="89"/>
      <c r="JI257" s="143" t="str">
        <f t="shared" si="1028"/>
        <v/>
      </c>
      <c r="JJ257" s="144" t="str">
        <f t="shared" si="1029"/>
        <v/>
      </c>
      <c r="JK257" s="145" t="str">
        <f t="shared" si="1030"/>
        <v/>
      </c>
      <c r="JL257" s="145" t="str">
        <f t="shared" si="1031"/>
        <v/>
      </c>
      <c r="JM257" s="146" t="str">
        <f t="shared" si="1032"/>
        <v/>
      </c>
      <c r="JN257" s="147" t="str">
        <f t="shared" si="1033"/>
        <v/>
      </c>
      <c r="JO257" s="148" t="str">
        <f t="shared" si="1034"/>
        <v/>
      </c>
      <c r="JP257" s="149" t="str">
        <f t="shared" si="1035"/>
        <v/>
      </c>
      <c r="JQ257" s="150" t="str">
        <f t="shared" si="1036"/>
        <v/>
      </c>
      <c r="JR257" s="89"/>
      <c r="JS257" s="5"/>
      <c r="JT257" s="89"/>
      <c r="JU257" s="143" t="str">
        <f t="shared" si="1037"/>
        <v/>
      </c>
      <c r="JV257" s="144" t="str">
        <f t="shared" si="1038"/>
        <v/>
      </c>
      <c r="JW257" s="145" t="str">
        <f t="shared" si="1039"/>
        <v/>
      </c>
      <c r="JX257" s="145" t="str">
        <f t="shared" si="1040"/>
        <v/>
      </c>
      <c r="JY257" s="146" t="str">
        <f t="shared" si="1041"/>
        <v/>
      </c>
      <c r="JZ257" s="147" t="str">
        <f t="shared" si="1042"/>
        <v/>
      </c>
      <c r="KA257" s="148" t="str">
        <f t="shared" si="1043"/>
        <v/>
      </c>
      <c r="KB257" s="149" t="str">
        <f t="shared" si="1044"/>
        <v/>
      </c>
      <c r="KC257" s="150" t="str">
        <f t="shared" si="1045"/>
        <v/>
      </c>
      <c r="KD257" s="89"/>
      <c r="KE257" s="5"/>
      <c r="KF257" s="89"/>
    </row>
    <row r="258" spans="1:292" ht="13.5" customHeight="1" x14ac:dyDescent="0.25">
      <c r="A258" s="100"/>
      <c r="E258" s="143" t="str">
        <f t="shared" si="845"/>
        <v/>
      </c>
      <c r="F258" s="144" t="str">
        <f t="shared" si="846"/>
        <v/>
      </c>
      <c r="G258" s="145" t="str">
        <f t="shared" si="847"/>
        <v/>
      </c>
      <c r="H258" s="145" t="str">
        <f t="shared" si="848"/>
        <v/>
      </c>
      <c r="I258" s="146" t="str">
        <f t="shared" si="849"/>
        <v/>
      </c>
      <c r="J258" s="147" t="str">
        <f t="shared" si="850"/>
        <v/>
      </c>
      <c r="K258" s="148" t="str">
        <f t="shared" si="851"/>
        <v/>
      </c>
      <c r="L258" s="149" t="str">
        <f t="shared" si="852"/>
        <v/>
      </c>
      <c r="M258" s="150" t="str">
        <f t="shared" si="853"/>
        <v/>
      </c>
      <c r="O258" s="5"/>
      <c r="Q258" s="143" t="str">
        <f t="shared" si="854"/>
        <v/>
      </c>
      <c r="R258" s="144" t="str">
        <f t="shared" si="855"/>
        <v/>
      </c>
      <c r="S258" s="145" t="str">
        <f t="shared" si="856"/>
        <v/>
      </c>
      <c r="T258" s="145" t="str">
        <f t="shared" si="857"/>
        <v/>
      </c>
      <c r="U258" s="146" t="str">
        <f t="shared" si="858"/>
        <v/>
      </c>
      <c r="V258" s="147" t="str">
        <f t="shared" si="859"/>
        <v/>
      </c>
      <c r="W258" s="148" t="str">
        <f t="shared" si="860"/>
        <v/>
      </c>
      <c r="X258" s="149" t="str">
        <f t="shared" si="861"/>
        <v/>
      </c>
      <c r="Y258" s="150" t="str">
        <f t="shared" si="862"/>
        <v/>
      </c>
      <c r="AA258" s="5"/>
      <c r="AC258" s="143" t="str">
        <f t="shared" si="863"/>
        <v/>
      </c>
      <c r="AD258" s="144" t="str">
        <f t="shared" si="864"/>
        <v/>
      </c>
      <c r="AE258" s="145" t="str">
        <f t="shared" si="865"/>
        <v/>
      </c>
      <c r="AF258" s="145" t="str">
        <f t="shared" si="866"/>
        <v/>
      </c>
      <c r="AG258" s="146" t="str">
        <f t="shared" si="867"/>
        <v/>
      </c>
      <c r="AH258" s="147" t="str">
        <f t="shared" si="868"/>
        <v/>
      </c>
      <c r="AI258" s="148" t="str">
        <f t="shared" si="869"/>
        <v/>
      </c>
      <c r="AJ258" s="149" t="str">
        <f t="shared" si="870"/>
        <v/>
      </c>
      <c r="AK258" s="150" t="str">
        <f t="shared" si="871"/>
        <v/>
      </c>
      <c r="AM258" s="5"/>
      <c r="AO258" s="143" t="str">
        <f t="shared" si="831"/>
        <v/>
      </c>
      <c r="AP258" s="144" t="str">
        <f t="shared" si="832"/>
        <v/>
      </c>
      <c r="AQ258" s="145" t="str">
        <f t="shared" si="872"/>
        <v/>
      </c>
      <c r="AR258" s="145" t="str">
        <f t="shared" si="873"/>
        <v/>
      </c>
      <c r="AS258" s="146" t="str">
        <f t="shared" si="833"/>
        <v/>
      </c>
      <c r="AT258" s="147" t="str">
        <f t="shared" si="834"/>
        <v/>
      </c>
      <c r="AU258" s="148" t="str">
        <f t="shared" si="835"/>
        <v/>
      </c>
      <c r="AV258" s="149" t="str">
        <f t="shared" si="836"/>
        <v/>
      </c>
      <c r="AW258" s="150" t="str">
        <f t="shared" si="837"/>
        <v/>
      </c>
      <c r="AX258" s="89"/>
      <c r="AY258" s="5"/>
      <c r="AZ258" s="89"/>
      <c r="BA258" s="143" t="str">
        <f t="shared" si="838"/>
        <v/>
      </c>
      <c r="BB258" s="144" t="str">
        <f t="shared" si="839"/>
        <v/>
      </c>
      <c r="BC258" s="145" t="str">
        <f t="shared" si="874"/>
        <v/>
      </c>
      <c r="BD258" s="145" t="str">
        <f t="shared" si="875"/>
        <v/>
      </c>
      <c r="BE258" s="146" t="str">
        <f t="shared" si="840"/>
        <v/>
      </c>
      <c r="BF258" s="147" t="str">
        <f t="shared" si="841"/>
        <v/>
      </c>
      <c r="BG258" s="148" t="str">
        <f t="shared" si="842"/>
        <v/>
      </c>
      <c r="BH258" s="149" t="str">
        <f t="shared" si="843"/>
        <v/>
      </c>
      <c r="BI258" s="150" t="str">
        <f t="shared" si="844"/>
        <v/>
      </c>
      <c r="BJ258" s="89"/>
      <c r="BK258" s="5"/>
      <c r="BL258" s="89"/>
      <c r="BM258" s="143" t="str">
        <f t="shared" si="876"/>
        <v/>
      </c>
      <c r="BN258" s="144" t="str">
        <f t="shared" si="877"/>
        <v/>
      </c>
      <c r="BO258" s="145" t="str">
        <f t="shared" si="878"/>
        <v/>
      </c>
      <c r="BP258" s="145" t="str">
        <f t="shared" si="879"/>
        <v/>
      </c>
      <c r="BQ258" s="146" t="str">
        <f t="shared" si="880"/>
        <v/>
      </c>
      <c r="BR258" s="147" t="str">
        <f t="shared" si="881"/>
        <v/>
      </c>
      <c r="BS258" s="148" t="str">
        <f t="shared" si="882"/>
        <v/>
      </c>
      <c r="BT258" s="149" t="str">
        <f t="shared" si="883"/>
        <v/>
      </c>
      <c r="BU258" s="150" t="str">
        <f t="shared" si="884"/>
        <v/>
      </c>
      <c r="BV258" s="89"/>
      <c r="BW258" s="5"/>
      <c r="BX258" s="89"/>
      <c r="BY258" s="143" t="str">
        <f t="shared" si="885"/>
        <v/>
      </c>
      <c r="BZ258" s="144" t="str">
        <f t="shared" si="886"/>
        <v/>
      </c>
      <c r="CA258" s="145" t="str">
        <f t="shared" si="887"/>
        <v/>
      </c>
      <c r="CB258" s="145" t="str">
        <f t="shared" si="888"/>
        <v/>
      </c>
      <c r="CC258" s="146" t="str">
        <f t="shared" si="889"/>
        <v/>
      </c>
      <c r="CD258" s="147" t="str">
        <f t="shared" si="890"/>
        <v/>
      </c>
      <c r="CE258" s="148" t="str">
        <f t="shared" si="891"/>
        <v/>
      </c>
      <c r="CF258" s="149" t="str">
        <f t="shared" si="892"/>
        <v/>
      </c>
      <c r="CG258" s="150" t="str">
        <f t="shared" si="893"/>
        <v/>
      </c>
      <c r="CH258" s="89"/>
      <c r="CI258" s="5"/>
      <c r="CJ258" s="89"/>
      <c r="CK258" s="143" t="str">
        <f t="shared" si="894"/>
        <v/>
      </c>
      <c r="CL258" s="144" t="str">
        <f t="shared" si="895"/>
        <v/>
      </c>
      <c r="CM258" s="145" t="str">
        <f t="shared" si="896"/>
        <v/>
      </c>
      <c r="CN258" s="145" t="str">
        <f t="shared" si="897"/>
        <v/>
      </c>
      <c r="CO258" s="146" t="str">
        <f t="shared" si="898"/>
        <v/>
      </c>
      <c r="CP258" s="147" t="str">
        <f t="shared" si="899"/>
        <v/>
      </c>
      <c r="CQ258" s="148" t="str">
        <f t="shared" si="900"/>
        <v/>
      </c>
      <c r="CR258" s="149" t="str">
        <f t="shared" si="901"/>
        <v/>
      </c>
      <c r="CS258" s="150" t="str">
        <f t="shared" si="902"/>
        <v/>
      </c>
      <c r="CT258" s="89"/>
      <c r="CU258" s="5"/>
      <c r="CV258" s="89"/>
      <c r="CW258" s="143" t="str">
        <f t="shared" si="903"/>
        <v/>
      </c>
      <c r="CX258" s="144" t="str">
        <f t="shared" si="904"/>
        <v/>
      </c>
      <c r="CY258" s="145" t="str">
        <f t="shared" si="905"/>
        <v/>
      </c>
      <c r="CZ258" s="145" t="str">
        <f t="shared" si="906"/>
        <v/>
      </c>
      <c r="DA258" s="146" t="str">
        <f t="shared" si="907"/>
        <v/>
      </c>
      <c r="DB258" s="147" t="str">
        <f t="shared" si="908"/>
        <v/>
      </c>
      <c r="DC258" s="148" t="str">
        <f t="shared" si="909"/>
        <v/>
      </c>
      <c r="DD258" s="149" t="str">
        <f t="shared" si="910"/>
        <v/>
      </c>
      <c r="DE258" s="150" t="str">
        <f t="shared" si="911"/>
        <v/>
      </c>
      <c r="DF258" s="89"/>
      <c r="DG258" s="5"/>
      <c r="DH258" s="89"/>
      <c r="DI258" s="143" t="str">
        <f t="shared" si="912"/>
        <v/>
      </c>
      <c r="DJ258" s="144" t="str">
        <f t="shared" si="913"/>
        <v/>
      </c>
      <c r="DK258" s="145" t="str">
        <f t="shared" si="914"/>
        <v/>
      </c>
      <c r="DL258" s="145" t="str">
        <f t="shared" si="915"/>
        <v/>
      </c>
      <c r="DM258" s="146" t="str">
        <f t="shared" si="916"/>
        <v/>
      </c>
      <c r="DN258" s="147" t="str">
        <f t="shared" si="917"/>
        <v/>
      </c>
      <c r="DO258" s="148" t="str">
        <f t="shared" si="918"/>
        <v/>
      </c>
      <c r="DP258" s="149" t="str">
        <f t="shared" si="919"/>
        <v/>
      </c>
      <c r="DQ258" s="150" t="str">
        <f t="shared" si="920"/>
        <v/>
      </c>
      <c r="DR258" s="89"/>
      <c r="DS258" s="5"/>
      <c r="DT258" s="89"/>
      <c r="DU258" s="143" t="str">
        <f t="shared" si="921"/>
        <v/>
      </c>
      <c r="DV258" s="144" t="str">
        <f t="shared" si="922"/>
        <v/>
      </c>
      <c r="DW258" s="145" t="str">
        <f t="shared" si="923"/>
        <v/>
      </c>
      <c r="DX258" s="145" t="str">
        <f t="shared" si="924"/>
        <v/>
      </c>
      <c r="DY258" s="146" t="str">
        <f t="shared" si="925"/>
        <v/>
      </c>
      <c r="DZ258" s="147" t="str">
        <f t="shared" si="926"/>
        <v/>
      </c>
      <c r="EA258" s="148" t="str">
        <f t="shared" si="927"/>
        <v/>
      </c>
      <c r="EB258" s="149" t="str">
        <f t="shared" si="928"/>
        <v/>
      </c>
      <c r="EC258" s="150" t="str">
        <f t="shared" si="929"/>
        <v/>
      </c>
      <c r="ED258" s="89"/>
      <c r="EE258" s="5"/>
      <c r="EF258" s="89"/>
      <c r="EG258" s="143" t="str">
        <f t="shared" si="930"/>
        <v/>
      </c>
      <c r="EH258" s="144" t="str">
        <f t="shared" si="931"/>
        <v/>
      </c>
      <c r="EI258" s="145" t="str">
        <f t="shared" si="932"/>
        <v/>
      </c>
      <c r="EJ258" s="145" t="str">
        <f t="shared" si="933"/>
        <v/>
      </c>
      <c r="EK258" s="146" t="str">
        <f t="shared" si="934"/>
        <v/>
      </c>
      <c r="EL258" s="147" t="str">
        <f t="shared" si="935"/>
        <v/>
      </c>
      <c r="EM258" s="148" t="str">
        <f t="shared" si="936"/>
        <v/>
      </c>
      <c r="EN258" s="149" t="str">
        <f t="shared" si="937"/>
        <v/>
      </c>
      <c r="EO258" s="150" t="str">
        <f t="shared" si="938"/>
        <v/>
      </c>
      <c r="EP258" s="89"/>
      <c r="EQ258" s="5"/>
      <c r="ER258" s="89"/>
      <c r="ES258" s="143" t="str">
        <f t="shared" si="939"/>
        <v/>
      </c>
      <c r="ET258" s="144" t="str">
        <f t="shared" si="940"/>
        <v/>
      </c>
      <c r="EU258" s="145" t="str">
        <f t="shared" si="941"/>
        <v/>
      </c>
      <c r="EV258" s="145" t="str">
        <f t="shared" si="942"/>
        <v/>
      </c>
      <c r="EW258" s="146" t="str">
        <f t="shared" si="943"/>
        <v/>
      </c>
      <c r="EX258" s="147" t="str">
        <f t="shared" si="944"/>
        <v/>
      </c>
      <c r="EY258" s="148" t="str">
        <f t="shared" si="945"/>
        <v/>
      </c>
      <c r="EZ258" s="149" t="str">
        <f t="shared" si="946"/>
        <v/>
      </c>
      <c r="FA258" s="150" t="str">
        <f t="shared" si="947"/>
        <v/>
      </c>
      <c r="FB258" s="89"/>
      <c r="FC258" s="5"/>
      <c r="FD258" s="89"/>
      <c r="FE258" s="143" t="str">
        <f t="shared" si="948"/>
        <v/>
      </c>
      <c r="FF258" s="144" t="str">
        <f t="shared" si="949"/>
        <v/>
      </c>
      <c r="FG258" s="145" t="str">
        <f t="shared" si="950"/>
        <v/>
      </c>
      <c r="FH258" s="145" t="str">
        <f t="shared" si="951"/>
        <v/>
      </c>
      <c r="FI258" s="146" t="str">
        <f t="shared" si="952"/>
        <v/>
      </c>
      <c r="FJ258" s="147" t="str">
        <f t="shared" si="953"/>
        <v/>
      </c>
      <c r="FK258" s="148" t="str">
        <f t="shared" si="954"/>
        <v/>
      </c>
      <c r="FL258" s="149" t="str">
        <f t="shared" si="955"/>
        <v/>
      </c>
      <c r="FM258" s="150" t="str">
        <f t="shared" si="956"/>
        <v/>
      </c>
      <c r="FN258" s="89"/>
      <c r="FO258" s="5"/>
      <c r="FP258" s="89"/>
      <c r="FQ258" s="143" t="str">
        <f>IF(FU258="","",#REF!)</f>
        <v/>
      </c>
      <c r="FR258" s="144" t="str">
        <f t="shared" si="957"/>
        <v/>
      </c>
      <c r="FS258" s="145" t="str">
        <f t="shared" si="958"/>
        <v/>
      </c>
      <c r="FT258" s="145" t="str">
        <f t="shared" si="959"/>
        <v/>
      </c>
      <c r="FU258" s="146" t="str">
        <f t="shared" si="960"/>
        <v/>
      </c>
      <c r="FV258" s="147" t="str">
        <f t="shared" si="961"/>
        <v/>
      </c>
      <c r="FW258" s="148" t="str">
        <f t="shared" si="962"/>
        <v/>
      </c>
      <c r="FX258" s="149" t="str">
        <f t="shared" si="963"/>
        <v/>
      </c>
      <c r="FY258" s="150" t="str">
        <f t="shared" si="964"/>
        <v/>
      </c>
      <c r="FZ258" s="89"/>
      <c r="GA258" s="5"/>
      <c r="GB258" s="89"/>
      <c r="GC258" s="143" t="str">
        <f t="shared" si="965"/>
        <v/>
      </c>
      <c r="GD258" s="144" t="str">
        <f t="shared" si="966"/>
        <v/>
      </c>
      <c r="GE258" s="145" t="str">
        <f t="shared" si="967"/>
        <v/>
      </c>
      <c r="GF258" s="145" t="str">
        <f t="shared" si="968"/>
        <v/>
      </c>
      <c r="GG258" s="146" t="str">
        <f t="shared" si="969"/>
        <v/>
      </c>
      <c r="GH258" s="147" t="str">
        <f t="shared" si="970"/>
        <v/>
      </c>
      <c r="GI258" s="148" t="str">
        <f t="shared" si="971"/>
        <v/>
      </c>
      <c r="GJ258" s="149" t="str">
        <f t="shared" si="972"/>
        <v/>
      </c>
      <c r="GK258" s="150" t="str">
        <f t="shared" si="973"/>
        <v/>
      </c>
      <c r="GL258" s="89"/>
      <c r="GM258" s="5"/>
      <c r="GN258" s="89"/>
      <c r="GO258" s="143" t="str">
        <f t="shared" si="974"/>
        <v/>
      </c>
      <c r="GP258" s="144" t="str">
        <f t="shared" si="975"/>
        <v/>
      </c>
      <c r="GQ258" s="145" t="str">
        <f t="shared" si="976"/>
        <v/>
      </c>
      <c r="GR258" s="145" t="str">
        <f t="shared" si="977"/>
        <v/>
      </c>
      <c r="GS258" s="146" t="str">
        <f t="shared" si="978"/>
        <v/>
      </c>
      <c r="GT258" s="147" t="str">
        <f t="shared" si="979"/>
        <v/>
      </c>
      <c r="GU258" s="148" t="str">
        <f t="shared" si="980"/>
        <v/>
      </c>
      <c r="GV258" s="149" t="str">
        <f t="shared" si="981"/>
        <v/>
      </c>
      <c r="GW258" s="150" t="str">
        <f t="shared" si="982"/>
        <v/>
      </c>
      <c r="GX258" s="89"/>
      <c r="GY258" s="5"/>
      <c r="GZ258" s="89"/>
      <c r="HA258" s="143" t="str">
        <f t="shared" si="983"/>
        <v/>
      </c>
      <c r="HB258" s="144" t="str">
        <f t="shared" si="984"/>
        <v/>
      </c>
      <c r="HC258" s="145" t="str">
        <f t="shared" si="985"/>
        <v/>
      </c>
      <c r="HD258" s="145" t="str">
        <f t="shared" si="986"/>
        <v/>
      </c>
      <c r="HE258" s="146" t="str">
        <f t="shared" si="987"/>
        <v/>
      </c>
      <c r="HF258" s="147" t="str">
        <f t="shared" si="988"/>
        <v/>
      </c>
      <c r="HG258" s="148" t="str">
        <f t="shared" si="989"/>
        <v/>
      </c>
      <c r="HH258" s="149" t="str">
        <f t="shared" si="990"/>
        <v/>
      </c>
      <c r="HI258" s="150" t="str">
        <f t="shared" si="991"/>
        <v/>
      </c>
      <c r="HJ258" s="89"/>
      <c r="HK258" s="5"/>
      <c r="HL258" s="89"/>
      <c r="HM258" s="143" t="str">
        <f t="shared" si="992"/>
        <v/>
      </c>
      <c r="HN258" s="144" t="str">
        <f t="shared" si="993"/>
        <v/>
      </c>
      <c r="HO258" s="145" t="str">
        <f t="shared" si="994"/>
        <v/>
      </c>
      <c r="HP258" s="145" t="str">
        <f t="shared" si="995"/>
        <v/>
      </c>
      <c r="HQ258" s="146" t="str">
        <f t="shared" si="996"/>
        <v/>
      </c>
      <c r="HR258" s="147" t="str">
        <f t="shared" si="997"/>
        <v/>
      </c>
      <c r="HS258" s="148" t="str">
        <f t="shared" si="998"/>
        <v/>
      </c>
      <c r="HT258" s="149" t="str">
        <f t="shared" si="999"/>
        <v/>
      </c>
      <c r="HU258" s="150" t="str">
        <f t="shared" si="1000"/>
        <v/>
      </c>
      <c r="HV258" s="89"/>
      <c r="HW258" s="5"/>
      <c r="HX258" s="89"/>
      <c r="HY258" s="143" t="str">
        <f t="shared" si="1001"/>
        <v/>
      </c>
      <c r="HZ258" s="144" t="str">
        <f t="shared" si="1002"/>
        <v/>
      </c>
      <c r="IA258" s="145" t="str">
        <f t="shared" si="1003"/>
        <v/>
      </c>
      <c r="IB258" s="145" t="str">
        <f t="shared" si="1004"/>
        <v/>
      </c>
      <c r="IC258" s="146" t="str">
        <f t="shared" si="1005"/>
        <v/>
      </c>
      <c r="ID258" s="147" t="str">
        <f t="shared" si="1006"/>
        <v/>
      </c>
      <c r="IE258" s="148" t="str">
        <f t="shared" si="1007"/>
        <v/>
      </c>
      <c r="IF258" s="149" t="str">
        <f t="shared" si="1008"/>
        <v/>
      </c>
      <c r="IG258" s="150" t="str">
        <f t="shared" si="1009"/>
        <v/>
      </c>
      <c r="IH258" s="89"/>
      <c r="II258" s="5"/>
      <c r="IJ258" s="89"/>
      <c r="IK258" s="143" t="str">
        <f t="shared" si="1010"/>
        <v/>
      </c>
      <c r="IL258" s="144" t="str">
        <f t="shared" si="1011"/>
        <v/>
      </c>
      <c r="IM258" s="145" t="str">
        <f t="shared" si="1012"/>
        <v/>
      </c>
      <c r="IN258" s="145" t="str">
        <f t="shared" si="1013"/>
        <v/>
      </c>
      <c r="IO258" s="146" t="str">
        <f t="shared" si="1014"/>
        <v/>
      </c>
      <c r="IP258" s="147" t="str">
        <f t="shared" si="1015"/>
        <v/>
      </c>
      <c r="IQ258" s="148" t="str">
        <f t="shared" si="1016"/>
        <v/>
      </c>
      <c r="IR258" s="149" t="str">
        <f t="shared" si="1017"/>
        <v/>
      </c>
      <c r="IS258" s="150" t="str">
        <f t="shared" si="1018"/>
        <v/>
      </c>
      <c r="IT258" s="89"/>
      <c r="IU258" s="5"/>
      <c r="IV258" s="89"/>
      <c r="IW258" s="143" t="str">
        <f t="shared" si="1019"/>
        <v/>
      </c>
      <c r="IX258" s="144" t="str">
        <f t="shared" si="1020"/>
        <v/>
      </c>
      <c r="IY258" s="145" t="str">
        <f t="shared" si="1021"/>
        <v/>
      </c>
      <c r="IZ258" s="145" t="str">
        <f t="shared" si="1022"/>
        <v/>
      </c>
      <c r="JA258" s="146" t="str">
        <f t="shared" si="1023"/>
        <v/>
      </c>
      <c r="JB258" s="147" t="str">
        <f t="shared" si="1024"/>
        <v/>
      </c>
      <c r="JC258" s="148" t="str">
        <f t="shared" si="1025"/>
        <v/>
      </c>
      <c r="JD258" s="149" t="str">
        <f t="shared" si="1026"/>
        <v/>
      </c>
      <c r="JE258" s="150" t="str">
        <f t="shared" si="1027"/>
        <v/>
      </c>
      <c r="JF258" s="89"/>
      <c r="JG258" s="5"/>
      <c r="JH258" s="89"/>
      <c r="JI258" s="143" t="str">
        <f t="shared" si="1028"/>
        <v/>
      </c>
      <c r="JJ258" s="144" t="str">
        <f t="shared" si="1029"/>
        <v/>
      </c>
      <c r="JK258" s="145" t="str">
        <f t="shared" si="1030"/>
        <v/>
      </c>
      <c r="JL258" s="145" t="str">
        <f t="shared" si="1031"/>
        <v/>
      </c>
      <c r="JM258" s="146" t="str">
        <f t="shared" si="1032"/>
        <v/>
      </c>
      <c r="JN258" s="147" t="str">
        <f t="shared" si="1033"/>
        <v/>
      </c>
      <c r="JO258" s="148" t="str">
        <f t="shared" si="1034"/>
        <v/>
      </c>
      <c r="JP258" s="149" t="str">
        <f t="shared" si="1035"/>
        <v/>
      </c>
      <c r="JQ258" s="150" t="str">
        <f t="shared" si="1036"/>
        <v/>
      </c>
      <c r="JR258" s="89"/>
      <c r="JS258" s="5"/>
      <c r="JT258" s="89"/>
      <c r="JU258" s="143" t="str">
        <f t="shared" si="1037"/>
        <v/>
      </c>
      <c r="JV258" s="144" t="str">
        <f t="shared" si="1038"/>
        <v/>
      </c>
      <c r="JW258" s="145" t="str">
        <f t="shared" si="1039"/>
        <v/>
      </c>
      <c r="JX258" s="145" t="str">
        <f t="shared" si="1040"/>
        <v/>
      </c>
      <c r="JY258" s="146" t="str">
        <f t="shared" si="1041"/>
        <v/>
      </c>
      <c r="JZ258" s="147" t="str">
        <f t="shared" si="1042"/>
        <v/>
      </c>
      <c r="KA258" s="148" t="str">
        <f t="shared" si="1043"/>
        <v/>
      </c>
      <c r="KB258" s="149" t="str">
        <f t="shared" si="1044"/>
        <v/>
      </c>
      <c r="KC258" s="150" t="str">
        <f t="shared" si="1045"/>
        <v/>
      </c>
      <c r="KD258" s="89"/>
      <c r="KE258" s="5"/>
      <c r="KF258" s="89"/>
    </row>
    <row r="259" spans="1:292" ht="13.5" customHeight="1" x14ac:dyDescent="0.25">
      <c r="A259" s="100"/>
      <c r="E259" s="143" t="str">
        <f t="shared" si="845"/>
        <v/>
      </c>
      <c r="F259" s="144" t="str">
        <f t="shared" si="846"/>
        <v/>
      </c>
      <c r="G259" s="145" t="str">
        <f t="shared" si="847"/>
        <v/>
      </c>
      <c r="H259" s="145" t="str">
        <f t="shared" si="848"/>
        <v/>
      </c>
      <c r="I259" s="146" t="str">
        <f t="shared" si="849"/>
        <v/>
      </c>
      <c r="J259" s="147" t="str">
        <f t="shared" si="850"/>
        <v/>
      </c>
      <c r="K259" s="148" t="str">
        <f t="shared" si="851"/>
        <v/>
      </c>
      <c r="L259" s="149" t="str">
        <f t="shared" si="852"/>
        <v/>
      </c>
      <c r="M259" s="150" t="str">
        <f t="shared" si="853"/>
        <v/>
      </c>
      <c r="O259" s="5"/>
      <c r="Q259" s="143" t="str">
        <f t="shared" si="854"/>
        <v/>
      </c>
      <c r="R259" s="144" t="str">
        <f t="shared" si="855"/>
        <v/>
      </c>
      <c r="S259" s="145" t="str">
        <f t="shared" si="856"/>
        <v/>
      </c>
      <c r="T259" s="145" t="str">
        <f t="shared" si="857"/>
        <v/>
      </c>
      <c r="U259" s="146" t="str">
        <f t="shared" si="858"/>
        <v/>
      </c>
      <c r="V259" s="147" t="str">
        <f t="shared" si="859"/>
        <v/>
      </c>
      <c r="W259" s="148" t="str">
        <f t="shared" si="860"/>
        <v/>
      </c>
      <c r="X259" s="149" t="str">
        <f t="shared" si="861"/>
        <v/>
      </c>
      <c r="Y259" s="150" t="str">
        <f t="shared" si="862"/>
        <v/>
      </c>
      <c r="AA259" s="5"/>
      <c r="AC259" s="143" t="str">
        <f t="shared" si="863"/>
        <v/>
      </c>
      <c r="AD259" s="144" t="str">
        <f t="shared" si="864"/>
        <v/>
      </c>
      <c r="AE259" s="145" t="str">
        <f t="shared" si="865"/>
        <v/>
      </c>
      <c r="AF259" s="145" t="str">
        <f t="shared" si="866"/>
        <v/>
      </c>
      <c r="AG259" s="146" t="str">
        <f t="shared" si="867"/>
        <v/>
      </c>
      <c r="AH259" s="147" t="str">
        <f t="shared" si="868"/>
        <v/>
      </c>
      <c r="AI259" s="148" t="str">
        <f t="shared" si="869"/>
        <v/>
      </c>
      <c r="AJ259" s="149" t="str">
        <f t="shared" si="870"/>
        <v/>
      </c>
      <c r="AK259" s="150" t="str">
        <f t="shared" si="871"/>
        <v/>
      </c>
      <c r="AM259" s="5"/>
      <c r="AO259" s="143" t="str">
        <f t="shared" si="831"/>
        <v/>
      </c>
      <c r="AP259" s="144" t="str">
        <f t="shared" si="832"/>
        <v/>
      </c>
      <c r="AQ259" s="145" t="str">
        <f t="shared" si="872"/>
        <v/>
      </c>
      <c r="AR259" s="145" t="str">
        <f t="shared" si="873"/>
        <v/>
      </c>
      <c r="AS259" s="146" t="str">
        <f t="shared" si="833"/>
        <v/>
      </c>
      <c r="AT259" s="147" t="str">
        <f t="shared" si="834"/>
        <v/>
      </c>
      <c r="AU259" s="148" t="str">
        <f t="shared" si="835"/>
        <v/>
      </c>
      <c r="AV259" s="149" t="str">
        <f t="shared" si="836"/>
        <v/>
      </c>
      <c r="AW259" s="150" t="str">
        <f t="shared" si="837"/>
        <v/>
      </c>
      <c r="AX259" s="89"/>
      <c r="AY259" s="5"/>
      <c r="AZ259" s="89"/>
      <c r="BA259" s="143" t="str">
        <f t="shared" si="838"/>
        <v/>
      </c>
      <c r="BB259" s="144" t="str">
        <f t="shared" si="839"/>
        <v/>
      </c>
      <c r="BC259" s="145" t="str">
        <f t="shared" si="874"/>
        <v/>
      </c>
      <c r="BD259" s="145" t="str">
        <f t="shared" si="875"/>
        <v/>
      </c>
      <c r="BE259" s="146" t="str">
        <f t="shared" si="840"/>
        <v/>
      </c>
      <c r="BF259" s="147" t="str">
        <f t="shared" si="841"/>
        <v/>
      </c>
      <c r="BG259" s="148" t="str">
        <f t="shared" si="842"/>
        <v/>
      </c>
      <c r="BH259" s="149" t="str">
        <f t="shared" si="843"/>
        <v/>
      </c>
      <c r="BI259" s="150" t="str">
        <f t="shared" si="844"/>
        <v/>
      </c>
      <c r="BJ259" s="89"/>
      <c r="BK259" s="5"/>
      <c r="BL259" s="89"/>
      <c r="BM259" s="143" t="str">
        <f t="shared" si="876"/>
        <v/>
      </c>
      <c r="BN259" s="144" t="str">
        <f t="shared" si="877"/>
        <v/>
      </c>
      <c r="BO259" s="145" t="str">
        <f t="shared" si="878"/>
        <v/>
      </c>
      <c r="BP259" s="145" t="str">
        <f t="shared" si="879"/>
        <v/>
      </c>
      <c r="BQ259" s="146" t="str">
        <f t="shared" si="880"/>
        <v/>
      </c>
      <c r="BR259" s="147" t="str">
        <f t="shared" si="881"/>
        <v/>
      </c>
      <c r="BS259" s="148" t="str">
        <f t="shared" si="882"/>
        <v/>
      </c>
      <c r="BT259" s="149" t="str">
        <f t="shared" si="883"/>
        <v/>
      </c>
      <c r="BU259" s="150" t="str">
        <f t="shared" si="884"/>
        <v/>
      </c>
      <c r="BV259" s="89"/>
      <c r="BW259" s="5"/>
      <c r="BX259" s="89"/>
      <c r="BY259" s="143" t="str">
        <f t="shared" si="885"/>
        <v/>
      </c>
      <c r="BZ259" s="144" t="str">
        <f t="shared" si="886"/>
        <v/>
      </c>
      <c r="CA259" s="145" t="str">
        <f t="shared" si="887"/>
        <v/>
      </c>
      <c r="CB259" s="145" t="str">
        <f t="shared" si="888"/>
        <v/>
      </c>
      <c r="CC259" s="146" t="str">
        <f t="shared" si="889"/>
        <v/>
      </c>
      <c r="CD259" s="147" t="str">
        <f t="shared" si="890"/>
        <v/>
      </c>
      <c r="CE259" s="148" t="str">
        <f t="shared" si="891"/>
        <v/>
      </c>
      <c r="CF259" s="149" t="str">
        <f t="shared" si="892"/>
        <v/>
      </c>
      <c r="CG259" s="150" t="str">
        <f t="shared" si="893"/>
        <v/>
      </c>
      <c r="CH259" s="89"/>
      <c r="CI259" s="5"/>
      <c r="CJ259" s="89"/>
      <c r="CK259" s="143" t="str">
        <f t="shared" si="894"/>
        <v/>
      </c>
      <c r="CL259" s="144" t="str">
        <f t="shared" si="895"/>
        <v/>
      </c>
      <c r="CM259" s="145" t="str">
        <f t="shared" si="896"/>
        <v/>
      </c>
      <c r="CN259" s="145" t="str">
        <f t="shared" si="897"/>
        <v/>
      </c>
      <c r="CO259" s="146" t="str">
        <f t="shared" si="898"/>
        <v/>
      </c>
      <c r="CP259" s="147" t="str">
        <f t="shared" si="899"/>
        <v/>
      </c>
      <c r="CQ259" s="148" t="str">
        <f t="shared" si="900"/>
        <v/>
      </c>
      <c r="CR259" s="149" t="str">
        <f t="shared" si="901"/>
        <v/>
      </c>
      <c r="CS259" s="150" t="str">
        <f t="shared" si="902"/>
        <v/>
      </c>
      <c r="CT259" s="89"/>
      <c r="CU259" s="5"/>
      <c r="CV259" s="89"/>
      <c r="CW259" s="143" t="str">
        <f t="shared" si="903"/>
        <v/>
      </c>
      <c r="CX259" s="144" t="str">
        <f t="shared" si="904"/>
        <v/>
      </c>
      <c r="CY259" s="145" t="str">
        <f t="shared" si="905"/>
        <v/>
      </c>
      <c r="CZ259" s="145" t="str">
        <f t="shared" si="906"/>
        <v/>
      </c>
      <c r="DA259" s="146" t="str">
        <f t="shared" si="907"/>
        <v/>
      </c>
      <c r="DB259" s="147" t="str">
        <f t="shared" si="908"/>
        <v/>
      </c>
      <c r="DC259" s="148" t="str">
        <f t="shared" si="909"/>
        <v/>
      </c>
      <c r="DD259" s="149" t="str">
        <f t="shared" si="910"/>
        <v/>
      </c>
      <c r="DE259" s="150" t="str">
        <f t="shared" si="911"/>
        <v/>
      </c>
      <c r="DF259" s="89"/>
      <c r="DG259" s="5"/>
      <c r="DH259" s="89"/>
      <c r="DI259" s="143" t="str">
        <f t="shared" si="912"/>
        <v/>
      </c>
      <c r="DJ259" s="144" t="str">
        <f t="shared" si="913"/>
        <v/>
      </c>
      <c r="DK259" s="145" t="str">
        <f t="shared" si="914"/>
        <v/>
      </c>
      <c r="DL259" s="145" t="str">
        <f t="shared" si="915"/>
        <v/>
      </c>
      <c r="DM259" s="146" t="str">
        <f t="shared" si="916"/>
        <v/>
      </c>
      <c r="DN259" s="147" t="str">
        <f t="shared" si="917"/>
        <v/>
      </c>
      <c r="DO259" s="148" t="str">
        <f t="shared" si="918"/>
        <v/>
      </c>
      <c r="DP259" s="149" t="str">
        <f t="shared" si="919"/>
        <v/>
      </c>
      <c r="DQ259" s="150" t="str">
        <f t="shared" si="920"/>
        <v/>
      </c>
      <c r="DR259" s="89"/>
      <c r="DS259" s="5"/>
      <c r="DT259" s="89"/>
      <c r="DU259" s="143" t="str">
        <f t="shared" si="921"/>
        <v/>
      </c>
      <c r="DV259" s="144" t="str">
        <f t="shared" si="922"/>
        <v/>
      </c>
      <c r="DW259" s="145" t="str">
        <f t="shared" si="923"/>
        <v/>
      </c>
      <c r="DX259" s="145" t="str">
        <f t="shared" si="924"/>
        <v/>
      </c>
      <c r="DY259" s="146" t="str">
        <f t="shared" si="925"/>
        <v/>
      </c>
      <c r="DZ259" s="147" t="str">
        <f t="shared" si="926"/>
        <v/>
      </c>
      <c r="EA259" s="148" t="str">
        <f t="shared" si="927"/>
        <v/>
      </c>
      <c r="EB259" s="149" t="str">
        <f t="shared" si="928"/>
        <v/>
      </c>
      <c r="EC259" s="150" t="str">
        <f t="shared" si="929"/>
        <v/>
      </c>
      <c r="ED259" s="89"/>
      <c r="EE259" s="5"/>
      <c r="EF259" s="89"/>
      <c r="EG259" s="143" t="str">
        <f t="shared" si="930"/>
        <v/>
      </c>
      <c r="EH259" s="144" t="str">
        <f t="shared" si="931"/>
        <v/>
      </c>
      <c r="EI259" s="145" t="str">
        <f t="shared" si="932"/>
        <v/>
      </c>
      <c r="EJ259" s="145" t="str">
        <f t="shared" si="933"/>
        <v/>
      </c>
      <c r="EK259" s="146" t="str">
        <f t="shared" si="934"/>
        <v/>
      </c>
      <c r="EL259" s="147" t="str">
        <f t="shared" si="935"/>
        <v/>
      </c>
      <c r="EM259" s="148" t="str">
        <f t="shared" si="936"/>
        <v/>
      </c>
      <c r="EN259" s="149" t="str">
        <f t="shared" si="937"/>
        <v/>
      </c>
      <c r="EO259" s="150" t="str">
        <f t="shared" si="938"/>
        <v/>
      </c>
      <c r="EP259" s="89"/>
      <c r="EQ259" s="5"/>
      <c r="ER259" s="89"/>
      <c r="ES259" s="143" t="str">
        <f t="shared" si="939"/>
        <v/>
      </c>
      <c r="ET259" s="144" t="str">
        <f t="shared" si="940"/>
        <v/>
      </c>
      <c r="EU259" s="145" t="str">
        <f t="shared" si="941"/>
        <v/>
      </c>
      <c r="EV259" s="145" t="str">
        <f t="shared" si="942"/>
        <v/>
      </c>
      <c r="EW259" s="146" t="str">
        <f t="shared" si="943"/>
        <v/>
      </c>
      <c r="EX259" s="147" t="str">
        <f t="shared" si="944"/>
        <v/>
      </c>
      <c r="EY259" s="148" t="str">
        <f t="shared" si="945"/>
        <v/>
      </c>
      <c r="EZ259" s="149" t="str">
        <f t="shared" si="946"/>
        <v/>
      </c>
      <c r="FA259" s="150" t="str">
        <f t="shared" si="947"/>
        <v/>
      </c>
      <c r="FB259" s="89"/>
      <c r="FC259" s="5"/>
      <c r="FD259" s="89"/>
      <c r="FE259" s="143" t="str">
        <f t="shared" si="948"/>
        <v/>
      </c>
      <c r="FF259" s="144" t="str">
        <f t="shared" si="949"/>
        <v/>
      </c>
      <c r="FG259" s="145" t="str">
        <f t="shared" si="950"/>
        <v/>
      </c>
      <c r="FH259" s="145" t="str">
        <f t="shared" si="951"/>
        <v/>
      </c>
      <c r="FI259" s="146" t="str">
        <f t="shared" si="952"/>
        <v/>
      </c>
      <c r="FJ259" s="147" t="str">
        <f t="shared" si="953"/>
        <v/>
      </c>
      <c r="FK259" s="148" t="str">
        <f t="shared" si="954"/>
        <v/>
      </c>
      <c r="FL259" s="149" t="str">
        <f t="shared" si="955"/>
        <v/>
      </c>
      <c r="FM259" s="150" t="str">
        <f t="shared" si="956"/>
        <v/>
      </c>
      <c r="FN259" s="89"/>
      <c r="FO259" s="5"/>
      <c r="FP259" s="89"/>
      <c r="FQ259" s="143" t="str">
        <f>IF(FU259="","",#REF!)</f>
        <v/>
      </c>
      <c r="FR259" s="144" t="str">
        <f t="shared" si="957"/>
        <v/>
      </c>
      <c r="FS259" s="145" t="str">
        <f t="shared" si="958"/>
        <v/>
      </c>
      <c r="FT259" s="145" t="str">
        <f t="shared" si="959"/>
        <v/>
      </c>
      <c r="FU259" s="146" t="str">
        <f t="shared" si="960"/>
        <v/>
      </c>
      <c r="FV259" s="147" t="str">
        <f t="shared" si="961"/>
        <v/>
      </c>
      <c r="FW259" s="148" t="str">
        <f t="shared" si="962"/>
        <v/>
      </c>
      <c r="FX259" s="149" t="str">
        <f t="shared" si="963"/>
        <v/>
      </c>
      <c r="FY259" s="150" t="str">
        <f t="shared" si="964"/>
        <v/>
      </c>
      <c r="FZ259" s="89"/>
      <c r="GA259" s="5"/>
      <c r="GB259" s="89"/>
      <c r="GC259" s="143" t="str">
        <f t="shared" si="965"/>
        <v/>
      </c>
      <c r="GD259" s="144" t="str">
        <f t="shared" si="966"/>
        <v/>
      </c>
      <c r="GE259" s="145" t="str">
        <f t="shared" si="967"/>
        <v/>
      </c>
      <c r="GF259" s="145" t="str">
        <f t="shared" si="968"/>
        <v/>
      </c>
      <c r="GG259" s="146" t="str">
        <f t="shared" si="969"/>
        <v/>
      </c>
      <c r="GH259" s="147" t="str">
        <f t="shared" si="970"/>
        <v/>
      </c>
      <c r="GI259" s="148" t="str">
        <f t="shared" si="971"/>
        <v/>
      </c>
      <c r="GJ259" s="149" t="str">
        <f t="shared" si="972"/>
        <v/>
      </c>
      <c r="GK259" s="150" t="str">
        <f t="shared" si="973"/>
        <v/>
      </c>
      <c r="GL259" s="89"/>
      <c r="GM259" s="5"/>
      <c r="GN259" s="89"/>
      <c r="GO259" s="143" t="str">
        <f t="shared" si="974"/>
        <v/>
      </c>
      <c r="GP259" s="144" t="str">
        <f t="shared" si="975"/>
        <v/>
      </c>
      <c r="GQ259" s="145" t="str">
        <f t="shared" si="976"/>
        <v/>
      </c>
      <c r="GR259" s="145" t="str">
        <f t="shared" si="977"/>
        <v/>
      </c>
      <c r="GS259" s="146" t="str">
        <f t="shared" si="978"/>
        <v/>
      </c>
      <c r="GT259" s="147" t="str">
        <f t="shared" si="979"/>
        <v/>
      </c>
      <c r="GU259" s="148" t="str">
        <f t="shared" si="980"/>
        <v/>
      </c>
      <c r="GV259" s="149" t="str">
        <f t="shared" si="981"/>
        <v/>
      </c>
      <c r="GW259" s="150" t="str">
        <f t="shared" si="982"/>
        <v/>
      </c>
      <c r="GX259" s="89"/>
      <c r="GY259" s="5"/>
      <c r="GZ259" s="89"/>
      <c r="HA259" s="143" t="str">
        <f t="shared" si="983"/>
        <v/>
      </c>
      <c r="HB259" s="144" t="str">
        <f t="shared" si="984"/>
        <v/>
      </c>
      <c r="HC259" s="145" t="str">
        <f t="shared" si="985"/>
        <v/>
      </c>
      <c r="HD259" s="145" t="str">
        <f t="shared" si="986"/>
        <v/>
      </c>
      <c r="HE259" s="146" t="str">
        <f t="shared" si="987"/>
        <v/>
      </c>
      <c r="HF259" s="147" t="str">
        <f t="shared" si="988"/>
        <v/>
      </c>
      <c r="HG259" s="148" t="str">
        <f t="shared" si="989"/>
        <v/>
      </c>
      <c r="HH259" s="149" t="str">
        <f t="shared" si="990"/>
        <v/>
      </c>
      <c r="HI259" s="150" t="str">
        <f t="shared" si="991"/>
        <v/>
      </c>
      <c r="HJ259" s="89"/>
      <c r="HK259" s="5"/>
      <c r="HL259" s="89"/>
      <c r="HM259" s="143" t="str">
        <f t="shared" si="992"/>
        <v/>
      </c>
      <c r="HN259" s="144" t="str">
        <f t="shared" si="993"/>
        <v/>
      </c>
      <c r="HO259" s="145" t="str">
        <f t="shared" si="994"/>
        <v/>
      </c>
      <c r="HP259" s="145" t="str">
        <f t="shared" si="995"/>
        <v/>
      </c>
      <c r="HQ259" s="146" t="str">
        <f t="shared" si="996"/>
        <v/>
      </c>
      <c r="HR259" s="147" t="str">
        <f t="shared" si="997"/>
        <v/>
      </c>
      <c r="HS259" s="148" t="str">
        <f t="shared" si="998"/>
        <v/>
      </c>
      <c r="HT259" s="149" t="str">
        <f t="shared" si="999"/>
        <v/>
      </c>
      <c r="HU259" s="150" t="str">
        <f t="shared" si="1000"/>
        <v/>
      </c>
      <c r="HV259" s="89"/>
      <c r="HW259" s="5"/>
      <c r="HX259" s="89"/>
      <c r="HY259" s="143" t="str">
        <f t="shared" si="1001"/>
        <v/>
      </c>
      <c r="HZ259" s="144" t="str">
        <f t="shared" si="1002"/>
        <v/>
      </c>
      <c r="IA259" s="145" t="str">
        <f t="shared" si="1003"/>
        <v/>
      </c>
      <c r="IB259" s="145" t="str">
        <f t="shared" si="1004"/>
        <v/>
      </c>
      <c r="IC259" s="146" t="str">
        <f t="shared" si="1005"/>
        <v/>
      </c>
      <c r="ID259" s="147" t="str">
        <f t="shared" si="1006"/>
        <v/>
      </c>
      <c r="IE259" s="148" t="str">
        <f t="shared" si="1007"/>
        <v/>
      </c>
      <c r="IF259" s="149" t="str">
        <f t="shared" si="1008"/>
        <v/>
      </c>
      <c r="IG259" s="150" t="str">
        <f t="shared" si="1009"/>
        <v/>
      </c>
      <c r="IH259" s="89"/>
      <c r="II259" s="5"/>
      <c r="IJ259" s="89"/>
      <c r="IK259" s="143" t="str">
        <f t="shared" si="1010"/>
        <v/>
      </c>
      <c r="IL259" s="144" t="str">
        <f t="shared" si="1011"/>
        <v/>
      </c>
      <c r="IM259" s="145" t="str">
        <f t="shared" si="1012"/>
        <v/>
      </c>
      <c r="IN259" s="145" t="str">
        <f t="shared" si="1013"/>
        <v/>
      </c>
      <c r="IO259" s="146" t="str">
        <f t="shared" si="1014"/>
        <v/>
      </c>
      <c r="IP259" s="147" t="str">
        <f t="shared" si="1015"/>
        <v/>
      </c>
      <c r="IQ259" s="148" t="str">
        <f t="shared" si="1016"/>
        <v/>
      </c>
      <c r="IR259" s="149" t="str">
        <f t="shared" si="1017"/>
        <v/>
      </c>
      <c r="IS259" s="150" t="str">
        <f t="shared" si="1018"/>
        <v/>
      </c>
      <c r="IT259" s="89"/>
      <c r="IU259" s="5"/>
      <c r="IV259" s="89"/>
      <c r="IW259" s="143" t="str">
        <f t="shared" si="1019"/>
        <v/>
      </c>
      <c r="IX259" s="144" t="str">
        <f t="shared" si="1020"/>
        <v/>
      </c>
      <c r="IY259" s="145" t="str">
        <f t="shared" si="1021"/>
        <v/>
      </c>
      <c r="IZ259" s="145" t="str">
        <f t="shared" si="1022"/>
        <v/>
      </c>
      <c r="JA259" s="146" t="str">
        <f t="shared" si="1023"/>
        <v/>
      </c>
      <c r="JB259" s="147" t="str">
        <f t="shared" si="1024"/>
        <v/>
      </c>
      <c r="JC259" s="148" t="str">
        <f t="shared" si="1025"/>
        <v/>
      </c>
      <c r="JD259" s="149" t="str">
        <f t="shared" si="1026"/>
        <v/>
      </c>
      <c r="JE259" s="150" t="str">
        <f t="shared" si="1027"/>
        <v/>
      </c>
      <c r="JF259" s="89"/>
      <c r="JG259" s="5"/>
      <c r="JH259" s="89"/>
      <c r="JI259" s="143" t="str">
        <f t="shared" si="1028"/>
        <v/>
      </c>
      <c r="JJ259" s="144" t="str">
        <f t="shared" si="1029"/>
        <v/>
      </c>
      <c r="JK259" s="145" t="str">
        <f t="shared" si="1030"/>
        <v/>
      </c>
      <c r="JL259" s="145" t="str">
        <f t="shared" si="1031"/>
        <v/>
      </c>
      <c r="JM259" s="146" t="str">
        <f t="shared" si="1032"/>
        <v/>
      </c>
      <c r="JN259" s="147" t="str">
        <f t="shared" si="1033"/>
        <v/>
      </c>
      <c r="JO259" s="148" t="str">
        <f t="shared" si="1034"/>
        <v/>
      </c>
      <c r="JP259" s="149" t="str">
        <f t="shared" si="1035"/>
        <v/>
      </c>
      <c r="JQ259" s="150" t="str">
        <f t="shared" si="1036"/>
        <v/>
      </c>
      <c r="JR259" s="89"/>
      <c r="JS259" s="5"/>
      <c r="JT259" s="89"/>
      <c r="JU259" s="143" t="str">
        <f t="shared" si="1037"/>
        <v/>
      </c>
      <c r="JV259" s="144" t="str">
        <f t="shared" si="1038"/>
        <v/>
      </c>
      <c r="JW259" s="145" t="str">
        <f t="shared" si="1039"/>
        <v/>
      </c>
      <c r="JX259" s="145" t="str">
        <f t="shared" si="1040"/>
        <v/>
      </c>
      <c r="JY259" s="146" t="str">
        <f t="shared" si="1041"/>
        <v/>
      </c>
      <c r="JZ259" s="147" t="str">
        <f t="shared" si="1042"/>
        <v/>
      </c>
      <c r="KA259" s="148" t="str">
        <f t="shared" si="1043"/>
        <v/>
      </c>
      <c r="KB259" s="149" t="str">
        <f t="shared" si="1044"/>
        <v/>
      </c>
      <c r="KC259" s="150" t="str">
        <f t="shared" si="1045"/>
        <v/>
      </c>
      <c r="KD259" s="89"/>
      <c r="KE259" s="5"/>
      <c r="KF259" s="89"/>
    </row>
    <row r="260" spans="1:292" ht="13.5" customHeight="1" x14ac:dyDescent="0.25">
      <c r="A260" s="100"/>
      <c r="E260" s="143" t="str">
        <f t="shared" si="845"/>
        <v/>
      </c>
      <c r="F260" s="144" t="str">
        <f t="shared" si="846"/>
        <v/>
      </c>
      <c r="G260" s="145" t="str">
        <f t="shared" si="847"/>
        <v/>
      </c>
      <c r="H260" s="145" t="str">
        <f t="shared" si="848"/>
        <v/>
      </c>
      <c r="I260" s="146" t="str">
        <f t="shared" si="849"/>
        <v/>
      </c>
      <c r="J260" s="147" t="str">
        <f t="shared" si="850"/>
        <v/>
      </c>
      <c r="K260" s="148" t="str">
        <f t="shared" si="851"/>
        <v/>
      </c>
      <c r="L260" s="149" t="str">
        <f t="shared" si="852"/>
        <v/>
      </c>
      <c r="M260" s="150" t="str">
        <f t="shared" si="853"/>
        <v/>
      </c>
      <c r="O260" s="5"/>
      <c r="Q260" s="143" t="str">
        <f t="shared" si="854"/>
        <v/>
      </c>
      <c r="R260" s="144" t="str">
        <f t="shared" si="855"/>
        <v/>
      </c>
      <c r="S260" s="145" t="str">
        <f t="shared" si="856"/>
        <v/>
      </c>
      <c r="T260" s="145" t="str">
        <f t="shared" si="857"/>
        <v/>
      </c>
      <c r="U260" s="146" t="str">
        <f t="shared" si="858"/>
        <v/>
      </c>
      <c r="V260" s="147" t="str">
        <f t="shared" si="859"/>
        <v/>
      </c>
      <c r="W260" s="148" t="str">
        <f t="shared" si="860"/>
        <v/>
      </c>
      <c r="X260" s="149" t="str">
        <f t="shared" si="861"/>
        <v/>
      </c>
      <c r="Y260" s="150" t="str">
        <f t="shared" si="862"/>
        <v/>
      </c>
      <c r="AA260" s="5"/>
      <c r="AC260" s="143" t="str">
        <f t="shared" si="863"/>
        <v/>
      </c>
      <c r="AD260" s="144" t="str">
        <f t="shared" si="864"/>
        <v/>
      </c>
      <c r="AE260" s="145" t="str">
        <f t="shared" si="865"/>
        <v/>
      </c>
      <c r="AF260" s="145" t="str">
        <f t="shared" si="866"/>
        <v/>
      </c>
      <c r="AG260" s="146" t="str">
        <f t="shared" si="867"/>
        <v/>
      </c>
      <c r="AH260" s="147" t="str">
        <f t="shared" si="868"/>
        <v/>
      </c>
      <c r="AI260" s="148" t="str">
        <f t="shared" si="869"/>
        <v/>
      </c>
      <c r="AJ260" s="149" t="str">
        <f t="shared" si="870"/>
        <v/>
      </c>
      <c r="AK260" s="150" t="str">
        <f t="shared" si="871"/>
        <v/>
      </c>
      <c r="AM260" s="5"/>
      <c r="AO260" s="143" t="str">
        <f t="shared" si="831"/>
        <v/>
      </c>
      <c r="AP260" s="144" t="str">
        <f t="shared" si="832"/>
        <v/>
      </c>
      <c r="AQ260" s="145" t="str">
        <f t="shared" si="872"/>
        <v/>
      </c>
      <c r="AR260" s="145" t="str">
        <f t="shared" si="873"/>
        <v/>
      </c>
      <c r="AS260" s="146" t="str">
        <f t="shared" si="833"/>
        <v/>
      </c>
      <c r="AT260" s="147" t="str">
        <f t="shared" si="834"/>
        <v/>
      </c>
      <c r="AU260" s="148" t="str">
        <f t="shared" si="835"/>
        <v/>
      </c>
      <c r="AV260" s="149" t="str">
        <f t="shared" si="836"/>
        <v/>
      </c>
      <c r="AW260" s="150" t="str">
        <f t="shared" si="837"/>
        <v/>
      </c>
      <c r="AX260" s="89"/>
      <c r="AY260" s="5"/>
      <c r="AZ260" s="89"/>
      <c r="BA260" s="143" t="str">
        <f t="shared" si="838"/>
        <v/>
      </c>
      <c r="BB260" s="144" t="str">
        <f t="shared" si="839"/>
        <v/>
      </c>
      <c r="BC260" s="145" t="str">
        <f t="shared" si="874"/>
        <v/>
      </c>
      <c r="BD260" s="145" t="str">
        <f t="shared" si="875"/>
        <v/>
      </c>
      <c r="BE260" s="146" t="str">
        <f t="shared" si="840"/>
        <v/>
      </c>
      <c r="BF260" s="147" t="str">
        <f t="shared" si="841"/>
        <v/>
      </c>
      <c r="BG260" s="148" t="str">
        <f t="shared" si="842"/>
        <v/>
      </c>
      <c r="BH260" s="149" t="str">
        <f t="shared" si="843"/>
        <v/>
      </c>
      <c r="BI260" s="150" t="str">
        <f t="shared" si="844"/>
        <v/>
      </c>
      <c r="BJ260" s="89"/>
      <c r="BK260" s="5"/>
      <c r="BL260" s="89"/>
      <c r="BM260" s="143" t="str">
        <f t="shared" si="876"/>
        <v/>
      </c>
      <c r="BN260" s="144" t="str">
        <f t="shared" si="877"/>
        <v/>
      </c>
      <c r="BO260" s="145" t="str">
        <f t="shared" si="878"/>
        <v/>
      </c>
      <c r="BP260" s="145" t="str">
        <f t="shared" si="879"/>
        <v/>
      </c>
      <c r="BQ260" s="146" t="str">
        <f t="shared" si="880"/>
        <v/>
      </c>
      <c r="BR260" s="147" t="str">
        <f t="shared" si="881"/>
        <v/>
      </c>
      <c r="BS260" s="148" t="str">
        <f t="shared" si="882"/>
        <v/>
      </c>
      <c r="BT260" s="149" t="str">
        <f t="shared" si="883"/>
        <v/>
      </c>
      <c r="BU260" s="150" t="str">
        <f t="shared" si="884"/>
        <v/>
      </c>
      <c r="BV260" s="89"/>
      <c r="BW260" s="5"/>
      <c r="BX260" s="89"/>
      <c r="BY260" s="143" t="str">
        <f t="shared" si="885"/>
        <v/>
      </c>
      <c r="BZ260" s="144" t="str">
        <f t="shared" si="886"/>
        <v/>
      </c>
      <c r="CA260" s="145" t="str">
        <f t="shared" si="887"/>
        <v/>
      </c>
      <c r="CB260" s="145" t="str">
        <f t="shared" si="888"/>
        <v/>
      </c>
      <c r="CC260" s="146" t="str">
        <f t="shared" si="889"/>
        <v/>
      </c>
      <c r="CD260" s="147" t="str">
        <f t="shared" si="890"/>
        <v/>
      </c>
      <c r="CE260" s="148" t="str">
        <f t="shared" si="891"/>
        <v/>
      </c>
      <c r="CF260" s="149" t="str">
        <f t="shared" si="892"/>
        <v/>
      </c>
      <c r="CG260" s="150" t="str">
        <f t="shared" si="893"/>
        <v/>
      </c>
      <c r="CH260" s="89"/>
      <c r="CI260" s="5"/>
      <c r="CJ260" s="89"/>
      <c r="CK260" s="143" t="str">
        <f t="shared" si="894"/>
        <v/>
      </c>
      <c r="CL260" s="144" t="str">
        <f t="shared" si="895"/>
        <v/>
      </c>
      <c r="CM260" s="145" t="str">
        <f t="shared" si="896"/>
        <v/>
      </c>
      <c r="CN260" s="145" t="str">
        <f t="shared" si="897"/>
        <v/>
      </c>
      <c r="CO260" s="146" t="str">
        <f t="shared" si="898"/>
        <v/>
      </c>
      <c r="CP260" s="147" t="str">
        <f t="shared" si="899"/>
        <v/>
      </c>
      <c r="CQ260" s="148" t="str">
        <f t="shared" si="900"/>
        <v/>
      </c>
      <c r="CR260" s="149" t="str">
        <f t="shared" si="901"/>
        <v/>
      </c>
      <c r="CS260" s="150" t="str">
        <f t="shared" si="902"/>
        <v/>
      </c>
      <c r="CT260" s="89"/>
      <c r="CU260" s="5"/>
      <c r="CV260" s="89"/>
      <c r="CW260" s="143" t="str">
        <f t="shared" si="903"/>
        <v/>
      </c>
      <c r="CX260" s="144" t="str">
        <f t="shared" si="904"/>
        <v/>
      </c>
      <c r="CY260" s="145" t="str">
        <f t="shared" si="905"/>
        <v/>
      </c>
      <c r="CZ260" s="145" t="str">
        <f t="shared" si="906"/>
        <v/>
      </c>
      <c r="DA260" s="146" t="str">
        <f t="shared" si="907"/>
        <v/>
      </c>
      <c r="DB260" s="147" t="str">
        <f t="shared" si="908"/>
        <v/>
      </c>
      <c r="DC260" s="148" t="str">
        <f t="shared" si="909"/>
        <v/>
      </c>
      <c r="DD260" s="149" t="str">
        <f t="shared" si="910"/>
        <v/>
      </c>
      <c r="DE260" s="150" t="str">
        <f t="shared" si="911"/>
        <v/>
      </c>
      <c r="DF260" s="89"/>
      <c r="DG260" s="5"/>
      <c r="DH260" s="89"/>
      <c r="DI260" s="143" t="str">
        <f t="shared" si="912"/>
        <v/>
      </c>
      <c r="DJ260" s="144" t="str">
        <f t="shared" si="913"/>
        <v/>
      </c>
      <c r="DK260" s="145" t="str">
        <f t="shared" si="914"/>
        <v/>
      </c>
      <c r="DL260" s="145" t="str">
        <f t="shared" si="915"/>
        <v/>
      </c>
      <c r="DM260" s="146" t="str">
        <f t="shared" si="916"/>
        <v/>
      </c>
      <c r="DN260" s="147" t="str">
        <f t="shared" si="917"/>
        <v/>
      </c>
      <c r="DO260" s="148" t="str">
        <f t="shared" si="918"/>
        <v/>
      </c>
      <c r="DP260" s="149" t="str">
        <f t="shared" si="919"/>
        <v/>
      </c>
      <c r="DQ260" s="150" t="str">
        <f t="shared" si="920"/>
        <v/>
      </c>
      <c r="DR260" s="89"/>
      <c r="DS260" s="5"/>
      <c r="DT260" s="89"/>
      <c r="DU260" s="143" t="str">
        <f t="shared" si="921"/>
        <v/>
      </c>
      <c r="DV260" s="144" t="str">
        <f t="shared" si="922"/>
        <v/>
      </c>
      <c r="DW260" s="145" t="str">
        <f t="shared" si="923"/>
        <v/>
      </c>
      <c r="DX260" s="145" t="str">
        <f t="shared" si="924"/>
        <v/>
      </c>
      <c r="DY260" s="146" t="str">
        <f t="shared" si="925"/>
        <v/>
      </c>
      <c r="DZ260" s="147" t="str">
        <f t="shared" si="926"/>
        <v/>
      </c>
      <c r="EA260" s="148" t="str">
        <f t="shared" si="927"/>
        <v/>
      </c>
      <c r="EB260" s="149" t="str">
        <f t="shared" si="928"/>
        <v/>
      </c>
      <c r="EC260" s="150" t="str">
        <f t="shared" si="929"/>
        <v/>
      </c>
      <c r="ED260" s="89"/>
      <c r="EE260" s="5"/>
      <c r="EF260" s="89"/>
      <c r="EG260" s="143" t="str">
        <f t="shared" si="930"/>
        <v/>
      </c>
      <c r="EH260" s="144" t="str">
        <f t="shared" si="931"/>
        <v/>
      </c>
      <c r="EI260" s="145" t="str">
        <f t="shared" si="932"/>
        <v/>
      </c>
      <c r="EJ260" s="145" t="str">
        <f t="shared" si="933"/>
        <v/>
      </c>
      <c r="EK260" s="146" t="str">
        <f t="shared" si="934"/>
        <v/>
      </c>
      <c r="EL260" s="147" t="str">
        <f t="shared" si="935"/>
        <v/>
      </c>
      <c r="EM260" s="148" t="str">
        <f t="shared" si="936"/>
        <v/>
      </c>
      <c r="EN260" s="149" t="str">
        <f t="shared" si="937"/>
        <v/>
      </c>
      <c r="EO260" s="150" t="str">
        <f t="shared" si="938"/>
        <v/>
      </c>
      <c r="EP260" s="89"/>
      <c r="EQ260" s="5"/>
      <c r="ER260" s="89"/>
      <c r="ES260" s="143" t="str">
        <f t="shared" si="939"/>
        <v/>
      </c>
      <c r="ET260" s="144" t="str">
        <f t="shared" si="940"/>
        <v/>
      </c>
      <c r="EU260" s="145" t="str">
        <f t="shared" si="941"/>
        <v/>
      </c>
      <c r="EV260" s="145" t="str">
        <f t="shared" si="942"/>
        <v/>
      </c>
      <c r="EW260" s="146" t="str">
        <f t="shared" si="943"/>
        <v/>
      </c>
      <c r="EX260" s="147" t="str">
        <f t="shared" si="944"/>
        <v/>
      </c>
      <c r="EY260" s="148" t="str">
        <f t="shared" si="945"/>
        <v/>
      </c>
      <c r="EZ260" s="149" t="str">
        <f t="shared" si="946"/>
        <v/>
      </c>
      <c r="FA260" s="150" t="str">
        <f t="shared" si="947"/>
        <v/>
      </c>
      <c r="FB260" s="89"/>
      <c r="FC260" s="5"/>
      <c r="FD260" s="89"/>
      <c r="FE260" s="143" t="str">
        <f t="shared" si="948"/>
        <v/>
      </c>
      <c r="FF260" s="144" t="str">
        <f t="shared" si="949"/>
        <v/>
      </c>
      <c r="FG260" s="145" t="str">
        <f t="shared" si="950"/>
        <v/>
      </c>
      <c r="FH260" s="145" t="str">
        <f t="shared" si="951"/>
        <v/>
      </c>
      <c r="FI260" s="146" t="str">
        <f t="shared" si="952"/>
        <v/>
      </c>
      <c r="FJ260" s="147" t="str">
        <f t="shared" si="953"/>
        <v/>
      </c>
      <c r="FK260" s="148" t="str">
        <f t="shared" si="954"/>
        <v/>
      </c>
      <c r="FL260" s="149" t="str">
        <f t="shared" si="955"/>
        <v/>
      </c>
      <c r="FM260" s="150" t="str">
        <f t="shared" si="956"/>
        <v/>
      </c>
      <c r="FN260" s="89"/>
      <c r="FO260" s="5"/>
      <c r="FP260" s="89"/>
      <c r="FQ260" s="143" t="str">
        <f>IF(FU260="","",#REF!)</f>
        <v/>
      </c>
      <c r="FR260" s="144" t="str">
        <f t="shared" si="957"/>
        <v/>
      </c>
      <c r="FS260" s="145" t="str">
        <f t="shared" si="958"/>
        <v/>
      </c>
      <c r="FT260" s="145" t="str">
        <f t="shared" si="959"/>
        <v/>
      </c>
      <c r="FU260" s="146" t="str">
        <f t="shared" si="960"/>
        <v/>
      </c>
      <c r="FV260" s="147" t="str">
        <f t="shared" si="961"/>
        <v/>
      </c>
      <c r="FW260" s="148" t="str">
        <f t="shared" si="962"/>
        <v/>
      </c>
      <c r="FX260" s="149" t="str">
        <f t="shared" si="963"/>
        <v/>
      </c>
      <c r="FY260" s="150" t="str">
        <f t="shared" si="964"/>
        <v/>
      </c>
      <c r="FZ260" s="89"/>
      <c r="GA260" s="5"/>
      <c r="GB260" s="89"/>
      <c r="GC260" s="143" t="str">
        <f t="shared" si="965"/>
        <v/>
      </c>
      <c r="GD260" s="144" t="str">
        <f t="shared" si="966"/>
        <v/>
      </c>
      <c r="GE260" s="145" t="str">
        <f t="shared" si="967"/>
        <v/>
      </c>
      <c r="GF260" s="145" t="str">
        <f t="shared" si="968"/>
        <v/>
      </c>
      <c r="GG260" s="146" t="str">
        <f t="shared" si="969"/>
        <v/>
      </c>
      <c r="GH260" s="147" t="str">
        <f t="shared" si="970"/>
        <v/>
      </c>
      <c r="GI260" s="148" t="str">
        <f t="shared" si="971"/>
        <v/>
      </c>
      <c r="GJ260" s="149" t="str">
        <f t="shared" si="972"/>
        <v/>
      </c>
      <c r="GK260" s="150" t="str">
        <f t="shared" si="973"/>
        <v/>
      </c>
      <c r="GL260" s="89"/>
      <c r="GM260" s="5"/>
      <c r="GN260" s="89"/>
      <c r="GO260" s="143" t="str">
        <f t="shared" si="974"/>
        <v/>
      </c>
      <c r="GP260" s="144" t="str">
        <f t="shared" si="975"/>
        <v/>
      </c>
      <c r="GQ260" s="145" t="str">
        <f t="shared" si="976"/>
        <v/>
      </c>
      <c r="GR260" s="145" t="str">
        <f t="shared" si="977"/>
        <v/>
      </c>
      <c r="GS260" s="146" t="str">
        <f t="shared" si="978"/>
        <v/>
      </c>
      <c r="GT260" s="147" t="str">
        <f t="shared" si="979"/>
        <v/>
      </c>
      <c r="GU260" s="148" t="str">
        <f t="shared" si="980"/>
        <v/>
      </c>
      <c r="GV260" s="149" t="str">
        <f t="shared" si="981"/>
        <v/>
      </c>
      <c r="GW260" s="150" t="str">
        <f t="shared" si="982"/>
        <v/>
      </c>
      <c r="GX260" s="89"/>
      <c r="GY260" s="5"/>
      <c r="GZ260" s="89"/>
      <c r="HA260" s="143" t="str">
        <f t="shared" si="983"/>
        <v/>
      </c>
      <c r="HB260" s="144" t="str">
        <f t="shared" si="984"/>
        <v/>
      </c>
      <c r="HC260" s="145" t="str">
        <f t="shared" si="985"/>
        <v/>
      </c>
      <c r="HD260" s="145" t="str">
        <f t="shared" si="986"/>
        <v/>
      </c>
      <c r="HE260" s="146" t="str">
        <f t="shared" si="987"/>
        <v/>
      </c>
      <c r="HF260" s="147" t="str">
        <f t="shared" si="988"/>
        <v/>
      </c>
      <c r="HG260" s="148" t="str">
        <f t="shared" si="989"/>
        <v/>
      </c>
      <c r="HH260" s="149" t="str">
        <f t="shared" si="990"/>
        <v/>
      </c>
      <c r="HI260" s="150" t="str">
        <f t="shared" si="991"/>
        <v/>
      </c>
      <c r="HJ260" s="89"/>
      <c r="HK260" s="5"/>
      <c r="HL260" s="89"/>
      <c r="HM260" s="143" t="str">
        <f t="shared" si="992"/>
        <v/>
      </c>
      <c r="HN260" s="144" t="str">
        <f t="shared" si="993"/>
        <v/>
      </c>
      <c r="HO260" s="145" t="str">
        <f t="shared" si="994"/>
        <v/>
      </c>
      <c r="HP260" s="145" t="str">
        <f t="shared" si="995"/>
        <v/>
      </c>
      <c r="HQ260" s="146" t="str">
        <f t="shared" si="996"/>
        <v/>
      </c>
      <c r="HR260" s="147" t="str">
        <f t="shared" si="997"/>
        <v/>
      </c>
      <c r="HS260" s="148" t="str">
        <f t="shared" si="998"/>
        <v/>
      </c>
      <c r="HT260" s="149" t="str">
        <f t="shared" si="999"/>
        <v/>
      </c>
      <c r="HU260" s="150" t="str">
        <f t="shared" si="1000"/>
        <v/>
      </c>
      <c r="HV260" s="89"/>
      <c r="HW260" s="5"/>
      <c r="HX260" s="89"/>
      <c r="HY260" s="143" t="str">
        <f t="shared" si="1001"/>
        <v/>
      </c>
      <c r="HZ260" s="144" t="str">
        <f t="shared" si="1002"/>
        <v/>
      </c>
      <c r="IA260" s="145" t="str">
        <f t="shared" si="1003"/>
        <v/>
      </c>
      <c r="IB260" s="145" t="str">
        <f t="shared" si="1004"/>
        <v/>
      </c>
      <c r="IC260" s="146" t="str">
        <f t="shared" si="1005"/>
        <v/>
      </c>
      <c r="ID260" s="147" t="str">
        <f t="shared" si="1006"/>
        <v/>
      </c>
      <c r="IE260" s="148" t="str">
        <f t="shared" si="1007"/>
        <v/>
      </c>
      <c r="IF260" s="149" t="str">
        <f t="shared" si="1008"/>
        <v/>
      </c>
      <c r="IG260" s="150" t="str">
        <f t="shared" si="1009"/>
        <v/>
      </c>
      <c r="IH260" s="89"/>
      <c r="II260" s="5"/>
      <c r="IJ260" s="89"/>
      <c r="IK260" s="143" t="str">
        <f t="shared" si="1010"/>
        <v/>
      </c>
      <c r="IL260" s="144" t="str">
        <f t="shared" si="1011"/>
        <v/>
      </c>
      <c r="IM260" s="145" t="str">
        <f t="shared" si="1012"/>
        <v/>
      </c>
      <c r="IN260" s="145" t="str">
        <f t="shared" si="1013"/>
        <v/>
      </c>
      <c r="IO260" s="146" t="str">
        <f t="shared" si="1014"/>
        <v/>
      </c>
      <c r="IP260" s="147" t="str">
        <f t="shared" si="1015"/>
        <v/>
      </c>
      <c r="IQ260" s="148" t="str">
        <f t="shared" si="1016"/>
        <v/>
      </c>
      <c r="IR260" s="149" t="str">
        <f t="shared" si="1017"/>
        <v/>
      </c>
      <c r="IS260" s="150" t="str">
        <f t="shared" si="1018"/>
        <v/>
      </c>
      <c r="IT260" s="89"/>
      <c r="IU260" s="5"/>
      <c r="IV260" s="89"/>
      <c r="IW260" s="143" t="str">
        <f t="shared" si="1019"/>
        <v/>
      </c>
      <c r="IX260" s="144" t="str">
        <f t="shared" si="1020"/>
        <v/>
      </c>
      <c r="IY260" s="145" t="str">
        <f t="shared" si="1021"/>
        <v/>
      </c>
      <c r="IZ260" s="145" t="str">
        <f t="shared" si="1022"/>
        <v/>
      </c>
      <c r="JA260" s="146" t="str">
        <f t="shared" si="1023"/>
        <v/>
      </c>
      <c r="JB260" s="147" t="str">
        <f t="shared" si="1024"/>
        <v/>
      </c>
      <c r="JC260" s="148" t="str">
        <f t="shared" si="1025"/>
        <v/>
      </c>
      <c r="JD260" s="149" t="str">
        <f t="shared" si="1026"/>
        <v/>
      </c>
      <c r="JE260" s="150" t="str">
        <f t="shared" si="1027"/>
        <v/>
      </c>
      <c r="JF260" s="89"/>
      <c r="JG260" s="5"/>
      <c r="JH260" s="89"/>
      <c r="JI260" s="143" t="str">
        <f t="shared" si="1028"/>
        <v/>
      </c>
      <c r="JJ260" s="144" t="str">
        <f t="shared" si="1029"/>
        <v/>
      </c>
      <c r="JK260" s="145" t="str">
        <f t="shared" si="1030"/>
        <v/>
      </c>
      <c r="JL260" s="145" t="str">
        <f t="shared" si="1031"/>
        <v/>
      </c>
      <c r="JM260" s="146" t="str">
        <f t="shared" si="1032"/>
        <v/>
      </c>
      <c r="JN260" s="147" t="str">
        <f t="shared" si="1033"/>
        <v/>
      </c>
      <c r="JO260" s="148" t="str">
        <f t="shared" si="1034"/>
        <v/>
      </c>
      <c r="JP260" s="149" t="str">
        <f t="shared" si="1035"/>
        <v/>
      </c>
      <c r="JQ260" s="150" t="str">
        <f t="shared" si="1036"/>
        <v/>
      </c>
      <c r="JR260" s="89"/>
      <c r="JS260" s="5"/>
      <c r="JT260" s="89"/>
      <c r="JU260" s="143" t="str">
        <f t="shared" si="1037"/>
        <v/>
      </c>
      <c r="JV260" s="144" t="str">
        <f t="shared" si="1038"/>
        <v/>
      </c>
      <c r="JW260" s="145" t="str">
        <f t="shared" si="1039"/>
        <v/>
      </c>
      <c r="JX260" s="145" t="str">
        <f t="shared" si="1040"/>
        <v/>
      </c>
      <c r="JY260" s="146" t="str">
        <f t="shared" si="1041"/>
        <v/>
      </c>
      <c r="JZ260" s="147" t="str">
        <f t="shared" si="1042"/>
        <v/>
      </c>
      <c r="KA260" s="148" t="str">
        <f t="shared" si="1043"/>
        <v/>
      </c>
      <c r="KB260" s="149" t="str">
        <f t="shared" si="1044"/>
        <v/>
      </c>
      <c r="KC260" s="150" t="str">
        <f t="shared" si="1045"/>
        <v/>
      </c>
      <c r="KD260" s="89"/>
      <c r="KE260" s="5"/>
      <c r="KF260" s="89"/>
    </row>
  </sheetData>
  <conditionalFormatting sqref="Z48:Z67 AL42:AL67 AL69:AL80 Z69:Z70 AL25:AL40 AL11:AL21 Z11:Z34 AX11:AX14 AX27 BJ11:BJ14 Z112:Z260 AX110:AX260 BJ118:BJ123 BJ63:BJ67 BJ57:BJ60 BJ46:BJ55 BJ30:BJ33 AX46:AX55 AX30:AX33 AX20:AX25 AX57:AX59 AX63:AX67 BJ20:BJ27 BJ69:BJ100 AX69:AX101 Z36:Z46 N11:N67 DR11:DR67 FB11:FB67 FN11:FN67 FZ11:FZ67 GL11:GL67 GX11:GX67 HJ11:HJ67 HV11:HV67 IH11:IH67 IT11:IT67 JF11:JF67 JR11:JR67 KD11:KD67 ED11:ED67 EP11:EP67 BJ35:BJ43 AX35:AX43 BJ125:BJ260 Z72:Z109 AL82:AL260 N69:N260 DR69:DR260 FB69:FB260 FN69:FN260 FZ69:FZ260 GL69:GL260 GX69:GX260 HJ69:HJ260 HV69:HV260 IH69:IH260 IT69:IT260 JF69:JF260 JR69:JR260 KD69:KD260 ED69:ED260 EP69:EP260 BJ102:BJ113 AX106:AX107 BV11:BV260 CH11:CH260 CT11:CT260 DF11:DF260">
    <cfRule type="containsText" dxfId="35" priority="64" operator="containsText" text="!">
      <formula>NOT(ISERROR(SEARCH("!",N11)))</formula>
    </cfRule>
  </conditionalFormatting>
  <conditionalFormatting sqref="Z47">
    <cfRule type="containsText" dxfId="34" priority="39" operator="containsText" text="!">
      <formula>NOT(ISERROR(SEARCH("!",Z47)))</formula>
    </cfRule>
  </conditionalFormatting>
  <conditionalFormatting sqref="Z110">
    <cfRule type="containsText" dxfId="33" priority="38" operator="containsText" text="!">
      <formula>NOT(ISERROR(SEARCH("!",Z110)))</formula>
    </cfRule>
  </conditionalFormatting>
  <conditionalFormatting sqref="Z35">
    <cfRule type="containsText" dxfId="32" priority="37" operator="containsText" text="!">
      <formula>NOT(ISERROR(SEARCH("!",Z35)))</formula>
    </cfRule>
  </conditionalFormatting>
  <conditionalFormatting sqref="Z71">
    <cfRule type="containsText" dxfId="31" priority="35" operator="containsText" text="!">
      <formula>NOT(ISERROR(SEARCH("!",Z71)))</formula>
    </cfRule>
  </conditionalFormatting>
  <conditionalFormatting sqref="Z111">
    <cfRule type="containsText" dxfId="30" priority="34" operator="containsText" text="!">
      <formula>NOT(ISERROR(SEARCH("!",Z111)))</formula>
    </cfRule>
  </conditionalFormatting>
  <conditionalFormatting sqref="AL24">
    <cfRule type="containsText" dxfId="29" priority="29" operator="containsText" text="!">
      <formula>NOT(ISERROR(SEARCH("!",AL24)))</formula>
    </cfRule>
  </conditionalFormatting>
  <conditionalFormatting sqref="AL22">
    <cfRule type="containsText" dxfId="28" priority="31" operator="containsText" text="!">
      <formula>NOT(ISERROR(SEARCH("!",AL22)))</formula>
    </cfRule>
  </conditionalFormatting>
  <conditionalFormatting sqref="AL23">
    <cfRule type="containsText" dxfId="27" priority="30" operator="containsText" text="!">
      <formula>NOT(ISERROR(SEARCH("!",AL23)))</formula>
    </cfRule>
  </conditionalFormatting>
  <conditionalFormatting sqref="AL81">
    <cfRule type="containsText" dxfId="26" priority="28" operator="containsText" text="!">
      <formula>NOT(ISERROR(SEARCH("!",AL81)))</formula>
    </cfRule>
  </conditionalFormatting>
  <conditionalFormatting sqref="AL41">
    <cfRule type="containsText" dxfId="25" priority="27" operator="containsText" text="!">
      <formula>NOT(ISERROR(SEARCH("!",AL41)))</formula>
    </cfRule>
  </conditionalFormatting>
  <conditionalFormatting sqref="AX26">
    <cfRule type="containsText" dxfId="24" priority="26" operator="containsText" text="!">
      <formula>NOT(ISERROR(SEARCH("!",AX26)))</formula>
    </cfRule>
  </conditionalFormatting>
  <conditionalFormatting sqref="AX104 AX109">
    <cfRule type="containsText" dxfId="23" priority="25" operator="containsText" text="!">
      <formula>NOT(ISERROR(SEARCH("!",AX104)))</formula>
    </cfRule>
  </conditionalFormatting>
  <conditionalFormatting sqref="AX34">
    <cfRule type="containsText" dxfId="22" priority="12" operator="containsText" text="!">
      <formula>NOT(ISERROR(SEARCH("!",AX34)))</formula>
    </cfRule>
  </conditionalFormatting>
  <conditionalFormatting sqref="AX102:AX103">
    <cfRule type="containsText" dxfId="21" priority="23" operator="containsText" text="!">
      <formula>NOT(ISERROR(SEARCH("!",AX102)))</formula>
    </cfRule>
  </conditionalFormatting>
  <conditionalFormatting sqref="AX85">
    <cfRule type="containsText" dxfId="20" priority="22" operator="containsText" text="!">
      <formula>NOT(ISERROR(SEARCH("!",AX85)))</formula>
    </cfRule>
  </conditionalFormatting>
  <conditionalFormatting sqref="BJ101">
    <cfRule type="containsText" dxfId="19" priority="21" operator="containsText" text="!">
      <formula>NOT(ISERROR(SEARCH("!",BJ101)))</formula>
    </cfRule>
  </conditionalFormatting>
  <conditionalFormatting sqref="BJ114:BJ115">
    <cfRule type="containsText" dxfId="18" priority="20" operator="containsText" text="!">
      <formula>NOT(ISERROR(SEARCH("!",BJ114)))</formula>
    </cfRule>
  </conditionalFormatting>
  <conditionalFormatting sqref="BJ116">
    <cfRule type="containsText" dxfId="17" priority="19" operator="containsText" text="!">
      <formula>NOT(ISERROR(SEARCH("!",BJ116)))</formula>
    </cfRule>
  </conditionalFormatting>
  <conditionalFormatting sqref="BJ61:BJ62">
    <cfRule type="containsText" dxfId="16" priority="18" operator="containsText" text="!">
      <formula>NOT(ISERROR(SEARCH("!",BJ61)))</formula>
    </cfRule>
  </conditionalFormatting>
  <conditionalFormatting sqref="BJ56">
    <cfRule type="containsText" dxfId="15" priority="17" operator="containsText" text="!">
      <formula>NOT(ISERROR(SEARCH("!",BJ56)))</formula>
    </cfRule>
  </conditionalFormatting>
  <conditionalFormatting sqref="BJ44">
    <cfRule type="containsText" dxfId="14" priority="16" operator="containsText" text="!">
      <formula>NOT(ISERROR(SEARCH("!",BJ44)))</formula>
    </cfRule>
  </conditionalFormatting>
  <conditionalFormatting sqref="BJ34">
    <cfRule type="containsText" dxfId="13" priority="15" operator="containsText" text="!">
      <formula>NOT(ISERROR(SEARCH("!",BJ34)))</formula>
    </cfRule>
  </conditionalFormatting>
  <conditionalFormatting sqref="BJ28:BJ29">
    <cfRule type="containsText" dxfId="12" priority="14" operator="containsText" text="!">
      <formula>NOT(ISERROR(SEARCH("!",BJ28)))</formula>
    </cfRule>
  </conditionalFormatting>
  <conditionalFormatting sqref="AX44:AX45">
    <cfRule type="containsText" dxfId="11" priority="13" operator="containsText" text="!">
      <formula>NOT(ISERROR(SEARCH("!",AX44)))</formula>
    </cfRule>
  </conditionalFormatting>
  <conditionalFormatting sqref="AX28:AX29">
    <cfRule type="containsText" dxfId="10" priority="11" operator="containsText" text="!">
      <formula>NOT(ISERROR(SEARCH("!",AX28)))</formula>
    </cfRule>
  </conditionalFormatting>
  <conditionalFormatting sqref="AX15:AX19">
    <cfRule type="containsText" dxfId="9" priority="10" operator="containsText" text="!">
      <formula>NOT(ISERROR(SEARCH("!",AX15)))</formula>
    </cfRule>
  </conditionalFormatting>
  <conditionalFormatting sqref="AX61:AX62">
    <cfRule type="containsText" dxfId="8" priority="8" operator="containsText" text="!">
      <formula>NOT(ISERROR(SEARCH("!",AX61)))</formula>
    </cfRule>
  </conditionalFormatting>
  <conditionalFormatting sqref="AX56">
    <cfRule type="containsText" dxfId="7" priority="9" operator="containsText" text="!">
      <formula>NOT(ISERROR(SEARCH("!",AX56)))</formula>
    </cfRule>
  </conditionalFormatting>
  <conditionalFormatting sqref="AX60">
    <cfRule type="containsText" dxfId="6" priority="7" operator="containsText" text="!">
      <formula>NOT(ISERROR(SEARCH("!",AX60)))</formula>
    </cfRule>
  </conditionalFormatting>
  <conditionalFormatting sqref="BJ15:BJ19">
    <cfRule type="containsText" dxfId="5" priority="6" operator="containsText" text="!">
      <formula>NOT(ISERROR(SEARCH("!",BJ15)))</formula>
    </cfRule>
  </conditionalFormatting>
  <conditionalFormatting sqref="BJ124">
    <cfRule type="containsText" dxfId="4" priority="5" operator="containsText" text="!">
      <formula>NOT(ISERROR(SEARCH("!",BJ124)))</formula>
    </cfRule>
  </conditionalFormatting>
  <conditionalFormatting sqref="AX105">
    <cfRule type="containsText" dxfId="3" priority="4" operator="containsText" text="!">
      <formula>NOT(ISERROR(SEARCH("!",AX105)))</formula>
    </cfRule>
  </conditionalFormatting>
  <conditionalFormatting sqref="AX108">
    <cfRule type="containsText" dxfId="2" priority="3" operator="containsText" text="!">
      <formula>NOT(ISERROR(SEARCH("!",AX108)))</formula>
    </cfRule>
  </conditionalFormatting>
  <conditionalFormatting sqref="BJ117">
    <cfRule type="containsText" dxfId="1" priority="2" operator="containsText" text="!">
      <formula>NOT(ISERROR(SEARCH("!",BJ117)))</formula>
    </cfRule>
  </conditionalFormatting>
  <conditionalFormatting sqref="BJ45">
    <cfRule type="containsText" dxfId="0" priority="1" operator="containsText" text="!">
      <formula>NOT(ISERROR(SEARCH("!",BJ45)))</formula>
    </cfRule>
  </conditionalFormatting>
  <dataValidations count="1">
    <dataValidation type="list" allowBlank="1" showInputMessage="1" showErrorMessage="1" sqref="AV11:AV260 FL11:FL260 EN11:EN260 EZ11:EZ260 FX11:FX260 GV11:GV260 KB11:KB260 HH11:HH260 HT11:HT260 JD11:JD260 JP11:JP260 IF11:IF260 GJ11:GJ260 X11:X260 BH11:BH260 DD11:DD260 CF11:CF260 CR11:CR260 DP11:DP260 EB11:EB260 BT11:BT260">
      <formula1>$A$1:$A$161</formula1>
    </dataValidation>
  </dataValidations>
  <pageMargins left="0.75" right="0.75" top="1" bottom="1" header="0.5" footer="0.5"/>
  <pageSetup orientation="portrait" horizontalDpi="4294967292" verticalDpi="4294967292" r:id="rId1"/>
  <headerFooter alignWithMargins="0"/>
  <extLst>
    <ext xmlns:x14="http://schemas.microsoft.com/office/spreadsheetml/2009/9/main" uri="{CCE6A557-97BC-4b89-ADB6-D9C93CAAB3DF}">
      <x14:dataValidations xmlns:xm="http://schemas.microsoft.com/office/excel/2006/main" count="3">
        <x14:dataValidation type="list" allowBlank="1" showInputMessage="1" showErrorMessage="1">
          <x14:formula1>
            <xm:f>info_parties!$A$1:$A$109</xm:f>
          </x14:formula1>
          <xm:sqref>IR11:IR260</xm:sqref>
        </x14:dataValidation>
        <x14:dataValidation type="list" allowBlank="1" showInputMessage="1" showErrorMessage="1">
          <x14:formula1>
            <xm:f>info_parties!$A$1:$A$99</xm:f>
          </x14:formula1>
          <xm:sqref>AJ11:AJ260</xm:sqref>
        </x14:dataValidation>
        <x14:dataValidation type="list" allowBlank="1" showInputMessage="1" showErrorMessage="1">
          <x14:formula1>
            <xm:f>info_parties!$A$1:$A$101</xm:f>
          </x14:formula1>
          <xm:sqref>L11:L260</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BED2BE"/>
  </sheetPr>
  <dimension ref="A1:JB38"/>
  <sheetViews>
    <sheetView zoomScaleNormal="100" workbookViewId="0">
      <pane xSplit="2" ySplit="10" topLeftCell="CX11" activePane="bottomRight" state="frozen"/>
      <selection activeCell="I6" sqref="I6"/>
      <selection pane="topRight" activeCell="I6" sqref="I6"/>
      <selection pane="bottomLeft" activeCell="I6" sqref="I6"/>
      <selection pane="bottomRight" activeCell="DA39" sqref="DA39"/>
    </sheetView>
  </sheetViews>
  <sheetFormatPr defaultColWidth="5.6640625" defaultRowHeight="13.5" customHeight="1" x14ac:dyDescent="0.25"/>
  <cols>
    <col min="1" max="1" width="11.44140625" style="2" customWidth="1"/>
    <col min="2" max="2" width="22.88671875" style="2" customWidth="1"/>
    <col min="3" max="3" width="11.44140625" style="2" customWidth="1"/>
    <col min="4" max="4" width="5.6640625" style="2"/>
    <col min="5" max="5" width="11.44140625" style="2" customWidth="1"/>
    <col min="6" max="6" width="17.44140625" style="2" bestFit="1" customWidth="1"/>
    <col min="7" max="7" width="6.44140625" style="2" bestFit="1" customWidth="1"/>
    <col min="8" max="8" width="5.6640625" style="2"/>
    <col min="9" max="9" width="6" style="2" bestFit="1" customWidth="1"/>
    <col min="10" max="10" width="6.44140625" style="2" bestFit="1" customWidth="1"/>
    <col min="11" max="11" width="11.44140625" style="2" customWidth="1"/>
    <col min="12" max="16" width="5.6640625" style="2"/>
    <col min="17" max="17" width="11.44140625" style="2" customWidth="1"/>
    <col min="18" max="22" width="5.6640625" style="2"/>
    <col min="23" max="23" width="11.44140625" style="2" customWidth="1"/>
    <col min="24" max="24" width="5.6640625" style="2"/>
    <col min="25" max="25" width="11.44140625" style="2" customWidth="1"/>
    <col min="26" max="26" width="6" style="2" bestFit="1" customWidth="1"/>
    <col min="27" max="28" width="5.6640625" style="2"/>
    <col min="29" max="29" width="6" style="2" bestFit="1" customWidth="1"/>
    <col min="30" max="30" width="6.44140625" style="2" bestFit="1" customWidth="1"/>
    <col min="31" max="31" width="11.44140625" style="2" customWidth="1"/>
    <col min="32" max="36" width="5.6640625" style="2"/>
    <col min="37" max="37" width="11.44140625" style="2" customWidth="1"/>
    <col min="38" max="42" width="5.6640625" style="2"/>
    <col min="43" max="43" width="11.44140625" style="2" customWidth="1"/>
    <col min="44" max="44" width="5.6640625" style="2"/>
    <col min="45" max="45" width="11.44140625" style="2" customWidth="1"/>
    <col min="46" max="46" width="6.33203125" style="2" bestFit="1" customWidth="1"/>
    <col min="47" max="47" width="6" style="2" bestFit="1" customWidth="1"/>
    <col min="48" max="48" width="5.6640625" style="2"/>
    <col min="49" max="49" width="6" style="2" bestFit="1" customWidth="1"/>
    <col min="50" max="50" width="6.44140625" style="2" bestFit="1" customWidth="1"/>
    <col min="51" max="51" width="11.44140625" style="2" customWidth="1"/>
    <col min="52" max="56" width="5.6640625" style="2"/>
    <col min="57" max="57" width="11.44140625" style="2" customWidth="1"/>
    <col min="58" max="62" width="5.6640625" style="2"/>
    <col min="63" max="63" width="11.44140625" style="2" customWidth="1"/>
    <col min="64" max="64" width="5.6640625" style="2"/>
    <col min="65" max="65" width="11.44140625" style="2" customWidth="1"/>
    <col min="66" max="67" width="6" style="2" bestFit="1" customWidth="1"/>
    <col min="68" max="68" width="5.6640625" style="2"/>
    <col min="69" max="69" width="6" style="2" bestFit="1" customWidth="1"/>
    <col min="70" max="70" width="5.6640625" style="2"/>
    <col min="71" max="71" width="11.44140625" style="2" customWidth="1"/>
    <col min="72" max="76" width="5.6640625" style="2"/>
    <col min="77" max="77" width="11.44140625" style="2" customWidth="1"/>
    <col min="78" max="82" width="5.6640625" style="2"/>
    <col min="83" max="83" width="11.44140625" style="2" customWidth="1"/>
    <col min="84" max="84" width="5.6640625" style="2"/>
    <col min="85" max="85" width="11.44140625" style="2" customWidth="1"/>
    <col min="86" max="90" width="5.6640625" style="2"/>
    <col min="91" max="91" width="11.44140625" style="2" customWidth="1"/>
    <col min="92" max="93" width="5.6640625" style="2"/>
    <col min="94" max="94" width="6.44140625" style="2" bestFit="1" customWidth="1"/>
    <col min="95" max="96" width="5.6640625" style="2"/>
    <col min="97" max="97" width="11.44140625" style="2" customWidth="1"/>
    <col min="98" max="102" width="5.6640625" style="2"/>
    <col min="103" max="103" width="11.44140625" style="2" customWidth="1"/>
    <col min="104" max="104" width="5.6640625" style="2"/>
    <col min="105" max="105" width="11.44140625" style="2" customWidth="1"/>
    <col min="106" max="106" width="6.88671875" style="2" bestFit="1" customWidth="1"/>
    <col min="107" max="110" width="5.6640625" style="2"/>
    <col min="111" max="111" width="11.44140625" style="2" customWidth="1"/>
    <col min="112" max="116" width="5.6640625" style="2"/>
    <col min="117" max="117" width="11.44140625" style="2" customWidth="1"/>
    <col min="118" max="122" width="5.6640625" style="2"/>
    <col min="123" max="123" width="11.44140625" style="2" customWidth="1"/>
    <col min="124" max="124" width="5.6640625" style="2"/>
    <col min="125" max="125" width="11.44140625" style="2" customWidth="1"/>
    <col min="126" max="130" width="5.6640625" style="2"/>
    <col min="131" max="131" width="11.44140625" style="2" customWidth="1"/>
    <col min="132" max="136" width="5.6640625" style="2"/>
    <col min="137" max="137" width="11.44140625" style="2" customWidth="1"/>
    <col min="138" max="142" width="5.6640625" style="2"/>
    <col min="143" max="143" width="11.44140625" style="2" customWidth="1"/>
    <col min="144" max="144" width="5.6640625" style="2"/>
    <col min="145" max="145" width="11.44140625" style="2" customWidth="1"/>
    <col min="146" max="150" width="5.6640625" style="2"/>
    <col min="151" max="151" width="11.44140625" style="2" customWidth="1"/>
    <col min="152" max="156" width="5.6640625" style="2"/>
    <col min="157" max="157" width="11.44140625" style="2" customWidth="1"/>
    <col min="158" max="162" width="5.6640625" style="2"/>
    <col min="163" max="163" width="11.44140625" style="2" customWidth="1"/>
    <col min="164" max="182" width="5.6640625" style="2"/>
    <col min="183" max="183" width="11.44140625" style="2" customWidth="1"/>
    <col min="184" max="190" width="5.6640625" style="2"/>
    <col min="191" max="191" width="11.44140625" style="2" customWidth="1"/>
    <col min="192" max="196" width="5.6640625" style="2"/>
    <col min="197" max="197" width="11.44140625" style="2" customWidth="1"/>
    <col min="198" max="202" width="5.6640625" style="2"/>
    <col min="203" max="203" width="11.44140625" style="2" customWidth="1"/>
    <col min="204" max="204" width="5.6640625" style="2"/>
    <col min="205" max="205" width="11.44140625" style="2" customWidth="1"/>
    <col min="206" max="210" width="5.6640625" style="2"/>
    <col min="211" max="211" width="11.44140625" style="2" customWidth="1"/>
    <col min="212" max="216" width="5.6640625" style="2"/>
    <col min="217" max="217" width="11.44140625" style="2" customWidth="1"/>
    <col min="218" max="222" width="5.6640625" style="2"/>
    <col min="223" max="223" width="11.44140625" style="2" customWidth="1"/>
    <col min="224" max="224" width="5.6640625" style="2"/>
    <col min="225" max="226" width="11.44140625" style="2" customWidth="1"/>
    <col min="227" max="230" width="5.6640625" style="2"/>
    <col min="231" max="231" width="11.44140625" style="2" customWidth="1"/>
    <col min="232" max="236" width="5.6640625" style="2"/>
    <col min="237" max="237" width="11.44140625" style="2" customWidth="1"/>
    <col min="238" max="242" width="5.6640625" style="2"/>
    <col min="243" max="243" width="11.44140625" style="2" customWidth="1"/>
    <col min="244" max="244" width="5.6640625" style="2"/>
    <col min="245" max="245" width="11.44140625" style="2" customWidth="1"/>
    <col min="246" max="250" width="5.6640625" style="2"/>
    <col min="251" max="251" width="11.44140625" style="2" customWidth="1"/>
    <col min="252" max="256" width="5.6640625" style="2"/>
    <col min="257" max="257" width="11.44140625" style="2" customWidth="1"/>
    <col min="258" max="16384" width="5.6640625" style="2"/>
  </cols>
  <sheetData>
    <row r="1" spans="1:262" s="22" customFormat="1" ht="13.5" customHeight="1" x14ac:dyDescent="0.25">
      <c r="A1" s="17" t="s">
        <v>19</v>
      </c>
      <c r="B1" s="17"/>
      <c r="C1" s="18">
        <v>34049</v>
      </c>
      <c r="D1" s="19"/>
      <c r="E1" s="19"/>
      <c r="F1" s="19"/>
      <c r="G1" s="19"/>
      <c r="H1" s="19"/>
      <c r="I1" s="19"/>
      <c r="J1" s="19"/>
      <c r="K1" s="20"/>
      <c r="L1" s="19"/>
      <c r="M1" s="19"/>
      <c r="N1" s="19"/>
      <c r="O1" s="19"/>
      <c r="P1" s="21"/>
      <c r="Q1" s="19"/>
      <c r="R1" s="19"/>
      <c r="S1" s="19"/>
      <c r="T1" s="19"/>
      <c r="U1" s="19" t="s">
        <v>114</v>
      </c>
      <c r="V1" s="19"/>
      <c r="W1" s="18">
        <v>35575</v>
      </c>
      <c r="X1" s="19"/>
      <c r="Y1" s="19"/>
      <c r="Z1" s="19"/>
      <c r="AA1" s="19"/>
      <c r="AB1" s="19"/>
      <c r="AC1" s="19"/>
      <c r="AD1" s="19"/>
      <c r="AE1" s="20"/>
      <c r="AF1" s="19"/>
      <c r="AG1" s="19"/>
      <c r="AH1" s="19"/>
      <c r="AI1" s="19"/>
      <c r="AJ1" s="21"/>
      <c r="AK1" s="19"/>
      <c r="AL1" s="19"/>
      <c r="AM1" s="19"/>
      <c r="AN1" s="19"/>
      <c r="AO1" s="19" t="s">
        <v>114</v>
      </c>
      <c r="AP1" s="19"/>
      <c r="AQ1" s="18">
        <v>37416</v>
      </c>
      <c r="AR1" s="19"/>
      <c r="AS1" s="19"/>
      <c r="AT1" s="19"/>
      <c r="AU1" s="19"/>
      <c r="AV1" s="19"/>
      <c r="AW1" s="19"/>
      <c r="AX1" s="19"/>
      <c r="AY1" s="20"/>
      <c r="AZ1" s="19"/>
      <c r="BA1" s="19"/>
      <c r="BB1" s="19"/>
      <c r="BC1" s="19"/>
      <c r="BD1" s="21"/>
      <c r="BE1" s="19"/>
      <c r="BF1" s="19"/>
      <c r="BG1" s="19"/>
      <c r="BH1" s="19"/>
      <c r="BI1" s="19" t="s">
        <v>114</v>
      </c>
      <c r="BJ1" s="19"/>
      <c r="BK1" s="18">
        <v>39243</v>
      </c>
      <c r="BL1" s="19"/>
      <c r="BM1" s="19"/>
      <c r="BN1" s="19"/>
      <c r="BO1" s="19"/>
      <c r="BP1" s="19"/>
      <c r="BQ1" s="19"/>
      <c r="BR1" s="19"/>
      <c r="BS1" s="18">
        <v>39243</v>
      </c>
      <c r="BT1" s="19"/>
      <c r="BU1" s="19"/>
      <c r="BV1" s="19"/>
      <c r="BW1" s="19"/>
      <c r="BX1" s="21"/>
      <c r="BY1" s="18">
        <v>39250</v>
      </c>
      <c r="BZ1" s="19"/>
      <c r="CA1" s="19"/>
      <c r="CB1" s="19"/>
      <c r="CC1" s="19"/>
      <c r="CD1" s="19"/>
      <c r="CE1" s="18">
        <v>41070</v>
      </c>
      <c r="CF1" s="19"/>
      <c r="CG1" s="19"/>
      <c r="CH1" s="19"/>
      <c r="CI1" s="19"/>
      <c r="CJ1" s="19"/>
      <c r="CK1" s="19"/>
      <c r="CL1" s="19"/>
      <c r="CM1" s="18">
        <v>41070</v>
      </c>
      <c r="CN1" s="19"/>
      <c r="CO1" s="19"/>
      <c r="CP1" s="19"/>
      <c r="CQ1" s="19"/>
      <c r="CR1" s="21"/>
      <c r="CS1" s="18">
        <v>41077</v>
      </c>
      <c r="CT1" s="19"/>
      <c r="CU1" s="19"/>
      <c r="CV1" s="19"/>
      <c r="CW1" s="19"/>
      <c r="CX1" s="19"/>
      <c r="CY1" s="18">
        <v>42897</v>
      </c>
      <c r="CZ1" s="19"/>
      <c r="DA1" s="19"/>
      <c r="DB1" s="19"/>
      <c r="DC1" s="19"/>
      <c r="DD1" s="19"/>
      <c r="DE1" s="19"/>
      <c r="DF1" s="19"/>
      <c r="DG1" s="18">
        <v>42897</v>
      </c>
      <c r="DH1" s="19"/>
      <c r="DI1" s="19"/>
      <c r="DJ1" s="19"/>
      <c r="DK1" s="19"/>
      <c r="DL1" s="21"/>
      <c r="DM1" s="324">
        <v>42904</v>
      </c>
      <c r="DN1" s="19"/>
      <c r="DO1" s="19"/>
      <c r="DP1" s="19"/>
      <c r="DQ1" s="19"/>
      <c r="DR1" s="19"/>
      <c r="DS1" s="18"/>
      <c r="DT1" s="19"/>
      <c r="DU1" s="19"/>
      <c r="DV1" s="19"/>
      <c r="DW1" s="19"/>
      <c r="DX1" s="19"/>
      <c r="DY1" s="19"/>
      <c r="DZ1" s="19"/>
      <c r="EA1" s="20"/>
      <c r="EB1" s="19"/>
      <c r="EC1" s="19"/>
      <c r="ED1" s="19"/>
      <c r="EE1" s="19"/>
      <c r="EF1" s="21"/>
      <c r="EG1" s="19"/>
      <c r="EH1" s="19"/>
      <c r="EI1" s="19"/>
      <c r="EJ1" s="19"/>
      <c r="EK1" s="19"/>
      <c r="EL1" s="19"/>
      <c r="EM1" s="18"/>
      <c r="EN1" s="19"/>
      <c r="EO1" s="19"/>
      <c r="EP1" s="19"/>
      <c r="EQ1" s="19"/>
      <c r="ER1" s="19"/>
      <c r="ES1" s="19"/>
      <c r="ET1" s="19"/>
      <c r="EU1" s="20"/>
      <c r="EV1" s="19"/>
      <c r="EW1" s="19"/>
      <c r="EX1" s="19"/>
      <c r="EY1" s="19"/>
      <c r="EZ1" s="21"/>
      <c r="FA1" s="19"/>
      <c r="FB1" s="19"/>
      <c r="FC1" s="19"/>
      <c r="FD1" s="19"/>
      <c r="FE1" s="19"/>
      <c r="FF1" s="19"/>
      <c r="FG1" s="18"/>
      <c r="FH1" s="19"/>
      <c r="FI1" s="19"/>
      <c r="FJ1" s="19"/>
      <c r="FK1" s="19"/>
      <c r="FL1" s="19"/>
      <c r="FM1" s="19"/>
      <c r="FN1" s="19"/>
      <c r="FO1" s="20"/>
      <c r="FP1" s="19"/>
      <c r="FQ1" s="19"/>
      <c r="FR1" s="19"/>
      <c r="FS1" s="19"/>
      <c r="FT1" s="21"/>
      <c r="FU1" s="19"/>
      <c r="FV1" s="19"/>
      <c r="FW1" s="19"/>
      <c r="FX1" s="19"/>
      <c r="FY1" s="19"/>
      <c r="FZ1" s="19"/>
      <c r="GA1" s="18"/>
      <c r="GB1" s="19"/>
      <c r="GC1" s="19"/>
      <c r="GD1" s="19"/>
      <c r="GE1" s="19"/>
      <c r="GF1" s="19"/>
      <c r="GG1" s="19"/>
      <c r="GH1" s="19"/>
      <c r="GI1" s="20"/>
      <c r="GJ1" s="19"/>
      <c r="GK1" s="19"/>
      <c r="GL1" s="19"/>
      <c r="GM1" s="19"/>
      <c r="GN1" s="21"/>
      <c r="GO1" s="19"/>
      <c r="GP1" s="19"/>
      <c r="GQ1" s="19"/>
      <c r="GR1" s="19"/>
      <c r="GS1" s="19"/>
      <c r="GT1" s="19"/>
      <c r="GU1" s="18"/>
      <c r="GV1" s="19"/>
      <c r="GW1" s="19"/>
      <c r="GX1" s="19"/>
      <c r="GY1" s="19"/>
      <c r="GZ1" s="19"/>
      <c r="HA1" s="19"/>
      <c r="HB1" s="19"/>
      <c r="HC1" s="20"/>
      <c r="HD1" s="19"/>
      <c r="HE1" s="19"/>
      <c r="HF1" s="19"/>
      <c r="HG1" s="19"/>
      <c r="HH1" s="21"/>
      <c r="HI1" s="19"/>
      <c r="HJ1" s="19"/>
      <c r="HK1" s="19"/>
      <c r="HL1" s="19"/>
      <c r="HM1" s="19"/>
      <c r="HN1" s="19"/>
      <c r="HO1" s="18"/>
      <c r="HP1" s="19"/>
      <c r="HQ1" s="19"/>
      <c r="HR1" s="19"/>
      <c r="HS1" s="19"/>
      <c r="HT1" s="19"/>
      <c r="HU1" s="19"/>
      <c r="HV1" s="19"/>
      <c r="HW1" s="20"/>
      <c r="HX1" s="19"/>
      <c r="HY1" s="19"/>
      <c r="HZ1" s="19"/>
      <c r="IA1" s="19"/>
      <c r="IB1" s="21"/>
      <c r="IC1" s="19"/>
      <c r="ID1" s="19"/>
      <c r="IE1" s="19"/>
      <c r="IF1" s="19"/>
      <c r="IG1" s="19"/>
      <c r="IH1" s="19"/>
      <c r="II1" s="18"/>
      <c r="IJ1" s="19"/>
      <c r="IK1" s="19"/>
      <c r="IL1" s="19"/>
      <c r="IM1" s="19"/>
      <c r="IN1" s="19"/>
      <c r="IO1" s="19"/>
      <c r="IP1" s="19"/>
      <c r="IQ1" s="20"/>
      <c r="IR1" s="19"/>
      <c r="IS1" s="19"/>
      <c r="IT1" s="19"/>
      <c r="IU1" s="19"/>
      <c r="IV1" s="21"/>
      <c r="IW1" s="19"/>
      <c r="IX1" s="19"/>
      <c r="IY1" s="19"/>
      <c r="IZ1" s="19"/>
      <c r="JA1" s="19"/>
      <c r="JB1" s="19"/>
    </row>
    <row r="2" spans="1:262" s="22" customFormat="1" ht="13.5" customHeight="1" x14ac:dyDescent="0.25">
      <c r="A2" s="17" t="s">
        <v>125</v>
      </c>
      <c r="B2" s="17"/>
      <c r="C2" s="18">
        <v>34056</v>
      </c>
      <c r="D2" s="19"/>
      <c r="E2" s="19"/>
      <c r="F2" s="19"/>
      <c r="G2" s="19"/>
      <c r="H2" s="19"/>
      <c r="I2" s="19"/>
      <c r="J2" s="19"/>
      <c r="K2" s="20"/>
      <c r="L2" s="19"/>
      <c r="M2" s="19"/>
      <c r="N2" s="19"/>
      <c r="O2" s="19"/>
      <c r="P2" s="21"/>
      <c r="Q2" s="19"/>
      <c r="R2" s="19"/>
      <c r="S2" s="19"/>
      <c r="T2" s="19"/>
      <c r="U2" s="19"/>
      <c r="V2" s="19"/>
      <c r="W2" s="18">
        <v>35582</v>
      </c>
      <c r="X2" s="19"/>
      <c r="Y2" s="19"/>
      <c r="Z2" s="19"/>
      <c r="AA2" s="19"/>
      <c r="AB2" s="19"/>
      <c r="AC2" s="19"/>
      <c r="AD2" s="19"/>
      <c r="AE2" s="20"/>
      <c r="AF2" s="19"/>
      <c r="AG2" s="19"/>
      <c r="AH2" s="19"/>
      <c r="AI2" s="19"/>
      <c r="AJ2" s="21"/>
      <c r="AK2" s="19"/>
      <c r="AL2" s="19"/>
      <c r="AM2" s="19"/>
      <c r="AN2" s="19"/>
      <c r="AO2" s="19"/>
      <c r="AP2" s="19"/>
      <c r="AQ2" s="18">
        <v>37423</v>
      </c>
      <c r="AR2" s="19"/>
      <c r="AS2" s="19"/>
      <c r="AT2" s="19"/>
      <c r="AU2" s="19"/>
      <c r="AV2" s="19"/>
      <c r="AW2" s="19"/>
      <c r="AX2" s="19"/>
      <c r="AY2" s="20"/>
      <c r="AZ2" s="19"/>
      <c r="BA2" s="19"/>
      <c r="BB2" s="19"/>
      <c r="BC2" s="19"/>
      <c r="BD2" s="21"/>
      <c r="BE2" s="19"/>
      <c r="BF2" s="19"/>
      <c r="BG2" s="19"/>
      <c r="BH2" s="19"/>
      <c r="BI2" s="19"/>
      <c r="BJ2" s="19"/>
      <c r="BK2" s="18">
        <v>39250</v>
      </c>
      <c r="BL2" s="19"/>
      <c r="BM2" s="19"/>
      <c r="BN2" s="19"/>
      <c r="BO2" s="19"/>
      <c r="BP2" s="19"/>
      <c r="BQ2" s="19"/>
      <c r="BR2" s="19"/>
      <c r="BS2" s="18">
        <v>39243</v>
      </c>
      <c r="BT2" s="19"/>
      <c r="BU2" s="19"/>
      <c r="BV2" s="19"/>
      <c r="BW2" s="19"/>
      <c r="BX2" s="21"/>
      <c r="BY2" s="18">
        <v>39250</v>
      </c>
      <c r="BZ2" s="19"/>
      <c r="CA2" s="19"/>
      <c r="CB2" s="19"/>
      <c r="CC2" s="19"/>
      <c r="CD2" s="19"/>
      <c r="CE2" s="18">
        <v>41077</v>
      </c>
      <c r="CF2" s="19"/>
      <c r="CG2" s="19"/>
      <c r="CH2" s="19"/>
      <c r="CI2" s="19"/>
      <c r="CJ2" s="19"/>
      <c r="CK2" s="19"/>
      <c r="CL2" s="19"/>
      <c r="CM2" s="18">
        <v>41070</v>
      </c>
      <c r="CN2" s="19"/>
      <c r="CO2" s="19"/>
      <c r="CP2" s="19"/>
      <c r="CQ2" s="19"/>
      <c r="CR2" s="21"/>
      <c r="CS2" s="18">
        <v>41077</v>
      </c>
      <c r="CT2" s="19"/>
      <c r="CU2" s="19"/>
      <c r="CV2" s="19"/>
      <c r="CW2" s="19"/>
      <c r="CX2" s="19"/>
      <c r="CY2" s="18">
        <v>42897</v>
      </c>
      <c r="CZ2" s="19"/>
      <c r="DA2" s="19"/>
      <c r="DB2" s="19"/>
      <c r="DC2" s="19"/>
      <c r="DD2" s="19"/>
      <c r="DE2" s="19"/>
      <c r="DF2" s="19"/>
      <c r="DG2" s="18">
        <v>42897</v>
      </c>
      <c r="DH2" s="19"/>
      <c r="DI2" s="19"/>
      <c r="DJ2" s="19"/>
      <c r="DK2" s="19"/>
      <c r="DL2" s="21"/>
      <c r="DM2" s="324">
        <v>42904</v>
      </c>
      <c r="DN2" s="19"/>
      <c r="DO2" s="19"/>
      <c r="DP2" s="19"/>
      <c r="DQ2" s="19"/>
      <c r="DR2" s="19"/>
      <c r="DS2" s="18"/>
      <c r="DT2" s="19"/>
      <c r="DU2" s="19"/>
      <c r="DV2" s="19"/>
      <c r="DW2" s="19"/>
      <c r="DX2" s="19"/>
      <c r="DY2" s="19"/>
      <c r="DZ2" s="19"/>
      <c r="EA2" s="20"/>
      <c r="EB2" s="19"/>
      <c r="EC2" s="19"/>
      <c r="ED2" s="19"/>
      <c r="EE2" s="19"/>
      <c r="EF2" s="21"/>
      <c r="EG2" s="19"/>
      <c r="EH2" s="19"/>
      <c r="EI2" s="19"/>
      <c r="EJ2" s="19"/>
      <c r="EK2" s="19"/>
      <c r="EL2" s="19"/>
      <c r="EM2" s="18"/>
      <c r="EN2" s="19"/>
      <c r="EO2" s="19"/>
      <c r="EP2" s="19"/>
      <c r="EQ2" s="19"/>
      <c r="ER2" s="19"/>
      <c r="ES2" s="19"/>
      <c r="ET2" s="19"/>
      <c r="EU2" s="20"/>
      <c r="EV2" s="19"/>
      <c r="EW2" s="19"/>
      <c r="EX2" s="19"/>
      <c r="EY2" s="19"/>
      <c r="EZ2" s="21"/>
      <c r="FA2" s="19"/>
      <c r="FB2" s="19"/>
      <c r="FC2" s="19"/>
      <c r="FD2" s="19"/>
      <c r="FE2" s="19"/>
      <c r="FF2" s="19"/>
      <c r="FG2" s="18"/>
      <c r="FH2" s="19"/>
      <c r="FI2" s="19"/>
      <c r="FJ2" s="19"/>
      <c r="FK2" s="19"/>
      <c r="FL2" s="19"/>
      <c r="FM2" s="19"/>
      <c r="FN2" s="19"/>
      <c r="FO2" s="20"/>
      <c r="FP2" s="19"/>
      <c r="FQ2" s="19"/>
      <c r="FR2" s="19"/>
      <c r="FS2" s="19"/>
      <c r="FT2" s="21"/>
      <c r="FU2" s="19"/>
      <c r="FV2" s="19"/>
      <c r="FW2" s="19"/>
      <c r="FX2" s="19"/>
      <c r="FY2" s="19"/>
      <c r="FZ2" s="19"/>
      <c r="GA2" s="18"/>
      <c r="GB2" s="19"/>
      <c r="GC2" s="19"/>
      <c r="GD2" s="19"/>
      <c r="GE2" s="19"/>
      <c r="GF2" s="19"/>
      <c r="GG2" s="19"/>
      <c r="GH2" s="19"/>
      <c r="GI2" s="20"/>
      <c r="GJ2" s="19"/>
      <c r="GK2" s="19"/>
      <c r="GL2" s="19"/>
      <c r="GM2" s="19"/>
      <c r="GN2" s="21"/>
      <c r="GO2" s="19"/>
      <c r="GP2" s="19"/>
      <c r="GQ2" s="19"/>
      <c r="GR2" s="19"/>
      <c r="GS2" s="19"/>
      <c r="GT2" s="19"/>
      <c r="GU2" s="18"/>
      <c r="GV2" s="19"/>
      <c r="GW2" s="19"/>
      <c r="GX2" s="19"/>
      <c r="GY2" s="19"/>
      <c r="GZ2" s="19"/>
      <c r="HA2" s="19"/>
      <c r="HB2" s="19"/>
      <c r="HC2" s="20"/>
      <c r="HD2" s="19"/>
      <c r="HE2" s="19"/>
      <c r="HF2" s="19"/>
      <c r="HG2" s="19"/>
      <c r="HH2" s="21"/>
      <c r="HI2" s="19"/>
      <c r="HJ2" s="19"/>
      <c r="HK2" s="19"/>
      <c r="HL2" s="19"/>
      <c r="HM2" s="19"/>
      <c r="HN2" s="19"/>
      <c r="HO2" s="18"/>
      <c r="HP2" s="19"/>
      <c r="HQ2" s="19"/>
      <c r="HR2" s="19"/>
      <c r="HS2" s="19"/>
      <c r="HT2" s="19"/>
      <c r="HU2" s="19"/>
      <c r="HV2" s="19"/>
      <c r="HW2" s="20"/>
      <c r="HX2" s="19"/>
      <c r="HY2" s="19"/>
      <c r="HZ2" s="19"/>
      <c r="IA2" s="19"/>
      <c r="IB2" s="21"/>
      <c r="IC2" s="19"/>
      <c r="ID2" s="19"/>
      <c r="IE2" s="19"/>
      <c r="IF2" s="19"/>
      <c r="IG2" s="19"/>
      <c r="IH2" s="19"/>
      <c r="II2" s="18"/>
      <c r="IJ2" s="19"/>
      <c r="IK2" s="19"/>
      <c r="IL2" s="19"/>
      <c r="IM2" s="19"/>
      <c r="IN2" s="19"/>
      <c r="IO2" s="19"/>
      <c r="IP2" s="19"/>
      <c r="IQ2" s="20"/>
      <c r="IR2" s="19"/>
      <c r="IS2" s="19"/>
      <c r="IT2" s="19"/>
      <c r="IU2" s="19"/>
      <c r="IV2" s="21"/>
      <c r="IW2" s="19"/>
      <c r="IX2" s="19"/>
      <c r="IY2" s="19"/>
      <c r="IZ2" s="19"/>
      <c r="JA2" s="19"/>
      <c r="JB2" s="19"/>
    </row>
    <row r="3" spans="1:262" ht="13.5" customHeight="1" x14ac:dyDescent="0.25">
      <c r="A3" s="23" t="s">
        <v>20</v>
      </c>
      <c r="B3" s="23"/>
      <c r="C3" s="24">
        <v>577</v>
      </c>
      <c r="D3" s="25"/>
      <c r="E3" s="25"/>
      <c r="F3" s="25"/>
      <c r="G3" s="25"/>
      <c r="H3" s="25"/>
      <c r="I3" s="25"/>
      <c r="J3" s="25"/>
      <c r="K3" s="26"/>
      <c r="L3" s="25"/>
      <c r="M3" s="25"/>
      <c r="N3" s="25"/>
      <c r="O3" s="25"/>
      <c r="P3" s="27"/>
      <c r="Q3" s="25"/>
      <c r="R3" s="25"/>
      <c r="S3" s="25"/>
      <c r="T3" s="25"/>
      <c r="U3" s="25"/>
      <c r="V3" s="25"/>
      <c r="W3" s="24">
        <v>577</v>
      </c>
      <c r="X3" s="25"/>
      <c r="Y3" s="25"/>
      <c r="Z3" s="25"/>
      <c r="AA3" s="25"/>
      <c r="AB3" s="25"/>
      <c r="AC3" s="25"/>
      <c r="AD3" s="25"/>
      <c r="AE3" s="26"/>
      <c r="AF3" s="25"/>
      <c r="AG3" s="25"/>
      <c r="AH3" s="25"/>
      <c r="AI3" s="25"/>
      <c r="AJ3" s="27"/>
      <c r="AK3" s="25"/>
      <c r="AL3" s="25"/>
      <c r="AM3" s="25"/>
      <c r="AN3" s="25"/>
      <c r="AO3" s="25"/>
      <c r="AP3" s="25"/>
      <c r="AQ3" s="24">
        <v>577</v>
      </c>
      <c r="AR3" s="25"/>
      <c r="AS3" s="25"/>
      <c r="AT3" s="25"/>
      <c r="AU3" s="25"/>
      <c r="AV3" s="25"/>
      <c r="AW3" s="25"/>
      <c r="AX3" s="25"/>
      <c r="AY3" s="26"/>
      <c r="AZ3" s="25"/>
      <c r="BA3" s="25"/>
      <c r="BB3" s="25"/>
      <c r="BC3" s="25"/>
      <c r="BD3" s="27"/>
      <c r="BE3" s="25"/>
      <c r="BF3" s="25"/>
      <c r="BG3" s="25"/>
      <c r="BH3" s="25"/>
      <c r="BI3" s="25"/>
      <c r="BJ3" s="25"/>
      <c r="BK3" s="24">
        <v>577</v>
      </c>
      <c r="BL3" s="25"/>
      <c r="BM3" s="25"/>
      <c r="BN3" s="25"/>
      <c r="BO3" s="25"/>
      <c r="BP3" s="25"/>
      <c r="BQ3" s="25"/>
      <c r="BR3" s="25"/>
      <c r="BS3" s="63">
        <v>110</v>
      </c>
      <c r="BT3" s="25"/>
      <c r="BU3" s="25"/>
      <c r="BV3" s="25"/>
      <c r="BW3" s="25"/>
      <c r="BX3" s="27"/>
      <c r="BY3" s="63">
        <f>BK3-BS3</f>
        <v>467</v>
      </c>
      <c r="BZ3" s="25"/>
      <c r="CA3" s="25"/>
      <c r="CB3" s="25"/>
      <c r="CC3" s="25"/>
      <c r="CD3" s="25"/>
      <c r="CE3" s="30">
        <v>577</v>
      </c>
      <c r="CF3" s="25"/>
      <c r="CG3" s="25"/>
      <c r="CH3" s="25"/>
      <c r="CI3" s="25"/>
      <c r="CJ3" s="25"/>
      <c r="CK3" s="25"/>
      <c r="CL3" s="25"/>
      <c r="CM3" s="63">
        <v>36</v>
      </c>
      <c r="CN3" s="25"/>
      <c r="CO3" s="25"/>
      <c r="CP3" s="25"/>
      <c r="CQ3" s="25"/>
      <c r="CR3" s="27"/>
      <c r="CS3" s="63">
        <v>541</v>
      </c>
      <c r="CT3" s="25"/>
      <c r="CU3" s="25"/>
      <c r="CV3" s="25"/>
      <c r="CW3" s="25"/>
      <c r="CX3" s="25"/>
      <c r="CY3" s="24">
        <v>577</v>
      </c>
      <c r="CZ3" s="25"/>
      <c r="DA3" s="25"/>
      <c r="DB3" s="25"/>
      <c r="DC3" s="25"/>
      <c r="DD3" s="25"/>
      <c r="DE3" s="25"/>
      <c r="DF3" s="25"/>
      <c r="DG3" s="24">
        <v>577</v>
      </c>
      <c r="DH3" s="25"/>
      <c r="DI3" s="25"/>
      <c r="DJ3" s="25"/>
      <c r="DK3" s="25"/>
      <c r="DL3" s="27"/>
      <c r="DM3" s="52">
        <v>577</v>
      </c>
      <c r="DN3" s="25"/>
      <c r="DO3" s="25"/>
      <c r="DP3" s="25"/>
      <c r="DQ3" s="25"/>
      <c r="DR3" s="25"/>
      <c r="DS3" s="24"/>
      <c r="DT3" s="25"/>
      <c r="DU3" s="25"/>
      <c r="DV3" s="25"/>
      <c r="DW3" s="25"/>
      <c r="DX3" s="25"/>
      <c r="DY3" s="25"/>
      <c r="DZ3" s="25"/>
      <c r="EA3" s="26"/>
      <c r="EB3" s="25"/>
      <c r="EC3" s="25"/>
      <c r="ED3" s="25"/>
      <c r="EE3" s="25"/>
      <c r="EF3" s="27"/>
      <c r="EG3" s="25"/>
      <c r="EH3" s="25"/>
      <c r="EI3" s="25"/>
      <c r="EJ3" s="25"/>
      <c r="EK3" s="25"/>
      <c r="EL3" s="25"/>
      <c r="EM3" s="24"/>
      <c r="EN3" s="25"/>
      <c r="EO3" s="25"/>
      <c r="EP3" s="25"/>
      <c r="EQ3" s="25"/>
      <c r="ER3" s="25"/>
      <c r="ES3" s="25"/>
      <c r="ET3" s="25"/>
      <c r="EU3" s="26"/>
      <c r="EV3" s="25"/>
      <c r="EW3" s="25"/>
      <c r="EX3" s="25"/>
      <c r="EY3" s="25"/>
      <c r="EZ3" s="27"/>
      <c r="FA3" s="25"/>
      <c r="FB3" s="25"/>
      <c r="FC3" s="25"/>
      <c r="FD3" s="25"/>
      <c r="FE3" s="25"/>
      <c r="FF3" s="25"/>
      <c r="FG3" s="24"/>
      <c r="FH3" s="25"/>
      <c r="FI3" s="25"/>
      <c r="FJ3" s="25"/>
      <c r="FK3" s="25"/>
      <c r="FL3" s="25"/>
      <c r="FM3" s="25"/>
      <c r="FN3" s="25"/>
      <c r="FO3" s="26"/>
      <c r="FP3" s="25"/>
      <c r="FQ3" s="25"/>
      <c r="FR3" s="25"/>
      <c r="FS3" s="25"/>
      <c r="FT3" s="27"/>
      <c r="FU3" s="25"/>
      <c r="FV3" s="25"/>
      <c r="FW3" s="25"/>
      <c r="FX3" s="25"/>
      <c r="FY3" s="25"/>
      <c r="FZ3" s="25"/>
      <c r="GA3" s="24"/>
      <c r="GB3" s="25"/>
      <c r="GC3" s="25"/>
      <c r="GD3" s="25"/>
      <c r="GE3" s="25"/>
      <c r="GF3" s="25"/>
      <c r="GG3" s="25"/>
      <c r="GH3" s="25"/>
      <c r="GI3" s="26"/>
      <c r="GJ3" s="25"/>
      <c r="GK3" s="25"/>
      <c r="GL3" s="25"/>
      <c r="GM3" s="25"/>
      <c r="GN3" s="27"/>
      <c r="GO3" s="25"/>
      <c r="GP3" s="25"/>
      <c r="GQ3" s="25"/>
      <c r="GR3" s="25"/>
      <c r="GS3" s="25"/>
      <c r="GT3" s="25"/>
      <c r="GU3" s="24"/>
      <c r="GV3" s="25"/>
      <c r="GW3" s="25"/>
      <c r="GX3" s="25"/>
      <c r="GY3" s="25"/>
      <c r="GZ3" s="25"/>
      <c r="HA3" s="25"/>
      <c r="HB3" s="25"/>
      <c r="HC3" s="26"/>
      <c r="HD3" s="25"/>
      <c r="HE3" s="25"/>
      <c r="HF3" s="25"/>
      <c r="HG3" s="25"/>
      <c r="HH3" s="27"/>
      <c r="HI3" s="25"/>
      <c r="HJ3" s="25"/>
      <c r="HK3" s="25"/>
      <c r="HL3" s="25"/>
      <c r="HM3" s="25"/>
      <c r="HN3" s="25"/>
      <c r="HO3" s="24"/>
      <c r="HP3" s="25"/>
      <c r="HQ3" s="25"/>
      <c r="HR3" s="25"/>
      <c r="HS3" s="25"/>
      <c r="HT3" s="25"/>
      <c r="HU3" s="25"/>
      <c r="HV3" s="25"/>
      <c r="HW3" s="26"/>
      <c r="HX3" s="25"/>
      <c r="HY3" s="25"/>
      <c r="HZ3" s="25"/>
      <c r="IA3" s="25"/>
      <c r="IB3" s="27"/>
      <c r="IC3" s="25"/>
      <c r="ID3" s="25"/>
      <c r="IE3" s="25"/>
      <c r="IF3" s="25"/>
      <c r="IG3" s="25"/>
      <c r="IH3" s="25"/>
      <c r="II3" s="24"/>
      <c r="IJ3" s="25"/>
      <c r="IK3" s="25"/>
      <c r="IL3" s="25"/>
      <c r="IM3" s="25"/>
      <c r="IN3" s="25"/>
      <c r="IO3" s="25"/>
      <c r="IP3" s="25"/>
      <c r="IQ3" s="26"/>
      <c r="IR3" s="25"/>
      <c r="IS3" s="25"/>
      <c r="IT3" s="25"/>
      <c r="IU3" s="25"/>
      <c r="IV3" s="27"/>
      <c r="IW3" s="25"/>
      <c r="IX3" s="25"/>
      <c r="IY3" s="25"/>
      <c r="IZ3" s="25"/>
      <c r="JA3" s="25"/>
      <c r="JB3" s="25"/>
    </row>
    <row r="4" spans="1:262" s="34" customFormat="1" ht="13.5" customHeight="1" x14ac:dyDescent="0.25">
      <c r="A4" s="28" t="s">
        <v>21</v>
      </c>
      <c r="B4" s="29"/>
      <c r="C4" s="30">
        <v>37871350</v>
      </c>
      <c r="D4" s="31"/>
      <c r="E4" s="31"/>
      <c r="F4" s="31"/>
      <c r="G4" s="31"/>
      <c r="H4" s="31"/>
      <c r="I4" s="31"/>
      <c r="J4" s="31"/>
      <c r="K4" s="32"/>
      <c r="L4" s="31"/>
      <c r="M4" s="31"/>
      <c r="N4" s="31"/>
      <c r="O4" s="31"/>
      <c r="P4" s="33"/>
      <c r="Q4" s="31"/>
      <c r="R4" s="31"/>
      <c r="S4" s="31"/>
      <c r="T4" s="31"/>
      <c r="U4" s="31"/>
      <c r="V4" s="31"/>
      <c r="W4" s="30">
        <v>39215743</v>
      </c>
      <c r="X4" s="31"/>
      <c r="Y4" s="31"/>
      <c r="Z4" s="31"/>
      <c r="AA4" s="31"/>
      <c r="AB4" s="31"/>
      <c r="AC4" s="31"/>
      <c r="AD4" s="31"/>
      <c r="AE4" s="32"/>
      <c r="AF4" s="31"/>
      <c r="AG4" s="31"/>
      <c r="AH4" s="31"/>
      <c r="AI4" s="31"/>
      <c r="AJ4" s="33"/>
      <c r="AK4" s="31"/>
      <c r="AL4" s="31"/>
      <c r="AM4" s="31"/>
      <c r="AN4" s="31"/>
      <c r="AO4" s="31"/>
      <c r="AP4" s="31"/>
      <c r="AQ4" s="30">
        <v>40969239</v>
      </c>
      <c r="AR4" s="31"/>
      <c r="AS4" s="31"/>
      <c r="AT4" s="31"/>
      <c r="AU4" s="31"/>
      <c r="AV4" s="31"/>
      <c r="AW4" s="31"/>
      <c r="AX4" s="31"/>
      <c r="AY4" s="32"/>
      <c r="AZ4" s="31"/>
      <c r="BA4" s="31"/>
      <c r="BB4" s="31"/>
      <c r="BC4" s="31"/>
      <c r="BD4" s="33"/>
      <c r="BE4" s="31"/>
      <c r="BF4" s="31"/>
      <c r="BG4" s="31"/>
      <c r="BH4" s="31"/>
      <c r="BI4" s="31"/>
      <c r="BJ4" s="31"/>
      <c r="BK4" s="30">
        <v>43895833</v>
      </c>
      <c r="BL4" s="31"/>
      <c r="BM4" s="31"/>
      <c r="BN4" s="31"/>
      <c r="BO4" s="31"/>
      <c r="BP4" s="31"/>
      <c r="BQ4" s="31"/>
      <c r="BR4" s="31"/>
      <c r="BS4" s="233">
        <v>43895833</v>
      </c>
      <c r="BT4" s="31"/>
      <c r="BU4" s="31"/>
      <c r="BV4" s="31"/>
      <c r="BW4" s="31"/>
      <c r="BX4" s="33"/>
      <c r="BY4" s="233">
        <v>35225248</v>
      </c>
      <c r="BZ4" s="31"/>
      <c r="CA4" s="31"/>
      <c r="CB4" s="31"/>
      <c r="CC4" s="31"/>
      <c r="CD4" s="31"/>
      <c r="CE4" s="30">
        <v>46082104</v>
      </c>
      <c r="CF4" s="31"/>
      <c r="CG4" s="31"/>
      <c r="CH4" s="31"/>
      <c r="CI4" s="31"/>
      <c r="CJ4" s="31"/>
      <c r="CK4" s="31"/>
      <c r="CL4" s="31"/>
      <c r="CM4" s="233">
        <v>46082104</v>
      </c>
      <c r="CN4" s="31"/>
      <c r="CO4" s="31"/>
      <c r="CP4" s="31"/>
      <c r="CQ4" s="31"/>
      <c r="CR4" s="33"/>
      <c r="CS4" s="233">
        <v>43233648</v>
      </c>
      <c r="CT4" s="31"/>
      <c r="CU4" s="31"/>
      <c r="CV4" s="31"/>
      <c r="CW4" s="31"/>
      <c r="CX4" s="31"/>
      <c r="CY4" s="30">
        <v>47570988</v>
      </c>
      <c r="CZ4" s="31"/>
      <c r="DA4" s="31"/>
      <c r="DB4" s="31"/>
      <c r="DC4" s="31"/>
      <c r="DD4" s="31"/>
      <c r="DE4" s="31"/>
      <c r="DF4" s="31"/>
      <c r="DG4" s="30">
        <v>47570988</v>
      </c>
      <c r="DH4" s="31"/>
      <c r="DI4" s="31"/>
      <c r="DJ4" s="31"/>
      <c r="DK4" s="31"/>
      <c r="DL4" s="33"/>
      <c r="DM4" s="53">
        <v>47293103</v>
      </c>
      <c r="DN4" s="31"/>
      <c r="DO4" s="31"/>
      <c r="DP4" s="31"/>
      <c r="DQ4" s="31"/>
      <c r="DR4" s="31"/>
      <c r="DS4" s="30"/>
      <c r="DT4" s="31"/>
      <c r="DU4" s="31"/>
      <c r="DV4" s="31"/>
      <c r="DW4" s="31"/>
      <c r="DX4" s="31"/>
      <c r="DY4" s="31"/>
      <c r="DZ4" s="31"/>
      <c r="EA4" s="32"/>
      <c r="EB4" s="31"/>
      <c r="EC4" s="31"/>
      <c r="ED4" s="31"/>
      <c r="EE4" s="31"/>
      <c r="EF4" s="33"/>
      <c r="EG4" s="31"/>
      <c r="EH4" s="31"/>
      <c r="EI4" s="31"/>
      <c r="EJ4" s="31"/>
      <c r="EK4" s="31"/>
      <c r="EL4" s="31"/>
      <c r="EM4" s="30"/>
      <c r="EN4" s="31"/>
      <c r="EO4" s="31"/>
      <c r="EP4" s="31"/>
      <c r="EQ4" s="31"/>
      <c r="ER4" s="31"/>
      <c r="ES4" s="31"/>
      <c r="ET4" s="31"/>
      <c r="EU4" s="32"/>
      <c r="EV4" s="31"/>
      <c r="EW4" s="31"/>
      <c r="EX4" s="31"/>
      <c r="EY4" s="31"/>
      <c r="EZ4" s="33"/>
      <c r="FA4" s="31"/>
      <c r="FB4" s="31"/>
      <c r="FC4" s="31"/>
      <c r="FD4" s="31"/>
      <c r="FE4" s="31"/>
      <c r="FF4" s="31"/>
      <c r="FG4" s="30"/>
      <c r="FH4" s="31"/>
      <c r="FI4" s="31"/>
      <c r="FJ4" s="31"/>
      <c r="FK4" s="31"/>
      <c r="FL4" s="31"/>
      <c r="FM4" s="31"/>
      <c r="FN4" s="31"/>
      <c r="FO4" s="32"/>
      <c r="FP4" s="31"/>
      <c r="FQ4" s="31"/>
      <c r="FR4" s="31"/>
      <c r="FS4" s="31"/>
      <c r="FT4" s="33"/>
      <c r="FU4" s="31"/>
      <c r="FV4" s="31"/>
      <c r="FW4" s="31"/>
      <c r="FX4" s="31"/>
      <c r="FY4" s="31"/>
      <c r="FZ4" s="31"/>
      <c r="GA4" s="30"/>
      <c r="GB4" s="31"/>
      <c r="GC4" s="31"/>
      <c r="GD4" s="31"/>
      <c r="GE4" s="31"/>
      <c r="GF4" s="31"/>
      <c r="GG4" s="31"/>
      <c r="GH4" s="31"/>
      <c r="GI4" s="32"/>
      <c r="GJ4" s="31"/>
      <c r="GK4" s="31"/>
      <c r="GL4" s="31"/>
      <c r="GM4" s="31"/>
      <c r="GN4" s="33"/>
      <c r="GO4" s="31"/>
      <c r="GP4" s="31"/>
      <c r="GQ4" s="31"/>
      <c r="GR4" s="31"/>
      <c r="GS4" s="31"/>
      <c r="GT4" s="31"/>
      <c r="GU4" s="30"/>
      <c r="GV4" s="31"/>
      <c r="GW4" s="31"/>
      <c r="GX4" s="31"/>
      <c r="GY4" s="31"/>
      <c r="GZ4" s="31"/>
      <c r="HA4" s="31"/>
      <c r="HB4" s="31"/>
      <c r="HC4" s="32"/>
      <c r="HD4" s="31"/>
      <c r="HE4" s="31"/>
      <c r="HF4" s="31"/>
      <c r="HG4" s="31"/>
      <c r="HH4" s="33"/>
      <c r="HI4" s="31"/>
      <c r="HJ4" s="31"/>
      <c r="HK4" s="31"/>
      <c r="HL4" s="31"/>
      <c r="HM4" s="31"/>
      <c r="HN4" s="31"/>
      <c r="HO4" s="30"/>
      <c r="HP4" s="31"/>
      <c r="HQ4" s="31"/>
      <c r="HR4" s="31"/>
      <c r="HS4" s="31"/>
      <c r="HT4" s="31"/>
      <c r="HU4" s="31"/>
      <c r="HV4" s="31"/>
      <c r="HW4" s="32"/>
      <c r="HX4" s="31"/>
      <c r="HY4" s="31"/>
      <c r="HZ4" s="31"/>
      <c r="IA4" s="31"/>
      <c r="IB4" s="33"/>
      <c r="IC4" s="31"/>
      <c r="ID4" s="31"/>
      <c r="IE4" s="31"/>
      <c r="IF4" s="31"/>
      <c r="IG4" s="31"/>
      <c r="IH4" s="31"/>
      <c r="II4" s="30"/>
      <c r="IJ4" s="31"/>
      <c r="IK4" s="31"/>
      <c r="IL4" s="31"/>
      <c r="IM4" s="31"/>
      <c r="IN4" s="31"/>
      <c r="IO4" s="31"/>
      <c r="IP4" s="31"/>
      <c r="IQ4" s="32"/>
      <c r="IR4" s="31"/>
      <c r="IS4" s="31"/>
      <c r="IT4" s="31"/>
      <c r="IU4" s="31"/>
      <c r="IV4" s="33"/>
      <c r="IW4" s="31"/>
      <c r="IX4" s="31"/>
      <c r="IY4" s="31"/>
      <c r="IZ4" s="31"/>
      <c r="JA4" s="31"/>
      <c r="JB4" s="31"/>
    </row>
    <row r="5" spans="1:262" s="34" customFormat="1" ht="13.5" customHeight="1" x14ac:dyDescent="0.25">
      <c r="A5" s="28" t="s">
        <v>22</v>
      </c>
      <c r="B5" s="29"/>
      <c r="C5" s="30">
        <v>26252724</v>
      </c>
      <c r="D5" s="31"/>
      <c r="E5" s="31"/>
      <c r="F5" s="31"/>
      <c r="G5" s="31"/>
      <c r="H5" s="31"/>
      <c r="I5" s="31"/>
      <c r="J5" s="31"/>
      <c r="K5" s="32"/>
      <c r="L5" s="31"/>
      <c r="M5" s="31"/>
      <c r="N5" s="31"/>
      <c r="O5" s="31"/>
      <c r="P5" s="33"/>
      <c r="Q5" s="31"/>
      <c r="R5" s="31"/>
      <c r="S5" s="31"/>
      <c r="T5" s="31"/>
      <c r="U5" s="31"/>
      <c r="V5" s="31"/>
      <c r="W5" s="30">
        <v>26649819</v>
      </c>
      <c r="X5" s="31"/>
      <c r="Y5" s="31"/>
      <c r="Z5" s="31"/>
      <c r="AA5" s="31"/>
      <c r="AB5" s="31"/>
      <c r="AC5" s="31"/>
      <c r="AD5" s="31"/>
      <c r="AE5" s="32"/>
      <c r="AF5" s="31"/>
      <c r="AG5" s="31"/>
      <c r="AH5" s="31"/>
      <c r="AI5" s="31"/>
      <c r="AJ5" s="33"/>
      <c r="AK5" s="31"/>
      <c r="AL5" s="31"/>
      <c r="AM5" s="31"/>
      <c r="AN5" s="31"/>
      <c r="AO5" s="31"/>
      <c r="AP5" s="31"/>
      <c r="AQ5" s="30">
        <v>26390474</v>
      </c>
      <c r="AR5" s="31"/>
      <c r="AS5" s="31"/>
      <c r="AT5" s="31"/>
      <c r="AU5" s="31"/>
      <c r="AV5" s="31"/>
      <c r="AW5" s="31"/>
      <c r="AX5" s="31"/>
      <c r="AY5" s="32"/>
      <c r="AZ5" s="31"/>
      <c r="BA5" s="31"/>
      <c r="BB5" s="31"/>
      <c r="BC5" s="31"/>
      <c r="BD5" s="33"/>
      <c r="BE5" s="31"/>
      <c r="BF5" s="31"/>
      <c r="BG5" s="31"/>
      <c r="BH5" s="31"/>
      <c r="BI5" s="31"/>
      <c r="BJ5" s="31"/>
      <c r="BK5" s="30">
        <v>26521822</v>
      </c>
      <c r="BL5" s="31"/>
      <c r="BM5" s="31"/>
      <c r="BN5" s="31"/>
      <c r="BO5" s="31"/>
      <c r="BP5" s="31"/>
      <c r="BQ5" s="31"/>
      <c r="BR5" s="31"/>
      <c r="BS5" s="233">
        <v>26521822</v>
      </c>
      <c r="BT5" s="31"/>
      <c r="BU5" s="31"/>
      <c r="BV5" s="31"/>
      <c r="BW5" s="31"/>
      <c r="BX5" s="33"/>
      <c r="BY5" s="233">
        <v>21129039</v>
      </c>
      <c r="BZ5" s="31"/>
      <c r="CA5" s="31"/>
      <c r="CB5" s="31"/>
      <c r="CC5" s="31"/>
      <c r="CD5" s="31"/>
      <c r="CE5" s="30">
        <v>26369126</v>
      </c>
      <c r="CF5" s="31"/>
      <c r="CG5" s="31"/>
      <c r="CH5" s="31"/>
      <c r="CI5" s="31"/>
      <c r="CJ5" s="31"/>
      <c r="CK5" s="31"/>
      <c r="CL5" s="31"/>
      <c r="CM5" s="233">
        <v>26369126</v>
      </c>
      <c r="CN5" s="31"/>
      <c r="CO5" s="31"/>
      <c r="CP5" s="31"/>
      <c r="CQ5" s="31"/>
      <c r="CR5" s="33"/>
      <c r="CS5" s="233">
        <v>23952486</v>
      </c>
      <c r="CT5" s="31"/>
      <c r="CU5" s="31"/>
      <c r="CV5" s="31"/>
      <c r="CW5" s="31"/>
      <c r="CX5" s="31"/>
      <c r="CY5" s="30">
        <v>23167508</v>
      </c>
      <c r="CZ5" s="31"/>
      <c r="DA5" s="31"/>
      <c r="DB5" s="31"/>
      <c r="DC5" s="31"/>
      <c r="DD5" s="31"/>
      <c r="DE5" s="31"/>
      <c r="DF5" s="31"/>
      <c r="DG5" s="30">
        <v>23167508</v>
      </c>
      <c r="DH5" s="31"/>
      <c r="DI5" s="31"/>
      <c r="DJ5" s="31"/>
      <c r="DK5" s="31"/>
      <c r="DL5" s="33"/>
      <c r="DM5" s="53">
        <v>20164615</v>
      </c>
      <c r="DN5" s="31"/>
      <c r="DO5" s="31"/>
      <c r="DP5" s="31"/>
      <c r="DQ5" s="31"/>
      <c r="DR5" s="31"/>
      <c r="DS5" s="30"/>
      <c r="DT5" s="31"/>
      <c r="DU5" s="31"/>
      <c r="DV5" s="31"/>
      <c r="DW5" s="31"/>
      <c r="DX5" s="31"/>
      <c r="DY5" s="31"/>
      <c r="DZ5" s="31"/>
      <c r="EA5" s="32"/>
      <c r="EB5" s="31"/>
      <c r="EC5" s="31"/>
      <c r="ED5" s="31"/>
      <c r="EE5" s="31"/>
      <c r="EF5" s="33"/>
      <c r="EG5" s="31"/>
      <c r="EH5" s="31"/>
      <c r="EI5" s="31"/>
      <c r="EJ5" s="31"/>
      <c r="EK5" s="31"/>
      <c r="EL5" s="31"/>
      <c r="EM5" s="30"/>
      <c r="EN5" s="31"/>
      <c r="EO5" s="31"/>
      <c r="EP5" s="31"/>
      <c r="EQ5" s="31"/>
      <c r="ER5" s="31"/>
      <c r="ES5" s="31"/>
      <c r="ET5" s="31"/>
      <c r="EU5" s="32"/>
      <c r="EV5" s="31"/>
      <c r="EW5" s="31"/>
      <c r="EX5" s="31"/>
      <c r="EY5" s="31"/>
      <c r="EZ5" s="33"/>
      <c r="FA5" s="31"/>
      <c r="FB5" s="31"/>
      <c r="FC5" s="31"/>
      <c r="FD5" s="31"/>
      <c r="FE5" s="31"/>
      <c r="FF5" s="31"/>
      <c r="FG5" s="30"/>
      <c r="FH5" s="31"/>
      <c r="FI5" s="31"/>
      <c r="FJ5" s="31"/>
      <c r="FK5" s="31"/>
      <c r="FL5" s="31"/>
      <c r="FM5" s="31"/>
      <c r="FN5" s="31"/>
      <c r="FO5" s="32"/>
      <c r="FP5" s="31"/>
      <c r="FQ5" s="31"/>
      <c r="FR5" s="31"/>
      <c r="FS5" s="31"/>
      <c r="FT5" s="33"/>
      <c r="FU5" s="31"/>
      <c r="FV5" s="31"/>
      <c r="FW5" s="31"/>
      <c r="FX5" s="31"/>
      <c r="FY5" s="31"/>
      <c r="FZ5" s="31"/>
      <c r="GA5" s="30"/>
      <c r="GB5" s="31"/>
      <c r="GC5" s="31"/>
      <c r="GD5" s="31"/>
      <c r="GE5" s="31"/>
      <c r="GF5" s="31"/>
      <c r="GG5" s="31"/>
      <c r="GH5" s="31"/>
      <c r="GI5" s="32"/>
      <c r="GJ5" s="31"/>
      <c r="GK5" s="31"/>
      <c r="GL5" s="31"/>
      <c r="GM5" s="31"/>
      <c r="GN5" s="33"/>
      <c r="GO5" s="31"/>
      <c r="GP5" s="31"/>
      <c r="GQ5" s="31"/>
      <c r="GR5" s="31"/>
      <c r="GS5" s="31"/>
      <c r="GT5" s="31"/>
      <c r="GU5" s="30"/>
      <c r="GV5" s="31"/>
      <c r="GW5" s="31"/>
      <c r="GX5" s="31"/>
      <c r="GY5" s="31"/>
      <c r="GZ5" s="31"/>
      <c r="HA5" s="31"/>
      <c r="HB5" s="31"/>
      <c r="HC5" s="32"/>
      <c r="HD5" s="31"/>
      <c r="HE5" s="31"/>
      <c r="HF5" s="31"/>
      <c r="HG5" s="31"/>
      <c r="HH5" s="33"/>
      <c r="HI5" s="31"/>
      <c r="HJ5" s="31"/>
      <c r="HK5" s="31"/>
      <c r="HL5" s="31"/>
      <c r="HM5" s="31"/>
      <c r="HN5" s="31"/>
      <c r="HO5" s="30"/>
      <c r="HP5" s="31"/>
      <c r="HQ5" s="31"/>
      <c r="HR5" s="31"/>
      <c r="HS5" s="31"/>
      <c r="HT5" s="31"/>
      <c r="HU5" s="31"/>
      <c r="HV5" s="31"/>
      <c r="HW5" s="32"/>
      <c r="HX5" s="31"/>
      <c r="HY5" s="31"/>
      <c r="HZ5" s="31"/>
      <c r="IA5" s="31"/>
      <c r="IB5" s="33"/>
      <c r="IC5" s="31"/>
      <c r="ID5" s="31"/>
      <c r="IE5" s="31"/>
      <c r="IF5" s="31"/>
      <c r="IG5" s="31"/>
      <c r="IH5" s="31"/>
      <c r="II5" s="30"/>
      <c r="IJ5" s="31"/>
      <c r="IK5" s="31"/>
      <c r="IL5" s="31"/>
      <c r="IM5" s="31"/>
      <c r="IN5" s="31"/>
      <c r="IO5" s="31"/>
      <c r="IP5" s="31"/>
      <c r="IQ5" s="32"/>
      <c r="IR5" s="31"/>
      <c r="IS5" s="31"/>
      <c r="IT5" s="31"/>
      <c r="IU5" s="31"/>
      <c r="IV5" s="33"/>
      <c r="IW5" s="31"/>
      <c r="IX5" s="31"/>
      <c r="IY5" s="31"/>
      <c r="IZ5" s="31"/>
      <c r="JA5" s="31"/>
      <c r="JB5" s="31"/>
    </row>
    <row r="6" spans="1:262" s="43" customFormat="1" ht="13.5" customHeight="1" x14ac:dyDescent="0.25">
      <c r="A6" s="35" t="s">
        <v>58</v>
      </c>
      <c r="B6" s="36"/>
      <c r="C6" s="236">
        <v>0.6932080319291497</v>
      </c>
      <c r="D6" s="38"/>
      <c r="E6" s="38"/>
      <c r="F6" s="38"/>
      <c r="G6" s="38"/>
      <c r="H6" s="38"/>
      <c r="I6" s="38"/>
      <c r="J6" s="38"/>
      <c r="K6" s="39"/>
      <c r="L6" s="38"/>
      <c r="M6" s="38"/>
      <c r="N6" s="38"/>
      <c r="O6" s="38"/>
      <c r="P6" s="40"/>
      <c r="Q6" s="38"/>
      <c r="R6" s="38"/>
      <c r="S6" s="38"/>
      <c r="T6" s="38"/>
      <c r="U6" s="38"/>
      <c r="V6" s="38"/>
      <c r="W6" s="220">
        <v>0.67956940150286071</v>
      </c>
      <c r="X6" s="38"/>
      <c r="Y6" s="38"/>
      <c r="Z6" s="38"/>
      <c r="AA6" s="38"/>
      <c r="AB6" s="38"/>
      <c r="AC6" s="38"/>
      <c r="AD6" s="38"/>
      <c r="AE6" s="39"/>
      <c r="AF6" s="38"/>
      <c r="AG6" s="38"/>
      <c r="AH6" s="38"/>
      <c r="AI6" s="38"/>
      <c r="AJ6" s="40"/>
      <c r="AK6" s="38"/>
      <c r="AL6" s="38"/>
      <c r="AM6" s="38"/>
      <c r="AN6" s="38"/>
      <c r="AO6" s="38"/>
      <c r="AP6" s="38"/>
      <c r="AQ6" s="42">
        <v>0.64400000000000002</v>
      </c>
      <c r="AR6" s="38"/>
      <c r="AS6" s="38"/>
      <c r="AT6" s="38"/>
      <c r="AU6" s="38"/>
      <c r="AV6" s="38"/>
      <c r="AW6" s="38"/>
      <c r="AX6" s="38"/>
      <c r="AY6" s="39"/>
      <c r="AZ6" s="38"/>
      <c r="BA6" s="38"/>
      <c r="BB6" s="38"/>
      <c r="BC6" s="38"/>
      <c r="BD6" s="40"/>
      <c r="BE6" s="38"/>
      <c r="BF6" s="38"/>
      <c r="BG6" s="38"/>
      <c r="BH6" s="38"/>
      <c r="BI6" s="38"/>
      <c r="BJ6" s="38"/>
      <c r="BK6" s="42">
        <v>0.60399999999999998</v>
      </c>
      <c r="BL6" s="38"/>
      <c r="BM6" s="38"/>
      <c r="BN6" s="38"/>
      <c r="BO6" s="38"/>
      <c r="BP6" s="38"/>
      <c r="BQ6" s="38"/>
      <c r="BR6" s="38"/>
      <c r="BS6" s="234">
        <v>0.60399999999999998</v>
      </c>
      <c r="BT6" s="38"/>
      <c r="BU6" s="38"/>
      <c r="BV6" s="38"/>
      <c r="BW6" s="38"/>
      <c r="BX6" s="40"/>
      <c r="BY6" s="234">
        <f>BY5/BY4</f>
        <v>0.59982655054692591</v>
      </c>
      <c r="BZ6" s="38"/>
      <c r="CA6" s="38"/>
      <c r="CB6" s="38"/>
      <c r="CC6" s="38"/>
      <c r="CD6" s="38"/>
      <c r="CE6" s="37">
        <v>0.57220000000000004</v>
      </c>
      <c r="CF6" s="38"/>
      <c r="CG6" s="38"/>
      <c r="CH6" s="38"/>
      <c r="CI6" s="38"/>
      <c r="CJ6" s="38"/>
      <c r="CK6" s="38"/>
      <c r="CL6" s="38"/>
      <c r="CM6" s="234">
        <v>0.57220000000000004</v>
      </c>
      <c r="CN6" s="38"/>
      <c r="CO6" s="38"/>
      <c r="CP6" s="38"/>
      <c r="CQ6" s="38"/>
      <c r="CR6" s="40"/>
      <c r="CS6" s="234">
        <v>0.55400000000000005</v>
      </c>
      <c r="CT6" s="38"/>
      <c r="CU6" s="38"/>
      <c r="CV6" s="38"/>
      <c r="CW6" s="38"/>
      <c r="CX6" s="38"/>
      <c r="CY6" s="37">
        <v>0.48699999999999999</v>
      </c>
      <c r="CZ6" s="38"/>
      <c r="DA6" s="38"/>
      <c r="DB6" s="38"/>
      <c r="DC6" s="38"/>
      <c r="DD6" s="38"/>
      <c r="DE6" s="38"/>
      <c r="DF6" s="38"/>
      <c r="DG6" s="37">
        <v>0.48699999999999999</v>
      </c>
      <c r="DH6" s="38"/>
      <c r="DI6" s="38"/>
      <c r="DJ6" s="38"/>
      <c r="DK6" s="38"/>
      <c r="DL6" s="40"/>
      <c r="DM6" s="115">
        <v>0.42599999999999999</v>
      </c>
      <c r="DN6" s="38"/>
      <c r="DO6" s="38"/>
      <c r="DP6" s="38"/>
      <c r="DQ6" s="38"/>
      <c r="DR6" s="38"/>
      <c r="DS6" s="37"/>
      <c r="DT6" s="38"/>
      <c r="DU6" s="38"/>
      <c r="DV6" s="38"/>
      <c r="DW6" s="38"/>
      <c r="DX6" s="38"/>
      <c r="DY6" s="38"/>
      <c r="DZ6" s="38"/>
      <c r="EA6" s="39"/>
      <c r="EB6" s="38"/>
      <c r="EC6" s="38"/>
      <c r="ED6" s="38"/>
      <c r="EE6" s="38"/>
      <c r="EF6" s="40"/>
      <c r="EG6" s="38"/>
      <c r="EH6" s="38"/>
      <c r="EI6" s="38"/>
      <c r="EJ6" s="38"/>
      <c r="EK6" s="38"/>
      <c r="EL6" s="38"/>
      <c r="EM6" s="37"/>
      <c r="EN6" s="38"/>
      <c r="EO6" s="38"/>
      <c r="EP6" s="38"/>
      <c r="EQ6" s="38"/>
      <c r="ER6" s="38"/>
      <c r="ES6" s="38"/>
      <c r="ET6" s="38"/>
      <c r="EU6" s="39"/>
      <c r="EV6" s="38"/>
      <c r="EW6" s="38"/>
      <c r="EX6" s="38"/>
      <c r="EY6" s="38"/>
      <c r="EZ6" s="40"/>
      <c r="FA6" s="38"/>
      <c r="FB6" s="38"/>
      <c r="FC6" s="38"/>
      <c r="FD6" s="38"/>
      <c r="FE6" s="38"/>
      <c r="FF6" s="38"/>
      <c r="FG6" s="37"/>
      <c r="FH6" s="38"/>
      <c r="FI6" s="38"/>
      <c r="FJ6" s="38"/>
      <c r="FK6" s="38"/>
      <c r="FL6" s="38"/>
      <c r="FM6" s="38"/>
      <c r="FN6" s="38"/>
      <c r="FO6" s="39"/>
      <c r="FP6" s="38"/>
      <c r="FQ6" s="38"/>
      <c r="FR6" s="38"/>
      <c r="FS6" s="38"/>
      <c r="FT6" s="40"/>
      <c r="FU6" s="38"/>
      <c r="FV6" s="38"/>
      <c r="FW6" s="38"/>
      <c r="FX6" s="38"/>
      <c r="FY6" s="38"/>
      <c r="FZ6" s="38"/>
      <c r="GA6" s="37"/>
      <c r="GB6" s="38"/>
      <c r="GC6" s="38"/>
      <c r="GD6" s="38"/>
      <c r="GE6" s="38"/>
      <c r="GF6" s="38"/>
      <c r="GG6" s="38"/>
      <c r="GH6" s="38"/>
      <c r="GI6" s="39"/>
      <c r="GJ6" s="38"/>
      <c r="GK6" s="38"/>
      <c r="GL6" s="38"/>
      <c r="GM6" s="38"/>
      <c r="GN6" s="40"/>
      <c r="GO6" s="38"/>
      <c r="GP6" s="38"/>
      <c r="GQ6" s="38"/>
      <c r="GR6" s="38"/>
      <c r="GS6" s="38"/>
      <c r="GT6" s="38"/>
      <c r="GU6" s="37"/>
      <c r="GV6" s="38"/>
      <c r="GW6" s="38"/>
      <c r="GX6" s="38"/>
      <c r="GY6" s="38"/>
      <c r="GZ6" s="38"/>
      <c r="HA6" s="38"/>
      <c r="HB6" s="38"/>
      <c r="HC6" s="39"/>
      <c r="HD6" s="38"/>
      <c r="HE6" s="38"/>
      <c r="HF6" s="38"/>
      <c r="HG6" s="38"/>
      <c r="HH6" s="40"/>
      <c r="HI6" s="38"/>
      <c r="HJ6" s="38"/>
      <c r="HK6" s="38"/>
      <c r="HL6" s="38"/>
      <c r="HM6" s="38"/>
      <c r="HN6" s="38"/>
      <c r="HO6" s="37"/>
      <c r="HP6" s="38"/>
      <c r="HQ6" s="38"/>
      <c r="HR6" s="38"/>
      <c r="HS6" s="38"/>
      <c r="HT6" s="38"/>
      <c r="HU6" s="38"/>
      <c r="HV6" s="38"/>
      <c r="HW6" s="39"/>
      <c r="HX6" s="38"/>
      <c r="HY6" s="38"/>
      <c r="HZ6" s="38"/>
      <c r="IA6" s="38"/>
      <c r="IB6" s="40"/>
      <c r="IC6" s="38"/>
      <c r="ID6" s="38"/>
      <c r="IE6" s="38"/>
      <c r="IF6" s="38"/>
      <c r="IG6" s="38"/>
      <c r="IH6" s="38"/>
      <c r="II6" s="37"/>
      <c r="IJ6" s="38"/>
      <c r="IK6" s="38"/>
      <c r="IL6" s="38"/>
      <c r="IM6" s="38"/>
      <c r="IN6" s="38"/>
      <c r="IO6" s="38"/>
      <c r="IP6" s="38"/>
      <c r="IQ6" s="39"/>
      <c r="IR6" s="38"/>
      <c r="IS6" s="38"/>
      <c r="IT6" s="38"/>
      <c r="IU6" s="38"/>
      <c r="IV6" s="40"/>
      <c r="IW6" s="38"/>
      <c r="IX6" s="38"/>
      <c r="IY6" s="38"/>
      <c r="IZ6" s="38"/>
      <c r="JA6" s="38"/>
      <c r="JB6" s="38"/>
    </row>
    <row r="7" spans="1:262" s="34" customFormat="1" ht="13.5" customHeight="1" x14ac:dyDescent="0.25">
      <c r="A7" s="28" t="s">
        <v>23</v>
      </c>
      <c r="B7" s="29"/>
      <c r="C7" s="30">
        <v>24868479</v>
      </c>
      <c r="D7" s="31"/>
      <c r="E7" s="31"/>
      <c r="F7" s="31"/>
      <c r="G7" s="31"/>
      <c r="H7" s="31"/>
      <c r="I7" s="31"/>
      <c r="J7" s="31"/>
      <c r="K7" s="32"/>
      <c r="L7" s="31"/>
      <c r="M7" s="31"/>
      <c r="N7" s="31"/>
      <c r="O7" s="31"/>
      <c r="P7" s="33"/>
      <c r="Q7" s="31"/>
      <c r="R7" s="31"/>
      <c r="S7" s="31"/>
      <c r="T7" s="31"/>
      <c r="U7" s="31"/>
      <c r="V7" s="31"/>
      <c r="W7" s="30">
        <v>25349709</v>
      </c>
      <c r="X7" s="31"/>
      <c r="Y7" s="31"/>
      <c r="Z7" s="31"/>
      <c r="AA7" s="31"/>
      <c r="AB7" s="31"/>
      <c r="AC7" s="31"/>
      <c r="AD7" s="31"/>
      <c r="AE7" s="32"/>
      <c r="AF7" s="31"/>
      <c r="AG7" s="31"/>
      <c r="AH7" s="31"/>
      <c r="AI7" s="31"/>
      <c r="AJ7" s="33"/>
      <c r="AK7" s="31"/>
      <c r="AL7" s="31"/>
      <c r="AM7" s="31"/>
      <c r="AN7" s="31"/>
      <c r="AO7" s="31"/>
      <c r="AP7" s="31"/>
      <c r="AQ7" s="30">
        <v>25830831</v>
      </c>
      <c r="AR7" s="31"/>
      <c r="AS7" s="31"/>
      <c r="AT7" s="31"/>
      <c r="AU7" s="31"/>
      <c r="AV7" s="31"/>
      <c r="AW7" s="31"/>
      <c r="AX7" s="31"/>
      <c r="AY7" s="32"/>
      <c r="AZ7" s="31"/>
      <c r="BA7" s="31"/>
      <c r="BB7" s="31"/>
      <c r="BC7" s="31"/>
      <c r="BD7" s="33"/>
      <c r="BE7" s="31"/>
      <c r="BF7" s="31"/>
      <c r="BG7" s="31"/>
      <c r="BH7" s="31"/>
      <c r="BI7" s="31"/>
      <c r="BJ7" s="31"/>
      <c r="BK7" s="30">
        <v>26026465</v>
      </c>
      <c r="BL7" s="31"/>
      <c r="BM7" s="31"/>
      <c r="BN7" s="31"/>
      <c r="BO7" s="31"/>
      <c r="BP7" s="31"/>
      <c r="BQ7" s="31"/>
      <c r="BR7" s="31"/>
      <c r="BS7" s="233">
        <v>26026465</v>
      </c>
      <c r="BT7" s="31"/>
      <c r="BU7" s="31"/>
      <c r="BV7" s="31"/>
      <c r="BW7" s="31"/>
      <c r="BX7" s="33"/>
      <c r="BY7" s="233">
        <v>20406454</v>
      </c>
      <c r="BZ7" s="31"/>
      <c r="CA7" s="31"/>
      <c r="CB7" s="31"/>
      <c r="CC7" s="31"/>
      <c r="CD7" s="31"/>
      <c r="CE7" s="30">
        <v>25952859</v>
      </c>
      <c r="CF7" s="31"/>
      <c r="CG7" s="31"/>
      <c r="CH7" s="31"/>
      <c r="CI7" s="31"/>
      <c r="CJ7" s="31"/>
      <c r="CK7" s="31"/>
      <c r="CL7" s="31"/>
      <c r="CM7" s="233">
        <v>25952859</v>
      </c>
      <c r="CN7" s="31"/>
      <c r="CO7" s="31"/>
      <c r="CP7" s="31"/>
      <c r="CQ7" s="31"/>
      <c r="CR7" s="33"/>
      <c r="CS7" s="233">
        <v>23029308</v>
      </c>
      <c r="CT7" s="31"/>
      <c r="CU7" s="31"/>
      <c r="CV7" s="31"/>
      <c r="CW7" s="31"/>
      <c r="CX7" s="31"/>
      <c r="CY7" s="30">
        <v>22654164</v>
      </c>
      <c r="CZ7" s="31"/>
      <c r="DA7" s="31"/>
      <c r="DB7" s="31"/>
      <c r="DC7" s="31"/>
      <c r="DD7" s="31"/>
      <c r="DE7" s="31"/>
      <c r="DF7" s="31"/>
      <c r="DG7" s="30">
        <v>22654164</v>
      </c>
      <c r="DH7" s="31"/>
      <c r="DI7" s="31"/>
      <c r="DJ7" s="31"/>
      <c r="DK7" s="31"/>
      <c r="DL7" s="33"/>
      <c r="DM7" s="53">
        <v>18176066</v>
      </c>
      <c r="DN7" s="31"/>
      <c r="DO7" s="31"/>
      <c r="DP7" s="31"/>
      <c r="DQ7" s="31"/>
      <c r="DR7" s="31"/>
      <c r="DS7" s="30"/>
      <c r="DT7" s="31"/>
      <c r="DU7" s="31"/>
      <c r="DV7" s="31"/>
      <c r="DW7" s="31"/>
      <c r="DX7" s="31"/>
      <c r="DY7" s="31"/>
      <c r="DZ7" s="31"/>
      <c r="EA7" s="32"/>
      <c r="EB7" s="31"/>
      <c r="EC7" s="31"/>
      <c r="ED7" s="31"/>
      <c r="EE7" s="31"/>
      <c r="EF7" s="33"/>
      <c r="EG7" s="31"/>
      <c r="EH7" s="31"/>
      <c r="EI7" s="31"/>
      <c r="EJ7" s="31"/>
      <c r="EK7" s="31"/>
      <c r="EL7" s="31"/>
      <c r="EM7" s="30"/>
      <c r="EN7" s="31"/>
      <c r="EO7" s="31"/>
      <c r="EP7" s="31"/>
      <c r="EQ7" s="31"/>
      <c r="ER7" s="31"/>
      <c r="ES7" s="31"/>
      <c r="ET7" s="31"/>
      <c r="EU7" s="32"/>
      <c r="EV7" s="31"/>
      <c r="EW7" s="31"/>
      <c r="EX7" s="31"/>
      <c r="EY7" s="31"/>
      <c r="EZ7" s="33"/>
      <c r="FA7" s="31"/>
      <c r="FB7" s="31"/>
      <c r="FC7" s="31"/>
      <c r="FD7" s="31"/>
      <c r="FE7" s="31"/>
      <c r="FF7" s="31"/>
      <c r="FG7" s="30"/>
      <c r="FH7" s="31"/>
      <c r="FI7" s="31"/>
      <c r="FJ7" s="31"/>
      <c r="FK7" s="31"/>
      <c r="FL7" s="31"/>
      <c r="FM7" s="31"/>
      <c r="FN7" s="31"/>
      <c r="FO7" s="32"/>
      <c r="FP7" s="31"/>
      <c r="FQ7" s="31"/>
      <c r="FR7" s="31"/>
      <c r="FS7" s="31"/>
      <c r="FT7" s="33"/>
      <c r="FU7" s="31"/>
      <c r="FV7" s="31"/>
      <c r="FW7" s="31"/>
      <c r="FX7" s="31"/>
      <c r="FY7" s="31"/>
      <c r="FZ7" s="31"/>
      <c r="GA7" s="30"/>
      <c r="GB7" s="31"/>
      <c r="GC7" s="31"/>
      <c r="GD7" s="31"/>
      <c r="GE7" s="31"/>
      <c r="GF7" s="31"/>
      <c r="GG7" s="31"/>
      <c r="GH7" s="31"/>
      <c r="GI7" s="32"/>
      <c r="GJ7" s="31"/>
      <c r="GK7" s="31"/>
      <c r="GL7" s="31"/>
      <c r="GM7" s="31"/>
      <c r="GN7" s="33"/>
      <c r="GO7" s="31"/>
      <c r="GP7" s="31"/>
      <c r="GQ7" s="31"/>
      <c r="GR7" s="31"/>
      <c r="GS7" s="31"/>
      <c r="GT7" s="31"/>
      <c r="GU7" s="30"/>
      <c r="GV7" s="31"/>
      <c r="GW7" s="31"/>
      <c r="GX7" s="31"/>
      <c r="GY7" s="31"/>
      <c r="GZ7" s="31"/>
      <c r="HA7" s="31"/>
      <c r="HB7" s="31"/>
      <c r="HC7" s="32"/>
      <c r="HD7" s="31"/>
      <c r="HE7" s="31"/>
      <c r="HF7" s="31"/>
      <c r="HG7" s="31"/>
      <c r="HH7" s="33"/>
      <c r="HI7" s="31"/>
      <c r="HJ7" s="31"/>
      <c r="HK7" s="31"/>
      <c r="HL7" s="31"/>
      <c r="HM7" s="31"/>
      <c r="HN7" s="31"/>
      <c r="HO7" s="30"/>
      <c r="HP7" s="31"/>
      <c r="HQ7" s="31"/>
      <c r="HR7" s="31"/>
      <c r="HS7" s="31"/>
      <c r="HT7" s="31"/>
      <c r="HU7" s="31"/>
      <c r="HV7" s="31"/>
      <c r="HW7" s="32"/>
      <c r="HX7" s="31"/>
      <c r="HY7" s="31"/>
      <c r="HZ7" s="31"/>
      <c r="IA7" s="31"/>
      <c r="IB7" s="33"/>
      <c r="IC7" s="31"/>
      <c r="ID7" s="31"/>
      <c r="IE7" s="31"/>
      <c r="IF7" s="31"/>
      <c r="IG7" s="31"/>
      <c r="IH7" s="31"/>
      <c r="II7" s="30"/>
      <c r="IJ7" s="31"/>
      <c r="IK7" s="31"/>
      <c r="IL7" s="31"/>
      <c r="IM7" s="31"/>
      <c r="IN7" s="31"/>
      <c r="IO7" s="31"/>
      <c r="IP7" s="31"/>
      <c r="IQ7" s="32"/>
      <c r="IR7" s="31"/>
      <c r="IS7" s="31"/>
      <c r="IT7" s="31"/>
      <c r="IU7" s="31"/>
      <c r="IV7" s="33"/>
      <c r="IW7" s="31"/>
      <c r="IX7" s="31"/>
      <c r="IY7" s="31"/>
      <c r="IZ7" s="31"/>
      <c r="JA7" s="31"/>
      <c r="JB7" s="31"/>
    </row>
    <row r="8" spans="1:262" s="43" customFormat="1" ht="13.5" customHeight="1" x14ac:dyDescent="0.25">
      <c r="A8" s="35" t="s">
        <v>59</v>
      </c>
      <c r="B8" s="36"/>
      <c r="C8" s="236">
        <v>0.94727232876862622</v>
      </c>
      <c r="D8" s="38"/>
      <c r="E8" s="38"/>
      <c r="F8" s="38"/>
      <c r="G8" s="38"/>
      <c r="H8" s="38"/>
      <c r="I8" s="38"/>
      <c r="J8" s="38"/>
      <c r="K8" s="39"/>
      <c r="L8" s="38"/>
      <c r="M8" s="38"/>
      <c r="N8" s="38"/>
      <c r="O8" s="38"/>
      <c r="P8" s="40"/>
      <c r="Q8" s="38"/>
      <c r="R8" s="38"/>
      <c r="S8" s="38"/>
      <c r="T8" s="38"/>
      <c r="U8" s="38"/>
      <c r="V8" s="38"/>
      <c r="W8" s="220">
        <v>0.9512150532804744</v>
      </c>
      <c r="X8" s="38"/>
      <c r="Y8" s="38"/>
      <c r="Z8" s="38"/>
      <c r="AA8" s="38"/>
      <c r="AB8" s="38"/>
      <c r="AC8" s="38"/>
      <c r="AD8" s="38"/>
      <c r="AE8" s="39"/>
      <c r="AF8" s="38"/>
      <c r="AG8" s="38"/>
      <c r="AH8" s="38"/>
      <c r="AI8" s="38"/>
      <c r="AJ8" s="40"/>
      <c r="AK8" s="38"/>
      <c r="AL8" s="38"/>
      <c r="AM8" s="38"/>
      <c r="AN8" s="38"/>
      <c r="AO8" s="38"/>
      <c r="AP8" s="38"/>
      <c r="AQ8" s="221">
        <v>0.9787937495931297</v>
      </c>
      <c r="AR8" s="38"/>
      <c r="AS8" s="38"/>
      <c r="AT8" s="38"/>
      <c r="AU8" s="38"/>
      <c r="AV8" s="38"/>
      <c r="AW8" s="38"/>
      <c r="AX8" s="38"/>
      <c r="AY8" s="39"/>
      <c r="AZ8" s="38"/>
      <c r="BA8" s="38"/>
      <c r="BB8" s="38"/>
      <c r="BC8" s="38"/>
      <c r="BD8" s="40"/>
      <c r="BE8" s="38"/>
      <c r="BF8" s="38"/>
      <c r="BG8" s="38"/>
      <c r="BH8" s="38"/>
      <c r="BI8" s="38"/>
      <c r="BJ8" s="38"/>
      <c r="BK8" s="37">
        <f>BK7/BK5</f>
        <v>0.98132266327705542</v>
      </c>
      <c r="BL8" s="38"/>
      <c r="BM8" s="38"/>
      <c r="BN8" s="38"/>
      <c r="BO8" s="38"/>
      <c r="BP8" s="38"/>
      <c r="BQ8" s="38"/>
      <c r="BR8" s="38"/>
      <c r="BS8" s="235">
        <v>0.98132266327705542</v>
      </c>
      <c r="BT8" s="38"/>
      <c r="BU8" s="38"/>
      <c r="BV8" s="38"/>
      <c r="BW8" s="38"/>
      <c r="BX8" s="40"/>
      <c r="BY8" s="237">
        <v>0.96579999999999999</v>
      </c>
      <c r="BZ8" s="38"/>
      <c r="CA8" s="38"/>
      <c r="CB8" s="38"/>
      <c r="CC8" s="38"/>
      <c r="CD8" s="38"/>
      <c r="CE8" s="37">
        <f>CE7/CE5</f>
        <v>0.98421384918104604</v>
      </c>
      <c r="CF8" s="38"/>
      <c r="CG8" s="38"/>
      <c r="CH8" s="38"/>
      <c r="CI8" s="38"/>
      <c r="CJ8" s="38"/>
      <c r="CK8" s="38"/>
      <c r="CL8" s="38"/>
      <c r="CM8" s="235">
        <v>0.98421384918104604</v>
      </c>
      <c r="CN8" s="38"/>
      <c r="CO8" s="38"/>
      <c r="CP8" s="38"/>
      <c r="CQ8" s="38"/>
      <c r="CR8" s="40"/>
      <c r="CS8" s="235">
        <f>CS7/CS5</f>
        <v>0.96145794636932469</v>
      </c>
      <c r="CT8" s="38"/>
      <c r="CU8" s="38"/>
      <c r="CV8" s="38"/>
      <c r="CW8" s="38"/>
      <c r="CX8" s="38"/>
      <c r="CY8" s="37">
        <v>0.97799999999999998</v>
      </c>
      <c r="CZ8" s="38"/>
      <c r="DA8" s="38"/>
      <c r="DB8" s="38"/>
      <c r="DC8" s="38"/>
      <c r="DD8" s="38"/>
      <c r="DE8" s="38"/>
      <c r="DF8" s="38"/>
      <c r="DG8" s="37">
        <v>0.97799999999999998</v>
      </c>
      <c r="DH8" s="38"/>
      <c r="DI8" s="38"/>
      <c r="DJ8" s="38"/>
      <c r="DK8" s="38"/>
      <c r="DL8" s="40"/>
      <c r="DM8" s="115">
        <v>0.90100000000000002</v>
      </c>
      <c r="DN8" s="38"/>
      <c r="DO8" s="38"/>
      <c r="DP8" s="38"/>
      <c r="DQ8" s="38"/>
      <c r="DR8" s="38"/>
      <c r="DS8" s="37"/>
      <c r="DT8" s="38"/>
      <c r="DU8" s="38"/>
      <c r="DV8" s="38"/>
      <c r="DW8" s="38"/>
      <c r="DX8" s="38"/>
      <c r="DY8" s="38"/>
      <c r="DZ8" s="38"/>
      <c r="EA8" s="39"/>
      <c r="EB8" s="38"/>
      <c r="EC8" s="38"/>
      <c r="ED8" s="38"/>
      <c r="EE8" s="38"/>
      <c r="EF8" s="40"/>
      <c r="EG8" s="38"/>
      <c r="EH8" s="38"/>
      <c r="EI8" s="38"/>
      <c r="EJ8" s="38"/>
      <c r="EK8" s="38"/>
      <c r="EL8" s="38"/>
      <c r="EM8" s="37"/>
      <c r="EN8" s="38"/>
      <c r="EO8" s="38"/>
      <c r="EP8" s="38"/>
      <c r="EQ8" s="38"/>
      <c r="ER8" s="38"/>
      <c r="ES8" s="38"/>
      <c r="ET8" s="38"/>
      <c r="EU8" s="39"/>
      <c r="EV8" s="38"/>
      <c r="EW8" s="38"/>
      <c r="EX8" s="38"/>
      <c r="EY8" s="38"/>
      <c r="EZ8" s="40"/>
      <c r="FA8" s="38"/>
      <c r="FB8" s="38"/>
      <c r="FC8" s="38"/>
      <c r="FD8" s="38"/>
      <c r="FE8" s="38"/>
      <c r="FF8" s="38"/>
      <c r="FG8" s="37"/>
      <c r="FH8" s="38"/>
      <c r="FI8" s="38"/>
      <c r="FJ8" s="38"/>
      <c r="FK8" s="38"/>
      <c r="FL8" s="38"/>
      <c r="FM8" s="38"/>
      <c r="FN8" s="38"/>
      <c r="FO8" s="39"/>
      <c r="FP8" s="38"/>
      <c r="FQ8" s="38"/>
      <c r="FR8" s="38"/>
      <c r="FS8" s="38"/>
      <c r="FT8" s="40"/>
      <c r="FU8" s="38"/>
      <c r="FV8" s="38"/>
      <c r="FW8" s="38"/>
      <c r="FX8" s="38"/>
      <c r="FY8" s="38"/>
      <c r="FZ8" s="38"/>
      <c r="GA8" s="37"/>
      <c r="GB8" s="38"/>
      <c r="GC8" s="38"/>
      <c r="GD8" s="38"/>
      <c r="GE8" s="38"/>
      <c r="GF8" s="38"/>
      <c r="GG8" s="38"/>
      <c r="GH8" s="38"/>
      <c r="GI8" s="39"/>
      <c r="GJ8" s="38"/>
      <c r="GK8" s="38"/>
      <c r="GL8" s="38"/>
      <c r="GM8" s="38"/>
      <c r="GN8" s="40"/>
      <c r="GO8" s="38"/>
      <c r="GP8" s="38"/>
      <c r="GQ8" s="38"/>
      <c r="GR8" s="38"/>
      <c r="GS8" s="38"/>
      <c r="GT8" s="38"/>
      <c r="GU8" s="37"/>
      <c r="GV8" s="38"/>
      <c r="GW8" s="38"/>
      <c r="GX8" s="38"/>
      <c r="GY8" s="38"/>
      <c r="GZ8" s="38"/>
      <c r="HA8" s="38"/>
      <c r="HB8" s="38"/>
      <c r="HC8" s="39"/>
      <c r="HD8" s="38"/>
      <c r="HE8" s="38"/>
      <c r="HF8" s="38"/>
      <c r="HG8" s="38"/>
      <c r="HH8" s="40"/>
      <c r="HI8" s="38"/>
      <c r="HJ8" s="38"/>
      <c r="HK8" s="38"/>
      <c r="HL8" s="38"/>
      <c r="HM8" s="38"/>
      <c r="HN8" s="38"/>
      <c r="HO8" s="37"/>
      <c r="HP8" s="38"/>
      <c r="HQ8" s="38"/>
      <c r="HR8" s="38"/>
      <c r="HS8" s="38"/>
      <c r="HT8" s="38"/>
      <c r="HU8" s="38"/>
      <c r="HV8" s="38"/>
      <c r="HW8" s="39"/>
      <c r="HX8" s="38"/>
      <c r="HY8" s="38"/>
      <c r="HZ8" s="38"/>
      <c r="IA8" s="38"/>
      <c r="IB8" s="40"/>
      <c r="IC8" s="38"/>
      <c r="ID8" s="38"/>
      <c r="IE8" s="38"/>
      <c r="IF8" s="38"/>
      <c r="IG8" s="38"/>
      <c r="IH8" s="38"/>
      <c r="II8" s="37"/>
      <c r="IJ8" s="38"/>
      <c r="IK8" s="38"/>
      <c r="IL8" s="38"/>
      <c r="IM8" s="38"/>
      <c r="IN8" s="38"/>
      <c r="IO8" s="38"/>
      <c r="IP8" s="38"/>
      <c r="IQ8" s="39"/>
      <c r="IR8" s="38"/>
      <c r="IS8" s="38"/>
      <c r="IT8" s="38"/>
      <c r="IU8" s="38"/>
      <c r="IV8" s="40"/>
      <c r="IW8" s="38"/>
      <c r="IX8" s="38"/>
      <c r="IY8" s="38"/>
      <c r="IZ8" s="38"/>
      <c r="JA8" s="38"/>
      <c r="JB8" s="38"/>
    </row>
    <row r="9" spans="1:262" ht="13.5" customHeight="1" x14ac:dyDescent="0.25">
      <c r="A9" s="23" t="s">
        <v>11</v>
      </c>
      <c r="B9" s="23"/>
      <c r="C9" s="8"/>
      <c r="D9" s="25"/>
      <c r="E9" s="31"/>
      <c r="F9" s="196"/>
      <c r="G9" s="196"/>
      <c r="H9" s="198"/>
      <c r="I9" s="196"/>
      <c r="J9" s="196"/>
      <c r="K9" s="26"/>
      <c r="L9" s="25"/>
      <c r="M9" s="25"/>
      <c r="N9" s="25"/>
      <c r="O9" s="25"/>
      <c r="P9" s="27"/>
      <c r="Q9" s="25"/>
      <c r="R9" s="25"/>
      <c r="S9" s="25"/>
      <c r="T9" s="25"/>
      <c r="U9" s="25"/>
      <c r="V9" s="25"/>
      <c r="W9" s="8"/>
      <c r="X9" s="25"/>
      <c r="Y9" s="196"/>
      <c r="Z9" s="196"/>
      <c r="AA9" s="196"/>
      <c r="AB9" s="198"/>
      <c r="AC9" s="196"/>
      <c r="AD9" s="196"/>
      <c r="AE9" s="26"/>
      <c r="AF9" s="25"/>
      <c r="AG9" s="25"/>
      <c r="AH9" s="25"/>
      <c r="AI9" s="25"/>
      <c r="AJ9" s="27"/>
      <c r="AK9" s="25"/>
      <c r="AL9" s="25"/>
      <c r="AM9" s="25"/>
      <c r="AN9" s="25"/>
      <c r="AO9" s="25"/>
      <c r="AP9" s="25"/>
      <c r="AQ9" s="44"/>
      <c r="AR9" s="25"/>
      <c r="AS9" s="25"/>
      <c r="AT9" s="196"/>
      <c r="AU9" s="196"/>
      <c r="AV9" s="198"/>
      <c r="AW9" s="196"/>
      <c r="AX9" s="196"/>
      <c r="AY9" s="26"/>
      <c r="AZ9" s="25"/>
      <c r="BA9" s="25"/>
      <c r="BB9" s="25"/>
      <c r="BC9" s="25"/>
      <c r="BD9" s="27"/>
      <c r="BE9" s="25"/>
      <c r="BF9" s="25"/>
      <c r="BG9" s="25"/>
      <c r="BH9" s="25"/>
      <c r="BI9" s="25"/>
      <c r="BJ9" s="25"/>
      <c r="BK9" s="44"/>
      <c r="BL9" s="25"/>
      <c r="BM9" s="25"/>
      <c r="BN9" s="196"/>
      <c r="BO9" s="196"/>
      <c r="BP9" s="198"/>
      <c r="BQ9" s="196"/>
      <c r="BR9" s="196"/>
      <c r="BS9" s="63" t="s">
        <v>783</v>
      </c>
      <c r="BT9" s="25"/>
      <c r="BU9" s="25"/>
      <c r="BV9" s="25"/>
      <c r="BW9" s="25"/>
      <c r="BX9" s="27"/>
      <c r="BY9" s="63" t="s">
        <v>784</v>
      </c>
      <c r="BZ9" s="25"/>
      <c r="CA9" s="25"/>
      <c r="CB9" s="25"/>
      <c r="CC9" s="25"/>
      <c r="CD9" s="25"/>
      <c r="CE9" s="8" t="s">
        <v>782</v>
      </c>
      <c r="CF9" s="25"/>
      <c r="CG9" s="196"/>
      <c r="CH9" s="196"/>
      <c r="CI9" s="196"/>
      <c r="CJ9" s="198"/>
      <c r="CK9" s="196"/>
      <c r="CL9" s="196"/>
      <c r="CM9" s="63" t="s">
        <v>753</v>
      </c>
      <c r="CN9" s="25"/>
      <c r="CO9" s="25"/>
      <c r="CP9" s="25"/>
      <c r="CQ9" s="25"/>
      <c r="CR9" s="27"/>
      <c r="CS9" s="63" t="s">
        <v>752</v>
      </c>
      <c r="CT9" s="25"/>
      <c r="CU9" s="25"/>
      <c r="CV9" s="25"/>
      <c r="CW9" s="25"/>
      <c r="CX9" s="25"/>
      <c r="CY9" s="8"/>
      <c r="CZ9" s="25"/>
      <c r="DA9" s="196"/>
      <c r="DB9" s="196"/>
      <c r="DC9" s="196"/>
      <c r="DD9" s="198"/>
      <c r="DE9" s="196"/>
      <c r="DF9" s="196"/>
      <c r="DG9" s="8" t="s">
        <v>753</v>
      </c>
      <c r="DH9" s="25"/>
      <c r="DI9" s="25"/>
      <c r="DJ9" s="25"/>
      <c r="DK9" s="25"/>
      <c r="DL9" s="27"/>
      <c r="DM9" s="52" t="s">
        <v>752</v>
      </c>
      <c r="DN9" s="25"/>
      <c r="DO9" s="25"/>
      <c r="DP9" s="25"/>
      <c r="DQ9" s="25"/>
      <c r="DR9" s="25"/>
      <c r="DS9" s="8"/>
      <c r="DT9" s="25"/>
      <c r="DU9" s="25"/>
      <c r="DV9" s="196"/>
      <c r="DW9" s="25"/>
      <c r="DX9" s="25"/>
      <c r="DY9" s="25"/>
      <c r="DZ9" s="25"/>
      <c r="EA9" s="26"/>
      <c r="EB9" s="25"/>
      <c r="EC9" s="25"/>
      <c r="ED9" s="25"/>
      <c r="EE9" s="25"/>
      <c r="EF9" s="27"/>
      <c r="EG9" s="25"/>
      <c r="EH9" s="25"/>
      <c r="EI9" s="25"/>
      <c r="EJ9" s="25"/>
      <c r="EK9" s="25"/>
      <c r="EL9" s="25"/>
      <c r="EM9" s="8"/>
      <c r="EN9" s="25"/>
      <c r="EO9" s="25"/>
      <c r="EP9" s="25"/>
      <c r="EQ9" s="25"/>
      <c r="ER9" s="25"/>
      <c r="ES9" s="25"/>
      <c r="ET9" s="25"/>
      <c r="EU9" s="26"/>
      <c r="EV9" s="25"/>
      <c r="EW9" s="25"/>
      <c r="EX9" s="25"/>
      <c r="EY9" s="25"/>
      <c r="EZ9" s="27"/>
      <c r="FA9" s="25"/>
      <c r="FB9" s="25"/>
      <c r="FC9" s="25"/>
      <c r="FD9" s="25"/>
      <c r="FE9" s="25"/>
      <c r="FF9" s="25"/>
      <c r="FG9" s="8"/>
      <c r="FH9" s="25"/>
      <c r="FI9" s="25"/>
      <c r="FJ9" s="25"/>
      <c r="FK9" s="25"/>
      <c r="FL9" s="25"/>
      <c r="FM9" s="25"/>
      <c r="FN9" s="25"/>
      <c r="FO9" s="26"/>
      <c r="FP9" s="25"/>
      <c r="FQ9" s="25"/>
      <c r="FR9" s="25"/>
      <c r="FS9" s="25"/>
      <c r="FT9" s="27"/>
      <c r="FU9" s="25"/>
      <c r="FV9" s="25"/>
      <c r="FW9" s="25"/>
      <c r="FX9" s="25"/>
      <c r="FY9" s="25"/>
      <c r="FZ9" s="25"/>
      <c r="GA9" s="8"/>
      <c r="GB9" s="25"/>
      <c r="GC9" s="25"/>
      <c r="GD9" s="25"/>
      <c r="GE9" s="25"/>
      <c r="GF9" s="25"/>
      <c r="GG9" s="25"/>
      <c r="GH9" s="25"/>
      <c r="GI9" s="26"/>
      <c r="GJ9" s="25"/>
      <c r="GK9" s="25"/>
      <c r="GL9" s="25"/>
      <c r="GM9" s="25"/>
      <c r="GN9" s="27"/>
      <c r="GO9" s="25"/>
      <c r="GP9" s="25"/>
      <c r="GQ9" s="25"/>
      <c r="GR9" s="25"/>
      <c r="GS9" s="25"/>
      <c r="GT9" s="25"/>
      <c r="GU9" s="8"/>
      <c r="GV9" s="25"/>
      <c r="GW9" s="25"/>
      <c r="GX9" s="25"/>
      <c r="GY9" s="25"/>
      <c r="GZ9" s="25"/>
      <c r="HA9" s="25"/>
      <c r="HB9" s="25"/>
      <c r="HC9" s="26"/>
      <c r="HD9" s="25"/>
      <c r="HE9" s="25"/>
      <c r="HF9" s="25"/>
      <c r="HG9" s="25"/>
      <c r="HH9" s="27"/>
      <c r="HI9" s="25"/>
      <c r="HJ9" s="25"/>
      <c r="HK9" s="25"/>
      <c r="HL9" s="25"/>
      <c r="HM9" s="25"/>
      <c r="HN9" s="25"/>
      <c r="HO9" s="8"/>
      <c r="HP9" s="25"/>
      <c r="HQ9" s="25"/>
      <c r="HR9" s="25"/>
      <c r="HS9" s="25"/>
      <c r="HT9" s="25"/>
      <c r="HU9" s="25"/>
      <c r="HV9" s="25"/>
      <c r="HW9" s="26"/>
      <c r="HX9" s="25"/>
      <c r="HY9" s="25"/>
      <c r="HZ9" s="25"/>
      <c r="IA9" s="25"/>
      <c r="IB9" s="27"/>
      <c r="IC9" s="25"/>
      <c r="ID9" s="25"/>
      <c r="IE9" s="25"/>
      <c r="IF9" s="25"/>
      <c r="IG9" s="25"/>
      <c r="IH9" s="25"/>
      <c r="II9" s="8"/>
      <c r="IJ9" s="25"/>
      <c r="IK9" s="25"/>
      <c r="IL9" s="25"/>
      <c r="IM9" s="25"/>
      <c r="IN9" s="25"/>
      <c r="IO9" s="25"/>
      <c r="IP9" s="25"/>
      <c r="IQ9" s="26"/>
      <c r="IR9" s="25"/>
      <c r="IS9" s="25"/>
      <c r="IT9" s="25"/>
      <c r="IU9" s="25"/>
      <c r="IV9" s="27"/>
      <c r="IW9" s="25"/>
      <c r="IX9" s="25"/>
      <c r="IY9" s="25"/>
      <c r="IZ9" s="25"/>
      <c r="JA9" s="25"/>
      <c r="JB9" s="25"/>
    </row>
    <row r="10" spans="1:262" ht="31.5" customHeight="1" x14ac:dyDescent="0.25">
      <c r="A10" s="45" t="s">
        <v>127</v>
      </c>
      <c r="B10" s="45" t="s">
        <v>31</v>
      </c>
      <c r="C10" s="46" t="s">
        <v>30</v>
      </c>
      <c r="D10" s="45" t="s">
        <v>29</v>
      </c>
      <c r="E10" s="45" t="s">
        <v>92</v>
      </c>
      <c r="F10" s="45" t="s">
        <v>57</v>
      </c>
      <c r="G10" s="45" t="s">
        <v>93</v>
      </c>
      <c r="H10" s="45" t="s">
        <v>94</v>
      </c>
      <c r="I10" s="45" t="s">
        <v>95</v>
      </c>
      <c r="J10" s="45" t="s">
        <v>96</v>
      </c>
      <c r="K10" s="47" t="s">
        <v>97</v>
      </c>
      <c r="L10" s="48" t="s">
        <v>55</v>
      </c>
      <c r="M10" s="48" t="s">
        <v>98</v>
      </c>
      <c r="N10" s="48" t="s">
        <v>99</v>
      </c>
      <c r="O10" s="48" t="s">
        <v>100</v>
      </c>
      <c r="P10" s="49" t="s">
        <v>101</v>
      </c>
      <c r="Q10" s="50" t="s">
        <v>102</v>
      </c>
      <c r="R10" s="50" t="s">
        <v>56</v>
      </c>
      <c r="S10" s="50" t="s">
        <v>103</v>
      </c>
      <c r="T10" s="50" t="s">
        <v>104</v>
      </c>
      <c r="U10" s="50" t="s">
        <v>105</v>
      </c>
      <c r="V10" s="50" t="s">
        <v>128</v>
      </c>
      <c r="W10" s="46" t="s">
        <v>30</v>
      </c>
      <c r="X10" s="45" t="s">
        <v>29</v>
      </c>
      <c r="Y10" s="45" t="s">
        <v>92</v>
      </c>
      <c r="Z10" s="45" t="s">
        <v>57</v>
      </c>
      <c r="AA10" s="45" t="s">
        <v>93</v>
      </c>
      <c r="AB10" s="45" t="s">
        <v>94</v>
      </c>
      <c r="AC10" s="45" t="s">
        <v>95</v>
      </c>
      <c r="AD10" s="45" t="s">
        <v>96</v>
      </c>
      <c r="AE10" s="47" t="s">
        <v>97</v>
      </c>
      <c r="AF10" s="48" t="s">
        <v>55</v>
      </c>
      <c r="AG10" s="48" t="s">
        <v>98</v>
      </c>
      <c r="AH10" s="48" t="s">
        <v>99</v>
      </c>
      <c r="AI10" s="48" t="s">
        <v>100</v>
      </c>
      <c r="AJ10" s="49" t="s">
        <v>101</v>
      </c>
      <c r="AK10" s="50" t="s">
        <v>102</v>
      </c>
      <c r="AL10" s="50" t="s">
        <v>56</v>
      </c>
      <c r="AM10" s="50" t="s">
        <v>103</v>
      </c>
      <c r="AN10" s="50" t="s">
        <v>104</v>
      </c>
      <c r="AO10" s="50" t="s">
        <v>105</v>
      </c>
      <c r="AP10" s="50" t="s">
        <v>128</v>
      </c>
      <c r="AQ10" s="46" t="s">
        <v>30</v>
      </c>
      <c r="AR10" s="45" t="s">
        <v>29</v>
      </c>
      <c r="AS10" s="45" t="s">
        <v>92</v>
      </c>
      <c r="AT10" s="45" t="s">
        <v>57</v>
      </c>
      <c r="AU10" s="45" t="s">
        <v>93</v>
      </c>
      <c r="AV10" s="45" t="s">
        <v>94</v>
      </c>
      <c r="AW10" s="45" t="s">
        <v>95</v>
      </c>
      <c r="AX10" s="45" t="s">
        <v>96</v>
      </c>
      <c r="AY10" s="47" t="s">
        <v>97</v>
      </c>
      <c r="AZ10" s="48" t="s">
        <v>55</v>
      </c>
      <c r="BA10" s="48" t="s">
        <v>98</v>
      </c>
      <c r="BB10" s="48" t="s">
        <v>99</v>
      </c>
      <c r="BC10" s="48" t="s">
        <v>100</v>
      </c>
      <c r="BD10" s="49" t="s">
        <v>101</v>
      </c>
      <c r="BE10" s="50" t="s">
        <v>102</v>
      </c>
      <c r="BF10" s="50" t="s">
        <v>56</v>
      </c>
      <c r="BG10" s="50" t="s">
        <v>103</v>
      </c>
      <c r="BH10" s="50" t="s">
        <v>104</v>
      </c>
      <c r="BI10" s="50" t="s">
        <v>105</v>
      </c>
      <c r="BJ10" s="50" t="s">
        <v>128</v>
      </c>
      <c r="BK10" s="46" t="s">
        <v>30</v>
      </c>
      <c r="BL10" s="45" t="s">
        <v>29</v>
      </c>
      <c r="BM10" s="45" t="s">
        <v>92</v>
      </c>
      <c r="BN10" s="45" t="s">
        <v>57</v>
      </c>
      <c r="BO10" s="45" t="s">
        <v>93</v>
      </c>
      <c r="BP10" s="45" t="s">
        <v>94</v>
      </c>
      <c r="BQ10" s="45" t="s">
        <v>95</v>
      </c>
      <c r="BR10" s="45" t="s">
        <v>96</v>
      </c>
      <c r="BS10" s="47" t="s">
        <v>97</v>
      </c>
      <c r="BT10" s="48" t="s">
        <v>55</v>
      </c>
      <c r="BU10" s="48" t="s">
        <v>98</v>
      </c>
      <c r="BV10" s="48" t="s">
        <v>99</v>
      </c>
      <c r="BW10" s="48" t="s">
        <v>100</v>
      </c>
      <c r="BX10" s="49" t="s">
        <v>101</v>
      </c>
      <c r="BY10" s="50" t="s">
        <v>102</v>
      </c>
      <c r="BZ10" s="50" t="s">
        <v>56</v>
      </c>
      <c r="CA10" s="50" t="s">
        <v>103</v>
      </c>
      <c r="CB10" s="50" t="s">
        <v>104</v>
      </c>
      <c r="CC10" s="50" t="s">
        <v>105</v>
      </c>
      <c r="CD10" s="50" t="s">
        <v>128</v>
      </c>
      <c r="CE10" s="46" t="s">
        <v>30</v>
      </c>
      <c r="CF10" s="45" t="s">
        <v>29</v>
      </c>
      <c r="CG10" s="45" t="s">
        <v>92</v>
      </c>
      <c r="CH10" s="45" t="s">
        <v>57</v>
      </c>
      <c r="CI10" s="45" t="s">
        <v>93</v>
      </c>
      <c r="CJ10" s="45" t="s">
        <v>94</v>
      </c>
      <c r="CK10" s="45" t="s">
        <v>95</v>
      </c>
      <c r="CL10" s="45" t="s">
        <v>96</v>
      </c>
      <c r="CM10" s="47" t="s">
        <v>97</v>
      </c>
      <c r="CN10" s="48" t="s">
        <v>55</v>
      </c>
      <c r="CO10" s="48" t="s">
        <v>98</v>
      </c>
      <c r="CP10" s="48" t="s">
        <v>99</v>
      </c>
      <c r="CQ10" s="48" t="s">
        <v>100</v>
      </c>
      <c r="CR10" s="49" t="s">
        <v>101</v>
      </c>
      <c r="CS10" s="50" t="s">
        <v>102</v>
      </c>
      <c r="CT10" s="50" t="s">
        <v>56</v>
      </c>
      <c r="CU10" s="50" t="s">
        <v>103</v>
      </c>
      <c r="CV10" s="50" t="s">
        <v>104</v>
      </c>
      <c r="CW10" s="50" t="s">
        <v>105</v>
      </c>
      <c r="CX10" s="50" t="s">
        <v>128</v>
      </c>
      <c r="CY10" s="46" t="s">
        <v>30</v>
      </c>
      <c r="CZ10" s="45" t="s">
        <v>29</v>
      </c>
      <c r="DA10" s="45" t="s">
        <v>92</v>
      </c>
      <c r="DB10" s="45" t="s">
        <v>57</v>
      </c>
      <c r="DC10" s="45" t="s">
        <v>93</v>
      </c>
      <c r="DD10" s="45" t="s">
        <v>94</v>
      </c>
      <c r="DE10" s="45" t="s">
        <v>95</v>
      </c>
      <c r="DF10" s="45" t="s">
        <v>96</v>
      </c>
      <c r="DG10" s="47" t="s">
        <v>97</v>
      </c>
      <c r="DH10" s="48" t="s">
        <v>55</v>
      </c>
      <c r="DI10" s="48" t="s">
        <v>98</v>
      </c>
      <c r="DJ10" s="48" t="s">
        <v>99</v>
      </c>
      <c r="DK10" s="48" t="s">
        <v>100</v>
      </c>
      <c r="DL10" s="49" t="s">
        <v>101</v>
      </c>
      <c r="DM10" s="50" t="s">
        <v>102</v>
      </c>
      <c r="DN10" s="50" t="s">
        <v>56</v>
      </c>
      <c r="DO10" s="50" t="s">
        <v>103</v>
      </c>
      <c r="DP10" s="50" t="s">
        <v>104</v>
      </c>
      <c r="DQ10" s="50" t="s">
        <v>105</v>
      </c>
      <c r="DR10" s="50" t="s">
        <v>128</v>
      </c>
      <c r="DS10" s="46" t="s">
        <v>30</v>
      </c>
      <c r="DT10" s="45" t="s">
        <v>29</v>
      </c>
      <c r="DU10" s="45" t="s">
        <v>92</v>
      </c>
      <c r="DV10" s="45" t="s">
        <v>57</v>
      </c>
      <c r="DW10" s="45" t="s">
        <v>93</v>
      </c>
      <c r="DX10" s="45" t="s">
        <v>94</v>
      </c>
      <c r="DY10" s="45" t="s">
        <v>95</v>
      </c>
      <c r="DZ10" s="45" t="s">
        <v>96</v>
      </c>
      <c r="EA10" s="47" t="s">
        <v>97</v>
      </c>
      <c r="EB10" s="48" t="s">
        <v>55</v>
      </c>
      <c r="EC10" s="48" t="s">
        <v>98</v>
      </c>
      <c r="ED10" s="48" t="s">
        <v>99</v>
      </c>
      <c r="EE10" s="48" t="s">
        <v>100</v>
      </c>
      <c r="EF10" s="49" t="s">
        <v>101</v>
      </c>
      <c r="EG10" s="50" t="s">
        <v>102</v>
      </c>
      <c r="EH10" s="50" t="s">
        <v>56</v>
      </c>
      <c r="EI10" s="50" t="s">
        <v>103</v>
      </c>
      <c r="EJ10" s="50" t="s">
        <v>104</v>
      </c>
      <c r="EK10" s="50" t="s">
        <v>105</v>
      </c>
      <c r="EL10" s="50" t="s">
        <v>128</v>
      </c>
      <c r="EM10" s="46" t="s">
        <v>30</v>
      </c>
      <c r="EN10" s="45" t="s">
        <v>29</v>
      </c>
      <c r="EO10" s="45" t="s">
        <v>92</v>
      </c>
      <c r="EP10" s="45" t="s">
        <v>57</v>
      </c>
      <c r="EQ10" s="45" t="s">
        <v>93</v>
      </c>
      <c r="ER10" s="45" t="s">
        <v>94</v>
      </c>
      <c r="ES10" s="45" t="s">
        <v>95</v>
      </c>
      <c r="ET10" s="45" t="s">
        <v>96</v>
      </c>
      <c r="EU10" s="47" t="s">
        <v>97</v>
      </c>
      <c r="EV10" s="48" t="s">
        <v>55</v>
      </c>
      <c r="EW10" s="48" t="s">
        <v>98</v>
      </c>
      <c r="EX10" s="48" t="s">
        <v>99</v>
      </c>
      <c r="EY10" s="48" t="s">
        <v>100</v>
      </c>
      <c r="EZ10" s="49" t="s">
        <v>101</v>
      </c>
      <c r="FA10" s="50" t="s">
        <v>102</v>
      </c>
      <c r="FB10" s="50" t="s">
        <v>56</v>
      </c>
      <c r="FC10" s="50" t="s">
        <v>103</v>
      </c>
      <c r="FD10" s="50" t="s">
        <v>104</v>
      </c>
      <c r="FE10" s="50" t="s">
        <v>105</v>
      </c>
      <c r="FF10" s="50" t="s">
        <v>128</v>
      </c>
      <c r="FG10" s="46" t="s">
        <v>30</v>
      </c>
      <c r="FH10" s="45" t="s">
        <v>29</v>
      </c>
      <c r="FI10" s="45" t="s">
        <v>92</v>
      </c>
      <c r="FJ10" s="45" t="s">
        <v>57</v>
      </c>
      <c r="FK10" s="45" t="s">
        <v>93</v>
      </c>
      <c r="FL10" s="45" t="s">
        <v>94</v>
      </c>
      <c r="FM10" s="45" t="s">
        <v>95</v>
      </c>
      <c r="FN10" s="45" t="s">
        <v>96</v>
      </c>
      <c r="FO10" s="47" t="s">
        <v>97</v>
      </c>
      <c r="FP10" s="48" t="s">
        <v>55</v>
      </c>
      <c r="FQ10" s="48" t="s">
        <v>98</v>
      </c>
      <c r="FR10" s="48" t="s">
        <v>99</v>
      </c>
      <c r="FS10" s="48" t="s">
        <v>100</v>
      </c>
      <c r="FT10" s="49" t="s">
        <v>101</v>
      </c>
      <c r="FU10" s="50" t="s">
        <v>102</v>
      </c>
      <c r="FV10" s="50" t="s">
        <v>56</v>
      </c>
      <c r="FW10" s="50" t="s">
        <v>103</v>
      </c>
      <c r="FX10" s="50" t="s">
        <v>104</v>
      </c>
      <c r="FY10" s="50" t="s">
        <v>105</v>
      </c>
      <c r="FZ10" s="50" t="s">
        <v>128</v>
      </c>
      <c r="GA10" s="46" t="s">
        <v>30</v>
      </c>
      <c r="GB10" s="45" t="s">
        <v>29</v>
      </c>
      <c r="GC10" s="45" t="s">
        <v>92</v>
      </c>
      <c r="GD10" s="45" t="s">
        <v>57</v>
      </c>
      <c r="GE10" s="45" t="s">
        <v>93</v>
      </c>
      <c r="GF10" s="45" t="s">
        <v>94</v>
      </c>
      <c r="GG10" s="45" t="s">
        <v>95</v>
      </c>
      <c r="GH10" s="45" t="s">
        <v>96</v>
      </c>
      <c r="GI10" s="47" t="s">
        <v>97</v>
      </c>
      <c r="GJ10" s="48" t="s">
        <v>55</v>
      </c>
      <c r="GK10" s="48" t="s">
        <v>98</v>
      </c>
      <c r="GL10" s="48" t="s">
        <v>99</v>
      </c>
      <c r="GM10" s="48" t="s">
        <v>100</v>
      </c>
      <c r="GN10" s="49" t="s">
        <v>101</v>
      </c>
      <c r="GO10" s="50" t="s">
        <v>102</v>
      </c>
      <c r="GP10" s="50" t="s">
        <v>56</v>
      </c>
      <c r="GQ10" s="50" t="s">
        <v>103</v>
      </c>
      <c r="GR10" s="50" t="s">
        <v>104</v>
      </c>
      <c r="GS10" s="50" t="s">
        <v>105</v>
      </c>
      <c r="GT10" s="50" t="s">
        <v>128</v>
      </c>
      <c r="GU10" s="46" t="s">
        <v>30</v>
      </c>
      <c r="GV10" s="45" t="s">
        <v>29</v>
      </c>
      <c r="GW10" s="45" t="s">
        <v>92</v>
      </c>
      <c r="GX10" s="45" t="s">
        <v>57</v>
      </c>
      <c r="GY10" s="45" t="s">
        <v>93</v>
      </c>
      <c r="GZ10" s="45" t="s">
        <v>94</v>
      </c>
      <c r="HA10" s="45" t="s">
        <v>95</v>
      </c>
      <c r="HB10" s="45" t="s">
        <v>96</v>
      </c>
      <c r="HC10" s="47" t="s">
        <v>97</v>
      </c>
      <c r="HD10" s="48" t="s">
        <v>55</v>
      </c>
      <c r="HE10" s="48" t="s">
        <v>98</v>
      </c>
      <c r="HF10" s="48" t="s">
        <v>99</v>
      </c>
      <c r="HG10" s="48" t="s">
        <v>100</v>
      </c>
      <c r="HH10" s="49" t="s">
        <v>101</v>
      </c>
      <c r="HI10" s="50" t="s">
        <v>102</v>
      </c>
      <c r="HJ10" s="50" t="s">
        <v>56</v>
      </c>
      <c r="HK10" s="50" t="s">
        <v>103</v>
      </c>
      <c r="HL10" s="50" t="s">
        <v>104</v>
      </c>
      <c r="HM10" s="50" t="s">
        <v>105</v>
      </c>
      <c r="HN10" s="50" t="s">
        <v>128</v>
      </c>
      <c r="HO10" s="46" t="s">
        <v>30</v>
      </c>
      <c r="HP10" s="45" t="s">
        <v>29</v>
      </c>
      <c r="HQ10" s="45" t="s">
        <v>92</v>
      </c>
      <c r="HR10" s="45" t="s">
        <v>57</v>
      </c>
      <c r="HS10" s="45" t="s">
        <v>93</v>
      </c>
      <c r="HT10" s="45" t="s">
        <v>94</v>
      </c>
      <c r="HU10" s="45" t="s">
        <v>95</v>
      </c>
      <c r="HV10" s="45" t="s">
        <v>96</v>
      </c>
      <c r="HW10" s="47" t="s">
        <v>97</v>
      </c>
      <c r="HX10" s="48" t="s">
        <v>55</v>
      </c>
      <c r="HY10" s="48" t="s">
        <v>98</v>
      </c>
      <c r="HZ10" s="48" t="s">
        <v>99</v>
      </c>
      <c r="IA10" s="48" t="s">
        <v>100</v>
      </c>
      <c r="IB10" s="49" t="s">
        <v>101</v>
      </c>
      <c r="IC10" s="50" t="s">
        <v>102</v>
      </c>
      <c r="ID10" s="50" t="s">
        <v>56</v>
      </c>
      <c r="IE10" s="50" t="s">
        <v>103</v>
      </c>
      <c r="IF10" s="50" t="s">
        <v>104</v>
      </c>
      <c r="IG10" s="50" t="s">
        <v>105</v>
      </c>
      <c r="IH10" s="50" t="s">
        <v>128</v>
      </c>
      <c r="II10" s="46" t="s">
        <v>30</v>
      </c>
      <c r="IJ10" s="45" t="s">
        <v>29</v>
      </c>
      <c r="IK10" s="45" t="s">
        <v>92</v>
      </c>
      <c r="IL10" s="45" t="s">
        <v>57</v>
      </c>
      <c r="IM10" s="45" t="s">
        <v>93</v>
      </c>
      <c r="IN10" s="45" t="s">
        <v>94</v>
      </c>
      <c r="IO10" s="45" t="s">
        <v>95</v>
      </c>
      <c r="IP10" s="45" t="s">
        <v>96</v>
      </c>
      <c r="IQ10" s="47" t="s">
        <v>97</v>
      </c>
      <c r="IR10" s="48" t="s">
        <v>55</v>
      </c>
      <c r="IS10" s="48" t="s">
        <v>98</v>
      </c>
      <c r="IT10" s="48" t="s">
        <v>99</v>
      </c>
      <c r="IU10" s="48" t="s">
        <v>100</v>
      </c>
      <c r="IV10" s="49" t="s">
        <v>101</v>
      </c>
      <c r="IW10" s="50" t="s">
        <v>102</v>
      </c>
      <c r="IX10" s="50" t="s">
        <v>56</v>
      </c>
      <c r="IY10" s="50" t="s">
        <v>103</v>
      </c>
      <c r="IZ10" s="50" t="s">
        <v>104</v>
      </c>
      <c r="JA10" s="50" t="s">
        <v>105</v>
      </c>
      <c r="JB10" s="50" t="s">
        <v>128</v>
      </c>
    </row>
    <row r="11" spans="1:262" s="9" customFormat="1" ht="13.5" customHeight="1" x14ac:dyDescent="0.25">
      <c r="A11" s="51" t="s">
        <v>289</v>
      </c>
      <c r="B11" s="52" t="s">
        <v>438</v>
      </c>
      <c r="C11" s="8"/>
      <c r="E11" s="53">
        <v>438973</v>
      </c>
      <c r="F11" s="213">
        <v>1.8000000000000002E-2</v>
      </c>
      <c r="G11" s="55">
        <v>1.4</v>
      </c>
      <c r="H11" s="52">
        <v>0</v>
      </c>
      <c r="I11" s="54">
        <v>0</v>
      </c>
      <c r="J11" s="214">
        <v>0</v>
      </c>
      <c r="K11" s="55"/>
      <c r="L11" s="55"/>
      <c r="M11" s="55"/>
      <c r="P11" s="56"/>
      <c r="Q11" s="53"/>
      <c r="R11" s="55"/>
      <c r="S11" s="55"/>
      <c r="U11" s="55"/>
      <c r="V11" s="55"/>
      <c r="W11" s="8"/>
      <c r="Y11" s="53">
        <v>552216</v>
      </c>
      <c r="Z11" s="213">
        <v>2.2000000000000002E-2</v>
      </c>
      <c r="AA11" s="213">
        <v>4.0000000000000001E-3</v>
      </c>
      <c r="AB11" s="52">
        <v>0</v>
      </c>
      <c r="AC11" s="213">
        <v>0</v>
      </c>
      <c r="AD11" s="213">
        <v>0</v>
      </c>
      <c r="AE11" s="53"/>
      <c r="AF11" s="55"/>
      <c r="AG11" s="55"/>
      <c r="AH11" s="202"/>
      <c r="AI11" s="55"/>
      <c r="AJ11" s="55"/>
      <c r="AK11" s="53"/>
      <c r="AM11" s="55"/>
      <c r="AO11" s="55"/>
      <c r="AP11" s="55"/>
      <c r="AQ11" s="8"/>
      <c r="AS11" s="53">
        <v>706922</v>
      </c>
      <c r="AT11" s="214">
        <v>2.7000000000000003E-2</v>
      </c>
      <c r="AU11" s="214">
        <v>5.0000000000000001E-3</v>
      </c>
      <c r="AV11" s="52">
        <v>0</v>
      </c>
      <c r="AW11" s="214">
        <v>0</v>
      </c>
      <c r="AX11" s="214">
        <v>0</v>
      </c>
      <c r="AY11" s="53"/>
      <c r="AZ11" s="55"/>
      <c r="BA11" s="55"/>
      <c r="BD11" s="56"/>
      <c r="BE11" s="53"/>
      <c r="BF11" s="55"/>
      <c r="BG11" s="55"/>
      <c r="BI11" s="55"/>
      <c r="BJ11" s="55"/>
      <c r="BK11" s="8"/>
      <c r="BM11" s="230">
        <v>888250</v>
      </c>
      <c r="BN11" s="231">
        <v>3.4100000000000005E-2</v>
      </c>
      <c r="BO11" s="213">
        <v>6.9999999999999993E-3</v>
      </c>
      <c r="BP11" s="52">
        <v>0</v>
      </c>
      <c r="BQ11" s="213">
        <f>ROUND(BP11/BK$3,4)</f>
        <v>0</v>
      </c>
      <c r="BR11" s="54">
        <f>BQ11-AW11</f>
        <v>0</v>
      </c>
      <c r="BS11" s="73">
        <v>888250</v>
      </c>
      <c r="BT11" s="54">
        <v>3.4100000000000005E-2</v>
      </c>
      <c r="BU11" s="53">
        <v>6.9999999999999993E-3</v>
      </c>
      <c r="BV11" s="53">
        <v>0</v>
      </c>
      <c r="BW11" s="213">
        <f>ROUND(BV11/BS$3,4)</f>
        <v>0</v>
      </c>
      <c r="BX11" s="56">
        <f>IF(BW11="","",0)</f>
        <v>0</v>
      </c>
      <c r="BY11" s="53">
        <v>0</v>
      </c>
      <c r="BZ11" s="55">
        <v>0</v>
      </c>
      <c r="CA11" s="53">
        <v>-6.0000000000000001E-3</v>
      </c>
      <c r="CB11" s="14">
        <f>BP11-BU11</f>
        <v>-6.9999999999999993E-3</v>
      </c>
      <c r="CC11" s="213">
        <f>ROUND(CB11/BY$3,4)</f>
        <v>0</v>
      </c>
      <c r="CD11" s="56">
        <f>IF(CC11="","",0)</f>
        <v>0</v>
      </c>
      <c r="CE11" s="53" t="s">
        <v>744</v>
      </c>
      <c r="CG11" s="53">
        <v>253386</v>
      </c>
      <c r="CH11" s="54">
        <v>9.0000000000000011E-3</v>
      </c>
      <c r="CI11" s="54">
        <v>2.4300000000000002E-2</v>
      </c>
      <c r="CJ11" s="52">
        <v>0</v>
      </c>
      <c r="CK11" s="54">
        <v>0</v>
      </c>
      <c r="CL11" s="56">
        <f>CK11-BQ11</f>
        <v>0</v>
      </c>
      <c r="CM11" s="53">
        <v>253386</v>
      </c>
      <c r="CN11" s="55">
        <v>9.0000000000000011E-3</v>
      </c>
      <c r="CO11" s="55">
        <v>0</v>
      </c>
      <c r="CP11" s="203">
        <v>0</v>
      </c>
      <c r="CQ11" s="213">
        <f>ROUND(CP11/CM$3,4)</f>
        <v>0</v>
      </c>
      <c r="CR11" s="56">
        <f>IF(CQ11="","",0)</f>
        <v>0</v>
      </c>
      <c r="CS11" s="53">
        <v>249498</v>
      </c>
      <c r="CT11" s="55">
        <v>0.01</v>
      </c>
      <c r="CU11" s="55">
        <v>0</v>
      </c>
      <c r="CV11" s="9">
        <f>CJ11-CP11</f>
        <v>0</v>
      </c>
      <c r="CW11" s="213">
        <f>ROUND(CV11/CS$3,4)</f>
        <v>0</v>
      </c>
      <c r="CX11" s="56">
        <f>IF(CW11="","",0)</f>
        <v>0</v>
      </c>
      <c r="CY11" s="8"/>
      <c r="DA11" s="53">
        <v>175214</v>
      </c>
      <c r="DB11" s="54">
        <v>8.0000000000000002E-3</v>
      </c>
      <c r="DC11" s="54">
        <v>-1E-3</v>
      </c>
      <c r="DD11" s="52">
        <v>0</v>
      </c>
      <c r="DE11" s="54">
        <v>0</v>
      </c>
      <c r="DF11" s="54">
        <v>0</v>
      </c>
      <c r="DG11" s="53">
        <v>175214</v>
      </c>
      <c r="DH11" s="54">
        <v>8.0000000000000002E-3</v>
      </c>
      <c r="DI11" s="54">
        <v>-1E-3</v>
      </c>
      <c r="DJ11" s="52">
        <v>0</v>
      </c>
      <c r="DK11" s="54">
        <v>0</v>
      </c>
      <c r="DL11" s="54">
        <v>0</v>
      </c>
      <c r="DM11" s="53">
        <v>0</v>
      </c>
      <c r="DN11" s="55">
        <v>0</v>
      </c>
      <c r="DO11" s="55">
        <v>-8.0000000000000002E-3</v>
      </c>
      <c r="DP11" s="9">
        <v>0</v>
      </c>
      <c r="DQ11" s="55">
        <v>0</v>
      </c>
      <c r="DR11" s="55">
        <v>0</v>
      </c>
      <c r="DS11" s="8"/>
      <c r="DU11" s="53"/>
      <c r="DV11" s="54"/>
      <c r="DW11" s="54"/>
      <c r="DX11" s="52"/>
      <c r="DY11" s="54"/>
      <c r="DZ11" s="54"/>
      <c r="EA11" s="53"/>
      <c r="EC11" s="57"/>
      <c r="EF11" s="56"/>
      <c r="EG11" s="53"/>
      <c r="EH11" s="55"/>
      <c r="EI11" s="55"/>
      <c r="EK11" s="55"/>
      <c r="EL11" s="55"/>
      <c r="EM11" s="8"/>
      <c r="EO11" s="53"/>
      <c r="EP11" s="54"/>
      <c r="EQ11" s="54"/>
      <c r="ER11" s="52"/>
      <c r="ES11" s="54"/>
      <c r="ET11" s="54"/>
      <c r="EU11" s="53"/>
      <c r="EV11" s="55"/>
      <c r="EW11" s="55"/>
      <c r="EZ11" s="56"/>
      <c r="FA11" s="53"/>
      <c r="FB11" s="55"/>
      <c r="FC11" s="55"/>
      <c r="FE11" s="55"/>
      <c r="FF11" s="55"/>
      <c r="FG11" s="8"/>
      <c r="FI11" s="53"/>
      <c r="FJ11" s="54"/>
      <c r="FK11" s="54"/>
      <c r="FL11" s="52"/>
      <c r="FM11" s="54"/>
      <c r="FN11" s="54"/>
      <c r="FO11" s="53"/>
      <c r="FP11" s="55"/>
      <c r="FQ11" s="55"/>
      <c r="FT11" s="56"/>
      <c r="FU11" s="53"/>
      <c r="FV11" s="55"/>
      <c r="FW11" s="55"/>
      <c r="FY11" s="55"/>
      <c r="FZ11" s="55"/>
      <c r="GA11" s="8"/>
      <c r="GC11" s="52"/>
      <c r="GD11" s="54"/>
      <c r="GE11" s="52"/>
      <c r="GF11" s="52"/>
      <c r="GG11" s="54"/>
      <c r="GH11" s="52"/>
      <c r="GI11" s="58"/>
      <c r="GN11" s="56"/>
      <c r="GU11" s="8"/>
      <c r="GW11" s="52"/>
      <c r="GX11" s="54"/>
      <c r="GY11" s="52"/>
      <c r="GZ11" s="52"/>
      <c r="HA11" s="54"/>
      <c r="HB11" s="52"/>
      <c r="HC11" s="58"/>
      <c r="HH11" s="56"/>
      <c r="HO11" s="8"/>
      <c r="HQ11" s="52"/>
      <c r="HR11" s="54"/>
      <c r="HS11" s="52"/>
      <c r="HT11" s="52"/>
      <c r="HU11" s="54"/>
      <c r="HV11" s="52"/>
      <c r="HW11" s="58"/>
      <c r="IB11" s="56"/>
      <c r="II11" s="8"/>
      <c r="IK11" s="52"/>
      <c r="IL11" s="54"/>
      <c r="IM11" s="52"/>
      <c r="IN11" s="52"/>
      <c r="IO11" s="54"/>
      <c r="IP11" s="52"/>
      <c r="IQ11" s="58"/>
      <c r="IV11" s="56"/>
    </row>
    <row r="12" spans="1:262" s="9" customFormat="1" ht="13.5" customHeight="1" x14ac:dyDescent="0.25">
      <c r="A12" s="51" t="s">
        <v>294</v>
      </c>
      <c r="B12" s="52" t="s">
        <v>427</v>
      </c>
      <c r="C12" s="8"/>
      <c r="E12" s="53">
        <v>2273702</v>
      </c>
      <c r="F12" s="213">
        <v>9.0999999999999998E-2</v>
      </c>
      <c r="G12" s="214">
        <v>-2.2000000000000002E-2</v>
      </c>
      <c r="H12" s="52">
        <v>23</v>
      </c>
      <c r="I12" s="213">
        <v>0.04</v>
      </c>
      <c r="J12" s="214">
        <v>-5.0000000000000001E-3</v>
      </c>
      <c r="K12" s="55"/>
      <c r="L12" s="55"/>
      <c r="M12" s="55"/>
      <c r="P12" s="56"/>
      <c r="Q12" s="53"/>
      <c r="R12" s="55"/>
      <c r="S12" s="55"/>
      <c r="U12" s="55"/>
      <c r="V12" s="55"/>
      <c r="W12" s="8"/>
      <c r="Y12" s="53">
        <v>2509781</v>
      </c>
      <c r="Z12" s="214">
        <v>9.9000000000000005E-2</v>
      </c>
      <c r="AA12" s="214">
        <v>8.0000000000000002E-3</v>
      </c>
      <c r="AB12" s="203">
        <v>37</v>
      </c>
      <c r="AC12" s="214">
        <v>6.4000000000000001E-2</v>
      </c>
      <c r="AD12" s="214">
        <v>2.4E-2</v>
      </c>
      <c r="AE12" s="53"/>
      <c r="AF12" s="55"/>
      <c r="AG12" s="55"/>
      <c r="AH12" s="202"/>
      <c r="AI12" s="55"/>
      <c r="AJ12" s="55"/>
      <c r="AK12" s="53"/>
      <c r="AM12" s="55"/>
      <c r="AO12" s="55"/>
      <c r="AP12" s="55"/>
      <c r="AQ12" s="8"/>
      <c r="AS12" s="53">
        <v>1267789</v>
      </c>
      <c r="AT12" s="214">
        <v>4.9000000000000002E-2</v>
      </c>
      <c r="AU12" s="214">
        <v>-0.05</v>
      </c>
      <c r="AV12" s="203">
        <v>21</v>
      </c>
      <c r="AW12" s="214">
        <v>3.7000000000000005E-2</v>
      </c>
      <c r="AX12" s="214">
        <v>-2.7000000000000003E-2</v>
      </c>
      <c r="AY12" s="53"/>
      <c r="AZ12" s="55"/>
      <c r="BA12" s="55"/>
      <c r="BB12" s="202"/>
      <c r="BC12" s="55"/>
      <c r="BD12" s="55"/>
      <c r="BE12" s="53"/>
      <c r="BF12" s="55"/>
      <c r="BG12" s="55"/>
      <c r="BI12" s="55"/>
      <c r="BJ12" s="55"/>
      <c r="BK12" s="8"/>
      <c r="BM12" s="230">
        <v>1115663</v>
      </c>
      <c r="BN12" s="231">
        <v>4.2900000000000001E-2</v>
      </c>
      <c r="BO12" s="213">
        <v>-6.0000000000000001E-3</v>
      </c>
      <c r="BP12" s="52">
        <v>15</v>
      </c>
      <c r="BQ12" s="213">
        <f>ROUND(BP12/BK$3,4)</f>
        <v>2.5999999999999999E-2</v>
      </c>
      <c r="BR12" s="54">
        <f t="shared" ref="BR12:BR19" si="0">BQ12-AW12</f>
        <v>-1.1000000000000006E-2</v>
      </c>
      <c r="BS12" s="73">
        <v>1115663</v>
      </c>
      <c r="BT12" s="54">
        <v>4.2900000000000001E-2</v>
      </c>
      <c r="BU12" s="53">
        <v>-6.0000000000000001E-3</v>
      </c>
      <c r="BV12" s="53">
        <v>0</v>
      </c>
      <c r="BW12" s="213">
        <f>ROUND(BV12/BS$3,4)</f>
        <v>0</v>
      </c>
      <c r="BX12" s="56">
        <f t="shared" ref="BX12:BX33" si="1">IF(BW12="","",0)</f>
        <v>0</v>
      </c>
      <c r="BY12" s="53">
        <v>464739</v>
      </c>
      <c r="BZ12" s="55">
        <v>2.2799999999999997E-2</v>
      </c>
      <c r="CA12" s="53">
        <v>-6.0000000000000001E-3</v>
      </c>
      <c r="CB12" s="14">
        <f>BP12-BV12</f>
        <v>15</v>
      </c>
      <c r="CC12" s="213">
        <f>ROUND(CB12/BY$3,4)</f>
        <v>3.2099999999999997E-2</v>
      </c>
      <c r="CD12" s="56">
        <f t="shared" ref="CD12:CD33" si="2">IF(CC12="","",0)</f>
        <v>0</v>
      </c>
      <c r="CE12" s="53"/>
      <c r="CG12" s="53"/>
      <c r="CH12" s="54"/>
      <c r="CI12" s="54"/>
      <c r="CJ12" s="52"/>
      <c r="CK12" s="54"/>
      <c r="CL12" s="56"/>
      <c r="CM12" s="53"/>
      <c r="CN12" s="55"/>
      <c r="CO12" s="55"/>
      <c r="CP12" s="203"/>
      <c r="CQ12" s="213"/>
      <c r="CR12" s="56"/>
      <c r="CS12" s="53"/>
      <c r="CT12" s="55"/>
      <c r="CU12" s="55"/>
      <c r="CW12" s="213"/>
      <c r="CX12" s="56"/>
      <c r="CY12" s="8"/>
      <c r="DA12" s="53">
        <v>615487</v>
      </c>
      <c r="DB12" s="54">
        <v>2.7E-2</v>
      </c>
      <c r="DC12" s="54">
        <v>0</v>
      </c>
      <c r="DD12" s="52">
        <v>10</v>
      </c>
      <c r="DE12" s="54">
        <v>1.7000000000000001E-2</v>
      </c>
      <c r="DF12" s="54">
        <v>0</v>
      </c>
      <c r="DG12" s="53">
        <v>615487</v>
      </c>
      <c r="DH12" s="55">
        <v>2.7E-2</v>
      </c>
      <c r="DI12" s="55">
        <v>0</v>
      </c>
      <c r="DJ12" s="202">
        <v>0</v>
      </c>
      <c r="DK12" s="55">
        <v>0</v>
      </c>
      <c r="DL12" s="55">
        <v>0</v>
      </c>
      <c r="DM12" s="53">
        <v>217833</v>
      </c>
      <c r="DN12" s="55">
        <v>1.2E-2</v>
      </c>
      <c r="DO12" s="55">
        <v>-1.4999999999999999E-2</v>
      </c>
      <c r="DP12" s="9">
        <v>10</v>
      </c>
      <c r="DQ12" s="55">
        <v>1.7000000000000001E-2</v>
      </c>
      <c r="DR12" s="55">
        <v>0</v>
      </c>
      <c r="DS12" s="8"/>
      <c r="DU12" s="53"/>
      <c r="DV12" s="54"/>
      <c r="DW12" s="54"/>
      <c r="DX12" s="52"/>
      <c r="DY12" s="54"/>
      <c r="DZ12" s="54"/>
      <c r="EA12" s="53"/>
      <c r="EC12" s="57"/>
      <c r="EF12" s="56"/>
      <c r="EG12" s="53"/>
      <c r="EH12" s="55"/>
      <c r="EI12" s="55"/>
      <c r="EK12" s="55"/>
      <c r="EL12" s="55"/>
      <c r="EM12" s="8"/>
      <c r="EO12" s="53"/>
      <c r="EP12" s="54"/>
      <c r="EQ12" s="54"/>
      <c r="ER12" s="52"/>
      <c r="ES12" s="54"/>
      <c r="ET12" s="54"/>
      <c r="EU12" s="53"/>
      <c r="EV12" s="55"/>
      <c r="EW12" s="55"/>
      <c r="EZ12" s="56"/>
      <c r="FA12" s="53"/>
      <c r="FB12" s="55"/>
      <c r="FC12" s="55"/>
      <c r="FE12" s="55"/>
      <c r="FF12" s="55"/>
      <c r="FG12" s="8"/>
      <c r="FI12" s="53"/>
      <c r="FJ12" s="54"/>
      <c r="FK12" s="54"/>
      <c r="FL12" s="52"/>
      <c r="FM12" s="54"/>
      <c r="FN12" s="54"/>
      <c r="FO12" s="53"/>
      <c r="FP12" s="55"/>
      <c r="FQ12" s="55"/>
      <c r="FT12" s="56"/>
      <c r="FU12" s="53"/>
      <c r="FV12" s="55"/>
      <c r="FW12" s="55"/>
      <c r="FY12" s="55"/>
      <c r="FZ12" s="55"/>
      <c r="GA12" s="8"/>
      <c r="GC12" s="53"/>
      <c r="GD12" s="54"/>
      <c r="GE12" s="52"/>
      <c r="GF12" s="52"/>
      <c r="GG12" s="54"/>
      <c r="GH12" s="52"/>
      <c r="GI12" s="58"/>
      <c r="GN12" s="56"/>
      <c r="GU12" s="8"/>
      <c r="GW12" s="53"/>
      <c r="GX12" s="54"/>
      <c r="GY12" s="52"/>
      <c r="GZ12" s="52"/>
      <c r="HA12" s="54"/>
      <c r="HB12" s="52"/>
      <c r="HC12" s="58"/>
      <c r="HH12" s="56"/>
      <c r="HO12" s="8"/>
      <c r="HQ12" s="53"/>
      <c r="HR12" s="54"/>
      <c r="HS12" s="52"/>
      <c r="HT12" s="52"/>
      <c r="HU12" s="54"/>
      <c r="HV12" s="52"/>
      <c r="HW12" s="58"/>
      <c r="IB12" s="56"/>
      <c r="II12" s="8"/>
      <c r="IK12" s="53"/>
      <c r="IL12" s="54"/>
      <c r="IM12" s="52"/>
      <c r="IN12" s="52"/>
      <c r="IO12" s="54"/>
      <c r="IP12" s="52"/>
      <c r="IQ12" s="58"/>
      <c r="IV12" s="56"/>
    </row>
    <row r="13" spans="1:262" s="9" customFormat="1" ht="13.5" customHeight="1" x14ac:dyDescent="0.25">
      <c r="A13" s="51" t="s">
        <v>754</v>
      </c>
      <c r="B13" s="52" t="s">
        <v>759</v>
      </c>
      <c r="C13" s="8"/>
      <c r="E13" s="53"/>
      <c r="F13" s="213"/>
      <c r="G13" s="214"/>
      <c r="H13" s="52"/>
      <c r="I13" s="213"/>
      <c r="J13" s="214"/>
      <c r="K13" s="55"/>
      <c r="L13" s="55"/>
      <c r="M13" s="55"/>
      <c r="P13" s="56"/>
      <c r="Q13" s="53"/>
      <c r="R13" s="55"/>
      <c r="S13" s="55"/>
      <c r="U13" s="55"/>
      <c r="V13" s="55"/>
      <c r="W13" s="8"/>
      <c r="Y13" s="53"/>
      <c r="Z13" s="214"/>
      <c r="AA13" s="214"/>
      <c r="AB13" s="203"/>
      <c r="AC13" s="214"/>
      <c r="AD13" s="214"/>
      <c r="AE13" s="53"/>
      <c r="AF13" s="55"/>
      <c r="AG13" s="55"/>
      <c r="AH13" s="202"/>
      <c r="AI13" s="55"/>
      <c r="AJ13" s="55"/>
      <c r="AK13" s="53"/>
      <c r="AM13" s="55"/>
      <c r="AO13" s="55"/>
      <c r="AP13" s="55"/>
      <c r="AQ13" s="8"/>
      <c r="AS13" s="53"/>
      <c r="AT13" s="214"/>
      <c r="AU13" s="214"/>
      <c r="AV13" s="203"/>
      <c r="AW13" s="214"/>
      <c r="AX13" s="214"/>
      <c r="AY13" s="53"/>
      <c r="AZ13" s="55"/>
      <c r="BA13" s="55"/>
      <c r="BB13" s="202"/>
      <c r="BC13" s="55"/>
      <c r="BD13" s="55"/>
      <c r="BE13" s="53"/>
      <c r="BF13" s="55"/>
      <c r="BG13" s="55"/>
      <c r="BI13" s="55"/>
      <c r="BJ13" s="55"/>
      <c r="BK13" s="8"/>
      <c r="BM13" s="230"/>
      <c r="BN13" s="231"/>
      <c r="BO13" s="213"/>
      <c r="BP13" s="52"/>
      <c r="BQ13" s="213"/>
      <c r="BR13" s="54"/>
      <c r="BS13" s="73"/>
      <c r="BT13" s="54"/>
      <c r="BU13" s="53"/>
      <c r="BV13" s="53"/>
      <c r="BW13" s="54"/>
      <c r="BX13" s="56" t="str">
        <f t="shared" si="1"/>
        <v/>
      </c>
      <c r="BY13" s="53"/>
      <c r="BZ13" s="55"/>
      <c r="CA13" s="55"/>
      <c r="CC13" s="55"/>
      <c r="CD13" s="56" t="str">
        <f t="shared" si="2"/>
        <v/>
      </c>
      <c r="CE13" s="53" t="s">
        <v>761</v>
      </c>
      <c r="CG13" s="53">
        <v>1793192</v>
      </c>
      <c r="CH13" s="54">
        <v>6.9000000000000006E-2</v>
      </c>
      <c r="CI13" s="54">
        <v>6.9000000000000006E-2</v>
      </c>
      <c r="CJ13" s="52">
        <v>10</v>
      </c>
      <c r="CK13" s="54">
        <v>0.01</v>
      </c>
      <c r="CL13" s="56">
        <f>CK13-BQ13</f>
        <v>0.01</v>
      </c>
      <c r="CM13" s="53">
        <v>1793192</v>
      </c>
      <c r="CN13" s="55">
        <v>6.9000000000000006E-2</v>
      </c>
      <c r="CO13" s="55">
        <v>0</v>
      </c>
      <c r="CP13" s="203">
        <v>0</v>
      </c>
      <c r="CQ13" s="213">
        <f>ROUND(CP13/CM$3,4)</f>
        <v>0</v>
      </c>
      <c r="CR13" s="56">
        <f>IF(CQ13="","",0)</f>
        <v>0</v>
      </c>
      <c r="CS13" s="53">
        <v>249498</v>
      </c>
      <c r="CT13" s="55">
        <v>0.01</v>
      </c>
      <c r="CU13" s="55">
        <v>0</v>
      </c>
      <c r="CV13" s="9">
        <f t="shared" ref="CV13:CV19" si="3">CJ13-CP13</f>
        <v>10</v>
      </c>
      <c r="CW13" s="213">
        <f>ROUND(CV13/CS$3,4)</f>
        <v>1.8499999999999999E-2</v>
      </c>
      <c r="CX13" s="56">
        <f>IF(CW13="","",0)</f>
        <v>0</v>
      </c>
      <c r="CY13" s="8"/>
      <c r="DA13" s="53"/>
      <c r="DB13" s="54"/>
      <c r="DC13" s="54"/>
      <c r="DD13" s="52"/>
      <c r="DE13" s="54"/>
      <c r="DF13" s="54"/>
      <c r="DG13" s="53"/>
      <c r="DH13" s="55"/>
      <c r="DI13" s="55"/>
      <c r="DJ13" s="202"/>
      <c r="DK13" s="55"/>
      <c r="DL13" s="55"/>
      <c r="DM13" s="53"/>
      <c r="DN13" s="55"/>
      <c r="DO13" s="55"/>
      <c r="DQ13" s="55"/>
      <c r="DR13" s="55"/>
      <c r="DS13" s="8"/>
      <c r="DU13" s="53"/>
      <c r="DV13" s="54"/>
      <c r="DW13" s="54"/>
      <c r="DX13" s="52"/>
      <c r="DY13" s="54"/>
      <c r="DZ13" s="54"/>
      <c r="EA13" s="53"/>
      <c r="EC13" s="57"/>
      <c r="EF13" s="56"/>
      <c r="EG13" s="53"/>
      <c r="EH13" s="55"/>
      <c r="EI13" s="55"/>
      <c r="EK13" s="55"/>
      <c r="EL13" s="55"/>
      <c r="EM13" s="8"/>
      <c r="EO13" s="53"/>
      <c r="EP13" s="54"/>
      <c r="EQ13" s="54"/>
      <c r="ER13" s="52"/>
      <c r="ES13" s="54"/>
      <c r="ET13" s="54"/>
      <c r="EU13" s="53"/>
      <c r="EV13" s="55"/>
      <c r="EW13" s="55"/>
      <c r="EZ13" s="56"/>
      <c r="FA13" s="53"/>
      <c r="FB13" s="55"/>
      <c r="FC13" s="55"/>
      <c r="FE13" s="55"/>
      <c r="FF13" s="55"/>
      <c r="FG13" s="8"/>
      <c r="FI13" s="53"/>
      <c r="FJ13" s="54"/>
      <c r="FK13" s="54"/>
      <c r="FL13" s="52"/>
      <c r="FM13" s="54"/>
      <c r="FN13" s="54"/>
      <c r="FO13" s="53"/>
      <c r="FP13" s="55"/>
      <c r="FQ13" s="55"/>
      <c r="FT13" s="56"/>
      <c r="FU13" s="53"/>
      <c r="FV13" s="55"/>
      <c r="FW13" s="55"/>
      <c r="FY13" s="55"/>
      <c r="FZ13" s="55"/>
      <c r="GA13" s="8"/>
      <c r="GC13" s="53"/>
      <c r="GD13" s="54"/>
      <c r="GE13" s="52"/>
      <c r="GF13" s="52"/>
      <c r="GG13" s="54"/>
      <c r="GH13" s="52"/>
      <c r="GI13" s="58"/>
      <c r="GN13" s="56"/>
      <c r="GU13" s="8"/>
      <c r="GW13" s="53"/>
      <c r="GX13" s="54"/>
      <c r="GY13" s="52"/>
      <c r="GZ13" s="52"/>
      <c r="HA13" s="54"/>
      <c r="HB13" s="52"/>
      <c r="HC13" s="58"/>
      <c r="HH13" s="56"/>
      <c r="HO13" s="8"/>
      <c r="HQ13" s="53"/>
      <c r="HR13" s="54"/>
      <c r="HS13" s="52"/>
      <c r="HT13" s="52"/>
      <c r="HU13" s="54"/>
      <c r="HV13" s="52"/>
      <c r="HW13" s="58"/>
      <c r="IB13" s="56"/>
      <c r="II13" s="8"/>
      <c r="IK13" s="53"/>
      <c r="IL13" s="54"/>
      <c r="IM13" s="52"/>
      <c r="IN13" s="52"/>
      <c r="IO13" s="54"/>
      <c r="IP13" s="52"/>
      <c r="IQ13" s="58"/>
      <c r="IV13" s="56"/>
    </row>
    <row r="14" spans="1:262" s="9" customFormat="1" ht="13.5" customHeight="1" x14ac:dyDescent="0.25">
      <c r="A14" s="51" t="s">
        <v>321</v>
      </c>
      <c r="B14" s="52" t="s">
        <v>769</v>
      </c>
      <c r="C14" s="8"/>
      <c r="E14" s="53"/>
      <c r="F14" s="213"/>
      <c r="G14" s="214"/>
      <c r="H14" s="52"/>
      <c r="I14" s="213"/>
      <c r="J14" s="214"/>
      <c r="K14" s="55"/>
      <c r="L14" s="55"/>
      <c r="M14" s="55"/>
      <c r="P14" s="56"/>
      <c r="Q14" s="53"/>
      <c r="R14" s="55"/>
      <c r="S14" s="55"/>
      <c r="U14" s="55"/>
      <c r="V14" s="55"/>
      <c r="W14" s="8"/>
      <c r="Y14" s="53"/>
      <c r="Z14" s="214"/>
      <c r="AA14" s="214"/>
      <c r="AB14" s="203"/>
      <c r="AC14" s="214"/>
      <c r="AD14" s="214"/>
      <c r="AE14" s="53"/>
      <c r="AF14" s="55"/>
      <c r="AG14" s="55"/>
      <c r="AH14" s="202"/>
      <c r="AI14" s="55"/>
      <c r="AJ14" s="55"/>
      <c r="AK14" s="53"/>
      <c r="AM14" s="55"/>
      <c r="AO14" s="55"/>
      <c r="AP14" s="55"/>
      <c r="AQ14" s="8"/>
      <c r="AS14" s="53"/>
      <c r="AT14" s="214"/>
      <c r="AU14" s="214"/>
      <c r="AV14" s="203"/>
      <c r="AW14" s="214"/>
      <c r="AX14" s="214"/>
      <c r="AY14" s="53"/>
      <c r="AZ14" s="55"/>
      <c r="BA14" s="55"/>
      <c r="BB14" s="202"/>
      <c r="BC14" s="55"/>
      <c r="BD14" s="55"/>
      <c r="BE14" s="53"/>
      <c r="BF14" s="55"/>
      <c r="BG14" s="55"/>
      <c r="BI14" s="55"/>
      <c r="BJ14" s="55"/>
      <c r="BK14" s="8"/>
      <c r="BM14" s="230">
        <v>343565</v>
      </c>
      <c r="BN14" s="231">
        <v>1.3200000000000002E-2</v>
      </c>
      <c r="BO14" s="213">
        <v>0</v>
      </c>
      <c r="BP14" s="52">
        <v>7</v>
      </c>
      <c r="BQ14" s="213">
        <f t="shared" ref="BQ14:BQ19" si="4">ROUND(BP14/BK$3,4)</f>
        <v>1.21E-2</v>
      </c>
      <c r="BR14" s="54">
        <f t="shared" si="0"/>
        <v>1.21E-2</v>
      </c>
      <c r="BS14" s="73">
        <v>343565</v>
      </c>
      <c r="BT14" s="54">
        <v>1.3200000000000002E-2</v>
      </c>
      <c r="BU14" s="53">
        <v>0</v>
      </c>
      <c r="BV14" s="53">
        <v>0</v>
      </c>
      <c r="BW14" s="213">
        <f t="shared" ref="BW14:BW19" si="5">ROUND(BV14/BS$3,4)</f>
        <v>0</v>
      </c>
      <c r="BX14" s="56">
        <f t="shared" si="1"/>
        <v>0</v>
      </c>
      <c r="BY14" s="53">
        <v>333194</v>
      </c>
      <c r="BZ14" s="55">
        <v>1.6299999999999999E-2</v>
      </c>
      <c r="CA14" s="53">
        <v>-6.0000000000000001E-3</v>
      </c>
      <c r="CB14" s="14">
        <f t="shared" ref="CB14:CB19" si="6">BP14-BV14</f>
        <v>7</v>
      </c>
      <c r="CC14" s="213">
        <f t="shared" ref="CC14:CC19" si="7">ROUND(CB14/BY$3,4)</f>
        <v>1.4999999999999999E-2</v>
      </c>
      <c r="CD14" s="56">
        <f t="shared" si="2"/>
        <v>0</v>
      </c>
      <c r="CE14" s="53"/>
      <c r="CG14" s="53">
        <v>428898</v>
      </c>
      <c r="CH14" s="54">
        <v>1.6E-2</v>
      </c>
      <c r="CI14" s="54">
        <v>3.3000000000000004E-3</v>
      </c>
      <c r="CJ14" s="52">
        <v>12</v>
      </c>
      <c r="CK14" s="54">
        <v>0.02</v>
      </c>
      <c r="CL14" s="56"/>
      <c r="CM14" s="53">
        <v>428898</v>
      </c>
      <c r="CN14" s="54">
        <v>1.6E-2</v>
      </c>
      <c r="CO14" s="55">
        <v>0</v>
      </c>
      <c r="CP14" s="203">
        <v>1</v>
      </c>
      <c r="CQ14" s="213">
        <f t="shared" ref="CQ14:CQ19" si="8">ROUND(CP14/CM$3,4)</f>
        <v>2.7799999999999998E-2</v>
      </c>
      <c r="CR14" s="56">
        <f t="shared" ref="CR14:CR29" si="9">IF(CQ14="","",0)</f>
        <v>0</v>
      </c>
      <c r="CS14" s="53">
        <v>538331</v>
      </c>
      <c r="CT14" s="55">
        <v>2.3E-2</v>
      </c>
      <c r="CU14" s="55">
        <v>0</v>
      </c>
      <c r="CV14" s="9">
        <f t="shared" si="3"/>
        <v>11</v>
      </c>
      <c r="CW14" s="213">
        <f t="shared" ref="CW14:CW19" si="10">ROUND(CV14/CS$3,4)</f>
        <v>2.0299999999999999E-2</v>
      </c>
      <c r="CX14" s="56">
        <f t="shared" ref="CX14:CX29" si="11">IF(CW14="","",0)</f>
        <v>0</v>
      </c>
      <c r="CY14" s="8"/>
      <c r="DA14" s="53">
        <v>106311</v>
      </c>
      <c r="DB14" s="54">
        <v>5.0000000000000001E-3</v>
      </c>
      <c r="DC14" s="54">
        <v>-1.2E-2</v>
      </c>
      <c r="DD14" s="52">
        <v>3</v>
      </c>
      <c r="DE14" s="54">
        <v>5.0000000000000001E-3</v>
      </c>
      <c r="DF14" s="54">
        <v>-1.6E-2</v>
      </c>
      <c r="DG14" s="53">
        <v>106311</v>
      </c>
      <c r="DH14" s="55">
        <v>5.0000000000000001E-3</v>
      </c>
      <c r="DI14" s="55">
        <v>-1.2E-2</v>
      </c>
      <c r="DJ14" s="202">
        <v>0</v>
      </c>
      <c r="DK14" s="55">
        <v>0</v>
      </c>
      <c r="DL14" s="55">
        <v>0</v>
      </c>
      <c r="DM14" s="53">
        <v>64860</v>
      </c>
      <c r="DN14" s="55">
        <v>4.0000000000000001E-3</v>
      </c>
      <c r="DO14" s="55">
        <v>-1E-3</v>
      </c>
      <c r="DP14" s="9">
        <v>3</v>
      </c>
      <c r="DQ14" s="55">
        <v>5.0000000000000001E-3</v>
      </c>
      <c r="DR14" s="55">
        <v>-1.6E-2</v>
      </c>
      <c r="DS14" s="8"/>
      <c r="DU14" s="53"/>
      <c r="DV14" s="54"/>
      <c r="DW14" s="54"/>
      <c r="DX14" s="52"/>
      <c r="DY14" s="54"/>
      <c r="DZ14" s="54"/>
      <c r="EA14" s="53"/>
      <c r="EC14" s="57"/>
      <c r="EF14" s="56"/>
      <c r="EG14" s="53"/>
      <c r="EH14" s="55"/>
      <c r="EI14" s="55"/>
      <c r="EK14" s="55"/>
      <c r="EL14" s="55"/>
      <c r="EM14" s="8"/>
      <c r="EO14" s="53"/>
      <c r="EP14" s="54"/>
      <c r="EQ14" s="54"/>
      <c r="ER14" s="52"/>
      <c r="ES14" s="54"/>
      <c r="ET14" s="54"/>
      <c r="EU14" s="53"/>
      <c r="EV14" s="55"/>
      <c r="EW14" s="55"/>
      <c r="EZ14" s="56"/>
      <c r="FA14" s="53"/>
      <c r="FB14" s="55"/>
      <c r="FC14" s="55"/>
      <c r="FE14" s="55"/>
      <c r="FF14" s="55"/>
      <c r="FG14" s="8"/>
      <c r="FI14" s="53"/>
      <c r="FJ14" s="54"/>
      <c r="FK14" s="54"/>
      <c r="FL14" s="52"/>
      <c r="FM14" s="54"/>
      <c r="FN14" s="54"/>
      <c r="FO14" s="53"/>
      <c r="FP14" s="55"/>
      <c r="FQ14" s="55"/>
      <c r="FT14" s="56"/>
      <c r="FU14" s="53"/>
      <c r="FV14" s="55"/>
      <c r="FW14" s="55"/>
      <c r="FY14" s="55"/>
      <c r="FZ14" s="55"/>
      <c r="GA14" s="8"/>
      <c r="GC14" s="53"/>
      <c r="GD14" s="54"/>
      <c r="GE14" s="52"/>
      <c r="GF14" s="52"/>
      <c r="GG14" s="54"/>
      <c r="GH14" s="52"/>
      <c r="GI14" s="58"/>
      <c r="GN14" s="56"/>
      <c r="GU14" s="8"/>
      <c r="GW14" s="53"/>
      <c r="GX14" s="54"/>
      <c r="GY14" s="52"/>
      <c r="GZ14" s="52"/>
      <c r="HA14" s="54"/>
      <c r="HB14" s="52"/>
      <c r="HC14" s="58"/>
      <c r="HH14" s="56"/>
      <c r="HO14" s="8"/>
      <c r="HQ14" s="53"/>
      <c r="HR14" s="54"/>
      <c r="HS14" s="52"/>
      <c r="HT14" s="52"/>
      <c r="HU14" s="54"/>
      <c r="HV14" s="52"/>
      <c r="HW14" s="58"/>
      <c r="IB14" s="56"/>
      <c r="II14" s="8"/>
      <c r="IK14" s="53"/>
      <c r="IL14" s="54"/>
      <c r="IM14" s="52"/>
      <c r="IN14" s="52"/>
      <c r="IO14" s="54"/>
      <c r="IP14" s="52"/>
      <c r="IQ14" s="58"/>
      <c r="IV14" s="56"/>
    </row>
    <row r="15" spans="1:262" s="9" customFormat="1" ht="13.5" customHeight="1" x14ac:dyDescent="0.2">
      <c r="A15" s="59" t="s">
        <v>295</v>
      </c>
      <c r="B15" s="52" t="s">
        <v>428</v>
      </c>
      <c r="C15" s="8"/>
      <c r="E15" s="53">
        <v>4734416</v>
      </c>
      <c r="F15" s="213">
        <v>0.19100000000000003</v>
      </c>
      <c r="G15" s="213">
        <v>-0.157</v>
      </c>
      <c r="H15" s="52">
        <v>57</v>
      </c>
      <c r="I15" s="213">
        <v>9.9000000000000005E-2</v>
      </c>
      <c r="J15" s="213">
        <v>-0.35499999999999998</v>
      </c>
      <c r="K15" s="55"/>
      <c r="L15" s="55"/>
      <c r="M15" s="55"/>
      <c r="P15" s="56"/>
      <c r="Q15" s="53"/>
      <c r="R15" s="55"/>
      <c r="S15" s="55"/>
      <c r="U15" s="55"/>
      <c r="V15" s="55"/>
      <c r="W15" s="8"/>
      <c r="Y15" s="53">
        <v>6460005</v>
      </c>
      <c r="Z15" s="214">
        <v>0.255</v>
      </c>
      <c r="AA15" s="214">
        <v>6.4000000000000001E-2</v>
      </c>
      <c r="AB15" s="203">
        <v>246</v>
      </c>
      <c r="AC15" s="214">
        <v>0.42600000000000005</v>
      </c>
      <c r="AD15" s="214">
        <v>0.32400000000000001</v>
      </c>
      <c r="AE15" s="53"/>
      <c r="AF15" s="55"/>
      <c r="AG15" s="55"/>
      <c r="AH15" s="202"/>
      <c r="AI15" s="55"/>
      <c r="AJ15" s="55"/>
      <c r="AK15" s="53"/>
      <c r="AM15" s="55"/>
      <c r="AO15" s="55"/>
      <c r="AP15" s="55"/>
      <c r="AQ15" s="8" t="s">
        <v>439</v>
      </c>
      <c r="AS15" s="53">
        <v>6532436</v>
      </c>
      <c r="AT15" s="214">
        <v>0.253</v>
      </c>
      <c r="AU15" s="214">
        <v>-2E-3</v>
      </c>
      <c r="AV15" s="203">
        <v>141</v>
      </c>
      <c r="AW15" s="214">
        <v>0.24399999999999999</v>
      </c>
      <c r="AX15" s="214">
        <v>-0.182</v>
      </c>
      <c r="AY15" s="53"/>
      <c r="AZ15" s="55"/>
      <c r="BA15" s="55"/>
      <c r="BB15" s="202"/>
      <c r="BC15" s="55"/>
      <c r="BD15" s="55"/>
      <c r="BE15" s="53"/>
      <c r="BF15" s="55"/>
      <c r="BG15" s="55"/>
      <c r="BI15" s="55"/>
      <c r="BJ15" s="55"/>
      <c r="BK15" s="8"/>
      <c r="BM15" s="230">
        <v>6436520</v>
      </c>
      <c r="BN15" s="231">
        <v>0.24730000000000002</v>
      </c>
      <c r="BO15" s="213">
        <v>8.0000000000000002E-3</v>
      </c>
      <c r="BP15" s="52">
        <v>186</v>
      </c>
      <c r="BQ15" s="213">
        <f t="shared" si="4"/>
        <v>0.32240000000000002</v>
      </c>
      <c r="BR15" s="54">
        <f t="shared" si="0"/>
        <v>7.8400000000000025E-2</v>
      </c>
      <c r="BS15" s="73">
        <v>6436520</v>
      </c>
      <c r="BT15" s="54">
        <v>0.24730000000000002</v>
      </c>
      <c r="BU15" s="53">
        <v>8.0000000000000002E-3</v>
      </c>
      <c r="BV15" s="53">
        <v>1</v>
      </c>
      <c r="BW15" s="213">
        <f t="shared" si="5"/>
        <v>9.1000000000000004E-3</v>
      </c>
      <c r="BX15" s="56">
        <f t="shared" si="1"/>
        <v>0</v>
      </c>
      <c r="BY15" s="53">
        <v>8624861</v>
      </c>
      <c r="BZ15" s="55">
        <v>0.42270000000000002</v>
      </c>
      <c r="CA15" s="53">
        <v>-6.0000000000000001E-3</v>
      </c>
      <c r="CB15" s="14">
        <f t="shared" si="6"/>
        <v>185</v>
      </c>
      <c r="CC15" s="213">
        <f t="shared" si="7"/>
        <v>0.39610000000000001</v>
      </c>
      <c r="CD15" s="56">
        <f t="shared" si="2"/>
        <v>0</v>
      </c>
      <c r="CE15" s="53" t="s">
        <v>743</v>
      </c>
      <c r="CG15" s="53">
        <v>7618326</v>
      </c>
      <c r="CH15" s="54">
        <v>0.29299999999999998</v>
      </c>
      <c r="CI15" s="54">
        <v>4.6200000000000005E-2</v>
      </c>
      <c r="CJ15" s="52">
        <v>280</v>
      </c>
      <c r="CK15" s="54">
        <v>0.48</v>
      </c>
      <c r="CL15" s="56">
        <f>CK15-BQ15</f>
        <v>0.15759999999999996</v>
      </c>
      <c r="CM15" s="53">
        <v>7618326</v>
      </c>
      <c r="CN15" s="55">
        <v>0.29299999999999998</v>
      </c>
      <c r="CO15" s="55">
        <v>0</v>
      </c>
      <c r="CP15" s="203">
        <v>22</v>
      </c>
      <c r="CQ15" s="213">
        <f t="shared" si="8"/>
        <v>0.61109999999999998</v>
      </c>
      <c r="CR15" s="56">
        <f t="shared" si="9"/>
        <v>0</v>
      </c>
      <c r="CS15" s="53">
        <v>9420889</v>
      </c>
      <c r="CT15" s="55">
        <v>0.40899999999999997</v>
      </c>
      <c r="CU15" s="55">
        <v>0</v>
      </c>
      <c r="CV15" s="9">
        <f t="shared" si="3"/>
        <v>258</v>
      </c>
      <c r="CW15" s="213">
        <f t="shared" si="10"/>
        <v>0.47689999999999999</v>
      </c>
      <c r="CX15" s="56">
        <f t="shared" si="11"/>
        <v>0</v>
      </c>
      <c r="CY15" s="8"/>
      <c r="DA15" s="53">
        <v>1685677</v>
      </c>
      <c r="DB15" s="54">
        <v>7.4999999999999997E-2</v>
      </c>
      <c r="DC15" s="54">
        <v>-0.219</v>
      </c>
      <c r="DD15" s="52">
        <v>30</v>
      </c>
      <c r="DE15" s="54">
        <v>5.1999999999999998E-2</v>
      </c>
      <c r="DF15" s="54">
        <v>-0.433</v>
      </c>
      <c r="DG15" s="53">
        <v>1685677</v>
      </c>
      <c r="DH15" s="55">
        <v>7.4999999999999997E-2</v>
      </c>
      <c r="DI15" s="55">
        <v>-0.219</v>
      </c>
      <c r="DJ15" s="202">
        <v>0</v>
      </c>
      <c r="DK15" s="55">
        <v>0</v>
      </c>
      <c r="DL15" s="55">
        <v>0</v>
      </c>
      <c r="DM15" s="53">
        <v>1032842</v>
      </c>
      <c r="DN15" s="55">
        <v>5.7000000000000002E-2</v>
      </c>
      <c r="DO15" s="55">
        <v>-1.7999999999999999E-2</v>
      </c>
      <c r="DP15" s="9">
        <v>30</v>
      </c>
      <c r="DQ15" s="55">
        <v>5.1999999999999998E-2</v>
      </c>
      <c r="DR15" s="55">
        <v>-0.433</v>
      </c>
      <c r="DS15" s="8"/>
      <c r="DU15" s="53"/>
      <c r="DV15" s="54"/>
      <c r="DW15" s="54"/>
      <c r="DX15" s="52"/>
      <c r="DY15" s="54"/>
      <c r="DZ15" s="54"/>
      <c r="EA15" s="53"/>
      <c r="EC15" s="57"/>
      <c r="EF15" s="56"/>
      <c r="EG15" s="53"/>
      <c r="EH15" s="55"/>
      <c r="EI15" s="55"/>
      <c r="EK15" s="55"/>
      <c r="EL15" s="55"/>
      <c r="EM15" s="8"/>
      <c r="EO15" s="53"/>
      <c r="EP15" s="54"/>
      <c r="EQ15" s="54"/>
      <c r="ER15" s="52"/>
      <c r="ES15" s="54"/>
      <c r="ET15" s="54"/>
      <c r="EU15" s="53"/>
      <c r="EV15" s="55"/>
      <c r="EW15" s="55"/>
      <c r="EZ15" s="56"/>
      <c r="FA15" s="53"/>
      <c r="FB15" s="55"/>
      <c r="FC15" s="55"/>
      <c r="FE15" s="55"/>
      <c r="FF15" s="55"/>
      <c r="FG15" s="8"/>
      <c r="FI15" s="53"/>
      <c r="FJ15" s="54"/>
      <c r="FK15" s="54"/>
      <c r="FL15" s="52"/>
      <c r="FM15" s="54"/>
      <c r="FN15" s="54"/>
      <c r="FO15" s="53"/>
      <c r="FP15" s="55"/>
      <c r="FQ15" s="55"/>
      <c r="FT15" s="56"/>
      <c r="FU15" s="53"/>
      <c r="FV15" s="55"/>
      <c r="FW15" s="55"/>
      <c r="FY15" s="55"/>
      <c r="FZ15" s="55"/>
      <c r="GA15" s="8"/>
      <c r="GB15" s="60"/>
      <c r="GC15" s="60"/>
      <c r="GD15" s="61"/>
      <c r="GE15" s="52"/>
      <c r="GF15" s="62"/>
      <c r="GG15" s="61"/>
      <c r="GH15" s="52"/>
      <c r="GI15" s="63"/>
      <c r="GJ15" s="52"/>
      <c r="GK15" s="52"/>
      <c r="GL15" s="52"/>
      <c r="GM15" s="52"/>
      <c r="GN15" s="64"/>
      <c r="GO15" s="52"/>
      <c r="GP15" s="52"/>
      <c r="GQ15" s="52"/>
      <c r="GR15" s="52"/>
      <c r="GS15" s="52"/>
      <c r="GT15" s="52"/>
      <c r="GU15" s="8"/>
      <c r="GV15" s="60"/>
      <c r="GW15" s="60"/>
      <c r="GX15" s="61"/>
      <c r="GY15" s="52"/>
      <c r="GZ15" s="62"/>
      <c r="HA15" s="61"/>
      <c r="HB15" s="52"/>
      <c r="HC15" s="63"/>
      <c r="HD15" s="52"/>
      <c r="HE15" s="52"/>
      <c r="HF15" s="52"/>
      <c r="HG15" s="52"/>
      <c r="HH15" s="64"/>
      <c r="HI15" s="52"/>
      <c r="HJ15" s="52"/>
      <c r="HK15" s="52"/>
      <c r="HL15" s="52"/>
      <c r="HM15" s="52"/>
      <c r="HN15" s="52"/>
      <c r="HO15" s="8"/>
      <c r="HP15" s="60"/>
      <c r="HQ15" s="60"/>
      <c r="HR15" s="61"/>
      <c r="HS15" s="52"/>
      <c r="HT15" s="62"/>
      <c r="HU15" s="61"/>
      <c r="HV15" s="52"/>
      <c r="HW15" s="63"/>
      <c r="HX15" s="52"/>
      <c r="HY15" s="52"/>
      <c r="HZ15" s="52"/>
      <c r="IA15" s="52"/>
      <c r="IB15" s="64"/>
      <c r="IC15" s="52"/>
      <c r="ID15" s="52"/>
      <c r="IE15" s="52"/>
      <c r="IF15" s="52"/>
      <c r="IG15" s="52"/>
      <c r="IH15" s="52"/>
      <c r="II15" s="8"/>
      <c r="IJ15" s="60"/>
      <c r="IK15" s="60"/>
      <c r="IL15" s="61"/>
      <c r="IM15" s="52"/>
      <c r="IN15" s="62"/>
      <c r="IO15" s="61"/>
      <c r="IP15" s="52"/>
      <c r="IQ15" s="63"/>
      <c r="IR15" s="52"/>
      <c r="IS15" s="52"/>
      <c r="IT15" s="52"/>
      <c r="IU15" s="52"/>
      <c r="IV15" s="64"/>
      <c r="IW15" s="52"/>
      <c r="IX15" s="52"/>
      <c r="IY15" s="52"/>
      <c r="IZ15" s="52"/>
      <c r="JA15" s="52"/>
      <c r="JB15" s="52"/>
    </row>
    <row r="16" spans="1:262" s="9" customFormat="1" ht="13.5" customHeight="1" x14ac:dyDescent="0.25">
      <c r="A16" s="51" t="s">
        <v>290</v>
      </c>
      <c r="B16" s="52" t="s">
        <v>440</v>
      </c>
      <c r="C16" s="8"/>
      <c r="E16" s="53">
        <v>266194</v>
      </c>
      <c r="F16" s="213">
        <v>1.1000000000000001E-2</v>
      </c>
      <c r="G16" s="214">
        <v>-1.9E-2</v>
      </c>
      <c r="H16" s="52">
        <v>6</v>
      </c>
      <c r="I16" s="213">
        <v>0.01</v>
      </c>
      <c r="J16" s="214">
        <v>-6.9999999999999993E-3</v>
      </c>
      <c r="K16" s="55"/>
      <c r="L16" s="55"/>
      <c r="M16" s="55"/>
      <c r="P16" s="56"/>
      <c r="Q16" s="53"/>
      <c r="R16" s="55"/>
      <c r="S16" s="55"/>
      <c r="U16" s="55"/>
      <c r="V16" s="55"/>
      <c r="W16" s="8"/>
      <c r="Y16" s="53">
        <v>785371</v>
      </c>
      <c r="Z16" s="214">
        <v>3.1000000000000003E-2</v>
      </c>
      <c r="AA16" s="214">
        <v>0.02</v>
      </c>
      <c r="AB16" s="203">
        <v>29</v>
      </c>
      <c r="AC16" s="214">
        <v>0.05</v>
      </c>
      <c r="AD16" s="214">
        <v>0.04</v>
      </c>
      <c r="AE16" s="53"/>
      <c r="AF16" s="55"/>
      <c r="AG16" s="55"/>
      <c r="AH16" s="202"/>
      <c r="AI16" s="55"/>
      <c r="AJ16" s="55"/>
      <c r="AK16" s="53"/>
      <c r="AM16" s="55"/>
      <c r="AO16" s="55"/>
      <c r="AP16" s="55"/>
      <c r="AQ16" s="8"/>
      <c r="AS16" s="53">
        <v>355363</v>
      </c>
      <c r="AT16" s="214">
        <v>1.3999999999999999E-2</v>
      </c>
      <c r="AU16" s="214">
        <v>-1.7000000000000001E-2</v>
      </c>
      <c r="AV16" s="203">
        <v>0</v>
      </c>
      <c r="AW16" s="214">
        <v>0</v>
      </c>
      <c r="AX16" s="214">
        <v>-0.04</v>
      </c>
      <c r="AY16" s="53"/>
      <c r="AZ16" s="55"/>
      <c r="BA16" s="55"/>
      <c r="BB16" s="202"/>
      <c r="BC16" s="55"/>
      <c r="BD16" s="55"/>
      <c r="BE16" s="53"/>
      <c r="BF16" s="55"/>
      <c r="BG16" s="55"/>
      <c r="BI16" s="55"/>
      <c r="BJ16" s="55"/>
      <c r="BK16" s="8"/>
      <c r="BM16" s="230">
        <v>513407</v>
      </c>
      <c r="BN16" s="231">
        <v>1.9699999999999999E-2</v>
      </c>
      <c r="BO16" s="213">
        <v>6.0000000000000001E-3</v>
      </c>
      <c r="BP16" s="52">
        <v>15</v>
      </c>
      <c r="BQ16" s="213">
        <f t="shared" si="4"/>
        <v>2.5999999999999999E-2</v>
      </c>
      <c r="BR16" s="54">
        <f t="shared" si="0"/>
        <v>2.5999999999999999E-2</v>
      </c>
      <c r="BS16" s="73">
        <v>513407</v>
      </c>
      <c r="BT16" s="54">
        <v>1.9699999999999999E-2</v>
      </c>
      <c r="BU16" s="53">
        <v>6.0000000000000001E-3</v>
      </c>
      <c r="BV16" s="53">
        <v>0</v>
      </c>
      <c r="BW16" s="213">
        <f t="shared" si="5"/>
        <v>0</v>
      </c>
      <c r="BX16" s="56">
        <f t="shared" si="1"/>
        <v>0</v>
      </c>
      <c r="BY16" s="53">
        <v>503556</v>
      </c>
      <c r="BZ16" s="55">
        <v>2.4700000000000003E-2</v>
      </c>
      <c r="CA16" s="53">
        <v>-6.0000000000000001E-3</v>
      </c>
      <c r="CB16" s="14">
        <f t="shared" si="6"/>
        <v>15</v>
      </c>
      <c r="CC16" s="213">
        <f t="shared" si="7"/>
        <v>3.2099999999999997E-2</v>
      </c>
      <c r="CD16" s="56">
        <f t="shared" si="2"/>
        <v>0</v>
      </c>
      <c r="CE16" s="53" t="s">
        <v>745</v>
      </c>
      <c r="CG16" s="53">
        <v>881555</v>
      </c>
      <c r="CH16" s="54">
        <v>3.4000000000000002E-2</v>
      </c>
      <c r="CI16" s="54">
        <v>1.3700000000000002E-2</v>
      </c>
      <c r="CJ16" s="52">
        <v>22</v>
      </c>
      <c r="CK16" s="54">
        <v>0.03</v>
      </c>
      <c r="CL16" s="56">
        <f>CK16-BQ16</f>
        <v>4.0000000000000001E-3</v>
      </c>
      <c r="CM16" s="53">
        <v>881555</v>
      </c>
      <c r="CN16" s="55">
        <v>3.4000000000000002E-2</v>
      </c>
      <c r="CO16" s="55">
        <v>0</v>
      </c>
      <c r="CP16" s="203">
        <v>1</v>
      </c>
      <c r="CQ16" s="213">
        <f t="shared" si="8"/>
        <v>2.7799999999999998E-2</v>
      </c>
      <c r="CR16" s="56">
        <f t="shared" si="9"/>
        <v>0</v>
      </c>
      <c r="CS16" s="53">
        <v>709395</v>
      </c>
      <c r="CT16" s="55">
        <v>0.03</v>
      </c>
      <c r="CU16" s="55">
        <v>0</v>
      </c>
      <c r="CV16" s="9">
        <f t="shared" si="3"/>
        <v>21</v>
      </c>
      <c r="CW16" s="213">
        <f t="shared" si="10"/>
        <v>3.8800000000000001E-2</v>
      </c>
      <c r="CX16" s="56">
        <f t="shared" si="11"/>
        <v>0</v>
      </c>
      <c r="CY16" s="8"/>
      <c r="DA16" s="53">
        <v>362281</v>
      </c>
      <c r="DB16" s="54">
        <v>1.6E-2</v>
      </c>
      <c r="DC16" s="54">
        <v>-1.7999999999999999E-2</v>
      </c>
      <c r="DD16" s="52">
        <v>12</v>
      </c>
      <c r="DE16" s="54">
        <v>2.1000000000000001E-2</v>
      </c>
      <c r="DF16" s="54">
        <v>-1.7000000000000001E-2</v>
      </c>
      <c r="DG16" s="53">
        <v>362281</v>
      </c>
      <c r="DH16" s="55">
        <v>1.6E-2</v>
      </c>
      <c r="DI16" s="55">
        <v>-1.7999999999999999E-2</v>
      </c>
      <c r="DJ16" s="202">
        <v>0</v>
      </c>
      <c r="DK16" s="55">
        <v>0</v>
      </c>
      <c r="DL16" s="55">
        <v>0</v>
      </c>
      <c r="DM16" s="53">
        <v>263488</v>
      </c>
      <c r="DN16" s="55">
        <v>1.4999999999999999E-2</v>
      </c>
      <c r="DO16" s="55">
        <v>-1E-3</v>
      </c>
      <c r="DP16" s="9">
        <v>12</v>
      </c>
      <c r="DQ16" s="55">
        <v>2.1000000000000001E-2</v>
      </c>
      <c r="DR16" s="55">
        <v>-1.7000000000000001E-2</v>
      </c>
      <c r="DS16" s="8"/>
      <c r="DU16" s="53"/>
      <c r="DV16" s="54"/>
      <c r="DW16" s="54"/>
      <c r="DX16" s="52"/>
      <c r="DY16" s="54"/>
      <c r="DZ16" s="54"/>
      <c r="EA16" s="53"/>
      <c r="EC16" s="57"/>
      <c r="EF16" s="56"/>
      <c r="EG16" s="53"/>
      <c r="EH16" s="55"/>
      <c r="EI16" s="55"/>
      <c r="EK16" s="55"/>
      <c r="EL16" s="55"/>
      <c r="EM16" s="8"/>
      <c r="EO16" s="53"/>
      <c r="EP16" s="54"/>
      <c r="EQ16" s="54"/>
      <c r="ER16" s="52"/>
      <c r="ES16" s="54"/>
      <c r="ET16" s="54"/>
      <c r="EU16" s="53"/>
      <c r="EV16" s="55"/>
      <c r="EW16" s="55"/>
      <c r="EZ16" s="56"/>
      <c r="FA16" s="53"/>
      <c r="FB16" s="55"/>
      <c r="FC16" s="55"/>
      <c r="FE16" s="55"/>
      <c r="FF16" s="55"/>
      <c r="FG16" s="8"/>
      <c r="FI16" s="53"/>
      <c r="FJ16" s="54"/>
      <c r="FK16" s="54"/>
      <c r="FL16" s="52"/>
      <c r="FM16" s="54"/>
      <c r="FN16" s="54"/>
      <c r="FO16" s="53"/>
      <c r="FP16" s="55"/>
      <c r="FQ16" s="55"/>
      <c r="FT16" s="56"/>
      <c r="FU16" s="53"/>
      <c r="FV16" s="55"/>
      <c r="FW16" s="55"/>
      <c r="FY16" s="55"/>
      <c r="FZ16" s="55"/>
      <c r="GA16" s="8"/>
      <c r="GC16" s="53"/>
      <c r="GD16" s="54"/>
      <c r="GE16" s="52"/>
      <c r="GF16" s="65"/>
      <c r="GG16" s="54"/>
      <c r="GH16" s="52"/>
      <c r="GI16" s="58"/>
      <c r="GN16" s="56"/>
      <c r="GU16" s="8"/>
      <c r="GW16" s="53"/>
      <c r="GX16" s="54"/>
      <c r="GY16" s="52"/>
      <c r="GZ16" s="65"/>
      <c r="HA16" s="54"/>
      <c r="HB16" s="52"/>
      <c r="HC16" s="58"/>
      <c r="HH16" s="56"/>
      <c r="HO16" s="8"/>
      <c r="HQ16" s="53"/>
      <c r="HR16" s="54"/>
      <c r="HS16" s="52"/>
      <c r="HT16" s="65"/>
      <c r="HU16" s="54"/>
      <c r="HV16" s="52"/>
      <c r="HW16" s="58"/>
      <c r="IB16" s="56"/>
      <c r="II16" s="8"/>
      <c r="IK16" s="53"/>
      <c r="IL16" s="54"/>
      <c r="IM16" s="52"/>
      <c r="IN16" s="65"/>
      <c r="IO16" s="54"/>
      <c r="IP16" s="52"/>
      <c r="IQ16" s="58"/>
      <c r="IV16" s="56"/>
    </row>
    <row r="17" spans="1:262" s="9" customFormat="1" ht="13.5" customHeight="1" x14ac:dyDescent="0.25">
      <c r="A17" s="51" t="s">
        <v>296</v>
      </c>
      <c r="B17" s="52" t="s">
        <v>441</v>
      </c>
      <c r="C17" s="8"/>
      <c r="E17" s="53">
        <v>1949887</v>
      </c>
      <c r="F17" s="213">
        <v>7.8E-2</v>
      </c>
      <c r="G17" s="214">
        <v>7.400000000000001E-2</v>
      </c>
      <c r="H17" s="52">
        <v>0</v>
      </c>
      <c r="I17" s="213">
        <v>0</v>
      </c>
      <c r="J17" s="214">
        <v>0</v>
      </c>
      <c r="K17" s="55"/>
      <c r="L17" s="55"/>
      <c r="M17" s="55"/>
      <c r="P17" s="56"/>
      <c r="Q17" s="53"/>
      <c r="R17" s="55"/>
      <c r="S17" s="55"/>
      <c r="U17" s="55"/>
      <c r="V17" s="55"/>
      <c r="W17" s="8" t="s">
        <v>441</v>
      </c>
      <c r="Y17" s="53">
        <v>910523</v>
      </c>
      <c r="Z17" s="214">
        <v>3.6000000000000004E-2</v>
      </c>
      <c r="AA17" s="214">
        <v>-5.0000000000000001E-3</v>
      </c>
      <c r="AB17" s="203">
        <v>8</v>
      </c>
      <c r="AC17" s="214">
        <v>1.3999999999999999E-2</v>
      </c>
      <c r="AD17" s="214">
        <v>1.3999999999999999E-2</v>
      </c>
      <c r="AE17" s="53"/>
      <c r="AF17" s="55"/>
      <c r="AG17" s="55"/>
      <c r="AH17" s="202"/>
      <c r="AI17" s="55"/>
      <c r="AJ17" s="55"/>
      <c r="AK17" s="53"/>
      <c r="AM17" s="55"/>
      <c r="AO17" s="55"/>
      <c r="AP17" s="55"/>
      <c r="AQ17" s="8" t="s">
        <v>441</v>
      </c>
      <c r="AS17" s="53">
        <v>1145781</v>
      </c>
      <c r="AT17" s="214">
        <v>4.4000000000000004E-2</v>
      </c>
      <c r="AU17" s="214">
        <v>8.0000000000000002E-3</v>
      </c>
      <c r="AV17" s="203">
        <v>3</v>
      </c>
      <c r="AW17" s="214">
        <v>5.0000000000000001E-3</v>
      </c>
      <c r="AX17" s="214">
        <v>-9.0000000000000011E-3</v>
      </c>
      <c r="AY17" s="53"/>
      <c r="AZ17" s="55"/>
      <c r="BA17" s="55"/>
      <c r="BB17" s="202"/>
      <c r="BC17" s="55"/>
      <c r="BD17" s="55"/>
      <c r="BE17" s="53"/>
      <c r="BF17" s="55"/>
      <c r="BG17" s="55"/>
      <c r="BI17" s="55"/>
      <c r="BJ17" s="55"/>
      <c r="BK17" s="8"/>
      <c r="BM17" s="230">
        <v>845977</v>
      </c>
      <c r="BN17" s="231">
        <v>3.2500000000000001E-2</v>
      </c>
      <c r="BO17" s="213">
        <v>-1.2E-2</v>
      </c>
      <c r="BP17" s="52">
        <v>4</v>
      </c>
      <c r="BQ17" s="213">
        <f t="shared" si="4"/>
        <v>6.8999999999999999E-3</v>
      </c>
      <c r="BR17" s="54">
        <f t="shared" si="0"/>
        <v>1.8999999999999998E-3</v>
      </c>
      <c r="BS17" s="73">
        <v>845977</v>
      </c>
      <c r="BT17" s="54">
        <v>3.2500000000000001E-2</v>
      </c>
      <c r="BU17" s="53">
        <v>-1.2E-2</v>
      </c>
      <c r="BV17" s="53">
        <v>0</v>
      </c>
      <c r="BW17" s="213">
        <f t="shared" si="5"/>
        <v>0</v>
      </c>
      <c r="BX17" s="56">
        <f t="shared" si="1"/>
        <v>0</v>
      </c>
      <c r="BY17" s="53">
        <v>90975</v>
      </c>
      <c r="BZ17" s="55">
        <v>4.5000000000000005E-3</v>
      </c>
      <c r="CA17" s="53">
        <v>-6.0000000000000001E-3</v>
      </c>
      <c r="CB17" s="14">
        <f t="shared" si="6"/>
        <v>4</v>
      </c>
      <c r="CC17" s="213">
        <f t="shared" si="7"/>
        <v>8.6E-3</v>
      </c>
      <c r="CD17" s="56">
        <f t="shared" si="2"/>
        <v>0</v>
      </c>
      <c r="CE17" s="53" t="s">
        <v>746</v>
      </c>
      <c r="CG17" s="53">
        <v>1418264</v>
      </c>
      <c r="CH17" s="54">
        <v>5.4000000000000006E-2</v>
      </c>
      <c r="CI17" s="54">
        <v>2.2100000000000002E-2</v>
      </c>
      <c r="CJ17" s="52">
        <v>17</v>
      </c>
      <c r="CK17" s="54">
        <v>0.02</v>
      </c>
      <c r="CL17" s="56">
        <f>CK17-BQ17</f>
        <v>1.3100000000000001E-2</v>
      </c>
      <c r="CM17" s="53">
        <v>1418264</v>
      </c>
      <c r="CN17" s="55">
        <v>5.4000000000000006E-2</v>
      </c>
      <c r="CO17" s="55">
        <v>0</v>
      </c>
      <c r="CP17" s="203">
        <v>1</v>
      </c>
      <c r="CQ17" s="213">
        <f t="shared" si="8"/>
        <v>2.7799999999999998E-2</v>
      </c>
      <c r="CR17" s="56">
        <f t="shared" si="9"/>
        <v>0</v>
      </c>
      <c r="CS17" s="53">
        <v>829036</v>
      </c>
      <c r="CT17" s="55">
        <v>3.6000000000000004E-2</v>
      </c>
      <c r="CU17" s="55">
        <v>0</v>
      </c>
      <c r="CV17" s="9">
        <f t="shared" si="3"/>
        <v>16</v>
      </c>
      <c r="CW17" s="213">
        <f t="shared" si="10"/>
        <v>2.9600000000000001E-2</v>
      </c>
      <c r="CX17" s="56">
        <f t="shared" si="11"/>
        <v>0</v>
      </c>
      <c r="CY17" s="8"/>
      <c r="DA17" s="53"/>
      <c r="DB17" s="54"/>
      <c r="DC17" s="54"/>
      <c r="DD17" s="52"/>
      <c r="DE17" s="54"/>
      <c r="DF17" s="54"/>
      <c r="DG17" s="53"/>
      <c r="DH17" s="55"/>
      <c r="DI17" s="55"/>
      <c r="DJ17" s="202"/>
      <c r="DK17" s="55"/>
      <c r="DL17" s="55"/>
      <c r="DM17" s="53"/>
      <c r="DN17" s="55"/>
      <c r="DO17" s="55"/>
      <c r="DQ17" s="55"/>
      <c r="DR17" s="55"/>
      <c r="DS17" s="8"/>
      <c r="DU17" s="53"/>
      <c r="DV17" s="54"/>
      <c r="DW17" s="54"/>
      <c r="DX17" s="52"/>
      <c r="DY17" s="54"/>
      <c r="DZ17" s="54"/>
      <c r="EA17" s="53"/>
      <c r="EC17" s="57"/>
      <c r="EF17" s="56"/>
      <c r="EG17" s="53"/>
      <c r="EH17" s="55"/>
      <c r="EI17" s="55"/>
      <c r="EK17" s="55"/>
      <c r="EL17" s="55"/>
      <c r="EM17" s="8"/>
      <c r="EO17" s="53"/>
      <c r="EP17" s="54"/>
      <c r="EQ17" s="54"/>
      <c r="ER17" s="52"/>
      <c r="ES17" s="54"/>
      <c r="ET17" s="54"/>
      <c r="EU17" s="53"/>
      <c r="EV17" s="55"/>
      <c r="EW17" s="55"/>
      <c r="EZ17" s="56"/>
      <c r="FA17" s="53"/>
      <c r="FB17" s="55"/>
      <c r="FC17" s="55"/>
      <c r="FE17" s="55"/>
      <c r="FF17" s="55"/>
      <c r="FG17" s="8"/>
      <c r="FI17" s="53"/>
      <c r="FJ17" s="54"/>
      <c r="FK17" s="54"/>
      <c r="FL17" s="52"/>
      <c r="FM17" s="54"/>
      <c r="FN17" s="54"/>
      <c r="FO17" s="53"/>
      <c r="FP17" s="55"/>
      <c r="FQ17" s="55"/>
      <c r="FT17" s="56"/>
      <c r="FU17" s="53"/>
      <c r="FV17" s="55"/>
      <c r="FW17" s="55"/>
      <c r="FY17" s="55"/>
      <c r="FZ17" s="55"/>
      <c r="GA17" s="8"/>
      <c r="GC17" s="52"/>
      <c r="GD17" s="54"/>
      <c r="GE17" s="52"/>
      <c r="GF17" s="52"/>
      <c r="GG17" s="54"/>
      <c r="GH17" s="52"/>
      <c r="GI17" s="58"/>
      <c r="GN17" s="56"/>
      <c r="GU17" s="8"/>
      <c r="GW17" s="52"/>
      <c r="GX17" s="54"/>
      <c r="GY17" s="52"/>
      <c r="GZ17" s="52"/>
      <c r="HA17" s="54"/>
      <c r="HB17" s="52"/>
      <c r="HC17" s="58"/>
      <c r="HH17" s="56"/>
      <c r="HO17" s="8"/>
      <c r="HQ17" s="52"/>
      <c r="HR17" s="54"/>
      <c r="HS17" s="52"/>
      <c r="HT17" s="52"/>
      <c r="HU17" s="54"/>
      <c r="HV17" s="52"/>
      <c r="HW17" s="58"/>
      <c r="IB17" s="56"/>
      <c r="II17" s="8"/>
      <c r="IK17" s="52"/>
      <c r="IL17" s="54"/>
      <c r="IM17" s="52"/>
      <c r="IN17" s="52"/>
      <c r="IO17" s="54"/>
      <c r="IP17" s="52"/>
      <c r="IQ17" s="58"/>
      <c r="IV17" s="56"/>
    </row>
    <row r="18" spans="1:262" s="9" customFormat="1" ht="13.5" customHeight="1" x14ac:dyDescent="0.25">
      <c r="A18" s="51" t="s">
        <v>291</v>
      </c>
      <c r="B18" s="52" t="s">
        <v>442</v>
      </c>
      <c r="C18" s="8"/>
      <c r="E18" s="53">
        <v>805846</v>
      </c>
      <c r="F18" s="213">
        <v>2.1000000000000001E-2</v>
      </c>
      <c r="G18" s="213">
        <v>2.1000000000000001E-2</v>
      </c>
      <c r="H18" s="52">
        <v>0</v>
      </c>
      <c r="I18" s="213">
        <v>0</v>
      </c>
      <c r="J18" s="213">
        <v>0</v>
      </c>
      <c r="K18" s="55"/>
      <c r="L18" s="55"/>
      <c r="M18" s="55"/>
      <c r="P18" s="56"/>
      <c r="Q18" s="53"/>
      <c r="R18" s="55"/>
      <c r="S18" s="55"/>
      <c r="U18" s="55"/>
      <c r="V18" s="55"/>
      <c r="W18" s="8"/>
      <c r="Y18" s="53">
        <v>677977</v>
      </c>
      <c r="Z18" s="214">
        <v>2.7000000000000003E-2</v>
      </c>
      <c r="AA18" s="214">
        <v>-0.04</v>
      </c>
      <c r="AB18" s="203">
        <v>0</v>
      </c>
      <c r="AC18" s="214">
        <v>0</v>
      </c>
      <c r="AD18" s="214">
        <v>0</v>
      </c>
      <c r="AE18" s="53"/>
      <c r="AF18" s="55"/>
      <c r="AG18" s="55"/>
      <c r="AH18" s="202"/>
      <c r="AI18" s="55"/>
      <c r="AJ18" s="55"/>
      <c r="AK18" s="53"/>
      <c r="AM18" s="55"/>
      <c r="AO18" s="55"/>
      <c r="AP18" s="55"/>
      <c r="AQ18" s="8"/>
      <c r="AS18" s="53">
        <v>297333</v>
      </c>
      <c r="AT18" s="214">
        <v>1.2E-2</v>
      </c>
      <c r="AU18" s="214">
        <v>-1.4999999999999999E-2</v>
      </c>
      <c r="AV18" s="203">
        <v>0</v>
      </c>
      <c r="AW18" s="214">
        <v>0</v>
      </c>
      <c r="AX18" s="214">
        <v>0</v>
      </c>
      <c r="AY18" s="53"/>
      <c r="AZ18" s="55"/>
      <c r="BA18" s="55"/>
      <c r="BB18" s="202"/>
      <c r="BC18" s="55"/>
      <c r="BD18" s="55"/>
      <c r="BE18" s="53"/>
      <c r="BF18" s="55"/>
      <c r="BG18" s="55"/>
      <c r="BI18" s="55"/>
      <c r="BJ18" s="55"/>
      <c r="BK18" s="8"/>
      <c r="BM18" s="230">
        <v>208456</v>
      </c>
      <c r="BN18" s="231">
        <v>8.0000000000000002E-3</v>
      </c>
      <c r="BO18" s="213">
        <v>-4.0000000000000001E-3</v>
      </c>
      <c r="BP18" s="52">
        <v>0</v>
      </c>
      <c r="BQ18" s="213">
        <f t="shared" si="4"/>
        <v>0</v>
      </c>
      <c r="BR18" s="54">
        <f t="shared" si="0"/>
        <v>0</v>
      </c>
      <c r="BS18" s="73">
        <v>208456</v>
      </c>
      <c r="BT18" s="54">
        <v>8.0000000000000002E-3</v>
      </c>
      <c r="BU18" s="53">
        <v>-4.0000000000000001E-3</v>
      </c>
      <c r="BV18" s="53">
        <v>0</v>
      </c>
      <c r="BW18" s="213">
        <f t="shared" si="5"/>
        <v>0</v>
      </c>
      <c r="BX18" s="56">
        <f t="shared" si="1"/>
        <v>0</v>
      </c>
      <c r="BY18" s="53">
        <v>0</v>
      </c>
      <c r="BZ18" s="55">
        <v>0</v>
      </c>
      <c r="CA18" s="53">
        <v>-6.0000000000000001E-3</v>
      </c>
      <c r="CB18" s="14">
        <f t="shared" si="6"/>
        <v>0</v>
      </c>
      <c r="CC18" s="213">
        <f t="shared" si="7"/>
        <v>0</v>
      </c>
      <c r="CD18" s="56">
        <f t="shared" si="2"/>
        <v>0</v>
      </c>
      <c r="CE18" s="53"/>
      <c r="CG18" s="53">
        <v>249068</v>
      </c>
      <c r="CH18" s="54">
        <v>9.0000000000000011E-3</v>
      </c>
      <c r="CI18" s="54">
        <v>-1.6000000000000001E-3</v>
      </c>
      <c r="CJ18" s="52">
        <v>0</v>
      </c>
      <c r="CK18" s="54">
        <v>0</v>
      </c>
      <c r="CL18" s="56"/>
      <c r="CM18" s="53">
        <v>249068</v>
      </c>
      <c r="CN18" s="54">
        <v>9.0000000000000011E-3</v>
      </c>
      <c r="CO18" s="55">
        <v>0</v>
      </c>
      <c r="CP18" s="203">
        <v>0</v>
      </c>
      <c r="CQ18" s="213">
        <f t="shared" si="8"/>
        <v>0</v>
      </c>
      <c r="CR18" s="56">
        <f t="shared" si="9"/>
        <v>0</v>
      </c>
      <c r="CS18" s="53">
        <v>0</v>
      </c>
      <c r="CT18" s="55">
        <v>0</v>
      </c>
      <c r="CU18" s="55">
        <v>0</v>
      </c>
      <c r="CV18" s="9">
        <f t="shared" si="3"/>
        <v>0</v>
      </c>
      <c r="CW18" s="213">
        <f t="shared" si="10"/>
        <v>0</v>
      </c>
      <c r="CX18" s="56">
        <f t="shared" si="11"/>
        <v>0</v>
      </c>
      <c r="CY18" s="8"/>
      <c r="DA18" s="53">
        <v>973527</v>
      </c>
      <c r="DB18" s="54">
        <v>4.2999999999999997E-2</v>
      </c>
      <c r="DC18" s="54">
        <v>0</v>
      </c>
      <c r="DD18" s="52">
        <v>1</v>
      </c>
      <c r="DE18" s="54">
        <v>2E-3</v>
      </c>
      <c r="DF18" s="54">
        <v>-2.5999999999999999E-2</v>
      </c>
      <c r="DG18" s="53">
        <v>973527</v>
      </c>
      <c r="DH18" s="55">
        <v>4.2999999999999997E-2</v>
      </c>
      <c r="DI18" s="55">
        <v>0</v>
      </c>
      <c r="DJ18" s="202">
        <v>0</v>
      </c>
      <c r="DK18" s="55">
        <v>0</v>
      </c>
      <c r="DL18" s="55">
        <v>0</v>
      </c>
      <c r="DM18" s="53">
        <v>973527</v>
      </c>
      <c r="DN18" s="55">
        <v>4.8000000000000001E-2</v>
      </c>
      <c r="DO18" s="55">
        <v>3.0000000000000001E-3</v>
      </c>
      <c r="DP18" s="9">
        <v>1</v>
      </c>
      <c r="DQ18" s="55">
        <v>2E-3</v>
      </c>
      <c r="DR18" s="55">
        <v>-2.5999999999999999E-2</v>
      </c>
      <c r="DS18" s="8"/>
      <c r="DU18" s="53"/>
      <c r="DV18" s="54"/>
      <c r="DW18" s="54"/>
      <c r="DX18" s="52"/>
      <c r="DY18" s="54"/>
      <c r="DZ18" s="54"/>
      <c r="EA18" s="53"/>
      <c r="EC18" s="57"/>
      <c r="EF18" s="56"/>
      <c r="EG18" s="53"/>
      <c r="EH18" s="55"/>
      <c r="EI18" s="55"/>
      <c r="EK18" s="55"/>
      <c r="EL18" s="55"/>
      <c r="EM18" s="8"/>
      <c r="EO18" s="53"/>
      <c r="EP18" s="54"/>
      <c r="EQ18" s="54"/>
      <c r="ER18" s="52"/>
      <c r="ES18" s="54"/>
      <c r="ET18" s="54"/>
      <c r="EU18" s="53"/>
      <c r="EV18" s="55"/>
      <c r="EW18" s="55"/>
      <c r="EZ18" s="56"/>
      <c r="FA18" s="53"/>
      <c r="FB18" s="55"/>
      <c r="FC18" s="55"/>
      <c r="FE18" s="55"/>
      <c r="FF18" s="55"/>
      <c r="FG18" s="8"/>
      <c r="FI18" s="53"/>
      <c r="FJ18" s="54"/>
      <c r="FK18" s="54"/>
      <c r="FL18" s="52"/>
      <c r="FM18" s="54"/>
      <c r="FN18" s="54"/>
      <c r="FO18" s="53"/>
      <c r="FP18" s="55"/>
      <c r="FQ18" s="55"/>
      <c r="FT18" s="56"/>
      <c r="FU18" s="53"/>
      <c r="FV18" s="55"/>
      <c r="FW18" s="55"/>
      <c r="FY18" s="55"/>
      <c r="FZ18" s="55"/>
      <c r="GA18" s="8"/>
      <c r="GC18" s="53"/>
      <c r="GD18" s="54"/>
      <c r="GE18" s="54"/>
      <c r="GF18" s="52"/>
      <c r="GG18" s="54"/>
      <c r="GH18" s="54"/>
      <c r="GI18" s="58"/>
      <c r="GN18" s="56"/>
      <c r="GU18" s="8"/>
      <c r="GW18" s="53"/>
      <c r="GX18" s="54"/>
      <c r="GY18" s="54"/>
      <c r="GZ18" s="52"/>
      <c r="HA18" s="54"/>
      <c r="HB18" s="54"/>
      <c r="HC18" s="58"/>
      <c r="HH18" s="56"/>
      <c r="HO18" s="8"/>
      <c r="HQ18" s="53"/>
      <c r="HR18" s="54"/>
      <c r="HS18" s="54"/>
      <c r="HT18" s="52"/>
      <c r="HU18" s="54"/>
      <c r="HV18" s="54"/>
      <c r="HW18" s="58"/>
      <c r="IB18" s="56"/>
      <c r="II18" s="8"/>
      <c r="IK18" s="53"/>
      <c r="IL18" s="54"/>
      <c r="IM18" s="54"/>
      <c r="IN18" s="52"/>
      <c r="IO18" s="54"/>
      <c r="IP18" s="54"/>
      <c r="IQ18" s="58"/>
      <c r="IV18" s="56"/>
    </row>
    <row r="19" spans="1:262" s="9" customFormat="1" ht="13.5" customHeight="1" x14ac:dyDescent="0.25">
      <c r="A19" s="51" t="s">
        <v>297</v>
      </c>
      <c r="B19" s="52" t="s">
        <v>443</v>
      </c>
      <c r="C19" s="8"/>
      <c r="E19" s="53">
        <v>4880141</v>
      </c>
      <c r="F19" s="213">
        <v>0.19600000000000001</v>
      </c>
      <c r="G19" s="214">
        <v>1.2E-2</v>
      </c>
      <c r="H19" s="52">
        <v>215</v>
      </c>
      <c r="I19" s="213">
        <v>0.373</v>
      </c>
      <c r="J19" s="213">
        <v>0.14599999999999999</v>
      </c>
      <c r="K19" s="55"/>
      <c r="L19" s="55"/>
      <c r="M19" s="55"/>
      <c r="P19" s="56"/>
      <c r="Q19" s="53"/>
      <c r="R19" s="55"/>
      <c r="S19" s="55"/>
      <c r="U19" s="55"/>
      <c r="V19" s="55"/>
      <c r="W19" s="8"/>
      <c r="Y19" s="53">
        <v>3723694</v>
      </c>
      <c r="Z19" s="214">
        <v>0.14699999999999999</v>
      </c>
      <c r="AA19" s="214">
        <v>-4.9000000000000002E-2</v>
      </c>
      <c r="AB19" s="203">
        <v>109</v>
      </c>
      <c r="AC19" s="214">
        <v>0.189</v>
      </c>
      <c r="AD19" s="214">
        <v>-0.184</v>
      </c>
      <c r="AE19" s="53"/>
      <c r="AF19" s="55"/>
      <c r="AG19" s="55"/>
      <c r="AH19" s="202"/>
      <c r="AI19" s="55"/>
      <c r="AJ19" s="55"/>
      <c r="AK19" s="53"/>
      <c r="AM19" s="55"/>
      <c r="AO19" s="55"/>
      <c r="AP19" s="55"/>
      <c r="AQ19" s="8"/>
      <c r="AS19" s="53">
        <v>1236354</v>
      </c>
      <c r="AT19" s="214">
        <v>4.8000000000000001E-2</v>
      </c>
      <c r="AU19" s="214">
        <v>-9.9000000000000005E-2</v>
      </c>
      <c r="AV19" s="203">
        <v>29</v>
      </c>
      <c r="AW19" s="214">
        <v>0.05</v>
      </c>
      <c r="AX19" s="214">
        <v>-0.13900000000000001</v>
      </c>
      <c r="AY19" s="53"/>
      <c r="AZ19" s="55"/>
      <c r="BA19" s="55"/>
      <c r="BB19" s="202"/>
      <c r="BC19" s="55"/>
      <c r="BD19" s="55"/>
      <c r="BE19" s="53"/>
      <c r="BF19" s="55"/>
      <c r="BG19" s="55"/>
      <c r="BI19" s="55"/>
      <c r="BJ19" s="55"/>
      <c r="BK19" s="8" t="s">
        <v>768</v>
      </c>
      <c r="BM19" s="230">
        <v>1981107</v>
      </c>
      <c r="BN19" s="231">
        <v>7.6100000000000001E-2</v>
      </c>
      <c r="BO19" s="213">
        <v>2.7999999999999997E-2</v>
      </c>
      <c r="BP19" s="52">
        <v>3</v>
      </c>
      <c r="BQ19" s="213">
        <f t="shared" si="4"/>
        <v>5.1999999999999998E-3</v>
      </c>
      <c r="BR19" s="54">
        <f t="shared" si="0"/>
        <v>-4.4800000000000006E-2</v>
      </c>
      <c r="BS19" s="73">
        <v>1981107</v>
      </c>
      <c r="BT19" s="54">
        <v>7.6100000000000001E-2</v>
      </c>
      <c r="BU19" s="53">
        <v>2.7999999999999997E-2</v>
      </c>
      <c r="BV19" s="53">
        <v>0</v>
      </c>
      <c r="BW19" s="213">
        <f t="shared" si="5"/>
        <v>0</v>
      </c>
      <c r="BX19" s="56">
        <f t="shared" si="1"/>
        <v>0</v>
      </c>
      <c r="BY19" s="53">
        <v>100115</v>
      </c>
      <c r="BZ19" s="55">
        <v>4.8999999999999998E-3</v>
      </c>
      <c r="CA19" s="53">
        <v>-6.0000000000000001E-3</v>
      </c>
      <c r="CB19" s="14">
        <f t="shared" si="6"/>
        <v>3</v>
      </c>
      <c r="CC19" s="213">
        <f t="shared" si="7"/>
        <v>6.4000000000000003E-3</v>
      </c>
      <c r="CD19" s="56">
        <f t="shared" si="2"/>
        <v>0</v>
      </c>
      <c r="CE19" s="53" t="s">
        <v>785</v>
      </c>
      <c r="CG19" s="53">
        <v>458098</v>
      </c>
      <c r="CH19" s="54">
        <v>1.7000000000000001E-2</v>
      </c>
      <c r="CI19" s="54">
        <v>1.77E-2</v>
      </c>
      <c r="CJ19" s="52">
        <v>2</v>
      </c>
      <c r="CK19" s="54">
        <v>0</v>
      </c>
      <c r="CL19" s="56"/>
      <c r="CM19" s="53">
        <v>458098</v>
      </c>
      <c r="CN19" s="54">
        <v>1.7000000000000001E-2</v>
      </c>
      <c r="CO19" s="55">
        <v>0</v>
      </c>
      <c r="CP19" s="203">
        <v>0</v>
      </c>
      <c r="CQ19" s="213">
        <f t="shared" si="8"/>
        <v>0</v>
      </c>
      <c r="CR19" s="56">
        <f t="shared" si="9"/>
        <v>0</v>
      </c>
      <c r="CS19" s="53">
        <v>113196</v>
      </c>
      <c r="CT19" s="55">
        <v>4.0000000000000001E-3</v>
      </c>
      <c r="CU19" s="55">
        <v>0</v>
      </c>
      <c r="CV19" s="9">
        <f t="shared" si="3"/>
        <v>2</v>
      </c>
      <c r="CW19" s="213">
        <f t="shared" si="10"/>
        <v>3.7000000000000002E-3</v>
      </c>
      <c r="CX19" s="56">
        <f t="shared" si="11"/>
        <v>0</v>
      </c>
      <c r="CY19" s="8"/>
      <c r="DA19" s="53"/>
      <c r="DB19" s="54"/>
      <c r="DC19" s="54"/>
      <c r="DD19" s="52"/>
      <c r="DE19" s="54"/>
      <c r="DF19" s="54"/>
      <c r="DG19" s="53"/>
      <c r="DH19" s="55"/>
      <c r="DI19" s="55"/>
      <c r="DJ19" s="202"/>
      <c r="DK19" s="55"/>
      <c r="DL19" s="55"/>
      <c r="DM19" s="53"/>
      <c r="DN19" s="55"/>
      <c r="DO19" s="55"/>
      <c r="DQ19" s="55"/>
      <c r="DR19" s="55"/>
      <c r="DS19" s="8"/>
      <c r="DU19" s="53"/>
      <c r="DV19" s="54"/>
      <c r="DW19" s="54"/>
      <c r="DX19" s="52"/>
      <c r="DY19" s="54"/>
      <c r="DZ19" s="54"/>
      <c r="EA19" s="53"/>
      <c r="EC19" s="57"/>
      <c r="EF19" s="56"/>
      <c r="EG19" s="53"/>
      <c r="EH19" s="55"/>
      <c r="EI19" s="55"/>
      <c r="EK19" s="55"/>
      <c r="EL19" s="55"/>
      <c r="EM19" s="8"/>
      <c r="EO19" s="53"/>
      <c r="EP19" s="54"/>
      <c r="EQ19" s="54"/>
      <c r="ER19" s="52"/>
      <c r="ES19" s="54"/>
      <c r="ET19" s="54"/>
      <c r="EU19" s="53"/>
      <c r="EV19" s="55"/>
      <c r="EW19" s="55"/>
      <c r="EZ19" s="56"/>
      <c r="FA19" s="53"/>
      <c r="FB19" s="55"/>
      <c r="FC19" s="55"/>
      <c r="FE19" s="55"/>
      <c r="FF19" s="55"/>
      <c r="FG19" s="8"/>
      <c r="FI19" s="53"/>
      <c r="FJ19" s="54"/>
      <c r="FK19" s="54"/>
      <c r="FL19" s="52"/>
      <c r="FM19" s="54"/>
      <c r="FN19" s="54"/>
      <c r="FO19" s="53"/>
      <c r="FP19" s="55"/>
      <c r="FQ19" s="55"/>
      <c r="FT19" s="56"/>
      <c r="FU19" s="53"/>
      <c r="FV19" s="55"/>
      <c r="FW19" s="55"/>
      <c r="FY19" s="55"/>
      <c r="FZ19" s="55"/>
      <c r="GA19" s="8"/>
      <c r="GC19" s="53"/>
      <c r="GD19" s="54"/>
      <c r="GF19" s="52"/>
      <c r="GG19" s="54"/>
      <c r="GI19" s="58"/>
      <c r="GN19" s="56"/>
      <c r="GU19" s="8"/>
      <c r="GW19" s="53"/>
      <c r="GX19" s="54"/>
      <c r="GZ19" s="52"/>
      <c r="HA19" s="54"/>
      <c r="HC19" s="58"/>
      <c r="HH19" s="56"/>
      <c r="HO19" s="8"/>
      <c r="HQ19" s="53"/>
      <c r="HR19" s="54"/>
      <c r="HT19" s="52"/>
      <c r="HU19" s="54"/>
      <c r="HW19" s="58"/>
      <c r="IB19" s="56"/>
      <c r="II19" s="8"/>
      <c r="IK19" s="53"/>
      <c r="IL19" s="54"/>
      <c r="IN19" s="52"/>
      <c r="IO19" s="54"/>
      <c r="IQ19" s="58"/>
      <c r="IV19" s="56"/>
    </row>
    <row r="20" spans="1:262" s="9" customFormat="1" ht="13.5" customHeight="1" x14ac:dyDescent="0.25">
      <c r="A20" s="51" t="s">
        <v>298</v>
      </c>
      <c r="B20" s="52" t="s">
        <v>445</v>
      </c>
      <c r="C20" s="8"/>
      <c r="E20" s="53">
        <v>5034303</v>
      </c>
      <c r="F20" s="213">
        <v>0.20199999999999999</v>
      </c>
      <c r="G20" s="214">
        <v>0.01</v>
      </c>
      <c r="H20" s="52">
        <v>257</v>
      </c>
      <c r="I20" s="213">
        <v>0.44500000000000001</v>
      </c>
      <c r="J20" s="213">
        <v>0.22500000000000001</v>
      </c>
      <c r="K20" s="55"/>
      <c r="L20" s="55"/>
      <c r="M20" s="55"/>
      <c r="P20" s="56"/>
      <c r="Q20" s="53"/>
      <c r="R20" s="55"/>
      <c r="S20" s="55"/>
      <c r="U20" s="55"/>
      <c r="V20" s="55"/>
      <c r="W20" s="8"/>
      <c r="Y20" s="53">
        <v>4259061</v>
      </c>
      <c r="Z20" s="214">
        <v>0.16800000000000001</v>
      </c>
      <c r="AA20" s="214">
        <v>-3.4000000000000002E-2</v>
      </c>
      <c r="AB20" s="203">
        <v>139</v>
      </c>
      <c r="AC20" s="214">
        <v>0.24100000000000002</v>
      </c>
      <c r="AD20" s="214">
        <v>-0.20399999999999999</v>
      </c>
      <c r="AE20" s="53"/>
      <c r="AF20" s="55"/>
      <c r="AG20" s="55"/>
      <c r="AH20" s="202"/>
      <c r="AI20" s="55"/>
      <c r="AJ20" s="55"/>
      <c r="AK20" s="53"/>
      <c r="AM20" s="55"/>
      <c r="AO20" s="55"/>
      <c r="AP20" s="55"/>
      <c r="AQ20" s="8"/>
      <c r="AS20" s="53"/>
      <c r="AT20" s="214"/>
      <c r="AU20" s="214"/>
      <c r="AV20" s="203"/>
      <c r="AW20" s="214"/>
      <c r="AX20" s="214"/>
      <c r="AY20" s="53"/>
      <c r="AZ20" s="55"/>
      <c r="BA20" s="55"/>
      <c r="BB20" s="202"/>
      <c r="BC20" s="55"/>
      <c r="BD20" s="55"/>
      <c r="BE20" s="53"/>
      <c r="BF20" s="55"/>
      <c r="BG20" s="55"/>
      <c r="BI20" s="55"/>
      <c r="BJ20" s="55"/>
      <c r="BK20" s="8"/>
      <c r="BM20" s="230"/>
      <c r="BN20" s="231"/>
      <c r="BO20" s="213"/>
      <c r="BP20" s="52"/>
      <c r="BQ20" s="213"/>
      <c r="BR20" s="54"/>
      <c r="BS20" s="73"/>
      <c r="BT20" s="54"/>
      <c r="BU20" s="53"/>
      <c r="BV20" s="53"/>
      <c r="BW20" s="54"/>
      <c r="BX20" s="56" t="str">
        <f t="shared" si="1"/>
        <v/>
      </c>
      <c r="BY20" s="53"/>
      <c r="BZ20" s="55"/>
      <c r="CA20" s="55"/>
      <c r="CC20" s="55"/>
      <c r="CD20" s="56" t="str">
        <f t="shared" si="2"/>
        <v/>
      </c>
      <c r="CE20" s="53"/>
      <c r="CG20" s="53"/>
      <c r="CH20" s="54"/>
      <c r="CI20" s="54"/>
      <c r="CJ20" s="52"/>
      <c r="CK20" s="54"/>
      <c r="CL20" s="56"/>
      <c r="CM20" s="53"/>
      <c r="CN20" s="55"/>
      <c r="CO20" s="55"/>
      <c r="CP20" s="203"/>
      <c r="CQ20" s="54"/>
      <c r="CR20" s="56"/>
      <c r="CS20" s="53"/>
      <c r="CT20" s="55"/>
      <c r="CU20" s="55"/>
      <c r="CW20" s="54"/>
      <c r="CX20" s="56"/>
      <c r="CY20" s="8"/>
      <c r="DA20" s="53"/>
      <c r="DB20" s="54"/>
      <c r="DC20" s="54"/>
      <c r="DD20" s="52"/>
      <c r="DE20" s="54"/>
      <c r="DF20" s="54"/>
      <c r="DG20" s="53"/>
      <c r="DH20" s="55"/>
      <c r="DI20" s="55"/>
      <c r="DJ20" s="202"/>
      <c r="DK20" s="55"/>
      <c r="DL20" s="55"/>
      <c r="DM20" s="53"/>
      <c r="DN20" s="55"/>
      <c r="DO20" s="55"/>
      <c r="DQ20" s="55"/>
      <c r="DR20" s="55"/>
      <c r="DS20" s="8"/>
      <c r="DU20" s="53"/>
      <c r="DV20" s="54"/>
      <c r="DW20" s="54"/>
      <c r="DX20" s="52"/>
      <c r="DY20" s="54"/>
      <c r="DZ20" s="54"/>
      <c r="EA20" s="53"/>
      <c r="EC20" s="57"/>
      <c r="EF20" s="56"/>
      <c r="EG20" s="53"/>
      <c r="EH20" s="55"/>
      <c r="EI20" s="55"/>
      <c r="EK20" s="55"/>
      <c r="EL20" s="55"/>
      <c r="EM20" s="8"/>
      <c r="EO20" s="53"/>
      <c r="EP20" s="54"/>
      <c r="EQ20" s="54"/>
      <c r="ER20" s="52"/>
      <c r="ES20" s="54"/>
      <c r="ET20" s="54"/>
      <c r="EU20" s="53"/>
      <c r="EV20" s="55"/>
      <c r="EW20" s="55"/>
      <c r="EZ20" s="56"/>
      <c r="FA20" s="53"/>
      <c r="FB20" s="55"/>
      <c r="FC20" s="55"/>
      <c r="FE20" s="55"/>
      <c r="FF20" s="55"/>
      <c r="FG20" s="8"/>
      <c r="FI20" s="53"/>
      <c r="FJ20" s="54"/>
      <c r="FK20" s="54"/>
      <c r="FL20" s="52"/>
      <c r="FM20" s="54"/>
      <c r="FN20" s="54"/>
      <c r="FO20" s="53"/>
      <c r="FP20" s="55"/>
      <c r="FQ20" s="55"/>
      <c r="FT20" s="56"/>
      <c r="FU20" s="53"/>
      <c r="FV20" s="55"/>
      <c r="FW20" s="55"/>
      <c r="FY20" s="55"/>
      <c r="FZ20" s="55"/>
      <c r="GA20" s="8"/>
      <c r="GC20" s="53"/>
      <c r="GD20" s="54"/>
      <c r="GE20" s="52"/>
      <c r="GF20" s="52"/>
      <c r="GG20" s="54"/>
      <c r="GH20" s="52"/>
      <c r="GI20" s="58"/>
      <c r="GN20" s="56"/>
      <c r="GU20" s="8"/>
      <c r="GW20" s="53"/>
      <c r="GX20" s="54"/>
      <c r="GY20" s="52"/>
      <c r="GZ20" s="52"/>
      <c r="HA20" s="54"/>
      <c r="HB20" s="52"/>
      <c r="HC20" s="58"/>
      <c r="HH20" s="56"/>
      <c r="HO20" s="8"/>
      <c r="HQ20" s="53"/>
      <c r="HR20" s="54"/>
      <c r="HS20" s="52"/>
      <c r="HT20" s="52"/>
      <c r="HU20" s="54"/>
      <c r="HV20" s="52"/>
      <c r="HW20" s="58"/>
      <c r="IB20" s="56"/>
      <c r="II20" s="8"/>
      <c r="IK20" s="53"/>
      <c r="IL20" s="54"/>
      <c r="IM20" s="52"/>
      <c r="IN20" s="52"/>
      <c r="IO20" s="54"/>
      <c r="IP20" s="52"/>
      <c r="IQ20" s="58"/>
      <c r="IV20" s="56"/>
    </row>
    <row r="21" spans="1:262" s="9" customFormat="1" ht="13.5" customHeight="1" x14ac:dyDescent="0.25">
      <c r="A21" s="51" t="s">
        <v>304</v>
      </c>
      <c r="B21" s="52" t="s">
        <v>350</v>
      </c>
      <c r="C21" s="8"/>
      <c r="E21" s="53"/>
      <c r="F21" s="213"/>
      <c r="G21" s="214"/>
      <c r="H21" s="52"/>
      <c r="I21" s="213"/>
      <c r="J21" s="213"/>
      <c r="K21" s="55"/>
      <c r="L21" s="55"/>
      <c r="M21" s="55"/>
      <c r="P21" s="56"/>
      <c r="Q21" s="53"/>
      <c r="R21" s="55"/>
      <c r="S21" s="55"/>
      <c r="U21" s="55"/>
      <c r="V21" s="55"/>
      <c r="W21" s="8"/>
      <c r="Y21" s="53"/>
      <c r="Z21" s="214"/>
      <c r="AA21" s="214"/>
      <c r="AB21" s="203"/>
      <c r="AC21" s="214"/>
      <c r="AD21" s="214"/>
      <c r="AE21" s="53"/>
      <c r="AF21" s="55"/>
      <c r="AG21" s="55"/>
      <c r="AH21" s="202"/>
      <c r="AI21" s="55"/>
      <c r="AJ21" s="55"/>
      <c r="AK21" s="53"/>
      <c r="AM21" s="55"/>
      <c r="AO21" s="55"/>
      <c r="AP21" s="55"/>
      <c r="AQ21" s="8"/>
      <c r="AS21" s="53"/>
      <c r="AT21" s="214"/>
      <c r="AU21" s="214"/>
      <c r="AV21" s="203"/>
      <c r="AW21" s="214"/>
      <c r="AX21" s="214"/>
      <c r="AY21" s="53"/>
      <c r="AZ21" s="55"/>
      <c r="BA21" s="55"/>
      <c r="BB21" s="202"/>
      <c r="BC21" s="55"/>
      <c r="BD21" s="55"/>
      <c r="BE21" s="53"/>
      <c r="BF21" s="55"/>
      <c r="BG21" s="55"/>
      <c r="BI21" s="55"/>
      <c r="BJ21" s="55"/>
      <c r="BK21" s="8"/>
      <c r="BM21" s="230">
        <v>312581</v>
      </c>
      <c r="BN21" s="231">
        <v>1.2E-2</v>
      </c>
      <c r="BO21" s="213">
        <v>0</v>
      </c>
      <c r="BP21" s="52">
        <v>1</v>
      </c>
      <c r="BQ21" s="213">
        <f>ROUND(BP21/BK$3,4)</f>
        <v>1.6999999999999999E-3</v>
      </c>
      <c r="BR21" s="54">
        <v>0</v>
      </c>
      <c r="BS21" s="73">
        <v>312581</v>
      </c>
      <c r="BT21" s="54">
        <v>1.2E-2</v>
      </c>
      <c r="BU21" s="53">
        <v>0</v>
      </c>
      <c r="BV21" s="53">
        <v>1</v>
      </c>
      <c r="BW21" s="213">
        <f>ROUND(BV21/BS$3,4)</f>
        <v>9.1000000000000004E-3</v>
      </c>
      <c r="BX21" s="56">
        <f t="shared" si="1"/>
        <v>0</v>
      </c>
      <c r="BY21" s="53">
        <v>0</v>
      </c>
      <c r="BZ21" s="55">
        <v>0</v>
      </c>
      <c r="CA21" s="53">
        <v>-6.0000000000000001E-3</v>
      </c>
      <c r="CB21" s="14">
        <f>BP21-BV21</f>
        <v>0</v>
      </c>
      <c r="CC21" s="213">
        <f>ROUND(CB21/BY$3,4)</f>
        <v>0</v>
      </c>
      <c r="CD21" s="56">
        <f t="shared" si="2"/>
        <v>0</v>
      </c>
      <c r="CE21" s="53"/>
      <c r="CG21" s="53"/>
      <c r="CH21" s="54"/>
      <c r="CI21" s="54"/>
      <c r="CJ21" s="52"/>
      <c r="CK21" s="54"/>
      <c r="CL21" s="56"/>
      <c r="CM21" s="53"/>
      <c r="CN21" s="55"/>
      <c r="CO21" s="55"/>
      <c r="CP21" s="203"/>
      <c r="CQ21" s="213"/>
      <c r="CR21" s="56"/>
      <c r="CS21" s="53"/>
      <c r="CT21" s="55"/>
      <c r="CU21" s="55"/>
      <c r="CW21" s="213"/>
      <c r="CX21" s="56"/>
      <c r="CY21" s="8"/>
      <c r="DA21" s="53"/>
      <c r="DB21" s="54"/>
      <c r="DC21" s="54"/>
      <c r="DD21" s="52"/>
      <c r="DE21" s="54"/>
      <c r="DF21" s="54"/>
      <c r="DG21" s="53"/>
      <c r="DH21" s="55"/>
      <c r="DI21" s="55"/>
      <c r="DJ21" s="202"/>
      <c r="DK21" s="55"/>
      <c r="DL21" s="55"/>
      <c r="DM21" s="53"/>
      <c r="DN21" s="55"/>
      <c r="DO21" s="55"/>
      <c r="DQ21" s="55"/>
      <c r="DR21" s="55"/>
      <c r="DS21" s="8"/>
      <c r="DU21" s="53"/>
      <c r="DV21" s="54"/>
      <c r="DW21" s="54"/>
      <c r="DX21" s="52"/>
      <c r="DY21" s="54"/>
      <c r="DZ21" s="54"/>
      <c r="EA21" s="53"/>
      <c r="EC21" s="57"/>
      <c r="EF21" s="56"/>
      <c r="EG21" s="53"/>
      <c r="EH21" s="55"/>
      <c r="EI21" s="55"/>
      <c r="EK21" s="55"/>
      <c r="EL21" s="55"/>
      <c r="EM21" s="8"/>
      <c r="EO21" s="53"/>
      <c r="EP21" s="54"/>
      <c r="EQ21" s="54"/>
      <c r="ER21" s="52"/>
      <c r="ES21" s="54"/>
      <c r="ET21" s="54"/>
      <c r="EU21" s="53"/>
      <c r="EV21" s="55"/>
      <c r="EW21" s="55"/>
      <c r="EZ21" s="56"/>
      <c r="FA21" s="53"/>
      <c r="FB21" s="55"/>
      <c r="FC21" s="55"/>
      <c r="FE21" s="55"/>
      <c r="FF21" s="55"/>
      <c r="FG21" s="8"/>
      <c r="FI21" s="53"/>
      <c r="FJ21" s="54"/>
      <c r="FK21" s="54"/>
      <c r="FL21" s="52"/>
      <c r="FM21" s="54"/>
      <c r="FN21" s="54"/>
      <c r="FO21" s="53"/>
      <c r="FP21" s="55"/>
      <c r="FQ21" s="55"/>
      <c r="FT21" s="56"/>
      <c r="FU21" s="53"/>
      <c r="FV21" s="55"/>
      <c r="FW21" s="55"/>
      <c r="FY21" s="55"/>
      <c r="FZ21" s="55"/>
      <c r="GA21" s="8"/>
      <c r="GC21" s="53"/>
      <c r="GD21" s="54"/>
      <c r="GE21" s="52"/>
      <c r="GF21" s="52"/>
      <c r="GG21" s="54"/>
      <c r="GH21" s="52"/>
      <c r="GI21" s="58"/>
      <c r="GN21" s="56"/>
      <c r="GU21" s="8"/>
      <c r="GW21" s="53"/>
      <c r="GX21" s="54"/>
      <c r="GY21" s="52"/>
      <c r="GZ21" s="52"/>
      <c r="HA21" s="54"/>
      <c r="HB21" s="52"/>
      <c r="HC21" s="58"/>
      <c r="HH21" s="56"/>
      <c r="HO21" s="8"/>
      <c r="HQ21" s="53"/>
      <c r="HR21" s="54"/>
      <c r="HS21" s="52"/>
      <c r="HT21" s="52"/>
      <c r="HU21" s="54"/>
      <c r="HV21" s="52"/>
      <c r="HW21" s="58"/>
      <c r="IB21" s="56"/>
      <c r="II21" s="8"/>
      <c r="IK21" s="53"/>
      <c r="IL21" s="54"/>
      <c r="IM21" s="52"/>
      <c r="IN21" s="52"/>
      <c r="IO21" s="54"/>
      <c r="IP21" s="52"/>
      <c r="IQ21" s="58"/>
      <c r="IV21" s="56"/>
    </row>
    <row r="22" spans="1:262" s="9" customFormat="1" ht="13.5" customHeight="1" x14ac:dyDescent="0.25">
      <c r="A22" s="51" t="s">
        <v>292</v>
      </c>
      <c r="B22" s="52" t="s">
        <v>751</v>
      </c>
      <c r="C22" s="8"/>
      <c r="E22" s="53">
        <v>1057150</v>
      </c>
      <c r="F22" s="213">
        <v>4.2999999999999997E-2</v>
      </c>
      <c r="G22" s="214">
        <v>1.3999999999999999E-2</v>
      </c>
      <c r="H22" s="52">
        <v>19</v>
      </c>
      <c r="I22" s="213">
        <v>3.3000000000000002E-2</v>
      </c>
      <c r="J22" s="213">
        <v>-2E-3</v>
      </c>
      <c r="K22" s="55"/>
      <c r="L22" s="55"/>
      <c r="M22" s="55"/>
      <c r="P22" s="56"/>
      <c r="Q22" s="53"/>
      <c r="R22" s="55"/>
      <c r="S22" s="55"/>
      <c r="U22" s="55"/>
      <c r="V22" s="55"/>
      <c r="W22" s="8"/>
      <c r="Y22" s="53">
        <v>1177647</v>
      </c>
      <c r="Z22" s="214">
        <v>4.7E-2</v>
      </c>
      <c r="AA22" s="214">
        <v>3.0000000000000001E-3</v>
      </c>
      <c r="AB22" s="203">
        <v>8</v>
      </c>
      <c r="AC22" s="214">
        <v>1.3999999999999999E-2</v>
      </c>
      <c r="AD22" s="214">
        <v>-1.6E-2</v>
      </c>
      <c r="AE22" s="53"/>
      <c r="AF22" s="55"/>
      <c r="AG22" s="55"/>
      <c r="AH22" s="202"/>
      <c r="AI22" s="55"/>
      <c r="AJ22" s="55"/>
      <c r="AK22" s="53"/>
      <c r="AM22" s="55"/>
      <c r="AO22" s="55"/>
      <c r="AP22" s="55"/>
      <c r="AQ22" s="8"/>
      <c r="AS22" s="53">
        <v>1411747</v>
      </c>
      <c r="AT22" s="214">
        <v>5.5E-2</v>
      </c>
      <c r="AU22" s="214">
        <v>8.0000000000000002E-3</v>
      </c>
      <c r="AV22" s="203">
        <v>17</v>
      </c>
      <c r="AW22" s="214">
        <v>2.8999999999999998E-2</v>
      </c>
      <c r="AX22" s="214">
        <v>1.4999999999999999E-2</v>
      </c>
      <c r="AY22" s="53"/>
      <c r="AZ22" s="55"/>
      <c r="BA22" s="55"/>
      <c r="BB22" s="202"/>
      <c r="BC22" s="55"/>
      <c r="BD22" s="55"/>
      <c r="BE22" s="53"/>
      <c r="BF22" s="55"/>
      <c r="BG22" s="55"/>
      <c r="BI22" s="55"/>
      <c r="BJ22" s="55"/>
      <c r="BK22" s="8"/>
      <c r="BM22" s="230">
        <v>641842</v>
      </c>
      <c r="BN22" s="231">
        <v>2.4700000000000003E-2</v>
      </c>
      <c r="BO22" s="213">
        <v>-1.8000000000000002E-2</v>
      </c>
      <c r="BP22" s="52">
        <v>9</v>
      </c>
      <c r="BQ22" s="213">
        <f>ROUND(BP22/BK$3,4)</f>
        <v>1.5599999999999999E-2</v>
      </c>
      <c r="BR22" s="54">
        <f>BQ22-AW22</f>
        <v>-1.3399999999999999E-2</v>
      </c>
      <c r="BS22" s="73">
        <v>641842</v>
      </c>
      <c r="BT22" s="54">
        <v>2.4700000000000003E-2</v>
      </c>
      <c r="BU22" s="53">
        <v>-1.8000000000000002E-2</v>
      </c>
      <c r="BV22" s="53">
        <v>2</v>
      </c>
      <c r="BW22" s="213">
        <f>ROUND(BV22/BS$3,4)</f>
        <v>1.8200000000000001E-2</v>
      </c>
      <c r="BX22" s="56">
        <f t="shared" si="1"/>
        <v>0</v>
      </c>
      <c r="BY22" s="53">
        <v>238588</v>
      </c>
      <c r="BZ22" s="55">
        <v>1.17E-2</v>
      </c>
      <c r="CA22" s="53">
        <v>-6.0000000000000001E-3</v>
      </c>
      <c r="CB22" s="14">
        <f>BP22-BV22</f>
        <v>7</v>
      </c>
      <c r="CC22" s="213">
        <f>ROUND(CB22/BY$3,4)</f>
        <v>1.4999999999999999E-2</v>
      </c>
      <c r="CD22" s="56">
        <f t="shared" si="2"/>
        <v>0</v>
      </c>
      <c r="CE22" s="53" t="s">
        <v>747</v>
      </c>
      <c r="CG22" s="53">
        <v>910034</v>
      </c>
      <c r="CH22" s="54">
        <v>3.5000000000000003E-2</v>
      </c>
      <c r="CI22" s="54">
        <v>1.0400000000000001E-2</v>
      </c>
      <c r="CJ22" s="52">
        <v>15</v>
      </c>
      <c r="CK22" s="54">
        <v>0.02</v>
      </c>
      <c r="CL22" s="56">
        <f>CK22-BQ22</f>
        <v>4.4000000000000011E-3</v>
      </c>
      <c r="CM22" s="53">
        <v>910034</v>
      </c>
      <c r="CN22" s="55">
        <v>3.5000000000000003E-2</v>
      </c>
      <c r="CO22" s="55">
        <v>0</v>
      </c>
      <c r="CP22" s="203">
        <v>1</v>
      </c>
      <c r="CQ22" s="213">
        <f>ROUND(CP22/CM$3,4)</f>
        <v>2.7799999999999998E-2</v>
      </c>
      <c r="CR22" s="56">
        <f t="shared" si="9"/>
        <v>0</v>
      </c>
      <c r="CS22" s="53">
        <v>417940</v>
      </c>
      <c r="CT22" s="55">
        <v>1.8000000000000002E-2</v>
      </c>
      <c r="CU22" s="55">
        <v>0</v>
      </c>
      <c r="CV22" s="9">
        <f>CJ22-CP22</f>
        <v>14</v>
      </c>
      <c r="CW22" s="213">
        <f>ROUND(CV22/CS$3,4)</f>
        <v>2.5899999999999999E-2</v>
      </c>
      <c r="CX22" s="56">
        <f t="shared" si="11"/>
        <v>0</v>
      </c>
      <c r="CY22" s="8"/>
      <c r="DA22" s="53">
        <v>625345</v>
      </c>
      <c r="DB22" s="54">
        <v>0.03</v>
      </c>
      <c r="DC22" s="54">
        <v>8.0000000000000002E-3</v>
      </c>
      <c r="DD22" s="52">
        <v>6</v>
      </c>
      <c r="DE22" s="54">
        <v>0.01</v>
      </c>
      <c r="DF22" s="54">
        <v>-1.6E-2</v>
      </c>
      <c r="DG22" s="53">
        <v>625345</v>
      </c>
      <c r="DH22" s="55">
        <v>2.8000000000000001E-2</v>
      </c>
      <c r="DI22" s="55">
        <v>-7.0000000000000001E-3</v>
      </c>
      <c r="DJ22" s="202">
        <v>0</v>
      </c>
      <c r="DK22" s="55">
        <v>0</v>
      </c>
      <c r="DL22" s="55">
        <v>0</v>
      </c>
      <c r="DM22" s="53">
        <v>306074</v>
      </c>
      <c r="DN22" s="55">
        <v>1.7000000000000001E-2</v>
      </c>
      <c r="DO22" s="55">
        <v>-1.0999999999999999E-2</v>
      </c>
      <c r="DP22" s="9">
        <v>6</v>
      </c>
      <c r="DQ22" s="55">
        <v>0.01</v>
      </c>
      <c r="DR22" s="55">
        <v>-1.6E-2</v>
      </c>
      <c r="DS22" s="8"/>
      <c r="DU22" s="53"/>
      <c r="DV22" s="54"/>
      <c r="DW22" s="54"/>
      <c r="DX22" s="52"/>
      <c r="DY22" s="54"/>
      <c r="DZ22" s="54"/>
      <c r="EA22" s="53"/>
      <c r="EC22" s="57"/>
      <c r="EF22" s="56"/>
      <c r="EG22" s="53"/>
      <c r="EH22" s="55"/>
      <c r="EI22" s="55"/>
      <c r="EK22" s="55"/>
      <c r="EL22" s="55"/>
      <c r="EM22" s="8"/>
      <c r="EO22" s="53"/>
      <c r="EP22" s="54"/>
      <c r="EQ22" s="54"/>
      <c r="ER22" s="52"/>
      <c r="ES22" s="54"/>
      <c r="ET22" s="54"/>
      <c r="EU22" s="53"/>
      <c r="EV22" s="55"/>
      <c r="EW22" s="55"/>
      <c r="EZ22" s="56"/>
      <c r="FA22" s="53"/>
      <c r="FB22" s="55"/>
      <c r="FC22" s="55"/>
      <c r="FE22" s="55"/>
      <c r="FF22" s="55"/>
      <c r="FG22" s="8"/>
      <c r="FI22" s="53"/>
      <c r="FJ22" s="54"/>
      <c r="FK22" s="54"/>
      <c r="FL22" s="52"/>
      <c r="FM22" s="54"/>
      <c r="FN22" s="54"/>
      <c r="FO22" s="53"/>
      <c r="FP22" s="55"/>
      <c r="FQ22" s="55"/>
      <c r="FT22" s="56"/>
      <c r="FU22" s="53"/>
      <c r="FV22" s="55"/>
      <c r="FW22" s="55"/>
      <c r="FY22" s="55"/>
      <c r="FZ22" s="55"/>
      <c r="GA22" s="8"/>
      <c r="GC22" s="53"/>
      <c r="GD22" s="54"/>
      <c r="GE22" s="52"/>
      <c r="GF22" s="52"/>
      <c r="GG22" s="54"/>
      <c r="GH22" s="52"/>
      <c r="GI22" s="58"/>
      <c r="GN22" s="56"/>
      <c r="GU22" s="8"/>
      <c r="GW22" s="53"/>
      <c r="GX22" s="54"/>
      <c r="GY22" s="52"/>
      <c r="GZ22" s="52"/>
      <c r="HA22" s="54"/>
      <c r="HB22" s="52"/>
      <c r="HC22" s="58"/>
      <c r="HH22" s="56"/>
      <c r="HO22" s="8"/>
      <c r="HQ22" s="53"/>
      <c r="HR22" s="54"/>
      <c r="HS22" s="52"/>
      <c r="HT22" s="52"/>
      <c r="HU22" s="54"/>
      <c r="HV22" s="52"/>
      <c r="HW22" s="58"/>
      <c r="IB22" s="56"/>
      <c r="II22" s="8"/>
      <c r="IK22" s="53"/>
      <c r="IL22" s="54"/>
      <c r="IM22" s="52"/>
      <c r="IN22" s="52"/>
      <c r="IO22" s="54"/>
      <c r="IP22" s="52"/>
      <c r="IQ22" s="58"/>
      <c r="IV22" s="56"/>
    </row>
    <row r="23" spans="1:262" s="9" customFormat="1" ht="13.5" customHeight="1" x14ac:dyDescent="0.25">
      <c r="A23" s="51" t="s">
        <v>764</v>
      </c>
      <c r="B23" s="52" t="s">
        <v>763</v>
      </c>
      <c r="C23" s="8"/>
      <c r="E23" s="53"/>
      <c r="F23" s="213"/>
      <c r="G23" s="214"/>
      <c r="H23" s="52"/>
      <c r="I23" s="213"/>
      <c r="J23" s="213"/>
      <c r="K23" s="55"/>
      <c r="L23" s="55"/>
      <c r="M23" s="55"/>
      <c r="P23" s="56"/>
      <c r="Q23" s="53"/>
      <c r="R23" s="55"/>
      <c r="S23" s="55"/>
      <c r="U23" s="55"/>
      <c r="V23" s="55"/>
      <c r="W23" s="8"/>
      <c r="Y23" s="53"/>
      <c r="Z23" s="214"/>
      <c r="AA23" s="214"/>
      <c r="AB23" s="203"/>
      <c r="AC23" s="214"/>
      <c r="AD23" s="214"/>
      <c r="AE23" s="53"/>
      <c r="AF23" s="55"/>
      <c r="AG23" s="55"/>
      <c r="AH23" s="202"/>
      <c r="AI23" s="55"/>
      <c r="AJ23" s="55"/>
      <c r="AK23" s="53"/>
      <c r="AM23" s="55"/>
      <c r="AO23" s="55"/>
      <c r="AP23" s="55"/>
      <c r="AQ23" s="8"/>
      <c r="AS23" s="53"/>
      <c r="AT23" s="214"/>
      <c r="AU23" s="214"/>
      <c r="AV23" s="203"/>
      <c r="AW23" s="214"/>
      <c r="AX23" s="214"/>
      <c r="AY23" s="53"/>
      <c r="AZ23" s="55"/>
      <c r="BA23" s="55"/>
      <c r="BB23" s="202"/>
      <c r="BC23" s="55"/>
      <c r="BD23" s="55"/>
      <c r="BE23" s="53"/>
      <c r="BF23" s="55"/>
      <c r="BG23" s="55"/>
      <c r="BI23" s="55"/>
      <c r="BJ23" s="55"/>
      <c r="BK23" s="8"/>
      <c r="BM23" s="230">
        <v>102124</v>
      </c>
      <c r="BN23" s="231">
        <v>3.9000000000000003E-3</v>
      </c>
      <c r="BO23" s="213">
        <v>0</v>
      </c>
      <c r="BP23" s="52">
        <v>0</v>
      </c>
      <c r="BQ23" s="213">
        <f>ROUND(BP23/BK$3,4)</f>
        <v>0</v>
      </c>
      <c r="BR23" s="54">
        <f>BQ23-AW23</f>
        <v>0</v>
      </c>
      <c r="BS23" s="73">
        <v>102124</v>
      </c>
      <c r="BT23" s="54">
        <v>3.9000000000000003E-3</v>
      </c>
      <c r="BU23" s="53">
        <v>0</v>
      </c>
      <c r="BV23" s="53">
        <v>0</v>
      </c>
      <c r="BW23" s="213">
        <f>ROUND(BV23/BS$3,4)</f>
        <v>0</v>
      </c>
      <c r="BX23" s="56">
        <f t="shared" si="1"/>
        <v>0</v>
      </c>
      <c r="BY23" s="53">
        <v>0</v>
      </c>
      <c r="BZ23" s="55">
        <v>0</v>
      </c>
      <c r="CA23" s="53">
        <v>-6.0000000000000001E-3</v>
      </c>
      <c r="CB23" s="14">
        <f>BP23-BV23</f>
        <v>0</v>
      </c>
      <c r="CC23" s="213">
        <f>ROUND(CB23/BY$3,4)</f>
        <v>0</v>
      </c>
      <c r="CD23" s="56">
        <f t="shared" si="2"/>
        <v>0</v>
      </c>
      <c r="CE23" s="52" t="s">
        <v>763</v>
      </c>
      <c r="CG23" s="53">
        <v>49499</v>
      </c>
      <c r="CH23" s="54">
        <v>1E-3</v>
      </c>
      <c r="CI23" s="54">
        <v>-2E-3</v>
      </c>
      <c r="CJ23" s="52">
        <v>1</v>
      </c>
      <c r="CK23" s="54">
        <v>0</v>
      </c>
      <c r="CL23" s="56"/>
      <c r="CM23" s="53">
        <v>49499</v>
      </c>
      <c r="CN23" s="55">
        <v>1E-3</v>
      </c>
      <c r="CO23" s="55">
        <v>0</v>
      </c>
      <c r="CP23" s="203">
        <v>0</v>
      </c>
      <c r="CQ23" s="213">
        <f>ROUND(CP23/CM$3,4)</f>
        <v>0</v>
      </c>
      <c r="CR23" s="56">
        <f t="shared" si="9"/>
        <v>0</v>
      </c>
      <c r="CS23" s="53">
        <v>29738</v>
      </c>
      <c r="CT23" s="55">
        <v>1E-3</v>
      </c>
      <c r="CU23" s="55">
        <v>0</v>
      </c>
      <c r="CV23" s="9">
        <f>CJ23-CP23</f>
        <v>1</v>
      </c>
      <c r="CW23" s="213">
        <f>ROUND(CV23/CS$3,4)</f>
        <v>1.8E-3</v>
      </c>
      <c r="CX23" s="56">
        <f t="shared" si="11"/>
        <v>0</v>
      </c>
      <c r="CY23" s="8"/>
      <c r="DA23" s="53">
        <v>68320</v>
      </c>
      <c r="DB23" s="54">
        <v>3.0000000000000001E-3</v>
      </c>
      <c r="DC23" s="54">
        <v>1E-3</v>
      </c>
      <c r="DD23" s="52">
        <v>1</v>
      </c>
      <c r="DE23" s="54">
        <v>2E-3</v>
      </c>
      <c r="DF23" s="54">
        <v>0</v>
      </c>
      <c r="DG23" s="53">
        <v>68320</v>
      </c>
      <c r="DH23" s="55">
        <v>3.0000000000000001E-3</v>
      </c>
      <c r="DI23" s="55">
        <v>1E-3</v>
      </c>
      <c r="DJ23" s="202">
        <v>0</v>
      </c>
      <c r="DK23" s="55">
        <v>0</v>
      </c>
      <c r="DL23" s="55">
        <v>0</v>
      </c>
      <c r="DM23" s="53">
        <v>19034</v>
      </c>
      <c r="DN23" s="55">
        <v>1E-3</v>
      </c>
      <c r="DO23" s="55">
        <v>-2E-3</v>
      </c>
      <c r="DP23" s="9">
        <v>1</v>
      </c>
      <c r="DQ23" s="55">
        <v>2E-3</v>
      </c>
      <c r="DR23" s="55">
        <v>0</v>
      </c>
      <c r="DS23" s="8"/>
      <c r="DU23" s="53"/>
      <c r="DV23" s="54"/>
      <c r="DW23" s="54"/>
      <c r="DX23" s="52"/>
      <c r="DY23" s="54"/>
      <c r="DZ23" s="54"/>
      <c r="EA23" s="53"/>
      <c r="EC23" s="57"/>
      <c r="EF23" s="56"/>
      <c r="EG23" s="53"/>
      <c r="EH23" s="55"/>
      <c r="EI23" s="55"/>
      <c r="EK23" s="55"/>
      <c r="EL23" s="55"/>
      <c r="EM23" s="8"/>
      <c r="EO23" s="53"/>
      <c r="EP23" s="54"/>
      <c r="EQ23" s="54"/>
      <c r="ER23" s="52"/>
      <c r="ES23" s="54"/>
      <c r="ET23" s="54"/>
      <c r="EU23" s="53"/>
      <c r="EV23" s="55"/>
      <c r="EW23" s="55"/>
      <c r="EZ23" s="56"/>
      <c r="FA23" s="53"/>
      <c r="FB23" s="55"/>
      <c r="FC23" s="55"/>
      <c r="FE23" s="55"/>
      <c r="FF23" s="55"/>
      <c r="FG23" s="8"/>
      <c r="FI23" s="53"/>
      <c r="FJ23" s="54"/>
      <c r="FK23" s="54"/>
      <c r="FL23" s="52"/>
      <c r="FM23" s="54"/>
      <c r="FN23" s="54"/>
      <c r="FO23" s="53"/>
      <c r="FP23" s="55"/>
      <c r="FQ23" s="55"/>
      <c r="FT23" s="56"/>
      <c r="FU23" s="53"/>
      <c r="FV23" s="55"/>
      <c r="FW23" s="55"/>
      <c r="FY23" s="55"/>
      <c r="FZ23" s="55"/>
      <c r="GA23" s="8"/>
      <c r="GC23" s="53"/>
      <c r="GD23" s="54"/>
      <c r="GE23" s="52"/>
      <c r="GF23" s="52"/>
      <c r="GG23" s="54"/>
      <c r="GH23" s="52"/>
      <c r="GI23" s="58"/>
      <c r="GN23" s="56"/>
      <c r="GU23" s="8"/>
      <c r="GW23" s="53"/>
      <c r="GX23" s="54"/>
      <c r="GY23" s="52"/>
      <c r="GZ23" s="52"/>
      <c r="HA23" s="54"/>
      <c r="HB23" s="52"/>
      <c r="HC23" s="58"/>
      <c r="HH23" s="56"/>
      <c r="HO23" s="8"/>
      <c r="HQ23" s="53"/>
      <c r="HR23" s="54"/>
      <c r="HS23" s="52"/>
      <c r="HT23" s="52"/>
      <c r="HU23" s="54"/>
      <c r="HV23" s="52"/>
      <c r="HW23" s="58"/>
      <c r="IB23" s="56"/>
      <c r="II23" s="8"/>
      <c r="IK23" s="53"/>
      <c r="IL23" s="54"/>
      <c r="IM23" s="52"/>
      <c r="IN23" s="52"/>
      <c r="IO23" s="54"/>
      <c r="IP23" s="52"/>
      <c r="IQ23" s="58"/>
      <c r="IV23" s="56"/>
    </row>
    <row r="24" spans="1:262" s="9" customFormat="1" ht="13.5" customHeight="1" x14ac:dyDescent="0.25">
      <c r="A24" s="51" t="s">
        <v>299</v>
      </c>
      <c r="B24" s="52" t="s">
        <v>446</v>
      </c>
      <c r="C24" s="8"/>
      <c r="E24" s="53">
        <v>3152113</v>
      </c>
      <c r="F24" s="213">
        <v>0.127</v>
      </c>
      <c r="G24" s="214">
        <v>0.03</v>
      </c>
      <c r="H24" s="52">
        <v>0</v>
      </c>
      <c r="I24" s="213">
        <v>0</v>
      </c>
      <c r="J24" s="214">
        <v>-2E-3</v>
      </c>
      <c r="K24" s="55"/>
      <c r="L24" s="55"/>
      <c r="M24" s="55"/>
      <c r="P24" s="56"/>
      <c r="Q24" s="53"/>
      <c r="R24" s="55"/>
      <c r="S24" s="55"/>
      <c r="U24" s="55"/>
      <c r="V24" s="55"/>
      <c r="W24" s="8"/>
      <c r="Y24" s="53">
        <v>3785104</v>
      </c>
      <c r="Z24" s="214">
        <v>0.14899999999999999</v>
      </c>
      <c r="AA24" s="214">
        <v>2.2000000000000002E-2</v>
      </c>
      <c r="AB24" s="203">
        <v>1</v>
      </c>
      <c r="AC24" s="214">
        <v>2E-3</v>
      </c>
      <c r="AD24" s="214">
        <v>2E-3</v>
      </c>
      <c r="AE24" s="53"/>
      <c r="AF24" s="55"/>
      <c r="AG24" s="55"/>
      <c r="AH24" s="202"/>
      <c r="AI24" s="55"/>
      <c r="AJ24" s="55"/>
      <c r="AK24" s="53"/>
      <c r="AM24" s="55"/>
      <c r="AO24" s="55"/>
      <c r="AP24" s="55"/>
      <c r="AQ24" s="8"/>
      <c r="AS24" s="53">
        <v>2873556</v>
      </c>
      <c r="AT24" s="214">
        <v>0.111</v>
      </c>
      <c r="AU24" s="214">
        <v>-3.7999999999999999E-2</v>
      </c>
      <c r="AV24" s="203">
        <v>0</v>
      </c>
      <c r="AW24" s="214">
        <v>0</v>
      </c>
      <c r="AX24" s="214">
        <v>-2E-3</v>
      </c>
      <c r="AY24" s="53"/>
      <c r="AZ24" s="55"/>
      <c r="BA24" s="55"/>
      <c r="BB24" s="202"/>
      <c r="BC24" s="55"/>
      <c r="BD24" s="55"/>
      <c r="BE24" s="53"/>
      <c r="BF24" s="55"/>
      <c r="BG24" s="55"/>
      <c r="BI24" s="55"/>
      <c r="BJ24" s="55"/>
      <c r="BK24" s="8" t="s">
        <v>447</v>
      </c>
      <c r="BM24" s="230">
        <v>1116136</v>
      </c>
      <c r="BN24" s="231">
        <v>4.2900000000000001E-2</v>
      </c>
      <c r="BO24" s="213">
        <v>-6.4000000000000001E-2</v>
      </c>
      <c r="BP24" s="52">
        <v>0</v>
      </c>
      <c r="BQ24" s="213">
        <f>ROUND(BP24/BK$3,4)</f>
        <v>0</v>
      </c>
      <c r="BR24" s="54">
        <f>BQ24-AW24</f>
        <v>0</v>
      </c>
      <c r="BS24" s="73">
        <v>1116136</v>
      </c>
      <c r="BT24" s="54">
        <v>4.2900000000000001E-2</v>
      </c>
      <c r="BU24" s="53">
        <v>-6.4000000000000001E-2</v>
      </c>
      <c r="BV24" s="53">
        <v>0</v>
      </c>
      <c r="BW24" s="213">
        <f>ROUND(BV24/BS$3,4)</f>
        <v>0</v>
      </c>
      <c r="BX24" s="56">
        <f t="shared" si="1"/>
        <v>0</v>
      </c>
      <c r="BY24" s="53">
        <v>17107</v>
      </c>
      <c r="BZ24" s="55">
        <v>8.0000000000000004E-4</v>
      </c>
      <c r="CA24" s="53">
        <v>-6.0000000000000001E-3</v>
      </c>
      <c r="CB24" s="14">
        <f>BP24-BV24</f>
        <v>0</v>
      </c>
      <c r="CC24" s="213">
        <f>ROUND(CB24/BY$3,4)</f>
        <v>0</v>
      </c>
      <c r="CD24" s="56">
        <f t="shared" si="2"/>
        <v>0</v>
      </c>
      <c r="CE24" s="53" t="s">
        <v>748</v>
      </c>
      <c r="CG24" s="53">
        <v>3528663</v>
      </c>
      <c r="CH24" s="54">
        <v>0.13600000000000001</v>
      </c>
      <c r="CI24" s="54">
        <v>9.3100000000000002E-2</v>
      </c>
      <c r="CJ24" s="52">
        <v>2</v>
      </c>
      <c r="CK24" s="54">
        <v>0</v>
      </c>
      <c r="CL24" s="56">
        <f>CK24-BQ24</f>
        <v>0</v>
      </c>
      <c r="CM24" s="53">
        <v>3528663</v>
      </c>
      <c r="CN24" s="55">
        <v>0.13600000000000001</v>
      </c>
      <c r="CO24" s="55">
        <v>0</v>
      </c>
      <c r="CP24" s="203">
        <v>0</v>
      </c>
      <c r="CQ24" s="213">
        <f>ROUND(CP24/CM$3,4)</f>
        <v>0</v>
      </c>
      <c r="CR24" s="56">
        <f t="shared" si="9"/>
        <v>0</v>
      </c>
      <c r="CS24" s="53">
        <v>842695</v>
      </c>
      <c r="CT24" s="55">
        <v>3.6000000000000004E-2</v>
      </c>
      <c r="CU24" s="55">
        <v>0</v>
      </c>
      <c r="CV24" s="9">
        <f>CJ24-CP24</f>
        <v>2</v>
      </c>
      <c r="CW24" s="213">
        <f>ROUND(CV24/CS$3,4)</f>
        <v>3.7000000000000002E-3</v>
      </c>
      <c r="CX24" s="56">
        <f t="shared" si="11"/>
        <v>0</v>
      </c>
      <c r="CY24" s="8"/>
      <c r="DA24" s="53">
        <v>2990454</v>
      </c>
      <c r="DB24" s="54">
        <v>0.13200000000000001</v>
      </c>
      <c r="DC24" s="54">
        <v>-4.0000000000000001E-3</v>
      </c>
      <c r="DD24" s="52">
        <v>8</v>
      </c>
      <c r="DE24" s="54">
        <v>1.4E-2</v>
      </c>
      <c r="DF24" s="54">
        <v>8.9999999999999993E-3</v>
      </c>
      <c r="DG24" s="53">
        <v>2990454</v>
      </c>
      <c r="DH24" s="55">
        <v>0.13200000000000001</v>
      </c>
      <c r="DI24" s="55">
        <v>-4.0000000000000001E-3</v>
      </c>
      <c r="DJ24" s="202">
        <v>0</v>
      </c>
      <c r="DK24" s="55">
        <v>0</v>
      </c>
      <c r="DL24" s="55">
        <v>0</v>
      </c>
      <c r="DM24" s="53">
        <v>1590869</v>
      </c>
      <c r="DN24" s="55">
        <v>8.7999999999999995E-2</v>
      </c>
      <c r="DO24" s="55">
        <v>-4.3999999999999997E-2</v>
      </c>
      <c r="DP24" s="9">
        <v>8</v>
      </c>
      <c r="DQ24" s="55">
        <v>1.4E-2</v>
      </c>
      <c r="DR24" s="55">
        <v>8.9999999999999993E-3</v>
      </c>
      <c r="DS24" s="8"/>
      <c r="DU24" s="53"/>
      <c r="DV24" s="54"/>
      <c r="DW24" s="54"/>
      <c r="DX24" s="52"/>
      <c r="DY24" s="54"/>
      <c r="DZ24" s="54"/>
      <c r="EA24" s="53"/>
      <c r="EC24" s="57"/>
      <c r="EF24" s="56"/>
      <c r="EG24" s="53"/>
      <c r="EH24" s="55"/>
      <c r="EI24" s="55"/>
      <c r="EK24" s="55"/>
      <c r="EL24" s="55"/>
      <c r="EM24" s="8"/>
      <c r="EO24" s="53"/>
      <c r="EP24" s="54"/>
      <c r="EQ24" s="54"/>
      <c r="ER24" s="52"/>
      <c r="ES24" s="54"/>
      <c r="ET24" s="54"/>
      <c r="EU24" s="53"/>
      <c r="EV24" s="55"/>
      <c r="EW24" s="55"/>
      <c r="EZ24" s="56"/>
      <c r="FA24" s="53"/>
      <c r="FB24" s="55"/>
      <c r="FC24" s="55"/>
      <c r="FE24" s="55"/>
      <c r="FF24" s="55"/>
      <c r="FG24" s="8"/>
      <c r="FI24" s="53"/>
      <c r="FJ24" s="54"/>
      <c r="FK24" s="54"/>
      <c r="FL24" s="52"/>
      <c r="FM24" s="54"/>
      <c r="FN24" s="54"/>
      <c r="FO24" s="53"/>
      <c r="FP24" s="55"/>
      <c r="FQ24" s="55"/>
      <c r="FT24" s="56"/>
      <c r="FU24" s="53"/>
      <c r="FV24" s="55"/>
      <c r="FW24" s="55"/>
      <c r="FY24" s="55"/>
      <c r="FZ24" s="55"/>
      <c r="GA24" s="8"/>
      <c r="GC24" s="53"/>
      <c r="GD24" s="54"/>
      <c r="GE24" s="52"/>
      <c r="GF24" s="52"/>
      <c r="GG24" s="54"/>
      <c r="GH24" s="52"/>
      <c r="GI24" s="58"/>
      <c r="GN24" s="56"/>
      <c r="GU24" s="8"/>
      <c r="GW24" s="53"/>
      <c r="GX24" s="54"/>
      <c r="GY24" s="52"/>
      <c r="GZ24" s="52"/>
      <c r="HA24" s="54"/>
      <c r="HB24" s="52"/>
      <c r="HC24" s="58"/>
      <c r="HH24" s="56"/>
      <c r="HO24" s="8"/>
      <c r="HQ24" s="53"/>
      <c r="HR24" s="54"/>
      <c r="HS24" s="52"/>
      <c r="HT24" s="52"/>
      <c r="HU24" s="54"/>
      <c r="HV24" s="52"/>
      <c r="HW24" s="58"/>
      <c r="IB24" s="56"/>
      <c r="II24" s="8"/>
      <c r="IK24" s="53"/>
      <c r="IL24" s="54"/>
      <c r="IM24" s="52"/>
      <c r="IN24" s="52"/>
      <c r="IO24" s="54"/>
      <c r="IP24" s="52"/>
      <c r="IQ24" s="58"/>
      <c r="IV24" s="56"/>
    </row>
    <row r="25" spans="1:262" s="9" customFormat="1" ht="13.5" customHeight="1" x14ac:dyDescent="0.25">
      <c r="A25" s="51" t="s">
        <v>300</v>
      </c>
      <c r="B25" s="52" t="s">
        <v>448</v>
      </c>
      <c r="C25" s="8"/>
      <c r="E25" s="53"/>
      <c r="F25" s="54"/>
      <c r="G25" s="55"/>
      <c r="H25" s="52"/>
      <c r="I25" s="54"/>
      <c r="J25" s="55"/>
      <c r="K25" s="55"/>
      <c r="L25" s="55"/>
      <c r="M25" s="55"/>
      <c r="P25" s="56"/>
      <c r="Q25" s="53"/>
      <c r="R25" s="55"/>
      <c r="S25" s="55"/>
      <c r="U25" s="55"/>
      <c r="V25" s="55"/>
      <c r="W25" s="8"/>
      <c r="Y25" s="53"/>
      <c r="Z25" s="55"/>
      <c r="AA25" s="55"/>
      <c r="AB25" s="203"/>
      <c r="AC25" s="55"/>
      <c r="AD25" s="55"/>
      <c r="AE25" s="53"/>
      <c r="AF25" s="55"/>
      <c r="AG25" s="55"/>
      <c r="AH25" s="202"/>
      <c r="AI25" s="55"/>
      <c r="AJ25" s="55"/>
      <c r="AK25" s="53"/>
      <c r="AM25" s="55"/>
      <c r="AO25" s="55"/>
      <c r="AP25" s="55"/>
      <c r="AQ25" s="8"/>
      <c r="AS25" s="53">
        <v>308666</v>
      </c>
      <c r="AT25" s="214">
        <v>1.2E-2</v>
      </c>
      <c r="AU25" s="214">
        <v>1.2E-2</v>
      </c>
      <c r="AV25" s="202">
        <v>1</v>
      </c>
      <c r="AW25" s="214">
        <v>2E-3</v>
      </c>
      <c r="AX25" s="214">
        <v>-0.01</v>
      </c>
      <c r="AY25" s="53"/>
      <c r="AZ25" s="55"/>
      <c r="BA25" s="55"/>
      <c r="BB25" s="202"/>
      <c r="BC25" s="55"/>
      <c r="BD25" s="55"/>
      <c r="BE25" s="53"/>
      <c r="BF25" s="55"/>
      <c r="BG25" s="55"/>
      <c r="BI25" s="55"/>
      <c r="BJ25" s="55"/>
      <c r="BK25" s="8"/>
      <c r="BM25" s="230"/>
      <c r="BN25" s="231"/>
      <c r="BO25" s="213"/>
      <c r="BP25" s="52"/>
      <c r="BQ25" s="213"/>
      <c r="BR25" s="54"/>
      <c r="BS25" s="73"/>
      <c r="BT25" s="54"/>
      <c r="BU25" s="53"/>
      <c r="BV25" s="53"/>
      <c r="BW25" s="54"/>
      <c r="BX25" s="56"/>
      <c r="BY25" s="53"/>
      <c r="BZ25" s="55"/>
      <c r="CA25" s="53"/>
      <c r="CB25" s="14"/>
      <c r="CC25" s="213"/>
      <c r="CD25" s="56"/>
      <c r="CL25" s="56"/>
      <c r="CM25" s="53"/>
      <c r="CO25" s="55"/>
      <c r="CP25" s="203"/>
      <c r="CQ25" s="54"/>
      <c r="CR25" s="56"/>
      <c r="CS25" s="53"/>
      <c r="CU25" s="55"/>
      <c r="CW25" s="54"/>
      <c r="CX25" s="56"/>
      <c r="CY25" s="8"/>
      <c r="DA25" s="53"/>
      <c r="DB25" s="54"/>
      <c r="DC25" s="54"/>
      <c r="DD25" s="52"/>
      <c r="DE25" s="54"/>
      <c r="DF25" s="54"/>
      <c r="DG25" s="53"/>
      <c r="DH25" s="55"/>
      <c r="DI25" s="55"/>
      <c r="DJ25" s="202"/>
      <c r="DK25" s="55"/>
      <c r="DL25" s="55"/>
      <c r="DM25" s="53"/>
      <c r="DN25" s="55"/>
      <c r="DO25" s="55"/>
      <c r="DQ25" s="55"/>
      <c r="DR25" s="55"/>
      <c r="DS25" s="8"/>
      <c r="DU25" s="53"/>
      <c r="DV25" s="54"/>
      <c r="DW25" s="54"/>
      <c r="DX25" s="52"/>
      <c r="DY25" s="54"/>
      <c r="DZ25" s="54"/>
      <c r="EA25" s="53"/>
      <c r="EC25" s="57"/>
      <c r="EF25" s="56"/>
      <c r="EG25" s="53"/>
      <c r="EH25" s="55"/>
      <c r="EI25" s="55"/>
      <c r="EK25" s="55"/>
      <c r="EL25" s="55"/>
      <c r="EM25" s="8"/>
      <c r="EO25" s="53"/>
      <c r="EP25" s="54"/>
      <c r="EQ25" s="54"/>
      <c r="ER25" s="52"/>
      <c r="ES25" s="54"/>
      <c r="ET25" s="54"/>
      <c r="EU25" s="53"/>
      <c r="EV25" s="55"/>
      <c r="EW25" s="55"/>
      <c r="EZ25" s="56"/>
      <c r="FA25" s="53"/>
      <c r="FB25" s="55"/>
      <c r="FC25" s="55"/>
      <c r="FE25" s="55"/>
      <c r="FF25" s="55"/>
      <c r="FG25" s="8"/>
      <c r="FI25" s="53"/>
      <c r="FJ25" s="54"/>
      <c r="FK25" s="54"/>
      <c r="FL25" s="52"/>
      <c r="FM25" s="54"/>
      <c r="FN25" s="54"/>
      <c r="FO25" s="53"/>
      <c r="FP25" s="55"/>
      <c r="FQ25" s="55"/>
      <c r="FT25" s="56"/>
      <c r="FU25" s="53"/>
      <c r="FV25" s="55"/>
      <c r="FW25" s="55"/>
      <c r="FY25" s="55"/>
      <c r="FZ25" s="55"/>
      <c r="GA25" s="8"/>
      <c r="GC25" s="52"/>
      <c r="GD25" s="54"/>
      <c r="GE25" s="52"/>
      <c r="GF25" s="52"/>
      <c r="GG25" s="54"/>
      <c r="GH25" s="52"/>
      <c r="GI25" s="58"/>
      <c r="GN25" s="56"/>
      <c r="GU25" s="8"/>
      <c r="GW25" s="52"/>
      <c r="GX25" s="54"/>
      <c r="GY25" s="52"/>
      <c r="GZ25" s="52"/>
      <c r="HA25" s="54"/>
      <c r="HB25" s="52"/>
      <c r="HC25" s="58"/>
      <c r="HH25" s="56"/>
      <c r="HO25" s="8"/>
      <c r="HQ25" s="52"/>
      <c r="HR25" s="54"/>
      <c r="HS25" s="52"/>
      <c r="HT25" s="52"/>
      <c r="HU25" s="54"/>
      <c r="HV25" s="52"/>
      <c r="HW25" s="58"/>
      <c r="IB25" s="56"/>
      <c r="II25" s="8"/>
      <c r="IK25" s="52"/>
      <c r="IL25" s="54"/>
      <c r="IM25" s="52"/>
      <c r="IN25" s="52"/>
      <c r="IO25" s="54"/>
      <c r="IP25" s="52"/>
      <c r="IQ25" s="58"/>
      <c r="IV25" s="56"/>
    </row>
    <row r="26" spans="1:262" s="9" customFormat="1" ht="13.5" customHeight="1" x14ac:dyDescent="0.25">
      <c r="A26" s="51" t="s">
        <v>301</v>
      </c>
      <c r="B26" s="52" t="s">
        <v>449</v>
      </c>
      <c r="C26" s="8"/>
      <c r="E26" s="53"/>
      <c r="F26" s="54"/>
      <c r="G26" s="55"/>
      <c r="H26" s="52"/>
      <c r="I26" s="54"/>
      <c r="J26" s="55"/>
      <c r="K26" s="55"/>
      <c r="L26" s="55"/>
      <c r="M26" s="55"/>
      <c r="P26" s="56"/>
      <c r="Q26" s="53"/>
      <c r="R26" s="55"/>
      <c r="S26" s="55"/>
      <c r="U26" s="55"/>
      <c r="V26" s="55"/>
      <c r="W26" s="8"/>
      <c r="Y26" s="53"/>
      <c r="Z26" s="55"/>
      <c r="AA26" s="55"/>
      <c r="AB26" s="203"/>
      <c r="AC26" s="55"/>
      <c r="AD26" s="55"/>
      <c r="AE26" s="53"/>
      <c r="AF26" s="55"/>
      <c r="AG26" s="55"/>
      <c r="AH26" s="202"/>
      <c r="AI26" s="55"/>
      <c r="AJ26" s="55"/>
      <c r="AK26" s="53"/>
      <c r="AM26" s="55"/>
      <c r="AO26" s="55"/>
      <c r="AP26" s="55"/>
      <c r="AQ26" s="8"/>
      <c r="AS26" s="53">
        <v>422481</v>
      </c>
      <c r="AT26" s="214">
        <v>1.6E-2</v>
      </c>
      <c r="AU26" s="214">
        <v>1.6E-2</v>
      </c>
      <c r="AV26" s="202">
        <v>0</v>
      </c>
      <c r="AW26" s="55">
        <v>0</v>
      </c>
      <c r="AX26" s="214">
        <v>0</v>
      </c>
      <c r="AY26" s="53"/>
      <c r="AZ26" s="55"/>
      <c r="BA26" s="55"/>
      <c r="BB26" s="202"/>
      <c r="BC26" s="55"/>
      <c r="BD26" s="55"/>
      <c r="BE26" s="53"/>
      <c r="BF26" s="55"/>
      <c r="BG26" s="55"/>
      <c r="BI26" s="55"/>
      <c r="BJ26" s="55"/>
      <c r="BK26" s="8"/>
      <c r="BM26" s="230">
        <v>213427</v>
      </c>
      <c r="BN26" s="231">
        <v>8.199999999999999E-3</v>
      </c>
      <c r="BO26" s="213">
        <v>-6.0000000000000001E-3</v>
      </c>
      <c r="BP26" s="52">
        <v>0</v>
      </c>
      <c r="BQ26" s="213">
        <f>ROUND(BP26/BK$3,4)</f>
        <v>0</v>
      </c>
      <c r="BR26" s="54">
        <f>BQ26-AW26</f>
        <v>0</v>
      </c>
      <c r="BS26" s="73">
        <v>213427</v>
      </c>
      <c r="BT26" s="54">
        <v>8.199999999999999E-3</v>
      </c>
      <c r="BU26" s="53">
        <v>-6.0000000000000001E-3</v>
      </c>
      <c r="BV26" s="53">
        <v>0</v>
      </c>
      <c r="BW26" s="213">
        <f>ROUND(BV26/BS$3,4)</f>
        <v>0</v>
      </c>
      <c r="BX26" s="56">
        <f t="shared" si="1"/>
        <v>0</v>
      </c>
      <c r="BY26" s="53"/>
      <c r="BZ26" s="55"/>
      <c r="CA26" s="55"/>
      <c r="CC26" s="55"/>
      <c r="CD26" s="56" t="str">
        <f t="shared" si="2"/>
        <v/>
      </c>
      <c r="CE26" s="53"/>
      <c r="CG26" s="53"/>
      <c r="CH26" s="54"/>
      <c r="CI26" s="54"/>
      <c r="CJ26" s="52"/>
      <c r="CK26" s="54"/>
      <c r="CL26" s="56"/>
      <c r="CM26" s="53"/>
      <c r="CN26" s="55"/>
      <c r="CO26" s="55"/>
      <c r="CP26" s="203"/>
      <c r="CQ26" s="213"/>
      <c r="CR26" s="56"/>
      <c r="CS26" s="53"/>
      <c r="CT26" s="55"/>
      <c r="CU26" s="55"/>
      <c r="CW26" s="213"/>
      <c r="CX26" s="56"/>
      <c r="CY26" s="8"/>
      <c r="DA26" s="53"/>
      <c r="DB26" s="54"/>
      <c r="DC26" s="54"/>
      <c r="DD26" s="52"/>
      <c r="DE26" s="54"/>
      <c r="DF26" s="54"/>
      <c r="DG26" s="53"/>
      <c r="DH26" s="55"/>
      <c r="DI26" s="55"/>
      <c r="DJ26" s="202"/>
      <c r="DK26" s="55"/>
      <c r="DL26" s="55"/>
      <c r="DM26" s="53"/>
      <c r="DN26" s="55"/>
      <c r="DO26" s="55"/>
      <c r="DQ26" s="55"/>
      <c r="DR26" s="55"/>
      <c r="DS26" s="8"/>
      <c r="DU26" s="53"/>
      <c r="DV26" s="54"/>
      <c r="DW26" s="54"/>
      <c r="DX26" s="52"/>
      <c r="DY26" s="54"/>
      <c r="DZ26" s="54"/>
      <c r="EA26" s="53"/>
      <c r="EC26" s="57"/>
      <c r="EF26" s="56"/>
      <c r="EG26" s="53"/>
      <c r="EH26" s="55"/>
      <c r="EI26" s="55"/>
      <c r="EK26" s="55"/>
      <c r="EL26" s="55"/>
      <c r="EM26" s="8"/>
      <c r="EO26" s="53"/>
      <c r="EP26" s="54"/>
      <c r="EQ26" s="54"/>
      <c r="ER26" s="52"/>
      <c r="ES26" s="54"/>
      <c r="ET26" s="54"/>
      <c r="EU26" s="53"/>
      <c r="EV26" s="55"/>
      <c r="EW26" s="55"/>
      <c r="EZ26" s="56"/>
      <c r="FA26" s="53"/>
      <c r="FB26" s="55"/>
      <c r="FC26" s="55"/>
      <c r="FE26" s="55"/>
      <c r="FF26" s="55"/>
      <c r="FG26" s="8"/>
      <c r="FI26" s="53"/>
      <c r="FJ26" s="54"/>
      <c r="FK26" s="54"/>
      <c r="FL26" s="52"/>
      <c r="FM26" s="54"/>
      <c r="FN26" s="54"/>
      <c r="FO26" s="53"/>
      <c r="FP26" s="55"/>
      <c r="FQ26" s="55"/>
      <c r="FT26" s="56"/>
      <c r="FU26" s="53"/>
      <c r="FV26" s="55"/>
      <c r="FW26" s="55"/>
      <c r="FY26" s="55"/>
      <c r="FZ26" s="55"/>
      <c r="GA26" s="8"/>
      <c r="GC26" s="52"/>
      <c r="GD26" s="54"/>
      <c r="GE26" s="52"/>
      <c r="GF26" s="52"/>
      <c r="GG26" s="54"/>
      <c r="GH26" s="52"/>
      <c r="GI26" s="58"/>
      <c r="GN26" s="56"/>
      <c r="GU26" s="8"/>
      <c r="GW26" s="52"/>
      <c r="GX26" s="54"/>
      <c r="GY26" s="52"/>
      <c r="GZ26" s="52"/>
      <c r="HA26" s="54"/>
      <c r="HB26" s="52"/>
      <c r="HC26" s="58"/>
      <c r="HH26" s="56"/>
      <c r="HO26" s="8"/>
      <c r="HQ26" s="52"/>
      <c r="HR26" s="54"/>
      <c r="HS26" s="52"/>
      <c r="HT26" s="52"/>
      <c r="HU26" s="54"/>
      <c r="HV26" s="52"/>
      <c r="HW26" s="58"/>
      <c r="IB26" s="56"/>
      <c r="II26" s="8"/>
      <c r="IK26" s="52"/>
      <c r="IL26" s="54"/>
      <c r="IM26" s="52"/>
      <c r="IN26" s="52"/>
      <c r="IO26" s="54"/>
      <c r="IP26" s="52"/>
      <c r="IQ26" s="58"/>
      <c r="IV26" s="56"/>
    </row>
    <row r="27" spans="1:262" s="9" customFormat="1" ht="13.5" customHeight="1" x14ac:dyDescent="0.25">
      <c r="A27" s="51" t="s">
        <v>302</v>
      </c>
      <c r="B27" s="52" t="s">
        <v>450</v>
      </c>
      <c r="C27" s="8"/>
      <c r="E27" s="53"/>
      <c r="F27" s="54"/>
      <c r="G27" s="55"/>
      <c r="H27" s="52"/>
      <c r="I27" s="54"/>
      <c r="J27" s="55"/>
      <c r="K27" s="55"/>
      <c r="L27" s="55"/>
      <c r="M27" s="55"/>
      <c r="P27" s="56"/>
      <c r="Q27" s="53"/>
      <c r="R27" s="55"/>
      <c r="S27" s="55"/>
      <c r="U27" s="55"/>
      <c r="V27" s="55"/>
      <c r="W27" s="8"/>
      <c r="Y27" s="53"/>
      <c r="Z27" s="55"/>
      <c r="AA27" s="55"/>
      <c r="AB27" s="202"/>
      <c r="AC27" s="55"/>
      <c r="AD27" s="55"/>
      <c r="AE27" s="53"/>
      <c r="AF27" s="55"/>
      <c r="AG27" s="55"/>
      <c r="AH27" s="202"/>
      <c r="AI27" s="55"/>
      <c r="AJ27" s="55"/>
      <c r="AK27" s="53"/>
      <c r="AM27" s="55"/>
      <c r="AO27" s="55"/>
      <c r="AP27" s="55"/>
      <c r="AQ27" s="8"/>
      <c r="AS27" s="53">
        <v>8620070</v>
      </c>
      <c r="AT27" s="214">
        <v>0.33400000000000002</v>
      </c>
      <c r="AU27" s="214">
        <v>0.16600000000000001</v>
      </c>
      <c r="AV27" s="202">
        <v>365</v>
      </c>
      <c r="AW27" s="214">
        <v>0.63300000000000001</v>
      </c>
      <c r="AX27" s="214">
        <v>0.39200000000000002</v>
      </c>
      <c r="AY27" s="53"/>
      <c r="AZ27" s="55"/>
      <c r="BA27" s="55"/>
      <c r="BB27" s="202"/>
      <c r="BC27" s="55"/>
      <c r="BD27" s="55"/>
      <c r="BE27" s="53"/>
      <c r="BF27" s="55"/>
      <c r="BG27" s="55"/>
      <c r="BI27" s="55"/>
      <c r="BJ27" s="55"/>
      <c r="BK27" s="8"/>
      <c r="BM27" s="230">
        <v>10289737</v>
      </c>
      <c r="BN27" s="231">
        <v>0.39539999999999997</v>
      </c>
      <c r="BO27" s="213">
        <v>6.9000000000000006E-2</v>
      </c>
      <c r="BP27" s="52">
        <v>313</v>
      </c>
      <c r="BQ27" s="213">
        <f>ROUND(BP27/BK$3,4)</f>
        <v>0.54249999999999998</v>
      </c>
      <c r="BR27" s="54">
        <f>BQ27-AW27</f>
        <v>-9.0500000000000025E-2</v>
      </c>
      <c r="BS27" s="73">
        <v>10289737</v>
      </c>
      <c r="BT27" s="54">
        <v>0.39539999999999997</v>
      </c>
      <c r="BU27" s="53">
        <v>6.9000000000000006E-2</v>
      </c>
      <c r="BV27" s="53">
        <v>98</v>
      </c>
      <c r="BW27" s="213">
        <f>ROUND(BV27/BS$3,4)</f>
        <v>0.89090000000000003</v>
      </c>
      <c r="BX27" s="56">
        <f t="shared" si="1"/>
        <v>0</v>
      </c>
      <c r="BY27" s="53">
        <v>9460710</v>
      </c>
      <c r="BZ27" s="55">
        <v>0.46360000000000001</v>
      </c>
      <c r="CA27" s="53">
        <v>-6.0000000000000001E-3</v>
      </c>
      <c r="CB27" s="14">
        <f>BP27-BV27</f>
        <v>215</v>
      </c>
      <c r="CC27" s="213">
        <f>ROUND(CB27/BY$3,4)</f>
        <v>0.46039999999999998</v>
      </c>
      <c r="CD27" s="56">
        <f t="shared" si="2"/>
        <v>0</v>
      </c>
      <c r="CE27" s="53" t="s">
        <v>749</v>
      </c>
      <c r="CG27" s="53">
        <v>7037268</v>
      </c>
      <c r="CH27" s="54">
        <v>0.27100000000000002</v>
      </c>
      <c r="CI27" s="54">
        <v>-0.1242</v>
      </c>
      <c r="CJ27" s="52">
        <v>194</v>
      </c>
      <c r="CK27" s="54">
        <v>0.33</v>
      </c>
      <c r="CL27" s="56">
        <f>CK27-BQ27</f>
        <v>-0.21249999999999997</v>
      </c>
      <c r="CM27" s="53">
        <v>7037268</v>
      </c>
      <c r="CN27" s="55">
        <v>0.27100000000000002</v>
      </c>
      <c r="CO27" s="55">
        <v>0</v>
      </c>
      <c r="CP27" s="203">
        <v>9</v>
      </c>
      <c r="CQ27" s="213">
        <f>ROUND(CP27/CM$3,4)</f>
        <v>0.25</v>
      </c>
      <c r="CR27" s="56">
        <f t="shared" si="9"/>
        <v>0</v>
      </c>
      <c r="CS27" s="53">
        <v>8740628</v>
      </c>
      <c r="CT27" s="55">
        <v>0.379</v>
      </c>
      <c r="CU27" s="55">
        <v>0</v>
      </c>
      <c r="CV27" s="9">
        <f>CJ27-CP27</f>
        <v>185</v>
      </c>
      <c r="CW27" s="213">
        <f>ROUND(CV27/CS$3,4)</f>
        <v>0.34200000000000003</v>
      </c>
      <c r="CX27" s="56">
        <f t="shared" si="11"/>
        <v>0</v>
      </c>
      <c r="CY27" s="8"/>
      <c r="DA27" s="53">
        <v>3573427</v>
      </c>
      <c r="DB27" s="54">
        <v>0.158</v>
      </c>
      <c r="DC27" s="54">
        <v>-0.113</v>
      </c>
      <c r="DD27" s="52">
        <v>112</v>
      </c>
      <c r="DE27" s="54">
        <v>0.19400000000000001</v>
      </c>
      <c r="DF27" s="54">
        <v>-0.14199999999999999</v>
      </c>
      <c r="DG27" s="53">
        <v>3573427</v>
      </c>
      <c r="DH27" s="55">
        <v>0.158</v>
      </c>
      <c r="DI27" s="55">
        <v>-0.113</v>
      </c>
      <c r="DJ27" s="202">
        <v>0</v>
      </c>
      <c r="DK27" s="55">
        <v>0</v>
      </c>
      <c r="DL27" s="55">
        <v>0</v>
      </c>
      <c r="DM27" s="53">
        <v>4040203</v>
      </c>
      <c r="DN27" s="55">
        <v>0.222</v>
      </c>
      <c r="DO27" s="55">
        <v>6.4000000000000001E-2</v>
      </c>
      <c r="DP27" s="9">
        <v>112</v>
      </c>
      <c r="DQ27" s="55">
        <v>0.19400000000000001</v>
      </c>
      <c r="DR27" s="55">
        <v>-0.14199999999999999</v>
      </c>
      <c r="DS27" s="8"/>
      <c r="DU27" s="53"/>
      <c r="DV27" s="54"/>
      <c r="DW27" s="54"/>
      <c r="DX27" s="52"/>
      <c r="DY27" s="54"/>
      <c r="DZ27" s="54"/>
      <c r="EA27" s="53"/>
      <c r="EC27" s="57"/>
      <c r="EF27" s="56"/>
      <c r="EG27" s="53"/>
      <c r="EH27" s="55"/>
      <c r="EI27" s="55"/>
      <c r="EK27" s="55"/>
      <c r="EL27" s="55"/>
      <c r="EM27" s="8"/>
      <c r="EO27" s="53"/>
      <c r="EP27" s="54"/>
      <c r="EQ27" s="54"/>
      <c r="ER27" s="52"/>
      <c r="ES27" s="54"/>
      <c r="ET27" s="54"/>
      <c r="EU27" s="53"/>
      <c r="EV27" s="55"/>
      <c r="EW27" s="55"/>
      <c r="EZ27" s="56"/>
      <c r="FA27" s="53"/>
      <c r="FB27" s="55"/>
      <c r="FC27" s="55"/>
      <c r="FE27" s="55"/>
      <c r="FF27" s="55"/>
      <c r="FG27" s="8"/>
      <c r="FI27" s="53"/>
      <c r="FJ27" s="54"/>
      <c r="FK27" s="54"/>
      <c r="FL27" s="52"/>
      <c r="FM27" s="54"/>
      <c r="FN27" s="54"/>
      <c r="FO27" s="53"/>
      <c r="FP27" s="55"/>
      <c r="FQ27" s="55"/>
      <c r="FT27" s="56"/>
      <c r="FU27" s="53"/>
      <c r="FV27" s="55"/>
      <c r="FW27" s="55"/>
      <c r="FY27" s="55"/>
      <c r="FZ27" s="55"/>
      <c r="GA27" s="8"/>
      <c r="GC27" s="52"/>
      <c r="GD27" s="54"/>
      <c r="GE27" s="52"/>
      <c r="GF27" s="52"/>
      <c r="GG27" s="54"/>
      <c r="GH27" s="52"/>
      <c r="GI27" s="58"/>
      <c r="GN27" s="56"/>
      <c r="GU27" s="8"/>
      <c r="GW27" s="52"/>
      <c r="GX27" s="54"/>
      <c r="GY27" s="52"/>
      <c r="GZ27" s="52"/>
      <c r="HA27" s="54"/>
      <c r="HB27" s="52"/>
      <c r="HC27" s="58"/>
      <c r="HH27" s="56"/>
      <c r="HO27" s="8"/>
      <c r="HQ27" s="52"/>
      <c r="HR27" s="54"/>
      <c r="HS27" s="52"/>
      <c r="HT27" s="52"/>
      <c r="HU27" s="54"/>
      <c r="HV27" s="52"/>
      <c r="HW27" s="58"/>
      <c r="IB27" s="56"/>
      <c r="II27" s="8"/>
      <c r="IK27" s="52"/>
      <c r="IL27" s="54"/>
      <c r="IM27" s="52"/>
      <c r="IN27" s="52"/>
      <c r="IO27" s="54"/>
      <c r="IP27" s="52"/>
      <c r="IQ27" s="58"/>
      <c r="IV27" s="56"/>
    </row>
    <row r="28" spans="1:262" s="9" customFormat="1" ht="13.5" customHeight="1" x14ac:dyDescent="0.25">
      <c r="A28" s="51" t="s">
        <v>303</v>
      </c>
      <c r="B28" s="52" t="s">
        <v>451</v>
      </c>
      <c r="C28" s="8"/>
      <c r="E28" s="53"/>
      <c r="F28" s="54"/>
      <c r="G28" s="54"/>
      <c r="H28" s="52"/>
      <c r="I28" s="54"/>
      <c r="J28" s="54"/>
      <c r="K28" s="55"/>
      <c r="L28" s="55"/>
      <c r="M28" s="55"/>
      <c r="P28" s="56"/>
      <c r="Q28" s="53"/>
      <c r="R28" s="55"/>
      <c r="S28" s="55"/>
      <c r="U28" s="55"/>
      <c r="V28" s="55"/>
      <c r="W28" s="8"/>
      <c r="Y28" s="53"/>
      <c r="Z28" s="55"/>
      <c r="AA28" s="55"/>
      <c r="AB28" s="202"/>
      <c r="AC28" s="55"/>
      <c r="AD28" s="55"/>
      <c r="AE28" s="53"/>
      <c r="AF28" s="55"/>
      <c r="AG28" s="55"/>
      <c r="AH28" s="202"/>
      <c r="AI28" s="55"/>
      <c r="AJ28" s="55"/>
      <c r="AK28" s="53"/>
      <c r="AM28" s="55"/>
      <c r="AO28" s="55"/>
      <c r="AP28" s="55"/>
      <c r="AQ28" s="8"/>
      <c r="AS28" s="53">
        <v>341988</v>
      </c>
      <c r="AT28" s="214">
        <v>1.3000000000000001E-2</v>
      </c>
      <c r="AU28" s="214">
        <v>1.3000000000000001E-2</v>
      </c>
      <c r="AV28" s="202">
        <v>0</v>
      </c>
      <c r="AW28" s="55">
        <v>0</v>
      </c>
      <c r="AX28" s="214">
        <v>0</v>
      </c>
      <c r="AY28" s="53"/>
      <c r="AZ28" s="55"/>
      <c r="BA28" s="55"/>
      <c r="BB28" s="202"/>
      <c r="BC28" s="55"/>
      <c r="BD28" s="55"/>
      <c r="BE28" s="53"/>
      <c r="BF28" s="55"/>
      <c r="BG28" s="55"/>
      <c r="BI28" s="55"/>
      <c r="BJ28" s="55"/>
      <c r="BK28" s="8"/>
      <c r="BM28" s="230"/>
      <c r="BN28" s="231"/>
      <c r="BO28" s="213"/>
      <c r="BP28" s="52"/>
      <c r="BQ28" s="213"/>
      <c r="BR28" s="54"/>
      <c r="BS28" s="73"/>
      <c r="BT28" s="54"/>
      <c r="BU28" s="53"/>
      <c r="BV28" s="53"/>
      <c r="BW28" s="54"/>
      <c r="BX28" s="56" t="str">
        <f t="shared" si="1"/>
        <v/>
      </c>
      <c r="BY28" s="53"/>
      <c r="BZ28" s="55"/>
      <c r="CA28" s="55"/>
      <c r="CC28" s="55"/>
      <c r="CD28" s="56" t="str">
        <f t="shared" si="2"/>
        <v/>
      </c>
      <c r="CE28" s="53"/>
      <c r="CG28" s="53"/>
      <c r="CH28" s="54"/>
      <c r="CI28" s="54"/>
      <c r="CJ28" s="52"/>
      <c r="CK28" s="54"/>
      <c r="CL28" s="56"/>
      <c r="CM28" s="53"/>
      <c r="CN28" s="55"/>
      <c r="CO28" s="55"/>
      <c r="CP28" s="203"/>
      <c r="CQ28" s="54"/>
      <c r="CR28" s="56"/>
      <c r="CS28" s="53"/>
      <c r="CT28" s="55"/>
      <c r="CU28" s="55"/>
      <c r="CW28" s="54"/>
      <c r="CX28" s="56"/>
      <c r="CY28" s="8"/>
      <c r="DA28" s="53"/>
      <c r="DB28" s="54"/>
      <c r="DC28" s="54"/>
      <c r="DD28" s="52"/>
      <c r="DE28" s="54"/>
      <c r="DF28" s="54"/>
      <c r="DG28" s="53"/>
      <c r="DH28" s="55"/>
      <c r="DI28" s="55"/>
      <c r="DJ28" s="202"/>
      <c r="DK28" s="55"/>
      <c r="DL28" s="55"/>
      <c r="DM28" s="53"/>
      <c r="DN28" s="55"/>
      <c r="DO28" s="55"/>
      <c r="DQ28" s="55"/>
      <c r="DR28" s="55"/>
      <c r="DS28" s="8"/>
      <c r="DU28" s="53"/>
      <c r="DV28" s="54"/>
      <c r="DW28" s="54"/>
      <c r="DX28" s="52"/>
      <c r="DY28" s="54"/>
      <c r="DZ28" s="54"/>
      <c r="EA28" s="53"/>
      <c r="EC28" s="57"/>
      <c r="EF28" s="56"/>
      <c r="EG28" s="53"/>
      <c r="EH28" s="55"/>
      <c r="EI28" s="55"/>
      <c r="EK28" s="55"/>
      <c r="EL28" s="55"/>
      <c r="EM28" s="8"/>
      <c r="EO28" s="53"/>
      <c r="EP28" s="54"/>
      <c r="EQ28" s="54"/>
      <c r="ER28" s="52"/>
      <c r="ES28" s="54"/>
      <c r="ET28" s="54"/>
      <c r="EU28" s="53"/>
      <c r="EV28" s="55"/>
      <c r="EW28" s="55"/>
      <c r="EZ28" s="56"/>
      <c r="FA28" s="53"/>
      <c r="FB28" s="55"/>
      <c r="FC28" s="55"/>
      <c r="FE28" s="55"/>
      <c r="FF28" s="55"/>
      <c r="FG28" s="8"/>
      <c r="FI28" s="53"/>
      <c r="FJ28" s="54"/>
      <c r="FK28" s="54"/>
      <c r="FL28" s="52"/>
      <c r="FM28" s="54"/>
      <c r="FN28" s="54"/>
      <c r="FO28" s="53"/>
      <c r="FP28" s="55"/>
      <c r="FQ28" s="55"/>
      <c r="FT28" s="56"/>
      <c r="FU28" s="53"/>
      <c r="FV28" s="55"/>
      <c r="FW28" s="55"/>
      <c r="FY28" s="55"/>
      <c r="FZ28" s="55"/>
      <c r="GA28" s="8"/>
      <c r="GC28" s="52"/>
      <c r="GD28" s="54"/>
      <c r="GE28" s="52"/>
      <c r="GF28" s="52"/>
      <c r="GG28" s="54"/>
      <c r="GH28" s="52"/>
      <c r="GI28" s="58"/>
      <c r="GN28" s="56"/>
      <c r="GU28" s="8"/>
      <c r="GW28" s="52"/>
      <c r="GX28" s="54"/>
      <c r="GY28" s="52"/>
      <c r="GZ28" s="52"/>
      <c r="HA28" s="54"/>
      <c r="HB28" s="52"/>
      <c r="HC28" s="58"/>
      <c r="HH28" s="56"/>
      <c r="HO28" s="8"/>
      <c r="HQ28" s="52"/>
      <c r="HR28" s="54"/>
      <c r="HS28" s="52"/>
      <c r="HT28" s="52"/>
      <c r="HU28" s="54"/>
      <c r="HV28" s="52"/>
      <c r="HW28" s="58"/>
      <c r="IB28" s="56"/>
      <c r="II28" s="8"/>
      <c r="IK28" s="52"/>
      <c r="IL28" s="54"/>
      <c r="IM28" s="52"/>
      <c r="IN28" s="52"/>
      <c r="IO28" s="54"/>
      <c r="IP28" s="52"/>
      <c r="IQ28" s="58"/>
      <c r="IV28" s="56"/>
    </row>
    <row r="29" spans="1:262" s="9" customFormat="1" ht="13.5" customHeight="1" x14ac:dyDescent="0.25">
      <c r="A29" s="51" t="s">
        <v>293</v>
      </c>
      <c r="B29" s="52" t="s">
        <v>452</v>
      </c>
      <c r="C29" s="8"/>
      <c r="E29" s="53"/>
      <c r="F29" s="54"/>
      <c r="G29" s="55"/>
      <c r="H29" s="52"/>
      <c r="I29" s="54"/>
      <c r="J29" s="55"/>
      <c r="K29" s="55"/>
      <c r="L29" s="55"/>
      <c r="M29" s="55"/>
      <c r="P29" s="56"/>
      <c r="Q29" s="53"/>
      <c r="R29" s="55"/>
      <c r="S29" s="55"/>
      <c r="U29" s="55"/>
      <c r="V29" s="55"/>
      <c r="W29" s="8"/>
      <c r="Y29" s="53"/>
      <c r="Z29" s="54"/>
      <c r="AA29" s="54"/>
      <c r="AB29" s="52"/>
      <c r="AC29" s="54"/>
      <c r="AD29" s="54"/>
      <c r="AE29" s="53"/>
      <c r="AF29" s="55"/>
      <c r="AG29" s="55"/>
      <c r="AH29" s="202"/>
      <c r="AI29" s="55"/>
      <c r="AJ29" s="55"/>
      <c r="AK29" s="53"/>
      <c r="AM29" s="55"/>
      <c r="AO29" s="55"/>
      <c r="AP29" s="55"/>
      <c r="AQ29" s="8"/>
      <c r="AS29" s="53"/>
      <c r="AT29" s="55"/>
      <c r="AU29" s="55"/>
      <c r="AV29" s="52"/>
      <c r="AW29" s="52"/>
      <c r="AX29" s="55"/>
      <c r="AY29" s="53"/>
      <c r="AZ29" s="55"/>
      <c r="BA29" s="55"/>
      <c r="BB29" s="202"/>
      <c r="BC29" s="55"/>
      <c r="BD29" s="55"/>
      <c r="BE29" s="53"/>
      <c r="BF29" s="55"/>
      <c r="BG29" s="55"/>
      <c r="BI29" s="55"/>
      <c r="BJ29" s="55"/>
      <c r="BK29" s="8"/>
      <c r="BM29" s="230">
        <v>616440</v>
      </c>
      <c r="BN29" s="231">
        <v>1.4E-2</v>
      </c>
      <c r="BO29" s="213">
        <v>1.6E-2</v>
      </c>
      <c r="BP29" s="52">
        <v>22</v>
      </c>
      <c r="BQ29" s="213">
        <f>ROUND(BP29/BK$3,4)</f>
        <v>3.8100000000000002E-2</v>
      </c>
      <c r="BR29" s="54">
        <f>BQ29-AW29</f>
        <v>3.8100000000000002E-2</v>
      </c>
      <c r="BS29" s="73">
        <v>616440</v>
      </c>
      <c r="BT29" s="54">
        <v>1.4E-2</v>
      </c>
      <c r="BU29" s="53">
        <v>1.6E-2</v>
      </c>
      <c r="BV29" s="53">
        <v>8</v>
      </c>
      <c r="BW29" s="213">
        <f>ROUND(BV29/BS$3,4)</f>
        <v>7.2700000000000001E-2</v>
      </c>
      <c r="BX29" s="56">
        <f t="shared" si="1"/>
        <v>0</v>
      </c>
      <c r="BY29" s="53">
        <v>433057</v>
      </c>
      <c r="BZ29" s="55">
        <v>2.12E-2</v>
      </c>
      <c r="CA29" s="53">
        <v>-6.0000000000000001E-3</v>
      </c>
      <c r="CB29" s="14">
        <f>BP29-BV29</f>
        <v>14</v>
      </c>
      <c r="CC29" s="213">
        <f>ROUND(CB29/BY$3,4)</f>
        <v>0.03</v>
      </c>
      <c r="CD29" s="56">
        <f t="shared" si="2"/>
        <v>0</v>
      </c>
      <c r="CE29" s="53" t="s">
        <v>750</v>
      </c>
      <c r="CG29" s="53">
        <v>569897</v>
      </c>
      <c r="CH29" s="54">
        <v>2.2000000000000002E-2</v>
      </c>
      <c r="CI29" s="54">
        <v>2.2000000000000002E-2</v>
      </c>
      <c r="CJ29" s="52">
        <v>12</v>
      </c>
      <c r="CK29" s="54">
        <v>0.02</v>
      </c>
      <c r="CL29" s="56">
        <f>CK29-BQ29</f>
        <v>-1.8100000000000002E-2</v>
      </c>
      <c r="CM29" s="53">
        <v>569897</v>
      </c>
      <c r="CN29" s="55">
        <v>2.2000000000000002E-2</v>
      </c>
      <c r="CO29" s="55">
        <v>0</v>
      </c>
      <c r="CP29" s="203">
        <v>1</v>
      </c>
      <c r="CQ29" s="213">
        <f>ROUND(CP29/CM$3,4)</f>
        <v>2.7799999999999998E-2</v>
      </c>
      <c r="CR29" s="56">
        <f t="shared" si="9"/>
        <v>0</v>
      </c>
      <c r="CS29" s="53">
        <v>568319</v>
      </c>
      <c r="CT29" s="55">
        <v>2.4E-2</v>
      </c>
      <c r="CU29" s="55">
        <v>0</v>
      </c>
      <c r="CV29" s="9">
        <f>CJ29-CP29</f>
        <v>11</v>
      </c>
      <c r="CW29" s="213">
        <f>ROUND(CV29/CS$3,4)</f>
        <v>2.0299999999999999E-2</v>
      </c>
      <c r="CX29" s="56">
        <f t="shared" si="11"/>
        <v>0</v>
      </c>
      <c r="CY29" s="8"/>
      <c r="DA29" s="53">
        <v>687225</v>
      </c>
      <c r="DB29" s="54">
        <v>0.03</v>
      </c>
      <c r="DC29" s="54">
        <v>8.0000000000000002E-3</v>
      </c>
      <c r="DD29" s="52">
        <v>18</v>
      </c>
      <c r="DE29" s="54">
        <v>3.1E-2</v>
      </c>
      <c r="DF29" s="54">
        <v>1.0999999999999999E-2</v>
      </c>
      <c r="DG29" s="53">
        <v>687225</v>
      </c>
      <c r="DH29" s="55">
        <v>0.03</v>
      </c>
      <c r="DI29" s="55">
        <v>8.0000000000000002E-3</v>
      </c>
      <c r="DJ29" s="202">
        <v>0</v>
      </c>
      <c r="DK29" s="55">
        <v>0</v>
      </c>
      <c r="DL29" s="55">
        <v>0</v>
      </c>
      <c r="DM29" s="53">
        <v>551784</v>
      </c>
      <c r="DN29" s="55">
        <v>0.03</v>
      </c>
      <c r="DO29" s="55">
        <v>0</v>
      </c>
      <c r="DP29" s="9">
        <v>18</v>
      </c>
      <c r="DQ29" s="55">
        <v>3.1E-2</v>
      </c>
      <c r="DR29" s="55">
        <v>1.0999999999999999E-2</v>
      </c>
      <c r="DS29" s="8"/>
      <c r="DU29" s="53"/>
      <c r="DV29" s="54"/>
      <c r="DW29" s="54"/>
      <c r="DX29" s="52"/>
      <c r="DY29" s="54"/>
      <c r="DZ29" s="54"/>
      <c r="EA29" s="53"/>
      <c r="EC29" s="57"/>
      <c r="EF29" s="56"/>
      <c r="EG29" s="53"/>
      <c r="EH29" s="55"/>
      <c r="EI29" s="55"/>
      <c r="EK29" s="55"/>
      <c r="EL29" s="55"/>
      <c r="EM29" s="8"/>
      <c r="EO29" s="53"/>
      <c r="EP29" s="54"/>
      <c r="EQ29" s="54"/>
      <c r="ER29" s="52"/>
      <c r="ES29" s="54"/>
      <c r="ET29" s="54"/>
      <c r="EU29" s="53"/>
      <c r="EV29" s="55"/>
      <c r="EW29" s="55"/>
      <c r="EZ29" s="56"/>
      <c r="FA29" s="53"/>
      <c r="FB29" s="55"/>
      <c r="FC29" s="55"/>
      <c r="FE29" s="55"/>
      <c r="FF29" s="55"/>
      <c r="FG29" s="8"/>
      <c r="FI29" s="53"/>
      <c r="FJ29" s="54"/>
      <c r="FK29" s="54"/>
      <c r="FL29" s="52"/>
      <c r="FM29" s="54"/>
      <c r="FN29" s="54"/>
      <c r="FO29" s="53"/>
      <c r="FP29" s="55"/>
      <c r="FQ29" s="55"/>
      <c r="FT29" s="56"/>
      <c r="FU29" s="53"/>
      <c r="FV29" s="55"/>
      <c r="FW29" s="55"/>
      <c r="FY29" s="55"/>
      <c r="FZ29" s="55"/>
      <c r="GA29" s="66"/>
      <c r="GB29" s="60"/>
      <c r="GC29" s="60"/>
      <c r="GD29" s="61"/>
      <c r="GE29" s="53"/>
      <c r="GF29" s="53"/>
      <c r="GG29" s="54"/>
      <c r="GH29" s="53"/>
      <c r="GI29" s="63"/>
      <c r="GJ29" s="52"/>
      <c r="GK29" s="52"/>
      <c r="GL29" s="52"/>
      <c r="GM29" s="52"/>
      <c r="GN29" s="64"/>
      <c r="GO29" s="52"/>
      <c r="GP29" s="52"/>
      <c r="GQ29" s="52"/>
      <c r="GR29" s="52"/>
      <c r="GS29" s="52"/>
      <c r="GT29" s="52"/>
      <c r="GU29" s="66"/>
      <c r="GV29" s="60"/>
      <c r="GW29" s="60"/>
      <c r="GX29" s="61"/>
      <c r="GY29" s="53"/>
      <c r="GZ29" s="53"/>
      <c r="HA29" s="54"/>
      <c r="HB29" s="53"/>
      <c r="HC29" s="63"/>
      <c r="HD29" s="52"/>
      <c r="HE29" s="52"/>
      <c r="HF29" s="52"/>
      <c r="HG29" s="52"/>
      <c r="HH29" s="64"/>
      <c r="HI29" s="52"/>
      <c r="HJ29" s="52"/>
      <c r="HK29" s="52"/>
      <c r="HL29" s="52"/>
      <c r="HM29" s="52"/>
      <c r="HN29" s="52"/>
      <c r="HO29" s="66"/>
      <c r="HP29" s="60"/>
      <c r="HQ29" s="60"/>
      <c r="HR29" s="61"/>
      <c r="HS29" s="53"/>
      <c r="HT29" s="53"/>
      <c r="HU29" s="54"/>
      <c r="HV29" s="53"/>
      <c r="HW29" s="63"/>
      <c r="HX29" s="52"/>
      <c r="HY29" s="52"/>
      <c r="HZ29" s="52"/>
      <c r="IA29" s="52"/>
      <c r="IB29" s="64"/>
      <c r="IC29" s="52"/>
      <c r="ID29" s="52"/>
      <c r="IE29" s="52"/>
      <c r="IF29" s="52"/>
      <c r="IG29" s="52"/>
      <c r="IH29" s="52"/>
      <c r="II29" s="66"/>
      <c r="IJ29" s="60"/>
      <c r="IK29" s="60"/>
      <c r="IL29" s="61"/>
      <c r="IM29" s="53"/>
      <c r="IN29" s="53"/>
      <c r="IO29" s="54"/>
      <c r="IP29" s="53"/>
      <c r="IQ29" s="63"/>
      <c r="IR29" s="52"/>
      <c r="IS29" s="52"/>
      <c r="IT29" s="52"/>
      <c r="IU29" s="52"/>
      <c r="IV29" s="64"/>
      <c r="IW29" s="52"/>
      <c r="IX29" s="52"/>
      <c r="IY29" s="52"/>
      <c r="IZ29" s="52"/>
      <c r="JA29" s="52"/>
      <c r="JB29" s="52"/>
    </row>
    <row r="30" spans="1:262" s="9" customFormat="1" ht="13.5" customHeight="1" x14ac:dyDescent="0.25">
      <c r="A30" s="51" t="s">
        <v>787</v>
      </c>
      <c r="B30" s="52" t="s">
        <v>786</v>
      </c>
      <c r="C30" s="8"/>
      <c r="E30" s="53"/>
      <c r="F30" s="54"/>
      <c r="G30" s="55"/>
      <c r="H30" s="52"/>
      <c r="I30" s="54"/>
      <c r="J30" s="55"/>
      <c r="K30" s="55"/>
      <c r="L30" s="55"/>
      <c r="M30" s="55"/>
      <c r="P30" s="56"/>
      <c r="Q30" s="53"/>
      <c r="R30" s="55"/>
      <c r="S30" s="55"/>
      <c r="U30" s="55"/>
      <c r="V30" s="55"/>
      <c r="W30" s="8"/>
      <c r="Y30" s="53"/>
      <c r="Z30" s="54"/>
      <c r="AA30" s="54"/>
      <c r="AB30" s="52"/>
      <c r="AC30" s="54"/>
      <c r="AD30" s="54"/>
      <c r="AE30" s="53"/>
      <c r="AF30" s="55"/>
      <c r="AG30" s="55"/>
      <c r="AH30" s="202"/>
      <c r="AI30" s="55"/>
      <c r="AJ30" s="55"/>
      <c r="AK30" s="53"/>
      <c r="AM30" s="55"/>
      <c r="AO30" s="55"/>
      <c r="AP30" s="55"/>
      <c r="AQ30" s="8"/>
      <c r="AS30" s="53"/>
      <c r="AT30" s="55"/>
      <c r="AU30" s="55"/>
      <c r="AV30" s="52"/>
      <c r="AW30" s="52"/>
      <c r="AX30" s="55"/>
      <c r="AY30" s="53"/>
      <c r="AZ30" s="55"/>
      <c r="BA30" s="55"/>
      <c r="BB30" s="202"/>
      <c r="BC30" s="55"/>
      <c r="BD30" s="55"/>
      <c r="BE30" s="53"/>
      <c r="BF30" s="55"/>
      <c r="BG30" s="55"/>
      <c r="BI30" s="55"/>
      <c r="BJ30" s="55"/>
      <c r="BK30" s="8"/>
      <c r="BM30" s="230"/>
      <c r="BN30" s="231"/>
      <c r="BO30" s="213"/>
      <c r="BP30" s="52"/>
      <c r="BQ30" s="213"/>
      <c r="BR30" s="54"/>
      <c r="BS30" s="73"/>
      <c r="BT30" s="54"/>
      <c r="BU30" s="53"/>
      <c r="BV30" s="53"/>
      <c r="BW30" s="213"/>
      <c r="BX30" s="56"/>
      <c r="BY30" s="53"/>
      <c r="BZ30" s="55"/>
      <c r="CA30" s="53"/>
      <c r="CB30" s="14"/>
      <c r="CC30" s="213"/>
      <c r="CD30" s="56"/>
      <c r="CE30" s="3" t="s">
        <v>786</v>
      </c>
      <c r="CG30" s="53">
        <v>156026</v>
      </c>
      <c r="CH30" s="54">
        <v>6.0000000000000001E-3</v>
      </c>
      <c r="CI30" s="54">
        <v>6.0000000000000001E-3</v>
      </c>
      <c r="CJ30" s="52">
        <v>2</v>
      </c>
      <c r="CK30" s="54">
        <v>0</v>
      </c>
      <c r="CL30" s="56"/>
      <c r="CM30" s="53">
        <v>156026</v>
      </c>
      <c r="CN30" s="54">
        <v>6.0000000000000001E-3</v>
      </c>
      <c r="CO30" s="55">
        <v>0</v>
      </c>
      <c r="CP30" s="203">
        <v>0</v>
      </c>
      <c r="CQ30" s="213">
        <f>ROUND(CP30/CM$3,4)</f>
        <v>0</v>
      </c>
      <c r="CR30" s="56">
        <f>IF(CQ30="","",0)</f>
        <v>0</v>
      </c>
      <c r="CS30" s="53">
        <v>123132</v>
      </c>
      <c r="CT30" s="55">
        <v>5.0000000000000001E-3</v>
      </c>
      <c r="CU30" s="55">
        <v>0</v>
      </c>
      <c r="CV30" s="9">
        <f>CJ30-CP30</f>
        <v>2</v>
      </c>
      <c r="CW30" s="213">
        <f>ROUND(CV30/CS$3,4)</f>
        <v>3.7000000000000002E-3</v>
      </c>
      <c r="CX30" s="56">
        <f>IF(CW30="","",0)</f>
        <v>0</v>
      </c>
      <c r="CY30" s="8"/>
      <c r="DA30" s="53"/>
      <c r="DB30" s="54"/>
      <c r="DC30" s="54"/>
      <c r="DD30" s="52"/>
      <c r="DE30" s="54"/>
      <c r="DF30" s="54"/>
      <c r="DG30" s="53"/>
      <c r="DH30" s="55"/>
      <c r="DI30" s="55"/>
      <c r="DJ30" s="202"/>
      <c r="DK30" s="55"/>
      <c r="DL30" s="55"/>
      <c r="DM30" s="53"/>
      <c r="DN30" s="55"/>
      <c r="DO30" s="55"/>
      <c r="DQ30" s="55"/>
      <c r="DR30" s="55"/>
      <c r="DS30" s="8"/>
      <c r="DU30" s="53"/>
      <c r="DV30" s="54"/>
      <c r="DW30" s="54"/>
      <c r="DX30" s="52"/>
      <c r="DY30" s="54"/>
      <c r="DZ30" s="54"/>
      <c r="EA30" s="53"/>
      <c r="EC30" s="57"/>
      <c r="EF30" s="56"/>
      <c r="EG30" s="53"/>
      <c r="EH30" s="55"/>
      <c r="EI30" s="55"/>
      <c r="EK30" s="55"/>
      <c r="EL30" s="55"/>
      <c r="EM30" s="8"/>
      <c r="EO30" s="53"/>
      <c r="EP30" s="54"/>
      <c r="EQ30" s="54"/>
      <c r="ER30" s="52"/>
      <c r="ES30" s="54"/>
      <c r="ET30" s="54"/>
      <c r="EU30" s="53"/>
      <c r="EV30" s="55"/>
      <c r="EW30" s="55"/>
      <c r="EZ30" s="56"/>
      <c r="FA30" s="53"/>
      <c r="FB30" s="55"/>
      <c r="FC30" s="55"/>
      <c r="FE30" s="55"/>
      <c r="FF30" s="55"/>
      <c r="FG30" s="8"/>
      <c r="FI30" s="53"/>
      <c r="FJ30" s="54"/>
      <c r="FK30" s="54"/>
      <c r="FL30" s="52"/>
      <c r="FM30" s="54"/>
      <c r="FN30" s="54"/>
      <c r="FO30" s="53"/>
      <c r="FP30" s="55"/>
      <c r="FQ30" s="55"/>
      <c r="FT30" s="56"/>
      <c r="FU30" s="53"/>
      <c r="FV30" s="55"/>
      <c r="FW30" s="55"/>
      <c r="FY30" s="55"/>
      <c r="FZ30" s="55"/>
      <c r="GA30" s="66"/>
      <c r="GB30" s="60"/>
      <c r="GC30" s="60"/>
      <c r="GD30" s="61"/>
      <c r="GE30" s="53"/>
      <c r="GF30" s="53"/>
      <c r="GG30" s="54"/>
      <c r="GH30" s="53"/>
      <c r="GI30" s="63"/>
      <c r="GJ30" s="52"/>
      <c r="GK30" s="52"/>
      <c r="GL30" s="52"/>
      <c r="GM30" s="52"/>
      <c r="GN30" s="64"/>
      <c r="GO30" s="52"/>
      <c r="GP30" s="52"/>
      <c r="GQ30" s="52"/>
      <c r="GR30" s="52"/>
      <c r="GS30" s="52"/>
      <c r="GT30" s="52"/>
      <c r="GU30" s="66"/>
      <c r="GV30" s="60"/>
      <c r="GW30" s="60"/>
      <c r="GX30" s="61"/>
      <c r="GY30" s="53"/>
      <c r="GZ30" s="53"/>
      <c r="HA30" s="54"/>
      <c r="HB30" s="53"/>
      <c r="HC30" s="63"/>
      <c r="HD30" s="52"/>
      <c r="HE30" s="52"/>
      <c r="HF30" s="52"/>
      <c r="HG30" s="52"/>
      <c r="HH30" s="64"/>
      <c r="HI30" s="52"/>
      <c r="HJ30" s="52"/>
      <c r="HK30" s="52"/>
      <c r="HL30" s="52"/>
      <c r="HM30" s="52"/>
      <c r="HN30" s="52"/>
      <c r="HO30" s="66"/>
      <c r="HP30" s="60"/>
      <c r="HQ30" s="60"/>
      <c r="HR30" s="61"/>
      <c r="HS30" s="53"/>
      <c r="HT30" s="53"/>
      <c r="HU30" s="54"/>
      <c r="HV30" s="53"/>
      <c r="HW30" s="63"/>
      <c r="HX30" s="52"/>
      <c r="HY30" s="52"/>
      <c r="HZ30" s="52"/>
      <c r="IA30" s="52"/>
      <c r="IB30" s="64"/>
      <c r="IC30" s="52"/>
      <c r="ID30" s="52"/>
      <c r="IE30" s="52"/>
      <c r="IF30" s="52"/>
      <c r="IG30" s="52"/>
      <c r="IH30" s="52"/>
      <c r="II30" s="66"/>
      <c r="IJ30" s="60"/>
      <c r="IK30" s="60"/>
      <c r="IL30" s="61"/>
      <c r="IM30" s="53"/>
      <c r="IN30" s="53"/>
      <c r="IO30" s="54"/>
      <c r="IP30" s="53"/>
      <c r="IQ30" s="63"/>
      <c r="IR30" s="52"/>
      <c r="IS30" s="52"/>
      <c r="IT30" s="52"/>
      <c r="IU30" s="52"/>
      <c r="IV30" s="64"/>
      <c r="IW30" s="52"/>
      <c r="IX30" s="52"/>
      <c r="IY30" s="52"/>
      <c r="IZ30" s="52"/>
      <c r="JA30" s="52"/>
      <c r="JB30" s="52"/>
    </row>
    <row r="31" spans="1:262" s="9" customFormat="1" ht="13.5" customHeight="1" x14ac:dyDescent="0.25">
      <c r="A31" s="51" t="s">
        <v>324</v>
      </c>
      <c r="B31" s="52" t="s">
        <v>387</v>
      </c>
      <c r="C31" s="8"/>
      <c r="E31" s="53"/>
      <c r="F31" s="54"/>
      <c r="G31" s="55"/>
      <c r="H31" s="52"/>
      <c r="I31" s="54"/>
      <c r="J31" s="55"/>
      <c r="K31" s="55"/>
      <c r="L31" s="55"/>
      <c r="M31" s="55"/>
      <c r="P31" s="56"/>
      <c r="Q31" s="53"/>
      <c r="R31" s="55"/>
      <c r="S31" s="55"/>
      <c r="U31" s="55"/>
      <c r="V31" s="55"/>
      <c r="W31" s="8"/>
      <c r="Y31" s="53"/>
      <c r="Z31" s="54"/>
      <c r="AA31" s="54"/>
      <c r="AB31" s="52"/>
      <c r="AC31" s="54"/>
      <c r="AD31" s="54"/>
      <c r="AE31" s="53"/>
      <c r="AF31" s="55"/>
      <c r="AG31" s="55"/>
      <c r="AH31" s="202"/>
      <c r="AI31" s="55"/>
      <c r="AJ31" s="55"/>
      <c r="AK31" s="53"/>
      <c r="AM31" s="55"/>
      <c r="AO31" s="55"/>
      <c r="AP31" s="55"/>
      <c r="AQ31" s="8"/>
      <c r="AS31" s="53"/>
      <c r="AT31" s="55"/>
      <c r="AU31" s="55"/>
      <c r="AV31" s="52"/>
      <c r="AW31" s="52"/>
      <c r="AX31" s="55"/>
      <c r="AY31" s="53"/>
      <c r="AZ31" s="55"/>
      <c r="BA31" s="55"/>
      <c r="BB31" s="202"/>
      <c r="BC31" s="55"/>
      <c r="BD31" s="55"/>
      <c r="BE31" s="53"/>
      <c r="BF31" s="55"/>
      <c r="BG31" s="55"/>
      <c r="BI31" s="55"/>
      <c r="BJ31" s="55"/>
      <c r="BK31" s="8"/>
      <c r="BM31" s="230"/>
      <c r="BN31" s="231"/>
      <c r="BO31" s="213"/>
      <c r="BP31" s="52"/>
      <c r="BQ31" s="213"/>
      <c r="BR31" s="54"/>
      <c r="BS31" s="73"/>
      <c r="BT31" s="54"/>
      <c r="BU31" s="53"/>
      <c r="BV31" s="53"/>
      <c r="BW31" s="213"/>
      <c r="BX31" s="56"/>
      <c r="BY31" s="53"/>
      <c r="BZ31" s="55"/>
      <c r="CA31" s="53"/>
      <c r="CB31" s="14"/>
      <c r="CC31" s="213"/>
      <c r="CD31" s="56"/>
      <c r="CE31" s="53"/>
      <c r="CG31" s="53">
        <v>321124</v>
      </c>
      <c r="CH31" s="54">
        <v>1.2E-2</v>
      </c>
      <c r="CI31" s="54">
        <v>1.24E-2</v>
      </c>
      <c r="CJ31" s="52">
        <v>6</v>
      </c>
      <c r="CK31" s="54">
        <v>0.01</v>
      </c>
      <c r="CL31" s="56"/>
      <c r="CM31" s="53">
        <v>321124</v>
      </c>
      <c r="CN31" s="54">
        <v>1.2E-2</v>
      </c>
      <c r="CO31" s="55">
        <v>0</v>
      </c>
      <c r="CP31" s="203">
        <v>0</v>
      </c>
      <c r="CQ31" s="213">
        <f>ROUND(CP31/CM$3,4)</f>
        <v>0</v>
      </c>
      <c r="CR31" s="56">
        <f>IF(CQ31="","",0)</f>
        <v>0</v>
      </c>
      <c r="CS31" s="53">
        <v>311199</v>
      </c>
      <c r="CT31" s="55">
        <v>1.3000000000000001E-2</v>
      </c>
      <c r="CU31" s="55">
        <v>0</v>
      </c>
      <c r="CV31" s="9">
        <f>CJ31-CP31</f>
        <v>6</v>
      </c>
      <c r="CW31" s="213">
        <f>ROUND(CV31/CS$3,4)</f>
        <v>1.11E-2</v>
      </c>
      <c r="CX31" s="56">
        <f>IF(CW31="","",0)</f>
        <v>0</v>
      </c>
      <c r="CY31" s="8"/>
      <c r="DA31" s="53"/>
      <c r="DB31" s="54"/>
      <c r="DC31" s="54"/>
      <c r="DD31" s="52"/>
      <c r="DE31" s="54"/>
      <c r="DF31" s="54"/>
      <c r="DG31" s="53"/>
      <c r="DH31" s="55"/>
      <c r="DI31" s="55"/>
      <c r="DJ31" s="202"/>
      <c r="DK31" s="55"/>
      <c r="DL31" s="55"/>
      <c r="DM31" s="53"/>
      <c r="DN31" s="55"/>
      <c r="DO31" s="55"/>
      <c r="DQ31" s="55"/>
      <c r="DR31" s="55"/>
      <c r="DS31" s="8"/>
      <c r="DU31" s="53"/>
      <c r="DV31" s="54"/>
      <c r="DW31" s="54"/>
      <c r="DX31" s="52"/>
      <c r="DY31" s="54"/>
      <c r="DZ31" s="54"/>
      <c r="EA31" s="53"/>
      <c r="EC31" s="57"/>
      <c r="EF31" s="56"/>
      <c r="EG31" s="53"/>
      <c r="EH31" s="55"/>
      <c r="EI31" s="55"/>
      <c r="EK31" s="55"/>
      <c r="EL31" s="55"/>
      <c r="EM31" s="8"/>
      <c r="EO31" s="53"/>
      <c r="EP31" s="54"/>
      <c r="EQ31" s="54"/>
      <c r="ER31" s="52"/>
      <c r="ES31" s="54"/>
      <c r="ET31" s="54"/>
      <c r="EU31" s="53"/>
      <c r="EV31" s="55"/>
      <c r="EW31" s="55"/>
      <c r="EZ31" s="56"/>
      <c r="FA31" s="53"/>
      <c r="FB31" s="55"/>
      <c r="FC31" s="55"/>
      <c r="FE31" s="55"/>
      <c r="FF31" s="55"/>
      <c r="FG31" s="8"/>
      <c r="FI31" s="53"/>
      <c r="FJ31" s="54"/>
      <c r="FK31" s="54"/>
      <c r="FL31" s="52"/>
      <c r="FM31" s="54"/>
      <c r="FN31" s="54"/>
      <c r="FO31" s="53"/>
      <c r="FP31" s="55"/>
      <c r="FQ31" s="55"/>
      <c r="FT31" s="56"/>
      <c r="FU31" s="53"/>
      <c r="FV31" s="55"/>
      <c r="FW31" s="55"/>
      <c r="FY31" s="55"/>
      <c r="FZ31" s="55"/>
      <c r="GA31" s="66"/>
      <c r="GB31" s="60"/>
      <c r="GC31" s="60"/>
      <c r="GD31" s="61"/>
      <c r="GE31" s="53"/>
      <c r="GF31" s="53"/>
      <c r="GG31" s="54"/>
      <c r="GH31" s="53"/>
      <c r="GI31" s="63"/>
      <c r="GJ31" s="52"/>
      <c r="GK31" s="52"/>
      <c r="GL31" s="52"/>
      <c r="GM31" s="52"/>
      <c r="GN31" s="64"/>
      <c r="GO31" s="52"/>
      <c r="GP31" s="52"/>
      <c r="GQ31" s="52"/>
      <c r="GR31" s="52"/>
      <c r="GS31" s="52"/>
      <c r="GT31" s="52"/>
      <c r="GU31" s="66"/>
      <c r="GV31" s="60"/>
      <c r="GW31" s="60"/>
      <c r="GX31" s="61"/>
      <c r="GY31" s="53"/>
      <c r="GZ31" s="53"/>
      <c r="HA31" s="54"/>
      <c r="HB31" s="53"/>
      <c r="HC31" s="63"/>
      <c r="HD31" s="52"/>
      <c r="HE31" s="52"/>
      <c r="HF31" s="52"/>
      <c r="HG31" s="52"/>
      <c r="HH31" s="64"/>
      <c r="HI31" s="52"/>
      <c r="HJ31" s="52"/>
      <c r="HK31" s="52"/>
      <c r="HL31" s="52"/>
      <c r="HM31" s="52"/>
      <c r="HN31" s="52"/>
      <c r="HO31" s="66"/>
      <c r="HP31" s="60"/>
      <c r="HQ31" s="60"/>
      <c r="HR31" s="61"/>
      <c r="HS31" s="53"/>
      <c r="HT31" s="53"/>
      <c r="HU31" s="54"/>
      <c r="HV31" s="53"/>
      <c r="HW31" s="63"/>
      <c r="HX31" s="52"/>
      <c r="HY31" s="52"/>
      <c r="HZ31" s="52"/>
      <c r="IA31" s="52"/>
      <c r="IB31" s="64"/>
      <c r="IC31" s="52"/>
      <c r="ID31" s="52"/>
      <c r="IE31" s="52"/>
      <c r="IF31" s="52"/>
      <c r="IG31" s="52"/>
      <c r="IH31" s="52"/>
      <c r="II31" s="66"/>
      <c r="IJ31" s="60"/>
      <c r="IK31" s="60"/>
      <c r="IL31" s="61"/>
      <c r="IM31" s="53"/>
      <c r="IN31" s="53"/>
      <c r="IO31" s="54"/>
      <c r="IP31" s="53"/>
      <c r="IQ31" s="63"/>
      <c r="IR31" s="52"/>
      <c r="IS31" s="52"/>
      <c r="IT31" s="52"/>
      <c r="IU31" s="52"/>
      <c r="IV31" s="64"/>
      <c r="IW31" s="52"/>
      <c r="IX31" s="52"/>
      <c r="IY31" s="52"/>
      <c r="IZ31" s="52"/>
      <c r="JA31" s="52"/>
      <c r="JB31" s="52"/>
    </row>
    <row r="32" spans="1:262" s="9" customFormat="1" ht="13.5" customHeight="1" x14ac:dyDescent="0.25">
      <c r="A32" s="51" t="s">
        <v>781</v>
      </c>
      <c r="B32" s="52" t="s">
        <v>772</v>
      </c>
      <c r="C32" s="8"/>
      <c r="E32" s="53"/>
      <c r="F32" s="54"/>
      <c r="G32" s="54"/>
      <c r="H32" s="52"/>
      <c r="I32" s="54"/>
      <c r="J32" s="54"/>
      <c r="K32" s="55"/>
      <c r="L32" s="55"/>
      <c r="M32" s="55"/>
      <c r="P32" s="56"/>
      <c r="Q32" s="53"/>
      <c r="R32" s="55"/>
      <c r="S32" s="55"/>
      <c r="U32" s="55"/>
      <c r="V32" s="55"/>
      <c r="W32" s="8"/>
      <c r="Y32" s="53"/>
      <c r="Z32" s="54"/>
      <c r="AA32" s="54"/>
      <c r="AB32" s="52"/>
      <c r="AC32" s="54"/>
      <c r="AD32" s="54"/>
      <c r="AE32" s="53"/>
      <c r="AF32" s="55"/>
      <c r="AG32" s="55"/>
      <c r="AH32" s="202"/>
      <c r="AI32" s="55"/>
      <c r="AJ32" s="55"/>
      <c r="AK32" s="53"/>
      <c r="AM32" s="55"/>
      <c r="AO32" s="55"/>
      <c r="AP32" s="55"/>
      <c r="AQ32" s="8"/>
      <c r="AS32" s="53"/>
      <c r="AT32" s="55"/>
      <c r="AU32" s="55"/>
      <c r="AV32" s="52"/>
      <c r="AW32" s="55"/>
      <c r="AX32" s="55"/>
      <c r="AY32" s="53"/>
      <c r="AZ32" s="55"/>
      <c r="BA32" s="55"/>
      <c r="BB32" s="202"/>
      <c r="BC32" s="55"/>
      <c r="BD32" s="55"/>
      <c r="BE32" s="53"/>
      <c r="BF32" s="55"/>
      <c r="BG32" s="55"/>
      <c r="BI32" s="55"/>
      <c r="BJ32" s="55"/>
      <c r="BK32" s="8"/>
      <c r="BM32" s="230">
        <v>133473</v>
      </c>
      <c r="BN32" s="232">
        <v>5.1000000000000004E-3</v>
      </c>
      <c r="BO32" s="213">
        <v>0</v>
      </c>
      <c r="BP32" s="52">
        <v>1</v>
      </c>
      <c r="BQ32" s="213">
        <f>ROUND(BP32/BK$3,4)</f>
        <v>1.6999999999999999E-3</v>
      </c>
      <c r="BR32" s="54">
        <v>0</v>
      </c>
      <c r="BS32" s="73">
        <v>133473</v>
      </c>
      <c r="BT32" s="55">
        <v>5.1000000000000004E-3</v>
      </c>
      <c r="BU32" s="53">
        <v>0</v>
      </c>
      <c r="BV32" s="53">
        <v>0</v>
      </c>
      <c r="BW32" s="213">
        <f>ROUND(BV32/BS$3,4)</f>
        <v>0</v>
      </c>
      <c r="BX32" s="56">
        <f t="shared" si="1"/>
        <v>0</v>
      </c>
      <c r="BY32" s="53">
        <v>106484</v>
      </c>
      <c r="BZ32" s="55">
        <v>5.2000000000000006E-3</v>
      </c>
      <c r="CA32" s="53">
        <v>-6.0000000000000001E-3</v>
      </c>
      <c r="CB32" s="14">
        <f>BP32-BV32</f>
        <v>1</v>
      </c>
      <c r="CC32" s="213">
        <f>ROUND(CB32/BY$3,4)</f>
        <v>2.0999999999999999E-3</v>
      </c>
      <c r="CD32" s="56">
        <f t="shared" si="2"/>
        <v>0</v>
      </c>
      <c r="CE32" s="53"/>
      <c r="CG32" s="53">
        <v>145809</v>
      </c>
      <c r="CH32" s="54">
        <v>5.0000000000000001E-3</v>
      </c>
      <c r="CI32" s="54">
        <v>5.0000000000000001E-4</v>
      </c>
      <c r="CJ32" s="52">
        <v>2</v>
      </c>
      <c r="CK32" s="54">
        <v>0</v>
      </c>
      <c r="CL32" s="56"/>
      <c r="CM32" s="53">
        <v>145809</v>
      </c>
      <c r="CN32" s="54">
        <v>5.0000000000000001E-3</v>
      </c>
      <c r="CO32" s="55">
        <v>0</v>
      </c>
      <c r="CP32" s="203">
        <v>0</v>
      </c>
      <c r="CQ32" s="213">
        <f>ROUND(CP32/CM$3,4)</f>
        <v>0</v>
      </c>
      <c r="CR32" s="56">
        <f>IF(CQ32="","",0)</f>
        <v>0</v>
      </c>
      <c r="CS32" s="53">
        <v>135312</v>
      </c>
      <c r="CT32" s="55">
        <v>5.0000000000000001E-3</v>
      </c>
      <c r="CU32" s="55">
        <v>0</v>
      </c>
      <c r="CV32" s="9">
        <f>CJ32-CP32</f>
        <v>2</v>
      </c>
      <c r="CW32" s="213">
        <f>ROUND(CV32/CS$3,4)</f>
        <v>3.7000000000000002E-3</v>
      </c>
      <c r="CX32" s="56">
        <f>IF(CW32="","",0)</f>
        <v>0</v>
      </c>
      <c r="CY32" s="8"/>
      <c r="DA32" s="53">
        <v>204049</v>
      </c>
      <c r="DB32" s="54">
        <v>8.9999999999999993E-3</v>
      </c>
      <c r="DC32" s="54">
        <v>3.0000000000000001E-3</v>
      </c>
      <c r="DD32" s="52">
        <v>5</v>
      </c>
      <c r="DE32" s="54">
        <v>8.9999999999999993E-3</v>
      </c>
      <c r="DF32" s="54">
        <v>5.0000000000000001E-3</v>
      </c>
      <c r="DG32" s="53">
        <v>204049</v>
      </c>
      <c r="DH32" s="55">
        <v>8.9999999999999993E-3</v>
      </c>
      <c r="DI32" s="55">
        <v>3.0000000000000001E-3</v>
      </c>
      <c r="DJ32" s="202">
        <v>0</v>
      </c>
      <c r="DK32" s="55">
        <v>0</v>
      </c>
      <c r="DL32" s="55">
        <v>0</v>
      </c>
      <c r="DM32" s="53">
        <v>137490</v>
      </c>
      <c r="DN32" s="55">
        <v>8.0000000000000002E-3</v>
      </c>
      <c r="DO32" s="55">
        <v>-1E-3</v>
      </c>
      <c r="DP32" s="9">
        <v>5</v>
      </c>
      <c r="DQ32" s="55">
        <v>8.9999999999999993E-3</v>
      </c>
      <c r="DR32" s="55">
        <v>5.0000000000000001E-3</v>
      </c>
      <c r="DS32" s="8"/>
      <c r="DU32" s="53"/>
      <c r="DV32" s="54"/>
      <c r="DW32" s="54"/>
      <c r="DX32" s="52"/>
      <c r="DY32" s="54"/>
      <c r="DZ32" s="54"/>
      <c r="EA32" s="53"/>
      <c r="EC32" s="57"/>
      <c r="EF32" s="56"/>
      <c r="EG32" s="53"/>
      <c r="EH32" s="55"/>
      <c r="EI32" s="55"/>
      <c r="EK32" s="55"/>
      <c r="EL32" s="55"/>
      <c r="EM32" s="8"/>
      <c r="EO32" s="53"/>
      <c r="EP32" s="54"/>
      <c r="EQ32" s="54"/>
      <c r="ER32" s="52"/>
      <c r="ES32" s="54"/>
      <c r="ET32" s="54"/>
      <c r="EU32" s="53"/>
      <c r="EV32" s="55"/>
      <c r="EW32" s="55"/>
      <c r="EZ32" s="56"/>
      <c r="FA32" s="53"/>
      <c r="FB32" s="55"/>
      <c r="FC32" s="55"/>
      <c r="FE32" s="55"/>
      <c r="FF32" s="55"/>
      <c r="FG32" s="8"/>
      <c r="FI32" s="53"/>
      <c r="FJ32" s="54"/>
      <c r="FK32" s="54"/>
      <c r="FL32" s="52"/>
      <c r="FM32" s="54"/>
      <c r="FN32" s="54"/>
      <c r="FO32" s="53"/>
      <c r="FP32" s="55"/>
      <c r="FQ32" s="55"/>
      <c r="FT32" s="56"/>
      <c r="FU32" s="53"/>
      <c r="FV32" s="55"/>
      <c r="FW32" s="55"/>
      <c r="FY32" s="55"/>
      <c r="FZ32" s="55"/>
      <c r="GA32" s="66"/>
      <c r="GB32" s="60"/>
      <c r="GC32" s="60"/>
      <c r="GD32" s="61"/>
      <c r="GE32" s="53"/>
      <c r="GF32" s="53"/>
      <c r="GG32" s="54"/>
      <c r="GH32" s="53"/>
      <c r="GI32" s="63"/>
      <c r="GJ32" s="52"/>
      <c r="GK32" s="52"/>
      <c r="GL32" s="52"/>
      <c r="GM32" s="52"/>
      <c r="GN32" s="64"/>
      <c r="GO32" s="52"/>
      <c r="GP32" s="52"/>
      <c r="GQ32" s="52"/>
      <c r="GR32" s="52"/>
      <c r="GS32" s="52"/>
      <c r="GT32" s="52"/>
      <c r="GU32" s="66"/>
      <c r="GV32" s="60"/>
      <c r="GW32" s="60"/>
      <c r="GX32" s="61"/>
      <c r="GY32" s="53"/>
      <c r="GZ32" s="53"/>
      <c r="HA32" s="54"/>
      <c r="HB32" s="53"/>
      <c r="HC32" s="63"/>
      <c r="HD32" s="52"/>
      <c r="HE32" s="52"/>
      <c r="HF32" s="52"/>
      <c r="HG32" s="52"/>
      <c r="HH32" s="64"/>
      <c r="HI32" s="52"/>
      <c r="HJ32" s="52"/>
      <c r="HK32" s="52"/>
      <c r="HL32" s="52"/>
      <c r="HM32" s="52"/>
      <c r="HN32" s="52"/>
      <c r="HO32" s="66"/>
      <c r="HP32" s="60"/>
      <c r="HQ32" s="60"/>
      <c r="HR32" s="61"/>
      <c r="HS32" s="53"/>
      <c r="HT32" s="53"/>
      <c r="HU32" s="54"/>
      <c r="HV32" s="53"/>
      <c r="HW32" s="63"/>
      <c r="HX32" s="52"/>
      <c r="HY32" s="52"/>
      <c r="HZ32" s="52"/>
      <c r="IA32" s="52"/>
      <c r="IB32" s="64"/>
      <c r="IC32" s="52"/>
      <c r="ID32" s="52"/>
      <c r="IE32" s="52"/>
      <c r="IF32" s="52"/>
      <c r="IG32" s="52"/>
      <c r="IH32" s="52"/>
      <c r="II32" s="66"/>
      <c r="IJ32" s="60"/>
      <c r="IK32" s="60"/>
      <c r="IL32" s="61"/>
      <c r="IM32" s="53"/>
      <c r="IN32" s="53"/>
      <c r="IO32" s="54"/>
      <c r="IP32" s="53"/>
      <c r="IQ32" s="63"/>
      <c r="IR32" s="52"/>
      <c r="IS32" s="52"/>
      <c r="IT32" s="52"/>
      <c r="IU32" s="52"/>
      <c r="IV32" s="64"/>
      <c r="IW32" s="52"/>
      <c r="IX32" s="52"/>
      <c r="IY32" s="52"/>
      <c r="IZ32" s="52"/>
      <c r="JA32" s="52"/>
      <c r="JB32" s="52"/>
    </row>
    <row r="33" spans="1:256" s="9" customFormat="1" ht="13.5" customHeight="1" x14ac:dyDescent="0.25">
      <c r="A33" s="51" t="s">
        <v>990</v>
      </c>
      <c r="B33" s="52" t="s">
        <v>339</v>
      </c>
      <c r="C33" s="8"/>
      <c r="E33" s="53">
        <v>275754</v>
      </c>
      <c r="F33" s="213">
        <v>1.2E-2</v>
      </c>
      <c r="G33" s="214">
        <v>0.01</v>
      </c>
      <c r="H33" s="52">
        <v>0</v>
      </c>
      <c r="I33" s="213">
        <v>0</v>
      </c>
      <c r="J33" s="213">
        <v>0</v>
      </c>
      <c r="K33" s="55"/>
      <c r="L33" s="55"/>
      <c r="M33" s="55"/>
      <c r="P33" s="56"/>
      <c r="Q33" s="53"/>
      <c r="R33" s="55"/>
      <c r="S33" s="55"/>
      <c r="U33" s="55"/>
      <c r="V33" s="55"/>
      <c r="W33" s="8"/>
      <c r="Y33" s="53">
        <v>493330</v>
      </c>
      <c r="Z33" s="214">
        <v>1.9E-2</v>
      </c>
      <c r="AA33" s="214">
        <v>9.0000000000000011E-3</v>
      </c>
      <c r="AB33" s="203">
        <v>0</v>
      </c>
      <c r="AC33" s="214">
        <v>0</v>
      </c>
      <c r="AD33" s="214">
        <v>0</v>
      </c>
      <c r="AE33" s="53"/>
      <c r="AF33" s="55"/>
      <c r="AG33" s="55"/>
      <c r="AH33" s="202"/>
      <c r="AI33" s="55"/>
      <c r="AJ33" s="55"/>
      <c r="AK33" s="53"/>
      <c r="AM33" s="55"/>
      <c r="AO33" s="55"/>
      <c r="AP33" s="55"/>
      <c r="AQ33" s="8"/>
      <c r="AS33" s="53">
        <v>310345</v>
      </c>
      <c r="AT33" s="214">
        <v>1.2E-2</v>
      </c>
      <c r="AU33" s="214">
        <v>-6.9999999999999993E-3</v>
      </c>
      <c r="AV33" s="203">
        <v>0</v>
      </c>
      <c r="AW33" s="214">
        <v>0</v>
      </c>
      <c r="AX33" s="214">
        <v>0</v>
      </c>
      <c r="AY33" s="53"/>
      <c r="AZ33" s="55"/>
      <c r="BA33" s="55"/>
      <c r="BB33" s="202"/>
      <c r="BC33" s="55"/>
      <c r="BD33" s="55"/>
      <c r="BE33" s="53"/>
      <c r="BF33" s="55"/>
      <c r="BG33" s="55"/>
      <c r="BI33" s="55"/>
      <c r="BJ33" s="55"/>
      <c r="BK33" s="8"/>
      <c r="BM33" s="230">
        <v>267760</v>
      </c>
      <c r="BN33" s="231">
        <v>1.03E-2</v>
      </c>
      <c r="BO33" s="213">
        <v>0</v>
      </c>
      <c r="BP33" s="52">
        <v>1</v>
      </c>
      <c r="BQ33" s="213">
        <f>ROUND(BP33/BK$3,4)</f>
        <v>1.6999999999999999E-3</v>
      </c>
      <c r="BR33" s="54">
        <f>BQ33-AW33</f>
        <v>1.6999999999999999E-3</v>
      </c>
      <c r="BS33" s="73">
        <v>267760</v>
      </c>
      <c r="BT33" s="54">
        <v>1.03E-2</v>
      </c>
      <c r="BU33" s="53">
        <v>0</v>
      </c>
      <c r="BV33" s="53">
        <v>0</v>
      </c>
      <c r="BW33" s="213">
        <f>ROUND(BV33/BS$3,4)</f>
        <v>0</v>
      </c>
      <c r="BX33" s="56">
        <f t="shared" si="1"/>
        <v>0</v>
      </c>
      <c r="BY33" s="53">
        <v>33068</v>
      </c>
      <c r="BZ33" s="55">
        <v>1.6000000000000001E-3</v>
      </c>
      <c r="CA33" s="53">
        <v>-6.0000000000000001E-3</v>
      </c>
      <c r="CB33" s="14">
        <f>BP33-BV33</f>
        <v>1</v>
      </c>
      <c r="CC33" s="213">
        <f>ROUND(CB33/BY$3,4)</f>
        <v>2.0999999999999999E-3</v>
      </c>
      <c r="CD33" s="56">
        <f t="shared" si="2"/>
        <v>0</v>
      </c>
      <c r="CE33" s="53" t="s">
        <v>762</v>
      </c>
      <c r="CG33" s="53">
        <v>133752</v>
      </c>
      <c r="CH33" s="54">
        <v>5.0000000000000001E-3</v>
      </c>
      <c r="CI33" s="54">
        <v>0</v>
      </c>
      <c r="CJ33" s="52">
        <v>0</v>
      </c>
      <c r="CK33" s="54">
        <v>0</v>
      </c>
      <c r="CL33" s="56">
        <v>0</v>
      </c>
      <c r="CM33" s="53">
        <v>133752</v>
      </c>
      <c r="CN33" s="55">
        <v>5.0000000000000001E-3</v>
      </c>
      <c r="CO33" s="55">
        <v>0</v>
      </c>
      <c r="CP33" s="203">
        <v>0</v>
      </c>
      <c r="CQ33" s="213">
        <f>ROUND(CP33/CM$3,4)</f>
        <v>0</v>
      </c>
      <c r="CR33" s="56">
        <f>IF(CQ33="","",0)</f>
        <v>0</v>
      </c>
      <c r="CS33" s="53">
        <v>0</v>
      </c>
      <c r="CT33" s="55">
        <v>0</v>
      </c>
      <c r="CU33" s="55">
        <v>0</v>
      </c>
      <c r="CV33" s="9">
        <f>CJ33-CP33</f>
        <v>0</v>
      </c>
      <c r="CW33" s="213">
        <f>ROUND(CV33/CS$3,4)</f>
        <v>0</v>
      </c>
      <c r="CX33" s="56">
        <f>IF(CW33="","",0)</f>
        <v>0</v>
      </c>
      <c r="CY33" s="8"/>
      <c r="DA33" s="53"/>
      <c r="DB33" s="54"/>
      <c r="DC33" s="54"/>
      <c r="DD33" s="52"/>
      <c r="DE33" s="54"/>
      <c r="DF33" s="54"/>
      <c r="DG33" s="53"/>
      <c r="DH33" s="55"/>
      <c r="DI33" s="55"/>
      <c r="DJ33" s="202"/>
      <c r="DK33" s="55"/>
      <c r="DL33" s="55"/>
      <c r="DM33" s="53"/>
      <c r="DN33" s="55"/>
      <c r="DO33" s="55"/>
      <c r="DQ33" s="55"/>
      <c r="DR33" s="55"/>
      <c r="DS33" s="8"/>
      <c r="DU33" s="53"/>
      <c r="DV33" s="54"/>
      <c r="DW33" s="54"/>
      <c r="DX33" s="52"/>
      <c r="DY33" s="54"/>
      <c r="DZ33" s="54"/>
      <c r="EA33" s="53"/>
      <c r="EC33" s="57"/>
      <c r="EF33" s="56"/>
      <c r="EG33" s="53"/>
      <c r="EH33" s="55"/>
      <c r="EI33" s="55"/>
      <c r="EK33" s="55"/>
      <c r="EL33" s="55"/>
      <c r="EM33" s="8"/>
      <c r="EO33" s="53"/>
      <c r="EP33" s="54"/>
      <c r="EQ33" s="54"/>
      <c r="ER33" s="52"/>
      <c r="ES33" s="54"/>
      <c r="ET33" s="54"/>
      <c r="EU33" s="53"/>
      <c r="EV33" s="55"/>
      <c r="EW33" s="55"/>
      <c r="EZ33" s="56"/>
      <c r="FA33" s="53"/>
      <c r="FB33" s="55"/>
      <c r="FC33" s="55"/>
      <c r="FE33" s="55"/>
      <c r="FF33" s="55"/>
      <c r="FG33" s="8"/>
      <c r="FI33" s="53"/>
      <c r="FJ33" s="54"/>
      <c r="FK33" s="54"/>
      <c r="FL33" s="52"/>
      <c r="FM33" s="54"/>
      <c r="FN33" s="54"/>
      <c r="FO33" s="53"/>
      <c r="FP33" s="55"/>
      <c r="FQ33" s="55"/>
      <c r="FT33" s="56"/>
      <c r="FU33" s="53"/>
      <c r="FV33" s="55"/>
      <c r="FW33" s="55"/>
      <c r="FY33" s="55"/>
      <c r="FZ33" s="55"/>
      <c r="GA33" s="8"/>
      <c r="GC33" s="52"/>
      <c r="GD33" s="54"/>
      <c r="GE33" s="53"/>
      <c r="GF33" s="53"/>
      <c r="GG33" s="54"/>
      <c r="GH33" s="53"/>
      <c r="GI33" s="58"/>
      <c r="GN33" s="56"/>
      <c r="GU33" s="8"/>
      <c r="GW33" s="52"/>
      <c r="GX33" s="54"/>
      <c r="GY33" s="53"/>
      <c r="GZ33" s="53"/>
      <c r="HA33" s="54"/>
      <c r="HB33" s="53"/>
      <c r="HC33" s="58"/>
      <c r="HH33" s="56"/>
      <c r="HO33" s="8"/>
      <c r="HQ33" s="52"/>
      <c r="HR33" s="54"/>
      <c r="HS33" s="53"/>
      <c r="HT33" s="53"/>
      <c r="HU33" s="54"/>
      <c r="HV33" s="53"/>
      <c r="HW33" s="58"/>
      <c r="IB33" s="56"/>
      <c r="II33" s="8"/>
      <c r="IK33" s="52"/>
      <c r="IL33" s="54"/>
      <c r="IM33" s="53"/>
      <c r="IN33" s="53"/>
      <c r="IO33" s="54"/>
      <c r="IP33" s="53"/>
      <c r="IQ33" s="58"/>
      <c r="IV33" s="56"/>
    </row>
    <row r="34" spans="1:256" ht="13.5" customHeight="1" x14ac:dyDescent="0.25">
      <c r="A34" s="51" t="s">
        <v>311</v>
      </c>
      <c r="B34" s="2" t="s">
        <v>363</v>
      </c>
      <c r="DA34" s="34">
        <v>932227</v>
      </c>
      <c r="DB34" s="325">
        <v>4.1000000000000002E-2</v>
      </c>
      <c r="DC34" s="325">
        <v>2.3E-2</v>
      </c>
      <c r="DD34" s="2">
        <v>42</v>
      </c>
      <c r="DE34" s="325">
        <v>7.2999999999999995E-2</v>
      </c>
      <c r="DF34" s="326">
        <v>7.0000000000000007E-2</v>
      </c>
      <c r="DG34" s="34">
        <v>932227</v>
      </c>
      <c r="DH34" s="325">
        <v>4.1000000000000002E-2</v>
      </c>
      <c r="DI34" s="325">
        <v>2.3E-2</v>
      </c>
      <c r="DJ34" s="2">
        <v>0</v>
      </c>
      <c r="DK34" s="2">
        <v>0</v>
      </c>
      <c r="DL34" s="2">
        <v>0</v>
      </c>
      <c r="DM34" s="34">
        <v>1100656</v>
      </c>
      <c r="DN34" s="325">
        <v>6.0999999999999999E-2</v>
      </c>
      <c r="DO34" s="326">
        <v>0.02</v>
      </c>
      <c r="DP34" s="2">
        <v>42</v>
      </c>
      <c r="DQ34" s="325">
        <v>7.2999999999999995E-2</v>
      </c>
      <c r="DR34" s="326">
        <v>7.0000000000000007E-2</v>
      </c>
    </row>
    <row r="35" spans="1:256" ht="13.5" customHeight="1" x14ac:dyDescent="0.25">
      <c r="A35" s="51" t="s">
        <v>1239</v>
      </c>
      <c r="B35" s="2" t="s">
        <v>1243</v>
      </c>
      <c r="DA35" s="34">
        <v>6391269</v>
      </c>
      <c r="DB35" s="325">
        <v>0.28199999999999997</v>
      </c>
      <c r="DC35" s="325">
        <v>0.28199999999999997</v>
      </c>
      <c r="DD35" s="2">
        <v>308</v>
      </c>
      <c r="DE35" s="325">
        <v>0.53400000000000003</v>
      </c>
      <c r="DF35" s="325">
        <v>0.53400000000000003</v>
      </c>
      <c r="DG35" s="34">
        <v>6391269</v>
      </c>
      <c r="DH35" s="325">
        <v>0.28199999999999997</v>
      </c>
      <c r="DI35" s="325">
        <v>0.28199999999999997</v>
      </c>
      <c r="DJ35" s="2">
        <v>0</v>
      </c>
      <c r="DK35" s="2">
        <v>0</v>
      </c>
      <c r="DL35" s="2">
        <v>0</v>
      </c>
      <c r="DM35" s="34">
        <v>7826245</v>
      </c>
      <c r="DN35" s="325">
        <v>0.43099999999999999</v>
      </c>
      <c r="DO35" s="325">
        <v>0.14899999999999999</v>
      </c>
      <c r="DP35" s="2">
        <v>308</v>
      </c>
      <c r="DQ35" s="325">
        <v>0.53400000000000003</v>
      </c>
      <c r="DR35" s="325">
        <v>0.53400000000000003</v>
      </c>
    </row>
    <row r="36" spans="1:256" ht="13.5" customHeight="1" x14ac:dyDescent="0.25">
      <c r="A36" s="51" t="s">
        <v>1246</v>
      </c>
      <c r="B36" s="2" t="s">
        <v>1247</v>
      </c>
      <c r="E36" s="34"/>
      <c r="F36" s="326"/>
      <c r="DA36" s="34">
        <v>2497622</v>
      </c>
      <c r="DB36" s="326">
        <v>0.11</v>
      </c>
      <c r="DC36" s="326">
        <v>0.11</v>
      </c>
      <c r="DD36" s="2">
        <v>17</v>
      </c>
      <c r="DE36" s="325">
        <v>2.9000000000000001E-2</v>
      </c>
      <c r="DF36" s="325">
        <v>2.9000000000000001E-2</v>
      </c>
      <c r="DG36" s="34">
        <v>2497622</v>
      </c>
      <c r="DH36" s="326">
        <v>0.11</v>
      </c>
      <c r="DI36" s="326">
        <v>0.11</v>
      </c>
      <c r="DJ36" s="2">
        <v>0</v>
      </c>
      <c r="DK36" s="2">
        <v>0</v>
      </c>
      <c r="DL36" s="2">
        <v>0</v>
      </c>
      <c r="DM36" s="34">
        <v>883573</v>
      </c>
      <c r="DN36" s="325">
        <v>4.9000000000000002E-2</v>
      </c>
      <c r="DO36" s="325">
        <v>-6.0999999999999999E-2</v>
      </c>
      <c r="DP36" s="2">
        <v>17</v>
      </c>
      <c r="DQ36" s="325">
        <v>2.9000000000000001E-2</v>
      </c>
      <c r="DR36" s="325">
        <v>2.9000000000000001E-2</v>
      </c>
    </row>
    <row r="37" spans="1:256" ht="13.5" customHeight="1" x14ac:dyDescent="0.25">
      <c r="A37" s="51" t="s">
        <v>1250</v>
      </c>
      <c r="B37" s="2" t="s">
        <v>1254</v>
      </c>
      <c r="DA37" s="34">
        <v>500309</v>
      </c>
      <c r="DB37" s="325">
        <v>2.1999999999999999E-2</v>
      </c>
      <c r="DC37" s="325">
        <v>1.7000000000000001E-2</v>
      </c>
      <c r="DD37" s="2">
        <v>3</v>
      </c>
      <c r="DE37" s="325">
        <v>5.0000000000000001E-3</v>
      </c>
      <c r="DF37" s="325">
        <v>5.0000000000000001E-3</v>
      </c>
      <c r="DG37" s="34">
        <v>500309</v>
      </c>
      <c r="DH37" s="325">
        <v>2.1999999999999999E-2</v>
      </c>
      <c r="DI37" s="325">
        <v>1.7000000000000001E-2</v>
      </c>
      <c r="DJ37" s="2">
        <v>0</v>
      </c>
      <c r="DK37" s="2">
        <v>0</v>
      </c>
      <c r="DL37" s="2">
        <v>0</v>
      </c>
      <c r="DM37" s="34">
        <v>100574</v>
      </c>
      <c r="DN37" s="325">
        <v>6.0000000000000001E-3</v>
      </c>
      <c r="DO37" s="325">
        <v>-1.6E-2</v>
      </c>
      <c r="DP37" s="2">
        <v>3</v>
      </c>
      <c r="DQ37" s="325">
        <v>5.0000000000000001E-3</v>
      </c>
      <c r="DR37" s="325">
        <v>5.0000000000000001E-3</v>
      </c>
    </row>
    <row r="38" spans="1:256" ht="13.5" customHeight="1" x14ac:dyDescent="0.25">
      <c r="A38" s="51" t="s">
        <v>1255</v>
      </c>
      <c r="B38" s="2" t="s">
        <v>1258</v>
      </c>
      <c r="DA38" s="34">
        <v>265420</v>
      </c>
      <c r="DB38" s="325">
        <v>1.2E-2</v>
      </c>
      <c r="DC38" s="325">
        <v>1.2E-2</v>
      </c>
      <c r="DD38" s="2">
        <v>1</v>
      </c>
      <c r="DE38" s="325">
        <v>2E-3</v>
      </c>
      <c r="DF38" s="325">
        <v>2E-3</v>
      </c>
      <c r="DG38" s="34">
        <v>265420</v>
      </c>
      <c r="DH38" s="325">
        <v>1.2E-2</v>
      </c>
      <c r="DI38" s="325">
        <v>1.2E-2</v>
      </c>
      <c r="DJ38" s="2">
        <v>0</v>
      </c>
      <c r="DK38" s="2">
        <v>0</v>
      </c>
      <c r="DL38" s="2">
        <v>0</v>
      </c>
      <c r="DM38" s="34">
        <v>17344</v>
      </c>
      <c r="DN38" s="325">
        <v>1E-3</v>
      </c>
      <c r="DO38" s="325">
        <v>-1.0999999999999999E-2</v>
      </c>
      <c r="DP38" s="2">
        <v>1</v>
      </c>
      <c r="DQ38" s="325">
        <v>2E-3</v>
      </c>
      <c r="DR38" s="325">
        <v>2E-3</v>
      </c>
    </row>
  </sheetData>
  <customSheetViews>
    <customSheetView guid="{58E98FBC-18A6-4DF7-8BE5-466B393E75B5}">
      <pane xSplit="2" ySplit="10" topLeftCell="AI11" activePane="bottomRight" state="frozen"/>
      <selection pane="bottomRight" activeCell="AR11" sqref="AR11"/>
      <pageMargins left="0.75" right="0.75" top="1" bottom="1" header="0.5" footer="0.5"/>
      <pageSetup orientation="portrait" horizontalDpi="4294967292" verticalDpi="4294967292" r:id="rId1"/>
      <headerFooter alignWithMargins="0"/>
    </customSheetView>
  </customSheetViews>
  <phoneticPr fontId="0" type="noConversion"/>
  <pageMargins left="0.75" right="0.75" top="1" bottom="1" header="0.5" footer="0.5"/>
  <pageSetup orientation="portrait" horizontalDpi="4294967292" verticalDpi="4294967292" r:id="rId2"/>
  <headerFooter alignWithMargins="0"/>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14:formula1>
            <xm:f>info_parties!$A$1:$A$100</xm:f>
          </x14:formula1>
          <xm:sqref>A11:A33 A34:A46</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DCDCDC"/>
  </sheetPr>
  <dimension ref="A1:BY102"/>
  <sheetViews>
    <sheetView zoomScaleNormal="100" workbookViewId="0">
      <pane xSplit="2" ySplit="10" topLeftCell="AX11" activePane="bottomRight" state="frozen"/>
      <selection activeCell="I23" sqref="I23:I24"/>
      <selection pane="topRight" activeCell="I23" sqref="I23:I24"/>
      <selection pane="bottomLeft" activeCell="I23" sqref="I23:I24"/>
      <selection pane="bottomRight" sqref="A1:XFD1048576"/>
    </sheetView>
  </sheetViews>
  <sheetFormatPr defaultColWidth="9.109375" defaultRowHeight="13.5" customHeight="1" x14ac:dyDescent="0.25"/>
  <cols>
    <col min="1" max="1" width="9.109375" style="260"/>
    <col min="2" max="2" width="27.6640625" style="260" customWidth="1"/>
    <col min="3" max="4" width="10.33203125" style="260" customWidth="1"/>
    <col min="5" max="5" width="9.109375" style="256"/>
    <col min="6" max="6" width="9.109375" style="312" customWidth="1"/>
    <col min="7" max="8" width="9.109375" style="256" customWidth="1"/>
    <col min="9" max="9" width="9.109375" style="260"/>
    <col min="10" max="11" width="12" style="260" customWidth="1"/>
    <col min="12" max="16384" width="9.109375" style="260"/>
  </cols>
  <sheetData>
    <row r="1" spans="1:77" ht="13.5" customHeight="1" x14ac:dyDescent="0.25">
      <c r="A1" s="295" t="s">
        <v>5</v>
      </c>
      <c r="B1" s="295"/>
      <c r="C1" s="296"/>
      <c r="D1" s="297"/>
      <c r="E1" s="298"/>
      <c r="F1" s="299"/>
      <c r="G1" s="298"/>
      <c r="H1" s="300"/>
      <c r="I1" s="296"/>
      <c r="J1" s="297"/>
      <c r="K1" s="298"/>
      <c r="L1" s="299"/>
      <c r="M1" s="298"/>
      <c r="N1" s="300"/>
      <c r="O1" s="299"/>
      <c r="P1" s="298"/>
      <c r="Q1" s="300"/>
      <c r="R1" s="252"/>
      <c r="S1" s="298"/>
      <c r="T1" s="300"/>
      <c r="U1" s="299"/>
      <c r="V1" s="298"/>
      <c r="W1" s="300"/>
      <c r="X1" s="299"/>
      <c r="Y1" s="298"/>
      <c r="Z1" s="300"/>
      <c r="AA1" s="299"/>
      <c r="AB1" s="298"/>
      <c r="AC1" s="300"/>
      <c r="AD1" s="299"/>
      <c r="AE1" s="298"/>
      <c r="AF1" s="300"/>
      <c r="AG1" s="299"/>
      <c r="AH1" s="298"/>
      <c r="AI1" s="300"/>
      <c r="AJ1" s="299"/>
      <c r="AK1" s="298"/>
      <c r="AL1" s="300"/>
      <c r="AM1" s="299"/>
      <c r="AN1" s="298"/>
      <c r="AO1" s="300"/>
      <c r="AP1" s="299"/>
      <c r="AQ1" s="298"/>
      <c r="AR1" s="300"/>
      <c r="AS1" s="299"/>
      <c r="AT1" s="298"/>
      <c r="AU1" s="300"/>
      <c r="AV1" s="299"/>
      <c r="AW1" s="298"/>
      <c r="AX1" s="300"/>
      <c r="AY1" s="299"/>
      <c r="AZ1" s="298"/>
      <c r="BA1" s="300"/>
      <c r="BB1" s="299"/>
      <c r="BC1" s="298"/>
      <c r="BD1" s="300"/>
      <c r="BE1" s="299"/>
      <c r="BF1" s="298"/>
      <c r="BG1" s="300"/>
      <c r="BH1" s="299"/>
      <c r="BI1" s="298"/>
      <c r="BJ1" s="300"/>
      <c r="BK1" s="299"/>
      <c r="BL1" s="298"/>
      <c r="BM1" s="300"/>
      <c r="BN1" s="299"/>
      <c r="BO1" s="298"/>
      <c r="BP1" s="300"/>
      <c r="BQ1" s="299"/>
      <c r="BR1" s="298"/>
      <c r="BS1" s="300"/>
      <c r="BT1" s="299"/>
      <c r="BU1" s="298"/>
      <c r="BV1" s="300"/>
      <c r="BW1" s="299"/>
      <c r="BX1" s="298"/>
      <c r="BY1" s="300"/>
    </row>
    <row r="2" spans="1:77" ht="3.75" customHeight="1" x14ac:dyDescent="0.25">
      <c r="A2" s="295"/>
      <c r="B2" s="295"/>
      <c r="C2" s="301"/>
      <c r="D2" s="297"/>
      <c r="E2" s="298"/>
      <c r="F2" s="301"/>
      <c r="G2" s="298"/>
      <c r="H2" s="300"/>
      <c r="I2" s="302"/>
      <c r="J2" s="297"/>
      <c r="K2" s="298"/>
      <c r="L2" s="301"/>
      <c r="M2" s="298"/>
      <c r="N2" s="300"/>
      <c r="O2" s="301"/>
      <c r="P2" s="298"/>
      <c r="Q2" s="300"/>
      <c r="R2" s="301"/>
      <c r="S2" s="298"/>
      <c r="T2" s="300"/>
      <c r="U2" s="301"/>
      <c r="V2" s="298"/>
      <c r="W2" s="300"/>
      <c r="X2" s="301"/>
      <c r="Y2" s="298"/>
      <c r="Z2" s="300"/>
      <c r="AA2" s="301"/>
      <c r="AB2" s="298"/>
      <c r="AC2" s="300"/>
      <c r="AD2" s="301"/>
      <c r="AE2" s="298"/>
      <c r="AF2" s="300"/>
      <c r="AG2" s="301"/>
      <c r="AH2" s="298"/>
      <c r="AI2" s="300"/>
      <c r="AJ2" s="301"/>
      <c r="AK2" s="298"/>
      <c r="AL2" s="300"/>
      <c r="AM2" s="301"/>
      <c r="AN2" s="298"/>
      <c r="AO2" s="300"/>
      <c r="AP2" s="301"/>
      <c r="AQ2" s="298"/>
      <c r="AR2" s="300"/>
      <c r="AS2" s="301"/>
      <c r="AT2" s="298"/>
      <c r="AU2" s="300"/>
      <c r="AV2" s="301"/>
      <c r="AW2" s="298"/>
      <c r="AX2" s="300"/>
      <c r="AY2" s="301"/>
      <c r="AZ2" s="298"/>
      <c r="BA2" s="300"/>
      <c r="BB2" s="301"/>
      <c r="BC2" s="298"/>
      <c r="BD2" s="300"/>
      <c r="BE2" s="301"/>
      <c r="BF2" s="298"/>
      <c r="BG2" s="300"/>
      <c r="BH2" s="301"/>
      <c r="BI2" s="298"/>
      <c r="BJ2" s="300"/>
      <c r="BK2" s="301"/>
      <c r="BL2" s="298"/>
      <c r="BM2" s="300"/>
      <c r="BN2" s="301"/>
      <c r="BO2" s="298"/>
      <c r="BP2" s="300"/>
      <c r="BQ2" s="301"/>
      <c r="BR2" s="298"/>
      <c r="BS2" s="300"/>
      <c r="BT2" s="301"/>
      <c r="BU2" s="298"/>
      <c r="BV2" s="300"/>
      <c r="BW2" s="301"/>
      <c r="BX2" s="298"/>
      <c r="BY2" s="300"/>
    </row>
    <row r="3" spans="1:77" ht="3.75" customHeight="1" x14ac:dyDescent="0.25">
      <c r="A3" s="295"/>
      <c r="B3" s="295"/>
      <c r="C3" s="301"/>
      <c r="D3" s="297"/>
      <c r="E3" s="298"/>
      <c r="F3" s="301"/>
      <c r="G3" s="298"/>
      <c r="H3" s="300"/>
      <c r="I3" s="302"/>
      <c r="J3" s="297"/>
      <c r="K3" s="298"/>
      <c r="L3" s="301"/>
      <c r="M3" s="298"/>
      <c r="N3" s="300"/>
      <c r="O3" s="301"/>
      <c r="P3" s="298"/>
      <c r="Q3" s="300"/>
      <c r="R3" s="301"/>
      <c r="S3" s="298"/>
      <c r="T3" s="300"/>
      <c r="U3" s="301"/>
      <c r="V3" s="298"/>
      <c r="W3" s="300"/>
      <c r="X3" s="301"/>
      <c r="Y3" s="298"/>
      <c r="Z3" s="300"/>
      <c r="AA3" s="301"/>
      <c r="AB3" s="298"/>
      <c r="AC3" s="300"/>
      <c r="AD3" s="301"/>
      <c r="AE3" s="298"/>
      <c r="AF3" s="300"/>
      <c r="AG3" s="301"/>
      <c r="AH3" s="298"/>
      <c r="AI3" s="300"/>
      <c r="AJ3" s="301"/>
      <c r="AK3" s="298"/>
      <c r="AL3" s="300"/>
      <c r="AM3" s="301"/>
      <c r="AN3" s="298"/>
      <c r="AO3" s="300"/>
      <c r="AP3" s="301"/>
      <c r="AQ3" s="298"/>
      <c r="AR3" s="300"/>
      <c r="AS3" s="301"/>
      <c r="AT3" s="298"/>
      <c r="AU3" s="300"/>
      <c r="AV3" s="301"/>
      <c r="AW3" s="298"/>
      <c r="AX3" s="300"/>
      <c r="AY3" s="301"/>
      <c r="AZ3" s="298"/>
      <c r="BA3" s="300"/>
      <c r="BB3" s="301"/>
      <c r="BC3" s="298"/>
      <c r="BD3" s="300"/>
      <c r="BE3" s="301"/>
      <c r="BF3" s="298"/>
      <c r="BG3" s="300"/>
      <c r="BH3" s="301"/>
      <c r="BI3" s="298"/>
      <c r="BJ3" s="300"/>
      <c r="BK3" s="301"/>
      <c r="BL3" s="298"/>
      <c r="BM3" s="300"/>
      <c r="BN3" s="301"/>
      <c r="BO3" s="298"/>
      <c r="BP3" s="300"/>
      <c r="BQ3" s="301"/>
      <c r="BR3" s="298"/>
      <c r="BS3" s="300"/>
      <c r="BT3" s="301"/>
      <c r="BU3" s="298"/>
      <c r="BV3" s="300"/>
      <c r="BW3" s="301"/>
      <c r="BX3" s="298"/>
      <c r="BY3" s="300"/>
    </row>
    <row r="4" spans="1:77" ht="3.75" customHeight="1" x14ac:dyDescent="0.25">
      <c r="A4" s="295"/>
      <c r="B4" s="295"/>
      <c r="C4" s="301"/>
      <c r="D4" s="297"/>
      <c r="E4" s="298"/>
      <c r="F4" s="301"/>
      <c r="G4" s="298"/>
      <c r="H4" s="300"/>
      <c r="I4" s="302"/>
      <c r="J4" s="297"/>
      <c r="K4" s="298"/>
      <c r="L4" s="301"/>
      <c r="M4" s="298"/>
      <c r="N4" s="300"/>
      <c r="O4" s="301"/>
      <c r="P4" s="298"/>
      <c r="Q4" s="300"/>
      <c r="R4" s="301"/>
      <c r="S4" s="298"/>
      <c r="T4" s="300"/>
      <c r="U4" s="301"/>
      <c r="V4" s="298"/>
      <c r="W4" s="300"/>
      <c r="X4" s="301"/>
      <c r="Y4" s="298"/>
      <c r="Z4" s="300"/>
      <c r="AA4" s="301"/>
      <c r="AB4" s="298"/>
      <c r="AC4" s="300"/>
      <c r="AD4" s="301"/>
      <c r="AE4" s="298"/>
      <c r="AF4" s="300"/>
      <c r="AG4" s="301"/>
      <c r="AH4" s="298"/>
      <c r="AI4" s="300"/>
      <c r="AJ4" s="301"/>
      <c r="AK4" s="298"/>
      <c r="AL4" s="300"/>
      <c r="AM4" s="301"/>
      <c r="AN4" s="298"/>
      <c r="AO4" s="300"/>
      <c r="AP4" s="301"/>
      <c r="AQ4" s="298"/>
      <c r="AR4" s="300"/>
      <c r="AS4" s="301"/>
      <c r="AT4" s="298"/>
      <c r="AU4" s="300"/>
      <c r="AV4" s="301"/>
      <c r="AW4" s="298"/>
      <c r="AX4" s="300"/>
      <c r="AY4" s="301"/>
      <c r="AZ4" s="298"/>
      <c r="BA4" s="300"/>
      <c r="BB4" s="301"/>
      <c r="BC4" s="298"/>
      <c r="BD4" s="300"/>
      <c r="BE4" s="301"/>
      <c r="BF4" s="298"/>
      <c r="BG4" s="300"/>
      <c r="BH4" s="301"/>
      <c r="BI4" s="298"/>
      <c r="BJ4" s="300"/>
      <c r="BK4" s="301"/>
      <c r="BL4" s="298"/>
      <c r="BM4" s="300"/>
      <c r="BN4" s="301"/>
      <c r="BO4" s="298"/>
      <c r="BP4" s="300"/>
      <c r="BQ4" s="301"/>
      <c r="BR4" s="298"/>
      <c r="BS4" s="300"/>
      <c r="BT4" s="301"/>
      <c r="BU4" s="298"/>
      <c r="BV4" s="300"/>
      <c r="BW4" s="301"/>
      <c r="BX4" s="298"/>
      <c r="BY4" s="300"/>
    </row>
    <row r="5" spans="1:77" ht="3.75" customHeight="1" x14ac:dyDescent="0.25">
      <c r="A5" s="295"/>
      <c r="B5" s="295"/>
      <c r="C5" s="301"/>
      <c r="D5" s="297"/>
      <c r="E5" s="298"/>
      <c r="F5" s="301"/>
      <c r="G5" s="298"/>
      <c r="H5" s="300"/>
      <c r="I5" s="302"/>
      <c r="J5" s="297"/>
      <c r="K5" s="298"/>
      <c r="L5" s="301"/>
      <c r="M5" s="298"/>
      <c r="N5" s="300"/>
      <c r="O5" s="301"/>
      <c r="P5" s="298"/>
      <c r="Q5" s="300"/>
      <c r="R5" s="301"/>
      <c r="S5" s="298"/>
      <c r="T5" s="300"/>
      <c r="U5" s="301"/>
      <c r="V5" s="298"/>
      <c r="W5" s="300"/>
      <c r="X5" s="301"/>
      <c r="Y5" s="298"/>
      <c r="Z5" s="300"/>
      <c r="AA5" s="301"/>
      <c r="AB5" s="298"/>
      <c r="AC5" s="300"/>
      <c r="AD5" s="301"/>
      <c r="AE5" s="298"/>
      <c r="AF5" s="300"/>
      <c r="AG5" s="301"/>
      <c r="AH5" s="298"/>
      <c r="AI5" s="300"/>
      <c r="AJ5" s="301"/>
      <c r="AK5" s="298"/>
      <c r="AL5" s="300"/>
      <c r="AM5" s="301"/>
      <c r="AN5" s="298"/>
      <c r="AO5" s="300"/>
      <c r="AP5" s="301"/>
      <c r="AQ5" s="298"/>
      <c r="AR5" s="300"/>
      <c r="AS5" s="301"/>
      <c r="AT5" s="298"/>
      <c r="AU5" s="300"/>
      <c r="AV5" s="301"/>
      <c r="AW5" s="298"/>
      <c r="AX5" s="300"/>
      <c r="AY5" s="301"/>
      <c r="AZ5" s="298"/>
      <c r="BA5" s="300"/>
      <c r="BB5" s="301"/>
      <c r="BC5" s="298"/>
      <c r="BD5" s="300"/>
      <c r="BE5" s="301"/>
      <c r="BF5" s="298"/>
      <c r="BG5" s="300"/>
      <c r="BH5" s="301"/>
      <c r="BI5" s="298"/>
      <c r="BJ5" s="300"/>
      <c r="BK5" s="301"/>
      <c r="BL5" s="298"/>
      <c r="BM5" s="300"/>
      <c r="BN5" s="301"/>
      <c r="BO5" s="298"/>
      <c r="BP5" s="300"/>
      <c r="BQ5" s="301"/>
      <c r="BR5" s="298"/>
      <c r="BS5" s="300"/>
      <c r="BT5" s="301"/>
      <c r="BU5" s="298"/>
      <c r="BV5" s="300"/>
      <c r="BW5" s="301"/>
      <c r="BX5" s="298"/>
      <c r="BY5" s="300"/>
    </row>
    <row r="6" spans="1:77" ht="3.75" customHeight="1" x14ac:dyDescent="0.25">
      <c r="A6" s="295"/>
      <c r="B6" s="295"/>
      <c r="C6" s="301"/>
      <c r="D6" s="297"/>
      <c r="E6" s="298"/>
      <c r="F6" s="301"/>
      <c r="G6" s="298"/>
      <c r="H6" s="300"/>
      <c r="I6" s="302"/>
      <c r="J6" s="297"/>
      <c r="K6" s="298"/>
      <c r="L6" s="301"/>
      <c r="M6" s="298"/>
      <c r="N6" s="300"/>
      <c r="O6" s="301"/>
      <c r="P6" s="298"/>
      <c r="Q6" s="300"/>
      <c r="R6" s="301"/>
      <c r="S6" s="298"/>
      <c r="T6" s="300"/>
      <c r="U6" s="301"/>
      <c r="V6" s="298"/>
      <c r="W6" s="300"/>
      <c r="X6" s="301"/>
      <c r="Y6" s="298"/>
      <c r="Z6" s="300"/>
      <c r="AA6" s="301"/>
      <c r="AB6" s="298"/>
      <c r="AC6" s="300"/>
      <c r="AD6" s="301"/>
      <c r="AE6" s="298"/>
      <c r="AF6" s="300"/>
      <c r="AG6" s="301"/>
      <c r="AH6" s="298"/>
      <c r="AI6" s="300"/>
      <c r="AJ6" s="301"/>
      <c r="AK6" s="298"/>
      <c r="AL6" s="300"/>
      <c r="AM6" s="301"/>
      <c r="AN6" s="298"/>
      <c r="AO6" s="300"/>
      <c r="AP6" s="301"/>
      <c r="AQ6" s="298"/>
      <c r="AR6" s="300"/>
      <c r="AS6" s="301"/>
      <c r="AT6" s="298"/>
      <c r="AU6" s="300"/>
      <c r="AV6" s="301"/>
      <c r="AW6" s="298"/>
      <c r="AX6" s="300"/>
      <c r="AY6" s="301"/>
      <c r="AZ6" s="298"/>
      <c r="BA6" s="300"/>
      <c r="BB6" s="301"/>
      <c r="BC6" s="298"/>
      <c r="BD6" s="300"/>
      <c r="BE6" s="301"/>
      <c r="BF6" s="298"/>
      <c r="BG6" s="300"/>
      <c r="BH6" s="301"/>
      <c r="BI6" s="298"/>
      <c r="BJ6" s="300"/>
      <c r="BK6" s="301"/>
      <c r="BL6" s="298"/>
      <c r="BM6" s="300"/>
      <c r="BN6" s="301"/>
      <c r="BO6" s="298"/>
      <c r="BP6" s="300"/>
      <c r="BQ6" s="301"/>
      <c r="BR6" s="298"/>
      <c r="BS6" s="300"/>
      <c r="BT6" s="301"/>
      <c r="BU6" s="298"/>
      <c r="BV6" s="300"/>
      <c r="BW6" s="301"/>
      <c r="BX6" s="298"/>
      <c r="BY6" s="300"/>
    </row>
    <row r="7" spans="1:77" ht="3.75" customHeight="1" x14ac:dyDescent="0.25">
      <c r="A7" s="295"/>
      <c r="B7" s="295"/>
      <c r="C7" s="301"/>
      <c r="D7" s="297"/>
      <c r="E7" s="298"/>
      <c r="F7" s="301"/>
      <c r="G7" s="298"/>
      <c r="H7" s="300"/>
      <c r="I7" s="302"/>
      <c r="J7" s="297"/>
      <c r="K7" s="298"/>
      <c r="L7" s="301"/>
      <c r="M7" s="298"/>
      <c r="N7" s="300"/>
      <c r="O7" s="301"/>
      <c r="P7" s="298"/>
      <c r="Q7" s="300"/>
      <c r="R7" s="301"/>
      <c r="S7" s="298"/>
      <c r="T7" s="300"/>
      <c r="U7" s="301"/>
      <c r="V7" s="298"/>
      <c r="W7" s="300"/>
      <c r="X7" s="301"/>
      <c r="Y7" s="298"/>
      <c r="Z7" s="300"/>
      <c r="AA7" s="301"/>
      <c r="AB7" s="298"/>
      <c r="AC7" s="300"/>
      <c r="AD7" s="301"/>
      <c r="AE7" s="298"/>
      <c r="AF7" s="300"/>
      <c r="AG7" s="301"/>
      <c r="AH7" s="298"/>
      <c r="AI7" s="300"/>
      <c r="AJ7" s="301"/>
      <c r="AK7" s="298"/>
      <c r="AL7" s="300"/>
      <c r="AM7" s="301"/>
      <c r="AN7" s="298"/>
      <c r="AO7" s="300"/>
      <c r="AP7" s="301"/>
      <c r="AQ7" s="298"/>
      <c r="AR7" s="300"/>
      <c r="AS7" s="301"/>
      <c r="AT7" s="298"/>
      <c r="AU7" s="300"/>
      <c r="AV7" s="301"/>
      <c r="AW7" s="298"/>
      <c r="AX7" s="300"/>
      <c r="AY7" s="301"/>
      <c r="AZ7" s="298"/>
      <c r="BA7" s="300"/>
      <c r="BB7" s="301"/>
      <c r="BC7" s="298"/>
      <c r="BD7" s="300"/>
      <c r="BE7" s="301"/>
      <c r="BF7" s="298"/>
      <c r="BG7" s="300"/>
      <c r="BH7" s="301"/>
      <c r="BI7" s="298"/>
      <c r="BJ7" s="300"/>
      <c r="BK7" s="301"/>
      <c r="BL7" s="298"/>
      <c r="BM7" s="300"/>
      <c r="BN7" s="301"/>
      <c r="BO7" s="298"/>
      <c r="BP7" s="300"/>
      <c r="BQ7" s="301"/>
      <c r="BR7" s="298"/>
      <c r="BS7" s="300"/>
      <c r="BT7" s="301"/>
      <c r="BU7" s="298"/>
      <c r="BV7" s="300"/>
      <c r="BW7" s="301"/>
      <c r="BX7" s="298"/>
      <c r="BY7" s="300"/>
    </row>
    <row r="8" spans="1:77" ht="3.75" customHeight="1" x14ac:dyDescent="0.25">
      <c r="A8" s="295"/>
      <c r="B8" s="295"/>
      <c r="C8" s="301"/>
      <c r="D8" s="297"/>
      <c r="E8" s="298"/>
      <c r="F8" s="301"/>
      <c r="G8" s="298"/>
      <c r="H8" s="300"/>
      <c r="I8" s="302"/>
      <c r="J8" s="297"/>
      <c r="K8" s="298"/>
      <c r="L8" s="301"/>
      <c r="M8" s="298"/>
      <c r="N8" s="300"/>
      <c r="O8" s="301"/>
      <c r="P8" s="298"/>
      <c r="Q8" s="300"/>
      <c r="R8" s="301"/>
      <c r="S8" s="298"/>
      <c r="T8" s="300"/>
      <c r="U8" s="301"/>
      <c r="V8" s="298"/>
      <c r="W8" s="300"/>
      <c r="X8" s="301"/>
      <c r="Y8" s="298"/>
      <c r="Z8" s="300"/>
      <c r="AA8" s="301"/>
      <c r="AB8" s="298"/>
      <c r="AC8" s="300"/>
      <c r="AD8" s="301"/>
      <c r="AE8" s="298"/>
      <c r="AF8" s="300"/>
      <c r="AG8" s="301"/>
      <c r="AH8" s="298"/>
      <c r="AI8" s="300"/>
      <c r="AJ8" s="301"/>
      <c r="AK8" s="298"/>
      <c r="AL8" s="300"/>
      <c r="AM8" s="301"/>
      <c r="AN8" s="298"/>
      <c r="AO8" s="300"/>
      <c r="AP8" s="301"/>
      <c r="AQ8" s="298"/>
      <c r="AR8" s="300"/>
      <c r="AS8" s="301"/>
      <c r="AT8" s="298"/>
      <c r="AU8" s="300"/>
      <c r="AV8" s="301"/>
      <c r="AW8" s="298"/>
      <c r="AX8" s="300"/>
      <c r="AY8" s="301"/>
      <c r="AZ8" s="298"/>
      <c r="BA8" s="300"/>
      <c r="BB8" s="301"/>
      <c r="BC8" s="298"/>
      <c r="BD8" s="300"/>
      <c r="BE8" s="301"/>
      <c r="BF8" s="298"/>
      <c r="BG8" s="300"/>
      <c r="BH8" s="301"/>
      <c r="BI8" s="298"/>
      <c r="BJ8" s="300"/>
      <c r="BK8" s="301"/>
      <c r="BL8" s="298"/>
      <c r="BM8" s="300"/>
      <c r="BN8" s="301"/>
      <c r="BO8" s="298"/>
      <c r="BP8" s="300"/>
      <c r="BQ8" s="301"/>
      <c r="BR8" s="298"/>
      <c r="BS8" s="300"/>
      <c r="BT8" s="301"/>
      <c r="BU8" s="298"/>
      <c r="BV8" s="300"/>
      <c r="BW8" s="301"/>
      <c r="BX8" s="298"/>
      <c r="BY8" s="300"/>
    </row>
    <row r="9" spans="1:77" ht="13.5" customHeight="1" x14ac:dyDescent="0.25">
      <c r="A9" s="295" t="s">
        <v>6</v>
      </c>
      <c r="B9" s="295"/>
      <c r="C9" s="296"/>
      <c r="D9" s="297"/>
      <c r="E9" s="298"/>
      <c r="F9" s="299"/>
      <c r="G9" s="298"/>
      <c r="H9" s="300"/>
      <c r="I9" s="296"/>
      <c r="J9" s="297"/>
      <c r="K9" s="298"/>
      <c r="L9" s="299"/>
      <c r="M9" s="298"/>
      <c r="N9" s="300"/>
      <c r="O9" s="299"/>
      <c r="P9" s="298"/>
      <c r="Q9" s="300"/>
      <c r="R9" s="299"/>
      <c r="S9" s="298"/>
      <c r="T9" s="300"/>
      <c r="U9" s="299"/>
      <c r="V9" s="298"/>
      <c r="W9" s="300"/>
      <c r="X9" s="299"/>
      <c r="Y9" s="298"/>
      <c r="Z9" s="300"/>
      <c r="AA9" s="299"/>
      <c r="AB9" s="298"/>
      <c r="AC9" s="300"/>
      <c r="AD9" s="299"/>
      <c r="AE9" s="298"/>
      <c r="AF9" s="300"/>
      <c r="AG9" s="299"/>
      <c r="AH9" s="298"/>
      <c r="AI9" s="300"/>
      <c r="AJ9" s="299"/>
      <c r="AK9" s="298"/>
      <c r="AL9" s="300"/>
      <c r="AM9" s="299"/>
      <c r="AN9" s="298"/>
      <c r="AO9" s="300"/>
      <c r="AP9" s="299"/>
      <c r="AQ9" s="298"/>
      <c r="AR9" s="300"/>
      <c r="AS9" s="299"/>
      <c r="AT9" s="298"/>
      <c r="AU9" s="300"/>
      <c r="AV9" s="299"/>
      <c r="AW9" s="298"/>
      <c r="AX9" s="300"/>
      <c r="AY9" s="299"/>
      <c r="AZ9" s="298"/>
      <c r="BA9" s="300"/>
      <c r="BB9" s="299"/>
      <c r="BC9" s="298"/>
      <c r="BD9" s="300"/>
      <c r="BE9" s="299"/>
      <c r="BF9" s="298"/>
      <c r="BG9" s="300"/>
      <c r="BH9" s="299"/>
      <c r="BI9" s="298"/>
      <c r="BJ9" s="300"/>
      <c r="BK9" s="299"/>
      <c r="BL9" s="298"/>
      <c r="BM9" s="300"/>
      <c r="BN9" s="299"/>
      <c r="BO9" s="298"/>
      <c r="BP9" s="300"/>
      <c r="BQ9" s="299"/>
      <c r="BR9" s="298"/>
      <c r="BS9" s="300"/>
      <c r="BT9" s="299"/>
      <c r="BU9" s="298"/>
      <c r="BV9" s="300"/>
      <c r="BW9" s="299"/>
      <c r="BX9" s="298"/>
      <c r="BY9" s="300"/>
    </row>
    <row r="10" spans="1:77" ht="31.5" customHeight="1" x14ac:dyDescent="0.25">
      <c r="A10" s="303" t="s">
        <v>127</v>
      </c>
      <c r="B10" s="304" t="s">
        <v>32</v>
      </c>
      <c r="C10" s="305" t="s">
        <v>121</v>
      </c>
      <c r="D10" s="304" t="s">
        <v>33</v>
      </c>
      <c r="E10" s="306" t="s">
        <v>34</v>
      </c>
      <c r="F10" s="305" t="s">
        <v>121</v>
      </c>
      <c r="G10" s="306" t="s">
        <v>33</v>
      </c>
      <c r="H10" s="307" t="s">
        <v>34</v>
      </c>
      <c r="I10" s="306" t="s">
        <v>121</v>
      </c>
      <c r="J10" s="304" t="s">
        <v>33</v>
      </c>
      <c r="K10" s="306" t="s">
        <v>34</v>
      </c>
      <c r="L10" s="305" t="s">
        <v>121</v>
      </c>
      <c r="M10" s="306" t="s">
        <v>33</v>
      </c>
      <c r="N10" s="307" t="s">
        <v>34</v>
      </c>
      <c r="O10" s="305" t="s">
        <v>121</v>
      </c>
      <c r="P10" s="306" t="s">
        <v>33</v>
      </c>
      <c r="Q10" s="307" t="s">
        <v>34</v>
      </c>
      <c r="R10" s="305" t="s">
        <v>121</v>
      </c>
      <c r="S10" s="306" t="s">
        <v>33</v>
      </c>
      <c r="T10" s="307" t="s">
        <v>34</v>
      </c>
      <c r="U10" s="305" t="s">
        <v>121</v>
      </c>
      <c r="V10" s="306" t="s">
        <v>33</v>
      </c>
      <c r="W10" s="307" t="s">
        <v>34</v>
      </c>
      <c r="X10" s="305" t="s">
        <v>121</v>
      </c>
      <c r="Y10" s="306" t="s">
        <v>33</v>
      </c>
      <c r="Z10" s="307" t="s">
        <v>34</v>
      </c>
      <c r="AA10" s="305" t="s">
        <v>121</v>
      </c>
      <c r="AB10" s="306" t="s">
        <v>33</v>
      </c>
      <c r="AC10" s="307" t="s">
        <v>34</v>
      </c>
      <c r="AD10" s="305" t="s">
        <v>121</v>
      </c>
      <c r="AE10" s="306" t="s">
        <v>33</v>
      </c>
      <c r="AF10" s="307" t="s">
        <v>34</v>
      </c>
      <c r="AG10" s="305" t="s">
        <v>121</v>
      </c>
      <c r="AH10" s="306" t="s">
        <v>33</v>
      </c>
      <c r="AI10" s="307" t="s">
        <v>34</v>
      </c>
      <c r="AJ10" s="305" t="s">
        <v>121</v>
      </c>
      <c r="AK10" s="306" t="s">
        <v>33</v>
      </c>
      <c r="AL10" s="307" t="s">
        <v>34</v>
      </c>
      <c r="AM10" s="305" t="s">
        <v>121</v>
      </c>
      <c r="AN10" s="306" t="s">
        <v>33</v>
      </c>
      <c r="AO10" s="307" t="s">
        <v>34</v>
      </c>
      <c r="AP10" s="305" t="s">
        <v>121</v>
      </c>
      <c r="AQ10" s="306" t="s">
        <v>33</v>
      </c>
      <c r="AR10" s="307" t="s">
        <v>34</v>
      </c>
      <c r="AS10" s="305" t="s">
        <v>121</v>
      </c>
      <c r="AT10" s="306" t="s">
        <v>33</v>
      </c>
      <c r="AU10" s="307" t="s">
        <v>34</v>
      </c>
      <c r="AV10" s="305" t="s">
        <v>121</v>
      </c>
      <c r="AW10" s="306" t="s">
        <v>33</v>
      </c>
      <c r="AX10" s="307" t="s">
        <v>34</v>
      </c>
      <c r="AY10" s="305" t="s">
        <v>121</v>
      </c>
      <c r="AZ10" s="306" t="s">
        <v>33</v>
      </c>
      <c r="BA10" s="307" t="s">
        <v>34</v>
      </c>
      <c r="BB10" s="305" t="s">
        <v>121</v>
      </c>
      <c r="BC10" s="306" t="s">
        <v>33</v>
      </c>
      <c r="BD10" s="307" t="s">
        <v>34</v>
      </c>
      <c r="BE10" s="305" t="s">
        <v>121</v>
      </c>
      <c r="BF10" s="306" t="s">
        <v>33</v>
      </c>
      <c r="BG10" s="307" t="s">
        <v>34</v>
      </c>
      <c r="BH10" s="305" t="s">
        <v>121</v>
      </c>
      <c r="BI10" s="306" t="s">
        <v>33</v>
      </c>
      <c r="BJ10" s="307" t="s">
        <v>34</v>
      </c>
      <c r="BK10" s="305" t="s">
        <v>121</v>
      </c>
      <c r="BL10" s="306" t="s">
        <v>33</v>
      </c>
      <c r="BM10" s="307" t="s">
        <v>34</v>
      </c>
      <c r="BN10" s="305"/>
      <c r="BO10" s="306"/>
      <c r="BP10" s="307"/>
      <c r="BQ10" s="305"/>
      <c r="BR10" s="306"/>
      <c r="BS10" s="307"/>
      <c r="BT10" s="305"/>
      <c r="BU10" s="306"/>
      <c r="BV10" s="307"/>
      <c r="BW10" s="305"/>
      <c r="BX10" s="306"/>
      <c r="BY10" s="307"/>
    </row>
    <row r="11" spans="1:77" ht="13.5" customHeight="1" x14ac:dyDescent="0.25">
      <c r="E11" s="260"/>
      <c r="F11" s="257"/>
      <c r="H11" s="308"/>
      <c r="L11" s="257"/>
      <c r="M11" s="256"/>
      <c r="N11" s="308"/>
      <c r="O11" s="257"/>
      <c r="P11" s="256"/>
      <c r="Q11" s="308"/>
      <c r="R11" s="257"/>
      <c r="S11" s="256"/>
      <c r="T11" s="308"/>
      <c r="U11" s="257"/>
      <c r="V11" s="256"/>
      <c r="W11" s="308"/>
      <c r="X11" s="257"/>
      <c r="Y11" s="256"/>
      <c r="Z11" s="308"/>
      <c r="AA11" s="257"/>
      <c r="AB11" s="256"/>
      <c r="AC11" s="308"/>
      <c r="AD11" s="257"/>
      <c r="AE11" s="256"/>
      <c r="AF11" s="308"/>
      <c r="AG11" s="257"/>
      <c r="AH11" s="256"/>
      <c r="AI11" s="308"/>
      <c r="AJ11" s="257"/>
      <c r="AK11" s="256"/>
      <c r="AL11" s="308"/>
      <c r="AM11" s="257"/>
      <c r="AN11" s="256"/>
      <c r="AO11" s="308"/>
      <c r="AP11" s="257"/>
      <c r="AQ11" s="256"/>
      <c r="AR11" s="308"/>
      <c r="AS11" s="257"/>
      <c r="AT11" s="256"/>
      <c r="AU11" s="308"/>
      <c r="AV11" s="257"/>
      <c r="AW11" s="256"/>
      <c r="AX11" s="308"/>
      <c r="AY11" s="257"/>
      <c r="AZ11" s="256"/>
      <c r="BA11" s="308"/>
      <c r="BB11" s="257"/>
      <c r="BC11" s="256"/>
      <c r="BD11" s="308"/>
      <c r="BE11" s="257"/>
      <c r="BF11" s="256"/>
      <c r="BG11" s="308"/>
      <c r="BH11" s="257"/>
      <c r="BI11" s="256"/>
      <c r="BJ11" s="308"/>
      <c r="BK11" s="257"/>
      <c r="BL11" s="256"/>
      <c r="BM11" s="308"/>
      <c r="BN11" s="257"/>
      <c r="BO11" s="256"/>
      <c r="BP11" s="308"/>
      <c r="BQ11" s="257"/>
      <c r="BR11" s="256"/>
      <c r="BS11" s="308"/>
      <c r="BT11" s="257"/>
      <c r="BU11" s="256"/>
      <c r="BV11" s="308"/>
      <c r="BW11" s="257"/>
      <c r="BX11" s="256"/>
      <c r="BY11" s="308"/>
    </row>
    <row r="12" spans="1:77" ht="13.5" customHeight="1" x14ac:dyDescent="0.25">
      <c r="E12" s="260"/>
      <c r="F12" s="257"/>
      <c r="H12" s="308"/>
      <c r="L12" s="257"/>
      <c r="M12" s="256"/>
      <c r="N12" s="308"/>
      <c r="O12" s="257"/>
      <c r="P12" s="256"/>
      <c r="Q12" s="308"/>
      <c r="R12" s="257"/>
      <c r="S12" s="256"/>
      <c r="T12" s="308"/>
      <c r="U12" s="257"/>
      <c r="V12" s="256"/>
      <c r="W12" s="308"/>
      <c r="X12" s="257"/>
      <c r="Y12" s="256"/>
      <c r="Z12" s="308"/>
      <c r="AA12" s="257"/>
      <c r="AB12" s="256"/>
      <c r="AC12" s="308"/>
      <c r="AD12" s="257"/>
      <c r="AE12" s="256"/>
      <c r="AF12" s="308"/>
      <c r="AG12" s="257"/>
      <c r="AH12" s="256"/>
      <c r="AI12" s="308"/>
      <c r="AJ12" s="257"/>
      <c r="AK12" s="256"/>
      <c r="AL12" s="308"/>
      <c r="AM12" s="257"/>
      <c r="AN12" s="256"/>
      <c r="AO12" s="308"/>
      <c r="AP12" s="257"/>
      <c r="AQ12" s="256"/>
      <c r="AR12" s="308"/>
      <c r="AS12" s="257"/>
      <c r="AT12" s="256"/>
      <c r="AU12" s="308"/>
      <c r="AV12" s="257"/>
      <c r="AW12" s="256"/>
      <c r="AX12" s="308"/>
      <c r="AY12" s="257"/>
      <c r="AZ12" s="256"/>
      <c r="BA12" s="308"/>
      <c r="BB12" s="257"/>
      <c r="BC12" s="256"/>
      <c r="BD12" s="308"/>
      <c r="BE12" s="257"/>
      <c r="BF12" s="256"/>
      <c r="BG12" s="308"/>
      <c r="BH12" s="257"/>
      <c r="BI12" s="256"/>
      <c r="BJ12" s="308"/>
      <c r="BK12" s="257"/>
      <c r="BL12" s="256"/>
      <c r="BM12" s="308"/>
      <c r="BN12" s="257"/>
      <c r="BO12" s="256"/>
      <c r="BP12" s="308"/>
      <c r="BQ12" s="257"/>
      <c r="BR12" s="256"/>
      <c r="BS12" s="308"/>
      <c r="BT12" s="257"/>
      <c r="BU12" s="256"/>
      <c r="BV12" s="308"/>
      <c r="BW12" s="257"/>
      <c r="BX12" s="256"/>
      <c r="BY12" s="308"/>
    </row>
    <row r="13" spans="1:77" ht="13.5" customHeight="1" x14ac:dyDescent="0.2">
      <c r="A13" s="309"/>
      <c r="E13" s="260"/>
      <c r="F13" s="257"/>
      <c r="H13" s="308"/>
      <c r="L13" s="257"/>
      <c r="M13" s="256"/>
      <c r="N13" s="308"/>
      <c r="O13" s="257"/>
      <c r="P13" s="256"/>
      <c r="Q13" s="308"/>
      <c r="R13" s="257"/>
      <c r="S13" s="256"/>
      <c r="T13" s="308"/>
      <c r="U13" s="257"/>
      <c r="V13" s="256"/>
      <c r="W13" s="308"/>
      <c r="X13" s="257"/>
      <c r="Y13" s="256"/>
      <c r="Z13" s="308"/>
      <c r="AA13" s="257"/>
      <c r="AB13" s="256"/>
      <c r="AC13" s="308"/>
      <c r="AD13" s="257"/>
      <c r="AE13" s="256"/>
      <c r="AF13" s="308"/>
      <c r="AG13" s="257"/>
      <c r="AH13" s="256"/>
      <c r="AI13" s="308"/>
      <c r="AJ13" s="257"/>
      <c r="AK13" s="256"/>
      <c r="AL13" s="308"/>
      <c r="AM13" s="257"/>
      <c r="AN13" s="256"/>
      <c r="AO13" s="308"/>
      <c r="AP13" s="257"/>
      <c r="AQ13" s="256"/>
      <c r="AR13" s="308"/>
      <c r="AS13" s="257"/>
      <c r="AT13" s="256"/>
      <c r="AU13" s="308"/>
      <c r="AV13" s="257"/>
      <c r="AW13" s="256"/>
      <c r="AX13" s="308"/>
      <c r="AY13" s="257"/>
      <c r="AZ13" s="256"/>
      <c r="BA13" s="308"/>
      <c r="BB13" s="257"/>
      <c r="BC13" s="256"/>
      <c r="BD13" s="308"/>
      <c r="BE13" s="257"/>
      <c r="BF13" s="256"/>
      <c r="BG13" s="308"/>
      <c r="BH13" s="257"/>
      <c r="BI13" s="256"/>
      <c r="BJ13" s="308"/>
      <c r="BK13" s="257"/>
      <c r="BL13" s="256"/>
      <c r="BM13" s="308"/>
      <c r="BN13" s="257"/>
      <c r="BO13" s="256"/>
      <c r="BP13" s="308"/>
      <c r="BQ13" s="257"/>
      <c r="BR13" s="256"/>
      <c r="BS13" s="308"/>
      <c r="BT13" s="257"/>
      <c r="BU13" s="256"/>
      <c r="BV13" s="308"/>
      <c r="BW13" s="257"/>
      <c r="BX13" s="256"/>
      <c r="BY13" s="308"/>
    </row>
    <row r="14" spans="1:77" ht="13.5" customHeight="1" x14ac:dyDescent="0.25">
      <c r="E14" s="260"/>
      <c r="F14" s="257"/>
      <c r="H14" s="308"/>
      <c r="L14" s="257"/>
      <c r="M14" s="256"/>
      <c r="N14" s="308"/>
      <c r="O14" s="257"/>
      <c r="P14" s="256"/>
      <c r="Q14" s="308"/>
      <c r="R14" s="257"/>
      <c r="S14" s="256"/>
      <c r="T14" s="308"/>
      <c r="U14" s="257"/>
      <c r="V14" s="256"/>
      <c r="W14" s="308"/>
      <c r="X14" s="257"/>
      <c r="Y14" s="256"/>
      <c r="Z14" s="308"/>
      <c r="AA14" s="257"/>
      <c r="AB14" s="256"/>
      <c r="AC14" s="308"/>
      <c r="AD14" s="257"/>
      <c r="AE14" s="256"/>
      <c r="AF14" s="308"/>
      <c r="AG14" s="257"/>
      <c r="AH14" s="256"/>
      <c r="AI14" s="308"/>
      <c r="AJ14" s="257"/>
      <c r="AK14" s="256"/>
      <c r="AL14" s="308"/>
      <c r="AM14" s="257"/>
      <c r="AN14" s="256"/>
      <c r="AO14" s="308"/>
      <c r="AP14" s="257"/>
      <c r="AQ14" s="256"/>
      <c r="AR14" s="308"/>
      <c r="AS14" s="257"/>
      <c r="AT14" s="256"/>
      <c r="AU14" s="308"/>
      <c r="AV14" s="257"/>
      <c r="AW14" s="256"/>
      <c r="AX14" s="308"/>
      <c r="AY14" s="257"/>
      <c r="AZ14" s="256"/>
      <c r="BA14" s="308"/>
      <c r="BB14" s="257"/>
      <c r="BC14" s="256"/>
      <c r="BD14" s="308"/>
      <c r="BE14" s="257"/>
      <c r="BF14" s="256"/>
      <c r="BG14" s="308"/>
      <c r="BH14" s="257"/>
      <c r="BI14" s="256"/>
      <c r="BJ14" s="308"/>
      <c r="BK14" s="257"/>
      <c r="BL14" s="256"/>
      <c r="BM14" s="308"/>
      <c r="BN14" s="257"/>
      <c r="BO14" s="256"/>
      <c r="BP14" s="308"/>
      <c r="BQ14" s="257"/>
      <c r="BR14" s="256"/>
      <c r="BS14" s="308"/>
      <c r="BT14" s="257"/>
      <c r="BU14" s="256"/>
      <c r="BV14" s="308"/>
      <c r="BW14" s="257"/>
      <c r="BX14" s="256"/>
      <c r="BY14" s="308"/>
    </row>
    <row r="15" spans="1:77" ht="13.5" customHeight="1" x14ac:dyDescent="0.25">
      <c r="E15" s="260"/>
      <c r="F15" s="257"/>
      <c r="H15" s="308"/>
      <c r="L15" s="257"/>
      <c r="M15" s="256"/>
      <c r="N15" s="308"/>
      <c r="O15" s="257"/>
      <c r="P15" s="256"/>
      <c r="Q15" s="308"/>
      <c r="R15" s="257"/>
      <c r="S15" s="256"/>
      <c r="T15" s="308"/>
      <c r="U15" s="257"/>
      <c r="V15" s="256"/>
      <c r="W15" s="308"/>
      <c r="X15" s="257"/>
      <c r="Y15" s="256"/>
      <c r="Z15" s="308"/>
      <c r="AA15" s="257"/>
      <c r="AB15" s="256"/>
      <c r="AC15" s="308"/>
      <c r="AD15" s="257"/>
      <c r="AE15" s="256"/>
      <c r="AF15" s="308"/>
      <c r="AG15" s="257"/>
      <c r="AH15" s="256"/>
      <c r="AI15" s="308"/>
      <c r="AJ15" s="257"/>
      <c r="AK15" s="256"/>
      <c r="AL15" s="308"/>
      <c r="AM15" s="257"/>
      <c r="AN15" s="256"/>
      <c r="AO15" s="308"/>
      <c r="AP15" s="257"/>
      <c r="AQ15" s="256"/>
      <c r="AR15" s="308"/>
      <c r="AS15" s="257"/>
      <c r="AT15" s="256"/>
      <c r="AU15" s="308"/>
      <c r="AV15" s="257"/>
      <c r="AW15" s="256"/>
      <c r="AX15" s="308"/>
      <c r="AY15" s="257"/>
      <c r="AZ15" s="256"/>
      <c r="BA15" s="308"/>
      <c r="BB15" s="257"/>
      <c r="BC15" s="256"/>
      <c r="BD15" s="308"/>
      <c r="BE15" s="257"/>
      <c r="BF15" s="256"/>
      <c r="BG15" s="308"/>
      <c r="BH15" s="257"/>
      <c r="BI15" s="256"/>
      <c r="BJ15" s="308"/>
      <c r="BK15" s="257"/>
      <c r="BL15" s="256"/>
      <c r="BM15" s="308"/>
      <c r="BN15" s="257"/>
      <c r="BO15" s="256"/>
      <c r="BP15" s="308"/>
      <c r="BQ15" s="257"/>
      <c r="BR15" s="256"/>
      <c r="BS15" s="308"/>
      <c r="BT15" s="257"/>
      <c r="BU15" s="256"/>
      <c r="BV15" s="308"/>
      <c r="BW15" s="257"/>
      <c r="BX15" s="256"/>
      <c r="BY15" s="308"/>
    </row>
    <row r="16" spans="1:77" ht="13.5" customHeight="1" x14ac:dyDescent="0.25">
      <c r="E16" s="260"/>
      <c r="F16" s="257"/>
      <c r="H16" s="308"/>
      <c r="L16" s="257"/>
      <c r="M16" s="256"/>
      <c r="N16" s="308"/>
      <c r="O16" s="257"/>
      <c r="P16" s="256"/>
      <c r="Q16" s="308"/>
      <c r="R16" s="257"/>
      <c r="S16" s="256"/>
      <c r="T16" s="308"/>
      <c r="U16" s="257"/>
      <c r="V16" s="256"/>
      <c r="W16" s="308"/>
      <c r="X16" s="257"/>
      <c r="Y16" s="256"/>
      <c r="Z16" s="308"/>
      <c r="AA16" s="257"/>
      <c r="AB16" s="256"/>
      <c r="AC16" s="308"/>
      <c r="AD16" s="257"/>
      <c r="AE16" s="256"/>
      <c r="AF16" s="308"/>
      <c r="AG16" s="257"/>
      <c r="AH16" s="256"/>
      <c r="AI16" s="308"/>
      <c r="AJ16" s="257"/>
      <c r="AK16" s="256"/>
      <c r="AL16" s="308"/>
      <c r="AM16" s="257"/>
      <c r="AN16" s="256"/>
      <c r="AO16" s="308"/>
      <c r="AP16" s="257"/>
      <c r="AQ16" s="256"/>
      <c r="AR16" s="308"/>
      <c r="AS16" s="257"/>
      <c r="AT16" s="256"/>
      <c r="AU16" s="308"/>
      <c r="AV16" s="257"/>
      <c r="AW16" s="256"/>
      <c r="AX16" s="308"/>
      <c r="AY16" s="257"/>
      <c r="AZ16" s="256"/>
      <c r="BA16" s="308"/>
      <c r="BB16" s="257"/>
      <c r="BC16" s="256"/>
      <c r="BD16" s="308"/>
      <c r="BE16" s="257"/>
      <c r="BF16" s="256"/>
      <c r="BG16" s="308"/>
      <c r="BH16" s="257"/>
      <c r="BI16" s="256"/>
      <c r="BJ16" s="308"/>
      <c r="BK16" s="257"/>
      <c r="BL16" s="256"/>
      <c r="BM16" s="308"/>
      <c r="BN16" s="257"/>
      <c r="BO16" s="256"/>
      <c r="BP16" s="308"/>
      <c r="BQ16" s="257"/>
      <c r="BR16" s="256"/>
      <c r="BS16" s="308"/>
      <c r="BT16" s="257"/>
      <c r="BU16" s="256"/>
      <c r="BV16" s="308"/>
      <c r="BW16" s="257"/>
      <c r="BX16" s="256"/>
      <c r="BY16" s="308"/>
    </row>
    <row r="17" spans="1:77" ht="13.5" customHeight="1" x14ac:dyDescent="0.25">
      <c r="E17" s="260"/>
      <c r="F17" s="257"/>
      <c r="H17" s="308"/>
      <c r="L17" s="257"/>
      <c r="M17" s="256"/>
      <c r="N17" s="308"/>
      <c r="O17" s="257"/>
      <c r="P17" s="256"/>
      <c r="Q17" s="308"/>
      <c r="R17" s="257"/>
      <c r="S17" s="256"/>
      <c r="T17" s="308"/>
      <c r="U17" s="257"/>
      <c r="V17" s="256"/>
      <c r="W17" s="308"/>
      <c r="X17" s="257"/>
      <c r="Y17" s="256"/>
      <c r="Z17" s="308"/>
      <c r="AA17" s="257"/>
      <c r="AB17" s="256"/>
      <c r="AC17" s="308"/>
      <c r="AD17" s="257"/>
      <c r="AE17" s="256"/>
      <c r="AF17" s="308"/>
      <c r="AG17" s="257"/>
      <c r="AH17" s="256"/>
      <c r="AI17" s="308"/>
      <c r="AJ17" s="257"/>
      <c r="AK17" s="256"/>
      <c r="AL17" s="308"/>
      <c r="AM17" s="257"/>
      <c r="AN17" s="256"/>
      <c r="AO17" s="308"/>
      <c r="AP17" s="257"/>
      <c r="AQ17" s="256"/>
      <c r="AR17" s="308"/>
      <c r="AS17" s="257"/>
      <c r="AT17" s="256"/>
      <c r="AU17" s="308"/>
      <c r="AV17" s="257"/>
      <c r="AW17" s="256"/>
      <c r="AX17" s="308"/>
      <c r="AY17" s="257"/>
      <c r="AZ17" s="256"/>
      <c r="BA17" s="308"/>
      <c r="BB17" s="257"/>
      <c r="BC17" s="256"/>
      <c r="BD17" s="308"/>
      <c r="BE17" s="257"/>
      <c r="BF17" s="256"/>
      <c r="BG17" s="308"/>
      <c r="BH17" s="257"/>
      <c r="BI17" s="256"/>
      <c r="BJ17" s="308"/>
      <c r="BK17" s="257"/>
      <c r="BL17" s="256"/>
      <c r="BM17" s="308"/>
      <c r="BN17" s="257"/>
      <c r="BO17" s="256"/>
      <c r="BP17" s="308"/>
      <c r="BQ17" s="257"/>
      <c r="BR17" s="256"/>
      <c r="BS17" s="308"/>
      <c r="BT17" s="257"/>
      <c r="BU17" s="256"/>
      <c r="BV17" s="308"/>
      <c r="BW17" s="257"/>
      <c r="BX17" s="256"/>
      <c r="BY17" s="308"/>
    </row>
    <row r="18" spans="1:77" ht="13.5" customHeight="1" x14ac:dyDescent="0.25">
      <c r="E18" s="260"/>
      <c r="F18" s="257"/>
      <c r="H18" s="308"/>
      <c r="L18" s="257"/>
      <c r="M18" s="256"/>
      <c r="N18" s="308"/>
      <c r="O18" s="257"/>
      <c r="P18" s="256"/>
      <c r="Q18" s="308"/>
      <c r="R18" s="257"/>
      <c r="S18" s="256"/>
      <c r="T18" s="308"/>
      <c r="U18" s="257"/>
      <c r="V18" s="256"/>
      <c r="W18" s="308"/>
      <c r="X18" s="257"/>
      <c r="Y18" s="256"/>
      <c r="Z18" s="308"/>
      <c r="AA18" s="257"/>
      <c r="AB18" s="256"/>
      <c r="AC18" s="308"/>
      <c r="AD18" s="257"/>
      <c r="AE18" s="256"/>
      <c r="AF18" s="308"/>
      <c r="AG18" s="257"/>
      <c r="AH18" s="256"/>
      <c r="AI18" s="308"/>
      <c r="AJ18" s="257"/>
      <c r="AK18" s="256"/>
      <c r="AL18" s="308"/>
      <c r="AM18" s="257"/>
      <c r="AN18" s="256"/>
      <c r="AO18" s="308"/>
      <c r="AP18" s="257"/>
      <c r="AQ18" s="256"/>
      <c r="AR18" s="308"/>
      <c r="AS18" s="257"/>
      <c r="AT18" s="256"/>
      <c r="AU18" s="308"/>
      <c r="AV18" s="257"/>
      <c r="AW18" s="256"/>
      <c r="AX18" s="308"/>
      <c r="AY18" s="257"/>
      <c r="AZ18" s="256"/>
      <c r="BA18" s="308"/>
      <c r="BB18" s="257"/>
      <c r="BC18" s="256"/>
      <c r="BD18" s="308"/>
      <c r="BE18" s="257"/>
      <c r="BF18" s="256"/>
      <c r="BG18" s="308"/>
      <c r="BH18" s="257"/>
      <c r="BI18" s="256"/>
      <c r="BJ18" s="308"/>
      <c r="BK18" s="257"/>
      <c r="BL18" s="256"/>
      <c r="BM18" s="308"/>
      <c r="BN18" s="257"/>
      <c r="BO18" s="256"/>
      <c r="BP18" s="308"/>
      <c r="BQ18" s="257"/>
      <c r="BR18" s="256"/>
      <c r="BS18" s="308"/>
      <c r="BT18" s="257"/>
      <c r="BU18" s="256"/>
      <c r="BV18" s="308"/>
      <c r="BW18" s="257"/>
      <c r="BX18" s="256"/>
      <c r="BY18" s="308"/>
    </row>
    <row r="19" spans="1:77" ht="13.5" customHeight="1" x14ac:dyDescent="0.25">
      <c r="E19" s="260"/>
      <c r="F19" s="257"/>
      <c r="H19" s="308"/>
      <c r="L19" s="257"/>
      <c r="M19" s="256"/>
      <c r="N19" s="308"/>
      <c r="O19" s="257"/>
      <c r="P19" s="256"/>
      <c r="Q19" s="308"/>
      <c r="R19" s="257"/>
      <c r="S19" s="256"/>
      <c r="T19" s="308"/>
      <c r="U19" s="257"/>
      <c r="V19" s="256"/>
      <c r="W19" s="308"/>
      <c r="X19" s="257"/>
      <c r="Y19" s="256"/>
      <c r="Z19" s="308"/>
      <c r="AA19" s="257"/>
      <c r="AB19" s="256"/>
      <c r="AC19" s="308"/>
      <c r="AD19" s="257"/>
      <c r="AE19" s="256"/>
      <c r="AF19" s="308"/>
      <c r="AG19" s="257"/>
      <c r="AH19" s="256"/>
      <c r="AI19" s="308"/>
      <c r="AJ19" s="257"/>
      <c r="AK19" s="256"/>
      <c r="AL19" s="308"/>
      <c r="AM19" s="257"/>
      <c r="AN19" s="256"/>
      <c r="AO19" s="308"/>
      <c r="AP19" s="257"/>
      <c r="AQ19" s="256"/>
      <c r="AR19" s="308"/>
      <c r="AS19" s="257"/>
      <c r="AT19" s="256"/>
      <c r="AU19" s="308"/>
      <c r="AV19" s="257"/>
      <c r="AW19" s="256"/>
      <c r="AX19" s="308"/>
      <c r="AY19" s="257"/>
      <c r="AZ19" s="256"/>
      <c r="BA19" s="308"/>
      <c r="BB19" s="257"/>
      <c r="BC19" s="256"/>
      <c r="BD19" s="308"/>
      <c r="BE19" s="257"/>
      <c r="BF19" s="256"/>
      <c r="BG19" s="308"/>
      <c r="BH19" s="257"/>
      <c r="BI19" s="256"/>
      <c r="BJ19" s="308"/>
      <c r="BK19" s="257"/>
      <c r="BL19" s="256"/>
      <c r="BM19" s="308"/>
      <c r="BN19" s="257"/>
      <c r="BO19" s="256"/>
      <c r="BP19" s="308"/>
      <c r="BQ19" s="257"/>
      <c r="BR19" s="256"/>
      <c r="BS19" s="308"/>
      <c r="BT19" s="257"/>
      <c r="BU19" s="256"/>
      <c r="BV19" s="308"/>
      <c r="BW19" s="257"/>
      <c r="BX19" s="256"/>
      <c r="BY19" s="308"/>
    </row>
    <row r="20" spans="1:77" ht="13.5" customHeight="1" x14ac:dyDescent="0.25">
      <c r="E20" s="260"/>
      <c r="F20" s="257"/>
      <c r="H20" s="308"/>
      <c r="L20" s="257"/>
      <c r="M20" s="256"/>
      <c r="N20" s="308"/>
      <c r="O20" s="257"/>
      <c r="P20" s="256"/>
      <c r="Q20" s="308"/>
      <c r="R20" s="257"/>
      <c r="S20" s="256"/>
      <c r="T20" s="308"/>
      <c r="U20" s="257"/>
      <c r="V20" s="256"/>
      <c r="W20" s="308"/>
      <c r="X20" s="257"/>
      <c r="Y20" s="256"/>
      <c r="Z20" s="308"/>
      <c r="AA20" s="257"/>
      <c r="AB20" s="256"/>
      <c r="AC20" s="308"/>
      <c r="AD20" s="257"/>
      <c r="AE20" s="256"/>
      <c r="AF20" s="308"/>
      <c r="AG20" s="257"/>
      <c r="AH20" s="256"/>
      <c r="AI20" s="308"/>
      <c r="AJ20" s="257"/>
      <c r="AK20" s="256"/>
      <c r="AL20" s="308"/>
      <c r="AM20" s="257"/>
      <c r="AN20" s="256"/>
      <c r="AO20" s="308"/>
      <c r="AP20" s="257"/>
      <c r="AQ20" s="256"/>
      <c r="AR20" s="308"/>
      <c r="AS20" s="257"/>
      <c r="AT20" s="256"/>
      <c r="AU20" s="308"/>
      <c r="AV20" s="257"/>
      <c r="AW20" s="256"/>
      <c r="AX20" s="308"/>
      <c r="AY20" s="257"/>
      <c r="AZ20" s="256"/>
      <c r="BA20" s="308"/>
      <c r="BB20" s="257"/>
      <c r="BC20" s="256"/>
      <c r="BD20" s="308"/>
      <c r="BE20" s="257"/>
      <c r="BF20" s="256"/>
      <c r="BG20" s="308"/>
      <c r="BH20" s="257"/>
      <c r="BI20" s="256"/>
      <c r="BJ20" s="308"/>
      <c r="BK20" s="257"/>
      <c r="BL20" s="256"/>
      <c r="BM20" s="308"/>
      <c r="BN20" s="257"/>
      <c r="BO20" s="256"/>
      <c r="BP20" s="308"/>
      <c r="BQ20" s="257"/>
      <c r="BR20" s="256"/>
      <c r="BS20" s="308"/>
      <c r="BT20" s="257"/>
      <c r="BU20" s="256"/>
      <c r="BV20" s="308"/>
      <c r="BW20" s="257"/>
      <c r="BX20" s="256"/>
      <c r="BY20" s="308"/>
    </row>
    <row r="21" spans="1:77" ht="13.5" customHeight="1" x14ac:dyDescent="0.25">
      <c r="E21" s="260"/>
      <c r="F21" s="257"/>
      <c r="H21" s="308"/>
      <c r="L21" s="257"/>
      <c r="M21" s="256"/>
      <c r="N21" s="308"/>
      <c r="O21" s="257"/>
      <c r="P21" s="256"/>
      <c r="Q21" s="308"/>
      <c r="R21" s="257"/>
      <c r="S21" s="256"/>
      <c r="T21" s="308"/>
      <c r="U21" s="257"/>
      <c r="V21" s="256"/>
      <c r="W21" s="308"/>
      <c r="X21" s="257"/>
      <c r="Y21" s="256"/>
      <c r="Z21" s="308"/>
      <c r="AA21" s="257"/>
      <c r="AB21" s="256"/>
      <c r="AC21" s="308"/>
      <c r="AD21" s="257"/>
      <c r="AE21" s="256"/>
      <c r="AF21" s="308"/>
      <c r="AG21" s="257"/>
      <c r="AH21" s="256"/>
      <c r="AI21" s="308"/>
      <c r="AJ21" s="257"/>
      <c r="AK21" s="256"/>
      <c r="AL21" s="308"/>
      <c r="AM21" s="257"/>
      <c r="AN21" s="256"/>
      <c r="AO21" s="308"/>
      <c r="AP21" s="257"/>
      <c r="AQ21" s="256"/>
      <c r="AR21" s="308"/>
      <c r="AS21" s="257"/>
      <c r="AT21" s="256"/>
      <c r="AU21" s="308"/>
      <c r="AV21" s="257"/>
      <c r="AW21" s="256"/>
      <c r="AX21" s="308"/>
      <c r="AY21" s="257"/>
      <c r="AZ21" s="256"/>
      <c r="BA21" s="308"/>
      <c r="BB21" s="257"/>
      <c r="BC21" s="256"/>
      <c r="BD21" s="308"/>
      <c r="BE21" s="257"/>
      <c r="BF21" s="256"/>
      <c r="BG21" s="308"/>
      <c r="BH21" s="257"/>
      <c r="BI21" s="256"/>
      <c r="BJ21" s="308"/>
      <c r="BK21" s="257"/>
      <c r="BL21" s="256"/>
      <c r="BM21" s="308"/>
      <c r="BN21" s="257"/>
      <c r="BO21" s="256"/>
      <c r="BP21" s="308"/>
      <c r="BQ21" s="257"/>
      <c r="BR21" s="256"/>
      <c r="BS21" s="308"/>
      <c r="BT21" s="257"/>
      <c r="BU21" s="256"/>
      <c r="BV21" s="308"/>
      <c r="BW21" s="257"/>
      <c r="BX21" s="256"/>
      <c r="BY21" s="308"/>
    </row>
    <row r="22" spans="1:77" ht="13.5" customHeight="1" x14ac:dyDescent="0.25">
      <c r="E22" s="260"/>
      <c r="F22" s="257"/>
      <c r="H22" s="308"/>
      <c r="L22" s="257"/>
      <c r="M22" s="256"/>
      <c r="N22" s="308"/>
      <c r="O22" s="257"/>
      <c r="P22" s="256"/>
      <c r="Q22" s="308"/>
      <c r="R22" s="257"/>
      <c r="S22" s="256"/>
      <c r="T22" s="308"/>
      <c r="U22" s="257"/>
      <c r="V22" s="256"/>
      <c r="W22" s="308"/>
      <c r="X22" s="257"/>
      <c r="Y22" s="256"/>
      <c r="Z22" s="308"/>
      <c r="AA22" s="257"/>
      <c r="AB22" s="256"/>
      <c r="AC22" s="308"/>
      <c r="AD22" s="257"/>
      <c r="AE22" s="256"/>
      <c r="AF22" s="308"/>
      <c r="AG22" s="257"/>
      <c r="AH22" s="256"/>
      <c r="AI22" s="308"/>
      <c r="AJ22" s="257"/>
      <c r="AK22" s="256"/>
      <c r="AL22" s="308"/>
      <c r="AM22" s="257"/>
      <c r="AN22" s="256"/>
      <c r="AO22" s="308"/>
      <c r="AP22" s="257"/>
      <c r="AQ22" s="256"/>
      <c r="AR22" s="308"/>
      <c r="AS22" s="257"/>
      <c r="AT22" s="256"/>
      <c r="AU22" s="308"/>
      <c r="AV22" s="257"/>
      <c r="AW22" s="256"/>
      <c r="AX22" s="308"/>
      <c r="AY22" s="257"/>
      <c r="AZ22" s="256"/>
      <c r="BA22" s="308"/>
      <c r="BB22" s="257"/>
      <c r="BC22" s="256"/>
      <c r="BD22" s="308"/>
      <c r="BE22" s="257"/>
      <c r="BF22" s="256"/>
      <c r="BG22" s="308"/>
      <c r="BH22" s="257"/>
      <c r="BI22" s="256"/>
      <c r="BJ22" s="308"/>
      <c r="BK22" s="257"/>
      <c r="BL22" s="256"/>
      <c r="BM22" s="308"/>
      <c r="BN22" s="257"/>
      <c r="BO22" s="256"/>
      <c r="BP22" s="308"/>
      <c r="BQ22" s="257"/>
      <c r="BR22" s="256"/>
      <c r="BS22" s="308"/>
      <c r="BT22" s="257"/>
      <c r="BU22" s="256"/>
      <c r="BV22" s="308"/>
      <c r="BW22" s="257"/>
      <c r="BX22" s="256"/>
      <c r="BY22" s="308"/>
    </row>
    <row r="23" spans="1:77" ht="13.5" customHeight="1" x14ac:dyDescent="0.25">
      <c r="E23" s="260"/>
      <c r="F23" s="257"/>
      <c r="H23" s="308"/>
      <c r="L23" s="257"/>
      <c r="M23" s="256"/>
      <c r="N23" s="308"/>
      <c r="O23" s="257"/>
      <c r="P23" s="256"/>
      <c r="Q23" s="308"/>
      <c r="R23" s="257"/>
      <c r="S23" s="256"/>
      <c r="T23" s="308"/>
      <c r="U23" s="257"/>
      <c r="V23" s="256"/>
      <c r="W23" s="308"/>
      <c r="X23" s="257"/>
      <c r="Y23" s="256"/>
      <c r="Z23" s="308"/>
      <c r="AA23" s="257"/>
      <c r="AB23" s="256"/>
      <c r="AC23" s="308"/>
      <c r="AD23" s="257"/>
      <c r="AE23" s="256"/>
      <c r="AF23" s="308"/>
      <c r="AG23" s="257"/>
      <c r="AH23" s="256"/>
      <c r="AI23" s="308"/>
      <c r="AJ23" s="257"/>
      <c r="AK23" s="256"/>
      <c r="AL23" s="308"/>
      <c r="AM23" s="257"/>
      <c r="AN23" s="256"/>
      <c r="AO23" s="308"/>
      <c r="AP23" s="257"/>
      <c r="AQ23" s="256"/>
      <c r="AR23" s="308"/>
      <c r="AS23" s="257"/>
      <c r="AT23" s="256"/>
      <c r="AU23" s="308"/>
      <c r="AV23" s="257"/>
      <c r="AW23" s="256"/>
      <c r="AX23" s="308"/>
      <c r="AY23" s="257"/>
      <c r="AZ23" s="256"/>
      <c r="BA23" s="308"/>
      <c r="BB23" s="257"/>
      <c r="BC23" s="256"/>
      <c r="BD23" s="308"/>
      <c r="BE23" s="257"/>
      <c r="BF23" s="256"/>
      <c r="BG23" s="308"/>
      <c r="BH23" s="257"/>
      <c r="BI23" s="256"/>
      <c r="BJ23" s="308"/>
      <c r="BK23" s="257"/>
      <c r="BL23" s="256"/>
      <c r="BM23" s="308"/>
      <c r="BN23" s="257"/>
      <c r="BO23" s="256"/>
      <c r="BP23" s="308"/>
      <c r="BQ23" s="257"/>
      <c r="BR23" s="256"/>
      <c r="BS23" s="308"/>
      <c r="BT23" s="257"/>
      <c r="BU23" s="256"/>
      <c r="BV23" s="308"/>
      <c r="BW23" s="257"/>
      <c r="BX23" s="256"/>
      <c r="BY23" s="308"/>
    </row>
    <row r="24" spans="1:77" ht="13.5" customHeight="1" x14ac:dyDescent="0.25">
      <c r="A24" s="281"/>
      <c r="B24" s="256"/>
      <c r="E24" s="260"/>
      <c r="F24" s="257"/>
      <c r="H24" s="308"/>
      <c r="L24" s="257"/>
      <c r="M24" s="256"/>
      <c r="N24" s="308"/>
      <c r="O24" s="257"/>
      <c r="P24" s="256"/>
      <c r="Q24" s="308"/>
      <c r="R24" s="257"/>
      <c r="S24" s="256"/>
      <c r="T24" s="308"/>
      <c r="U24" s="257"/>
      <c r="V24" s="256"/>
      <c r="W24" s="308"/>
      <c r="X24" s="257"/>
      <c r="Y24" s="256"/>
      <c r="Z24" s="308"/>
      <c r="AA24" s="257"/>
      <c r="AB24" s="256"/>
      <c r="AC24" s="308"/>
      <c r="AD24" s="257"/>
      <c r="AE24" s="256"/>
      <c r="AF24" s="308"/>
      <c r="AG24" s="257"/>
      <c r="AH24" s="256"/>
      <c r="AI24" s="308"/>
      <c r="AJ24" s="257"/>
      <c r="AK24" s="256"/>
      <c r="AL24" s="308"/>
      <c r="AM24" s="257"/>
      <c r="AN24" s="256"/>
      <c r="AO24" s="308"/>
      <c r="AP24" s="257"/>
      <c r="AQ24" s="256"/>
      <c r="AR24" s="308"/>
      <c r="AS24" s="257"/>
      <c r="AT24" s="256"/>
      <c r="AU24" s="308"/>
      <c r="AV24" s="257"/>
      <c r="AW24" s="256"/>
      <c r="AX24" s="308"/>
      <c r="AY24" s="257"/>
      <c r="AZ24" s="256"/>
      <c r="BA24" s="308"/>
      <c r="BB24" s="257"/>
      <c r="BC24" s="256"/>
      <c r="BD24" s="308"/>
      <c r="BE24" s="257"/>
      <c r="BF24" s="256"/>
      <c r="BG24" s="308"/>
      <c r="BH24" s="257"/>
      <c r="BI24" s="256"/>
      <c r="BJ24" s="308"/>
      <c r="BK24" s="257"/>
      <c r="BL24" s="256"/>
      <c r="BM24" s="308"/>
      <c r="BN24" s="257"/>
      <c r="BO24" s="256"/>
      <c r="BP24" s="308"/>
      <c r="BQ24" s="257"/>
      <c r="BR24" s="256"/>
      <c r="BS24" s="308"/>
      <c r="BT24" s="257"/>
      <c r="BU24" s="256"/>
      <c r="BV24" s="308"/>
      <c r="BW24" s="257"/>
      <c r="BX24" s="256"/>
      <c r="BY24" s="308"/>
    </row>
    <row r="25" spans="1:77" ht="13.5" customHeight="1" x14ac:dyDescent="0.25">
      <c r="E25" s="260"/>
      <c r="F25" s="257"/>
      <c r="H25" s="308"/>
      <c r="L25" s="257"/>
      <c r="M25" s="256"/>
      <c r="N25" s="308"/>
      <c r="O25" s="257"/>
      <c r="P25" s="256"/>
      <c r="Q25" s="308"/>
      <c r="R25" s="257"/>
      <c r="S25" s="256"/>
      <c r="T25" s="308"/>
      <c r="U25" s="257"/>
      <c r="V25" s="256"/>
      <c r="W25" s="308"/>
      <c r="X25" s="257"/>
      <c r="Y25" s="256"/>
      <c r="Z25" s="308"/>
      <c r="AA25" s="257"/>
      <c r="AB25" s="256"/>
      <c r="AC25" s="308"/>
      <c r="AD25" s="257"/>
      <c r="AE25" s="256"/>
      <c r="AF25" s="308"/>
      <c r="AG25" s="257"/>
      <c r="AH25" s="256"/>
      <c r="AI25" s="308"/>
      <c r="AJ25" s="257"/>
      <c r="AK25" s="256"/>
      <c r="AL25" s="308"/>
      <c r="AM25" s="257"/>
      <c r="AN25" s="256"/>
      <c r="AO25" s="308"/>
      <c r="AP25" s="257"/>
      <c r="AQ25" s="256"/>
      <c r="AR25" s="308"/>
      <c r="AS25" s="257"/>
      <c r="AT25" s="256"/>
      <c r="AU25" s="308"/>
      <c r="AV25" s="257"/>
      <c r="AW25" s="256"/>
      <c r="AX25" s="308"/>
      <c r="AY25" s="257"/>
      <c r="AZ25" s="256"/>
      <c r="BA25" s="308"/>
      <c r="BB25" s="257"/>
      <c r="BC25" s="256"/>
      <c r="BD25" s="308"/>
      <c r="BE25" s="257"/>
      <c r="BF25" s="256"/>
      <c r="BG25" s="308"/>
      <c r="BH25" s="257"/>
      <c r="BI25" s="256"/>
      <c r="BJ25" s="308"/>
      <c r="BK25" s="257"/>
      <c r="BL25" s="256"/>
      <c r="BM25" s="308"/>
      <c r="BN25" s="257"/>
      <c r="BO25" s="256"/>
      <c r="BP25" s="308"/>
      <c r="BQ25" s="257"/>
      <c r="BR25" s="256"/>
      <c r="BS25" s="308"/>
      <c r="BT25" s="257"/>
      <c r="BU25" s="256"/>
      <c r="BV25" s="308"/>
      <c r="BW25" s="257"/>
      <c r="BX25" s="256"/>
      <c r="BY25" s="308"/>
    </row>
    <row r="26" spans="1:77" ht="13.5" customHeight="1" x14ac:dyDescent="0.25">
      <c r="E26" s="260"/>
      <c r="F26" s="257"/>
      <c r="H26" s="308"/>
      <c r="L26" s="257"/>
      <c r="M26" s="256"/>
      <c r="N26" s="308"/>
      <c r="O26" s="257"/>
      <c r="P26" s="256"/>
      <c r="Q26" s="308"/>
      <c r="R26" s="257"/>
      <c r="S26" s="256"/>
      <c r="T26" s="308"/>
      <c r="U26" s="257"/>
      <c r="V26" s="256"/>
      <c r="W26" s="308"/>
      <c r="X26" s="257"/>
      <c r="Y26" s="256"/>
      <c r="Z26" s="308"/>
      <c r="AA26" s="257"/>
      <c r="AB26" s="256"/>
      <c r="AC26" s="308"/>
      <c r="AD26" s="257"/>
      <c r="AE26" s="256"/>
      <c r="AF26" s="308"/>
      <c r="AG26" s="257"/>
      <c r="AH26" s="256"/>
      <c r="AI26" s="308"/>
      <c r="AJ26" s="257"/>
      <c r="AK26" s="256"/>
      <c r="AL26" s="308"/>
      <c r="AM26" s="257"/>
      <c r="AN26" s="256"/>
      <c r="AO26" s="308"/>
      <c r="AP26" s="257"/>
      <c r="AQ26" s="256"/>
      <c r="AR26" s="308"/>
      <c r="AS26" s="257"/>
      <c r="AT26" s="256"/>
      <c r="AU26" s="308"/>
      <c r="AV26" s="257"/>
      <c r="AW26" s="256"/>
      <c r="AX26" s="308"/>
      <c r="AY26" s="257"/>
      <c r="AZ26" s="256"/>
      <c r="BA26" s="308"/>
      <c r="BB26" s="257"/>
      <c r="BC26" s="256"/>
      <c r="BD26" s="308"/>
      <c r="BE26" s="257"/>
      <c r="BF26" s="256"/>
      <c r="BG26" s="308"/>
      <c r="BH26" s="257"/>
      <c r="BI26" s="256"/>
      <c r="BJ26" s="308"/>
      <c r="BK26" s="257"/>
      <c r="BL26" s="256"/>
      <c r="BM26" s="308"/>
      <c r="BN26" s="257"/>
      <c r="BO26" s="256"/>
      <c r="BP26" s="308"/>
      <c r="BQ26" s="257"/>
      <c r="BR26" s="256"/>
      <c r="BS26" s="308"/>
      <c r="BT26" s="257"/>
      <c r="BU26" s="256"/>
      <c r="BV26" s="308"/>
      <c r="BW26" s="257"/>
      <c r="BX26" s="256"/>
      <c r="BY26" s="308"/>
    </row>
    <row r="27" spans="1:77" ht="13.5" customHeight="1" x14ac:dyDescent="0.25">
      <c r="E27" s="260"/>
      <c r="F27" s="257"/>
      <c r="H27" s="308"/>
      <c r="J27" s="310"/>
      <c r="L27" s="257"/>
      <c r="M27" s="256"/>
      <c r="N27" s="308"/>
      <c r="O27" s="257"/>
      <c r="P27" s="256"/>
      <c r="Q27" s="308"/>
      <c r="R27" s="257"/>
      <c r="S27" s="256"/>
      <c r="T27" s="308"/>
      <c r="U27" s="257"/>
      <c r="V27" s="256"/>
      <c r="W27" s="308"/>
      <c r="X27" s="257"/>
      <c r="Y27" s="256"/>
      <c r="Z27" s="308"/>
      <c r="AA27" s="257"/>
      <c r="AB27" s="256"/>
      <c r="AC27" s="308"/>
      <c r="AD27" s="257"/>
      <c r="AE27" s="256"/>
      <c r="AF27" s="308"/>
      <c r="AG27" s="257"/>
      <c r="AH27" s="256"/>
      <c r="AI27" s="308"/>
      <c r="AJ27" s="257"/>
      <c r="AK27" s="256"/>
      <c r="AL27" s="308"/>
      <c r="AM27" s="257"/>
      <c r="AN27" s="256"/>
      <c r="AO27" s="308"/>
      <c r="AP27" s="257"/>
      <c r="AQ27" s="256"/>
      <c r="AR27" s="308"/>
      <c r="AS27" s="257"/>
      <c r="AT27" s="256"/>
      <c r="AU27" s="308"/>
      <c r="AV27" s="257"/>
      <c r="AW27" s="256"/>
      <c r="AX27" s="308"/>
      <c r="AY27" s="257"/>
      <c r="AZ27" s="256"/>
      <c r="BA27" s="308"/>
      <c r="BB27" s="257"/>
      <c r="BC27" s="256"/>
      <c r="BD27" s="308"/>
      <c r="BE27" s="257"/>
      <c r="BF27" s="256"/>
      <c r="BG27" s="308"/>
      <c r="BH27" s="257"/>
      <c r="BI27" s="256"/>
      <c r="BJ27" s="308"/>
      <c r="BK27" s="257"/>
      <c r="BL27" s="256"/>
      <c r="BM27" s="308"/>
      <c r="BN27" s="257"/>
      <c r="BO27" s="256"/>
      <c r="BP27" s="308"/>
      <c r="BQ27" s="257"/>
      <c r="BR27" s="256"/>
      <c r="BS27" s="308"/>
      <c r="BT27" s="257"/>
      <c r="BU27" s="256"/>
      <c r="BV27" s="308"/>
      <c r="BW27" s="257"/>
      <c r="BX27" s="256"/>
      <c r="BY27" s="308"/>
    </row>
    <row r="28" spans="1:77" ht="13.5" customHeight="1" x14ac:dyDescent="0.25">
      <c r="E28" s="260"/>
      <c r="F28" s="257"/>
      <c r="H28" s="308"/>
      <c r="L28" s="257"/>
      <c r="M28" s="256"/>
      <c r="N28" s="308"/>
      <c r="O28" s="257"/>
      <c r="P28" s="256"/>
      <c r="Q28" s="308"/>
      <c r="R28" s="257"/>
      <c r="S28" s="256"/>
      <c r="T28" s="308"/>
      <c r="U28" s="257"/>
      <c r="V28" s="256"/>
      <c r="W28" s="308"/>
      <c r="X28" s="257"/>
      <c r="Y28" s="256"/>
      <c r="Z28" s="308"/>
      <c r="AA28" s="257"/>
      <c r="AB28" s="256"/>
      <c r="AC28" s="308"/>
      <c r="AD28" s="257"/>
      <c r="AE28" s="256"/>
      <c r="AF28" s="308"/>
      <c r="AG28" s="257"/>
      <c r="AH28" s="256"/>
      <c r="AI28" s="308"/>
      <c r="AJ28" s="257"/>
      <c r="AK28" s="256"/>
      <c r="AL28" s="308"/>
      <c r="AM28" s="257"/>
      <c r="AN28" s="256"/>
      <c r="AO28" s="308"/>
      <c r="AP28" s="257"/>
      <c r="AQ28" s="256"/>
      <c r="AR28" s="308"/>
      <c r="AS28" s="257"/>
      <c r="AT28" s="256"/>
      <c r="AU28" s="308"/>
      <c r="AV28" s="257"/>
      <c r="AW28" s="256"/>
      <c r="AX28" s="308"/>
      <c r="AY28" s="257"/>
      <c r="AZ28" s="256"/>
      <c r="BA28" s="308"/>
      <c r="BB28" s="257"/>
      <c r="BC28" s="256"/>
      <c r="BD28" s="308"/>
      <c r="BE28" s="257"/>
      <c r="BF28" s="256"/>
      <c r="BG28" s="308"/>
      <c r="BH28" s="257"/>
      <c r="BI28" s="256"/>
      <c r="BJ28" s="308"/>
      <c r="BK28" s="257"/>
      <c r="BL28" s="256"/>
      <c r="BM28" s="308"/>
      <c r="BN28" s="257"/>
      <c r="BO28" s="256"/>
      <c r="BP28" s="308"/>
      <c r="BQ28" s="257"/>
      <c r="BR28" s="256"/>
      <c r="BS28" s="308"/>
      <c r="BT28" s="257"/>
      <c r="BU28" s="256"/>
      <c r="BV28" s="308"/>
      <c r="BW28" s="257"/>
      <c r="BX28" s="256"/>
      <c r="BY28" s="308"/>
    </row>
    <row r="29" spans="1:77" ht="13.5" customHeight="1" x14ac:dyDescent="0.25">
      <c r="E29" s="260"/>
      <c r="F29" s="257"/>
      <c r="H29" s="308"/>
      <c r="L29" s="257"/>
      <c r="M29" s="256"/>
      <c r="N29" s="308"/>
      <c r="O29" s="257"/>
      <c r="P29" s="256"/>
      <c r="Q29" s="308"/>
      <c r="R29" s="257"/>
      <c r="S29" s="256"/>
      <c r="T29" s="308"/>
      <c r="U29" s="257"/>
      <c r="V29" s="256"/>
      <c r="W29" s="308"/>
      <c r="X29" s="257"/>
      <c r="Y29" s="256"/>
      <c r="Z29" s="308"/>
      <c r="AA29" s="257"/>
      <c r="AB29" s="256"/>
      <c r="AC29" s="308"/>
      <c r="AD29" s="257"/>
      <c r="AE29" s="256"/>
      <c r="AF29" s="308"/>
      <c r="AG29" s="257"/>
      <c r="AH29" s="256"/>
      <c r="AI29" s="308"/>
      <c r="AJ29" s="257"/>
      <c r="AK29" s="256"/>
      <c r="AL29" s="308"/>
      <c r="AM29" s="257"/>
      <c r="AN29" s="256"/>
      <c r="AO29" s="308"/>
      <c r="AP29" s="257"/>
      <c r="AQ29" s="256"/>
      <c r="AR29" s="308"/>
      <c r="AS29" s="257"/>
      <c r="AT29" s="256"/>
      <c r="AU29" s="308"/>
      <c r="AV29" s="257"/>
      <c r="AW29" s="256"/>
      <c r="AX29" s="308"/>
      <c r="AY29" s="257"/>
      <c r="AZ29" s="256"/>
      <c r="BA29" s="308"/>
      <c r="BB29" s="257"/>
      <c r="BC29" s="256"/>
      <c r="BD29" s="308"/>
      <c r="BE29" s="257"/>
      <c r="BF29" s="256"/>
      <c r="BG29" s="308"/>
      <c r="BH29" s="257"/>
      <c r="BI29" s="256"/>
      <c r="BJ29" s="308"/>
      <c r="BK29" s="257"/>
      <c r="BL29" s="256"/>
      <c r="BM29" s="308"/>
      <c r="BN29" s="257"/>
      <c r="BO29" s="256"/>
      <c r="BP29" s="308"/>
      <c r="BQ29" s="257"/>
      <c r="BR29" s="256"/>
      <c r="BS29" s="308"/>
      <c r="BT29" s="257"/>
      <c r="BU29" s="256"/>
      <c r="BV29" s="308"/>
      <c r="BW29" s="257"/>
      <c r="BX29" s="256"/>
      <c r="BY29" s="308"/>
    </row>
    <row r="30" spans="1:77" ht="13.5" customHeight="1" x14ac:dyDescent="0.25">
      <c r="E30" s="260"/>
      <c r="F30" s="257"/>
      <c r="H30" s="308"/>
      <c r="L30" s="257"/>
      <c r="M30" s="256"/>
      <c r="N30" s="308"/>
      <c r="O30" s="257"/>
      <c r="P30" s="256"/>
      <c r="Q30" s="308"/>
      <c r="R30" s="257"/>
      <c r="S30" s="256"/>
      <c r="T30" s="308"/>
      <c r="U30" s="257"/>
      <c r="V30" s="256"/>
      <c r="W30" s="308"/>
      <c r="X30" s="257"/>
      <c r="Y30" s="256"/>
      <c r="Z30" s="308"/>
      <c r="AA30" s="257"/>
      <c r="AB30" s="256"/>
      <c r="AC30" s="308"/>
      <c r="AD30" s="257"/>
      <c r="AE30" s="256"/>
      <c r="AF30" s="308"/>
      <c r="AG30" s="257"/>
      <c r="AH30" s="256"/>
      <c r="AI30" s="308"/>
      <c r="AJ30" s="257"/>
      <c r="AK30" s="256"/>
      <c r="AL30" s="308"/>
      <c r="AM30" s="257"/>
      <c r="AN30" s="256"/>
      <c r="AO30" s="308"/>
      <c r="AP30" s="257"/>
      <c r="AQ30" s="256"/>
      <c r="AR30" s="308"/>
      <c r="AS30" s="257"/>
      <c r="AT30" s="256"/>
      <c r="AU30" s="308"/>
      <c r="AV30" s="257"/>
      <c r="AW30" s="256"/>
      <c r="AX30" s="308"/>
      <c r="AY30" s="257"/>
      <c r="AZ30" s="256"/>
      <c r="BA30" s="308"/>
      <c r="BB30" s="257"/>
      <c r="BC30" s="256"/>
      <c r="BD30" s="308"/>
      <c r="BE30" s="257"/>
      <c r="BF30" s="256"/>
      <c r="BG30" s="308"/>
      <c r="BH30" s="257"/>
      <c r="BI30" s="256"/>
      <c r="BJ30" s="308"/>
      <c r="BK30" s="257"/>
      <c r="BL30" s="256"/>
      <c r="BM30" s="308"/>
      <c r="BN30" s="257"/>
      <c r="BO30" s="256"/>
      <c r="BP30" s="308"/>
      <c r="BQ30" s="257"/>
      <c r="BR30" s="256"/>
      <c r="BS30" s="308"/>
      <c r="BT30" s="257"/>
      <c r="BU30" s="256"/>
      <c r="BV30" s="308"/>
      <c r="BW30" s="257"/>
      <c r="BX30" s="256"/>
      <c r="BY30" s="308"/>
    </row>
    <row r="31" spans="1:77" ht="13.5" customHeight="1" x14ac:dyDescent="0.25">
      <c r="E31" s="260"/>
      <c r="F31" s="257"/>
      <c r="H31" s="308"/>
      <c r="L31" s="257"/>
      <c r="M31" s="256"/>
      <c r="N31" s="308"/>
      <c r="O31" s="257"/>
      <c r="P31" s="256"/>
      <c r="Q31" s="308"/>
      <c r="R31" s="257"/>
      <c r="S31" s="256"/>
      <c r="T31" s="308"/>
      <c r="U31" s="257"/>
      <c r="V31" s="256"/>
      <c r="W31" s="308"/>
      <c r="X31" s="257"/>
      <c r="Y31" s="256"/>
      <c r="Z31" s="308"/>
      <c r="AA31" s="257"/>
      <c r="AB31" s="256"/>
      <c r="AC31" s="308"/>
      <c r="AD31" s="257"/>
      <c r="AE31" s="256"/>
      <c r="AF31" s="308"/>
      <c r="AG31" s="257"/>
      <c r="AH31" s="256"/>
      <c r="AI31" s="308"/>
      <c r="AJ31" s="257"/>
      <c r="AK31" s="256"/>
      <c r="AL31" s="308"/>
      <c r="AM31" s="257"/>
      <c r="AN31" s="256"/>
      <c r="AO31" s="308"/>
      <c r="AP31" s="257"/>
      <c r="AQ31" s="256"/>
      <c r="AR31" s="308"/>
      <c r="AS31" s="257"/>
      <c r="AT31" s="256"/>
      <c r="AU31" s="308"/>
      <c r="AV31" s="257"/>
      <c r="AW31" s="256"/>
      <c r="AX31" s="308"/>
      <c r="AY31" s="257"/>
      <c r="AZ31" s="256"/>
      <c r="BA31" s="308"/>
      <c r="BB31" s="257"/>
      <c r="BC31" s="256"/>
      <c r="BD31" s="308"/>
      <c r="BE31" s="257"/>
      <c r="BF31" s="256"/>
      <c r="BG31" s="308"/>
      <c r="BH31" s="257"/>
      <c r="BI31" s="256"/>
      <c r="BJ31" s="308"/>
      <c r="BK31" s="257"/>
      <c r="BL31" s="256"/>
      <c r="BM31" s="308"/>
      <c r="BN31" s="257"/>
      <c r="BO31" s="256"/>
      <c r="BP31" s="308"/>
      <c r="BQ31" s="257"/>
      <c r="BR31" s="256"/>
      <c r="BS31" s="308"/>
      <c r="BT31" s="257"/>
      <c r="BU31" s="256"/>
      <c r="BV31" s="308"/>
      <c r="BW31" s="257"/>
      <c r="BX31" s="256"/>
      <c r="BY31" s="308"/>
    </row>
    <row r="32" spans="1:77" ht="13.5" customHeight="1" x14ac:dyDescent="0.25">
      <c r="E32" s="260"/>
      <c r="F32" s="257"/>
      <c r="H32" s="308"/>
      <c r="L32" s="257"/>
      <c r="M32" s="256"/>
      <c r="N32" s="308"/>
      <c r="O32" s="257"/>
      <c r="P32" s="256"/>
      <c r="Q32" s="308"/>
      <c r="R32" s="257"/>
      <c r="S32" s="256"/>
      <c r="T32" s="308"/>
      <c r="U32" s="257"/>
      <c r="V32" s="256"/>
      <c r="W32" s="308"/>
      <c r="X32" s="257"/>
      <c r="Y32" s="256"/>
      <c r="Z32" s="308"/>
      <c r="AA32" s="257"/>
      <c r="AB32" s="256"/>
      <c r="AC32" s="308"/>
      <c r="AD32" s="257"/>
      <c r="AE32" s="256"/>
      <c r="AF32" s="308"/>
      <c r="AG32" s="257"/>
      <c r="AH32" s="256"/>
      <c r="AI32" s="308"/>
      <c r="AJ32" s="257"/>
      <c r="AK32" s="256"/>
      <c r="AL32" s="308"/>
      <c r="AM32" s="257"/>
      <c r="AN32" s="256"/>
      <c r="AO32" s="308"/>
      <c r="AP32" s="257"/>
      <c r="AQ32" s="256"/>
      <c r="AR32" s="308"/>
      <c r="AS32" s="257"/>
      <c r="AT32" s="256"/>
      <c r="AU32" s="308"/>
      <c r="AV32" s="257"/>
      <c r="AW32" s="256"/>
      <c r="AX32" s="308"/>
      <c r="AY32" s="257"/>
      <c r="AZ32" s="256"/>
      <c r="BA32" s="308"/>
      <c r="BB32" s="257"/>
      <c r="BC32" s="256"/>
      <c r="BD32" s="308"/>
      <c r="BE32" s="257"/>
      <c r="BF32" s="256"/>
      <c r="BG32" s="308"/>
      <c r="BH32" s="257"/>
      <c r="BI32" s="256"/>
      <c r="BJ32" s="308"/>
      <c r="BK32" s="257"/>
      <c r="BL32" s="256"/>
      <c r="BM32" s="308"/>
      <c r="BN32" s="257"/>
      <c r="BO32" s="256"/>
      <c r="BP32" s="308"/>
      <c r="BQ32" s="257"/>
      <c r="BR32" s="256"/>
      <c r="BS32" s="308"/>
      <c r="BT32" s="257"/>
      <c r="BU32" s="256"/>
      <c r="BV32" s="308"/>
      <c r="BW32" s="257"/>
      <c r="BX32" s="256"/>
      <c r="BY32" s="308"/>
    </row>
    <row r="33" spans="1:77" ht="13.5" customHeight="1" x14ac:dyDescent="0.25">
      <c r="E33" s="260"/>
      <c r="F33" s="257"/>
      <c r="H33" s="308"/>
      <c r="L33" s="257"/>
      <c r="M33" s="256"/>
      <c r="N33" s="308"/>
      <c r="O33" s="257"/>
      <c r="P33" s="256"/>
      <c r="Q33" s="308"/>
      <c r="R33" s="257"/>
      <c r="S33" s="256"/>
      <c r="T33" s="308"/>
      <c r="U33" s="257"/>
      <c r="V33" s="256"/>
      <c r="W33" s="308"/>
      <c r="X33" s="257"/>
      <c r="Y33" s="256"/>
      <c r="Z33" s="308"/>
      <c r="AA33" s="257"/>
      <c r="AB33" s="256"/>
      <c r="AC33" s="308"/>
      <c r="AD33" s="257"/>
      <c r="AE33" s="256"/>
      <c r="AF33" s="308"/>
      <c r="AG33" s="257"/>
      <c r="AH33" s="256"/>
      <c r="AI33" s="308"/>
      <c r="AJ33" s="257"/>
      <c r="AK33" s="256"/>
      <c r="AL33" s="308"/>
      <c r="AM33" s="257"/>
      <c r="AN33" s="256"/>
      <c r="AO33" s="308"/>
      <c r="AP33" s="257"/>
      <c r="AQ33" s="256"/>
      <c r="AR33" s="308"/>
      <c r="AS33" s="257"/>
      <c r="AT33" s="256"/>
      <c r="AU33" s="308"/>
      <c r="AV33" s="257"/>
      <c r="AW33" s="256"/>
      <c r="AX33" s="308"/>
      <c r="AY33" s="257"/>
      <c r="AZ33" s="256"/>
      <c r="BA33" s="308"/>
      <c r="BB33" s="257"/>
      <c r="BC33" s="256"/>
      <c r="BD33" s="308"/>
      <c r="BE33" s="257"/>
      <c r="BF33" s="256"/>
      <c r="BG33" s="308"/>
      <c r="BH33" s="257"/>
      <c r="BI33" s="256"/>
      <c r="BJ33" s="308"/>
      <c r="BK33" s="257"/>
      <c r="BL33" s="256"/>
      <c r="BM33" s="308"/>
      <c r="BN33" s="257"/>
      <c r="BO33" s="256"/>
      <c r="BP33" s="308"/>
      <c r="BQ33" s="257"/>
      <c r="BR33" s="256"/>
      <c r="BS33" s="308"/>
      <c r="BT33" s="257"/>
      <c r="BU33" s="256"/>
      <c r="BV33" s="308"/>
      <c r="BW33" s="257"/>
      <c r="BX33" s="256"/>
      <c r="BY33" s="308"/>
    </row>
    <row r="34" spans="1:77" ht="13.5" customHeight="1" x14ac:dyDescent="0.25">
      <c r="A34" s="281"/>
      <c r="E34" s="260"/>
      <c r="F34" s="257"/>
      <c r="H34" s="308"/>
      <c r="L34" s="257"/>
      <c r="M34" s="256"/>
      <c r="N34" s="308"/>
      <c r="O34" s="257"/>
      <c r="P34" s="256"/>
      <c r="Q34" s="308"/>
      <c r="R34" s="257"/>
      <c r="S34" s="256"/>
      <c r="T34" s="308"/>
      <c r="U34" s="257"/>
      <c r="V34" s="256"/>
      <c r="W34" s="308"/>
      <c r="X34" s="257"/>
      <c r="Y34" s="256"/>
      <c r="Z34" s="308"/>
      <c r="AA34" s="257"/>
      <c r="AB34" s="256"/>
      <c r="AC34" s="308"/>
      <c r="AD34" s="257"/>
      <c r="AE34" s="256"/>
      <c r="AF34" s="308"/>
      <c r="AG34" s="257"/>
      <c r="AH34" s="256"/>
      <c r="AI34" s="308"/>
      <c r="AJ34" s="257"/>
      <c r="AK34" s="256"/>
      <c r="AL34" s="308"/>
      <c r="AM34" s="257"/>
      <c r="AN34" s="256"/>
      <c r="AO34" s="308"/>
      <c r="AP34" s="257"/>
      <c r="AQ34" s="256"/>
      <c r="AR34" s="308"/>
      <c r="AS34" s="257"/>
      <c r="AT34" s="256"/>
      <c r="AU34" s="308"/>
      <c r="AV34" s="257"/>
      <c r="AW34" s="256"/>
      <c r="AX34" s="308"/>
      <c r="AY34" s="257"/>
      <c r="AZ34" s="256"/>
      <c r="BA34" s="308"/>
      <c r="BB34" s="257"/>
      <c r="BC34" s="256"/>
      <c r="BD34" s="308"/>
      <c r="BE34" s="257"/>
      <c r="BF34" s="256"/>
      <c r="BG34" s="308"/>
      <c r="BH34" s="257"/>
      <c r="BI34" s="256"/>
      <c r="BJ34" s="308"/>
      <c r="BK34" s="257"/>
      <c r="BL34" s="256"/>
      <c r="BM34" s="308"/>
      <c r="BN34" s="257"/>
      <c r="BO34" s="256"/>
      <c r="BP34" s="308"/>
      <c r="BQ34" s="257"/>
      <c r="BR34" s="256"/>
      <c r="BS34" s="308"/>
      <c r="BT34" s="257"/>
      <c r="BU34" s="256"/>
      <c r="BV34" s="308"/>
      <c r="BW34" s="257"/>
      <c r="BX34" s="256"/>
      <c r="BY34" s="308"/>
    </row>
    <row r="35" spans="1:77" ht="13.5" customHeight="1" x14ac:dyDescent="0.25">
      <c r="A35" s="281"/>
      <c r="B35" s="256"/>
      <c r="E35" s="260"/>
      <c r="F35" s="257"/>
      <c r="H35" s="308"/>
      <c r="L35" s="257"/>
      <c r="M35" s="256"/>
      <c r="N35" s="308"/>
      <c r="O35" s="257"/>
      <c r="P35" s="256"/>
      <c r="Q35" s="308"/>
      <c r="R35" s="257"/>
      <c r="S35" s="256"/>
      <c r="T35" s="308"/>
      <c r="U35" s="257"/>
      <c r="V35" s="256"/>
      <c r="W35" s="308"/>
      <c r="X35" s="257"/>
      <c r="Y35" s="256"/>
      <c r="Z35" s="308"/>
      <c r="AA35" s="257"/>
      <c r="AB35" s="256"/>
      <c r="AC35" s="308"/>
      <c r="AD35" s="257"/>
      <c r="AE35" s="256"/>
      <c r="AF35" s="308"/>
      <c r="AG35" s="257"/>
      <c r="AH35" s="256"/>
      <c r="AI35" s="308"/>
      <c r="AJ35" s="257"/>
      <c r="AK35" s="256"/>
      <c r="AL35" s="308"/>
      <c r="AM35" s="257"/>
      <c r="AN35" s="256"/>
      <c r="AO35" s="308"/>
      <c r="AP35" s="257"/>
      <c r="AQ35" s="256"/>
      <c r="AR35" s="308"/>
      <c r="AS35" s="257"/>
      <c r="AT35" s="256"/>
      <c r="AU35" s="308"/>
      <c r="AV35" s="257"/>
      <c r="AW35" s="256"/>
      <c r="AX35" s="308"/>
      <c r="AY35" s="257"/>
      <c r="AZ35" s="256"/>
      <c r="BA35" s="308"/>
      <c r="BB35" s="257"/>
      <c r="BC35" s="256"/>
      <c r="BD35" s="308"/>
      <c r="BE35" s="257"/>
      <c r="BF35" s="256"/>
      <c r="BG35" s="308"/>
      <c r="BH35" s="257"/>
      <c r="BI35" s="256"/>
      <c r="BJ35" s="308"/>
      <c r="BK35" s="257"/>
      <c r="BL35" s="256"/>
      <c r="BM35" s="308"/>
      <c r="BN35" s="257"/>
      <c r="BO35" s="256"/>
      <c r="BP35" s="308"/>
      <c r="BQ35" s="257"/>
      <c r="BR35" s="256"/>
      <c r="BS35" s="308"/>
      <c r="BT35" s="257"/>
      <c r="BU35" s="256"/>
      <c r="BV35" s="308"/>
      <c r="BW35" s="257"/>
      <c r="BX35" s="256"/>
      <c r="BY35" s="308"/>
    </row>
    <row r="36" spans="1:77" ht="13.5" customHeight="1" x14ac:dyDescent="0.25">
      <c r="A36" s="281"/>
      <c r="B36" s="256"/>
      <c r="E36" s="260"/>
      <c r="F36" s="257"/>
      <c r="H36" s="308"/>
      <c r="L36" s="257"/>
      <c r="M36" s="256"/>
      <c r="N36" s="308"/>
      <c r="O36" s="257"/>
      <c r="P36" s="256"/>
      <c r="Q36" s="308"/>
      <c r="R36" s="257"/>
      <c r="S36" s="256"/>
      <c r="T36" s="308"/>
      <c r="U36" s="257"/>
      <c r="V36" s="256"/>
      <c r="W36" s="308"/>
      <c r="X36" s="257"/>
      <c r="Y36" s="256"/>
      <c r="Z36" s="308"/>
      <c r="AA36" s="257"/>
      <c r="AB36" s="256"/>
      <c r="AC36" s="308"/>
      <c r="AD36" s="257"/>
      <c r="AE36" s="256"/>
      <c r="AF36" s="308"/>
      <c r="AG36" s="257"/>
      <c r="AH36" s="256"/>
      <c r="AI36" s="308"/>
      <c r="AJ36" s="257"/>
      <c r="AK36" s="256"/>
      <c r="AL36" s="308"/>
      <c r="AM36" s="257"/>
      <c r="AN36" s="256"/>
      <c r="AO36" s="308"/>
      <c r="AP36" s="257"/>
      <c r="AQ36" s="256"/>
      <c r="AR36" s="308"/>
      <c r="AS36" s="257"/>
      <c r="AT36" s="256"/>
      <c r="AU36" s="308"/>
      <c r="AV36" s="257"/>
      <c r="AW36" s="256"/>
      <c r="AX36" s="308"/>
      <c r="AY36" s="257"/>
      <c r="AZ36" s="256"/>
      <c r="BA36" s="308"/>
      <c r="BB36" s="257"/>
      <c r="BC36" s="256"/>
      <c r="BD36" s="308"/>
      <c r="BE36" s="257"/>
      <c r="BF36" s="256"/>
      <c r="BG36" s="308"/>
      <c r="BH36" s="257"/>
      <c r="BI36" s="256"/>
      <c r="BJ36" s="308"/>
      <c r="BK36" s="257"/>
      <c r="BL36" s="256"/>
      <c r="BM36" s="308"/>
      <c r="BN36" s="257"/>
      <c r="BO36" s="256"/>
      <c r="BP36" s="308"/>
      <c r="BQ36" s="257"/>
      <c r="BR36" s="256"/>
      <c r="BS36" s="308"/>
      <c r="BT36" s="257"/>
      <c r="BU36" s="256"/>
      <c r="BV36" s="308"/>
      <c r="BW36" s="257"/>
      <c r="BX36" s="256"/>
      <c r="BY36" s="308"/>
    </row>
    <row r="37" spans="1:77" ht="13.5" customHeight="1" x14ac:dyDescent="0.25">
      <c r="E37" s="260"/>
      <c r="F37" s="257"/>
      <c r="H37" s="308"/>
      <c r="L37" s="257"/>
      <c r="M37" s="256"/>
      <c r="N37" s="308"/>
      <c r="O37" s="257"/>
      <c r="P37" s="256"/>
      <c r="Q37" s="308"/>
      <c r="R37" s="257"/>
      <c r="S37" s="256"/>
      <c r="T37" s="308"/>
      <c r="U37" s="257"/>
      <c r="V37" s="256"/>
      <c r="W37" s="308"/>
      <c r="X37" s="257"/>
      <c r="Y37" s="256"/>
      <c r="Z37" s="308"/>
      <c r="AA37" s="257"/>
      <c r="AB37" s="256"/>
      <c r="AC37" s="308"/>
      <c r="AD37" s="257"/>
      <c r="AE37" s="256"/>
      <c r="AF37" s="308"/>
      <c r="AG37" s="257"/>
      <c r="AH37" s="256"/>
      <c r="AI37" s="308"/>
      <c r="AJ37" s="257"/>
      <c r="AK37" s="256"/>
      <c r="AL37" s="308"/>
      <c r="AM37" s="257"/>
      <c r="AN37" s="256"/>
      <c r="AO37" s="308"/>
      <c r="AP37" s="257"/>
      <c r="AQ37" s="256"/>
      <c r="AR37" s="308"/>
      <c r="AS37" s="257"/>
      <c r="AT37" s="256"/>
      <c r="AU37" s="308"/>
      <c r="AV37" s="257"/>
      <c r="AW37" s="256"/>
      <c r="AX37" s="308"/>
      <c r="AY37" s="257"/>
      <c r="AZ37" s="256"/>
      <c r="BA37" s="308"/>
      <c r="BB37" s="257"/>
      <c r="BC37" s="256"/>
      <c r="BD37" s="308"/>
      <c r="BE37" s="257"/>
      <c r="BF37" s="256"/>
      <c r="BG37" s="308"/>
      <c r="BH37" s="257"/>
      <c r="BI37" s="256"/>
      <c r="BJ37" s="308"/>
      <c r="BK37" s="257"/>
      <c r="BL37" s="256"/>
      <c r="BM37" s="308"/>
      <c r="BN37" s="257"/>
      <c r="BO37" s="256"/>
      <c r="BP37" s="308"/>
      <c r="BQ37" s="257"/>
      <c r="BR37" s="256"/>
      <c r="BS37" s="308"/>
      <c r="BT37" s="257"/>
      <c r="BU37" s="256"/>
      <c r="BV37" s="308"/>
      <c r="BW37" s="257"/>
      <c r="BX37" s="256"/>
      <c r="BY37" s="308"/>
    </row>
    <row r="38" spans="1:77" ht="13.5" customHeight="1" x14ac:dyDescent="0.25">
      <c r="E38" s="260"/>
      <c r="F38" s="257"/>
      <c r="H38" s="308"/>
      <c r="L38" s="257"/>
      <c r="M38" s="256"/>
      <c r="N38" s="308"/>
      <c r="O38" s="257"/>
      <c r="P38" s="256"/>
      <c r="Q38" s="308"/>
      <c r="R38" s="257"/>
      <c r="S38" s="256"/>
      <c r="T38" s="308"/>
      <c r="U38" s="257"/>
      <c r="V38" s="256"/>
      <c r="W38" s="308"/>
      <c r="X38" s="257"/>
      <c r="Y38" s="256"/>
      <c r="Z38" s="308"/>
      <c r="AA38" s="257"/>
      <c r="AB38" s="256"/>
      <c r="AC38" s="308"/>
      <c r="AD38" s="257"/>
      <c r="AE38" s="256"/>
      <c r="AF38" s="308"/>
      <c r="AG38" s="257"/>
      <c r="AH38" s="256"/>
      <c r="AI38" s="308"/>
      <c r="AJ38" s="257"/>
      <c r="AK38" s="256"/>
      <c r="AL38" s="308"/>
      <c r="AM38" s="257"/>
      <c r="AN38" s="256"/>
      <c r="AO38" s="308"/>
      <c r="AP38" s="257"/>
      <c r="AQ38" s="256"/>
      <c r="AR38" s="308"/>
      <c r="AS38" s="257"/>
      <c r="AT38" s="256"/>
      <c r="AU38" s="308"/>
      <c r="AV38" s="257"/>
      <c r="AW38" s="256"/>
      <c r="AX38" s="308"/>
      <c r="AY38" s="257"/>
      <c r="AZ38" s="256"/>
      <c r="BA38" s="308"/>
      <c r="BB38" s="257"/>
      <c r="BC38" s="256"/>
      <c r="BD38" s="308"/>
      <c r="BE38" s="257"/>
      <c r="BF38" s="256"/>
      <c r="BG38" s="308"/>
      <c r="BH38" s="257"/>
      <c r="BI38" s="256"/>
      <c r="BJ38" s="308"/>
      <c r="BK38" s="257"/>
      <c r="BL38" s="256"/>
      <c r="BM38" s="308"/>
      <c r="BN38" s="257"/>
      <c r="BO38" s="256"/>
      <c r="BP38" s="308"/>
      <c r="BQ38" s="257"/>
      <c r="BR38" s="256"/>
      <c r="BS38" s="308"/>
      <c r="BT38" s="257"/>
      <c r="BU38" s="256"/>
      <c r="BV38" s="308"/>
      <c r="BW38" s="257"/>
      <c r="BX38" s="256"/>
      <c r="BY38" s="308"/>
    </row>
    <row r="39" spans="1:77" ht="13.5" customHeight="1" x14ac:dyDescent="0.25">
      <c r="E39" s="260"/>
      <c r="F39" s="257"/>
      <c r="H39" s="308"/>
      <c r="L39" s="257"/>
      <c r="M39" s="256"/>
      <c r="N39" s="308"/>
      <c r="O39" s="257"/>
      <c r="P39" s="256"/>
      <c r="Q39" s="308"/>
      <c r="R39" s="257"/>
      <c r="S39" s="256"/>
      <c r="T39" s="308"/>
      <c r="U39" s="257"/>
      <c r="V39" s="256"/>
      <c r="W39" s="308"/>
      <c r="X39" s="257"/>
      <c r="Y39" s="256"/>
      <c r="Z39" s="308"/>
      <c r="AA39" s="257"/>
      <c r="AB39" s="256"/>
      <c r="AC39" s="308"/>
      <c r="AD39" s="257"/>
      <c r="AE39" s="256"/>
      <c r="AF39" s="308"/>
      <c r="AG39" s="257"/>
      <c r="AH39" s="256"/>
      <c r="AI39" s="308"/>
      <c r="AJ39" s="257"/>
      <c r="AK39" s="256"/>
      <c r="AL39" s="308"/>
      <c r="AM39" s="257"/>
      <c r="AN39" s="256"/>
      <c r="AO39" s="308"/>
      <c r="AP39" s="257"/>
      <c r="AQ39" s="256"/>
      <c r="AR39" s="308"/>
      <c r="AS39" s="257"/>
      <c r="AT39" s="256"/>
      <c r="AU39" s="308"/>
      <c r="AV39" s="257"/>
      <c r="AW39" s="256"/>
      <c r="AX39" s="308"/>
      <c r="AY39" s="257"/>
      <c r="AZ39" s="256"/>
      <c r="BA39" s="308"/>
      <c r="BB39" s="257"/>
      <c r="BC39" s="256"/>
      <c r="BD39" s="308"/>
      <c r="BE39" s="257"/>
      <c r="BF39" s="256"/>
      <c r="BG39" s="308"/>
      <c r="BH39" s="257"/>
      <c r="BI39" s="256"/>
      <c r="BJ39" s="308"/>
      <c r="BK39" s="257"/>
      <c r="BL39" s="256"/>
      <c r="BM39" s="308"/>
      <c r="BN39" s="257"/>
      <c r="BO39" s="256"/>
      <c r="BP39" s="308"/>
      <c r="BQ39" s="257"/>
      <c r="BR39" s="256"/>
      <c r="BS39" s="308"/>
      <c r="BT39" s="257"/>
      <c r="BU39" s="256"/>
      <c r="BV39" s="308"/>
      <c r="BW39" s="257"/>
      <c r="BX39" s="256"/>
      <c r="BY39" s="308"/>
    </row>
    <row r="40" spans="1:77" ht="13.5" customHeight="1" x14ac:dyDescent="0.25">
      <c r="E40" s="260"/>
      <c r="F40" s="257"/>
      <c r="H40" s="308"/>
      <c r="L40" s="257"/>
      <c r="M40" s="256"/>
      <c r="N40" s="308"/>
      <c r="O40" s="257"/>
      <c r="P40" s="256"/>
      <c r="Q40" s="308"/>
      <c r="R40" s="257"/>
      <c r="S40" s="256"/>
      <c r="T40" s="308"/>
      <c r="U40" s="257"/>
      <c r="V40" s="256"/>
      <c r="W40" s="308"/>
      <c r="X40" s="257"/>
      <c r="Y40" s="256"/>
      <c r="Z40" s="308"/>
      <c r="AA40" s="257"/>
      <c r="AB40" s="256"/>
      <c r="AC40" s="308"/>
      <c r="AD40" s="257"/>
      <c r="AE40" s="256"/>
      <c r="AF40" s="308"/>
      <c r="AG40" s="257"/>
      <c r="AH40" s="256"/>
      <c r="AI40" s="308"/>
      <c r="AJ40" s="257"/>
      <c r="AK40" s="256"/>
      <c r="AL40" s="308"/>
      <c r="AM40" s="257"/>
      <c r="AN40" s="256"/>
      <c r="AO40" s="308"/>
      <c r="AP40" s="257"/>
      <c r="AQ40" s="256"/>
      <c r="AR40" s="308"/>
      <c r="AS40" s="257"/>
      <c r="AT40" s="256"/>
      <c r="AU40" s="308"/>
      <c r="AV40" s="257"/>
      <c r="AW40" s="256"/>
      <c r="AX40" s="308"/>
      <c r="AY40" s="257"/>
      <c r="AZ40" s="256"/>
      <c r="BA40" s="308"/>
      <c r="BB40" s="257"/>
      <c r="BC40" s="256"/>
      <c r="BD40" s="308"/>
      <c r="BE40" s="257"/>
      <c r="BF40" s="256"/>
      <c r="BG40" s="308"/>
      <c r="BH40" s="257"/>
      <c r="BI40" s="256"/>
      <c r="BJ40" s="308"/>
      <c r="BK40" s="257"/>
      <c r="BL40" s="256"/>
      <c r="BM40" s="308"/>
      <c r="BN40" s="257"/>
      <c r="BO40" s="256"/>
      <c r="BP40" s="308"/>
      <c r="BQ40" s="257"/>
      <c r="BR40" s="256"/>
      <c r="BS40" s="308"/>
      <c r="BT40" s="257"/>
      <c r="BU40" s="256"/>
      <c r="BV40" s="308"/>
      <c r="BW40" s="257"/>
      <c r="BX40" s="256"/>
      <c r="BY40" s="308"/>
    </row>
    <row r="41" spans="1:77" ht="13.5" customHeight="1" x14ac:dyDescent="0.25">
      <c r="E41" s="260"/>
      <c r="F41" s="257"/>
      <c r="H41" s="308"/>
      <c r="L41" s="257"/>
      <c r="M41" s="256"/>
      <c r="N41" s="308"/>
      <c r="O41" s="257"/>
      <c r="P41" s="256"/>
      <c r="Q41" s="308"/>
      <c r="R41" s="257"/>
      <c r="S41" s="281"/>
      <c r="T41" s="308"/>
      <c r="U41" s="257"/>
      <c r="V41" s="256"/>
      <c r="W41" s="308"/>
      <c r="X41" s="257"/>
      <c r="Y41" s="256"/>
      <c r="Z41" s="308"/>
      <c r="AA41" s="257"/>
      <c r="AB41" s="256"/>
      <c r="AC41" s="308"/>
      <c r="AD41" s="257"/>
      <c r="AE41" s="256"/>
      <c r="AF41" s="308"/>
      <c r="AG41" s="257"/>
      <c r="AH41" s="256"/>
      <c r="AI41" s="308"/>
      <c r="AJ41" s="257"/>
      <c r="AK41" s="256"/>
      <c r="AL41" s="308"/>
      <c r="AM41" s="257"/>
      <c r="AN41" s="256"/>
      <c r="AO41" s="308"/>
      <c r="AP41" s="257"/>
      <c r="AQ41" s="256"/>
      <c r="AR41" s="308"/>
      <c r="AS41" s="257"/>
      <c r="AT41" s="256"/>
      <c r="AU41" s="308"/>
      <c r="AV41" s="257"/>
      <c r="AW41" s="256"/>
      <c r="AX41" s="308"/>
      <c r="AY41" s="257"/>
      <c r="AZ41" s="256"/>
      <c r="BA41" s="308"/>
      <c r="BB41" s="257"/>
      <c r="BC41" s="256"/>
      <c r="BD41" s="308"/>
      <c r="BE41" s="257"/>
      <c r="BF41" s="256"/>
      <c r="BG41" s="308"/>
      <c r="BH41" s="257"/>
      <c r="BI41" s="256"/>
      <c r="BJ41" s="308"/>
      <c r="BK41" s="257"/>
      <c r="BL41" s="256"/>
      <c r="BM41" s="308"/>
      <c r="BN41" s="257"/>
      <c r="BO41" s="256"/>
      <c r="BP41" s="308"/>
      <c r="BQ41" s="257"/>
      <c r="BR41" s="256"/>
      <c r="BS41" s="308"/>
      <c r="BT41" s="257"/>
      <c r="BU41" s="256"/>
      <c r="BV41" s="308"/>
      <c r="BW41" s="257"/>
      <c r="BX41" s="256"/>
      <c r="BY41" s="308"/>
    </row>
    <row r="42" spans="1:77" ht="13.5" customHeight="1" x14ac:dyDescent="0.25">
      <c r="C42" s="275"/>
      <c r="D42" s="281"/>
      <c r="E42" s="281"/>
      <c r="F42" s="275"/>
      <c r="G42" s="281"/>
      <c r="H42" s="311"/>
      <c r="I42" s="281"/>
      <c r="J42" s="281"/>
      <c r="K42" s="281"/>
      <c r="L42" s="275"/>
      <c r="M42" s="281"/>
      <c r="N42" s="311"/>
      <c r="O42" s="275"/>
      <c r="P42" s="281"/>
      <c r="Q42" s="311"/>
      <c r="R42" s="275"/>
      <c r="S42" s="281"/>
      <c r="T42" s="311"/>
      <c r="U42" s="275"/>
      <c r="V42" s="281"/>
      <c r="W42" s="311"/>
      <c r="X42" s="275"/>
      <c r="Y42" s="281"/>
      <c r="Z42" s="311"/>
      <c r="AA42" s="275"/>
      <c r="AB42" s="281"/>
      <c r="AC42" s="311"/>
      <c r="AD42" s="275"/>
      <c r="AE42" s="281"/>
      <c r="AF42" s="311"/>
      <c r="AG42" s="275"/>
      <c r="AH42" s="281"/>
      <c r="AI42" s="311"/>
      <c r="AJ42" s="275"/>
      <c r="AK42" s="281"/>
      <c r="AL42" s="311"/>
      <c r="AM42" s="275"/>
      <c r="AN42" s="281"/>
      <c r="AO42" s="311"/>
      <c r="AP42" s="275"/>
      <c r="AQ42" s="281"/>
      <c r="AR42" s="311"/>
      <c r="AS42" s="275"/>
      <c r="AT42" s="281"/>
      <c r="AU42" s="311"/>
      <c r="AV42" s="275"/>
      <c r="AW42" s="281"/>
      <c r="AX42" s="311"/>
      <c r="AY42" s="275"/>
      <c r="AZ42" s="281"/>
      <c r="BA42" s="311"/>
      <c r="BB42" s="275"/>
      <c r="BC42" s="281"/>
      <c r="BD42" s="311"/>
      <c r="BE42" s="275"/>
      <c r="BF42" s="281"/>
      <c r="BG42" s="311"/>
      <c r="BH42" s="275"/>
      <c r="BI42" s="281"/>
      <c r="BJ42" s="311"/>
      <c r="BK42" s="275"/>
      <c r="BL42" s="281"/>
      <c r="BM42" s="311"/>
      <c r="BN42" s="275"/>
      <c r="BO42" s="281"/>
      <c r="BP42" s="311"/>
      <c r="BQ42" s="275"/>
      <c r="BR42" s="281"/>
      <c r="BS42" s="311"/>
      <c r="BT42" s="275"/>
      <c r="BU42" s="281"/>
      <c r="BV42" s="311"/>
      <c r="BW42" s="275"/>
      <c r="BX42" s="281"/>
      <c r="BY42" s="311"/>
    </row>
    <row r="43" spans="1:77" ht="13.5" customHeight="1" x14ac:dyDescent="0.25">
      <c r="C43" s="275"/>
      <c r="D43" s="281"/>
      <c r="E43" s="281"/>
      <c r="F43" s="275"/>
      <c r="G43" s="281"/>
      <c r="H43" s="311"/>
      <c r="I43" s="281"/>
      <c r="J43" s="281"/>
      <c r="K43" s="281"/>
      <c r="L43" s="275"/>
      <c r="M43" s="281"/>
      <c r="N43" s="311"/>
      <c r="O43" s="275"/>
      <c r="P43" s="281"/>
      <c r="Q43" s="311"/>
      <c r="R43" s="275"/>
      <c r="S43" s="281"/>
      <c r="T43" s="311"/>
      <c r="U43" s="275"/>
      <c r="V43" s="281"/>
      <c r="W43" s="311"/>
      <c r="X43" s="275"/>
      <c r="Y43" s="281"/>
      <c r="Z43" s="311"/>
      <c r="AA43" s="275"/>
      <c r="AB43" s="281"/>
      <c r="AC43" s="311"/>
      <c r="AD43" s="275"/>
      <c r="AE43" s="281"/>
      <c r="AF43" s="311"/>
      <c r="AG43" s="275"/>
      <c r="AH43" s="281"/>
      <c r="AI43" s="311"/>
      <c r="AJ43" s="275"/>
      <c r="AK43" s="281"/>
      <c r="AL43" s="311"/>
      <c r="AM43" s="275"/>
      <c r="AN43" s="281"/>
      <c r="AO43" s="311"/>
      <c r="AP43" s="275"/>
      <c r="AQ43" s="281"/>
      <c r="AR43" s="311"/>
      <c r="AS43" s="275"/>
      <c r="AT43" s="281"/>
      <c r="AU43" s="311"/>
      <c r="AV43" s="275"/>
      <c r="AW43" s="281"/>
      <c r="AX43" s="311"/>
      <c r="AY43" s="275"/>
      <c r="AZ43" s="281"/>
      <c r="BA43" s="311"/>
      <c r="BB43" s="275"/>
      <c r="BC43" s="281"/>
      <c r="BD43" s="311"/>
      <c r="BE43" s="275"/>
      <c r="BF43" s="281"/>
      <c r="BG43" s="311"/>
      <c r="BH43" s="275"/>
      <c r="BI43" s="281"/>
      <c r="BJ43" s="311"/>
      <c r="BK43" s="275"/>
      <c r="BL43" s="281"/>
      <c r="BM43" s="311"/>
      <c r="BN43" s="275"/>
      <c r="BO43" s="281"/>
      <c r="BP43" s="311"/>
      <c r="BQ43" s="275"/>
      <c r="BR43" s="281"/>
      <c r="BS43" s="311"/>
      <c r="BT43" s="275"/>
      <c r="BU43" s="281"/>
      <c r="BV43" s="311"/>
      <c r="BW43" s="275"/>
      <c r="BX43" s="281"/>
      <c r="BY43" s="311"/>
    </row>
    <row r="44" spans="1:77" ht="13.5" customHeight="1" x14ac:dyDescent="0.25">
      <c r="C44" s="275"/>
      <c r="D44" s="281"/>
      <c r="E44" s="281"/>
      <c r="F44" s="275"/>
      <c r="G44" s="281"/>
      <c r="H44" s="311"/>
      <c r="I44" s="281"/>
      <c r="J44" s="281"/>
      <c r="K44" s="281"/>
      <c r="L44" s="275"/>
      <c r="M44" s="281"/>
      <c r="N44" s="311"/>
      <c r="O44" s="275"/>
      <c r="P44" s="281"/>
      <c r="Q44" s="311"/>
      <c r="R44" s="275"/>
      <c r="S44" s="281"/>
      <c r="T44" s="311"/>
      <c r="U44" s="275"/>
      <c r="V44" s="281"/>
      <c r="W44" s="311"/>
      <c r="X44" s="275"/>
      <c r="Y44" s="281"/>
      <c r="Z44" s="311"/>
      <c r="AA44" s="275"/>
      <c r="AB44" s="281"/>
      <c r="AC44" s="311"/>
      <c r="AD44" s="275"/>
      <c r="AE44" s="281"/>
      <c r="AF44" s="311"/>
      <c r="AG44" s="275"/>
      <c r="AH44" s="281"/>
      <c r="AI44" s="311"/>
      <c r="AJ44" s="275"/>
      <c r="AK44" s="281"/>
      <c r="AL44" s="311"/>
      <c r="AM44" s="275"/>
      <c r="AN44" s="281"/>
      <c r="AO44" s="311"/>
      <c r="AP44" s="275"/>
      <c r="AQ44" s="281"/>
      <c r="AR44" s="311"/>
      <c r="AS44" s="275"/>
      <c r="AT44" s="281"/>
      <c r="AU44" s="311"/>
      <c r="AV44" s="275"/>
      <c r="AW44" s="281"/>
      <c r="AX44" s="311"/>
      <c r="AY44" s="275"/>
      <c r="AZ44" s="281"/>
      <c r="BA44" s="311"/>
      <c r="BB44" s="275"/>
      <c r="BC44" s="281"/>
      <c r="BD44" s="311"/>
      <c r="BE44" s="275"/>
      <c r="BF44" s="281"/>
      <c r="BG44" s="311"/>
      <c r="BH44" s="275"/>
      <c r="BI44" s="281"/>
      <c r="BJ44" s="311"/>
      <c r="BK44" s="275"/>
      <c r="BL44" s="281"/>
      <c r="BM44" s="311"/>
      <c r="BN44" s="275"/>
      <c r="BO44" s="281"/>
      <c r="BP44" s="311"/>
      <c r="BQ44" s="275"/>
      <c r="BR44" s="281"/>
      <c r="BS44" s="311"/>
      <c r="BT44" s="275"/>
      <c r="BU44" s="281"/>
      <c r="BV44" s="311"/>
      <c r="BW44" s="275"/>
      <c r="BX44" s="281"/>
      <c r="BY44" s="311"/>
    </row>
    <row r="45" spans="1:77" ht="13.5" customHeight="1" x14ac:dyDescent="0.25">
      <c r="C45" s="275"/>
      <c r="D45" s="281"/>
      <c r="E45" s="281"/>
      <c r="F45" s="275"/>
      <c r="G45" s="281"/>
      <c r="H45" s="311"/>
      <c r="I45" s="281"/>
      <c r="J45" s="281"/>
      <c r="K45" s="281"/>
      <c r="L45" s="275"/>
      <c r="M45" s="281"/>
      <c r="N45" s="311"/>
      <c r="O45" s="275"/>
      <c r="P45" s="281"/>
      <c r="Q45" s="311"/>
      <c r="R45" s="275"/>
      <c r="T45" s="311"/>
      <c r="U45" s="275"/>
      <c r="V45" s="281"/>
      <c r="W45" s="311"/>
      <c r="X45" s="275"/>
      <c r="Y45" s="281"/>
      <c r="Z45" s="311"/>
      <c r="AA45" s="275"/>
      <c r="AB45" s="281"/>
      <c r="AC45" s="311"/>
      <c r="AD45" s="275"/>
      <c r="AE45" s="281"/>
      <c r="AF45" s="311"/>
      <c r="AG45" s="275"/>
      <c r="AH45" s="281"/>
      <c r="AI45" s="311"/>
      <c r="AJ45" s="275"/>
      <c r="AK45" s="281"/>
      <c r="AL45" s="311"/>
      <c r="AM45" s="275"/>
      <c r="AN45" s="281"/>
      <c r="AO45" s="311"/>
      <c r="AP45" s="275"/>
      <c r="AQ45" s="281"/>
      <c r="AR45" s="311"/>
      <c r="AS45" s="275"/>
      <c r="AT45" s="281"/>
      <c r="AU45" s="311"/>
      <c r="AV45" s="275"/>
      <c r="AW45" s="281"/>
      <c r="AX45" s="311"/>
      <c r="AY45" s="275"/>
      <c r="AZ45" s="281"/>
      <c r="BA45" s="311"/>
      <c r="BB45" s="275"/>
      <c r="BC45" s="281"/>
      <c r="BD45" s="311"/>
      <c r="BE45" s="275"/>
      <c r="BF45" s="281"/>
      <c r="BG45" s="311"/>
      <c r="BH45" s="275"/>
      <c r="BI45" s="281"/>
      <c r="BJ45" s="311"/>
      <c r="BK45" s="275"/>
      <c r="BL45" s="281"/>
      <c r="BM45" s="311"/>
      <c r="BN45" s="275"/>
      <c r="BO45" s="281"/>
      <c r="BP45" s="311"/>
      <c r="BQ45" s="275"/>
      <c r="BR45" s="281"/>
      <c r="BS45" s="311"/>
      <c r="BT45" s="275"/>
      <c r="BU45" s="281"/>
      <c r="BV45" s="311"/>
      <c r="BW45" s="275"/>
      <c r="BX45" s="281"/>
      <c r="BY45" s="311"/>
    </row>
    <row r="46" spans="1:77" ht="13.5" customHeight="1" x14ac:dyDescent="0.25">
      <c r="C46" s="275"/>
      <c r="D46" s="281"/>
      <c r="E46" s="281"/>
      <c r="F46" s="275"/>
      <c r="G46" s="281"/>
      <c r="H46" s="311"/>
      <c r="I46" s="281"/>
      <c r="J46" s="281"/>
      <c r="K46" s="281"/>
      <c r="L46" s="275"/>
      <c r="M46" s="281"/>
      <c r="N46" s="311"/>
      <c r="O46" s="275"/>
      <c r="P46" s="281"/>
      <c r="Q46" s="311"/>
      <c r="R46" s="275"/>
      <c r="S46" s="281"/>
      <c r="T46" s="311"/>
      <c r="U46" s="275"/>
      <c r="V46" s="281"/>
      <c r="W46" s="311"/>
      <c r="X46" s="275"/>
      <c r="Y46" s="281"/>
      <c r="Z46" s="311"/>
      <c r="AA46" s="275"/>
      <c r="AB46" s="281"/>
      <c r="AC46" s="311"/>
      <c r="AD46" s="275"/>
      <c r="AE46" s="281"/>
      <c r="AF46" s="311"/>
      <c r="AG46" s="275"/>
      <c r="AH46" s="281"/>
      <c r="AI46" s="311"/>
      <c r="AJ46" s="275"/>
      <c r="AK46" s="281"/>
      <c r="AL46" s="311"/>
      <c r="AM46" s="275"/>
      <c r="AN46" s="281"/>
      <c r="AO46" s="311"/>
      <c r="AP46" s="275"/>
      <c r="AQ46" s="281"/>
      <c r="AR46" s="311"/>
      <c r="AS46" s="275"/>
      <c r="AT46" s="281"/>
      <c r="AU46" s="311"/>
      <c r="AV46" s="275"/>
      <c r="AW46" s="281"/>
      <c r="AX46" s="311"/>
      <c r="AY46" s="275"/>
      <c r="AZ46" s="281"/>
      <c r="BA46" s="311"/>
      <c r="BB46" s="275"/>
      <c r="BC46" s="281"/>
      <c r="BD46" s="311"/>
      <c r="BE46" s="275"/>
      <c r="BF46" s="281"/>
      <c r="BG46" s="311"/>
      <c r="BH46" s="275"/>
      <c r="BI46" s="281"/>
      <c r="BJ46" s="311"/>
      <c r="BK46" s="275"/>
      <c r="BL46" s="281"/>
      <c r="BM46" s="311"/>
      <c r="BN46" s="275"/>
      <c r="BO46" s="281"/>
      <c r="BP46" s="311"/>
      <c r="BQ46" s="275"/>
      <c r="BR46" s="281"/>
      <c r="BS46" s="311"/>
      <c r="BT46" s="275"/>
      <c r="BU46" s="281"/>
      <c r="BV46" s="311"/>
      <c r="BW46" s="275"/>
      <c r="BX46" s="281"/>
      <c r="BY46" s="311"/>
    </row>
    <row r="47" spans="1:77" ht="13.5" customHeight="1" x14ac:dyDescent="0.25">
      <c r="C47" s="275"/>
      <c r="D47" s="281"/>
      <c r="E47" s="281"/>
      <c r="F47" s="275"/>
      <c r="G47" s="281"/>
      <c r="H47" s="311"/>
      <c r="I47" s="281"/>
      <c r="J47" s="281"/>
      <c r="K47" s="281"/>
      <c r="L47" s="275"/>
      <c r="M47" s="281"/>
      <c r="N47" s="311"/>
      <c r="O47" s="275"/>
      <c r="P47" s="281"/>
      <c r="Q47" s="311"/>
      <c r="R47" s="275"/>
      <c r="S47" s="281"/>
      <c r="T47" s="311"/>
      <c r="U47" s="275"/>
      <c r="V47" s="281"/>
      <c r="W47" s="311"/>
      <c r="X47" s="275"/>
      <c r="Y47" s="281"/>
      <c r="Z47" s="311"/>
      <c r="AA47" s="275"/>
      <c r="AB47" s="281"/>
      <c r="AC47" s="311"/>
      <c r="AD47" s="275"/>
      <c r="AE47" s="281"/>
      <c r="AF47" s="311"/>
      <c r="AG47" s="275"/>
      <c r="AH47" s="281"/>
      <c r="AI47" s="311"/>
      <c r="AJ47" s="275"/>
      <c r="AK47" s="281"/>
      <c r="AL47" s="311"/>
      <c r="AM47" s="275"/>
      <c r="AN47" s="281"/>
      <c r="AO47" s="311"/>
      <c r="AP47" s="275"/>
      <c r="AQ47" s="281"/>
      <c r="AR47" s="311"/>
      <c r="AS47" s="275"/>
      <c r="AT47" s="281"/>
      <c r="AU47" s="311"/>
      <c r="AV47" s="275"/>
      <c r="AW47" s="281"/>
      <c r="AX47" s="311"/>
      <c r="AY47" s="275"/>
      <c r="AZ47" s="281"/>
      <c r="BA47" s="311"/>
      <c r="BB47" s="275"/>
      <c r="BC47" s="281"/>
      <c r="BD47" s="311"/>
      <c r="BE47" s="275"/>
      <c r="BF47" s="281"/>
      <c r="BG47" s="311"/>
      <c r="BH47" s="275"/>
      <c r="BI47" s="281"/>
      <c r="BJ47" s="311"/>
      <c r="BK47" s="275"/>
      <c r="BL47" s="281"/>
      <c r="BM47" s="311"/>
      <c r="BN47" s="275"/>
      <c r="BO47" s="281"/>
      <c r="BP47" s="311"/>
      <c r="BQ47" s="275"/>
      <c r="BR47" s="281"/>
      <c r="BS47" s="311"/>
      <c r="BT47" s="275"/>
      <c r="BU47" s="281"/>
      <c r="BV47" s="311"/>
      <c r="BW47" s="275"/>
      <c r="BX47" s="281"/>
      <c r="BY47" s="311"/>
    </row>
    <row r="48" spans="1:77" ht="13.5" customHeight="1" x14ac:dyDescent="0.25">
      <c r="C48" s="275"/>
      <c r="D48" s="281"/>
      <c r="E48" s="281"/>
      <c r="F48" s="275"/>
      <c r="G48" s="281"/>
      <c r="H48" s="311"/>
      <c r="I48" s="281"/>
      <c r="J48" s="281"/>
      <c r="K48" s="281"/>
      <c r="L48" s="275"/>
      <c r="M48" s="281"/>
      <c r="N48" s="311"/>
      <c r="O48" s="275"/>
      <c r="P48" s="281"/>
      <c r="Q48" s="311"/>
      <c r="R48" s="275"/>
      <c r="S48" s="281"/>
      <c r="T48" s="311"/>
      <c r="U48" s="275"/>
      <c r="V48" s="281"/>
      <c r="W48" s="311"/>
      <c r="X48" s="275"/>
      <c r="Y48" s="281"/>
      <c r="Z48" s="311"/>
      <c r="AA48" s="275"/>
      <c r="AB48" s="281"/>
      <c r="AC48" s="311"/>
      <c r="AD48" s="275"/>
      <c r="AE48" s="281"/>
      <c r="AF48" s="311"/>
      <c r="AG48" s="275"/>
      <c r="AH48" s="281"/>
      <c r="AI48" s="311"/>
      <c r="AJ48" s="275"/>
      <c r="AK48" s="281"/>
      <c r="AL48" s="311"/>
      <c r="AM48" s="275"/>
      <c r="AN48" s="281"/>
      <c r="AO48" s="311"/>
      <c r="AP48" s="275"/>
      <c r="AQ48" s="281"/>
      <c r="AR48" s="311"/>
      <c r="AS48" s="275"/>
      <c r="AT48" s="281"/>
      <c r="AU48" s="311"/>
      <c r="AV48" s="275"/>
      <c r="AW48" s="281"/>
      <c r="AX48" s="311"/>
      <c r="AY48" s="275"/>
      <c r="AZ48" s="281"/>
      <c r="BA48" s="311"/>
      <c r="BB48" s="275"/>
      <c r="BC48" s="281"/>
      <c r="BD48" s="311"/>
      <c r="BE48" s="275"/>
      <c r="BF48" s="281"/>
      <c r="BG48" s="311"/>
      <c r="BH48" s="275"/>
      <c r="BI48" s="281"/>
      <c r="BJ48" s="311"/>
      <c r="BK48" s="275"/>
      <c r="BL48" s="281"/>
      <c r="BM48" s="311"/>
      <c r="BN48" s="275"/>
      <c r="BO48" s="281"/>
      <c r="BP48" s="311"/>
      <c r="BQ48" s="275"/>
      <c r="BR48" s="281"/>
      <c r="BS48" s="311"/>
      <c r="BT48" s="275"/>
      <c r="BU48" s="281"/>
      <c r="BV48" s="311"/>
      <c r="BW48" s="275"/>
      <c r="BX48" s="281"/>
      <c r="BY48" s="311"/>
    </row>
    <row r="49" spans="3:77" ht="13.5" customHeight="1" x14ac:dyDescent="0.25">
      <c r="C49" s="275"/>
      <c r="D49" s="281"/>
      <c r="E49" s="281"/>
      <c r="F49" s="275"/>
      <c r="G49" s="281"/>
      <c r="H49" s="311"/>
      <c r="I49" s="281"/>
      <c r="J49" s="281"/>
      <c r="K49" s="281"/>
      <c r="L49" s="275"/>
      <c r="M49" s="281"/>
      <c r="N49" s="311"/>
      <c r="O49" s="275"/>
      <c r="P49" s="281"/>
      <c r="Q49" s="311"/>
      <c r="R49" s="275"/>
      <c r="S49" s="281"/>
      <c r="T49" s="311"/>
      <c r="U49" s="275"/>
      <c r="V49" s="281"/>
      <c r="W49" s="311"/>
      <c r="X49" s="275"/>
      <c r="Y49" s="281"/>
      <c r="Z49" s="311"/>
      <c r="AA49" s="275"/>
      <c r="AB49" s="281"/>
      <c r="AC49" s="311"/>
      <c r="AD49" s="275"/>
      <c r="AE49" s="281"/>
      <c r="AF49" s="311"/>
      <c r="AG49" s="275"/>
      <c r="AH49" s="281"/>
      <c r="AI49" s="311"/>
      <c r="AJ49" s="275"/>
      <c r="AK49" s="281"/>
      <c r="AL49" s="311"/>
      <c r="AM49" s="275"/>
      <c r="AN49" s="281"/>
      <c r="AO49" s="311"/>
      <c r="AP49" s="275"/>
      <c r="AQ49" s="281"/>
      <c r="AR49" s="311"/>
      <c r="AS49" s="275"/>
      <c r="AT49" s="281"/>
      <c r="AU49" s="311"/>
      <c r="AV49" s="275"/>
      <c r="AW49" s="281"/>
      <c r="AX49" s="311"/>
      <c r="AY49" s="275"/>
      <c r="AZ49" s="281"/>
      <c r="BA49" s="311"/>
      <c r="BB49" s="275"/>
      <c r="BC49" s="281"/>
      <c r="BD49" s="311"/>
      <c r="BE49" s="275"/>
      <c r="BF49" s="281"/>
      <c r="BG49" s="311"/>
      <c r="BH49" s="275"/>
      <c r="BI49" s="281"/>
      <c r="BJ49" s="311"/>
      <c r="BK49" s="275"/>
      <c r="BL49" s="281"/>
      <c r="BM49" s="311"/>
      <c r="BN49" s="275"/>
      <c r="BO49" s="281"/>
      <c r="BP49" s="311"/>
      <c r="BQ49" s="275"/>
      <c r="BR49" s="281"/>
      <c r="BS49" s="311"/>
      <c r="BT49" s="275"/>
      <c r="BU49" s="281"/>
      <c r="BV49" s="311"/>
      <c r="BW49" s="275"/>
      <c r="BX49" s="281"/>
      <c r="BY49" s="311"/>
    </row>
    <row r="50" spans="3:77" ht="13.5" customHeight="1" x14ac:dyDescent="0.25">
      <c r="C50" s="275"/>
      <c r="D50" s="281"/>
      <c r="E50" s="281"/>
      <c r="F50" s="275"/>
      <c r="G50" s="281"/>
      <c r="H50" s="311"/>
      <c r="I50" s="281"/>
      <c r="J50" s="281"/>
      <c r="K50" s="281"/>
      <c r="L50" s="275"/>
      <c r="M50" s="281"/>
      <c r="N50" s="311"/>
      <c r="O50" s="275"/>
      <c r="P50" s="281"/>
      <c r="Q50" s="311"/>
      <c r="R50" s="275"/>
      <c r="S50" s="281"/>
      <c r="T50" s="311"/>
      <c r="U50" s="275"/>
      <c r="V50" s="281"/>
      <c r="W50" s="311"/>
      <c r="X50" s="275"/>
      <c r="Y50" s="281"/>
      <c r="Z50" s="311"/>
      <c r="AA50" s="275"/>
      <c r="AB50" s="281"/>
      <c r="AC50" s="311"/>
      <c r="AD50" s="275"/>
      <c r="AE50" s="281"/>
      <c r="AF50" s="311"/>
      <c r="AG50" s="275"/>
      <c r="AH50" s="281"/>
      <c r="AI50" s="311"/>
      <c r="AJ50" s="275"/>
      <c r="AK50" s="281"/>
      <c r="AL50" s="311"/>
      <c r="AM50" s="275"/>
      <c r="AN50" s="281"/>
      <c r="AO50" s="311"/>
      <c r="AP50" s="275"/>
      <c r="AQ50" s="281"/>
      <c r="AR50" s="311"/>
      <c r="AS50" s="275"/>
      <c r="AT50" s="281"/>
      <c r="AU50" s="311"/>
      <c r="AV50" s="275"/>
      <c r="AW50" s="281"/>
      <c r="AX50" s="311"/>
      <c r="AY50" s="275"/>
      <c r="AZ50" s="281"/>
      <c r="BA50" s="311"/>
      <c r="BB50" s="275"/>
      <c r="BC50" s="281"/>
      <c r="BD50" s="311"/>
      <c r="BE50" s="275"/>
      <c r="BF50" s="281"/>
      <c r="BG50" s="311"/>
      <c r="BH50" s="275"/>
      <c r="BI50" s="281"/>
      <c r="BJ50" s="311"/>
      <c r="BK50" s="275"/>
      <c r="BL50" s="281"/>
      <c r="BM50" s="311"/>
      <c r="BN50" s="275"/>
      <c r="BO50" s="281"/>
      <c r="BP50" s="311"/>
      <c r="BQ50" s="275"/>
      <c r="BR50" s="281"/>
      <c r="BS50" s="311"/>
      <c r="BT50" s="275"/>
      <c r="BU50" s="281"/>
      <c r="BV50" s="311"/>
      <c r="BW50" s="275"/>
      <c r="BX50" s="281"/>
      <c r="BY50" s="311"/>
    </row>
    <row r="51" spans="3:77" ht="13.5" customHeight="1" x14ac:dyDescent="0.25">
      <c r="C51" s="275"/>
      <c r="D51" s="281"/>
      <c r="E51" s="281"/>
      <c r="F51" s="275"/>
      <c r="G51" s="281"/>
      <c r="H51" s="311"/>
      <c r="I51" s="281"/>
      <c r="J51" s="281"/>
      <c r="K51" s="281"/>
      <c r="L51" s="275"/>
      <c r="M51" s="281"/>
      <c r="N51" s="311"/>
      <c r="O51" s="275"/>
      <c r="P51" s="281"/>
      <c r="Q51" s="311"/>
      <c r="R51" s="275"/>
      <c r="S51" s="281"/>
      <c r="T51" s="311"/>
      <c r="U51" s="275"/>
      <c r="V51" s="281"/>
      <c r="W51" s="311"/>
      <c r="X51" s="275"/>
      <c r="Y51" s="281"/>
      <c r="Z51" s="311"/>
      <c r="AA51" s="275"/>
      <c r="AB51" s="281"/>
      <c r="AC51" s="311"/>
      <c r="AD51" s="275"/>
      <c r="AE51" s="281"/>
      <c r="AF51" s="311"/>
      <c r="AG51" s="275"/>
      <c r="AH51" s="281"/>
      <c r="AI51" s="311"/>
      <c r="AJ51" s="275"/>
      <c r="AK51" s="281"/>
      <c r="AL51" s="311"/>
      <c r="AM51" s="275"/>
      <c r="AN51" s="281"/>
      <c r="AO51" s="311"/>
      <c r="AP51" s="275"/>
      <c r="AQ51" s="281"/>
      <c r="AR51" s="311"/>
      <c r="AS51" s="275"/>
      <c r="AT51" s="281"/>
      <c r="AU51" s="311"/>
      <c r="AV51" s="275"/>
      <c r="AW51" s="281"/>
      <c r="AX51" s="311"/>
      <c r="AY51" s="275"/>
      <c r="AZ51" s="281"/>
      <c r="BA51" s="311"/>
      <c r="BB51" s="275"/>
      <c r="BC51" s="281"/>
      <c r="BD51" s="311"/>
      <c r="BE51" s="275"/>
      <c r="BF51" s="281"/>
      <c r="BG51" s="311"/>
      <c r="BH51" s="275"/>
      <c r="BI51" s="281"/>
      <c r="BJ51" s="311"/>
      <c r="BK51" s="275"/>
      <c r="BL51" s="281"/>
      <c r="BM51" s="311"/>
      <c r="BN51" s="275"/>
      <c r="BO51" s="281"/>
      <c r="BP51" s="311"/>
      <c r="BQ51" s="275"/>
      <c r="BR51" s="281"/>
      <c r="BS51" s="311"/>
      <c r="BT51" s="275"/>
      <c r="BU51" s="281"/>
      <c r="BV51" s="311"/>
      <c r="BW51" s="275"/>
      <c r="BX51" s="281"/>
      <c r="BY51" s="311"/>
    </row>
    <row r="52" spans="3:77" ht="13.5" customHeight="1" x14ac:dyDescent="0.25">
      <c r="C52" s="275"/>
      <c r="D52" s="281"/>
      <c r="E52" s="281"/>
      <c r="F52" s="275"/>
      <c r="G52" s="281"/>
      <c r="H52" s="311"/>
      <c r="I52" s="281"/>
      <c r="J52" s="281"/>
      <c r="K52" s="281"/>
      <c r="L52" s="275"/>
      <c r="M52" s="281"/>
      <c r="N52" s="311"/>
      <c r="O52" s="275"/>
      <c r="P52" s="281"/>
      <c r="Q52" s="311"/>
      <c r="R52" s="275"/>
      <c r="S52" s="281"/>
      <c r="T52" s="311"/>
      <c r="U52" s="275"/>
      <c r="V52" s="281"/>
      <c r="W52" s="311"/>
      <c r="X52" s="275"/>
      <c r="Y52" s="281"/>
      <c r="Z52" s="311"/>
      <c r="AA52" s="275"/>
      <c r="AB52" s="281"/>
      <c r="AC52" s="311"/>
      <c r="AD52" s="275"/>
      <c r="AE52" s="281"/>
      <c r="AF52" s="311"/>
      <c r="AG52" s="275"/>
      <c r="AH52" s="281"/>
      <c r="AI52" s="311"/>
      <c r="AJ52" s="275"/>
      <c r="AK52" s="281"/>
      <c r="AL52" s="311"/>
      <c r="AM52" s="275"/>
      <c r="AN52" s="281"/>
      <c r="AO52" s="311"/>
      <c r="AP52" s="275"/>
      <c r="AQ52" s="281"/>
      <c r="AR52" s="311"/>
      <c r="AS52" s="275"/>
      <c r="AT52" s="281"/>
      <c r="AU52" s="311"/>
      <c r="AV52" s="275"/>
      <c r="AW52" s="281"/>
      <c r="AX52" s="311"/>
      <c r="AY52" s="275"/>
      <c r="AZ52" s="281"/>
      <c r="BA52" s="311"/>
      <c r="BB52" s="275"/>
      <c r="BC52" s="281"/>
      <c r="BD52" s="311"/>
      <c r="BE52" s="275"/>
      <c r="BF52" s="281"/>
      <c r="BG52" s="311"/>
      <c r="BH52" s="275"/>
      <c r="BI52" s="281"/>
      <c r="BJ52" s="311"/>
      <c r="BK52" s="275"/>
      <c r="BL52" s="281"/>
      <c r="BM52" s="311"/>
      <c r="BN52" s="275"/>
      <c r="BO52" s="281"/>
      <c r="BP52" s="311"/>
      <c r="BQ52" s="275"/>
      <c r="BR52" s="281"/>
      <c r="BS52" s="311"/>
      <c r="BT52" s="275"/>
      <c r="BU52" s="281"/>
      <c r="BV52" s="311"/>
      <c r="BW52" s="275"/>
      <c r="BX52" s="281"/>
      <c r="BY52" s="311"/>
    </row>
    <row r="53" spans="3:77" ht="13.5" customHeight="1" x14ac:dyDescent="0.25">
      <c r="C53" s="275"/>
      <c r="D53" s="281"/>
      <c r="E53" s="281"/>
      <c r="F53" s="275"/>
      <c r="G53" s="281"/>
      <c r="H53" s="311"/>
      <c r="I53" s="281"/>
      <c r="J53" s="281"/>
      <c r="K53" s="281"/>
      <c r="L53" s="275"/>
      <c r="M53" s="281"/>
      <c r="N53" s="311"/>
      <c r="O53" s="275"/>
      <c r="P53" s="281"/>
      <c r="Q53" s="311"/>
      <c r="R53" s="275"/>
      <c r="S53" s="281"/>
      <c r="T53" s="311"/>
      <c r="U53" s="275"/>
      <c r="V53" s="281"/>
      <c r="W53" s="311"/>
      <c r="X53" s="275"/>
      <c r="Y53" s="281"/>
      <c r="Z53" s="311"/>
      <c r="AA53" s="275"/>
      <c r="AB53" s="281"/>
      <c r="AC53" s="311"/>
      <c r="AD53" s="275"/>
      <c r="AE53" s="281"/>
      <c r="AF53" s="311"/>
      <c r="AG53" s="275"/>
      <c r="AH53" s="281"/>
      <c r="AI53" s="311"/>
      <c r="AJ53" s="275"/>
      <c r="AK53" s="281"/>
      <c r="AL53" s="311"/>
      <c r="AM53" s="275"/>
      <c r="AN53" s="281"/>
      <c r="AO53" s="311"/>
      <c r="AP53" s="275"/>
      <c r="AQ53" s="281"/>
      <c r="AR53" s="311"/>
      <c r="AS53" s="275"/>
      <c r="AT53" s="281"/>
      <c r="AU53" s="311"/>
      <c r="AV53" s="275"/>
      <c r="AW53" s="281"/>
      <c r="AX53" s="311"/>
      <c r="AY53" s="275"/>
      <c r="AZ53" s="281"/>
      <c r="BA53" s="311"/>
      <c r="BB53" s="275"/>
      <c r="BC53" s="281"/>
      <c r="BD53" s="311"/>
      <c r="BE53" s="275"/>
      <c r="BF53" s="281"/>
      <c r="BG53" s="311"/>
      <c r="BH53" s="275"/>
      <c r="BI53" s="281"/>
      <c r="BJ53" s="311"/>
      <c r="BK53" s="275"/>
      <c r="BL53" s="281"/>
      <c r="BM53" s="311"/>
      <c r="BN53" s="275"/>
      <c r="BO53" s="281"/>
      <c r="BP53" s="311"/>
      <c r="BQ53" s="275"/>
      <c r="BR53" s="281"/>
      <c r="BS53" s="311"/>
      <c r="BT53" s="275"/>
      <c r="BU53" s="281"/>
      <c r="BV53" s="311"/>
      <c r="BW53" s="275"/>
      <c r="BX53" s="281"/>
      <c r="BY53" s="311"/>
    </row>
    <row r="54" spans="3:77" ht="13.5" customHeight="1" x14ac:dyDescent="0.25">
      <c r="C54" s="275"/>
      <c r="D54" s="281"/>
      <c r="E54" s="281"/>
      <c r="F54" s="275"/>
      <c r="G54" s="281"/>
      <c r="H54" s="311"/>
      <c r="I54" s="281"/>
      <c r="J54" s="281"/>
      <c r="K54" s="281"/>
      <c r="L54" s="275"/>
      <c r="M54" s="281"/>
      <c r="N54" s="311"/>
      <c r="O54" s="275"/>
      <c r="P54" s="281"/>
      <c r="Q54" s="311"/>
      <c r="R54" s="275"/>
      <c r="S54" s="281"/>
      <c r="T54" s="311"/>
      <c r="U54" s="275"/>
      <c r="V54" s="281"/>
      <c r="W54" s="311"/>
      <c r="X54" s="275"/>
      <c r="Y54" s="281"/>
      <c r="Z54" s="311"/>
      <c r="AA54" s="275"/>
      <c r="AB54" s="281"/>
      <c r="AC54" s="311"/>
      <c r="AD54" s="275"/>
      <c r="AE54" s="281"/>
      <c r="AF54" s="311"/>
      <c r="AG54" s="275"/>
      <c r="AH54" s="281"/>
      <c r="AI54" s="311"/>
      <c r="AJ54" s="275"/>
      <c r="AK54" s="281"/>
      <c r="AL54" s="311"/>
      <c r="AM54" s="275"/>
      <c r="AN54" s="281"/>
      <c r="AO54" s="311"/>
      <c r="AP54" s="275"/>
      <c r="AQ54" s="281"/>
      <c r="AR54" s="311"/>
      <c r="AS54" s="275"/>
      <c r="AT54" s="281"/>
      <c r="AU54" s="311"/>
      <c r="AV54" s="275"/>
      <c r="AW54" s="281"/>
      <c r="AX54" s="311"/>
      <c r="AY54" s="275"/>
      <c r="AZ54" s="281"/>
      <c r="BA54" s="311"/>
      <c r="BB54" s="275"/>
      <c r="BC54" s="281"/>
      <c r="BD54" s="311"/>
      <c r="BE54" s="275"/>
      <c r="BF54" s="281"/>
      <c r="BG54" s="311"/>
      <c r="BH54" s="275"/>
      <c r="BI54" s="281"/>
      <c r="BJ54" s="311"/>
      <c r="BK54" s="275"/>
      <c r="BL54" s="281"/>
      <c r="BM54" s="311"/>
      <c r="BN54" s="275"/>
      <c r="BO54" s="281"/>
      <c r="BP54" s="311"/>
      <c r="BQ54" s="275"/>
      <c r="BR54" s="281"/>
      <c r="BS54" s="311"/>
      <c r="BT54" s="275"/>
      <c r="BU54" s="281"/>
      <c r="BV54" s="311"/>
      <c r="BW54" s="275"/>
      <c r="BX54" s="281"/>
      <c r="BY54" s="311"/>
    </row>
    <row r="55" spans="3:77" ht="13.5" customHeight="1" x14ac:dyDescent="0.25">
      <c r="C55" s="275"/>
      <c r="D55" s="281"/>
      <c r="E55" s="281"/>
      <c r="F55" s="275"/>
      <c r="G55" s="281"/>
      <c r="H55" s="311"/>
      <c r="I55" s="281"/>
      <c r="J55" s="281"/>
      <c r="K55" s="281"/>
      <c r="L55" s="275"/>
      <c r="M55" s="281"/>
      <c r="N55" s="311"/>
      <c r="O55" s="275"/>
      <c r="P55" s="281"/>
      <c r="Q55" s="311"/>
      <c r="R55" s="275"/>
      <c r="S55" s="281"/>
      <c r="T55" s="311"/>
      <c r="U55" s="275"/>
      <c r="V55" s="281"/>
      <c r="W55" s="311"/>
      <c r="X55" s="275"/>
      <c r="Y55" s="281"/>
      <c r="Z55" s="311"/>
      <c r="AA55" s="275"/>
      <c r="AB55" s="281"/>
      <c r="AC55" s="311"/>
      <c r="AD55" s="275"/>
      <c r="AE55" s="281"/>
      <c r="AF55" s="311"/>
      <c r="AG55" s="275"/>
      <c r="AH55" s="281"/>
      <c r="AI55" s="311"/>
      <c r="AJ55" s="275"/>
      <c r="AK55" s="281"/>
      <c r="AL55" s="311"/>
      <c r="AM55" s="275"/>
      <c r="AN55" s="281"/>
      <c r="AO55" s="311"/>
      <c r="AP55" s="275"/>
      <c r="AQ55" s="281"/>
      <c r="AR55" s="311"/>
      <c r="AS55" s="275"/>
      <c r="AT55" s="281"/>
      <c r="AU55" s="311"/>
      <c r="AV55" s="275"/>
      <c r="AW55" s="281"/>
      <c r="AX55" s="311"/>
      <c r="AY55" s="275"/>
      <c r="AZ55" s="281"/>
      <c r="BA55" s="311"/>
      <c r="BB55" s="275"/>
      <c r="BC55" s="281"/>
      <c r="BD55" s="311"/>
      <c r="BE55" s="275"/>
      <c r="BF55" s="281"/>
      <c r="BG55" s="311"/>
      <c r="BH55" s="275"/>
      <c r="BI55" s="281"/>
      <c r="BJ55" s="311"/>
      <c r="BK55" s="275"/>
      <c r="BL55" s="281"/>
      <c r="BM55" s="311"/>
      <c r="BN55" s="275"/>
      <c r="BO55" s="281"/>
      <c r="BP55" s="311"/>
      <c r="BQ55" s="275"/>
      <c r="BR55" s="281"/>
      <c r="BS55" s="311"/>
      <c r="BT55" s="275"/>
      <c r="BU55" s="281"/>
      <c r="BV55" s="311"/>
      <c r="BW55" s="275"/>
      <c r="BX55" s="281"/>
      <c r="BY55" s="311"/>
    </row>
    <row r="56" spans="3:77" ht="13.5" customHeight="1" x14ac:dyDescent="0.25">
      <c r="C56" s="275"/>
      <c r="D56" s="281"/>
      <c r="E56" s="281"/>
      <c r="F56" s="275"/>
      <c r="G56" s="281"/>
      <c r="H56" s="311"/>
      <c r="I56" s="281"/>
      <c r="J56" s="281"/>
      <c r="K56" s="281"/>
      <c r="L56" s="275"/>
      <c r="M56" s="281"/>
      <c r="N56" s="311"/>
      <c r="O56" s="275"/>
      <c r="P56" s="281"/>
      <c r="Q56" s="311"/>
      <c r="R56" s="275"/>
      <c r="S56" s="281"/>
      <c r="T56" s="311"/>
      <c r="U56" s="275"/>
      <c r="V56" s="281"/>
      <c r="W56" s="311"/>
      <c r="X56" s="275"/>
      <c r="Y56" s="281"/>
      <c r="Z56" s="311"/>
      <c r="AA56" s="275"/>
      <c r="AB56" s="281"/>
      <c r="AC56" s="311"/>
      <c r="AD56" s="275"/>
      <c r="AE56" s="281"/>
      <c r="AF56" s="311"/>
      <c r="AG56" s="275"/>
      <c r="AH56" s="281"/>
      <c r="AI56" s="311"/>
      <c r="AJ56" s="275"/>
      <c r="AK56" s="281"/>
      <c r="AL56" s="311"/>
      <c r="AM56" s="275"/>
      <c r="AN56" s="281"/>
      <c r="AO56" s="311"/>
      <c r="AP56" s="275"/>
      <c r="AQ56" s="281"/>
      <c r="AR56" s="311"/>
      <c r="AS56" s="275"/>
      <c r="AT56" s="281"/>
      <c r="AU56" s="311"/>
      <c r="AV56" s="275"/>
      <c r="AW56" s="281"/>
      <c r="AX56" s="311"/>
      <c r="AY56" s="275"/>
      <c r="AZ56" s="281"/>
      <c r="BA56" s="311"/>
      <c r="BB56" s="275"/>
      <c r="BC56" s="281"/>
      <c r="BD56" s="311"/>
      <c r="BE56" s="275"/>
      <c r="BF56" s="281"/>
      <c r="BG56" s="311"/>
      <c r="BH56" s="275"/>
      <c r="BI56" s="281"/>
      <c r="BJ56" s="311"/>
      <c r="BK56" s="275"/>
      <c r="BL56" s="281"/>
      <c r="BM56" s="311"/>
      <c r="BN56" s="275"/>
      <c r="BO56" s="281"/>
      <c r="BP56" s="311"/>
      <c r="BQ56" s="275"/>
      <c r="BR56" s="281"/>
      <c r="BS56" s="311"/>
      <c r="BT56" s="275"/>
      <c r="BU56" s="281"/>
      <c r="BV56" s="311"/>
      <c r="BW56" s="275"/>
      <c r="BX56" s="281"/>
      <c r="BY56" s="311"/>
    </row>
    <row r="57" spans="3:77" ht="13.5" customHeight="1" x14ac:dyDescent="0.25">
      <c r="C57" s="275"/>
      <c r="D57" s="281"/>
      <c r="E57" s="281"/>
      <c r="F57" s="275"/>
      <c r="G57" s="281"/>
      <c r="H57" s="311"/>
      <c r="I57" s="281"/>
      <c r="J57" s="281"/>
      <c r="K57" s="281"/>
      <c r="L57" s="275"/>
      <c r="M57" s="281"/>
      <c r="N57" s="311"/>
      <c r="O57" s="275"/>
      <c r="P57" s="281"/>
      <c r="Q57" s="311"/>
      <c r="R57" s="275"/>
      <c r="S57" s="281"/>
      <c r="T57" s="311"/>
      <c r="U57" s="275"/>
      <c r="V57" s="281"/>
      <c r="W57" s="311"/>
      <c r="X57" s="275"/>
      <c r="Y57" s="281"/>
      <c r="Z57" s="311"/>
      <c r="AA57" s="275"/>
      <c r="AB57" s="281"/>
      <c r="AC57" s="311"/>
      <c r="AD57" s="275"/>
      <c r="AE57" s="281"/>
      <c r="AF57" s="311"/>
      <c r="AG57" s="275"/>
      <c r="AH57" s="281"/>
      <c r="AI57" s="311"/>
      <c r="AJ57" s="275"/>
      <c r="AK57" s="281"/>
      <c r="AL57" s="311"/>
      <c r="AM57" s="275"/>
      <c r="AN57" s="281"/>
      <c r="AO57" s="311"/>
      <c r="AP57" s="275"/>
      <c r="AQ57" s="281"/>
      <c r="AR57" s="311"/>
      <c r="AS57" s="275"/>
      <c r="AT57" s="281"/>
      <c r="AU57" s="311"/>
      <c r="AV57" s="275"/>
      <c r="AW57" s="281"/>
      <c r="AX57" s="311"/>
      <c r="AY57" s="275"/>
      <c r="AZ57" s="281"/>
      <c r="BA57" s="311"/>
      <c r="BB57" s="275"/>
      <c r="BC57" s="281"/>
      <c r="BD57" s="311"/>
      <c r="BE57" s="275"/>
      <c r="BF57" s="281"/>
      <c r="BG57" s="311"/>
      <c r="BH57" s="275"/>
      <c r="BI57" s="281"/>
      <c r="BJ57" s="311"/>
      <c r="BK57" s="275"/>
      <c r="BL57" s="281"/>
      <c r="BM57" s="311"/>
      <c r="BN57" s="275"/>
      <c r="BO57" s="281"/>
      <c r="BP57" s="311"/>
      <c r="BQ57" s="275"/>
      <c r="BR57" s="281"/>
      <c r="BS57" s="311"/>
      <c r="BT57" s="275"/>
      <c r="BU57" s="281"/>
      <c r="BV57" s="311"/>
      <c r="BW57" s="275"/>
      <c r="BX57" s="281"/>
      <c r="BY57" s="311"/>
    </row>
    <row r="58" spans="3:77" ht="13.5" customHeight="1" x14ac:dyDescent="0.25">
      <c r="C58" s="275"/>
      <c r="D58" s="281"/>
      <c r="E58" s="281"/>
      <c r="F58" s="275"/>
      <c r="G58" s="281"/>
      <c r="H58" s="311"/>
      <c r="I58" s="281"/>
      <c r="J58" s="281"/>
      <c r="K58" s="281"/>
      <c r="L58" s="275"/>
      <c r="M58" s="281"/>
      <c r="N58" s="311"/>
      <c r="O58" s="275"/>
      <c r="P58" s="281"/>
      <c r="Q58" s="311"/>
      <c r="R58" s="275"/>
      <c r="S58" s="281"/>
      <c r="T58" s="311"/>
      <c r="U58" s="275"/>
      <c r="V58" s="281"/>
      <c r="W58" s="311"/>
      <c r="X58" s="275"/>
      <c r="Y58" s="281"/>
      <c r="Z58" s="311"/>
      <c r="AA58" s="275"/>
      <c r="AB58" s="281"/>
      <c r="AC58" s="311"/>
      <c r="AD58" s="275"/>
      <c r="AE58" s="281"/>
      <c r="AF58" s="311"/>
      <c r="AG58" s="275"/>
      <c r="AH58" s="281"/>
      <c r="AI58" s="311"/>
      <c r="AJ58" s="275"/>
      <c r="AK58" s="281"/>
      <c r="AL58" s="311"/>
      <c r="AM58" s="275"/>
      <c r="AN58" s="281"/>
      <c r="AO58" s="311"/>
      <c r="AP58" s="275"/>
      <c r="AQ58" s="281"/>
      <c r="AR58" s="311"/>
      <c r="AS58" s="275"/>
      <c r="AT58" s="281"/>
      <c r="AU58" s="311"/>
      <c r="AV58" s="275"/>
      <c r="AW58" s="281"/>
      <c r="AX58" s="311"/>
      <c r="AY58" s="275"/>
      <c r="AZ58" s="281"/>
      <c r="BA58" s="311"/>
      <c r="BB58" s="275"/>
      <c r="BC58" s="281"/>
      <c r="BD58" s="311"/>
      <c r="BE58" s="275"/>
      <c r="BF58" s="281"/>
      <c r="BG58" s="311"/>
      <c r="BH58" s="275"/>
      <c r="BI58" s="281"/>
      <c r="BJ58" s="311"/>
      <c r="BK58" s="275"/>
      <c r="BL58" s="281"/>
      <c r="BM58" s="311"/>
      <c r="BN58" s="275"/>
      <c r="BO58" s="281"/>
      <c r="BP58" s="311"/>
      <c r="BQ58" s="275"/>
      <c r="BR58" s="281"/>
      <c r="BS58" s="311"/>
      <c r="BT58" s="275"/>
      <c r="BU58" s="281"/>
      <c r="BV58" s="311"/>
      <c r="BW58" s="275"/>
      <c r="BX58" s="281"/>
      <c r="BY58" s="311"/>
    </row>
    <row r="59" spans="3:77" ht="13.5" customHeight="1" x14ac:dyDescent="0.25">
      <c r="C59" s="275"/>
      <c r="D59" s="281"/>
      <c r="E59" s="281"/>
      <c r="F59" s="275"/>
      <c r="G59" s="281"/>
      <c r="H59" s="311"/>
      <c r="I59" s="281"/>
      <c r="J59" s="281"/>
      <c r="K59" s="281"/>
      <c r="L59" s="275"/>
      <c r="M59" s="281"/>
      <c r="N59" s="311"/>
      <c r="O59" s="275"/>
      <c r="P59" s="281"/>
      <c r="Q59" s="311"/>
      <c r="R59" s="275"/>
      <c r="S59" s="281"/>
      <c r="T59" s="311"/>
      <c r="U59" s="275"/>
      <c r="V59" s="281"/>
      <c r="W59" s="311"/>
      <c r="X59" s="275"/>
      <c r="Y59" s="281"/>
      <c r="Z59" s="311"/>
      <c r="AA59" s="275"/>
      <c r="AB59" s="281"/>
      <c r="AC59" s="311"/>
      <c r="AD59" s="275"/>
      <c r="AE59" s="281"/>
      <c r="AF59" s="311"/>
      <c r="AG59" s="275"/>
      <c r="AH59" s="281"/>
      <c r="AI59" s="311"/>
      <c r="AJ59" s="275"/>
      <c r="AK59" s="281"/>
      <c r="AL59" s="311"/>
      <c r="AM59" s="275"/>
      <c r="AN59" s="281"/>
      <c r="AO59" s="311"/>
      <c r="AP59" s="275"/>
      <c r="AQ59" s="281"/>
      <c r="AR59" s="311"/>
      <c r="AS59" s="275"/>
      <c r="AT59" s="281"/>
      <c r="AU59" s="311"/>
      <c r="AV59" s="275"/>
      <c r="AW59" s="281"/>
      <c r="AX59" s="311"/>
      <c r="AY59" s="275"/>
      <c r="AZ59" s="281"/>
      <c r="BA59" s="311"/>
      <c r="BB59" s="275"/>
      <c r="BC59" s="281"/>
      <c r="BD59" s="311"/>
      <c r="BE59" s="275"/>
      <c r="BF59" s="281"/>
      <c r="BG59" s="311"/>
      <c r="BH59" s="275"/>
      <c r="BI59" s="281"/>
      <c r="BJ59" s="311"/>
      <c r="BK59" s="275"/>
      <c r="BL59" s="281"/>
      <c r="BM59" s="311"/>
      <c r="BN59" s="275"/>
      <c r="BO59" s="281"/>
      <c r="BP59" s="311"/>
      <c r="BQ59" s="275"/>
      <c r="BR59" s="281"/>
      <c r="BS59" s="311"/>
      <c r="BT59" s="275"/>
      <c r="BU59" s="281"/>
      <c r="BV59" s="311"/>
      <c r="BW59" s="275"/>
      <c r="BX59" s="281"/>
      <c r="BY59" s="311"/>
    </row>
    <row r="60" spans="3:77" ht="13.5" customHeight="1" x14ac:dyDescent="0.25">
      <c r="C60" s="275"/>
      <c r="D60" s="281"/>
      <c r="E60" s="281"/>
      <c r="F60" s="275"/>
      <c r="G60" s="281"/>
      <c r="H60" s="311"/>
      <c r="I60" s="281"/>
      <c r="J60" s="281"/>
      <c r="K60" s="281"/>
      <c r="L60" s="275"/>
      <c r="M60" s="281"/>
      <c r="N60" s="311"/>
      <c r="O60" s="275"/>
      <c r="P60" s="281"/>
      <c r="Q60" s="311"/>
      <c r="R60" s="275"/>
      <c r="S60" s="281"/>
      <c r="T60" s="311"/>
      <c r="U60" s="275"/>
      <c r="V60" s="281"/>
      <c r="W60" s="311"/>
      <c r="X60" s="275"/>
      <c r="Y60" s="281"/>
      <c r="Z60" s="311"/>
      <c r="AA60" s="275"/>
      <c r="AB60" s="281"/>
      <c r="AC60" s="311"/>
      <c r="AD60" s="275"/>
      <c r="AE60" s="281"/>
      <c r="AF60" s="311"/>
      <c r="AG60" s="275"/>
      <c r="AH60" s="281"/>
      <c r="AI60" s="311"/>
      <c r="AJ60" s="275"/>
      <c r="AK60" s="281"/>
      <c r="AL60" s="311"/>
      <c r="AM60" s="275"/>
      <c r="AN60" s="281"/>
      <c r="AO60" s="311"/>
      <c r="AP60" s="275"/>
      <c r="AQ60" s="281"/>
      <c r="AR60" s="311"/>
      <c r="AS60" s="275"/>
      <c r="AT60" s="281"/>
      <c r="AU60" s="311"/>
      <c r="AV60" s="275"/>
      <c r="AW60" s="281"/>
      <c r="AX60" s="311"/>
      <c r="AY60" s="275"/>
      <c r="AZ60" s="281"/>
      <c r="BA60" s="311"/>
      <c r="BB60" s="275"/>
      <c r="BC60" s="281"/>
      <c r="BD60" s="311"/>
      <c r="BE60" s="275"/>
      <c r="BF60" s="281"/>
      <c r="BG60" s="311"/>
      <c r="BH60" s="275"/>
      <c r="BI60" s="281"/>
      <c r="BJ60" s="311"/>
      <c r="BK60" s="275"/>
      <c r="BL60" s="281"/>
      <c r="BM60" s="311"/>
      <c r="BN60" s="275"/>
      <c r="BO60" s="281"/>
      <c r="BP60" s="311"/>
      <c r="BQ60" s="275"/>
      <c r="BR60" s="281"/>
      <c r="BS60" s="311"/>
      <c r="BT60" s="275"/>
      <c r="BU60" s="281"/>
      <c r="BV60" s="311"/>
      <c r="BW60" s="275"/>
      <c r="BX60" s="281"/>
      <c r="BY60" s="311"/>
    </row>
    <row r="61" spans="3:77" ht="13.5" customHeight="1" x14ac:dyDescent="0.25">
      <c r="C61" s="275"/>
      <c r="D61" s="281"/>
      <c r="E61" s="281"/>
      <c r="F61" s="275"/>
      <c r="G61" s="281"/>
      <c r="H61" s="311"/>
      <c r="I61" s="281"/>
      <c r="J61" s="281"/>
      <c r="K61" s="281"/>
      <c r="L61" s="275"/>
      <c r="M61" s="281"/>
      <c r="N61" s="311"/>
      <c r="O61" s="275"/>
      <c r="P61" s="281"/>
      <c r="Q61" s="311"/>
      <c r="R61" s="275"/>
      <c r="S61" s="281"/>
      <c r="T61" s="311"/>
      <c r="U61" s="275"/>
      <c r="V61" s="281"/>
      <c r="W61" s="311"/>
      <c r="X61" s="275"/>
      <c r="Y61" s="281"/>
      <c r="Z61" s="311"/>
      <c r="AA61" s="275"/>
      <c r="AB61" s="281"/>
      <c r="AC61" s="311"/>
      <c r="AD61" s="275"/>
      <c r="AE61" s="281"/>
      <c r="AF61" s="311"/>
      <c r="AG61" s="275"/>
      <c r="AH61" s="281"/>
      <c r="AI61" s="311"/>
      <c r="AJ61" s="275"/>
      <c r="AK61" s="281"/>
      <c r="AL61" s="311"/>
      <c r="AM61" s="275"/>
      <c r="AN61" s="281"/>
      <c r="AO61" s="311"/>
      <c r="AP61" s="275"/>
      <c r="AQ61" s="281"/>
      <c r="AR61" s="311"/>
      <c r="AS61" s="275"/>
      <c r="AT61" s="281"/>
      <c r="AU61" s="311"/>
      <c r="AV61" s="275"/>
      <c r="AW61" s="281"/>
      <c r="AX61" s="311"/>
      <c r="AY61" s="275"/>
      <c r="AZ61" s="281"/>
      <c r="BA61" s="311"/>
      <c r="BB61" s="275"/>
      <c r="BC61" s="281"/>
      <c r="BD61" s="311"/>
      <c r="BE61" s="275"/>
      <c r="BF61" s="281"/>
      <c r="BG61" s="311"/>
      <c r="BH61" s="275"/>
      <c r="BI61" s="281"/>
      <c r="BJ61" s="311"/>
      <c r="BK61" s="275"/>
      <c r="BL61" s="281"/>
      <c r="BM61" s="311"/>
      <c r="BN61" s="275"/>
      <c r="BO61" s="281"/>
      <c r="BP61" s="311"/>
      <c r="BQ61" s="275"/>
      <c r="BR61" s="281"/>
      <c r="BS61" s="311"/>
      <c r="BT61" s="275"/>
      <c r="BU61" s="281"/>
      <c r="BV61" s="311"/>
      <c r="BW61" s="275"/>
      <c r="BX61" s="281"/>
      <c r="BY61" s="311"/>
    </row>
    <row r="62" spans="3:77" ht="13.5" customHeight="1" x14ac:dyDescent="0.25">
      <c r="C62" s="275"/>
      <c r="D62" s="281"/>
      <c r="E62" s="281"/>
      <c r="F62" s="275"/>
      <c r="G62" s="281"/>
      <c r="H62" s="311"/>
      <c r="I62" s="281"/>
      <c r="J62" s="281"/>
      <c r="K62" s="281"/>
      <c r="L62" s="275"/>
      <c r="M62" s="281"/>
      <c r="N62" s="311"/>
      <c r="O62" s="275"/>
      <c r="P62" s="281"/>
      <c r="Q62" s="311"/>
      <c r="R62" s="275"/>
      <c r="S62" s="281"/>
      <c r="T62" s="311"/>
      <c r="U62" s="275"/>
      <c r="V62" s="281"/>
      <c r="W62" s="311"/>
      <c r="X62" s="275"/>
      <c r="Y62" s="281"/>
      <c r="Z62" s="311"/>
      <c r="AA62" s="275"/>
      <c r="AB62" s="281"/>
      <c r="AC62" s="311"/>
      <c r="AD62" s="275"/>
      <c r="AE62" s="281"/>
      <c r="AF62" s="311"/>
      <c r="AG62" s="275"/>
      <c r="AH62" s="281"/>
      <c r="AI62" s="311"/>
      <c r="AJ62" s="275"/>
      <c r="AK62" s="281"/>
      <c r="AL62" s="311"/>
      <c r="AM62" s="275"/>
      <c r="AN62" s="281"/>
      <c r="AO62" s="311"/>
      <c r="AP62" s="275"/>
      <c r="AQ62" s="281"/>
      <c r="AR62" s="311"/>
      <c r="AS62" s="275"/>
      <c r="AT62" s="281"/>
      <c r="AU62" s="311"/>
      <c r="AV62" s="275"/>
      <c r="AW62" s="281"/>
      <c r="AX62" s="311"/>
      <c r="AY62" s="275"/>
      <c r="AZ62" s="281"/>
      <c r="BA62" s="311"/>
      <c r="BB62" s="275"/>
      <c r="BC62" s="281"/>
      <c r="BD62" s="311"/>
      <c r="BE62" s="275"/>
      <c r="BF62" s="281"/>
      <c r="BG62" s="311"/>
      <c r="BH62" s="275"/>
      <c r="BI62" s="281"/>
      <c r="BJ62" s="311"/>
      <c r="BK62" s="275"/>
      <c r="BL62" s="281"/>
      <c r="BM62" s="311"/>
      <c r="BN62" s="275"/>
      <c r="BO62" s="281"/>
      <c r="BP62" s="311"/>
      <c r="BQ62" s="275"/>
      <c r="BR62" s="281"/>
      <c r="BS62" s="311"/>
      <c r="BT62" s="275"/>
      <c r="BU62" s="281"/>
      <c r="BV62" s="311"/>
      <c r="BW62" s="275"/>
      <c r="BX62" s="281"/>
      <c r="BY62" s="311"/>
    </row>
    <row r="63" spans="3:77" ht="13.5" customHeight="1" x14ac:dyDescent="0.25">
      <c r="C63" s="275"/>
      <c r="D63" s="281"/>
      <c r="E63" s="281"/>
      <c r="F63" s="275"/>
      <c r="G63" s="281"/>
      <c r="H63" s="311"/>
      <c r="I63" s="281"/>
      <c r="J63" s="281"/>
      <c r="K63" s="281"/>
      <c r="L63" s="275"/>
      <c r="M63" s="281"/>
      <c r="N63" s="311"/>
      <c r="O63" s="275"/>
      <c r="P63" s="281"/>
      <c r="Q63" s="311"/>
      <c r="R63" s="275"/>
      <c r="S63" s="281"/>
      <c r="T63" s="311"/>
      <c r="U63" s="275"/>
      <c r="V63" s="281"/>
      <c r="W63" s="311"/>
      <c r="X63" s="275"/>
      <c r="Y63" s="281"/>
      <c r="Z63" s="311"/>
      <c r="AA63" s="275"/>
      <c r="AB63" s="281"/>
      <c r="AC63" s="311"/>
      <c r="AD63" s="275"/>
      <c r="AE63" s="281"/>
      <c r="AF63" s="311"/>
      <c r="AG63" s="275"/>
      <c r="AH63" s="281"/>
      <c r="AI63" s="311"/>
      <c r="AJ63" s="275"/>
      <c r="AK63" s="281"/>
      <c r="AL63" s="311"/>
      <c r="AM63" s="275"/>
      <c r="AN63" s="281"/>
      <c r="AO63" s="311"/>
      <c r="AP63" s="275"/>
      <c r="AQ63" s="281"/>
      <c r="AR63" s="311"/>
      <c r="AS63" s="275"/>
      <c r="AT63" s="281"/>
      <c r="AU63" s="311"/>
      <c r="AV63" s="275"/>
      <c r="AW63" s="281"/>
      <c r="AX63" s="311"/>
      <c r="AY63" s="275"/>
      <c r="AZ63" s="281"/>
      <c r="BA63" s="311"/>
      <c r="BB63" s="275"/>
      <c r="BC63" s="281"/>
      <c r="BD63" s="311"/>
      <c r="BE63" s="275"/>
      <c r="BF63" s="281"/>
      <c r="BG63" s="311"/>
      <c r="BH63" s="275"/>
      <c r="BI63" s="281"/>
      <c r="BJ63" s="311"/>
      <c r="BK63" s="275"/>
      <c r="BL63" s="281"/>
      <c r="BM63" s="311"/>
      <c r="BN63" s="275"/>
      <c r="BO63" s="281"/>
      <c r="BP63" s="311"/>
      <c r="BQ63" s="275"/>
      <c r="BR63" s="281"/>
      <c r="BS63" s="311"/>
      <c r="BT63" s="275"/>
      <c r="BU63" s="281"/>
      <c r="BV63" s="311"/>
      <c r="BW63" s="275"/>
      <c r="BX63" s="281"/>
      <c r="BY63" s="311"/>
    </row>
    <row r="64" spans="3:77" ht="13.5" customHeight="1" x14ac:dyDescent="0.25">
      <c r="C64" s="275"/>
      <c r="D64" s="281"/>
      <c r="E64" s="281"/>
      <c r="F64" s="275"/>
      <c r="G64" s="281"/>
      <c r="H64" s="311"/>
      <c r="I64" s="281"/>
      <c r="J64" s="281"/>
      <c r="K64" s="281"/>
      <c r="L64" s="275"/>
      <c r="M64" s="281"/>
      <c r="N64" s="311"/>
      <c r="O64" s="275"/>
      <c r="P64" s="281"/>
      <c r="Q64" s="311"/>
      <c r="R64" s="275"/>
      <c r="S64" s="281"/>
      <c r="T64" s="311"/>
      <c r="U64" s="275"/>
      <c r="V64" s="281"/>
      <c r="W64" s="311"/>
      <c r="X64" s="275"/>
      <c r="Y64" s="281"/>
      <c r="Z64" s="311"/>
      <c r="AA64" s="275"/>
      <c r="AB64" s="281"/>
      <c r="AC64" s="311"/>
      <c r="AD64" s="275"/>
      <c r="AE64" s="281"/>
      <c r="AF64" s="311"/>
      <c r="AG64" s="275"/>
      <c r="AH64" s="281"/>
      <c r="AI64" s="311"/>
      <c r="AJ64" s="275"/>
      <c r="AK64" s="281"/>
      <c r="AL64" s="311"/>
      <c r="AM64" s="275"/>
      <c r="AN64" s="281"/>
      <c r="AO64" s="311"/>
      <c r="AP64" s="275"/>
      <c r="AQ64" s="281"/>
      <c r="AR64" s="311"/>
      <c r="AS64" s="275"/>
      <c r="AT64" s="281"/>
      <c r="AU64" s="311"/>
      <c r="AV64" s="275"/>
      <c r="AW64" s="281"/>
      <c r="AX64" s="311"/>
      <c r="AY64" s="275"/>
      <c r="AZ64" s="281"/>
      <c r="BA64" s="311"/>
      <c r="BB64" s="275"/>
      <c r="BC64" s="281"/>
      <c r="BD64" s="311"/>
      <c r="BE64" s="275"/>
      <c r="BF64" s="281"/>
      <c r="BG64" s="311"/>
      <c r="BH64" s="275"/>
      <c r="BI64" s="281"/>
      <c r="BJ64" s="311"/>
      <c r="BK64" s="275"/>
      <c r="BL64" s="281"/>
      <c r="BM64" s="311"/>
      <c r="BN64" s="275"/>
      <c r="BO64" s="281"/>
      <c r="BP64" s="311"/>
      <c r="BQ64" s="275"/>
      <c r="BR64" s="281"/>
      <c r="BS64" s="311"/>
      <c r="BT64" s="275"/>
      <c r="BU64" s="281"/>
      <c r="BV64" s="311"/>
      <c r="BW64" s="275"/>
      <c r="BX64" s="281"/>
      <c r="BY64" s="311"/>
    </row>
    <row r="65" spans="3:77" ht="13.5" customHeight="1" x14ac:dyDescent="0.25">
      <c r="C65" s="275"/>
      <c r="D65" s="281"/>
      <c r="E65" s="281"/>
      <c r="F65" s="275"/>
      <c r="G65" s="281"/>
      <c r="H65" s="311"/>
      <c r="I65" s="281"/>
      <c r="J65" s="281"/>
      <c r="K65" s="281"/>
      <c r="L65" s="275"/>
      <c r="M65" s="281"/>
      <c r="N65" s="311"/>
      <c r="O65" s="275"/>
      <c r="P65" s="281"/>
      <c r="Q65" s="311"/>
      <c r="R65" s="275"/>
      <c r="S65" s="281"/>
      <c r="T65" s="311"/>
      <c r="U65" s="275"/>
      <c r="V65" s="281"/>
      <c r="W65" s="311"/>
      <c r="X65" s="275"/>
      <c r="Y65" s="281"/>
      <c r="Z65" s="311"/>
      <c r="AA65" s="275"/>
      <c r="AB65" s="281"/>
      <c r="AC65" s="311"/>
      <c r="AD65" s="275"/>
      <c r="AE65" s="281"/>
      <c r="AF65" s="311"/>
      <c r="AG65" s="275"/>
      <c r="AH65" s="281"/>
      <c r="AI65" s="311"/>
      <c r="AJ65" s="275"/>
      <c r="AK65" s="281"/>
      <c r="AL65" s="311"/>
      <c r="AM65" s="275"/>
      <c r="AN65" s="281"/>
      <c r="AO65" s="311"/>
      <c r="AP65" s="275"/>
      <c r="AQ65" s="281"/>
      <c r="AR65" s="311"/>
      <c r="AS65" s="275"/>
      <c r="AT65" s="281"/>
      <c r="AU65" s="311"/>
      <c r="AV65" s="275"/>
      <c r="AW65" s="281"/>
      <c r="AX65" s="311"/>
      <c r="AY65" s="275"/>
      <c r="AZ65" s="281"/>
      <c r="BA65" s="311"/>
      <c r="BB65" s="275"/>
      <c r="BC65" s="281"/>
      <c r="BD65" s="311"/>
      <c r="BE65" s="275"/>
      <c r="BF65" s="281"/>
      <c r="BG65" s="311"/>
      <c r="BH65" s="275"/>
      <c r="BI65" s="281"/>
      <c r="BJ65" s="311"/>
      <c r="BK65" s="275"/>
      <c r="BL65" s="281"/>
      <c r="BM65" s="311"/>
      <c r="BN65" s="275"/>
      <c r="BO65" s="281"/>
      <c r="BP65" s="311"/>
      <c r="BQ65" s="275"/>
      <c r="BR65" s="281"/>
      <c r="BS65" s="311"/>
      <c r="BT65" s="275"/>
      <c r="BU65" s="281"/>
      <c r="BV65" s="311"/>
      <c r="BW65" s="275"/>
      <c r="BX65" s="281"/>
      <c r="BY65" s="311"/>
    </row>
    <row r="66" spans="3:77" ht="13.5" customHeight="1" x14ac:dyDescent="0.25">
      <c r="C66" s="275"/>
      <c r="D66" s="281"/>
      <c r="E66" s="281"/>
      <c r="F66" s="275"/>
      <c r="G66" s="281"/>
      <c r="H66" s="311"/>
      <c r="I66" s="281"/>
      <c r="J66" s="281"/>
      <c r="K66" s="281"/>
      <c r="L66" s="275"/>
      <c r="M66" s="281"/>
      <c r="N66" s="311"/>
      <c r="O66" s="275"/>
      <c r="P66" s="281"/>
      <c r="Q66" s="311"/>
      <c r="R66" s="275"/>
      <c r="S66" s="281"/>
      <c r="T66" s="311"/>
      <c r="U66" s="275"/>
      <c r="V66" s="281"/>
      <c r="W66" s="311"/>
      <c r="X66" s="275"/>
      <c r="Y66" s="281"/>
      <c r="Z66" s="311"/>
      <c r="AA66" s="275"/>
      <c r="AB66" s="281"/>
      <c r="AC66" s="311"/>
      <c r="AD66" s="275"/>
      <c r="AE66" s="281"/>
      <c r="AF66" s="311"/>
      <c r="AG66" s="275"/>
      <c r="AH66" s="281"/>
      <c r="AI66" s="311"/>
      <c r="AJ66" s="275"/>
      <c r="AK66" s="281"/>
      <c r="AL66" s="311"/>
      <c r="AM66" s="275"/>
      <c r="AN66" s="281"/>
      <c r="AO66" s="311"/>
      <c r="AP66" s="275"/>
      <c r="AQ66" s="281"/>
      <c r="AR66" s="311"/>
      <c r="AS66" s="275"/>
      <c r="AT66" s="281"/>
      <c r="AU66" s="311"/>
      <c r="AV66" s="275"/>
      <c r="AW66" s="281"/>
      <c r="AX66" s="311"/>
      <c r="AY66" s="275"/>
      <c r="AZ66" s="281"/>
      <c r="BA66" s="311"/>
      <c r="BB66" s="275"/>
      <c r="BC66" s="281"/>
      <c r="BD66" s="311"/>
      <c r="BE66" s="275"/>
      <c r="BF66" s="281"/>
      <c r="BG66" s="311"/>
      <c r="BH66" s="275"/>
      <c r="BI66" s="281"/>
      <c r="BJ66" s="311"/>
      <c r="BK66" s="275"/>
      <c r="BL66" s="281"/>
      <c r="BM66" s="311"/>
      <c r="BN66" s="275"/>
      <c r="BO66" s="281"/>
      <c r="BP66" s="311"/>
      <c r="BQ66" s="275"/>
      <c r="BR66" s="281"/>
      <c r="BS66" s="311"/>
      <c r="BT66" s="275"/>
      <c r="BU66" s="281"/>
      <c r="BV66" s="311"/>
      <c r="BW66" s="275"/>
      <c r="BX66" s="281"/>
      <c r="BY66" s="311"/>
    </row>
    <row r="67" spans="3:77" ht="13.5" customHeight="1" x14ac:dyDescent="0.25">
      <c r="C67" s="275"/>
      <c r="D67" s="281"/>
      <c r="E67" s="281"/>
      <c r="F67" s="275"/>
      <c r="G67" s="281"/>
      <c r="H67" s="311"/>
      <c r="I67" s="281"/>
      <c r="J67" s="281"/>
      <c r="K67" s="281"/>
      <c r="L67" s="275"/>
      <c r="M67" s="281"/>
      <c r="N67" s="311"/>
      <c r="O67" s="275"/>
      <c r="P67" s="281"/>
      <c r="Q67" s="311"/>
      <c r="R67" s="275"/>
      <c r="S67" s="281"/>
      <c r="T67" s="311"/>
      <c r="U67" s="275"/>
      <c r="V67" s="281"/>
      <c r="W67" s="311"/>
      <c r="X67" s="275"/>
      <c r="Y67" s="281"/>
      <c r="Z67" s="311"/>
      <c r="AA67" s="275"/>
      <c r="AB67" s="281"/>
      <c r="AC67" s="311"/>
      <c r="AD67" s="275"/>
      <c r="AE67" s="281"/>
      <c r="AF67" s="311"/>
      <c r="AG67" s="275"/>
      <c r="AH67" s="281"/>
      <c r="AI67" s="311"/>
      <c r="AJ67" s="275"/>
      <c r="AK67" s="281"/>
      <c r="AL67" s="311"/>
      <c r="AM67" s="275"/>
      <c r="AN67" s="281"/>
      <c r="AO67" s="311"/>
      <c r="AP67" s="275"/>
      <c r="AQ67" s="281"/>
      <c r="AR67" s="311"/>
      <c r="AS67" s="275"/>
      <c r="AT67" s="281"/>
      <c r="AU67" s="311"/>
      <c r="AV67" s="275"/>
      <c r="AW67" s="281"/>
      <c r="AX67" s="311"/>
      <c r="AY67" s="275"/>
      <c r="AZ67" s="281"/>
      <c r="BA67" s="311"/>
      <c r="BB67" s="275"/>
      <c r="BC67" s="281"/>
      <c r="BD67" s="311"/>
      <c r="BE67" s="275"/>
      <c r="BF67" s="281"/>
      <c r="BG67" s="311"/>
      <c r="BH67" s="275"/>
      <c r="BI67" s="281"/>
      <c r="BJ67" s="311"/>
      <c r="BK67" s="275"/>
      <c r="BL67" s="281"/>
      <c r="BM67" s="311"/>
      <c r="BN67" s="275"/>
      <c r="BO67" s="281"/>
      <c r="BP67" s="311"/>
      <c r="BQ67" s="275"/>
      <c r="BR67" s="281"/>
      <c r="BS67" s="311"/>
      <c r="BT67" s="275"/>
      <c r="BU67" s="281"/>
      <c r="BV67" s="311"/>
      <c r="BW67" s="275"/>
      <c r="BX67" s="281"/>
      <c r="BY67" s="311"/>
    </row>
    <row r="68" spans="3:77" ht="13.5" customHeight="1" x14ac:dyDescent="0.25">
      <c r="C68" s="275"/>
      <c r="D68" s="281"/>
      <c r="E68" s="281"/>
      <c r="F68" s="275"/>
      <c r="G68" s="281"/>
      <c r="H68" s="311"/>
      <c r="I68" s="281"/>
      <c r="J68" s="281"/>
      <c r="K68" s="281"/>
      <c r="L68" s="275"/>
      <c r="M68" s="281"/>
      <c r="N68" s="311"/>
      <c r="O68" s="275"/>
      <c r="P68" s="281"/>
      <c r="Q68" s="311"/>
      <c r="R68" s="275"/>
      <c r="S68" s="281"/>
      <c r="T68" s="311"/>
      <c r="U68" s="275"/>
      <c r="V68" s="281"/>
      <c r="W68" s="311"/>
      <c r="X68" s="275"/>
      <c r="Y68" s="281"/>
      <c r="Z68" s="311"/>
      <c r="AA68" s="275"/>
      <c r="AB68" s="281"/>
      <c r="AC68" s="311"/>
      <c r="AD68" s="275"/>
      <c r="AE68" s="281"/>
      <c r="AF68" s="311"/>
      <c r="AG68" s="275"/>
      <c r="AH68" s="281"/>
      <c r="AI68" s="311"/>
      <c r="AJ68" s="275"/>
      <c r="AK68" s="281"/>
      <c r="AL68" s="311"/>
      <c r="AM68" s="275"/>
      <c r="AN68" s="281"/>
      <c r="AO68" s="311"/>
      <c r="AP68" s="275"/>
      <c r="AQ68" s="281"/>
      <c r="AR68" s="311"/>
      <c r="AS68" s="275"/>
      <c r="AT68" s="281"/>
      <c r="AU68" s="311"/>
      <c r="AV68" s="275"/>
      <c r="AW68" s="281"/>
      <c r="AX68" s="311"/>
      <c r="AY68" s="275"/>
      <c r="AZ68" s="281"/>
      <c r="BA68" s="311"/>
      <c r="BB68" s="275"/>
      <c r="BC68" s="281"/>
      <c r="BD68" s="311"/>
      <c r="BE68" s="275"/>
      <c r="BF68" s="281"/>
      <c r="BG68" s="311"/>
      <c r="BH68" s="275"/>
      <c r="BI68" s="281"/>
      <c r="BJ68" s="311"/>
      <c r="BK68" s="275"/>
      <c r="BL68" s="281"/>
      <c r="BM68" s="311"/>
      <c r="BN68" s="275"/>
      <c r="BO68" s="281"/>
      <c r="BP68" s="311"/>
      <c r="BQ68" s="275"/>
      <c r="BR68" s="281"/>
      <c r="BS68" s="311"/>
      <c r="BT68" s="275"/>
      <c r="BU68" s="281"/>
      <c r="BV68" s="311"/>
      <c r="BW68" s="275"/>
      <c r="BX68" s="281"/>
      <c r="BY68" s="311"/>
    </row>
    <row r="69" spans="3:77" ht="13.5" customHeight="1" x14ac:dyDescent="0.25">
      <c r="C69" s="275"/>
      <c r="D69" s="281"/>
      <c r="E69" s="281"/>
      <c r="F69" s="275"/>
      <c r="G69" s="281"/>
      <c r="H69" s="311"/>
      <c r="I69" s="281"/>
      <c r="J69" s="281"/>
      <c r="K69" s="281"/>
      <c r="L69" s="275"/>
      <c r="M69" s="281"/>
      <c r="N69" s="311"/>
      <c r="O69" s="275"/>
      <c r="P69" s="281"/>
      <c r="Q69" s="311"/>
      <c r="R69" s="275"/>
      <c r="S69" s="281"/>
      <c r="T69" s="311"/>
      <c r="U69" s="275"/>
      <c r="V69" s="281"/>
      <c r="W69" s="311"/>
      <c r="X69" s="275"/>
      <c r="Y69" s="281"/>
      <c r="Z69" s="311"/>
      <c r="AA69" s="275"/>
      <c r="AB69" s="281"/>
      <c r="AC69" s="311"/>
      <c r="AD69" s="275"/>
      <c r="AE69" s="281"/>
      <c r="AF69" s="311"/>
      <c r="AG69" s="275"/>
      <c r="AH69" s="281"/>
      <c r="AI69" s="311"/>
      <c r="AJ69" s="275"/>
      <c r="AK69" s="281"/>
      <c r="AL69" s="311"/>
      <c r="AM69" s="275"/>
      <c r="AN69" s="281"/>
      <c r="AO69" s="311"/>
      <c r="AP69" s="275"/>
      <c r="AQ69" s="281"/>
      <c r="AR69" s="311"/>
      <c r="AS69" s="275"/>
      <c r="AT69" s="281"/>
      <c r="AU69" s="311"/>
      <c r="AV69" s="275"/>
      <c r="AW69" s="281"/>
      <c r="AX69" s="311"/>
      <c r="AY69" s="275"/>
      <c r="AZ69" s="281"/>
      <c r="BA69" s="311"/>
      <c r="BB69" s="275"/>
      <c r="BC69" s="281"/>
      <c r="BD69" s="311"/>
      <c r="BE69" s="275"/>
      <c r="BF69" s="281"/>
      <c r="BG69" s="311"/>
      <c r="BH69" s="275"/>
      <c r="BI69" s="281"/>
      <c r="BJ69" s="311"/>
      <c r="BK69" s="275"/>
      <c r="BL69" s="281"/>
      <c r="BM69" s="311"/>
      <c r="BN69" s="275"/>
      <c r="BO69" s="281"/>
      <c r="BP69" s="311"/>
      <c r="BQ69" s="275"/>
      <c r="BR69" s="281"/>
      <c r="BS69" s="311"/>
      <c r="BT69" s="275"/>
      <c r="BU69" s="281"/>
      <c r="BV69" s="311"/>
      <c r="BW69" s="275"/>
      <c r="BX69" s="281"/>
      <c r="BY69" s="311"/>
    </row>
    <row r="70" spans="3:77" ht="13.5" customHeight="1" x14ac:dyDescent="0.25">
      <c r="C70" s="275"/>
      <c r="D70" s="281"/>
      <c r="E70" s="281"/>
      <c r="F70" s="275"/>
      <c r="G70" s="281"/>
      <c r="H70" s="311"/>
      <c r="I70" s="281"/>
      <c r="J70" s="281"/>
      <c r="K70" s="281"/>
      <c r="L70" s="275"/>
      <c r="M70" s="281"/>
      <c r="N70" s="311"/>
      <c r="O70" s="275"/>
      <c r="P70" s="281"/>
      <c r="Q70" s="311"/>
      <c r="R70" s="275"/>
      <c r="S70" s="281"/>
      <c r="T70" s="311"/>
      <c r="U70" s="275"/>
      <c r="V70" s="281"/>
      <c r="W70" s="311"/>
      <c r="X70" s="275"/>
      <c r="Y70" s="281"/>
      <c r="Z70" s="311"/>
      <c r="AA70" s="275"/>
      <c r="AB70" s="281"/>
      <c r="AC70" s="311"/>
      <c r="AD70" s="275"/>
      <c r="AE70" s="281"/>
      <c r="AF70" s="311"/>
      <c r="AG70" s="275"/>
      <c r="AH70" s="281"/>
      <c r="AI70" s="311"/>
      <c r="AJ70" s="275"/>
      <c r="AK70" s="281"/>
      <c r="AL70" s="311"/>
      <c r="AM70" s="275"/>
      <c r="AN70" s="281"/>
      <c r="AO70" s="311"/>
      <c r="AP70" s="275"/>
      <c r="AQ70" s="281"/>
      <c r="AR70" s="311"/>
      <c r="AS70" s="275"/>
      <c r="AT70" s="281"/>
      <c r="AU70" s="311"/>
      <c r="AV70" s="275"/>
      <c r="AW70" s="281"/>
      <c r="AX70" s="311"/>
      <c r="AY70" s="275"/>
      <c r="AZ70" s="281"/>
      <c r="BA70" s="311"/>
      <c r="BB70" s="275"/>
      <c r="BC70" s="281"/>
      <c r="BD70" s="311"/>
      <c r="BE70" s="275"/>
      <c r="BF70" s="281"/>
      <c r="BG70" s="311"/>
      <c r="BH70" s="275"/>
      <c r="BI70" s="281"/>
      <c r="BJ70" s="311"/>
      <c r="BK70" s="275"/>
      <c r="BL70" s="281"/>
      <c r="BM70" s="311"/>
      <c r="BN70" s="275"/>
      <c r="BO70" s="281"/>
      <c r="BP70" s="311"/>
      <c r="BQ70" s="275"/>
      <c r="BR70" s="281"/>
      <c r="BS70" s="311"/>
      <c r="BT70" s="275"/>
      <c r="BU70" s="281"/>
      <c r="BV70" s="311"/>
      <c r="BW70" s="275"/>
      <c r="BX70" s="281"/>
      <c r="BY70" s="311"/>
    </row>
    <row r="71" spans="3:77" ht="13.5" customHeight="1" x14ac:dyDescent="0.25">
      <c r="C71" s="275"/>
      <c r="D71" s="281"/>
      <c r="E71" s="281"/>
      <c r="F71" s="275"/>
      <c r="G71" s="281"/>
      <c r="H71" s="311"/>
      <c r="I71" s="281"/>
      <c r="J71" s="281"/>
      <c r="K71" s="281"/>
      <c r="L71" s="275"/>
      <c r="M71" s="281"/>
      <c r="N71" s="311"/>
      <c r="O71" s="275"/>
      <c r="P71" s="281"/>
      <c r="Q71" s="311"/>
      <c r="R71" s="275"/>
      <c r="S71" s="281"/>
      <c r="T71" s="311"/>
      <c r="U71" s="275"/>
      <c r="V71" s="281"/>
      <c r="W71" s="311"/>
      <c r="X71" s="275"/>
      <c r="Y71" s="281"/>
      <c r="Z71" s="311"/>
      <c r="AA71" s="275"/>
      <c r="AB71" s="281"/>
      <c r="AC71" s="311"/>
      <c r="AD71" s="275"/>
      <c r="AE71" s="281"/>
      <c r="AF71" s="311"/>
      <c r="AG71" s="275"/>
      <c r="AH71" s="281"/>
      <c r="AI71" s="311"/>
      <c r="AJ71" s="275"/>
      <c r="AK71" s="281"/>
      <c r="AL71" s="311"/>
      <c r="AM71" s="275"/>
      <c r="AN71" s="281"/>
      <c r="AO71" s="311"/>
      <c r="AP71" s="275"/>
      <c r="AQ71" s="281"/>
      <c r="AR71" s="311"/>
      <c r="AS71" s="275"/>
      <c r="AT71" s="281"/>
      <c r="AU71" s="311"/>
      <c r="AV71" s="275"/>
      <c r="AW71" s="281"/>
      <c r="AX71" s="311"/>
      <c r="AY71" s="275"/>
      <c r="AZ71" s="281"/>
      <c r="BA71" s="311"/>
      <c r="BB71" s="275"/>
      <c r="BC71" s="281"/>
      <c r="BD71" s="311"/>
      <c r="BE71" s="275"/>
      <c r="BF71" s="281"/>
      <c r="BG71" s="311"/>
      <c r="BH71" s="275"/>
      <c r="BI71" s="281"/>
      <c r="BJ71" s="311"/>
      <c r="BK71" s="275"/>
      <c r="BL71" s="281"/>
      <c r="BM71" s="311"/>
      <c r="BN71" s="275"/>
      <c r="BO71" s="281"/>
      <c r="BP71" s="311"/>
      <c r="BQ71" s="275"/>
      <c r="BR71" s="281"/>
      <c r="BS71" s="311"/>
      <c r="BT71" s="275"/>
      <c r="BU71" s="281"/>
      <c r="BV71" s="311"/>
      <c r="BW71" s="275"/>
      <c r="BX71" s="281"/>
      <c r="BY71" s="311"/>
    </row>
    <row r="72" spans="3:77" ht="13.5" customHeight="1" x14ac:dyDescent="0.25">
      <c r="C72" s="275"/>
      <c r="D72" s="281"/>
      <c r="E72" s="281"/>
      <c r="F72" s="275"/>
      <c r="G72" s="281"/>
      <c r="H72" s="311"/>
      <c r="I72" s="281"/>
      <c r="J72" s="281"/>
      <c r="K72" s="281"/>
      <c r="L72" s="275"/>
      <c r="M72" s="281"/>
      <c r="N72" s="311"/>
      <c r="O72" s="275"/>
      <c r="P72" s="281"/>
      <c r="Q72" s="311"/>
      <c r="R72" s="275"/>
      <c r="S72" s="281"/>
      <c r="T72" s="311"/>
      <c r="U72" s="275"/>
      <c r="V72" s="281"/>
      <c r="W72" s="311"/>
      <c r="X72" s="275"/>
      <c r="Y72" s="281"/>
      <c r="Z72" s="311"/>
      <c r="AA72" s="275"/>
      <c r="AB72" s="281"/>
      <c r="AC72" s="311"/>
      <c r="AD72" s="275"/>
      <c r="AE72" s="281"/>
      <c r="AF72" s="311"/>
      <c r="AG72" s="275"/>
      <c r="AH72" s="281"/>
      <c r="AI72" s="311"/>
      <c r="AJ72" s="275"/>
      <c r="AK72" s="281"/>
      <c r="AL72" s="311"/>
      <c r="AM72" s="275"/>
      <c r="AN72" s="281"/>
      <c r="AO72" s="311"/>
      <c r="AP72" s="275"/>
      <c r="AQ72" s="281"/>
      <c r="AR72" s="311"/>
      <c r="AS72" s="275"/>
      <c r="AT72" s="281"/>
      <c r="AU72" s="311"/>
      <c r="AV72" s="275"/>
      <c r="AW72" s="281"/>
      <c r="AX72" s="311"/>
      <c r="AY72" s="275"/>
      <c r="AZ72" s="281"/>
      <c r="BA72" s="311"/>
      <c r="BB72" s="275"/>
      <c r="BC72" s="281"/>
      <c r="BD72" s="311"/>
      <c r="BE72" s="275"/>
      <c r="BF72" s="281"/>
      <c r="BG72" s="311"/>
      <c r="BH72" s="275"/>
      <c r="BI72" s="281"/>
      <c r="BJ72" s="311"/>
      <c r="BK72" s="275"/>
      <c r="BL72" s="281"/>
      <c r="BM72" s="311"/>
      <c r="BN72" s="275"/>
      <c r="BO72" s="281"/>
      <c r="BP72" s="311"/>
      <c r="BQ72" s="275"/>
      <c r="BR72" s="281"/>
      <c r="BS72" s="311"/>
      <c r="BT72" s="275"/>
      <c r="BU72" s="281"/>
      <c r="BV72" s="311"/>
      <c r="BW72" s="275"/>
      <c r="BX72" s="281"/>
      <c r="BY72" s="311"/>
    </row>
    <row r="73" spans="3:77" ht="13.5" customHeight="1" x14ac:dyDescent="0.25">
      <c r="C73" s="275"/>
      <c r="D73" s="281"/>
      <c r="E73" s="281"/>
      <c r="F73" s="275"/>
      <c r="G73" s="281"/>
      <c r="H73" s="311"/>
      <c r="I73" s="281"/>
      <c r="J73" s="281"/>
      <c r="K73" s="281"/>
      <c r="L73" s="275"/>
      <c r="M73" s="281"/>
      <c r="N73" s="311"/>
      <c r="O73" s="275"/>
      <c r="P73" s="281"/>
      <c r="Q73" s="311"/>
      <c r="R73" s="275"/>
      <c r="S73" s="281"/>
      <c r="T73" s="311"/>
      <c r="U73" s="275"/>
      <c r="V73" s="281"/>
      <c r="W73" s="311"/>
      <c r="X73" s="275"/>
      <c r="Y73" s="281"/>
      <c r="Z73" s="311"/>
      <c r="AA73" s="275"/>
      <c r="AB73" s="281"/>
      <c r="AC73" s="311"/>
      <c r="AD73" s="275"/>
      <c r="AE73" s="281"/>
      <c r="AF73" s="311"/>
      <c r="AG73" s="275"/>
      <c r="AH73" s="281"/>
      <c r="AI73" s="311"/>
      <c r="AJ73" s="275"/>
      <c r="AK73" s="281"/>
      <c r="AL73" s="311"/>
      <c r="AM73" s="275"/>
      <c r="AN73" s="281"/>
      <c r="AO73" s="311"/>
      <c r="AP73" s="275"/>
      <c r="AQ73" s="281"/>
      <c r="AR73" s="311"/>
      <c r="AS73" s="275"/>
      <c r="AT73" s="281"/>
      <c r="AU73" s="311"/>
      <c r="AV73" s="275"/>
      <c r="AW73" s="281"/>
      <c r="AX73" s="311"/>
      <c r="AY73" s="275"/>
      <c r="AZ73" s="281"/>
      <c r="BA73" s="311"/>
      <c r="BB73" s="275"/>
      <c r="BC73" s="281"/>
      <c r="BD73" s="311"/>
      <c r="BE73" s="275"/>
      <c r="BF73" s="281"/>
      <c r="BG73" s="311"/>
      <c r="BH73" s="275"/>
      <c r="BI73" s="281"/>
      <c r="BJ73" s="311"/>
      <c r="BK73" s="275"/>
      <c r="BL73" s="281"/>
      <c r="BM73" s="311"/>
      <c r="BN73" s="275"/>
      <c r="BO73" s="281"/>
      <c r="BP73" s="311"/>
      <c r="BQ73" s="275"/>
      <c r="BR73" s="281"/>
      <c r="BS73" s="311"/>
      <c r="BT73" s="275"/>
      <c r="BU73" s="281"/>
      <c r="BV73" s="311"/>
      <c r="BW73" s="275"/>
      <c r="BX73" s="281"/>
      <c r="BY73" s="311"/>
    </row>
    <row r="74" spans="3:77" ht="13.5" customHeight="1" x14ac:dyDescent="0.25">
      <c r="C74" s="275"/>
      <c r="D74" s="281"/>
      <c r="E74" s="281"/>
      <c r="F74" s="275"/>
      <c r="G74" s="281"/>
      <c r="H74" s="311"/>
      <c r="I74" s="281"/>
      <c r="J74" s="281"/>
      <c r="K74" s="281"/>
      <c r="L74" s="275"/>
      <c r="M74" s="281"/>
      <c r="N74" s="311"/>
      <c r="O74" s="275"/>
      <c r="P74" s="281"/>
      <c r="Q74" s="311"/>
      <c r="R74" s="275"/>
      <c r="S74" s="281"/>
      <c r="T74" s="311"/>
      <c r="U74" s="275"/>
      <c r="V74" s="281"/>
      <c r="W74" s="311"/>
      <c r="X74" s="275"/>
      <c r="Y74" s="281"/>
      <c r="Z74" s="311"/>
      <c r="AA74" s="275"/>
      <c r="AB74" s="281"/>
      <c r="AC74" s="311"/>
      <c r="AD74" s="275"/>
      <c r="AE74" s="281"/>
      <c r="AF74" s="311"/>
      <c r="AG74" s="275"/>
      <c r="AH74" s="281"/>
      <c r="AI74" s="311"/>
      <c r="AJ74" s="275"/>
      <c r="AK74" s="281"/>
      <c r="AL74" s="311"/>
      <c r="AM74" s="275"/>
      <c r="AN74" s="281"/>
      <c r="AO74" s="311"/>
      <c r="AP74" s="275"/>
      <c r="AQ74" s="281"/>
      <c r="AR74" s="311"/>
      <c r="AS74" s="275"/>
      <c r="AT74" s="281"/>
      <c r="AU74" s="311"/>
      <c r="AV74" s="275"/>
      <c r="AW74" s="281"/>
      <c r="AX74" s="311"/>
      <c r="AY74" s="275"/>
      <c r="AZ74" s="281"/>
      <c r="BA74" s="311"/>
      <c r="BB74" s="275"/>
      <c r="BC74" s="281"/>
      <c r="BD74" s="311"/>
      <c r="BE74" s="275"/>
      <c r="BF74" s="281"/>
      <c r="BG74" s="311"/>
      <c r="BH74" s="275"/>
      <c r="BI74" s="281"/>
      <c r="BJ74" s="311"/>
      <c r="BK74" s="275"/>
      <c r="BL74" s="281"/>
      <c r="BM74" s="311"/>
      <c r="BN74" s="275"/>
      <c r="BO74" s="281"/>
      <c r="BP74" s="311"/>
      <c r="BQ74" s="275"/>
      <c r="BR74" s="281"/>
      <c r="BS74" s="311"/>
      <c r="BT74" s="275"/>
      <c r="BU74" s="281"/>
      <c r="BV74" s="311"/>
      <c r="BW74" s="275"/>
      <c r="BX74" s="281"/>
      <c r="BY74" s="311"/>
    </row>
    <row r="75" spans="3:77" ht="13.5" customHeight="1" x14ac:dyDescent="0.25">
      <c r="C75" s="275"/>
      <c r="D75" s="281"/>
      <c r="E75" s="281"/>
      <c r="F75" s="275"/>
      <c r="G75" s="281"/>
      <c r="H75" s="311"/>
      <c r="I75" s="281"/>
      <c r="J75" s="281"/>
      <c r="K75" s="281"/>
      <c r="L75" s="275"/>
      <c r="M75" s="281"/>
      <c r="N75" s="311"/>
      <c r="O75" s="275"/>
      <c r="P75" s="281"/>
      <c r="Q75" s="311"/>
      <c r="R75" s="275"/>
      <c r="S75" s="281"/>
      <c r="T75" s="311"/>
      <c r="U75" s="275"/>
      <c r="V75" s="281"/>
      <c r="W75" s="311"/>
      <c r="X75" s="275"/>
      <c r="Y75" s="281"/>
      <c r="Z75" s="311"/>
      <c r="AA75" s="275"/>
      <c r="AB75" s="281"/>
      <c r="AC75" s="311"/>
      <c r="AD75" s="275"/>
      <c r="AE75" s="281"/>
      <c r="AF75" s="311"/>
      <c r="AG75" s="275"/>
      <c r="AH75" s="281"/>
      <c r="AI75" s="311"/>
      <c r="AJ75" s="275"/>
      <c r="AK75" s="281"/>
      <c r="AL75" s="311"/>
      <c r="AM75" s="275"/>
      <c r="AN75" s="281"/>
      <c r="AO75" s="311"/>
      <c r="AP75" s="275"/>
      <c r="AQ75" s="281"/>
      <c r="AR75" s="311"/>
      <c r="AS75" s="275"/>
      <c r="AT75" s="281"/>
      <c r="AU75" s="311"/>
      <c r="AV75" s="275"/>
      <c r="AW75" s="281"/>
      <c r="AX75" s="311"/>
      <c r="AY75" s="275"/>
      <c r="AZ75" s="281"/>
      <c r="BA75" s="311"/>
      <c r="BB75" s="275"/>
      <c r="BC75" s="281"/>
      <c r="BD75" s="311"/>
      <c r="BE75" s="275"/>
      <c r="BF75" s="281"/>
      <c r="BG75" s="311"/>
      <c r="BH75" s="275"/>
      <c r="BI75" s="281"/>
      <c r="BJ75" s="311"/>
      <c r="BK75" s="275"/>
      <c r="BL75" s="281"/>
      <c r="BM75" s="311"/>
      <c r="BN75" s="275"/>
      <c r="BO75" s="281"/>
      <c r="BP75" s="311"/>
      <c r="BQ75" s="275"/>
      <c r="BR75" s="281"/>
      <c r="BS75" s="311"/>
      <c r="BT75" s="275"/>
      <c r="BU75" s="281"/>
      <c r="BV75" s="311"/>
      <c r="BW75" s="275"/>
      <c r="BX75" s="281"/>
      <c r="BY75" s="311"/>
    </row>
    <row r="76" spans="3:77" ht="13.5" customHeight="1" x14ac:dyDescent="0.25">
      <c r="C76" s="275"/>
      <c r="D76" s="281"/>
      <c r="E76" s="281"/>
      <c r="F76" s="275"/>
      <c r="G76" s="281"/>
      <c r="H76" s="311"/>
      <c r="I76" s="281"/>
      <c r="J76" s="281"/>
      <c r="K76" s="281"/>
      <c r="L76" s="275"/>
      <c r="M76" s="281"/>
      <c r="N76" s="311"/>
      <c r="O76" s="275"/>
      <c r="P76" s="281"/>
      <c r="Q76" s="311"/>
      <c r="R76" s="275"/>
      <c r="S76" s="281"/>
      <c r="T76" s="311"/>
      <c r="U76" s="275"/>
      <c r="V76" s="281"/>
      <c r="W76" s="311"/>
      <c r="X76" s="275"/>
      <c r="Y76" s="281"/>
      <c r="Z76" s="311"/>
      <c r="AA76" s="275"/>
      <c r="AB76" s="281"/>
      <c r="AC76" s="311"/>
      <c r="AD76" s="275"/>
      <c r="AE76" s="281"/>
      <c r="AF76" s="311"/>
      <c r="AG76" s="275"/>
      <c r="AH76" s="281"/>
      <c r="AI76" s="311"/>
      <c r="AJ76" s="275"/>
      <c r="AK76" s="281"/>
      <c r="AL76" s="311"/>
      <c r="AM76" s="275"/>
      <c r="AN76" s="281"/>
      <c r="AO76" s="311"/>
      <c r="AP76" s="275"/>
      <c r="AQ76" s="281"/>
      <c r="AR76" s="311"/>
      <c r="AS76" s="275"/>
      <c r="AT76" s="281"/>
      <c r="AU76" s="311"/>
      <c r="AV76" s="275"/>
      <c r="AW76" s="281"/>
      <c r="AX76" s="311"/>
      <c r="AY76" s="275"/>
      <c r="AZ76" s="281"/>
      <c r="BA76" s="311"/>
      <c r="BB76" s="275"/>
      <c r="BC76" s="281"/>
      <c r="BD76" s="311"/>
      <c r="BE76" s="275"/>
      <c r="BF76" s="281"/>
      <c r="BG76" s="311"/>
      <c r="BH76" s="275"/>
      <c r="BI76" s="281"/>
      <c r="BJ76" s="311"/>
      <c r="BK76" s="275"/>
      <c r="BL76" s="281"/>
      <c r="BM76" s="311"/>
      <c r="BN76" s="275"/>
      <c r="BO76" s="281"/>
      <c r="BP76" s="311"/>
      <c r="BQ76" s="275"/>
      <c r="BR76" s="281"/>
      <c r="BS76" s="311"/>
      <c r="BT76" s="275"/>
      <c r="BU76" s="281"/>
      <c r="BV76" s="311"/>
      <c r="BW76" s="275"/>
      <c r="BX76" s="281"/>
      <c r="BY76" s="311"/>
    </row>
    <row r="77" spans="3:77" ht="13.5" customHeight="1" x14ac:dyDescent="0.25">
      <c r="C77" s="275"/>
      <c r="D77" s="281"/>
      <c r="E77" s="281"/>
      <c r="F77" s="275"/>
      <c r="G77" s="281"/>
      <c r="H77" s="311"/>
      <c r="I77" s="281"/>
      <c r="J77" s="281"/>
      <c r="K77" s="281"/>
      <c r="L77" s="275"/>
      <c r="M77" s="281"/>
      <c r="N77" s="311"/>
      <c r="O77" s="275"/>
      <c r="P77" s="281"/>
      <c r="Q77" s="311"/>
      <c r="R77" s="275"/>
      <c r="S77" s="281"/>
      <c r="T77" s="311"/>
      <c r="U77" s="275"/>
      <c r="V77" s="281"/>
      <c r="W77" s="311"/>
      <c r="X77" s="275"/>
      <c r="Y77" s="281"/>
      <c r="Z77" s="311"/>
      <c r="AA77" s="275"/>
      <c r="AB77" s="281"/>
      <c r="AC77" s="311"/>
      <c r="AD77" s="275"/>
      <c r="AE77" s="281"/>
      <c r="AF77" s="311"/>
      <c r="AG77" s="275"/>
      <c r="AH77" s="281"/>
      <c r="AI77" s="311"/>
      <c r="AJ77" s="275"/>
      <c r="AK77" s="281"/>
      <c r="AL77" s="311"/>
      <c r="AM77" s="275"/>
      <c r="AN77" s="281"/>
      <c r="AO77" s="311"/>
      <c r="AP77" s="275"/>
      <c r="AQ77" s="281"/>
      <c r="AR77" s="311"/>
      <c r="AS77" s="275"/>
      <c r="AT77" s="281"/>
      <c r="AU77" s="311"/>
      <c r="AV77" s="275"/>
      <c r="AW77" s="281"/>
      <c r="AX77" s="311"/>
      <c r="AY77" s="275"/>
      <c r="AZ77" s="281"/>
      <c r="BA77" s="311"/>
      <c r="BB77" s="275"/>
      <c r="BC77" s="281"/>
      <c r="BD77" s="311"/>
      <c r="BE77" s="275"/>
      <c r="BF77" s="281"/>
      <c r="BG77" s="311"/>
      <c r="BH77" s="275"/>
      <c r="BI77" s="281"/>
      <c r="BJ77" s="311"/>
      <c r="BK77" s="275"/>
      <c r="BL77" s="281"/>
      <c r="BM77" s="311"/>
      <c r="BN77" s="275"/>
      <c r="BO77" s="281"/>
      <c r="BP77" s="311"/>
      <c r="BQ77" s="275"/>
      <c r="BR77" s="281"/>
      <c r="BS77" s="311"/>
      <c r="BT77" s="275"/>
      <c r="BU77" s="281"/>
      <c r="BV77" s="311"/>
      <c r="BW77" s="275"/>
      <c r="BX77" s="281"/>
      <c r="BY77" s="311"/>
    </row>
    <row r="78" spans="3:77" ht="13.5" customHeight="1" x14ac:dyDescent="0.25">
      <c r="C78" s="275"/>
      <c r="D78" s="281"/>
      <c r="E78" s="281"/>
      <c r="F78" s="275"/>
      <c r="G78" s="281"/>
      <c r="H78" s="311"/>
      <c r="I78" s="281"/>
      <c r="J78" s="281"/>
      <c r="K78" s="281"/>
      <c r="L78" s="275"/>
      <c r="M78" s="281"/>
      <c r="N78" s="311"/>
      <c r="O78" s="275"/>
      <c r="P78" s="281"/>
      <c r="Q78" s="311"/>
      <c r="R78" s="275"/>
      <c r="S78" s="281"/>
      <c r="T78" s="311"/>
      <c r="U78" s="275"/>
      <c r="V78" s="281"/>
      <c r="W78" s="311"/>
      <c r="X78" s="275"/>
      <c r="Y78" s="281"/>
      <c r="Z78" s="311"/>
      <c r="AA78" s="275"/>
      <c r="AB78" s="281"/>
      <c r="AC78" s="311"/>
      <c r="AD78" s="275"/>
      <c r="AE78" s="281"/>
      <c r="AF78" s="311"/>
      <c r="AG78" s="275"/>
      <c r="AH78" s="281"/>
      <c r="AI78" s="311"/>
      <c r="AJ78" s="275"/>
      <c r="AK78" s="281"/>
      <c r="AL78" s="311"/>
      <c r="AM78" s="275"/>
      <c r="AN78" s="281"/>
      <c r="AO78" s="311"/>
      <c r="AP78" s="275"/>
      <c r="AQ78" s="281"/>
      <c r="AR78" s="311"/>
      <c r="AS78" s="275"/>
      <c r="AT78" s="281"/>
      <c r="AU78" s="311"/>
      <c r="AV78" s="275"/>
      <c r="AW78" s="281"/>
      <c r="AX78" s="311"/>
      <c r="AY78" s="275"/>
      <c r="AZ78" s="281"/>
      <c r="BA78" s="311"/>
      <c r="BB78" s="275"/>
      <c r="BC78" s="281"/>
      <c r="BD78" s="311"/>
      <c r="BE78" s="275"/>
      <c r="BF78" s="281"/>
      <c r="BG78" s="311"/>
      <c r="BH78" s="275"/>
      <c r="BI78" s="281"/>
      <c r="BJ78" s="311"/>
      <c r="BK78" s="275"/>
      <c r="BL78" s="281"/>
      <c r="BM78" s="311"/>
      <c r="BN78" s="275"/>
      <c r="BO78" s="281"/>
      <c r="BP78" s="311"/>
      <c r="BQ78" s="275"/>
      <c r="BR78" s="281"/>
      <c r="BS78" s="311"/>
      <c r="BT78" s="275"/>
      <c r="BU78" s="281"/>
      <c r="BV78" s="311"/>
      <c r="BW78" s="275"/>
      <c r="BX78" s="281"/>
      <c r="BY78" s="311"/>
    </row>
    <row r="79" spans="3:77" ht="13.5" customHeight="1" x14ac:dyDescent="0.25">
      <c r="C79" s="275"/>
      <c r="D79" s="281"/>
      <c r="E79" s="281"/>
      <c r="F79" s="275"/>
      <c r="G79" s="281"/>
      <c r="H79" s="311"/>
      <c r="I79" s="281"/>
      <c r="J79" s="281"/>
      <c r="K79" s="281"/>
      <c r="L79" s="275"/>
      <c r="M79" s="281"/>
      <c r="N79" s="311"/>
      <c r="O79" s="275"/>
      <c r="P79" s="281"/>
      <c r="Q79" s="311"/>
      <c r="R79" s="275"/>
      <c r="S79" s="281"/>
      <c r="T79" s="311"/>
      <c r="U79" s="275"/>
      <c r="V79" s="281"/>
      <c r="W79" s="311"/>
      <c r="X79" s="275"/>
      <c r="Y79" s="281"/>
      <c r="Z79" s="311"/>
      <c r="AA79" s="275"/>
      <c r="AB79" s="281"/>
      <c r="AC79" s="311"/>
      <c r="AD79" s="275"/>
      <c r="AE79" s="281"/>
      <c r="AF79" s="311"/>
      <c r="AG79" s="275"/>
      <c r="AH79" s="281"/>
      <c r="AI79" s="311"/>
      <c r="AJ79" s="275"/>
      <c r="AK79" s="281"/>
      <c r="AL79" s="311"/>
      <c r="AM79" s="275"/>
      <c r="AN79" s="281"/>
      <c r="AO79" s="311"/>
      <c r="AP79" s="275"/>
      <c r="AQ79" s="281"/>
      <c r="AR79" s="311"/>
      <c r="AS79" s="275"/>
      <c r="AT79" s="281"/>
      <c r="AU79" s="311"/>
      <c r="AV79" s="275"/>
      <c r="AW79" s="281"/>
      <c r="AX79" s="311"/>
      <c r="AY79" s="275"/>
      <c r="AZ79" s="281"/>
      <c r="BA79" s="311"/>
      <c r="BB79" s="275"/>
      <c r="BC79" s="281"/>
      <c r="BD79" s="311"/>
      <c r="BE79" s="275"/>
      <c r="BF79" s="281"/>
      <c r="BG79" s="311"/>
      <c r="BH79" s="275"/>
      <c r="BI79" s="281"/>
      <c r="BJ79" s="311"/>
      <c r="BK79" s="275"/>
      <c r="BL79" s="281"/>
      <c r="BM79" s="311"/>
      <c r="BN79" s="275"/>
      <c r="BO79" s="281"/>
      <c r="BP79" s="311"/>
      <c r="BQ79" s="275"/>
      <c r="BR79" s="281"/>
      <c r="BS79" s="311"/>
      <c r="BT79" s="275"/>
      <c r="BU79" s="281"/>
      <c r="BV79" s="311"/>
      <c r="BW79" s="275"/>
      <c r="BX79" s="281"/>
      <c r="BY79" s="311"/>
    </row>
    <row r="80" spans="3:77" ht="13.5" customHeight="1" x14ac:dyDescent="0.25">
      <c r="C80" s="275"/>
      <c r="D80" s="281"/>
      <c r="E80" s="281"/>
      <c r="F80" s="275"/>
      <c r="G80" s="281"/>
      <c r="H80" s="311"/>
      <c r="I80" s="281"/>
      <c r="J80" s="281"/>
      <c r="K80" s="281"/>
      <c r="L80" s="275"/>
      <c r="M80" s="281"/>
      <c r="N80" s="311"/>
      <c r="O80" s="275"/>
      <c r="P80" s="281"/>
      <c r="Q80" s="311"/>
      <c r="R80" s="275"/>
      <c r="S80" s="281"/>
      <c r="T80" s="311"/>
      <c r="U80" s="275"/>
      <c r="V80" s="281"/>
      <c r="W80" s="311"/>
      <c r="X80" s="275"/>
      <c r="Y80" s="281"/>
      <c r="Z80" s="311"/>
      <c r="AA80" s="275"/>
      <c r="AB80" s="281"/>
      <c r="AC80" s="311"/>
      <c r="AD80" s="275"/>
      <c r="AE80" s="281"/>
      <c r="AF80" s="311"/>
      <c r="AG80" s="275"/>
      <c r="AH80" s="281"/>
      <c r="AI80" s="311"/>
      <c r="AJ80" s="275"/>
      <c r="AK80" s="281"/>
      <c r="AL80" s="311"/>
      <c r="AM80" s="275"/>
      <c r="AN80" s="281"/>
      <c r="AO80" s="311"/>
      <c r="AP80" s="275"/>
      <c r="AQ80" s="281"/>
      <c r="AR80" s="311"/>
      <c r="AS80" s="275"/>
      <c r="AT80" s="281"/>
      <c r="AU80" s="311"/>
      <c r="AV80" s="275"/>
      <c r="AW80" s="281"/>
      <c r="AX80" s="311"/>
      <c r="AY80" s="275"/>
      <c r="AZ80" s="281"/>
      <c r="BA80" s="311"/>
      <c r="BB80" s="275"/>
      <c r="BC80" s="281"/>
      <c r="BD80" s="311"/>
      <c r="BE80" s="275"/>
      <c r="BF80" s="281"/>
      <c r="BG80" s="311"/>
      <c r="BH80" s="275"/>
      <c r="BI80" s="281"/>
      <c r="BJ80" s="311"/>
      <c r="BK80" s="275"/>
      <c r="BL80" s="281"/>
      <c r="BM80" s="311"/>
      <c r="BN80" s="275"/>
      <c r="BO80" s="281"/>
      <c r="BP80" s="311"/>
      <c r="BQ80" s="275"/>
      <c r="BR80" s="281"/>
      <c r="BS80" s="311"/>
      <c r="BT80" s="275"/>
      <c r="BU80" s="281"/>
      <c r="BV80" s="311"/>
      <c r="BW80" s="275"/>
      <c r="BX80" s="281"/>
      <c r="BY80" s="311"/>
    </row>
    <row r="81" spans="3:77" ht="13.5" customHeight="1" x14ac:dyDescent="0.25">
      <c r="C81" s="275"/>
      <c r="D81" s="281"/>
      <c r="E81" s="281"/>
      <c r="F81" s="275"/>
      <c r="G81" s="281"/>
      <c r="H81" s="311"/>
      <c r="I81" s="281"/>
      <c r="J81" s="281"/>
      <c r="K81" s="281"/>
      <c r="L81" s="275"/>
      <c r="M81" s="281"/>
      <c r="N81" s="311"/>
      <c r="O81" s="275"/>
      <c r="P81" s="281"/>
      <c r="Q81" s="311"/>
      <c r="R81" s="275"/>
      <c r="S81" s="281"/>
      <c r="T81" s="311"/>
      <c r="U81" s="275"/>
      <c r="V81" s="281"/>
      <c r="W81" s="311"/>
      <c r="X81" s="275"/>
      <c r="Y81" s="281"/>
      <c r="Z81" s="311"/>
      <c r="AA81" s="275"/>
      <c r="AB81" s="281"/>
      <c r="AC81" s="311"/>
      <c r="AD81" s="275"/>
      <c r="AE81" s="281"/>
      <c r="AF81" s="311"/>
      <c r="AG81" s="275"/>
      <c r="AH81" s="281"/>
      <c r="AI81" s="311"/>
      <c r="AJ81" s="275"/>
      <c r="AK81" s="281"/>
      <c r="AL81" s="311"/>
      <c r="AM81" s="275"/>
      <c r="AN81" s="281"/>
      <c r="AO81" s="311"/>
      <c r="AP81" s="275"/>
      <c r="AQ81" s="281"/>
      <c r="AR81" s="311"/>
      <c r="AS81" s="275"/>
      <c r="AT81" s="281"/>
      <c r="AU81" s="311"/>
      <c r="AV81" s="275"/>
      <c r="AW81" s="281"/>
      <c r="AX81" s="311"/>
      <c r="AY81" s="275"/>
      <c r="AZ81" s="281"/>
      <c r="BA81" s="311"/>
      <c r="BB81" s="275"/>
      <c r="BC81" s="281"/>
      <c r="BD81" s="311"/>
      <c r="BE81" s="275"/>
      <c r="BF81" s="281"/>
      <c r="BG81" s="311"/>
      <c r="BH81" s="275"/>
      <c r="BI81" s="281"/>
      <c r="BJ81" s="311"/>
      <c r="BK81" s="275"/>
      <c r="BL81" s="281"/>
      <c r="BM81" s="311"/>
      <c r="BN81" s="275"/>
      <c r="BO81" s="281"/>
      <c r="BP81" s="311"/>
      <c r="BQ81" s="275"/>
      <c r="BR81" s="281"/>
      <c r="BS81" s="311"/>
      <c r="BT81" s="275"/>
      <c r="BU81" s="281"/>
      <c r="BV81" s="311"/>
      <c r="BW81" s="275"/>
      <c r="BX81" s="281"/>
      <c r="BY81" s="311"/>
    </row>
    <row r="82" spans="3:77" ht="13.5" customHeight="1" x14ac:dyDescent="0.25">
      <c r="C82" s="275"/>
      <c r="D82" s="281"/>
      <c r="E82" s="281"/>
      <c r="F82" s="275"/>
      <c r="G82" s="281"/>
      <c r="H82" s="311"/>
      <c r="I82" s="281"/>
      <c r="J82" s="281"/>
      <c r="K82" s="281"/>
      <c r="L82" s="275"/>
      <c r="M82" s="281"/>
      <c r="N82" s="311"/>
      <c r="O82" s="275"/>
      <c r="P82" s="281"/>
      <c r="Q82" s="311"/>
      <c r="R82" s="275"/>
      <c r="S82" s="281"/>
      <c r="T82" s="311"/>
      <c r="U82" s="275"/>
      <c r="V82" s="281"/>
      <c r="W82" s="311"/>
      <c r="X82" s="275"/>
      <c r="Y82" s="281"/>
      <c r="Z82" s="311"/>
      <c r="AA82" s="275"/>
      <c r="AB82" s="281"/>
      <c r="AC82" s="311"/>
      <c r="AD82" s="275"/>
      <c r="AE82" s="281"/>
      <c r="AF82" s="311"/>
      <c r="AG82" s="275"/>
      <c r="AH82" s="281"/>
      <c r="AI82" s="311"/>
      <c r="AJ82" s="275"/>
      <c r="AK82" s="281"/>
      <c r="AL82" s="311"/>
      <c r="AM82" s="275"/>
      <c r="AN82" s="281"/>
      <c r="AO82" s="311"/>
      <c r="AP82" s="275"/>
      <c r="AQ82" s="281"/>
      <c r="AR82" s="311"/>
      <c r="AS82" s="275"/>
      <c r="AT82" s="281"/>
      <c r="AU82" s="311"/>
      <c r="AV82" s="275"/>
      <c r="AW82" s="281"/>
      <c r="AX82" s="311"/>
      <c r="AY82" s="275"/>
      <c r="AZ82" s="281"/>
      <c r="BA82" s="311"/>
      <c r="BB82" s="275"/>
      <c r="BC82" s="281"/>
      <c r="BD82" s="311"/>
      <c r="BE82" s="275"/>
      <c r="BF82" s="281"/>
      <c r="BG82" s="311"/>
      <c r="BH82" s="275"/>
      <c r="BI82" s="281"/>
      <c r="BJ82" s="311"/>
      <c r="BK82" s="275"/>
      <c r="BL82" s="281"/>
      <c r="BM82" s="311"/>
      <c r="BN82" s="275"/>
      <c r="BO82" s="281"/>
      <c r="BP82" s="311"/>
      <c r="BQ82" s="275"/>
      <c r="BR82" s="281"/>
      <c r="BS82" s="311"/>
      <c r="BT82" s="275"/>
      <c r="BU82" s="281"/>
      <c r="BV82" s="311"/>
      <c r="BW82" s="275"/>
      <c r="BX82" s="281"/>
      <c r="BY82" s="311"/>
    </row>
    <row r="83" spans="3:77" ht="13.5" customHeight="1" x14ac:dyDescent="0.25">
      <c r="C83" s="275"/>
      <c r="D83" s="281"/>
      <c r="E83" s="281"/>
      <c r="F83" s="275"/>
      <c r="G83" s="281"/>
      <c r="H83" s="311"/>
      <c r="I83" s="281"/>
      <c r="J83" s="281"/>
      <c r="K83" s="281"/>
      <c r="L83" s="275"/>
      <c r="M83" s="281"/>
      <c r="N83" s="311"/>
      <c r="O83" s="275"/>
      <c r="P83" s="281"/>
      <c r="Q83" s="311"/>
      <c r="R83" s="275"/>
      <c r="S83" s="281"/>
      <c r="T83" s="311"/>
      <c r="U83" s="275"/>
      <c r="V83" s="281"/>
      <c r="W83" s="311"/>
      <c r="X83" s="275"/>
      <c r="Y83" s="281"/>
      <c r="Z83" s="311"/>
      <c r="AA83" s="275"/>
      <c r="AB83" s="281"/>
      <c r="AC83" s="311"/>
      <c r="AD83" s="275"/>
      <c r="AE83" s="281"/>
      <c r="AF83" s="311"/>
      <c r="AG83" s="275"/>
      <c r="AH83" s="281"/>
      <c r="AI83" s="311"/>
      <c r="AJ83" s="275"/>
      <c r="AK83" s="281"/>
      <c r="AL83" s="311"/>
      <c r="AM83" s="275"/>
      <c r="AN83" s="281"/>
      <c r="AO83" s="311"/>
      <c r="AP83" s="275"/>
      <c r="AQ83" s="281"/>
      <c r="AR83" s="311"/>
      <c r="AS83" s="275"/>
      <c r="AT83" s="281"/>
      <c r="AU83" s="311"/>
      <c r="AV83" s="275"/>
      <c r="AW83" s="281"/>
      <c r="AX83" s="311"/>
      <c r="AY83" s="275"/>
      <c r="AZ83" s="281"/>
      <c r="BA83" s="311"/>
      <c r="BB83" s="275"/>
      <c r="BC83" s="281"/>
      <c r="BD83" s="311"/>
      <c r="BE83" s="275"/>
      <c r="BF83" s="281"/>
      <c r="BG83" s="311"/>
      <c r="BH83" s="275"/>
      <c r="BI83" s="281"/>
      <c r="BJ83" s="311"/>
      <c r="BK83" s="275"/>
      <c r="BL83" s="281"/>
      <c r="BM83" s="311"/>
      <c r="BN83" s="275"/>
      <c r="BO83" s="281"/>
      <c r="BP83" s="311"/>
      <c r="BQ83" s="275"/>
      <c r="BR83" s="281"/>
      <c r="BS83" s="311"/>
      <c r="BT83" s="275"/>
      <c r="BU83" s="281"/>
      <c r="BV83" s="311"/>
      <c r="BW83" s="275"/>
      <c r="BX83" s="281"/>
      <c r="BY83" s="311"/>
    </row>
    <row r="84" spans="3:77" ht="13.5" customHeight="1" x14ac:dyDescent="0.25">
      <c r="C84" s="275"/>
      <c r="D84" s="281"/>
      <c r="E84" s="281"/>
      <c r="F84" s="275"/>
      <c r="G84" s="281"/>
      <c r="H84" s="311"/>
      <c r="I84" s="281"/>
      <c r="J84" s="281"/>
      <c r="K84" s="281"/>
      <c r="L84" s="275"/>
      <c r="M84" s="281"/>
      <c r="N84" s="311"/>
      <c r="O84" s="275"/>
      <c r="P84" s="281"/>
      <c r="Q84" s="311"/>
      <c r="R84" s="275"/>
      <c r="S84" s="281"/>
      <c r="T84" s="311"/>
      <c r="U84" s="275"/>
      <c r="V84" s="281"/>
      <c r="W84" s="311"/>
      <c r="X84" s="275"/>
      <c r="Y84" s="281"/>
      <c r="Z84" s="311"/>
      <c r="AA84" s="275"/>
      <c r="AB84" s="281"/>
      <c r="AC84" s="311"/>
      <c r="AD84" s="275"/>
      <c r="AE84" s="281"/>
      <c r="AF84" s="311"/>
      <c r="AG84" s="275"/>
      <c r="AH84" s="281"/>
      <c r="AI84" s="311"/>
      <c r="AJ84" s="275"/>
      <c r="AK84" s="281"/>
      <c r="AL84" s="311"/>
      <c r="AM84" s="275"/>
      <c r="AN84" s="281"/>
      <c r="AO84" s="311"/>
      <c r="AP84" s="275"/>
      <c r="AQ84" s="281"/>
      <c r="AR84" s="311"/>
      <c r="AS84" s="275"/>
      <c r="AT84" s="281"/>
      <c r="AU84" s="311"/>
      <c r="AV84" s="275"/>
      <c r="AW84" s="281"/>
      <c r="AX84" s="311"/>
      <c r="AY84" s="275"/>
      <c r="AZ84" s="281"/>
      <c r="BA84" s="311"/>
      <c r="BB84" s="275"/>
      <c r="BC84" s="281"/>
      <c r="BD84" s="311"/>
      <c r="BE84" s="275"/>
      <c r="BF84" s="281"/>
      <c r="BG84" s="311"/>
      <c r="BH84" s="275"/>
      <c r="BI84" s="281"/>
      <c r="BJ84" s="311"/>
      <c r="BK84" s="275"/>
      <c r="BL84" s="281"/>
      <c r="BM84" s="311"/>
      <c r="BN84" s="275"/>
      <c r="BO84" s="281"/>
      <c r="BP84" s="311"/>
      <c r="BQ84" s="275"/>
      <c r="BR84" s="281"/>
      <c r="BS84" s="311"/>
      <c r="BT84" s="275"/>
      <c r="BU84" s="281"/>
      <c r="BV84" s="311"/>
      <c r="BW84" s="275"/>
      <c r="BX84" s="281"/>
      <c r="BY84" s="311"/>
    </row>
    <row r="85" spans="3:77" ht="13.5" customHeight="1" x14ac:dyDescent="0.25">
      <c r="C85" s="275"/>
      <c r="D85" s="281"/>
      <c r="E85" s="281"/>
      <c r="F85" s="275"/>
      <c r="G85" s="281"/>
      <c r="H85" s="311"/>
      <c r="I85" s="281"/>
      <c r="J85" s="281"/>
      <c r="K85" s="281"/>
      <c r="L85" s="275"/>
      <c r="M85" s="281"/>
      <c r="N85" s="311"/>
      <c r="O85" s="275"/>
      <c r="P85" s="281"/>
      <c r="Q85" s="311"/>
      <c r="R85" s="275"/>
      <c r="S85" s="281"/>
      <c r="T85" s="311"/>
      <c r="U85" s="275"/>
      <c r="V85" s="281"/>
      <c r="W85" s="311"/>
      <c r="X85" s="275"/>
      <c r="Y85" s="281"/>
      <c r="Z85" s="311"/>
      <c r="AA85" s="275"/>
      <c r="AB85" s="281"/>
      <c r="AC85" s="311"/>
      <c r="AD85" s="275"/>
      <c r="AE85" s="281"/>
      <c r="AF85" s="311"/>
      <c r="AG85" s="275"/>
      <c r="AH85" s="281"/>
      <c r="AI85" s="311"/>
      <c r="AJ85" s="275"/>
      <c r="AK85" s="281"/>
      <c r="AL85" s="311"/>
      <c r="AM85" s="275"/>
      <c r="AN85" s="281"/>
      <c r="AO85" s="311"/>
      <c r="AP85" s="275"/>
      <c r="AQ85" s="281"/>
      <c r="AR85" s="311"/>
      <c r="AS85" s="275"/>
      <c r="AT85" s="281"/>
      <c r="AU85" s="311"/>
      <c r="AV85" s="275"/>
      <c r="AW85" s="281"/>
      <c r="AX85" s="311"/>
      <c r="AY85" s="275"/>
      <c r="AZ85" s="281"/>
      <c r="BA85" s="311"/>
      <c r="BB85" s="275"/>
      <c r="BC85" s="281"/>
      <c r="BD85" s="311"/>
      <c r="BE85" s="275"/>
      <c r="BF85" s="281"/>
      <c r="BG85" s="311"/>
      <c r="BH85" s="275"/>
      <c r="BI85" s="281"/>
      <c r="BJ85" s="311"/>
      <c r="BK85" s="275"/>
      <c r="BL85" s="281"/>
      <c r="BM85" s="311"/>
      <c r="BN85" s="275"/>
      <c r="BO85" s="281"/>
      <c r="BP85" s="311"/>
      <c r="BQ85" s="275"/>
      <c r="BR85" s="281"/>
      <c r="BS85" s="311"/>
      <c r="BT85" s="275"/>
      <c r="BU85" s="281"/>
      <c r="BV85" s="311"/>
      <c r="BW85" s="275"/>
      <c r="BX85" s="281"/>
      <c r="BY85" s="311"/>
    </row>
    <row r="86" spans="3:77" ht="13.5" customHeight="1" x14ac:dyDescent="0.25">
      <c r="C86" s="275"/>
      <c r="D86" s="281"/>
      <c r="E86" s="281"/>
      <c r="F86" s="275"/>
      <c r="G86" s="281"/>
      <c r="H86" s="311"/>
      <c r="I86" s="281"/>
      <c r="J86" s="281"/>
      <c r="K86" s="281"/>
      <c r="L86" s="275"/>
      <c r="M86" s="281"/>
      <c r="N86" s="311"/>
      <c r="O86" s="275"/>
      <c r="P86" s="281"/>
      <c r="Q86" s="311"/>
      <c r="R86" s="275"/>
      <c r="S86" s="281"/>
      <c r="T86" s="311"/>
      <c r="U86" s="275"/>
      <c r="V86" s="281"/>
      <c r="W86" s="311"/>
      <c r="X86" s="275"/>
      <c r="Y86" s="281"/>
      <c r="Z86" s="311"/>
      <c r="AA86" s="275"/>
      <c r="AB86" s="281"/>
      <c r="AC86" s="311"/>
      <c r="AD86" s="275"/>
      <c r="AE86" s="281"/>
      <c r="AF86" s="311"/>
      <c r="AG86" s="275"/>
      <c r="AH86" s="281"/>
      <c r="AI86" s="311"/>
      <c r="AJ86" s="275"/>
      <c r="AK86" s="281"/>
      <c r="AL86" s="311"/>
      <c r="AM86" s="275"/>
      <c r="AN86" s="281"/>
      <c r="AO86" s="311"/>
      <c r="AP86" s="275"/>
      <c r="AQ86" s="281"/>
      <c r="AR86" s="311"/>
      <c r="AS86" s="275"/>
      <c r="AT86" s="281"/>
      <c r="AU86" s="311"/>
      <c r="AV86" s="275"/>
      <c r="AW86" s="281"/>
      <c r="AX86" s="311"/>
      <c r="AY86" s="275"/>
      <c r="AZ86" s="281"/>
      <c r="BA86" s="311"/>
      <c r="BB86" s="275"/>
      <c r="BC86" s="281"/>
      <c r="BD86" s="311"/>
      <c r="BE86" s="275"/>
      <c r="BF86" s="281"/>
      <c r="BG86" s="311"/>
      <c r="BH86" s="275"/>
      <c r="BI86" s="281"/>
      <c r="BJ86" s="311"/>
      <c r="BK86" s="275"/>
      <c r="BL86" s="281"/>
      <c r="BM86" s="311"/>
      <c r="BN86" s="275"/>
      <c r="BO86" s="281"/>
      <c r="BP86" s="311"/>
      <c r="BQ86" s="275"/>
      <c r="BR86" s="281"/>
      <c r="BS86" s="311"/>
      <c r="BT86" s="275"/>
      <c r="BU86" s="281"/>
      <c r="BV86" s="311"/>
      <c r="BW86" s="275"/>
      <c r="BX86" s="281"/>
      <c r="BY86" s="311"/>
    </row>
    <row r="87" spans="3:77" ht="13.5" customHeight="1" x14ac:dyDescent="0.25">
      <c r="C87" s="275"/>
      <c r="D87" s="281"/>
      <c r="E87" s="281"/>
      <c r="F87" s="275"/>
      <c r="G87" s="281"/>
      <c r="H87" s="311"/>
      <c r="I87" s="281"/>
      <c r="J87" s="281"/>
      <c r="K87" s="281"/>
      <c r="L87" s="275"/>
      <c r="M87" s="281"/>
      <c r="N87" s="311"/>
      <c r="O87" s="275"/>
      <c r="P87" s="281"/>
      <c r="Q87" s="311"/>
      <c r="R87" s="275"/>
      <c r="S87" s="281"/>
      <c r="T87" s="311"/>
      <c r="U87" s="275"/>
      <c r="V87" s="281"/>
      <c r="W87" s="311"/>
      <c r="X87" s="275"/>
      <c r="Y87" s="281"/>
      <c r="Z87" s="311"/>
      <c r="AA87" s="275"/>
      <c r="AB87" s="281"/>
      <c r="AC87" s="311"/>
      <c r="AD87" s="275"/>
      <c r="AE87" s="281"/>
      <c r="AF87" s="311"/>
      <c r="AG87" s="275"/>
      <c r="AH87" s="281"/>
      <c r="AI87" s="311"/>
      <c r="AJ87" s="275"/>
      <c r="AK87" s="281"/>
      <c r="AL87" s="311"/>
      <c r="AM87" s="275"/>
      <c r="AN87" s="281"/>
      <c r="AO87" s="311"/>
      <c r="AP87" s="275"/>
      <c r="AQ87" s="281"/>
      <c r="AR87" s="311"/>
      <c r="AS87" s="275"/>
      <c r="AT87" s="281"/>
      <c r="AU87" s="311"/>
      <c r="AV87" s="275"/>
      <c r="AW87" s="281"/>
      <c r="AX87" s="311"/>
      <c r="AY87" s="275"/>
      <c r="AZ87" s="281"/>
      <c r="BA87" s="311"/>
      <c r="BB87" s="275"/>
      <c r="BC87" s="281"/>
      <c r="BD87" s="311"/>
      <c r="BE87" s="275"/>
      <c r="BF87" s="281"/>
      <c r="BG87" s="311"/>
      <c r="BH87" s="275"/>
      <c r="BI87" s="281"/>
      <c r="BJ87" s="311"/>
      <c r="BK87" s="275"/>
      <c r="BL87" s="281"/>
      <c r="BM87" s="311"/>
      <c r="BN87" s="275"/>
      <c r="BO87" s="281"/>
      <c r="BP87" s="311"/>
      <c r="BQ87" s="275"/>
      <c r="BR87" s="281"/>
      <c r="BS87" s="311"/>
      <c r="BT87" s="275"/>
      <c r="BU87" s="281"/>
      <c r="BV87" s="311"/>
      <c r="BW87" s="275"/>
      <c r="BX87" s="281"/>
      <c r="BY87" s="311"/>
    </row>
    <row r="88" spans="3:77" ht="13.5" customHeight="1" x14ac:dyDescent="0.25">
      <c r="C88" s="275"/>
      <c r="D88" s="281"/>
      <c r="E88" s="281"/>
      <c r="F88" s="275"/>
      <c r="G88" s="281"/>
      <c r="H88" s="311"/>
      <c r="I88" s="281"/>
      <c r="J88" s="281"/>
      <c r="K88" s="281"/>
      <c r="L88" s="275"/>
      <c r="M88" s="281"/>
      <c r="N88" s="311"/>
      <c r="O88" s="275"/>
      <c r="P88" s="281"/>
      <c r="Q88" s="311"/>
      <c r="R88" s="275"/>
      <c r="S88" s="281"/>
      <c r="T88" s="311"/>
      <c r="U88" s="275"/>
      <c r="V88" s="281"/>
      <c r="W88" s="311"/>
      <c r="X88" s="275"/>
      <c r="Y88" s="281"/>
      <c r="Z88" s="311"/>
      <c r="AA88" s="275"/>
      <c r="AB88" s="281"/>
      <c r="AC88" s="311"/>
      <c r="AD88" s="275"/>
      <c r="AE88" s="281"/>
      <c r="AF88" s="311"/>
      <c r="AG88" s="275"/>
      <c r="AH88" s="281"/>
      <c r="AI88" s="311"/>
      <c r="AJ88" s="275"/>
      <c r="AK88" s="281"/>
      <c r="AL88" s="311"/>
      <c r="AM88" s="275"/>
      <c r="AN88" s="281"/>
      <c r="AO88" s="311"/>
      <c r="AP88" s="275"/>
      <c r="AQ88" s="281"/>
      <c r="AR88" s="311"/>
      <c r="AS88" s="275"/>
      <c r="AT88" s="281"/>
      <c r="AU88" s="311"/>
      <c r="AV88" s="275"/>
      <c r="AW88" s="281"/>
      <c r="AX88" s="311"/>
      <c r="AY88" s="275"/>
      <c r="AZ88" s="281"/>
      <c r="BA88" s="311"/>
      <c r="BB88" s="275"/>
      <c r="BC88" s="281"/>
      <c r="BD88" s="311"/>
      <c r="BE88" s="275"/>
      <c r="BF88" s="281"/>
      <c r="BG88" s="311"/>
      <c r="BH88" s="275"/>
      <c r="BI88" s="281"/>
      <c r="BJ88" s="311"/>
      <c r="BK88" s="275"/>
      <c r="BL88" s="281"/>
      <c r="BM88" s="311"/>
      <c r="BN88" s="275"/>
      <c r="BO88" s="281"/>
      <c r="BP88" s="311"/>
      <c r="BQ88" s="275"/>
      <c r="BR88" s="281"/>
      <c r="BS88" s="311"/>
      <c r="BT88" s="275"/>
      <c r="BU88" s="281"/>
      <c r="BV88" s="311"/>
      <c r="BW88" s="275"/>
      <c r="BX88" s="281"/>
      <c r="BY88" s="311"/>
    </row>
    <row r="89" spans="3:77" ht="13.5" customHeight="1" x14ac:dyDescent="0.25">
      <c r="C89" s="275"/>
      <c r="D89" s="281"/>
      <c r="E89" s="281"/>
      <c r="F89" s="275"/>
      <c r="G89" s="281"/>
      <c r="H89" s="311"/>
      <c r="I89" s="281"/>
      <c r="J89" s="281"/>
      <c r="K89" s="281"/>
      <c r="L89" s="275"/>
      <c r="M89" s="281"/>
      <c r="N89" s="311"/>
      <c r="O89" s="275"/>
      <c r="P89" s="281"/>
      <c r="Q89" s="311"/>
      <c r="R89" s="275"/>
      <c r="S89" s="281"/>
      <c r="T89" s="311"/>
      <c r="U89" s="275"/>
      <c r="V89" s="281"/>
      <c r="W89" s="311"/>
      <c r="X89" s="275"/>
      <c r="Y89" s="281"/>
      <c r="Z89" s="311"/>
      <c r="AA89" s="275"/>
      <c r="AB89" s="281"/>
      <c r="AC89" s="311"/>
      <c r="AD89" s="275"/>
      <c r="AE89" s="281"/>
      <c r="AF89" s="311"/>
      <c r="AG89" s="275"/>
      <c r="AH89" s="281"/>
      <c r="AI89" s="311"/>
      <c r="AJ89" s="275"/>
      <c r="AK89" s="281"/>
      <c r="AL89" s="311"/>
      <c r="AM89" s="275"/>
      <c r="AN89" s="281"/>
      <c r="AO89" s="311"/>
      <c r="AP89" s="275"/>
      <c r="AQ89" s="281"/>
      <c r="AR89" s="311"/>
      <c r="AS89" s="275"/>
      <c r="AT89" s="281"/>
      <c r="AU89" s="311"/>
      <c r="AV89" s="275"/>
      <c r="AW89" s="281"/>
      <c r="AX89" s="311"/>
      <c r="AY89" s="275"/>
      <c r="AZ89" s="281"/>
      <c r="BA89" s="311"/>
      <c r="BB89" s="275"/>
      <c r="BC89" s="281"/>
      <c r="BD89" s="311"/>
      <c r="BE89" s="275"/>
      <c r="BF89" s="281"/>
      <c r="BG89" s="311"/>
      <c r="BH89" s="275"/>
      <c r="BI89" s="281"/>
      <c r="BJ89" s="311"/>
      <c r="BK89" s="275"/>
      <c r="BL89" s="281"/>
      <c r="BM89" s="311"/>
      <c r="BN89" s="275"/>
      <c r="BO89" s="281"/>
      <c r="BP89" s="311"/>
      <c r="BQ89" s="275"/>
      <c r="BR89" s="281"/>
      <c r="BS89" s="311"/>
      <c r="BT89" s="275"/>
      <c r="BU89" s="281"/>
      <c r="BV89" s="311"/>
      <c r="BW89" s="275"/>
      <c r="BX89" s="281"/>
      <c r="BY89" s="311"/>
    </row>
    <row r="90" spans="3:77" ht="13.5" customHeight="1" x14ac:dyDescent="0.25">
      <c r="C90" s="275"/>
      <c r="D90" s="281"/>
      <c r="E90" s="281"/>
      <c r="F90" s="275"/>
      <c r="G90" s="281"/>
      <c r="H90" s="311"/>
      <c r="I90" s="281"/>
      <c r="J90" s="281"/>
      <c r="K90" s="281"/>
      <c r="L90" s="275"/>
      <c r="M90" s="281"/>
      <c r="N90" s="311"/>
      <c r="O90" s="275"/>
      <c r="P90" s="281"/>
      <c r="Q90" s="311"/>
      <c r="R90" s="275"/>
      <c r="S90" s="281"/>
      <c r="T90" s="311"/>
      <c r="U90" s="275"/>
      <c r="V90" s="281"/>
      <c r="W90" s="311"/>
      <c r="X90" s="275"/>
      <c r="Y90" s="281"/>
      <c r="Z90" s="311"/>
      <c r="AA90" s="275"/>
      <c r="AB90" s="281"/>
      <c r="AC90" s="311"/>
      <c r="AD90" s="275"/>
      <c r="AE90" s="281"/>
      <c r="AF90" s="311"/>
      <c r="AG90" s="275"/>
      <c r="AH90" s="281"/>
      <c r="AI90" s="311"/>
      <c r="AJ90" s="275"/>
      <c r="AK90" s="281"/>
      <c r="AL90" s="311"/>
      <c r="AM90" s="275"/>
      <c r="AN90" s="281"/>
      <c r="AO90" s="311"/>
      <c r="AP90" s="275"/>
      <c r="AQ90" s="281"/>
      <c r="AR90" s="311"/>
      <c r="AS90" s="275"/>
      <c r="AT90" s="281"/>
      <c r="AU90" s="311"/>
      <c r="AV90" s="275"/>
      <c r="AW90" s="281"/>
      <c r="AX90" s="311"/>
      <c r="AY90" s="275"/>
      <c r="AZ90" s="281"/>
      <c r="BA90" s="311"/>
      <c r="BB90" s="275"/>
      <c r="BC90" s="281"/>
      <c r="BD90" s="311"/>
      <c r="BE90" s="275"/>
      <c r="BF90" s="281"/>
      <c r="BG90" s="311"/>
      <c r="BH90" s="275"/>
      <c r="BI90" s="281"/>
      <c r="BJ90" s="311"/>
      <c r="BK90" s="275"/>
      <c r="BL90" s="281"/>
      <c r="BM90" s="311"/>
      <c r="BN90" s="275"/>
      <c r="BO90" s="281"/>
      <c r="BP90" s="311"/>
      <c r="BQ90" s="275"/>
      <c r="BR90" s="281"/>
      <c r="BS90" s="311"/>
      <c r="BT90" s="275"/>
      <c r="BU90" s="281"/>
      <c r="BV90" s="311"/>
      <c r="BW90" s="275"/>
      <c r="BX90" s="281"/>
      <c r="BY90" s="311"/>
    </row>
    <row r="91" spans="3:77" ht="13.5" customHeight="1" x14ac:dyDescent="0.25">
      <c r="C91" s="275"/>
      <c r="D91" s="281"/>
      <c r="E91" s="281"/>
      <c r="F91" s="275"/>
      <c r="G91" s="281"/>
      <c r="H91" s="311"/>
      <c r="I91" s="281"/>
      <c r="J91" s="281"/>
      <c r="K91" s="281"/>
      <c r="L91" s="275"/>
      <c r="M91" s="281"/>
      <c r="N91" s="311"/>
      <c r="O91" s="275"/>
      <c r="P91" s="281"/>
      <c r="Q91" s="311"/>
      <c r="R91" s="275"/>
      <c r="S91" s="281"/>
      <c r="T91" s="311"/>
      <c r="U91" s="275"/>
      <c r="V91" s="281"/>
      <c r="W91" s="311"/>
      <c r="X91" s="275"/>
      <c r="Y91" s="281"/>
      <c r="Z91" s="311"/>
      <c r="AA91" s="275"/>
      <c r="AB91" s="281"/>
      <c r="AC91" s="311"/>
      <c r="AD91" s="275"/>
      <c r="AE91" s="281"/>
      <c r="AF91" s="311"/>
      <c r="AG91" s="275"/>
      <c r="AH91" s="281"/>
      <c r="AI91" s="311"/>
      <c r="AJ91" s="275"/>
      <c r="AK91" s="281"/>
      <c r="AL91" s="311"/>
      <c r="AM91" s="275"/>
      <c r="AN91" s="281"/>
      <c r="AO91" s="311"/>
      <c r="AP91" s="275"/>
      <c r="AQ91" s="281"/>
      <c r="AR91" s="311"/>
      <c r="AS91" s="275"/>
      <c r="AT91" s="281"/>
      <c r="AU91" s="311"/>
      <c r="AV91" s="275"/>
      <c r="AW91" s="281"/>
      <c r="AX91" s="311"/>
      <c r="AY91" s="275"/>
      <c r="AZ91" s="281"/>
      <c r="BA91" s="311"/>
      <c r="BB91" s="275"/>
      <c r="BC91" s="281"/>
      <c r="BD91" s="311"/>
      <c r="BE91" s="275"/>
      <c r="BF91" s="281"/>
      <c r="BG91" s="311"/>
      <c r="BH91" s="275"/>
      <c r="BI91" s="281"/>
      <c r="BJ91" s="311"/>
      <c r="BK91" s="275"/>
      <c r="BL91" s="281"/>
      <c r="BM91" s="311"/>
      <c r="BN91" s="275"/>
      <c r="BO91" s="281"/>
      <c r="BP91" s="311"/>
      <c r="BQ91" s="275"/>
      <c r="BR91" s="281"/>
      <c r="BS91" s="311"/>
      <c r="BT91" s="275"/>
      <c r="BU91" s="281"/>
      <c r="BV91" s="311"/>
      <c r="BW91" s="275"/>
      <c r="BX91" s="281"/>
      <c r="BY91" s="311"/>
    </row>
    <row r="92" spans="3:77" ht="13.5" customHeight="1" x14ac:dyDescent="0.25">
      <c r="C92" s="275"/>
      <c r="D92" s="281"/>
      <c r="E92" s="281"/>
      <c r="F92" s="275"/>
      <c r="G92" s="281"/>
      <c r="H92" s="311"/>
      <c r="I92" s="281"/>
      <c r="J92" s="281"/>
      <c r="K92" s="281"/>
      <c r="L92" s="275"/>
      <c r="M92" s="281"/>
      <c r="N92" s="311"/>
      <c r="O92" s="275"/>
      <c r="P92" s="281"/>
      <c r="Q92" s="311"/>
      <c r="R92" s="275"/>
      <c r="S92" s="281"/>
      <c r="T92" s="311"/>
      <c r="U92" s="275"/>
      <c r="V92" s="281"/>
      <c r="W92" s="311"/>
      <c r="X92" s="275"/>
      <c r="Y92" s="281"/>
      <c r="Z92" s="311"/>
      <c r="AA92" s="275"/>
      <c r="AB92" s="281"/>
      <c r="AC92" s="311"/>
      <c r="AD92" s="275"/>
      <c r="AE92" s="281"/>
      <c r="AF92" s="311"/>
      <c r="AG92" s="275"/>
      <c r="AH92" s="281"/>
      <c r="AI92" s="311"/>
      <c r="AJ92" s="275"/>
      <c r="AK92" s="281"/>
      <c r="AL92" s="311"/>
      <c r="AM92" s="275"/>
      <c r="AN92" s="281"/>
      <c r="AO92" s="311"/>
      <c r="AP92" s="275"/>
      <c r="AQ92" s="281"/>
      <c r="AR92" s="311"/>
      <c r="AS92" s="275"/>
      <c r="AT92" s="281"/>
      <c r="AU92" s="311"/>
      <c r="AV92" s="275"/>
      <c r="AW92" s="281"/>
      <c r="AX92" s="311"/>
      <c r="AY92" s="275"/>
      <c r="AZ92" s="281"/>
      <c r="BA92" s="311"/>
      <c r="BB92" s="275"/>
      <c r="BC92" s="281"/>
      <c r="BD92" s="311"/>
      <c r="BE92" s="275"/>
      <c r="BF92" s="281"/>
      <c r="BG92" s="311"/>
      <c r="BH92" s="275"/>
      <c r="BI92" s="281"/>
      <c r="BJ92" s="311"/>
      <c r="BK92" s="275"/>
      <c r="BL92" s="281"/>
      <c r="BM92" s="311"/>
      <c r="BN92" s="275"/>
      <c r="BO92" s="281"/>
      <c r="BP92" s="311"/>
      <c r="BQ92" s="275"/>
      <c r="BR92" s="281"/>
      <c r="BS92" s="311"/>
      <c r="BT92" s="275"/>
      <c r="BU92" s="281"/>
      <c r="BV92" s="311"/>
      <c r="BW92" s="275"/>
      <c r="BX92" s="281"/>
      <c r="BY92" s="311"/>
    </row>
    <row r="93" spans="3:77" ht="13.5" customHeight="1" x14ac:dyDescent="0.25">
      <c r="C93" s="275"/>
      <c r="D93" s="281"/>
      <c r="E93" s="281"/>
      <c r="F93" s="275"/>
      <c r="G93" s="281"/>
      <c r="H93" s="311"/>
      <c r="I93" s="281"/>
      <c r="J93" s="281"/>
      <c r="K93" s="281"/>
      <c r="L93" s="275"/>
      <c r="M93" s="281"/>
      <c r="N93" s="311"/>
      <c r="O93" s="275"/>
      <c r="P93" s="281"/>
      <c r="Q93" s="311"/>
      <c r="R93" s="275"/>
      <c r="S93" s="281"/>
      <c r="T93" s="311"/>
      <c r="U93" s="275"/>
      <c r="V93" s="281"/>
      <c r="W93" s="311"/>
      <c r="X93" s="275"/>
      <c r="Y93" s="281"/>
      <c r="Z93" s="311"/>
      <c r="AA93" s="275"/>
      <c r="AB93" s="281"/>
      <c r="AC93" s="311"/>
      <c r="AD93" s="275"/>
      <c r="AE93" s="281"/>
      <c r="AF93" s="311"/>
      <c r="AG93" s="275"/>
      <c r="AH93" s="281"/>
      <c r="AI93" s="311"/>
      <c r="AJ93" s="275"/>
      <c r="AK93" s="281"/>
      <c r="AL93" s="311"/>
      <c r="AM93" s="275"/>
      <c r="AN93" s="281"/>
      <c r="AO93" s="311"/>
      <c r="AP93" s="275"/>
      <c r="AQ93" s="281"/>
      <c r="AR93" s="311"/>
      <c r="AS93" s="275"/>
      <c r="AT93" s="281"/>
      <c r="AU93" s="311"/>
      <c r="AV93" s="275"/>
      <c r="AW93" s="281"/>
      <c r="AX93" s="311"/>
      <c r="AY93" s="275"/>
      <c r="AZ93" s="281"/>
      <c r="BA93" s="311"/>
      <c r="BB93" s="275"/>
      <c r="BC93" s="281"/>
      <c r="BD93" s="311"/>
      <c r="BE93" s="275"/>
      <c r="BF93" s="281"/>
      <c r="BG93" s="311"/>
      <c r="BH93" s="275"/>
      <c r="BI93" s="281"/>
      <c r="BJ93" s="311"/>
      <c r="BK93" s="275"/>
      <c r="BL93" s="281"/>
      <c r="BM93" s="311"/>
      <c r="BN93" s="275"/>
      <c r="BO93" s="281"/>
      <c r="BP93" s="311"/>
      <c r="BQ93" s="275"/>
      <c r="BR93" s="281"/>
      <c r="BS93" s="311"/>
      <c r="BT93" s="275"/>
      <c r="BU93" s="281"/>
      <c r="BV93" s="311"/>
      <c r="BW93" s="275"/>
      <c r="BX93" s="281"/>
      <c r="BY93" s="311"/>
    </row>
    <row r="94" spans="3:77" ht="13.5" customHeight="1" x14ac:dyDescent="0.25">
      <c r="C94" s="275"/>
      <c r="D94" s="281"/>
      <c r="E94" s="281"/>
      <c r="F94" s="275"/>
      <c r="G94" s="281"/>
      <c r="H94" s="311"/>
      <c r="I94" s="281"/>
      <c r="J94" s="281"/>
      <c r="K94" s="281"/>
      <c r="L94" s="275"/>
      <c r="M94" s="281"/>
      <c r="N94" s="311"/>
      <c r="O94" s="275"/>
      <c r="P94" s="281"/>
      <c r="Q94" s="311"/>
      <c r="R94" s="275"/>
      <c r="S94" s="281"/>
      <c r="T94" s="311"/>
      <c r="U94" s="275"/>
      <c r="V94" s="281"/>
      <c r="W94" s="311"/>
      <c r="X94" s="275"/>
      <c r="Y94" s="281"/>
      <c r="Z94" s="311"/>
      <c r="AA94" s="275"/>
      <c r="AB94" s="281"/>
      <c r="AC94" s="311"/>
      <c r="AD94" s="275"/>
      <c r="AE94" s="281"/>
      <c r="AF94" s="311"/>
      <c r="AG94" s="275"/>
      <c r="AH94" s="281"/>
      <c r="AI94" s="311"/>
      <c r="AJ94" s="275"/>
      <c r="AK94" s="281"/>
      <c r="AL94" s="311"/>
      <c r="AM94" s="275"/>
      <c r="AN94" s="281"/>
      <c r="AO94" s="311"/>
      <c r="AP94" s="275"/>
      <c r="AQ94" s="281"/>
      <c r="AR94" s="311"/>
      <c r="AS94" s="275"/>
      <c r="AT94" s="281"/>
      <c r="AU94" s="311"/>
      <c r="AV94" s="275"/>
      <c r="AW94" s="281"/>
      <c r="AX94" s="311"/>
      <c r="AY94" s="275"/>
      <c r="AZ94" s="281"/>
      <c r="BA94" s="311"/>
      <c r="BB94" s="275"/>
      <c r="BC94" s="281"/>
      <c r="BD94" s="311"/>
      <c r="BE94" s="275"/>
      <c r="BF94" s="281"/>
      <c r="BG94" s="311"/>
      <c r="BH94" s="275"/>
      <c r="BI94" s="281"/>
      <c r="BJ94" s="311"/>
      <c r="BK94" s="275"/>
      <c r="BL94" s="281"/>
      <c r="BM94" s="311"/>
      <c r="BN94" s="275"/>
      <c r="BO94" s="281"/>
      <c r="BP94" s="311"/>
      <c r="BQ94" s="275"/>
      <c r="BR94" s="281"/>
      <c r="BS94" s="311"/>
      <c r="BT94" s="275"/>
      <c r="BU94" s="281"/>
      <c r="BV94" s="311"/>
      <c r="BW94" s="275"/>
      <c r="BX94" s="281"/>
      <c r="BY94" s="311"/>
    </row>
    <row r="95" spans="3:77" ht="13.5" customHeight="1" x14ac:dyDescent="0.25">
      <c r="C95" s="275"/>
      <c r="D95" s="281"/>
      <c r="E95" s="281"/>
      <c r="F95" s="275"/>
      <c r="G95" s="281"/>
      <c r="H95" s="311"/>
      <c r="I95" s="281"/>
      <c r="J95" s="281"/>
      <c r="K95" s="281"/>
      <c r="L95" s="275"/>
      <c r="M95" s="281"/>
      <c r="N95" s="311"/>
      <c r="O95" s="275"/>
      <c r="P95" s="281"/>
      <c r="Q95" s="311"/>
      <c r="R95" s="275"/>
      <c r="S95" s="281"/>
      <c r="T95" s="311"/>
      <c r="U95" s="275"/>
      <c r="V95" s="281"/>
      <c r="W95" s="311"/>
      <c r="X95" s="275"/>
      <c r="Y95" s="281"/>
      <c r="Z95" s="311"/>
      <c r="AA95" s="275"/>
      <c r="AB95" s="281"/>
      <c r="AC95" s="311"/>
      <c r="AD95" s="275"/>
      <c r="AE95" s="281"/>
      <c r="AF95" s="311"/>
      <c r="AG95" s="275"/>
      <c r="AH95" s="281"/>
      <c r="AI95" s="311"/>
      <c r="AJ95" s="275"/>
      <c r="AK95" s="281"/>
      <c r="AL95" s="311"/>
      <c r="AM95" s="275"/>
      <c r="AN95" s="281"/>
      <c r="AO95" s="311"/>
      <c r="AP95" s="275"/>
      <c r="AQ95" s="281"/>
      <c r="AR95" s="311"/>
      <c r="AS95" s="275"/>
      <c r="AT95" s="281"/>
      <c r="AU95" s="311"/>
      <c r="AV95" s="275"/>
      <c r="AW95" s="281"/>
      <c r="AX95" s="311"/>
      <c r="AY95" s="275"/>
      <c r="AZ95" s="281"/>
      <c r="BA95" s="311"/>
      <c r="BB95" s="275"/>
      <c r="BC95" s="281"/>
      <c r="BD95" s="311"/>
      <c r="BE95" s="275"/>
      <c r="BF95" s="281"/>
      <c r="BG95" s="311"/>
      <c r="BH95" s="275"/>
      <c r="BI95" s="281"/>
      <c r="BJ95" s="311"/>
      <c r="BK95" s="275"/>
      <c r="BL95" s="281"/>
      <c r="BM95" s="311"/>
      <c r="BN95" s="275"/>
      <c r="BO95" s="281"/>
      <c r="BP95" s="311"/>
      <c r="BQ95" s="275"/>
      <c r="BR95" s="281"/>
      <c r="BS95" s="311"/>
      <c r="BT95" s="275"/>
      <c r="BU95" s="281"/>
      <c r="BV95" s="311"/>
      <c r="BW95" s="275"/>
      <c r="BX95" s="281"/>
      <c r="BY95" s="311"/>
    </row>
    <row r="96" spans="3:77" ht="13.5" customHeight="1" x14ac:dyDescent="0.25">
      <c r="C96" s="275"/>
      <c r="D96" s="281"/>
      <c r="E96" s="281"/>
      <c r="F96" s="275"/>
      <c r="G96" s="281"/>
      <c r="H96" s="311"/>
      <c r="I96" s="281"/>
      <c r="J96" s="281"/>
      <c r="K96" s="281"/>
      <c r="L96" s="275"/>
      <c r="M96" s="281"/>
      <c r="N96" s="311"/>
      <c r="O96" s="275"/>
      <c r="P96" s="281"/>
      <c r="Q96" s="311"/>
      <c r="R96" s="275"/>
      <c r="S96" s="281"/>
      <c r="T96" s="311"/>
      <c r="U96" s="275"/>
      <c r="V96" s="281"/>
      <c r="W96" s="311"/>
      <c r="X96" s="275"/>
      <c r="Y96" s="281"/>
      <c r="Z96" s="311"/>
      <c r="AA96" s="275"/>
      <c r="AB96" s="281"/>
      <c r="AC96" s="311"/>
      <c r="AD96" s="275"/>
      <c r="AE96" s="281"/>
      <c r="AF96" s="311"/>
      <c r="AG96" s="275"/>
      <c r="AH96" s="281"/>
      <c r="AI96" s="311"/>
      <c r="AJ96" s="275"/>
      <c r="AK96" s="281"/>
      <c r="AL96" s="311"/>
      <c r="AM96" s="275"/>
      <c r="AN96" s="281"/>
      <c r="AO96" s="311"/>
      <c r="AP96" s="275"/>
      <c r="AQ96" s="281"/>
      <c r="AR96" s="311"/>
      <c r="AS96" s="275"/>
      <c r="AT96" s="281"/>
      <c r="AU96" s="311"/>
      <c r="AV96" s="275"/>
      <c r="AW96" s="281"/>
      <c r="AX96" s="311"/>
      <c r="AY96" s="275"/>
      <c r="AZ96" s="281"/>
      <c r="BA96" s="311"/>
      <c r="BB96" s="275"/>
      <c r="BC96" s="281"/>
      <c r="BD96" s="311"/>
      <c r="BE96" s="275"/>
      <c r="BF96" s="281"/>
      <c r="BG96" s="311"/>
      <c r="BH96" s="275"/>
      <c r="BI96" s="281"/>
      <c r="BJ96" s="311"/>
      <c r="BK96" s="275"/>
      <c r="BL96" s="281"/>
      <c r="BM96" s="311"/>
      <c r="BN96" s="275"/>
      <c r="BO96" s="281"/>
      <c r="BP96" s="311"/>
      <c r="BQ96" s="275"/>
      <c r="BR96" s="281"/>
      <c r="BS96" s="311"/>
      <c r="BT96" s="275"/>
      <c r="BU96" s="281"/>
      <c r="BV96" s="311"/>
      <c r="BW96" s="275"/>
      <c r="BX96" s="281"/>
      <c r="BY96" s="311"/>
    </row>
    <row r="97" spans="3:77" ht="13.5" customHeight="1" x14ac:dyDescent="0.25">
      <c r="C97" s="275"/>
      <c r="D97" s="281"/>
      <c r="E97" s="281"/>
      <c r="F97" s="275"/>
      <c r="G97" s="281"/>
      <c r="H97" s="311"/>
      <c r="I97" s="281"/>
      <c r="J97" s="281"/>
      <c r="K97" s="281"/>
      <c r="L97" s="275"/>
      <c r="M97" s="281"/>
      <c r="N97" s="311"/>
      <c r="O97" s="275"/>
      <c r="P97" s="281"/>
      <c r="Q97" s="311"/>
      <c r="R97" s="275"/>
      <c r="S97" s="281"/>
      <c r="T97" s="311"/>
      <c r="U97" s="275"/>
      <c r="V97" s="281"/>
      <c r="W97" s="311"/>
      <c r="X97" s="275"/>
      <c r="Y97" s="281"/>
      <c r="Z97" s="311"/>
      <c r="AA97" s="275"/>
      <c r="AB97" s="281"/>
      <c r="AC97" s="311"/>
      <c r="AD97" s="275"/>
      <c r="AE97" s="281"/>
      <c r="AF97" s="311"/>
      <c r="AG97" s="275"/>
      <c r="AH97" s="281"/>
      <c r="AI97" s="311"/>
      <c r="AJ97" s="275"/>
      <c r="AK97" s="281"/>
      <c r="AL97" s="311"/>
      <c r="AM97" s="275"/>
      <c r="AN97" s="281"/>
      <c r="AO97" s="311"/>
      <c r="AP97" s="275"/>
      <c r="AQ97" s="281"/>
      <c r="AR97" s="311"/>
      <c r="AS97" s="275"/>
      <c r="AT97" s="281"/>
      <c r="AU97" s="311"/>
      <c r="AV97" s="275"/>
      <c r="AW97" s="281"/>
      <c r="AX97" s="311"/>
      <c r="AY97" s="275"/>
      <c r="AZ97" s="281"/>
      <c r="BA97" s="311"/>
      <c r="BB97" s="275"/>
      <c r="BC97" s="281"/>
      <c r="BD97" s="311"/>
      <c r="BE97" s="275"/>
      <c r="BF97" s="281"/>
      <c r="BG97" s="311"/>
      <c r="BH97" s="275"/>
      <c r="BI97" s="281"/>
      <c r="BJ97" s="311"/>
      <c r="BK97" s="275"/>
      <c r="BL97" s="281"/>
      <c r="BM97" s="311"/>
      <c r="BN97" s="275"/>
      <c r="BO97" s="281"/>
      <c r="BP97" s="311"/>
      <c r="BQ97" s="275"/>
      <c r="BR97" s="281"/>
      <c r="BS97" s="311"/>
      <c r="BT97" s="275"/>
      <c r="BU97" s="281"/>
      <c r="BV97" s="311"/>
      <c r="BW97" s="275"/>
      <c r="BX97" s="281"/>
      <c r="BY97" s="311"/>
    </row>
    <row r="98" spans="3:77" ht="13.5" customHeight="1" x14ac:dyDescent="0.25">
      <c r="C98" s="275"/>
      <c r="D98" s="281"/>
      <c r="E98" s="281"/>
      <c r="F98" s="275"/>
      <c r="G98" s="281"/>
      <c r="H98" s="311"/>
      <c r="I98" s="281"/>
      <c r="J98" s="281"/>
      <c r="K98" s="281"/>
      <c r="L98" s="275"/>
      <c r="M98" s="281"/>
      <c r="N98" s="311"/>
      <c r="O98" s="275"/>
      <c r="P98" s="281"/>
      <c r="Q98" s="311"/>
      <c r="R98" s="275"/>
      <c r="S98" s="281"/>
      <c r="T98" s="311"/>
      <c r="U98" s="275"/>
      <c r="V98" s="281"/>
      <c r="W98" s="311"/>
      <c r="X98" s="275"/>
      <c r="Y98" s="281"/>
      <c r="Z98" s="311"/>
      <c r="AA98" s="275"/>
      <c r="AB98" s="281"/>
      <c r="AC98" s="311"/>
      <c r="AD98" s="275"/>
      <c r="AE98" s="281"/>
      <c r="AF98" s="311"/>
      <c r="AG98" s="275"/>
      <c r="AH98" s="281"/>
      <c r="AI98" s="311"/>
      <c r="AJ98" s="275"/>
      <c r="AK98" s="281"/>
      <c r="AL98" s="311"/>
      <c r="AM98" s="275"/>
      <c r="AN98" s="281"/>
      <c r="AO98" s="311"/>
      <c r="AP98" s="275"/>
      <c r="AQ98" s="281"/>
      <c r="AR98" s="311"/>
      <c r="AS98" s="275"/>
      <c r="AT98" s="281"/>
      <c r="AU98" s="311"/>
      <c r="AV98" s="275"/>
      <c r="AW98" s="281"/>
      <c r="AX98" s="311"/>
      <c r="AY98" s="275"/>
      <c r="AZ98" s="281"/>
      <c r="BA98" s="311"/>
      <c r="BB98" s="275"/>
      <c r="BC98" s="281"/>
      <c r="BD98" s="311"/>
      <c r="BE98" s="275"/>
      <c r="BF98" s="281"/>
      <c r="BG98" s="311"/>
      <c r="BH98" s="275"/>
      <c r="BI98" s="281"/>
      <c r="BJ98" s="311"/>
      <c r="BK98" s="275"/>
      <c r="BL98" s="281"/>
      <c r="BM98" s="311"/>
      <c r="BN98" s="275"/>
      <c r="BO98" s="281"/>
      <c r="BP98" s="311"/>
      <c r="BQ98" s="275"/>
      <c r="BR98" s="281"/>
      <c r="BS98" s="311"/>
      <c r="BT98" s="275"/>
      <c r="BU98" s="281"/>
      <c r="BV98" s="311"/>
      <c r="BW98" s="275"/>
      <c r="BX98" s="281"/>
      <c r="BY98" s="311"/>
    </row>
    <row r="99" spans="3:77" ht="13.5" customHeight="1" x14ac:dyDescent="0.25">
      <c r="C99" s="275"/>
      <c r="D99" s="281"/>
      <c r="E99" s="281"/>
      <c r="F99" s="275"/>
      <c r="G99" s="281"/>
      <c r="H99" s="311"/>
      <c r="I99" s="281"/>
      <c r="J99" s="281"/>
      <c r="K99" s="281"/>
      <c r="L99" s="275"/>
      <c r="M99" s="281"/>
      <c r="N99" s="311"/>
      <c r="O99" s="275"/>
      <c r="P99" s="281"/>
      <c r="Q99" s="311"/>
      <c r="R99" s="275"/>
      <c r="S99" s="281"/>
      <c r="T99" s="311"/>
      <c r="U99" s="275"/>
      <c r="V99" s="281"/>
      <c r="W99" s="311"/>
      <c r="X99" s="275"/>
      <c r="Y99" s="281"/>
      <c r="Z99" s="311"/>
      <c r="AA99" s="275"/>
      <c r="AB99" s="281"/>
      <c r="AC99" s="311"/>
      <c r="AD99" s="275"/>
      <c r="AE99" s="281"/>
      <c r="AF99" s="311"/>
      <c r="AG99" s="275"/>
      <c r="AH99" s="281"/>
      <c r="AI99" s="311"/>
      <c r="AJ99" s="275"/>
      <c r="AK99" s="281"/>
      <c r="AL99" s="311"/>
      <c r="AM99" s="275"/>
      <c r="AN99" s="281"/>
      <c r="AO99" s="311"/>
      <c r="AP99" s="275"/>
      <c r="AQ99" s="281"/>
      <c r="AR99" s="311"/>
      <c r="AS99" s="275"/>
      <c r="AT99" s="281"/>
      <c r="AU99" s="311"/>
      <c r="AV99" s="275"/>
      <c r="AW99" s="281"/>
      <c r="AX99" s="311"/>
      <c r="AY99" s="275"/>
      <c r="AZ99" s="281"/>
      <c r="BA99" s="311"/>
      <c r="BB99" s="275"/>
      <c r="BC99" s="281"/>
      <c r="BD99" s="311"/>
      <c r="BE99" s="275"/>
      <c r="BF99" s="281"/>
      <c r="BG99" s="311"/>
      <c r="BH99" s="275"/>
      <c r="BI99" s="281"/>
      <c r="BJ99" s="311"/>
      <c r="BK99" s="275"/>
      <c r="BL99" s="281"/>
      <c r="BM99" s="311"/>
      <c r="BN99" s="275"/>
      <c r="BO99" s="281"/>
      <c r="BP99" s="311"/>
      <c r="BQ99" s="275"/>
      <c r="BR99" s="281"/>
      <c r="BS99" s="311"/>
      <c r="BT99" s="275"/>
      <c r="BU99" s="281"/>
      <c r="BV99" s="311"/>
      <c r="BW99" s="275"/>
      <c r="BX99" s="281"/>
      <c r="BY99" s="311"/>
    </row>
    <row r="100" spans="3:77" ht="13.5" customHeight="1" x14ac:dyDescent="0.25">
      <c r="C100" s="275"/>
      <c r="D100" s="281"/>
      <c r="E100" s="281"/>
      <c r="F100" s="275"/>
      <c r="G100" s="281"/>
      <c r="H100" s="311"/>
      <c r="I100" s="281"/>
      <c r="J100" s="281"/>
      <c r="K100" s="281"/>
      <c r="L100" s="275"/>
      <c r="M100" s="281"/>
      <c r="N100" s="311"/>
      <c r="O100" s="275"/>
      <c r="P100" s="281"/>
      <c r="Q100" s="311"/>
      <c r="R100" s="275"/>
      <c r="S100" s="281"/>
      <c r="T100" s="311"/>
      <c r="U100" s="275"/>
      <c r="V100" s="281"/>
      <c r="W100" s="311"/>
      <c r="X100" s="275"/>
      <c r="Y100" s="281"/>
      <c r="Z100" s="311"/>
      <c r="AA100" s="275"/>
      <c r="AB100" s="281"/>
      <c r="AC100" s="311"/>
      <c r="AD100" s="275"/>
      <c r="AE100" s="281"/>
      <c r="AF100" s="311"/>
      <c r="AG100" s="275"/>
      <c r="AH100" s="281"/>
      <c r="AI100" s="311"/>
      <c r="AJ100" s="275"/>
      <c r="AK100" s="281"/>
      <c r="AL100" s="311"/>
      <c r="AM100" s="275"/>
      <c r="AN100" s="281"/>
      <c r="AO100" s="311"/>
      <c r="AP100" s="275"/>
      <c r="AQ100" s="281"/>
      <c r="AR100" s="311"/>
      <c r="AS100" s="275"/>
      <c r="AT100" s="281"/>
      <c r="AU100" s="311"/>
      <c r="AV100" s="275"/>
      <c r="AW100" s="281"/>
      <c r="AX100" s="311"/>
      <c r="AY100" s="275"/>
      <c r="AZ100" s="281"/>
      <c r="BA100" s="311"/>
      <c r="BB100" s="275"/>
      <c r="BC100" s="281"/>
      <c r="BD100" s="311"/>
      <c r="BE100" s="275"/>
      <c r="BF100" s="281"/>
      <c r="BG100" s="311"/>
      <c r="BH100" s="275"/>
      <c r="BI100" s="281"/>
      <c r="BJ100" s="311"/>
      <c r="BK100" s="275"/>
      <c r="BL100" s="281"/>
      <c r="BM100" s="311"/>
      <c r="BN100" s="275"/>
      <c r="BO100" s="281"/>
      <c r="BP100" s="311"/>
      <c r="BQ100" s="275"/>
      <c r="BR100" s="281"/>
      <c r="BS100" s="311"/>
      <c r="BT100" s="275"/>
      <c r="BU100" s="281"/>
      <c r="BV100" s="311"/>
      <c r="BW100" s="275"/>
      <c r="BX100" s="281"/>
      <c r="BY100" s="311"/>
    </row>
    <row r="101" spans="3:77" ht="13.5" customHeight="1" x14ac:dyDescent="0.25">
      <c r="C101" s="275"/>
      <c r="D101" s="281"/>
      <c r="E101" s="281"/>
      <c r="F101" s="275"/>
      <c r="G101" s="281"/>
      <c r="H101" s="311"/>
      <c r="I101" s="281"/>
      <c r="J101" s="281"/>
      <c r="K101" s="281"/>
      <c r="L101" s="275"/>
      <c r="M101" s="281"/>
      <c r="N101" s="311"/>
      <c r="O101" s="275"/>
      <c r="P101" s="281"/>
      <c r="Q101" s="311"/>
      <c r="R101" s="275"/>
      <c r="S101" s="281"/>
      <c r="T101" s="311"/>
      <c r="U101" s="275"/>
      <c r="V101" s="281"/>
      <c r="W101" s="311"/>
      <c r="X101" s="275"/>
      <c r="Y101" s="281"/>
      <c r="Z101" s="311"/>
      <c r="AA101" s="275"/>
      <c r="AB101" s="281"/>
      <c r="AC101" s="311"/>
      <c r="AD101" s="275"/>
      <c r="AE101" s="281"/>
      <c r="AF101" s="311"/>
      <c r="AG101" s="275"/>
      <c r="AH101" s="281"/>
      <c r="AI101" s="311"/>
      <c r="AJ101" s="275"/>
      <c r="AK101" s="281"/>
      <c r="AL101" s="311"/>
      <c r="AM101" s="275"/>
      <c r="AN101" s="281"/>
      <c r="AO101" s="311"/>
      <c r="AP101" s="275"/>
      <c r="AQ101" s="281"/>
      <c r="AR101" s="311"/>
      <c r="AS101" s="275"/>
      <c r="AT101" s="281"/>
      <c r="AU101" s="311"/>
      <c r="AV101" s="275"/>
      <c r="AW101" s="281"/>
      <c r="AX101" s="311"/>
      <c r="AY101" s="275"/>
      <c r="AZ101" s="281"/>
      <c r="BA101" s="311"/>
      <c r="BB101" s="275"/>
      <c r="BC101" s="281"/>
      <c r="BD101" s="311"/>
      <c r="BE101" s="275"/>
      <c r="BF101" s="281"/>
      <c r="BG101" s="311"/>
      <c r="BH101" s="275"/>
      <c r="BI101" s="281"/>
      <c r="BJ101" s="311"/>
      <c r="BK101" s="275"/>
      <c r="BL101" s="281"/>
      <c r="BM101" s="311"/>
      <c r="BN101" s="275"/>
      <c r="BO101" s="281"/>
      <c r="BP101" s="311"/>
      <c r="BQ101" s="275"/>
      <c r="BR101" s="281"/>
      <c r="BS101" s="311"/>
      <c r="BT101" s="275"/>
      <c r="BU101" s="281"/>
      <c r="BV101" s="311"/>
      <c r="BW101" s="275"/>
      <c r="BX101" s="281"/>
      <c r="BY101" s="311"/>
    </row>
    <row r="102" spans="3:77" ht="13.5" customHeight="1" x14ac:dyDescent="0.25">
      <c r="C102" s="275"/>
      <c r="D102" s="281"/>
      <c r="E102" s="281"/>
      <c r="F102" s="275"/>
      <c r="G102" s="281"/>
      <c r="H102" s="311"/>
      <c r="I102" s="281"/>
      <c r="J102" s="281"/>
      <c r="K102" s="281"/>
      <c r="L102" s="275"/>
      <c r="M102" s="281"/>
      <c r="N102" s="311"/>
      <c r="O102" s="275"/>
      <c r="P102" s="281"/>
      <c r="Q102" s="311"/>
      <c r="R102" s="275"/>
      <c r="S102" s="281"/>
      <c r="T102" s="311"/>
      <c r="U102" s="275"/>
      <c r="V102" s="281"/>
      <c r="W102" s="311"/>
      <c r="X102" s="275"/>
      <c r="Y102" s="281"/>
      <c r="Z102" s="311"/>
      <c r="AA102" s="275"/>
      <c r="AB102" s="281"/>
      <c r="AC102" s="311"/>
      <c r="AD102" s="275"/>
      <c r="AE102" s="281"/>
      <c r="AF102" s="311"/>
      <c r="AG102" s="275"/>
      <c r="AH102" s="281"/>
      <c r="AI102" s="311"/>
      <c r="AJ102" s="275"/>
      <c r="AK102" s="281"/>
      <c r="AL102" s="311"/>
      <c r="AM102" s="275"/>
      <c r="AN102" s="281"/>
      <c r="AO102" s="311"/>
      <c r="AP102" s="275"/>
      <c r="AQ102" s="281"/>
      <c r="AR102" s="311"/>
      <c r="AS102" s="275"/>
      <c r="AT102" s="281"/>
      <c r="AU102" s="311"/>
      <c r="AV102" s="275"/>
      <c r="AW102" s="281"/>
      <c r="AX102" s="311"/>
      <c r="AY102" s="275"/>
      <c r="AZ102" s="281"/>
      <c r="BA102" s="311"/>
      <c r="BB102" s="275"/>
      <c r="BC102" s="281"/>
      <c r="BD102" s="311"/>
      <c r="BE102" s="275"/>
      <c r="BF102" s="281"/>
      <c r="BG102" s="311"/>
      <c r="BH102" s="275"/>
      <c r="BI102" s="281"/>
      <c r="BJ102" s="311"/>
      <c r="BK102" s="275"/>
      <c r="BL102" s="281"/>
      <c r="BM102" s="311"/>
      <c r="BN102" s="275"/>
      <c r="BO102" s="281"/>
      <c r="BP102" s="311"/>
      <c r="BQ102" s="275"/>
      <c r="BR102" s="281"/>
      <c r="BS102" s="311"/>
      <c r="BT102" s="275"/>
      <c r="BU102" s="281"/>
      <c r="BV102" s="311"/>
      <c r="BW102" s="275"/>
      <c r="BX102" s="281"/>
      <c r="BY102" s="311"/>
    </row>
  </sheetData>
  <customSheetViews>
    <customSheetView guid="{58E98FBC-18A6-4DF7-8BE5-466B393E75B5}">
      <pane xSplit="2" ySplit="10" topLeftCell="C11" activePane="bottomRight" state="frozen"/>
      <selection pane="bottomRight"/>
      <pageMargins left="0.75" right="0.75" top="1" bottom="1" header="0.5" footer="0.5"/>
      <pageSetup orientation="portrait" horizontalDpi="4294967292" verticalDpi="4294967292"/>
      <headerFooter alignWithMargins="0"/>
    </customSheetView>
  </customSheetViews>
  <phoneticPr fontId="0" type="noConversion"/>
  <pageMargins left="0.75" right="0.75" top="1" bottom="1" header="0.5" footer="0.5"/>
  <pageSetup orientation="portrait" horizontalDpi="4294967292" verticalDpi="4294967292"/>
  <headerFooter alignWithMargins="0"/>
  <legacyDrawing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info_parties!$A$1:$A$100</xm:f>
          </x14:formula1>
          <xm:sqref>A11:A99</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tabColor rgb="FFDCDCDC"/>
  </sheetPr>
  <dimension ref="A1:JB207"/>
  <sheetViews>
    <sheetView zoomScaleNormal="100" workbookViewId="0">
      <pane xSplit="2" ySplit="10" topLeftCell="IG11" activePane="bottomRight" state="frozen"/>
      <selection activeCell="B9" sqref="B9"/>
      <selection pane="topRight" activeCell="B9" sqref="B9"/>
      <selection pane="bottomLeft" activeCell="B9" sqref="B9"/>
      <selection pane="bottomRight" sqref="A1:XFD1048576"/>
    </sheetView>
  </sheetViews>
  <sheetFormatPr defaultColWidth="5.6640625" defaultRowHeight="13.5" customHeight="1" x14ac:dyDescent="0.25"/>
  <cols>
    <col min="1" max="1" width="11.44140625" style="260" customWidth="1"/>
    <col min="2" max="2" width="22.88671875" style="260" customWidth="1"/>
    <col min="3" max="3" width="11.44140625" style="260" customWidth="1"/>
    <col min="4" max="4" width="5.6640625" style="260"/>
    <col min="5" max="5" width="11.44140625" style="260" customWidth="1"/>
    <col min="6" max="10" width="5.6640625" style="260"/>
    <col min="11" max="11" width="11.44140625" style="260" customWidth="1"/>
    <col min="12" max="16" width="5.6640625" style="260"/>
    <col min="17" max="17" width="11.44140625" style="260" customWidth="1"/>
    <col min="18" max="22" width="5.6640625" style="260"/>
    <col min="23" max="23" width="11.44140625" style="260" customWidth="1"/>
    <col min="24" max="24" width="5.6640625" style="260"/>
    <col min="25" max="25" width="11.44140625" style="260" customWidth="1"/>
    <col min="26" max="30" width="5.6640625" style="260"/>
    <col min="31" max="31" width="11.44140625" style="260" customWidth="1"/>
    <col min="32" max="36" width="5.6640625" style="260"/>
    <col min="37" max="37" width="11.44140625" style="260" customWidth="1"/>
    <col min="38" max="42" width="5.6640625" style="260"/>
    <col min="43" max="43" width="11.44140625" style="260" customWidth="1"/>
    <col min="44" max="44" width="5.6640625" style="260"/>
    <col min="45" max="45" width="11.44140625" style="260" customWidth="1"/>
    <col min="46" max="46" width="6.33203125" style="260" bestFit="1" customWidth="1"/>
    <col min="47" max="50" width="5.6640625" style="260"/>
    <col min="51" max="51" width="11.44140625" style="260" customWidth="1"/>
    <col min="52" max="56" width="5.6640625" style="260"/>
    <col min="57" max="57" width="11.44140625" style="260" customWidth="1"/>
    <col min="58" max="62" width="5.6640625" style="260"/>
    <col min="63" max="63" width="11.44140625" style="260" customWidth="1"/>
    <col min="64" max="64" width="5.6640625" style="260"/>
    <col min="65" max="65" width="11.44140625" style="260" customWidth="1"/>
    <col min="66" max="70" width="5.6640625" style="260"/>
    <col min="71" max="71" width="11.44140625" style="260" customWidth="1"/>
    <col min="72" max="76" width="5.6640625" style="260"/>
    <col min="77" max="77" width="11.44140625" style="260" customWidth="1"/>
    <col min="78" max="82" width="5.6640625" style="260"/>
    <col min="83" max="83" width="11.44140625" style="260" customWidth="1"/>
    <col min="84" max="84" width="5.6640625" style="260"/>
    <col min="85" max="85" width="11.44140625" style="260" customWidth="1"/>
    <col min="86" max="90" width="5.6640625" style="260"/>
    <col min="91" max="91" width="11.44140625" style="260" customWidth="1"/>
    <col min="92" max="96" width="5.6640625" style="260"/>
    <col min="97" max="97" width="11.44140625" style="260" customWidth="1"/>
    <col min="98" max="102" width="5.6640625" style="260"/>
    <col min="103" max="103" width="11.44140625" style="260" customWidth="1"/>
    <col min="104" max="104" width="5.6640625" style="260"/>
    <col min="105" max="105" width="11.44140625" style="260" customWidth="1"/>
    <col min="106" max="110" width="5.6640625" style="260"/>
    <col min="111" max="111" width="11.44140625" style="260" customWidth="1"/>
    <col min="112" max="116" width="5.6640625" style="260"/>
    <col min="117" max="117" width="11.44140625" style="260" customWidth="1"/>
    <col min="118" max="122" width="5.6640625" style="260"/>
    <col min="123" max="123" width="11.44140625" style="260" customWidth="1"/>
    <col min="124" max="124" width="5.6640625" style="260"/>
    <col min="125" max="125" width="11.44140625" style="260" customWidth="1"/>
    <col min="126" max="130" width="5.6640625" style="260"/>
    <col min="131" max="131" width="11.44140625" style="260" customWidth="1"/>
    <col min="132" max="136" width="5.6640625" style="260"/>
    <col min="137" max="137" width="11.44140625" style="260" customWidth="1"/>
    <col min="138" max="142" width="5.6640625" style="260"/>
    <col min="143" max="143" width="11.44140625" style="260" customWidth="1"/>
    <col min="144" max="144" width="5.6640625" style="260"/>
    <col min="145" max="145" width="11.44140625" style="260" customWidth="1"/>
    <col min="146" max="150" width="5.6640625" style="260"/>
    <col min="151" max="151" width="11.44140625" style="260" customWidth="1"/>
    <col min="152" max="156" width="5.6640625" style="260"/>
    <col min="157" max="157" width="11.44140625" style="260" customWidth="1"/>
    <col min="158" max="162" width="5.6640625" style="260"/>
    <col min="163" max="163" width="11.44140625" style="260" customWidth="1"/>
    <col min="164" max="182" width="5.6640625" style="260"/>
    <col min="183" max="183" width="11.44140625" style="260" customWidth="1"/>
    <col min="184" max="190" width="5.6640625" style="260"/>
    <col min="191" max="191" width="11.44140625" style="260" customWidth="1"/>
    <col min="192" max="196" width="5.6640625" style="260"/>
    <col min="197" max="197" width="11.44140625" style="260" customWidth="1"/>
    <col min="198" max="202" width="5.6640625" style="260"/>
    <col min="203" max="203" width="11.44140625" style="260" customWidth="1"/>
    <col min="204" max="204" width="5.6640625" style="260"/>
    <col min="205" max="205" width="11.44140625" style="260" customWidth="1"/>
    <col min="206" max="210" width="5.6640625" style="260"/>
    <col min="211" max="211" width="11.44140625" style="260" customWidth="1"/>
    <col min="212" max="216" width="5.6640625" style="260"/>
    <col min="217" max="217" width="11.44140625" style="260" customWidth="1"/>
    <col min="218" max="222" width="5.6640625" style="260"/>
    <col min="223" max="223" width="11.44140625" style="260" customWidth="1"/>
    <col min="224" max="224" width="5.6640625" style="260"/>
    <col min="225" max="226" width="11.44140625" style="260" customWidth="1"/>
    <col min="227" max="230" width="5.6640625" style="260"/>
    <col min="231" max="231" width="11.44140625" style="260" customWidth="1"/>
    <col min="232" max="236" width="5.6640625" style="260"/>
    <col min="237" max="237" width="11.44140625" style="260" customWidth="1"/>
    <col min="238" max="242" width="5.6640625" style="260"/>
    <col min="243" max="243" width="11.44140625" style="260" customWidth="1"/>
    <col min="244" max="244" width="5.6640625" style="260"/>
    <col min="245" max="245" width="11.44140625" style="260" customWidth="1"/>
    <col min="246" max="250" width="5.6640625" style="260"/>
    <col min="251" max="251" width="11.44140625" style="260" customWidth="1"/>
    <col min="252" max="256" width="5.6640625" style="260"/>
    <col min="257" max="257" width="11.44140625" style="260" customWidth="1"/>
    <col min="258" max="16384" width="5.6640625" style="260"/>
  </cols>
  <sheetData>
    <row r="1" spans="1:262" s="255" customFormat="1" ht="13.5" customHeight="1" x14ac:dyDescent="0.25">
      <c r="A1" s="251" t="s">
        <v>19</v>
      </c>
      <c r="B1" s="251"/>
      <c r="C1" s="252"/>
      <c r="D1" s="251"/>
      <c r="E1" s="251"/>
      <c r="F1" s="251"/>
      <c r="G1" s="251"/>
      <c r="H1" s="251"/>
      <c r="I1" s="251"/>
      <c r="J1" s="251" t="s">
        <v>114</v>
      </c>
      <c r="K1" s="253"/>
      <c r="L1" s="251"/>
      <c r="M1" s="251"/>
      <c r="N1" s="251"/>
      <c r="O1" s="251"/>
      <c r="P1" s="254"/>
      <c r="Q1" s="251"/>
      <c r="R1" s="251"/>
      <c r="S1" s="251"/>
      <c r="T1" s="251"/>
      <c r="U1" s="251" t="s">
        <v>114</v>
      </c>
      <c r="V1" s="251"/>
      <c r="W1" s="252"/>
      <c r="X1" s="251"/>
      <c r="Y1" s="251"/>
      <c r="Z1" s="251"/>
      <c r="AA1" s="251"/>
      <c r="AB1" s="251"/>
      <c r="AC1" s="251"/>
      <c r="AD1" s="251" t="s">
        <v>114</v>
      </c>
      <c r="AE1" s="253"/>
      <c r="AF1" s="251"/>
      <c r="AG1" s="251"/>
      <c r="AH1" s="251"/>
      <c r="AI1" s="251"/>
      <c r="AJ1" s="254"/>
      <c r="AK1" s="251"/>
      <c r="AL1" s="251"/>
      <c r="AM1" s="251"/>
      <c r="AN1" s="251"/>
      <c r="AO1" s="251" t="s">
        <v>114</v>
      </c>
      <c r="AP1" s="251"/>
      <c r="AQ1" s="252"/>
      <c r="AR1" s="251"/>
      <c r="AS1" s="251"/>
      <c r="AT1" s="251"/>
      <c r="AU1" s="251"/>
      <c r="AV1" s="251"/>
      <c r="AW1" s="251"/>
      <c r="AX1" s="251" t="s">
        <v>114</v>
      </c>
      <c r="AY1" s="253"/>
      <c r="AZ1" s="251"/>
      <c r="BA1" s="251"/>
      <c r="BB1" s="251"/>
      <c r="BC1" s="251"/>
      <c r="BD1" s="254"/>
      <c r="BE1" s="251"/>
      <c r="BF1" s="251"/>
      <c r="BG1" s="251"/>
      <c r="BH1" s="251"/>
      <c r="BI1" s="251" t="s">
        <v>114</v>
      </c>
      <c r="BJ1" s="251"/>
      <c r="BK1" s="252"/>
      <c r="BL1" s="251"/>
      <c r="BM1" s="251"/>
      <c r="BN1" s="251"/>
      <c r="BO1" s="251"/>
      <c r="BP1" s="251"/>
      <c r="BQ1" s="251"/>
      <c r="BR1" s="251" t="s">
        <v>114</v>
      </c>
      <c r="BS1" s="253"/>
      <c r="BT1" s="251"/>
      <c r="BU1" s="251"/>
      <c r="BV1" s="251"/>
      <c r="BW1" s="251"/>
      <c r="BX1" s="254"/>
      <c r="BY1" s="251"/>
      <c r="BZ1" s="251"/>
      <c r="CA1" s="251"/>
      <c r="CB1" s="251"/>
      <c r="CC1" s="251" t="s">
        <v>114</v>
      </c>
      <c r="CD1" s="251"/>
      <c r="CE1" s="252"/>
      <c r="CF1" s="251"/>
      <c r="CG1" s="251"/>
      <c r="CH1" s="251"/>
      <c r="CI1" s="251"/>
      <c r="CJ1" s="251"/>
      <c r="CK1" s="251"/>
      <c r="CL1" s="251" t="s">
        <v>114</v>
      </c>
      <c r="CM1" s="253"/>
      <c r="CN1" s="251"/>
      <c r="CO1" s="251"/>
      <c r="CP1" s="251"/>
      <c r="CQ1" s="251"/>
      <c r="CR1" s="254"/>
      <c r="CS1" s="251"/>
      <c r="CT1" s="251"/>
      <c r="CU1" s="251"/>
      <c r="CV1" s="251"/>
      <c r="CW1" s="251" t="s">
        <v>114</v>
      </c>
      <c r="CX1" s="251"/>
      <c r="CY1" s="252"/>
      <c r="CZ1" s="251"/>
      <c r="DA1" s="251"/>
      <c r="DB1" s="251"/>
      <c r="DC1" s="251"/>
      <c r="DD1" s="251"/>
      <c r="DE1" s="251"/>
      <c r="DF1" s="251" t="s">
        <v>114</v>
      </c>
      <c r="DG1" s="253"/>
      <c r="DH1" s="251"/>
      <c r="DI1" s="251"/>
      <c r="DJ1" s="251"/>
      <c r="DK1" s="251"/>
      <c r="DL1" s="254"/>
      <c r="DM1" s="251"/>
      <c r="DN1" s="251"/>
      <c r="DO1" s="251"/>
      <c r="DP1" s="251"/>
      <c r="DQ1" s="251" t="s">
        <v>114</v>
      </c>
      <c r="DR1" s="251"/>
      <c r="DS1" s="252"/>
      <c r="DT1" s="251"/>
      <c r="DU1" s="251"/>
      <c r="DV1" s="251"/>
      <c r="DW1" s="251"/>
      <c r="DX1" s="251"/>
      <c r="DY1" s="251"/>
      <c r="DZ1" s="251" t="s">
        <v>114</v>
      </c>
      <c r="EA1" s="253"/>
      <c r="EB1" s="251"/>
      <c r="EC1" s="251"/>
      <c r="ED1" s="251"/>
      <c r="EE1" s="251"/>
      <c r="EF1" s="254"/>
      <c r="EG1" s="251"/>
      <c r="EH1" s="251"/>
      <c r="EI1" s="251"/>
      <c r="EJ1" s="251"/>
      <c r="EK1" s="251" t="s">
        <v>114</v>
      </c>
      <c r="EL1" s="251"/>
      <c r="EM1" s="252"/>
      <c r="EN1" s="251"/>
      <c r="EO1" s="251"/>
      <c r="EP1" s="251"/>
      <c r="EQ1" s="251"/>
      <c r="ER1" s="251"/>
      <c r="ES1" s="251"/>
      <c r="ET1" s="251" t="s">
        <v>114</v>
      </c>
      <c r="EU1" s="253"/>
      <c r="EV1" s="251"/>
      <c r="EW1" s="251"/>
      <c r="EX1" s="251"/>
      <c r="EY1" s="251"/>
      <c r="EZ1" s="254"/>
      <c r="FA1" s="251"/>
      <c r="FB1" s="251"/>
      <c r="FC1" s="251"/>
      <c r="FD1" s="251"/>
      <c r="FE1" s="251" t="s">
        <v>114</v>
      </c>
      <c r="FF1" s="251"/>
      <c r="FG1" s="252"/>
      <c r="FH1" s="251"/>
      <c r="FI1" s="251"/>
      <c r="FJ1" s="251"/>
      <c r="FK1" s="251"/>
      <c r="FL1" s="251"/>
      <c r="FM1" s="251"/>
      <c r="FN1" s="251" t="s">
        <v>114</v>
      </c>
      <c r="FO1" s="253"/>
      <c r="FP1" s="251"/>
      <c r="FQ1" s="251"/>
      <c r="FR1" s="251"/>
      <c r="FS1" s="251"/>
      <c r="FT1" s="254"/>
      <c r="FU1" s="251"/>
      <c r="FV1" s="251"/>
      <c r="FW1" s="251"/>
      <c r="FX1" s="251"/>
      <c r="FY1" s="251" t="s">
        <v>114</v>
      </c>
      <c r="FZ1" s="251"/>
      <c r="GA1" s="252"/>
      <c r="GB1" s="251"/>
      <c r="GC1" s="251"/>
      <c r="GD1" s="251"/>
      <c r="GE1" s="251"/>
      <c r="GF1" s="251"/>
      <c r="GG1" s="251"/>
      <c r="GH1" s="251" t="s">
        <v>114</v>
      </c>
      <c r="GI1" s="253"/>
      <c r="GJ1" s="251"/>
      <c r="GK1" s="251"/>
      <c r="GL1" s="251"/>
      <c r="GM1" s="251"/>
      <c r="GN1" s="254"/>
      <c r="GO1" s="251"/>
      <c r="GP1" s="251"/>
      <c r="GQ1" s="251"/>
      <c r="GR1" s="251"/>
      <c r="GS1" s="251" t="s">
        <v>114</v>
      </c>
      <c r="GT1" s="251"/>
      <c r="GU1" s="252"/>
      <c r="GV1" s="251"/>
      <c r="GW1" s="251"/>
      <c r="GX1" s="251"/>
      <c r="GY1" s="251"/>
      <c r="GZ1" s="251"/>
      <c r="HA1" s="251"/>
      <c r="HB1" s="251" t="s">
        <v>114</v>
      </c>
      <c r="HC1" s="253"/>
      <c r="HD1" s="251"/>
      <c r="HE1" s="251"/>
      <c r="HF1" s="251"/>
      <c r="HG1" s="251"/>
      <c r="HH1" s="254"/>
      <c r="HI1" s="251"/>
      <c r="HJ1" s="251"/>
      <c r="HK1" s="251"/>
      <c r="HL1" s="251"/>
      <c r="HM1" s="251" t="s">
        <v>114</v>
      </c>
      <c r="HN1" s="251"/>
      <c r="HO1" s="252"/>
      <c r="HP1" s="251"/>
      <c r="HQ1" s="251"/>
      <c r="HR1" s="251"/>
      <c r="HS1" s="251"/>
      <c r="HT1" s="251"/>
      <c r="HU1" s="251"/>
      <c r="HV1" s="251" t="s">
        <v>114</v>
      </c>
      <c r="HW1" s="253"/>
      <c r="HX1" s="251"/>
      <c r="HY1" s="251"/>
      <c r="HZ1" s="251"/>
      <c r="IA1" s="251"/>
      <c r="IB1" s="254"/>
      <c r="IC1" s="251"/>
      <c r="ID1" s="251"/>
      <c r="IE1" s="251"/>
      <c r="IF1" s="251"/>
      <c r="IG1" s="251" t="s">
        <v>114</v>
      </c>
      <c r="IH1" s="251"/>
      <c r="II1" s="252"/>
      <c r="IJ1" s="251"/>
      <c r="IK1" s="251"/>
      <c r="IL1" s="251"/>
      <c r="IM1" s="251"/>
      <c r="IN1" s="251"/>
      <c r="IO1" s="251"/>
      <c r="IP1" s="251" t="s">
        <v>114</v>
      </c>
      <c r="IQ1" s="253"/>
      <c r="IR1" s="251"/>
      <c r="IS1" s="251"/>
      <c r="IT1" s="251"/>
      <c r="IU1" s="251"/>
      <c r="IV1" s="254"/>
      <c r="IW1" s="251"/>
      <c r="IX1" s="251"/>
      <c r="IY1" s="251"/>
      <c r="IZ1" s="251"/>
      <c r="JA1" s="251" t="s">
        <v>114</v>
      </c>
      <c r="JB1" s="251"/>
    </row>
    <row r="2" spans="1:262" s="255" customFormat="1" ht="13.5" customHeight="1" x14ac:dyDescent="0.25">
      <c r="A2" s="251" t="s">
        <v>125</v>
      </c>
      <c r="B2" s="251"/>
      <c r="C2" s="252"/>
      <c r="D2" s="251"/>
      <c r="E2" s="251"/>
      <c r="F2" s="251"/>
      <c r="G2" s="251"/>
      <c r="H2" s="251"/>
      <c r="I2" s="251"/>
      <c r="J2" s="251"/>
      <c r="K2" s="253"/>
      <c r="L2" s="251"/>
      <c r="M2" s="251"/>
      <c r="N2" s="251"/>
      <c r="O2" s="251"/>
      <c r="P2" s="254"/>
      <c r="Q2" s="251"/>
      <c r="R2" s="251"/>
      <c r="S2" s="251"/>
      <c r="T2" s="251"/>
      <c r="U2" s="251"/>
      <c r="V2" s="251"/>
      <c r="W2" s="252"/>
      <c r="X2" s="251"/>
      <c r="Y2" s="251"/>
      <c r="Z2" s="251"/>
      <c r="AA2" s="251"/>
      <c r="AB2" s="251"/>
      <c r="AC2" s="251"/>
      <c r="AD2" s="251"/>
      <c r="AE2" s="253"/>
      <c r="AF2" s="251"/>
      <c r="AG2" s="251"/>
      <c r="AH2" s="251"/>
      <c r="AI2" s="251"/>
      <c r="AJ2" s="254"/>
      <c r="AK2" s="251"/>
      <c r="AL2" s="251"/>
      <c r="AM2" s="251"/>
      <c r="AN2" s="251"/>
      <c r="AO2" s="251"/>
      <c r="AP2" s="251"/>
      <c r="AQ2" s="252"/>
      <c r="AR2" s="251"/>
      <c r="AS2" s="251"/>
      <c r="AT2" s="251"/>
      <c r="AU2" s="251"/>
      <c r="AV2" s="251"/>
      <c r="AW2" s="251"/>
      <c r="AX2" s="251"/>
      <c r="AY2" s="253"/>
      <c r="AZ2" s="251"/>
      <c r="BA2" s="251"/>
      <c r="BB2" s="251"/>
      <c r="BC2" s="251"/>
      <c r="BD2" s="254"/>
      <c r="BE2" s="251"/>
      <c r="BF2" s="251"/>
      <c r="BG2" s="251"/>
      <c r="BH2" s="251"/>
      <c r="BI2" s="251"/>
      <c r="BJ2" s="251"/>
      <c r="BK2" s="252"/>
      <c r="BL2" s="251"/>
      <c r="BM2" s="251"/>
      <c r="BN2" s="251"/>
      <c r="BO2" s="251"/>
      <c r="BP2" s="251"/>
      <c r="BQ2" s="251"/>
      <c r="BR2" s="251"/>
      <c r="BS2" s="253"/>
      <c r="BT2" s="251"/>
      <c r="BU2" s="251"/>
      <c r="BV2" s="251"/>
      <c r="BW2" s="251"/>
      <c r="BX2" s="254"/>
      <c r="BY2" s="251"/>
      <c r="BZ2" s="251"/>
      <c r="CA2" s="251"/>
      <c r="CB2" s="251"/>
      <c r="CC2" s="251"/>
      <c r="CD2" s="251"/>
      <c r="CE2" s="252"/>
      <c r="CF2" s="251"/>
      <c r="CG2" s="251"/>
      <c r="CH2" s="251"/>
      <c r="CI2" s="251"/>
      <c r="CJ2" s="251"/>
      <c r="CK2" s="251"/>
      <c r="CL2" s="251"/>
      <c r="CM2" s="253"/>
      <c r="CN2" s="251"/>
      <c r="CO2" s="251"/>
      <c r="CP2" s="251"/>
      <c r="CQ2" s="251"/>
      <c r="CR2" s="254"/>
      <c r="CS2" s="251"/>
      <c r="CT2" s="251"/>
      <c r="CU2" s="251"/>
      <c r="CV2" s="251"/>
      <c r="CW2" s="251"/>
      <c r="CX2" s="251"/>
      <c r="CY2" s="252"/>
      <c r="CZ2" s="251"/>
      <c r="DA2" s="251"/>
      <c r="DB2" s="251"/>
      <c r="DC2" s="251"/>
      <c r="DD2" s="251"/>
      <c r="DE2" s="251"/>
      <c r="DF2" s="251"/>
      <c r="DG2" s="253"/>
      <c r="DH2" s="251"/>
      <c r="DI2" s="251"/>
      <c r="DJ2" s="251"/>
      <c r="DK2" s="251"/>
      <c r="DL2" s="254"/>
      <c r="DM2" s="251"/>
      <c r="DN2" s="251"/>
      <c r="DO2" s="251"/>
      <c r="DP2" s="251"/>
      <c r="DQ2" s="251"/>
      <c r="DR2" s="251"/>
      <c r="DS2" s="252"/>
      <c r="DT2" s="251"/>
      <c r="DU2" s="251"/>
      <c r="DV2" s="251"/>
      <c r="DW2" s="251"/>
      <c r="DX2" s="251"/>
      <c r="DY2" s="251"/>
      <c r="DZ2" s="251"/>
      <c r="EA2" s="253"/>
      <c r="EB2" s="251"/>
      <c r="EC2" s="251"/>
      <c r="ED2" s="251"/>
      <c r="EE2" s="251"/>
      <c r="EF2" s="254"/>
      <c r="EG2" s="251"/>
      <c r="EH2" s="251"/>
      <c r="EI2" s="251"/>
      <c r="EJ2" s="251"/>
      <c r="EK2" s="251"/>
      <c r="EL2" s="251"/>
      <c r="EM2" s="252"/>
      <c r="EN2" s="251"/>
      <c r="EO2" s="251"/>
      <c r="EP2" s="251"/>
      <c r="EQ2" s="251"/>
      <c r="ER2" s="251"/>
      <c r="ES2" s="251"/>
      <c r="ET2" s="251"/>
      <c r="EU2" s="253"/>
      <c r="EV2" s="251"/>
      <c r="EW2" s="251"/>
      <c r="EX2" s="251"/>
      <c r="EY2" s="251"/>
      <c r="EZ2" s="254"/>
      <c r="FA2" s="251"/>
      <c r="FB2" s="251"/>
      <c r="FC2" s="251"/>
      <c r="FD2" s="251"/>
      <c r="FE2" s="251"/>
      <c r="FF2" s="251"/>
      <c r="FG2" s="252"/>
      <c r="FH2" s="251"/>
      <c r="FI2" s="251"/>
      <c r="FJ2" s="251"/>
      <c r="FK2" s="251"/>
      <c r="FL2" s="251"/>
      <c r="FM2" s="251"/>
      <c r="FN2" s="251"/>
      <c r="FO2" s="253"/>
      <c r="FP2" s="251"/>
      <c r="FQ2" s="251"/>
      <c r="FR2" s="251"/>
      <c r="FS2" s="251"/>
      <c r="FT2" s="254"/>
      <c r="FU2" s="251"/>
      <c r="FV2" s="251"/>
      <c r="FW2" s="251"/>
      <c r="FX2" s="251"/>
      <c r="FY2" s="251"/>
      <c r="FZ2" s="251"/>
      <c r="GA2" s="252"/>
      <c r="GB2" s="251"/>
      <c r="GC2" s="251"/>
      <c r="GD2" s="251"/>
      <c r="GE2" s="251"/>
      <c r="GF2" s="251"/>
      <c r="GG2" s="251"/>
      <c r="GH2" s="251"/>
      <c r="GI2" s="253"/>
      <c r="GJ2" s="251"/>
      <c r="GK2" s="251"/>
      <c r="GL2" s="251"/>
      <c r="GM2" s="251"/>
      <c r="GN2" s="254"/>
      <c r="GO2" s="251"/>
      <c r="GP2" s="251"/>
      <c r="GQ2" s="251"/>
      <c r="GR2" s="251"/>
      <c r="GS2" s="251"/>
      <c r="GT2" s="251"/>
      <c r="GU2" s="252"/>
      <c r="GV2" s="251"/>
      <c r="GW2" s="251"/>
      <c r="GX2" s="251"/>
      <c r="GY2" s="251"/>
      <c r="GZ2" s="251"/>
      <c r="HA2" s="251"/>
      <c r="HB2" s="251"/>
      <c r="HC2" s="253"/>
      <c r="HD2" s="251"/>
      <c r="HE2" s="251"/>
      <c r="HF2" s="251"/>
      <c r="HG2" s="251"/>
      <c r="HH2" s="254"/>
      <c r="HI2" s="251"/>
      <c r="HJ2" s="251"/>
      <c r="HK2" s="251"/>
      <c r="HL2" s="251"/>
      <c r="HM2" s="251"/>
      <c r="HN2" s="251"/>
      <c r="HO2" s="252"/>
      <c r="HP2" s="251"/>
      <c r="HQ2" s="251"/>
      <c r="HR2" s="251"/>
      <c r="HS2" s="251"/>
      <c r="HT2" s="251"/>
      <c r="HU2" s="251"/>
      <c r="HV2" s="251"/>
      <c r="HW2" s="253"/>
      <c r="HX2" s="251"/>
      <c r="HY2" s="251"/>
      <c r="HZ2" s="251"/>
      <c r="IA2" s="251"/>
      <c r="IB2" s="254"/>
      <c r="IC2" s="251"/>
      <c r="ID2" s="251"/>
      <c r="IE2" s="251"/>
      <c r="IF2" s="251"/>
      <c r="IG2" s="251"/>
      <c r="IH2" s="251"/>
      <c r="II2" s="252"/>
      <c r="IJ2" s="251"/>
      <c r="IK2" s="251"/>
      <c r="IL2" s="251"/>
      <c r="IM2" s="251"/>
      <c r="IN2" s="251"/>
      <c r="IO2" s="251"/>
      <c r="IP2" s="251"/>
      <c r="IQ2" s="253"/>
      <c r="IR2" s="251"/>
      <c r="IS2" s="251"/>
      <c r="IT2" s="251"/>
      <c r="IU2" s="251"/>
      <c r="IV2" s="254"/>
      <c r="IW2" s="251"/>
      <c r="IX2" s="251"/>
      <c r="IY2" s="251"/>
      <c r="IZ2" s="251"/>
      <c r="JA2" s="251"/>
      <c r="JB2" s="251"/>
    </row>
    <row r="3" spans="1:262" ht="13.5" customHeight="1" x14ac:dyDescent="0.25">
      <c r="A3" s="256" t="s">
        <v>20</v>
      </c>
      <c r="B3" s="256"/>
      <c r="C3" s="257"/>
      <c r="D3" s="256"/>
      <c r="E3" s="256"/>
      <c r="F3" s="256"/>
      <c r="G3" s="256"/>
      <c r="H3" s="256"/>
      <c r="I3" s="256"/>
      <c r="J3" s="256"/>
      <c r="K3" s="258"/>
      <c r="L3" s="256"/>
      <c r="M3" s="256"/>
      <c r="N3" s="256"/>
      <c r="O3" s="256"/>
      <c r="P3" s="259"/>
      <c r="Q3" s="256"/>
      <c r="R3" s="256"/>
      <c r="S3" s="256"/>
      <c r="T3" s="256"/>
      <c r="U3" s="256"/>
      <c r="V3" s="256"/>
      <c r="W3" s="257"/>
      <c r="X3" s="256"/>
      <c r="Y3" s="256"/>
      <c r="Z3" s="256"/>
      <c r="AA3" s="256"/>
      <c r="AB3" s="256"/>
      <c r="AC3" s="256"/>
      <c r="AD3" s="256"/>
      <c r="AE3" s="258"/>
      <c r="AF3" s="256"/>
      <c r="AG3" s="256"/>
      <c r="AH3" s="256"/>
      <c r="AI3" s="256"/>
      <c r="AJ3" s="259"/>
      <c r="AK3" s="256"/>
      <c r="AL3" s="256"/>
      <c r="AM3" s="256"/>
      <c r="AN3" s="256"/>
      <c r="AO3" s="256"/>
      <c r="AP3" s="256"/>
      <c r="AQ3" s="257"/>
      <c r="AR3" s="256"/>
      <c r="AS3" s="256"/>
      <c r="AT3" s="256"/>
      <c r="AU3" s="256"/>
      <c r="AV3" s="256"/>
      <c r="AW3" s="256"/>
      <c r="AX3" s="256"/>
      <c r="AY3" s="258"/>
      <c r="AZ3" s="256"/>
      <c r="BA3" s="256"/>
      <c r="BB3" s="256"/>
      <c r="BC3" s="256"/>
      <c r="BD3" s="259"/>
      <c r="BE3" s="256"/>
      <c r="BF3" s="256"/>
      <c r="BG3" s="256"/>
      <c r="BH3" s="256"/>
      <c r="BI3" s="256"/>
      <c r="BJ3" s="256"/>
      <c r="BK3" s="257"/>
      <c r="BL3" s="256"/>
      <c r="BM3" s="256"/>
      <c r="BN3" s="256"/>
      <c r="BO3" s="256"/>
      <c r="BP3" s="256"/>
      <c r="BQ3" s="256"/>
      <c r="BR3" s="256"/>
      <c r="BS3" s="258"/>
      <c r="BT3" s="256"/>
      <c r="BU3" s="256"/>
      <c r="BV3" s="256"/>
      <c r="BW3" s="256"/>
      <c r="BX3" s="259"/>
      <c r="BY3" s="256"/>
      <c r="BZ3" s="256"/>
      <c r="CA3" s="256"/>
      <c r="CB3" s="256"/>
      <c r="CC3" s="256"/>
      <c r="CD3" s="256"/>
      <c r="CE3" s="257"/>
      <c r="CF3" s="256"/>
      <c r="CG3" s="256"/>
      <c r="CH3" s="256"/>
      <c r="CI3" s="256"/>
      <c r="CJ3" s="256"/>
      <c r="CK3" s="256"/>
      <c r="CL3" s="256"/>
      <c r="CM3" s="258"/>
      <c r="CN3" s="256"/>
      <c r="CO3" s="256"/>
      <c r="CP3" s="256"/>
      <c r="CQ3" s="256"/>
      <c r="CR3" s="259"/>
      <c r="CS3" s="256"/>
      <c r="CT3" s="256"/>
      <c r="CU3" s="256"/>
      <c r="CV3" s="256"/>
      <c r="CW3" s="256"/>
      <c r="CX3" s="256"/>
      <c r="CY3" s="257"/>
      <c r="CZ3" s="256"/>
      <c r="DA3" s="256"/>
      <c r="DB3" s="256"/>
      <c r="DC3" s="256"/>
      <c r="DD3" s="256"/>
      <c r="DE3" s="256"/>
      <c r="DF3" s="256"/>
      <c r="DG3" s="258"/>
      <c r="DH3" s="256"/>
      <c r="DI3" s="256"/>
      <c r="DJ3" s="256"/>
      <c r="DK3" s="256"/>
      <c r="DL3" s="259"/>
      <c r="DM3" s="256"/>
      <c r="DN3" s="256"/>
      <c r="DO3" s="256"/>
      <c r="DP3" s="256"/>
      <c r="DQ3" s="256"/>
      <c r="DR3" s="256"/>
      <c r="DS3" s="257"/>
      <c r="DT3" s="256"/>
      <c r="DU3" s="256"/>
      <c r="DV3" s="256"/>
      <c r="DW3" s="256"/>
      <c r="DX3" s="256"/>
      <c r="DY3" s="256"/>
      <c r="DZ3" s="256"/>
      <c r="EA3" s="258"/>
      <c r="EB3" s="256"/>
      <c r="EC3" s="256"/>
      <c r="ED3" s="256"/>
      <c r="EE3" s="256"/>
      <c r="EF3" s="259"/>
      <c r="EG3" s="256"/>
      <c r="EH3" s="256"/>
      <c r="EI3" s="256"/>
      <c r="EJ3" s="256"/>
      <c r="EK3" s="256"/>
      <c r="EL3" s="256"/>
      <c r="EM3" s="257"/>
      <c r="EN3" s="256"/>
      <c r="EO3" s="256"/>
      <c r="EP3" s="256"/>
      <c r="EQ3" s="256"/>
      <c r="ER3" s="256"/>
      <c r="ES3" s="256"/>
      <c r="ET3" s="256"/>
      <c r="EU3" s="258"/>
      <c r="EV3" s="256"/>
      <c r="EW3" s="256"/>
      <c r="EX3" s="256"/>
      <c r="EY3" s="256"/>
      <c r="EZ3" s="259"/>
      <c r="FA3" s="256"/>
      <c r="FB3" s="256"/>
      <c r="FC3" s="256"/>
      <c r="FD3" s="256"/>
      <c r="FE3" s="256"/>
      <c r="FF3" s="256"/>
      <c r="FG3" s="257"/>
      <c r="FH3" s="256"/>
      <c r="FI3" s="256"/>
      <c r="FJ3" s="256"/>
      <c r="FK3" s="256"/>
      <c r="FL3" s="256"/>
      <c r="FM3" s="256"/>
      <c r="FN3" s="256"/>
      <c r="FO3" s="258"/>
      <c r="FP3" s="256"/>
      <c r="FQ3" s="256"/>
      <c r="FR3" s="256"/>
      <c r="FS3" s="256"/>
      <c r="FT3" s="259"/>
      <c r="FU3" s="256"/>
      <c r="FV3" s="256"/>
      <c r="FW3" s="256"/>
      <c r="FX3" s="256"/>
      <c r="FY3" s="256"/>
      <c r="FZ3" s="256"/>
      <c r="GA3" s="257"/>
      <c r="GB3" s="256"/>
      <c r="GC3" s="256"/>
      <c r="GD3" s="256"/>
      <c r="GE3" s="256"/>
      <c r="GF3" s="256"/>
      <c r="GG3" s="256"/>
      <c r="GH3" s="256"/>
      <c r="GI3" s="258"/>
      <c r="GJ3" s="256"/>
      <c r="GK3" s="256"/>
      <c r="GL3" s="256"/>
      <c r="GM3" s="256"/>
      <c r="GN3" s="259"/>
      <c r="GO3" s="256"/>
      <c r="GP3" s="256"/>
      <c r="GQ3" s="256"/>
      <c r="GR3" s="256"/>
      <c r="GS3" s="256"/>
      <c r="GT3" s="256"/>
      <c r="GU3" s="257"/>
      <c r="GV3" s="256"/>
      <c r="GW3" s="256"/>
      <c r="GX3" s="256"/>
      <c r="GY3" s="256"/>
      <c r="GZ3" s="256"/>
      <c r="HA3" s="256"/>
      <c r="HB3" s="256"/>
      <c r="HC3" s="258"/>
      <c r="HD3" s="256"/>
      <c r="HE3" s="256"/>
      <c r="HF3" s="256"/>
      <c r="HG3" s="256"/>
      <c r="HH3" s="259"/>
      <c r="HI3" s="256"/>
      <c r="HJ3" s="256"/>
      <c r="HK3" s="256"/>
      <c r="HL3" s="256"/>
      <c r="HM3" s="256"/>
      <c r="HN3" s="256"/>
      <c r="HO3" s="257"/>
      <c r="HP3" s="256"/>
      <c r="HQ3" s="256"/>
      <c r="HR3" s="256"/>
      <c r="HS3" s="256"/>
      <c r="HT3" s="256"/>
      <c r="HU3" s="256"/>
      <c r="HV3" s="256"/>
      <c r="HW3" s="258"/>
      <c r="HX3" s="256"/>
      <c r="HY3" s="256"/>
      <c r="HZ3" s="256"/>
      <c r="IA3" s="256"/>
      <c r="IB3" s="259"/>
      <c r="IC3" s="256"/>
      <c r="ID3" s="256"/>
      <c r="IE3" s="256"/>
      <c r="IF3" s="256"/>
      <c r="IG3" s="256"/>
      <c r="IH3" s="256"/>
      <c r="II3" s="257"/>
      <c r="IJ3" s="256"/>
      <c r="IK3" s="256"/>
      <c r="IL3" s="256"/>
      <c r="IM3" s="256"/>
      <c r="IN3" s="256"/>
      <c r="IO3" s="256"/>
      <c r="IP3" s="256"/>
      <c r="IQ3" s="258"/>
      <c r="IR3" s="256"/>
      <c r="IS3" s="256"/>
      <c r="IT3" s="256"/>
      <c r="IU3" s="256"/>
      <c r="IV3" s="259"/>
      <c r="IW3" s="256"/>
      <c r="IX3" s="256"/>
      <c r="IY3" s="256"/>
      <c r="IZ3" s="256"/>
      <c r="JA3" s="256"/>
      <c r="JB3" s="256"/>
    </row>
    <row r="4" spans="1:262" s="266" customFormat="1" ht="13.5" customHeight="1" x14ac:dyDescent="0.25">
      <c r="A4" s="261" t="s">
        <v>21</v>
      </c>
      <c r="B4" s="262"/>
      <c r="C4" s="263"/>
      <c r="D4" s="262"/>
      <c r="E4" s="262"/>
      <c r="F4" s="262"/>
      <c r="G4" s="262"/>
      <c r="H4" s="262"/>
      <c r="I4" s="262"/>
      <c r="J4" s="262"/>
      <c r="K4" s="264"/>
      <c r="L4" s="262"/>
      <c r="M4" s="262"/>
      <c r="N4" s="262"/>
      <c r="O4" s="262"/>
      <c r="P4" s="265"/>
      <c r="Q4" s="262"/>
      <c r="R4" s="262"/>
      <c r="S4" s="262"/>
      <c r="T4" s="262"/>
      <c r="U4" s="262"/>
      <c r="V4" s="262"/>
      <c r="W4" s="263"/>
      <c r="X4" s="262"/>
      <c r="Y4" s="262"/>
      <c r="Z4" s="262"/>
      <c r="AA4" s="262"/>
      <c r="AB4" s="262"/>
      <c r="AC4" s="262"/>
      <c r="AD4" s="262"/>
      <c r="AE4" s="264"/>
      <c r="AF4" s="262"/>
      <c r="AG4" s="262"/>
      <c r="AH4" s="262"/>
      <c r="AI4" s="262"/>
      <c r="AJ4" s="265"/>
      <c r="AK4" s="262"/>
      <c r="AL4" s="262"/>
      <c r="AM4" s="262"/>
      <c r="AN4" s="262"/>
      <c r="AO4" s="262"/>
      <c r="AP4" s="262"/>
      <c r="AQ4" s="263"/>
      <c r="AR4" s="262"/>
      <c r="AS4" s="262"/>
      <c r="AT4" s="262"/>
      <c r="AU4" s="262"/>
      <c r="AV4" s="262"/>
      <c r="AW4" s="262"/>
      <c r="AX4" s="262"/>
      <c r="AY4" s="264"/>
      <c r="AZ4" s="262"/>
      <c r="BA4" s="262"/>
      <c r="BB4" s="262"/>
      <c r="BC4" s="262"/>
      <c r="BD4" s="265"/>
      <c r="BE4" s="262"/>
      <c r="BF4" s="262"/>
      <c r="BG4" s="262"/>
      <c r="BH4" s="262"/>
      <c r="BI4" s="262"/>
      <c r="BJ4" s="262"/>
      <c r="BK4" s="263"/>
      <c r="BL4" s="262"/>
      <c r="BM4" s="262"/>
      <c r="BN4" s="262"/>
      <c r="BO4" s="262"/>
      <c r="BP4" s="262"/>
      <c r="BQ4" s="262"/>
      <c r="BR4" s="262"/>
      <c r="BS4" s="264"/>
      <c r="BT4" s="262"/>
      <c r="BU4" s="262"/>
      <c r="BV4" s="262"/>
      <c r="BW4" s="262"/>
      <c r="BX4" s="265"/>
      <c r="BY4" s="262"/>
      <c r="BZ4" s="262"/>
      <c r="CA4" s="262"/>
      <c r="CB4" s="262"/>
      <c r="CC4" s="262"/>
      <c r="CD4" s="262"/>
      <c r="CE4" s="263"/>
      <c r="CF4" s="262"/>
      <c r="CG4" s="262"/>
      <c r="CH4" s="262"/>
      <c r="CI4" s="262"/>
      <c r="CJ4" s="262"/>
      <c r="CK4" s="262"/>
      <c r="CL4" s="262"/>
      <c r="CM4" s="264"/>
      <c r="CN4" s="262"/>
      <c r="CO4" s="262"/>
      <c r="CP4" s="262"/>
      <c r="CQ4" s="262"/>
      <c r="CR4" s="265"/>
      <c r="CS4" s="262"/>
      <c r="CT4" s="262"/>
      <c r="CU4" s="262"/>
      <c r="CV4" s="262"/>
      <c r="CW4" s="262"/>
      <c r="CX4" s="262"/>
      <c r="CY4" s="263"/>
      <c r="CZ4" s="262"/>
      <c r="DA4" s="262"/>
      <c r="DB4" s="262"/>
      <c r="DC4" s="262"/>
      <c r="DD4" s="262"/>
      <c r="DE4" s="262"/>
      <c r="DF4" s="262"/>
      <c r="DG4" s="264"/>
      <c r="DH4" s="262"/>
      <c r="DI4" s="262"/>
      <c r="DJ4" s="262"/>
      <c r="DK4" s="262"/>
      <c r="DL4" s="265"/>
      <c r="DM4" s="262"/>
      <c r="DN4" s="262"/>
      <c r="DO4" s="262"/>
      <c r="DP4" s="262"/>
      <c r="DQ4" s="262"/>
      <c r="DR4" s="262"/>
      <c r="DS4" s="263"/>
      <c r="DT4" s="262"/>
      <c r="DU4" s="262"/>
      <c r="DV4" s="262"/>
      <c r="DW4" s="262"/>
      <c r="DX4" s="262"/>
      <c r="DY4" s="262"/>
      <c r="DZ4" s="262"/>
      <c r="EA4" s="264"/>
      <c r="EB4" s="262"/>
      <c r="EC4" s="262"/>
      <c r="ED4" s="262"/>
      <c r="EE4" s="262"/>
      <c r="EF4" s="265"/>
      <c r="EG4" s="262"/>
      <c r="EH4" s="262"/>
      <c r="EI4" s="262"/>
      <c r="EJ4" s="262"/>
      <c r="EK4" s="262"/>
      <c r="EL4" s="262"/>
      <c r="EM4" s="263"/>
      <c r="EN4" s="262"/>
      <c r="EO4" s="262"/>
      <c r="EP4" s="262"/>
      <c r="EQ4" s="262"/>
      <c r="ER4" s="262"/>
      <c r="ES4" s="262"/>
      <c r="ET4" s="262"/>
      <c r="EU4" s="264"/>
      <c r="EV4" s="262"/>
      <c r="EW4" s="262"/>
      <c r="EX4" s="262"/>
      <c r="EY4" s="262"/>
      <c r="EZ4" s="265"/>
      <c r="FA4" s="262"/>
      <c r="FB4" s="262"/>
      <c r="FC4" s="262"/>
      <c r="FD4" s="262"/>
      <c r="FE4" s="262"/>
      <c r="FF4" s="262"/>
      <c r="FG4" s="263"/>
      <c r="FH4" s="262"/>
      <c r="FI4" s="262"/>
      <c r="FJ4" s="262"/>
      <c r="FK4" s="262"/>
      <c r="FL4" s="262"/>
      <c r="FM4" s="262"/>
      <c r="FN4" s="262"/>
      <c r="FO4" s="264"/>
      <c r="FP4" s="262"/>
      <c r="FQ4" s="262"/>
      <c r="FR4" s="262"/>
      <c r="FS4" s="262"/>
      <c r="FT4" s="265"/>
      <c r="FU4" s="262"/>
      <c r="FV4" s="262"/>
      <c r="FW4" s="262"/>
      <c r="FX4" s="262"/>
      <c r="FY4" s="262"/>
      <c r="FZ4" s="262"/>
      <c r="GA4" s="263"/>
      <c r="GB4" s="262"/>
      <c r="GC4" s="262"/>
      <c r="GD4" s="262"/>
      <c r="GE4" s="262"/>
      <c r="GF4" s="262"/>
      <c r="GG4" s="262"/>
      <c r="GH4" s="262"/>
      <c r="GI4" s="264"/>
      <c r="GJ4" s="262"/>
      <c r="GK4" s="262"/>
      <c r="GL4" s="262"/>
      <c r="GM4" s="262"/>
      <c r="GN4" s="265"/>
      <c r="GO4" s="262"/>
      <c r="GP4" s="262"/>
      <c r="GQ4" s="262"/>
      <c r="GR4" s="262"/>
      <c r="GS4" s="262"/>
      <c r="GT4" s="262"/>
      <c r="GU4" s="263"/>
      <c r="GV4" s="262"/>
      <c r="GW4" s="262"/>
      <c r="GX4" s="262"/>
      <c r="GY4" s="262"/>
      <c r="GZ4" s="262"/>
      <c r="HA4" s="262"/>
      <c r="HB4" s="262"/>
      <c r="HC4" s="264"/>
      <c r="HD4" s="262"/>
      <c r="HE4" s="262"/>
      <c r="HF4" s="262"/>
      <c r="HG4" s="262"/>
      <c r="HH4" s="265"/>
      <c r="HI4" s="262"/>
      <c r="HJ4" s="262"/>
      <c r="HK4" s="262"/>
      <c r="HL4" s="262"/>
      <c r="HM4" s="262"/>
      <c r="HN4" s="262"/>
      <c r="HO4" s="263"/>
      <c r="HP4" s="262"/>
      <c r="HQ4" s="262"/>
      <c r="HR4" s="262"/>
      <c r="HS4" s="262"/>
      <c r="HT4" s="262"/>
      <c r="HU4" s="262"/>
      <c r="HV4" s="262"/>
      <c r="HW4" s="264"/>
      <c r="HX4" s="262"/>
      <c r="HY4" s="262"/>
      <c r="HZ4" s="262"/>
      <c r="IA4" s="262"/>
      <c r="IB4" s="265"/>
      <c r="IC4" s="262"/>
      <c r="ID4" s="262"/>
      <c r="IE4" s="262"/>
      <c r="IF4" s="262"/>
      <c r="IG4" s="262"/>
      <c r="IH4" s="262"/>
      <c r="II4" s="263"/>
      <c r="IJ4" s="262"/>
      <c r="IK4" s="262"/>
      <c r="IL4" s="262"/>
      <c r="IM4" s="262"/>
      <c r="IN4" s="262"/>
      <c r="IO4" s="262"/>
      <c r="IP4" s="262"/>
      <c r="IQ4" s="264"/>
      <c r="IR4" s="262"/>
      <c r="IS4" s="262"/>
      <c r="IT4" s="262"/>
      <c r="IU4" s="262"/>
      <c r="IV4" s="265"/>
      <c r="IW4" s="262"/>
      <c r="IX4" s="262"/>
      <c r="IY4" s="262"/>
      <c r="IZ4" s="262"/>
      <c r="JA4" s="262"/>
      <c r="JB4" s="262"/>
    </row>
    <row r="5" spans="1:262" s="266" customFormat="1" ht="13.5" customHeight="1" x14ac:dyDescent="0.25">
      <c r="A5" s="261" t="s">
        <v>22</v>
      </c>
      <c r="B5" s="262"/>
      <c r="C5" s="263"/>
      <c r="D5" s="262"/>
      <c r="E5" s="262"/>
      <c r="F5" s="262"/>
      <c r="G5" s="262"/>
      <c r="H5" s="262"/>
      <c r="I5" s="262"/>
      <c r="J5" s="262"/>
      <c r="K5" s="264"/>
      <c r="L5" s="262"/>
      <c r="M5" s="262"/>
      <c r="N5" s="262"/>
      <c r="O5" s="262"/>
      <c r="P5" s="265"/>
      <c r="Q5" s="262"/>
      <c r="R5" s="262"/>
      <c r="S5" s="262"/>
      <c r="T5" s="262"/>
      <c r="U5" s="262"/>
      <c r="V5" s="262"/>
      <c r="W5" s="263"/>
      <c r="X5" s="262"/>
      <c r="Y5" s="262"/>
      <c r="Z5" s="262"/>
      <c r="AA5" s="262"/>
      <c r="AB5" s="262"/>
      <c r="AC5" s="262"/>
      <c r="AD5" s="262"/>
      <c r="AE5" s="264"/>
      <c r="AF5" s="262"/>
      <c r="AG5" s="262"/>
      <c r="AH5" s="262"/>
      <c r="AI5" s="262"/>
      <c r="AJ5" s="265"/>
      <c r="AK5" s="262"/>
      <c r="AL5" s="262"/>
      <c r="AM5" s="262"/>
      <c r="AN5" s="262"/>
      <c r="AO5" s="262"/>
      <c r="AP5" s="262"/>
      <c r="AQ5" s="263"/>
      <c r="AR5" s="262"/>
      <c r="AS5" s="262"/>
      <c r="AT5" s="262"/>
      <c r="AU5" s="262"/>
      <c r="AV5" s="262"/>
      <c r="AW5" s="262"/>
      <c r="AX5" s="262"/>
      <c r="AY5" s="264"/>
      <c r="AZ5" s="262"/>
      <c r="BA5" s="262"/>
      <c r="BB5" s="262"/>
      <c r="BC5" s="262"/>
      <c r="BD5" s="265"/>
      <c r="BE5" s="262"/>
      <c r="BF5" s="262"/>
      <c r="BG5" s="262"/>
      <c r="BH5" s="262"/>
      <c r="BI5" s="262"/>
      <c r="BJ5" s="262"/>
      <c r="BK5" s="263"/>
      <c r="BL5" s="262"/>
      <c r="BM5" s="262"/>
      <c r="BN5" s="262"/>
      <c r="BO5" s="262"/>
      <c r="BP5" s="262"/>
      <c r="BQ5" s="262"/>
      <c r="BR5" s="262"/>
      <c r="BS5" s="264"/>
      <c r="BT5" s="262"/>
      <c r="BU5" s="262"/>
      <c r="BV5" s="262"/>
      <c r="BW5" s="262"/>
      <c r="BX5" s="265"/>
      <c r="BY5" s="262"/>
      <c r="BZ5" s="262"/>
      <c r="CA5" s="262"/>
      <c r="CB5" s="262"/>
      <c r="CC5" s="262"/>
      <c r="CD5" s="262"/>
      <c r="CE5" s="263"/>
      <c r="CF5" s="262"/>
      <c r="CG5" s="262"/>
      <c r="CH5" s="262"/>
      <c r="CI5" s="262"/>
      <c r="CJ5" s="262"/>
      <c r="CK5" s="262"/>
      <c r="CL5" s="262"/>
      <c r="CM5" s="264"/>
      <c r="CN5" s="262"/>
      <c r="CO5" s="262"/>
      <c r="CP5" s="262"/>
      <c r="CQ5" s="262"/>
      <c r="CR5" s="265"/>
      <c r="CS5" s="262"/>
      <c r="CT5" s="262"/>
      <c r="CU5" s="262"/>
      <c r="CV5" s="262"/>
      <c r="CW5" s="262"/>
      <c r="CX5" s="262"/>
      <c r="CY5" s="263"/>
      <c r="CZ5" s="262"/>
      <c r="DA5" s="262"/>
      <c r="DB5" s="262"/>
      <c r="DC5" s="262"/>
      <c r="DD5" s="262"/>
      <c r="DE5" s="262"/>
      <c r="DF5" s="262"/>
      <c r="DG5" s="264"/>
      <c r="DH5" s="262"/>
      <c r="DI5" s="262"/>
      <c r="DJ5" s="262"/>
      <c r="DK5" s="262"/>
      <c r="DL5" s="265"/>
      <c r="DM5" s="262"/>
      <c r="DN5" s="262"/>
      <c r="DO5" s="262"/>
      <c r="DP5" s="262"/>
      <c r="DQ5" s="262"/>
      <c r="DR5" s="262"/>
      <c r="DS5" s="263"/>
      <c r="DT5" s="262"/>
      <c r="DU5" s="262"/>
      <c r="DV5" s="262"/>
      <c r="DW5" s="262"/>
      <c r="DX5" s="262"/>
      <c r="DY5" s="262"/>
      <c r="DZ5" s="262"/>
      <c r="EA5" s="264"/>
      <c r="EB5" s="262"/>
      <c r="EC5" s="262"/>
      <c r="ED5" s="262"/>
      <c r="EE5" s="262"/>
      <c r="EF5" s="265"/>
      <c r="EG5" s="262"/>
      <c r="EH5" s="262"/>
      <c r="EI5" s="262"/>
      <c r="EJ5" s="262"/>
      <c r="EK5" s="262"/>
      <c r="EL5" s="262"/>
      <c r="EM5" s="263"/>
      <c r="EN5" s="262"/>
      <c r="EO5" s="262"/>
      <c r="EP5" s="262"/>
      <c r="EQ5" s="262"/>
      <c r="ER5" s="262"/>
      <c r="ES5" s="262"/>
      <c r="ET5" s="262"/>
      <c r="EU5" s="264"/>
      <c r="EV5" s="262"/>
      <c r="EW5" s="262"/>
      <c r="EX5" s="262"/>
      <c r="EY5" s="262"/>
      <c r="EZ5" s="265"/>
      <c r="FA5" s="262"/>
      <c r="FB5" s="262"/>
      <c r="FC5" s="262"/>
      <c r="FD5" s="262"/>
      <c r="FE5" s="262"/>
      <c r="FF5" s="262"/>
      <c r="FG5" s="263"/>
      <c r="FH5" s="262"/>
      <c r="FI5" s="262"/>
      <c r="FJ5" s="262"/>
      <c r="FK5" s="262"/>
      <c r="FL5" s="262"/>
      <c r="FM5" s="262"/>
      <c r="FN5" s="262"/>
      <c r="FO5" s="264"/>
      <c r="FP5" s="262"/>
      <c r="FQ5" s="262"/>
      <c r="FR5" s="262"/>
      <c r="FS5" s="262"/>
      <c r="FT5" s="265"/>
      <c r="FU5" s="262"/>
      <c r="FV5" s="262"/>
      <c r="FW5" s="262"/>
      <c r="FX5" s="262"/>
      <c r="FY5" s="262"/>
      <c r="FZ5" s="262"/>
      <c r="GA5" s="263"/>
      <c r="GB5" s="262"/>
      <c r="GC5" s="262"/>
      <c r="GD5" s="262"/>
      <c r="GE5" s="262"/>
      <c r="GF5" s="262"/>
      <c r="GG5" s="262"/>
      <c r="GH5" s="262"/>
      <c r="GI5" s="264"/>
      <c r="GJ5" s="262"/>
      <c r="GK5" s="262"/>
      <c r="GL5" s="262"/>
      <c r="GM5" s="262"/>
      <c r="GN5" s="265"/>
      <c r="GO5" s="262"/>
      <c r="GP5" s="262"/>
      <c r="GQ5" s="262"/>
      <c r="GR5" s="262"/>
      <c r="GS5" s="262"/>
      <c r="GT5" s="262"/>
      <c r="GU5" s="263"/>
      <c r="GV5" s="262"/>
      <c r="GW5" s="262"/>
      <c r="GX5" s="262"/>
      <c r="GY5" s="262"/>
      <c r="GZ5" s="262"/>
      <c r="HA5" s="262"/>
      <c r="HB5" s="262"/>
      <c r="HC5" s="264"/>
      <c r="HD5" s="262"/>
      <c r="HE5" s="262"/>
      <c r="HF5" s="262"/>
      <c r="HG5" s="262"/>
      <c r="HH5" s="265"/>
      <c r="HI5" s="262"/>
      <c r="HJ5" s="262"/>
      <c r="HK5" s="262"/>
      <c r="HL5" s="262"/>
      <c r="HM5" s="262"/>
      <c r="HN5" s="262"/>
      <c r="HO5" s="263"/>
      <c r="HP5" s="262"/>
      <c r="HQ5" s="262"/>
      <c r="HR5" s="262"/>
      <c r="HS5" s="262"/>
      <c r="HT5" s="262"/>
      <c r="HU5" s="262"/>
      <c r="HV5" s="262"/>
      <c r="HW5" s="264"/>
      <c r="HX5" s="262"/>
      <c r="HY5" s="262"/>
      <c r="HZ5" s="262"/>
      <c r="IA5" s="262"/>
      <c r="IB5" s="265"/>
      <c r="IC5" s="262"/>
      <c r="ID5" s="262"/>
      <c r="IE5" s="262"/>
      <c r="IF5" s="262"/>
      <c r="IG5" s="262"/>
      <c r="IH5" s="262"/>
      <c r="II5" s="263"/>
      <c r="IJ5" s="262"/>
      <c r="IK5" s="262"/>
      <c r="IL5" s="262"/>
      <c r="IM5" s="262"/>
      <c r="IN5" s="262"/>
      <c r="IO5" s="262"/>
      <c r="IP5" s="262"/>
      <c r="IQ5" s="264"/>
      <c r="IR5" s="262"/>
      <c r="IS5" s="262"/>
      <c r="IT5" s="262"/>
      <c r="IU5" s="262"/>
      <c r="IV5" s="265"/>
      <c r="IW5" s="262"/>
      <c r="IX5" s="262"/>
      <c r="IY5" s="262"/>
      <c r="IZ5" s="262"/>
      <c r="JA5" s="262"/>
      <c r="JB5" s="262"/>
    </row>
    <row r="6" spans="1:262" s="274" customFormat="1" ht="13.5" customHeight="1" x14ac:dyDescent="0.25">
      <c r="A6" s="267" t="s">
        <v>58</v>
      </c>
      <c r="B6" s="268"/>
      <c r="C6" s="269"/>
      <c r="D6" s="268"/>
      <c r="E6" s="268"/>
      <c r="F6" s="268"/>
      <c r="G6" s="268"/>
      <c r="H6" s="268"/>
      <c r="I6" s="268"/>
      <c r="J6" s="268"/>
      <c r="K6" s="270"/>
      <c r="L6" s="268"/>
      <c r="M6" s="268"/>
      <c r="N6" s="268"/>
      <c r="O6" s="268"/>
      <c r="P6" s="271"/>
      <c r="Q6" s="268"/>
      <c r="R6" s="268"/>
      <c r="S6" s="268"/>
      <c r="T6" s="268"/>
      <c r="U6" s="268"/>
      <c r="V6" s="268"/>
      <c r="W6" s="272"/>
      <c r="X6" s="268"/>
      <c r="Y6" s="268"/>
      <c r="Z6" s="268"/>
      <c r="AA6" s="268"/>
      <c r="AB6" s="268"/>
      <c r="AC6" s="268"/>
      <c r="AD6" s="268"/>
      <c r="AE6" s="270"/>
      <c r="AF6" s="268"/>
      <c r="AG6" s="268"/>
      <c r="AH6" s="268"/>
      <c r="AI6" s="268"/>
      <c r="AJ6" s="271"/>
      <c r="AK6" s="268"/>
      <c r="AL6" s="268"/>
      <c r="AM6" s="268"/>
      <c r="AN6" s="268"/>
      <c r="AO6" s="268"/>
      <c r="AP6" s="268"/>
      <c r="AQ6" s="273"/>
      <c r="AR6" s="268"/>
      <c r="AS6" s="268"/>
      <c r="AT6" s="268"/>
      <c r="AU6" s="268"/>
      <c r="AV6" s="268"/>
      <c r="AW6" s="268"/>
      <c r="AX6" s="268"/>
      <c r="AY6" s="270"/>
      <c r="AZ6" s="268"/>
      <c r="BA6" s="268"/>
      <c r="BB6" s="268"/>
      <c r="BC6" s="268"/>
      <c r="BD6" s="271"/>
      <c r="BE6" s="268"/>
      <c r="BF6" s="268"/>
      <c r="BG6" s="268"/>
      <c r="BH6" s="268"/>
      <c r="BI6" s="268"/>
      <c r="BJ6" s="268"/>
      <c r="BK6" s="273"/>
      <c r="BL6" s="268"/>
      <c r="BM6" s="268"/>
      <c r="BN6" s="268"/>
      <c r="BO6" s="268"/>
      <c r="BP6" s="268"/>
      <c r="BQ6" s="268"/>
      <c r="BR6" s="268"/>
      <c r="BS6" s="270"/>
      <c r="BT6" s="268"/>
      <c r="BU6" s="268"/>
      <c r="BV6" s="268"/>
      <c r="BW6" s="268"/>
      <c r="BX6" s="271"/>
      <c r="BY6" s="268"/>
      <c r="BZ6" s="268"/>
      <c r="CA6" s="268"/>
      <c r="CB6" s="268"/>
      <c r="CC6" s="268"/>
      <c r="CD6" s="268"/>
      <c r="CE6" s="269"/>
      <c r="CF6" s="268"/>
      <c r="CG6" s="268"/>
      <c r="CH6" s="268"/>
      <c r="CI6" s="268"/>
      <c r="CJ6" s="268"/>
      <c r="CK6" s="268"/>
      <c r="CL6" s="268"/>
      <c r="CM6" s="270"/>
      <c r="CN6" s="268"/>
      <c r="CO6" s="268"/>
      <c r="CP6" s="268"/>
      <c r="CQ6" s="268"/>
      <c r="CR6" s="271"/>
      <c r="CS6" s="268"/>
      <c r="CT6" s="268"/>
      <c r="CU6" s="268"/>
      <c r="CV6" s="268"/>
      <c r="CW6" s="268"/>
      <c r="CX6" s="268"/>
      <c r="CY6" s="269"/>
      <c r="CZ6" s="268"/>
      <c r="DA6" s="268"/>
      <c r="DB6" s="268"/>
      <c r="DC6" s="268"/>
      <c r="DD6" s="268"/>
      <c r="DE6" s="268"/>
      <c r="DF6" s="268"/>
      <c r="DG6" s="270"/>
      <c r="DH6" s="268"/>
      <c r="DI6" s="268"/>
      <c r="DJ6" s="268"/>
      <c r="DK6" s="268"/>
      <c r="DL6" s="271"/>
      <c r="DM6" s="268"/>
      <c r="DN6" s="268"/>
      <c r="DO6" s="268"/>
      <c r="DP6" s="268"/>
      <c r="DQ6" s="268"/>
      <c r="DR6" s="268"/>
      <c r="DS6" s="269"/>
      <c r="DT6" s="268"/>
      <c r="DU6" s="268"/>
      <c r="DV6" s="268"/>
      <c r="DW6" s="268"/>
      <c r="DX6" s="268"/>
      <c r="DY6" s="268"/>
      <c r="DZ6" s="268"/>
      <c r="EA6" s="270"/>
      <c r="EB6" s="268"/>
      <c r="EC6" s="268"/>
      <c r="ED6" s="268"/>
      <c r="EE6" s="268"/>
      <c r="EF6" s="271"/>
      <c r="EG6" s="268"/>
      <c r="EH6" s="268"/>
      <c r="EI6" s="268"/>
      <c r="EJ6" s="268"/>
      <c r="EK6" s="268"/>
      <c r="EL6" s="268"/>
      <c r="EM6" s="269"/>
      <c r="EN6" s="268"/>
      <c r="EO6" s="268"/>
      <c r="EP6" s="268"/>
      <c r="EQ6" s="268"/>
      <c r="ER6" s="268"/>
      <c r="ES6" s="268"/>
      <c r="ET6" s="268"/>
      <c r="EU6" s="270"/>
      <c r="EV6" s="268"/>
      <c r="EW6" s="268"/>
      <c r="EX6" s="268"/>
      <c r="EY6" s="268"/>
      <c r="EZ6" s="271"/>
      <c r="FA6" s="268"/>
      <c r="FB6" s="268"/>
      <c r="FC6" s="268"/>
      <c r="FD6" s="268"/>
      <c r="FE6" s="268"/>
      <c r="FF6" s="268"/>
      <c r="FG6" s="269"/>
      <c r="FH6" s="268"/>
      <c r="FI6" s="268"/>
      <c r="FJ6" s="268"/>
      <c r="FK6" s="268"/>
      <c r="FL6" s="268"/>
      <c r="FM6" s="268"/>
      <c r="FN6" s="268"/>
      <c r="FO6" s="270"/>
      <c r="FP6" s="268"/>
      <c r="FQ6" s="268"/>
      <c r="FR6" s="268"/>
      <c r="FS6" s="268"/>
      <c r="FT6" s="271"/>
      <c r="FU6" s="268"/>
      <c r="FV6" s="268"/>
      <c r="FW6" s="268"/>
      <c r="FX6" s="268"/>
      <c r="FY6" s="268"/>
      <c r="FZ6" s="268"/>
      <c r="GA6" s="269"/>
      <c r="GB6" s="268"/>
      <c r="GC6" s="268"/>
      <c r="GD6" s="268"/>
      <c r="GE6" s="268"/>
      <c r="GF6" s="268"/>
      <c r="GG6" s="268"/>
      <c r="GH6" s="268"/>
      <c r="GI6" s="270"/>
      <c r="GJ6" s="268"/>
      <c r="GK6" s="268"/>
      <c r="GL6" s="268"/>
      <c r="GM6" s="268"/>
      <c r="GN6" s="271"/>
      <c r="GO6" s="268"/>
      <c r="GP6" s="268"/>
      <c r="GQ6" s="268"/>
      <c r="GR6" s="268"/>
      <c r="GS6" s="268"/>
      <c r="GT6" s="268"/>
      <c r="GU6" s="269"/>
      <c r="GV6" s="268"/>
      <c r="GW6" s="268"/>
      <c r="GX6" s="268"/>
      <c r="GY6" s="268"/>
      <c r="GZ6" s="268"/>
      <c r="HA6" s="268"/>
      <c r="HB6" s="268"/>
      <c r="HC6" s="270"/>
      <c r="HD6" s="268"/>
      <c r="HE6" s="268"/>
      <c r="HF6" s="268"/>
      <c r="HG6" s="268"/>
      <c r="HH6" s="271"/>
      <c r="HI6" s="268"/>
      <c r="HJ6" s="268"/>
      <c r="HK6" s="268"/>
      <c r="HL6" s="268"/>
      <c r="HM6" s="268"/>
      <c r="HN6" s="268"/>
      <c r="HO6" s="269"/>
      <c r="HP6" s="268"/>
      <c r="HQ6" s="268"/>
      <c r="HR6" s="268"/>
      <c r="HS6" s="268"/>
      <c r="HT6" s="268"/>
      <c r="HU6" s="268"/>
      <c r="HV6" s="268"/>
      <c r="HW6" s="270"/>
      <c r="HX6" s="268"/>
      <c r="HY6" s="268"/>
      <c r="HZ6" s="268"/>
      <c r="IA6" s="268"/>
      <c r="IB6" s="271"/>
      <c r="IC6" s="268"/>
      <c r="ID6" s="268"/>
      <c r="IE6" s="268"/>
      <c r="IF6" s="268"/>
      <c r="IG6" s="268"/>
      <c r="IH6" s="268"/>
      <c r="II6" s="269"/>
      <c r="IJ6" s="268"/>
      <c r="IK6" s="268"/>
      <c r="IL6" s="268"/>
      <c r="IM6" s="268"/>
      <c r="IN6" s="268"/>
      <c r="IO6" s="268"/>
      <c r="IP6" s="268"/>
      <c r="IQ6" s="270"/>
      <c r="IR6" s="268"/>
      <c r="IS6" s="268"/>
      <c r="IT6" s="268"/>
      <c r="IU6" s="268"/>
      <c r="IV6" s="271"/>
      <c r="IW6" s="268"/>
      <c r="IX6" s="268"/>
      <c r="IY6" s="268"/>
      <c r="IZ6" s="268"/>
      <c r="JA6" s="268"/>
      <c r="JB6" s="268"/>
    </row>
    <row r="7" spans="1:262" s="266" customFormat="1" ht="13.5" customHeight="1" x14ac:dyDescent="0.25">
      <c r="A7" s="261" t="s">
        <v>23</v>
      </c>
      <c r="B7" s="262"/>
      <c r="C7" s="263"/>
      <c r="D7" s="262"/>
      <c r="E7" s="262"/>
      <c r="F7" s="262"/>
      <c r="G7" s="262"/>
      <c r="H7" s="262"/>
      <c r="I7" s="262"/>
      <c r="J7" s="262"/>
      <c r="K7" s="264"/>
      <c r="L7" s="262"/>
      <c r="M7" s="262"/>
      <c r="N7" s="262"/>
      <c r="O7" s="262"/>
      <c r="P7" s="265"/>
      <c r="Q7" s="262"/>
      <c r="R7" s="262"/>
      <c r="S7" s="262"/>
      <c r="T7" s="262"/>
      <c r="U7" s="262"/>
      <c r="V7" s="262"/>
      <c r="W7" s="263"/>
      <c r="X7" s="262"/>
      <c r="Y7" s="262"/>
      <c r="Z7" s="262"/>
      <c r="AA7" s="262"/>
      <c r="AB7" s="262"/>
      <c r="AC7" s="262"/>
      <c r="AD7" s="262"/>
      <c r="AE7" s="264"/>
      <c r="AF7" s="262"/>
      <c r="AG7" s="262"/>
      <c r="AH7" s="262"/>
      <c r="AI7" s="262"/>
      <c r="AJ7" s="265"/>
      <c r="AK7" s="262"/>
      <c r="AL7" s="262"/>
      <c r="AM7" s="262"/>
      <c r="AN7" s="262"/>
      <c r="AO7" s="262"/>
      <c r="AP7" s="262"/>
      <c r="AQ7" s="263"/>
      <c r="AR7" s="262"/>
      <c r="AS7" s="262"/>
      <c r="AT7" s="262"/>
      <c r="AU7" s="262"/>
      <c r="AV7" s="262"/>
      <c r="AW7" s="262"/>
      <c r="AX7" s="262"/>
      <c r="AY7" s="264"/>
      <c r="AZ7" s="262"/>
      <c r="BA7" s="262"/>
      <c r="BB7" s="262"/>
      <c r="BC7" s="262"/>
      <c r="BD7" s="265"/>
      <c r="BE7" s="262"/>
      <c r="BF7" s="262"/>
      <c r="BG7" s="262"/>
      <c r="BH7" s="262"/>
      <c r="BI7" s="262"/>
      <c r="BJ7" s="262"/>
      <c r="BK7" s="263"/>
      <c r="BL7" s="262"/>
      <c r="BM7" s="262"/>
      <c r="BN7" s="262"/>
      <c r="BO7" s="262"/>
      <c r="BP7" s="262"/>
      <c r="BQ7" s="262"/>
      <c r="BR7" s="262"/>
      <c r="BS7" s="264"/>
      <c r="BT7" s="262"/>
      <c r="BU7" s="262"/>
      <c r="BV7" s="262"/>
      <c r="BW7" s="262"/>
      <c r="BX7" s="265"/>
      <c r="BY7" s="262"/>
      <c r="BZ7" s="262"/>
      <c r="CA7" s="262"/>
      <c r="CB7" s="262"/>
      <c r="CC7" s="262"/>
      <c r="CD7" s="262"/>
      <c r="CE7" s="263"/>
      <c r="CF7" s="262"/>
      <c r="CG7" s="262"/>
      <c r="CH7" s="262"/>
      <c r="CI7" s="262"/>
      <c r="CJ7" s="262"/>
      <c r="CK7" s="262"/>
      <c r="CL7" s="262"/>
      <c r="CM7" s="264"/>
      <c r="CN7" s="262"/>
      <c r="CO7" s="262"/>
      <c r="CP7" s="262"/>
      <c r="CQ7" s="262"/>
      <c r="CR7" s="265"/>
      <c r="CS7" s="262"/>
      <c r="CT7" s="262"/>
      <c r="CU7" s="262"/>
      <c r="CV7" s="262"/>
      <c r="CW7" s="262"/>
      <c r="CX7" s="262"/>
      <c r="CY7" s="263"/>
      <c r="CZ7" s="262"/>
      <c r="DA7" s="262"/>
      <c r="DB7" s="262"/>
      <c r="DC7" s="262"/>
      <c r="DD7" s="262"/>
      <c r="DE7" s="262"/>
      <c r="DF7" s="262"/>
      <c r="DG7" s="264"/>
      <c r="DH7" s="262"/>
      <c r="DI7" s="262"/>
      <c r="DJ7" s="262"/>
      <c r="DK7" s="262"/>
      <c r="DL7" s="265"/>
      <c r="DM7" s="262"/>
      <c r="DN7" s="262"/>
      <c r="DO7" s="262"/>
      <c r="DP7" s="262"/>
      <c r="DQ7" s="262"/>
      <c r="DR7" s="262"/>
      <c r="DS7" s="263"/>
      <c r="DT7" s="262"/>
      <c r="DU7" s="262"/>
      <c r="DV7" s="262"/>
      <c r="DW7" s="262"/>
      <c r="DX7" s="262"/>
      <c r="DY7" s="262"/>
      <c r="DZ7" s="262"/>
      <c r="EA7" s="264"/>
      <c r="EB7" s="262"/>
      <c r="EC7" s="262"/>
      <c r="ED7" s="262"/>
      <c r="EE7" s="262"/>
      <c r="EF7" s="265"/>
      <c r="EG7" s="262"/>
      <c r="EH7" s="262"/>
      <c r="EI7" s="262"/>
      <c r="EJ7" s="262"/>
      <c r="EK7" s="262"/>
      <c r="EL7" s="262"/>
      <c r="EM7" s="263"/>
      <c r="EN7" s="262"/>
      <c r="EO7" s="262"/>
      <c r="EP7" s="262"/>
      <c r="EQ7" s="262"/>
      <c r="ER7" s="262"/>
      <c r="ES7" s="262"/>
      <c r="ET7" s="262"/>
      <c r="EU7" s="264"/>
      <c r="EV7" s="262"/>
      <c r="EW7" s="262"/>
      <c r="EX7" s="262"/>
      <c r="EY7" s="262"/>
      <c r="EZ7" s="265"/>
      <c r="FA7" s="262"/>
      <c r="FB7" s="262"/>
      <c r="FC7" s="262"/>
      <c r="FD7" s="262"/>
      <c r="FE7" s="262"/>
      <c r="FF7" s="262"/>
      <c r="FG7" s="263"/>
      <c r="FH7" s="262"/>
      <c r="FI7" s="262"/>
      <c r="FJ7" s="262"/>
      <c r="FK7" s="262"/>
      <c r="FL7" s="262"/>
      <c r="FM7" s="262"/>
      <c r="FN7" s="262"/>
      <c r="FO7" s="264"/>
      <c r="FP7" s="262"/>
      <c r="FQ7" s="262"/>
      <c r="FR7" s="262"/>
      <c r="FS7" s="262"/>
      <c r="FT7" s="265"/>
      <c r="FU7" s="262"/>
      <c r="FV7" s="262"/>
      <c r="FW7" s="262"/>
      <c r="FX7" s="262"/>
      <c r="FY7" s="262"/>
      <c r="FZ7" s="262"/>
      <c r="GA7" s="263"/>
      <c r="GB7" s="262"/>
      <c r="GC7" s="262"/>
      <c r="GD7" s="262"/>
      <c r="GE7" s="262"/>
      <c r="GF7" s="262"/>
      <c r="GG7" s="262"/>
      <c r="GH7" s="262"/>
      <c r="GI7" s="264"/>
      <c r="GJ7" s="262"/>
      <c r="GK7" s="262"/>
      <c r="GL7" s="262"/>
      <c r="GM7" s="262"/>
      <c r="GN7" s="265"/>
      <c r="GO7" s="262"/>
      <c r="GP7" s="262"/>
      <c r="GQ7" s="262"/>
      <c r="GR7" s="262"/>
      <c r="GS7" s="262"/>
      <c r="GT7" s="262"/>
      <c r="GU7" s="263"/>
      <c r="GV7" s="262"/>
      <c r="GW7" s="262"/>
      <c r="GX7" s="262"/>
      <c r="GY7" s="262"/>
      <c r="GZ7" s="262"/>
      <c r="HA7" s="262"/>
      <c r="HB7" s="262"/>
      <c r="HC7" s="264"/>
      <c r="HD7" s="262"/>
      <c r="HE7" s="262"/>
      <c r="HF7" s="262"/>
      <c r="HG7" s="262"/>
      <c r="HH7" s="265"/>
      <c r="HI7" s="262"/>
      <c r="HJ7" s="262"/>
      <c r="HK7" s="262"/>
      <c r="HL7" s="262"/>
      <c r="HM7" s="262"/>
      <c r="HN7" s="262"/>
      <c r="HO7" s="263"/>
      <c r="HP7" s="262"/>
      <c r="HQ7" s="262"/>
      <c r="HR7" s="262"/>
      <c r="HS7" s="262"/>
      <c r="HT7" s="262"/>
      <c r="HU7" s="262"/>
      <c r="HV7" s="262"/>
      <c r="HW7" s="264"/>
      <c r="HX7" s="262"/>
      <c r="HY7" s="262"/>
      <c r="HZ7" s="262"/>
      <c r="IA7" s="262"/>
      <c r="IB7" s="265"/>
      <c r="IC7" s="262"/>
      <c r="ID7" s="262"/>
      <c r="IE7" s="262"/>
      <c r="IF7" s="262"/>
      <c r="IG7" s="262"/>
      <c r="IH7" s="262"/>
      <c r="II7" s="263"/>
      <c r="IJ7" s="262"/>
      <c r="IK7" s="262"/>
      <c r="IL7" s="262"/>
      <c r="IM7" s="262"/>
      <c r="IN7" s="262"/>
      <c r="IO7" s="262"/>
      <c r="IP7" s="262"/>
      <c r="IQ7" s="264"/>
      <c r="IR7" s="262"/>
      <c r="IS7" s="262"/>
      <c r="IT7" s="262"/>
      <c r="IU7" s="262"/>
      <c r="IV7" s="265"/>
      <c r="IW7" s="262"/>
      <c r="IX7" s="262"/>
      <c r="IY7" s="262"/>
      <c r="IZ7" s="262"/>
      <c r="JA7" s="262"/>
      <c r="JB7" s="262"/>
    </row>
    <row r="8" spans="1:262" s="274" customFormat="1" ht="13.5" customHeight="1" x14ac:dyDescent="0.25">
      <c r="A8" s="267" t="s">
        <v>59</v>
      </c>
      <c r="B8" s="268"/>
      <c r="C8" s="269"/>
      <c r="D8" s="268"/>
      <c r="E8" s="268"/>
      <c r="F8" s="268"/>
      <c r="G8" s="268"/>
      <c r="H8" s="268"/>
      <c r="I8" s="268"/>
      <c r="J8" s="268"/>
      <c r="K8" s="270"/>
      <c r="L8" s="268"/>
      <c r="M8" s="268"/>
      <c r="N8" s="268"/>
      <c r="O8" s="268"/>
      <c r="P8" s="271"/>
      <c r="Q8" s="268"/>
      <c r="R8" s="268"/>
      <c r="S8" s="268"/>
      <c r="T8" s="268"/>
      <c r="U8" s="268"/>
      <c r="V8" s="268"/>
      <c r="W8" s="272"/>
      <c r="X8" s="268"/>
      <c r="Y8" s="268"/>
      <c r="Z8" s="268"/>
      <c r="AA8" s="268"/>
      <c r="AB8" s="268"/>
      <c r="AC8" s="268"/>
      <c r="AD8" s="268"/>
      <c r="AE8" s="270"/>
      <c r="AF8" s="268"/>
      <c r="AG8" s="268"/>
      <c r="AH8" s="268"/>
      <c r="AI8" s="268"/>
      <c r="AJ8" s="271"/>
      <c r="AK8" s="268"/>
      <c r="AL8" s="268"/>
      <c r="AM8" s="268"/>
      <c r="AN8" s="268"/>
      <c r="AO8" s="268"/>
      <c r="AP8" s="268"/>
      <c r="AQ8" s="273"/>
      <c r="AR8" s="268"/>
      <c r="AS8" s="268"/>
      <c r="AT8" s="268"/>
      <c r="AU8" s="268"/>
      <c r="AV8" s="268"/>
      <c r="AW8" s="268"/>
      <c r="AX8" s="268"/>
      <c r="AY8" s="270"/>
      <c r="AZ8" s="268"/>
      <c r="BA8" s="268"/>
      <c r="BB8" s="268"/>
      <c r="BC8" s="268"/>
      <c r="BD8" s="271"/>
      <c r="BE8" s="268"/>
      <c r="BF8" s="268"/>
      <c r="BG8" s="268"/>
      <c r="BH8" s="268"/>
      <c r="BI8" s="268"/>
      <c r="BJ8" s="268"/>
      <c r="BK8" s="273"/>
      <c r="BL8" s="268"/>
      <c r="BM8" s="268"/>
      <c r="BN8" s="268"/>
      <c r="BO8" s="268"/>
      <c r="BP8" s="268"/>
      <c r="BQ8" s="268"/>
      <c r="BR8" s="268"/>
      <c r="BS8" s="270"/>
      <c r="BT8" s="268"/>
      <c r="BU8" s="268"/>
      <c r="BV8" s="268"/>
      <c r="BW8" s="268"/>
      <c r="BX8" s="271"/>
      <c r="BY8" s="268"/>
      <c r="BZ8" s="268"/>
      <c r="CA8" s="268"/>
      <c r="CB8" s="268"/>
      <c r="CC8" s="268"/>
      <c r="CD8" s="268"/>
      <c r="CE8" s="269"/>
      <c r="CF8" s="268"/>
      <c r="CG8" s="268"/>
      <c r="CH8" s="268"/>
      <c r="CI8" s="268"/>
      <c r="CJ8" s="268"/>
      <c r="CK8" s="268"/>
      <c r="CL8" s="268"/>
      <c r="CM8" s="270"/>
      <c r="CN8" s="268"/>
      <c r="CO8" s="268"/>
      <c r="CP8" s="268"/>
      <c r="CQ8" s="268"/>
      <c r="CR8" s="271"/>
      <c r="CS8" s="268"/>
      <c r="CT8" s="268"/>
      <c r="CU8" s="268"/>
      <c r="CV8" s="268"/>
      <c r="CW8" s="268"/>
      <c r="CX8" s="268"/>
      <c r="CY8" s="269"/>
      <c r="CZ8" s="268"/>
      <c r="DA8" s="268"/>
      <c r="DB8" s="268"/>
      <c r="DC8" s="268"/>
      <c r="DD8" s="268"/>
      <c r="DE8" s="268"/>
      <c r="DF8" s="268"/>
      <c r="DG8" s="270"/>
      <c r="DH8" s="268"/>
      <c r="DI8" s="268"/>
      <c r="DJ8" s="268"/>
      <c r="DK8" s="268"/>
      <c r="DL8" s="271"/>
      <c r="DM8" s="268"/>
      <c r="DN8" s="268"/>
      <c r="DO8" s="268"/>
      <c r="DP8" s="268"/>
      <c r="DQ8" s="268"/>
      <c r="DR8" s="268"/>
      <c r="DS8" s="269"/>
      <c r="DT8" s="268"/>
      <c r="DU8" s="268"/>
      <c r="DV8" s="268"/>
      <c r="DW8" s="268"/>
      <c r="DX8" s="268"/>
      <c r="DY8" s="268"/>
      <c r="DZ8" s="268"/>
      <c r="EA8" s="270"/>
      <c r="EB8" s="268"/>
      <c r="EC8" s="268"/>
      <c r="ED8" s="268"/>
      <c r="EE8" s="268"/>
      <c r="EF8" s="271"/>
      <c r="EG8" s="268"/>
      <c r="EH8" s="268"/>
      <c r="EI8" s="268"/>
      <c r="EJ8" s="268"/>
      <c r="EK8" s="268"/>
      <c r="EL8" s="268"/>
      <c r="EM8" s="269"/>
      <c r="EN8" s="268"/>
      <c r="EO8" s="268"/>
      <c r="EP8" s="268"/>
      <c r="EQ8" s="268"/>
      <c r="ER8" s="268"/>
      <c r="ES8" s="268"/>
      <c r="ET8" s="268"/>
      <c r="EU8" s="270"/>
      <c r="EV8" s="268"/>
      <c r="EW8" s="268"/>
      <c r="EX8" s="268"/>
      <c r="EY8" s="268"/>
      <c r="EZ8" s="271"/>
      <c r="FA8" s="268"/>
      <c r="FB8" s="268"/>
      <c r="FC8" s="268"/>
      <c r="FD8" s="268"/>
      <c r="FE8" s="268"/>
      <c r="FF8" s="268"/>
      <c r="FG8" s="269"/>
      <c r="FH8" s="268"/>
      <c r="FI8" s="268"/>
      <c r="FJ8" s="268"/>
      <c r="FK8" s="268"/>
      <c r="FL8" s="268"/>
      <c r="FM8" s="268"/>
      <c r="FN8" s="268"/>
      <c r="FO8" s="270"/>
      <c r="FP8" s="268"/>
      <c r="FQ8" s="268"/>
      <c r="FR8" s="268"/>
      <c r="FS8" s="268"/>
      <c r="FT8" s="271"/>
      <c r="FU8" s="268"/>
      <c r="FV8" s="268"/>
      <c r="FW8" s="268"/>
      <c r="FX8" s="268"/>
      <c r="FY8" s="268"/>
      <c r="FZ8" s="268"/>
      <c r="GA8" s="269"/>
      <c r="GB8" s="268"/>
      <c r="GC8" s="268"/>
      <c r="GD8" s="268"/>
      <c r="GE8" s="268"/>
      <c r="GF8" s="268"/>
      <c r="GG8" s="268"/>
      <c r="GH8" s="268"/>
      <c r="GI8" s="270"/>
      <c r="GJ8" s="268"/>
      <c r="GK8" s="268"/>
      <c r="GL8" s="268"/>
      <c r="GM8" s="268"/>
      <c r="GN8" s="271"/>
      <c r="GO8" s="268"/>
      <c r="GP8" s="268"/>
      <c r="GQ8" s="268"/>
      <c r="GR8" s="268"/>
      <c r="GS8" s="268"/>
      <c r="GT8" s="268"/>
      <c r="GU8" s="269"/>
      <c r="GV8" s="268"/>
      <c r="GW8" s="268"/>
      <c r="GX8" s="268"/>
      <c r="GY8" s="268"/>
      <c r="GZ8" s="268"/>
      <c r="HA8" s="268"/>
      <c r="HB8" s="268"/>
      <c r="HC8" s="270"/>
      <c r="HD8" s="268"/>
      <c r="HE8" s="268"/>
      <c r="HF8" s="268"/>
      <c r="HG8" s="268"/>
      <c r="HH8" s="271"/>
      <c r="HI8" s="268"/>
      <c r="HJ8" s="268"/>
      <c r="HK8" s="268"/>
      <c r="HL8" s="268"/>
      <c r="HM8" s="268"/>
      <c r="HN8" s="268"/>
      <c r="HO8" s="269"/>
      <c r="HP8" s="268"/>
      <c r="HQ8" s="268"/>
      <c r="HR8" s="268"/>
      <c r="HS8" s="268"/>
      <c r="HT8" s="268"/>
      <c r="HU8" s="268"/>
      <c r="HV8" s="268"/>
      <c r="HW8" s="270"/>
      <c r="HX8" s="268"/>
      <c r="HY8" s="268"/>
      <c r="HZ8" s="268"/>
      <c r="IA8" s="268"/>
      <c r="IB8" s="271"/>
      <c r="IC8" s="268"/>
      <c r="ID8" s="268"/>
      <c r="IE8" s="268"/>
      <c r="IF8" s="268"/>
      <c r="IG8" s="268"/>
      <c r="IH8" s="268"/>
      <c r="II8" s="269"/>
      <c r="IJ8" s="268"/>
      <c r="IK8" s="268"/>
      <c r="IL8" s="268"/>
      <c r="IM8" s="268"/>
      <c r="IN8" s="268"/>
      <c r="IO8" s="268"/>
      <c r="IP8" s="268"/>
      <c r="IQ8" s="270"/>
      <c r="IR8" s="268"/>
      <c r="IS8" s="268"/>
      <c r="IT8" s="268"/>
      <c r="IU8" s="268"/>
      <c r="IV8" s="271"/>
      <c r="IW8" s="268"/>
      <c r="IX8" s="268"/>
      <c r="IY8" s="268"/>
      <c r="IZ8" s="268"/>
      <c r="JA8" s="268"/>
      <c r="JB8" s="268"/>
    </row>
    <row r="9" spans="1:262" ht="13.5" customHeight="1" x14ac:dyDescent="0.25">
      <c r="A9" s="256" t="s">
        <v>11</v>
      </c>
      <c r="B9" s="256"/>
      <c r="C9" s="275"/>
      <c r="D9" s="256"/>
      <c r="E9" s="256"/>
      <c r="F9" s="256"/>
      <c r="G9" s="256"/>
      <c r="H9" s="256"/>
      <c r="I9" s="256"/>
      <c r="J9" s="256"/>
      <c r="K9" s="258"/>
      <c r="L9" s="256"/>
      <c r="M9" s="256"/>
      <c r="N9" s="256"/>
      <c r="O9" s="256"/>
      <c r="P9" s="259"/>
      <c r="Q9" s="256"/>
      <c r="R9" s="256"/>
      <c r="S9" s="256"/>
      <c r="T9" s="256"/>
      <c r="U9" s="256"/>
      <c r="V9" s="256"/>
      <c r="W9" s="275"/>
      <c r="X9" s="256"/>
      <c r="Y9" s="256"/>
      <c r="Z9" s="256"/>
      <c r="AA9" s="256"/>
      <c r="AB9" s="256"/>
      <c r="AC9" s="256"/>
      <c r="AD9" s="256"/>
      <c r="AE9" s="258"/>
      <c r="AF9" s="256"/>
      <c r="AG9" s="256"/>
      <c r="AH9" s="256"/>
      <c r="AI9" s="256"/>
      <c r="AJ9" s="259"/>
      <c r="AK9" s="256"/>
      <c r="AL9" s="256"/>
      <c r="AM9" s="256"/>
      <c r="AN9" s="256"/>
      <c r="AO9" s="256"/>
      <c r="AP9" s="256"/>
      <c r="AQ9" s="276"/>
      <c r="AR9" s="256"/>
      <c r="AS9" s="256"/>
      <c r="AT9" s="256"/>
      <c r="AU9" s="256"/>
      <c r="AV9" s="256"/>
      <c r="AW9" s="256"/>
      <c r="AX9" s="256"/>
      <c r="AY9" s="258"/>
      <c r="AZ9" s="256"/>
      <c r="BA9" s="256"/>
      <c r="BB9" s="256"/>
      <c r="BC9" s="256"/>
      <c r="BD9" s="259"/>
      <c r="BE9" s="256"/>
      <c r="BF9" s="256"/>
      <c r="BG9" s="256"/>
      <c r="BH9" s="256"/>
      <c r="BI9" s="256"/>
      <c r="BJ9" s="256"/>
      <c r="BK9" s="276"/>
      <c r="BL9" s="256"/>
      <c r="BM9" s="256"/>
      <c r="BN9" s="256"/>
      <c r="BO9" s="256"/>
      <c r="BP9" s="256"/>
      <c r="BQ9" s="256"/>
      <c r="BR9" s="256"/>
      <c r="BS9" s="258"/>
      <c r="BT9" s="256"/>
      <c r="BU9" s="256"/>
      <c r="BV9" s="256"/>
      <c r="BW9" s="256"/>
      <c r="BX9" s="259"/>
      <c r="BY9" s="256"/>
      <c r="BZ9" s="256"/>
      <c r="CA9" s="256"/>
      <c r="CB9" s="256"/>
      <c r="CC9" s="256"/>
      <c r="CD9" s="256"/>
      <c r="CE9" s="275"/>
      <c r="CF9" s="256"/>
      <c r="CG9" s="256"/>
      <c r="CH9" s="256"/>
      <c r="CI9" s="256"/>
      <c r="CJ9" s="256"/>
      <c r="CK9" s="256"/>
      <c r="CL9" s="256"/>
      <c r="CM9" s="258"/>
      <c r="CN9" s="256"/>
      <c r="CO9" s="256"/>
      <c r="CP9" s="256"/>
      <c r="CQ9" s="256"/>
      <c r="CR9" s="259"/>
      <c r="CS9" s="256"/>
      <c r="CT9" s="256"/>
      <c r="CU9" s="256"/>
      <c r="CV9" s="256"/>
      <c r="CW9" s="256"/>
      <c r="CX9" s="256"/>
      <c r="CY9" s="275"/>
      <c r="CZ9" s="256"/>
      <c r="DA9" s="256"/>
      <c r="DB9" s="256"/>
      <c r="DC9" s="256"/>
      <c r="DD9" s="256"/>
      <c r="DE9" s="256"/>
      <c r="DF9" s="256"/>
      <c r="DG9" s="258"/>
      <c r="DH9" s="256"/>
      <c r="DI9" s="256"/>
      <c r="DJ9" s="256"/>
      <c r="DK9" s="256"/>
      <c r="DL9" s="259"/>
      <c r="DM9" s="256"/>
      <c r="DN9" s="256"/>
      <c r="DO9" s="256"/>
      <c r="DP9" s="256"/>
      <c r="DQ9" s="256"/>
      <c r="DR9" s="256"/>
      <c r="DS9" s="275"/>
      <c r="DT9" s="256"/>
      <c r="DU9" s="256"/>
      <c r="DV9" s="256"/>
      <c r="DW9" s="256"/>
      <c r="DX9" s="256"/>
      <c r="DY9" s="256"/>
      <c r="DZ9" s="256"/>
      <c r="EA9" s="258"/>
      <c r="EB9" s="256"/>
      <c r="EC9" s="256"/>
      <c r="ED9" s="256"/>
      <c r="EE9" s="256"/>
      <c r="EF9" s="259"/>
      <c r="EG9" s="256"/>
      <c r="EH9" s="256"/>
      <c r="EI9" s="256"/>
      <c r="EJ9" s="256"/>
      <c r="EK9" s="256"/>
      <c r="EL9" s="256"/>
      <c r="EM9" s="275"/>
      <c r="EN9" s="256"/>
      <c r="EO9" s="256"/>
      <c r="EP9" s="256"/>
      <c r="EQ9" s="256"/>
      <c r="ER9" s="256"/>
      <c r="ES9" s="256"/>
      <c r="ET9" s="256"/>
      <c r="EU9" s="258"/>
      <c r="EV9" s="256"/>
      <c r="EW9" s="256"/>
      <c r="EX9" s="256"/>
      <c r="EY9" s="256"/>
      <c r="EZ9" s="259"/>
      <c r="FA9" s="256"/>
      <c r="FB9" s="256"/>
      <c r="FC9" s="256"/>
      <c r="FD9" s="256"/>
      <c r="FE9" s="256"/>
      <c r="FF9" s="256"/>
      <c r="FG9" s="275"/>
      <c r="FH9" s="256"/>
      <c r="FI9" s="256"/>
      <c r="FJ9" s="256"/>
      <c r="FK9" s="256"/>
      <c r="FL9" s="256"/>
      <c r="FM9" s="256"/>
      <c r="FN9" s="256"/>
      <c r="FO9" s="258"/>
      <c r="FP9" s="256"/>
      <c r="FQ9" s="256"/>
      <c r="FR9" s="256"/>
      <c r="FS9" s="256"/>
      <c r="FT9" s="259"/>
      <c r="FU9" s="256"/>
      <c r="FV9" s="256"/>
      <c r="FW9" s="256"/>
      <c r="FX9" s="256"/>
      <c r="FY9" s="256"/>
      <c r="FZ9" s="256"/>
      <c r="GA9" s="275"/>
      <c r="GB9" s="256"/>
      <c r="GC9" s="256"/>
      <c r="GD9" s="256"/>
      <c r="GE9" s="256"/>
      <c r="GF9" s="256"/>
      <c r="GG9" s="256"/>
      <c r="GH9" s="256"/>
      <c r="GI9" s="258"/>
      <c r="GJ9" s="256"/>
      <c r="GK9" s="256"/>
      <c r="GL9" s="256"/>
      <c r="GM9" s="256"/>
      <c r="GN9" s="259"/>
      <c r="GO9" s="256"/>
      <c r="GP9" s="256"/>
      <c r="GQ9" s="256"/>
      <c r="GR9" s="256"/>
      <c r="GS9" s="256"/>
      <c r="GT9" s="256"/>
      <c r="GU9" s="275"/>
      <c r="GV9" s="256"/>
      <c r="GW9" s="256"/>
      <c r="GX9" s="256"/>
      <c r="GY9" s="256"/>
      <c r="GZ9" s="256"/>
      <c r="HA9" s="256"/>
      <c r="HB9" s="256"/>
      <c r="HC9" s="258"/>
      <c r="HD9" s="256"/>
      <c r="HE9" s="256"/>
      <c r="HF9" s="256"/>
      <c r="HG9" s="256"/>
      <c r="HH9" s="259"/>
      <c r="HI9" s="256"/>
      <c r="HJ9" s="256"/>
      <c r="HK9" s="256"/>
      <c r="HL9" s="256"/>
      <c r="HM9" s="256"/>
      <c r="HN9" s="256"/>
      <c r="HO9" s="275"/>
      <c r="HP9" s="256"/>
      <c r="HQ9" s="256"/>
      <c r="HR9" s="256"/>
      <c r="HS9" s="256"/>
      <c r="HT9" s="256"/>
      <c r="HU9" s="256"/>
      <c r="HV9" s="256"/>
      <c r="HW9" s="258"/>
      <c r="HX9" s="256"/>
      <c r="HY9" s="256"/>
      <c r="HZ9" s="256"/>
      <c r="IA9" s="256"/>
      <c r="IB9" s="259"/>
      <c r="IC9" s="256"/>
      <c r="ID9" s="256"/>
      <c r="IE9" s="256"/>
      <c r="IF9" s="256"/>
      <c r="IG9" s="256"/>
      <c r="IH9" s="256"/>
      <c r="II9" s="275"/>
      <c r="IJ9" s="256"/>
      <c r="IK9" s="256"/>
      <c r="IL9" s="256"/>
      <c r="IM9" s="256"/>
      <c r="IN9" s="256"/>
      <c r="IO9" s="256"/>
      <c r="IP9" s="256"/>
      <c r="IQ9" s="258"/>
      <c r="IR9" s="256"/>
      <c r="IS9" s="256"/>
      <c r="IT9" s="256"/>
      <c r="IU9" s="256"/>
      <c r="IV9" s="259"/>
      <c r="IW9" s="256"/>
      <c r="IX9" s="256"/>
      <c r="IY9" s="256"/>
      <c r="IZ9" s="256"/>
      <c r="JA9" s="256"/>
      <c r="JB9" s="256"/>
    </row>
    <row r="10" spans="1:262" ht="31.5" customHeight="1" x14ac:dyDescent="0.25">
      <c r="A10" s="277" t="s">
        <v>127</v>
      </c>
      <c r="B10" s="277" t="s">
        <v>31</v>
      </c>
      <c r="C10" s="278" t="s">
        <v>30</v>
      </c>
      <c r="D10" s="277" t="s">
        <v>29</v>
      </c>
      <c r="E10" s="277" t="s">
        <v>24</v>
      </c>
      <c r="F10" s="277" t="s">
        <v>25</v>
      </c>
      <c r="G10" s="277" t="s">
        <v>26</v>
      </c>
      <c r="H10" s="277" t="s">
        <v>27</v>
      </c>
      <c r="I10" s="277" t="s">
        <v>28</v>
      </c>
      <c r="J10" s="277" t="s">
        <v>26</v>
      </c>
      <c r="K10" s="279" t="s">
        <v>97</v>
      </c>
      <c r="L10" s="277" t="s">
        <v>55</v>
      </c>
      <c r="M10" s="277" t="s">
        <v>98</v>
      </c>
      <c r="N10" s="277" t="s">
        <v>99</v>
      </c>
      <c r="O10" s="277" t="s">
        <v>100</v>
      </c>
      <c r="P10" s="280" t="s">
        <v>101</v>
      </c>
      <c r="Q10" s="277" t="s">
        <v>102</v>
      </c>
      <c r="R10" s="277" t="s">
        <v>56</v>
      </c>
      <c r="S10" s="277" t="s">
        <v>103</v>
      </c>
      <c r="T10" s="277" t="s">
        <v>104</v>
      </c>
      <c r="U10" s="277" t="s">
        <v>105</v>
      </c>
      <c r="V10" s="277" t="s">
        <v>128</v>
      </c>
      <c r="W10" s="278" t="s">
        <v>30</v>
      </c>
      <c r="X10" s="277" t="s">
        <v>29</v>
      </c>
      <c r="Y10" s="277" t="s">
        <v>24</v>
      </c>
      <c r="Z10" s="277" t="s">
        <v>25</v>
      </c>
      <c r="AA10" s="277" t="s">
        <v>26</v>
      </c>
      <c r="AB10" s="277" t="s">
        <v>27</v>
      </c>
      <c r="AC10" s="277" t="s">
        <v>28</v>
      </c>
      <c r="AD10" s="277" t="s">
        <v>26</v>
      </c>
      <c r="AE10" s="279" t="s">
        <v>97</v>
      </c>
      <c r="AF10" s="277" t="s">
        <v>55</v>
      </c>
      <c r="AG10" s="277" t="s">
        <v>98</v>
      </c>
      <c r="AH10" s="277" t="s">
        <v>99</v>
      </c>
      <c r="AI10" s="277" t="s">
        <v>100</v>
      </c>
      <c r="AJ10" s="280" t="s">
        <v>101</v>
      </c>
      <c r="AK10" s="277" t="s">
        <v>102</v>
      </c>
      <c r="AL10" s="277" t="s">
        <v>56</v>
      </c>
      <c r="AM10" s="277" t="s">
        <v>103</v>
      </c>
      <c r="AN10" s="277" t="s">
        <v>104</v>
      </c>
      <c r="AO10" s="277" t="s">
        <v>105</v>
      </c>
      <c r="AP10" s="277" t="s">
        <v>128</v>
      </c>
      <c r="AQ10" s="278" t="s">
        <v>30</v>
      </c>
      <c r="AR10" s="277" t="s">
        <v>29</v>
      </c>
      <c r="AS10" s="277" t="s">
        <v>24</v>
      </c>
      <c r="AT10" s="277" t="s">
        <v>25</v>
      </c>
      <c r="AU10" s="277" t="s">
        <v>26</v>
      </c>
      <c r="AV10" s="277" t="s">
        <v>27</v>
      </c>
      <c r="AW10" s="277" t="s">
        <v>28</v>
      </c>
      <c r="AX10" s="277" t="s">
        <v>26</v>
      </c>
      <c r="AY10" s="279" t="s">
        <v>97</v>
      </c>
      <c r="AZ10" s="277" t="s">
        <v>55</v>
      </c>
      <c r="BA10" s="277" t="s">
        <v>98</v>
      </c>
      <c r="BB10" s="277" t="s">
        <v>99</v>
      </c>
      <c r="BC10" s="277" t="s">
        <v>100</v>
      </c>
      <c r="BD10" s="280" t="s">
        <v>101</v>
      </c>
      <c r="BE10" s="277" t="s">
        <v>102</v>
      </c>
      <c r="BF10" s="277" t="s">
        <v>56</v>
      </c>
      <c r="BG10" s="277" t="s">
        <v>103</v>
      </c>
      <c r="BH10" s="277" t="s">
        <v>104</v>
      </c>
      <c r="BI10" s="277" t="s">
        <v>105</v>
      </c>
      <c r="BJ10" s="277" t="s">
        <v>128</v>
      </c>
      <c r="BK10" s="278" t="s">
        <v>30</v>
      </c>
      <c r="BL10" s="277" t="s">
        <v>29</v>
      </c>
      <c r="BM10" s="277" t="s">
        <v>24</v>
      </c>
      <c r="BN10" s="277" t="s">
        <v>25</v>
      </c>
      <c r="BO10" s="277" t="s">
        <v>26</v>
      </c>
      <c r="BP10" s="277" t="s">
        <v>27</v>
      </c>
      <c r="BQ10" s="277" t="s">
        <v>28</v>
      </c>
      <c r="BR10" s="277" t="s">
        <v>26</v>
      </c>
      <c r="BS10" s="279" t="s">
        <v>97</v>
      </c>
      <c r="BT10" s="277" t="s">
        <v>55</v>
      </c>
      <c r="BU10" s="277" t="s">
        <v>98</v>
      </c>
      <c r="BV10" s="277" t="s">
        <v>99</v>
      </c>
      <c r="BW10" s="277" t="s">
        <v>100</v>
      </c>
      <c r="BX10" s="280" t="s">
        <v>101</v>
      </c>
      <c r="BY10" s="277" t="s">
        <v>102</v>
      </c>
      <c r="BZ10" s="277" t="s">
        <v>56</v>
      </c>
      <c r="CA10" s="277" t="s">
        <v>103</v>
      </c>
      <c r="CB10" s="277" t="s">
        <v>104</v>
      </c>
      <c r="CC10" s="277" t="s">
        <v>105</v>
      </c>
      <c r="CD10" s="277" t="s">
        <v>128</v>
      </c>
      <c r="CE10" s="278" t="s">
        <v>30</v>
      </c>
      <c r="CF10" s="277" t="s">
        <v>29</v>
      </c>
      <c r="CG10" s="277" t="s">
        <v>24</v>
      </c>
      <c r="CH10" s="277" t="s">
        <v>25</v>
      </c>
      <c r="CI10" s="277" t="s">
        <v>26</v>
      </c>
      <c r="CJ10" s="277" t="s">
        <v>27</v>
      </c>
      <c r="CK10" s="277" t="s">
        <v>28</v>
      </c>
      <c r="CL10" s="277" t="s">
        <v>26</v>
      </c>
      <c r="CM10" s="279" t="s">
        <v>97</v>
      </c>
      <c r="CN10" s="277" t="s">
        <v>55</v>
      </c>
      <c r="CO10" s="277" t="s">
        <v>98</v>
      </c>
      <c r="CP10" s="277" t="s">
        <v>99</v>
      </c>
      <c r="CQ10" s="277" t="s">
        <v>100</v>
      </c>
      <c r="CR10" s="280" t="s">
        <v>101</v>
      </c>
      <c r="CS10" s="277" t="s">
        <v>102</v>
      </c>
      <c r="CT10" s="277" t="s">
        <v>56</v>
      </c>
      <c r="CU10" s="277" t="s">
        <v>103</v>
      </c>
      <c r="CV10" s="277" t="s">
        <v>104</v>
      </c>
      <c r="CW10" s="277" t="s">
        <v>105</v>
      </c>
      <c r="CX10" s="277" t="s">
        <v>128</v>
      </c>
      <c r="CY10" s="278" t="s">
        <v>30</v>
      </c>
      <c r="CZ10" s="277" t="s">
        <v>29</v>
      </c>
      <c r="DA10" s="277" t="s">
        <v>24</v>
      </c>
      <c r="DB10" s="277" t="s">
        <v>25</v>
      </c>
      <c r="DC10" s="277" t="s">
        <v>26</v>
      </c>
      <c r="DD10" s="277" t="s">
        <v>27</v>
      </c>
      <c r="DE10" s="277" t="s">
        <v>28</v>
      </c>
      <c r="DF10" s="277" t="s">
        <v>26</v>
      </c>
      <c r="DG10" s="279" t="s">
        <v>97</v>
      </c>
      <c r="DH10" s="277" t="s">
        <v>55</v>
      </c>
      <c r="DI10" s="277" t="s">
        <v>98</v>
      </c>
      <c r="DJ10" s="277" t="s">
        <v>99</v>
      </c>
      <c r="DK10" s="277" t="s">
        <v>100</v>
      </c>
      <c r="DL10" s="280" t="s">
        <v>101</v>
      </c>
      <c r="DM10" s="277" t="s">
        <v>102</v>
      </c>
      <c r="DN10" s="277" t="s">
        <v>56</v>
      </c>
      <c r="DO10" s="277" t="s">
        <v>103</v>
      </c>
      <c r="DP10" s="277" t="s">
        <v>104</v>
      </c>
      <c r="DQ10" s="277" t="s">
        <v>105</v>
      </c>
      <c r="DR10" s="277" t="s">
        <v>128</v>
      </c>
      <c r="DS10" s="278" t="s">
        <v>30</v>
      </c>
      <c r="DT10" s="277" t="s">
        <v>29</v>
      </c>
      <c r="DU10" s="277" t="s">
        <v>24</v>
      </c>
      <c r="DV10" s="277" t="s">
        <v>25</v>
      </c>
      <c r="DW10" s="277" t="s">
        <v>26</v>
      </c>
      <c r="DX10" s="277" t="s">
        <v>27</v>
      </c>
      <c r="DY10" s="277" t="s">
        <v>28</v>
      </c>
      <c r="DZ10" s="277" t="s">
        <v>26</v>
      </c>
      <c r="EA10" s="279" t="s">
        <v>97</v>
      </c>
      <c r="EB10" s="277" t="s">
        <v>55</v>
      </c>
      <c r="EC10" s="277" t="s">
        <v>98</v>
      </c>
      <c r="ED10" s="277" t="s">
        <v>99</v>
      </c>
      <c r="EE10" s="277" t="s">
        <v>100</v>
      </c>
      <c r="EF10" s="280" t="s">
        <v>101</v>
      </c>
      <c r="EG10" s="277" t="s">
        <v>102</v>
      </c>
      <c r="EH10" s="277" t="s">
        <v>56</v>
      </c>
      <c r="EI10" s="277" t="s">
        <v>103</v>
      </c>
      <c r="EJ10" s="277" t="s">
        <v>104</v>
      </c>
      <c r="EK10" s="277" t="s">
        <v>105</v>
      </c>
      <c r="EL10" s="277" t="s">
        <v>128</v>
      </c>
      <c r="EM10" s="278" t="s">
        <v>30</v>
      </c>
      <c r="EN10" s="277" t="s">
        <v>29</v>
      </c>
      <c r="EO10" s="277" t="s">
        <v>24</v>
      </c>
      <c r="EP10" s="277" t="s">
        <v>25</v>
      </c>
      <c r="EQ10" s="277" t="s">
        <v>26</v>
      </c>
      <c r="ER10" s="277" t="s">
        <v>27</v>
      </c>
      <c r="ES10" s="277" t="s">
        <v>28</v>
      </c>
      <c r="ET10" s="277" t="s">
        <v>26</v>
      </c>
      <c r="EU10" s="279" t="s">
        <v>97</v>
      </c>
      <c r="EV10" s="277" t="s">
        <v>55</v>
      </c>
      <c r="EW10" s="277" t="s">
        <v>98</v>
      </c>
      <c r="EX10" s="277" t="s">
        <v>99</v>
      </c>
      <c r="EY10" s="277" t="s">
        <v>100</v>
      </c>
      <c r="EZ10" s="280" t="s">
        <v>101</v>
      </c>
      <c r="FA10" s="277" t="s">
        <v>102</v>
      </c>
      <c r="FB10" s="277" t="s">
        <v>56</v>
      </c>
      <c r="FC10" s="277" t="s">
        <v>103</v>
      </c>
      <c r="FD10" s="277" t="s">
        <v>104</v>
      </c>
      <c r="FE10" s="277" t="s">
        <v>105</v>
      </c>
      <c r="FF10" s="277" t="s">
        <v>128</v>
      </c>
      <c r="FG10" s="278" t="s">
        <v>30</v>
      </c>
      <c r="FH10" s="277" t="s">
        <v>29</v>
      </c>
      <c r="FI10" s="277" t="s">
        <v>24</v>
      </c>
      <c r="FJ10" s="277" t="s">
        <v>25</v>
      </c>
      <c r="FK10" s="277" t="s">
        <v>26</v>
      </c>
      <c r="FL10" s="277" t="s">
        <v>27</v>
      </c>
      <c r="FM10" s="277" t="s">
        <v>28</v>
      </c>
      <c r="FN10" s="277" t="s">
        <v>26</v>
      </c>
      <c r="FO10" s="279" t="s">
        <v>97</v>
      </c>
      <c r="FP10" s="277" t="s">
        <v>55</v>
      </c>
      <c r="FQ10" s="277" t="s">
        <v>98</v>
      </c>
      <c r="FR10" s="277" t="s">
        <v>99</v>
      </c>
      <c r="FS10" s="277" t="s">
        <v>100</v>
      </c>
      <c r="FT10" s="280" t="s">
        <v>101</v>
      </c>
      <c r="FU10" s="277" t="s">
        <v>102</v>
      </c>
      <c r="FV10" s="277" t="s">
        <v>56</v>
      </c>
      <c r="FW10" s="277" t="s">
        <v>103</v>
      </c>
      <c r="FX10" s="277" t="s">
        <v>104</v>
      </c>
      <c r="FY10" s="277" t="s">
        <v>105</v>
      </c>
      <c r="FZ10" s="277" t="s">
        <v>128</v>
      </c>
      <c r="GA10" s="278" t="s">
        <v>30</v>
      </c>
      <c r="GB10" s="277" t="s">
        <v>29</v>
      </c>
      <c r="GC10" s="277" t="s">
        <v>24</v>
      </c>
      <c r="GD10" s="277" t="s">
        <v>25</v>
      </c>
      <c r="GE10" s="277" t="s">
        <v>26</v>
      </c>
      <c r="GF10" s="277" t="s">
        <v>27</v>
      </c>
      <c r="GG10" s="277" t="s">
        <v>28</v>
      </c>
      <c r="GH10" s="277" t="s">
        <v>26</v>
      </c>
      <c r="GI10" s="279" t="s">
        <v>97</v>
      </c>
      <c r="GJ10" s="277" t="s">
        <v>55</v>
      </c>
      <c r="GK10" s="277" t="s">
        <v>98</v>
      </c>
      <c r="GL10" s="277" t="s">
        <v>99</v>
      </c>
      <c r="GM10" s="277" t="s">
        <v>100</v>
      </c>
      <c r="GN10" s="280" t="s">
        <v>101</v>
      </c>
      <c r="GO10" s="277" t="s">
        <v>102</v>
      </c>
      <c r="GP10" s="277" t="s">
        <v>56</v>
      </c>
      <c r="GQ10" s="277" t="s">
        <v>103</v>
      </c>
      <c r="GR10" s="277" t="s">
        <v>104</v>
      </c>
      <c r="GS10" s="277" t="s">
        <v>105</v>
      </c>
      <c r="GT10" s="277" t="s">
        <v>128</v>
      </c>
      <c r="GU10" s="278" t="s">
        <v>30</v>
      </c>
      <c r="GV10" s="277" t="s">
        <v>29</v>
      </c>
      <c r="GW10" s="277" t="s">
        <v>24</v>
      </c>
      <c r="GX10" s="277" t="s">
        <v>25</v>
      </c>
      <c r="GY10" s="277" t="s">
        <v>26</v>
      </c>
      <c r="GZ10" s="277" t="s">
        <v>27</v>
      </c>
      <c r="HA10" s="277" t="s">
        <v>28</v>
      </c>
      <c r="HB10" s="277" t="s">
        <v>26</v>
      </c>
      <c r="HC10" s="279" t="s">
        <v>97</v>
      </c>
      <c r="HD10" s="277" t="s">
        <v>55</v>
      </c>
      <c r="HE10" s="277" t="s">
        <v>98</v>
      </c>
      <c r="HF10" s="277" t="s">
        <v>99</v>
      </c>
      <c r="HG10" s="277" t="s">
        <v>100</v>
      </c>
      <c r="HH10" s="280" t="s">
        <v>101</v>
      </c>
      <c r="HI10" s="277" t="s">
        <v>102</v>
      </c>
      <c r="HJ10" s="277" t="s">
        <v>56</v>
      </c>
      <c r="HK10" s="277" t="s">
        <v>103</v>
      </c>
      <c r="HL10" s="277" t="s">
        <v>104</v>
      </c>
      <c r="HM10" s="277" t="s">
        <v>105</v>
      </c>
      <c r="HN10" s="277" t="s">
        <v>128</v>
      </c>
      <c r="HO10" s="278" t="s">
        <v>30</v>
      </c>
      <c r="HP10" s="277" t="s">
        <v>29</v>
      </c>
      <c r="HQ10" s="277" t="s">
        <v>24</v>
      </c>
      <c r="HR10" s="277" t="s">
        <v>25</v>
      </c>
      <c r="HS10" s="277" t="s">
        <v>26</v>
      </c>
      <c r="HT10" s="277" t="s">
        <v>27</v>
      </c>
      <c r="HU10" s="277" t="s">
        <v>28</v>
      </c>
      <c r="HV10" s="277" t="s">
        <v>26</v>
      </c>
      <c r="HW10" s="279" t="s">
        <v>97</v>
      </c>
      <c r="HX10" s="277" t="s">
        <v>55</v>
      </c>
      <c r="HY10" s="277" t="s">
        <v>98</v>
      </c>
      <c r="HZ10" s="277" t="s">
        <v>99</v>
      </c>
      <c r="IA10" s="277" t="s">
        <v>100</v>
      </c>
      <c r="IB10" s="280" t="s">
        <v>101</v>
      </c>
      <c r="IC10" s="277" t="s">
        <v>102</v>
      </c>
      <c r="ID10" s="277" t="s">
        <v>56</v>
      </c>
      <c r="IE10" s="277" t="s">
        <v>103</v>
      </c>
      <c r="IF10" s="277" t="s">
        <v>104</v>
      </c>
      <c r="IG10" s="277" t="s">
        <v>105</v>
      </c>
      <c r="IH10" s="277" t="s">
        <v>128</v>
      </c>
      <c r="II10" s="278" t="s">
        <v>30</v>
      </c>
      <c r="IJ10" s="277" t="s">
        <v>29</v>
      </c>
      <c r="IK10" s="277" t="s">
        <v>24</v>
      </c>
      <c r="IL10" s="277" t="s">
        <v>25</v>
      </c>
      <c r="IM10" s="277" t="s">
        <v>26</v>
      </c>
      <c r="IN10" s="277" t="s">
        <v>27</v>
      </c>
      <c r="IO10" s="277" t="s">
        <v>28</v>
      </c>
      <c r="IP10" s="277" t="s">
        <v>26</v>
      </c>
      <c r="IQ10" s="279" t="s">
        <v>97</v>
      </c>
      <c r="IR10" s="277" t="s">
        <v>55</v>
      </c>
      <c r="IS10" s="277" t="s">
        <v>98</v>
      </c>
      <c r="IT10" s="277" t="s">
        <v>99</v>
      </c>
      <c r="IU10" s="277" t="s">
        <v>100</v>
      </c>
      <c r="IV10" s="280" t="s">
        <v>101</v>
      </c>
      <c r="IW10" s="277" t="s">
        <v>102</v>
      </c>
      <c r="IX10" s="277" t="s">
        <v>56</v>
      </c>
      <c r="IY10" s="277" t="s">
        <v>103</v>
      </c>
      <c r="IZ10" s="277" t="s">
        <v>104</v>
      </c>
      <c r="JA10" s="277" t="s">
        <v>105</v>
      </c>
      <c r="JB10" s="277" t="s">
        <v>128</v>
      </c>
    </row>
    <row r="11" spans="1:262" s="281" customFormat="1" ht="13.5" customHeight="1" x14ac:dyDescent="0.25">
      <c r="B11" s="256"/>
      <c r="C11" s="275"/>
      <c r="E11" s="262"/>
      <c r="F11" s="282"/>
      <c r="G11" s="283"/>
      <c r="H11" s="256"/>
      <c r="I11" s="282"/>
      <c r="J11" s="283"/>
      <c r="K11" s="283"/>
      <c r="L11" s="283"/>
      <c r="M11" s="283"/>
      <c r="P11" s="284"/>
      <c r="Q11" s="262"/>
      <c r="R11" s="283"/>
      <c r="S11" s="283"/>
      <c r="U11" s="283"/>
      <c r="V11" s="283"/>
      <c r="W11" s="275"/>
      <c r="Y11" s="262"/>
      <c r="Z11" s="282"/>
      <c r="AA11" s="282"/>
      <c r="AB11" s="256"/>
      <c r="AC11" s="282"/>
      <c r="AD11" s="282"/>
      <c r="AE11" s="262"/>
      <c r="AF11" s="283"/>
      <c r="AG11" s="283"/>
      <c r="AJ11" s="284"/>
      <c r="AK11" s="262"/>
      <c r="AM11" s="283"/>
      <c r="AO11" s="283"/>
      <c r="AP11" s="283"/>
      <c r="AQ11" s="275"/>
      <c r="AS11" s="262"/>
      <c r="AT11" s="282"/>
      <c r="AU11" s="282"/>
      <c r="AV11" s="256"/>
      <c r="AW11" s="282"/>
      <c r="AX11" s="282"/>
      <c r="AY11" s="262"/>
      <c r="AZ11" s="283"/>
      <c r="BA11" s="283"/>
      <c r="BD11" s="284"/>
      <c r="BE11" s="262"/>
      <c r="BF11" s="283"/>
      <c r="BG11" s="283"/>
      <c r="BI11" s="283"/>
      <c r="BJ11" s="283"/>
      <c r="BK11" s="275"/>
      <c r="BM11" s="262"/>
      <c r="BN11" s="282"/>
      <c r="BO11" s="282"/>
      <c r="BP11" s="256"/>
      <c r="BQ11" s="282"/>
      <c r="BR11" s="282"/>
      <c r="BS11" s="262"/>
      <c r="BT11" s="283"/>
      <c r="BU11" s="283"/>
      <c r="BX11" s="284"/>
      <c r="BY11" s="262"/>
      <c r="BZ11" s="283"/>
      <c r="CA11" s="283"/>
      <c r="CC11" s="283"/>
      <c r="CD11" s="283"/>
      <c r="CE11" s="262"/>
      <c r="CG11" s="262"/>
      <c r="CH11" s="282"/>
      <c r="CI11" s="282"/>
      <c r="CJ11" s="256"/>
      <c r="CK11" s="282"/>
      <c r="CL11" s="282"/>
      <c r="CM11" s="262"/>
      <c r="CN11" s="283"/>
      <c r="CO11" s="283"/>
      <c r="CR11" s="284"/>
      <c r="CS11" s="262"/>
      <c r="CT11" s="283"/>
      <c r="CU11" s="283"/>
      <c r="CW11" s="283"/>
      <c r="CX11" s="283"/>
      <c r="CY11" s="275"/>
      <c r="DA11" s="262"/>
      <c r="DB11" s="282"/>
      <c r="DC11" s="282"/>
      <c r="DD11" s="256"/>
      <c r="DE11" s="282"/>
      <c r="DF11" s="282"/>
      <c r="DG11" s="262"/>
      <c r="DH11" s="283"/>
      <c r="DI11" s="283"/>
      <c r="DL11" s="284"/>
      <c r="DM11" s="262"/>
      <c r="DN11" s="283"/>
      <c r="DO11" s="283"/>
      <c r="DQ11" s="283"/>
      <c r="DR11" s="283"/>
      <c r="DS11" s="275"/>
      <c r="DU11" s="262"/>
      <c r="DV11" s="282"/>
      <c r="DW11" s="282"/>
      <c r="DX11" s="256"/>
      <c r="DY11" s="282"/>
      <c r="DZ11" s="282"/>
      <c r="EA11" s="262"/>
      <c r="EC11" s="285"/>
      <c r="EF11" s="284"/>
      <c r="EG11" s="262"/>
      <c r="EH11" s="283"/>
      <c r="EI11" s="283"/>
      <c r="EK11" s="283"/>
      <c r="EL11" s="283"/>
      <c r="EM11" s="275"/>
      <c r="EO11" s="262"/>
      <c r="EP11" s="282"/>
      <c r="EQ11" s="282"/>
      <c r="ER11" s="256"/>
      <c r="ES11" s="282"/>
      <c r="ET11" s="282"/>
      <c r="EU11" s="262"/>
      <c r="EV11" s="283"/>
      <c r="EW11" s="283"/>
      <c r="EZ11" s="284"/>
      <c r="FA11" s="262"/>
      <c r="FB11" s="283"/>
      <c r="FC11" s="283"/>
      <c r="FE11" s="283"/>
      <c r="FF11" s="283"/>
      <c r="FG11" s="275"/>
      <c r="FI11" s="262"/>
      <c r="FJ11" s="282"/>
      <c r="FK11" s="282"/>
      <c r="FL11" s="256"/>
      <c r="FM11" s="282"/>
      <c r="FN11" s="282"/>
      <c r="FO11" s="262"/>
      <c r="FP11" s="283"/>
      <c r="FQ11" s="283"/>
      <c r="FT11" s="284"/>
      <c r="FU11" s="262"/>
      <c r="FV11" s="283"/>
      <c r="FW11" s="283"/>
      <c r="FY11" s="283"/>
      <c r="FZ11" s="283"/>
      <c r="GA11" s="275"/>
      <c r="GC11" s="256"/>
      <c r="GD11" s="282"/>
      <c r="GE11" s="256"/>
      <c r="GF11" s="256"/>
      <c r="GG11" s="282"/>
      <c r="GH11" s="256"/>
      <c r="GI11" s="286"/>
      <c r="GN11" s="284"/>
      <c r="GU11" s="275"/>
      <c r="GW11" s="256"/>
      <c r="GX11" s="282"/>
      <c r="GY11" s="256"/>
      <c r="GZ11" s="256"/>
      <c r="HA11" s="282"/>
      <c r="HB11" s="256"/>
      <c r="HC11" s="286"/>
      <c r="HH11" s="284"/>
      <c r="HO11" s="275"/>
      <c r="HQ11" s="256"/>
      <c r="HR11" s="282"/>
      <c r="HS11" s="256"/>
      <c r="HT11" s="256"/>
      <c r="HU11" s="282"/>
      <c r="HV11" s="256"/>
      <c r="HW11" s="286"/>
      <c r="IB11" s="284"/>
      <c r="II11" s="275"/>
      <c r="IK11" s="256"/>
      <c r="IL11" s="282"/>
      <c r="IM11" s="256"/>
      <c r="IN11" s="256"/>
      <c r="IO11" s="282"/>
      <c r="IP11" s="256"/>
      <c r="IQ11" s="286"/>
      <c r="IV11" s="284"/>
    </row>
    <row r="12" spans="1:262" s="281" customFormat="1" ht="13.5" customHeight="1" x14ac:dyDescent="0.25">
      <c r="B12" s="256"/>
      <c r="C12" s="275"/>
      <c r="E12" s="262"/>
      <c r="F12" s="282"/>
      <c r="G12" s="283"/>
      <c r="H12" s="256"/>
      <c r="I12" s="282"/>
      <c r="J12" s="283"/>
      <c r="K12" s="283"/>
      <c r="L12" s="283"/>
      <c r="M12" s="283"/>
      <c r="P12" s="284"/>
      <c r="Q12" s="262"/>
      <c r="R12" s="283"/>
      <c r="S12" s="283"/>
      <c r="U12" s="283"/>
      <c r="V12" s="283"/>
      <c r="W12" s="275"/>
      <c r="Y12" s="262"/>
      <c r="Z12" s="282"/>
      <c r="AA12" s="282"/>
      <c r="AB12" s="256"/>
      <c r="AC12" s="282"/>
      <c r="AD12" s="282"/>
      <c r="AE12" s="262"/>
      <c r="AF12" s="283"/>
      <c r="AG12" s="283"/>
      <c r="AJ12" s="284"/>
      <c r="AK12" s="262"/>
      <c r="AM12" s="283"/>
      <c r="AO12" s="283"/>
      <c r="AP12" s="283"/>
      <c r="AQ12" s="275"/>
      <c r="AS12" s="262"/>
      <c r="AT12" s="282"/>
      <c r="AU12" s="282"/>
      <c r="AV12" s="256"/>
      <c r="AW12" s="282"/>
      <c r="AX12" s="282"/>
      <c r="AY12" s="262"/>
      <c r="AZ12" s="283"/>
      <c r="BA12" s="283"/>
      <c r="BD12" s="284"/>
      <c r="BE12" s="262"/>
      <c r="BF12" s="283"/>
      <c r="BG12" s="283"/>
      <c r="BI12" s="283"/>
      <c r="BJ12" s="283"/>
      <c r="BK12" s="275"/>
      <c r="BM12" s="262"/>
      <c r="BN12" s="282"/>
      <c r="BO12" s="282"/>
      <c r="BP12" s="256"/>
      <c r="BQ12" s="282"/>
      <c r="BR12" s="282"/>
      <c r="BS12" s="262"/>
      <c r="BT12" s="283"/>
      <c r="BU12" s="283"/>
      <c r="BX12" s="284"/>
      <c r="BY12" s="262"/>
      <c r="BZ12" s="283"/>
      <c r="CA12" s="283"/>
      <c r="CC12" s="283"/>
      <c r="CD12" s="283"/>
      <c r="CE12" s="262"/>
      <c r="CG12" s="262"/>
      <c r="CH12" s="282"/>
      <c r="CI12" s="282"/>
      <c r="CJ12" s="256"/>
      <c r="CK12" s="282"/>
      <c r="CL12" s="282"/>
      <c r="CM12" s="262"/>
      <c r="CN12" s="283"/>
      <c r="CO12" s="283"/>
      <c r="CR12" s="284"/>
      <c r="CS12" s="262"/>
      <c r="CT12" s="283"/>
      <c r="CU12" s="283"/>
      <c r="CW12" s="283"/>
      <c r="CX12" s="283"/>
      <c r="CY12" s="275"/>
      <c r="DA12" s="262"/>
      <c r="DB12" s="282"/>
      <c r="DC12" s="282"/>
      <c r="DD12" s="256"/>
      <c r="DE12" s="282"/>
      <c r="DF12" s="282"/>
      <c r="DG12" s="262"/>
      <c r="DH12" s="283"/>
      <c r="DI12" s="283"/>
      <c r="DL12" s="284"/>
      <c r="DM12" s="262"/>
      <c r="DN12" s="283"/>
      <c r="DO12" s="283"/>
      <c r="DQ12" s="283"/>
      <c r="DR12" s="283"/>
      <c r="DS12" s="275"/>
      <c r="DU12" s="262"/>
      <c r="DV12" s="282"/>
      <c r="DW12" s="282"/>
      <c r="DX12" s="256"/>
      <c r="DY12" s="282"/>
      <c r="DZ12" s="282"/>
      <c r="EA12" s="262"/>
      <c r="EC12" s="285"/>
      <c r="EF12" s="284"/>
      <c r="EG12" s="262"/>
      <c r="EH12" s="283"/>
      <c r="EI12" s="283"/>
      <c r="EK12" s="283"/>
      <c r="EL12" s="283"/>
      <c r="EM12" s="275"/>
      <c r="EO12" s="262"/>
      <c r="EP12" s="282"/>
      <c r="EQ12" s="282"/>
      <c r="ER12" s="256"/>
      <c r="ES12" s="282"/>
      <c r="ET12" s="282"/>
      <c r="EU12" s="262"/>
      <c r="EV12" s="283"/>
      <c r="EW12" s="283"/>
      <c r="EZ12" s="284"/>
      <c r="FA12" s="262"/>
      <c r="FB12" s="283"/>
      <c r="FC12" s="283"/>
      <c r="FE12" s="283"/>
      <c r="FF12" s="283"/>
      <c r="FG12" s="275"/>
      <c r="FI12" s="262"/>
      <c r="FJ12" s="282"/>
      <c r="FK12" s="282"/>
      <c r="FL12" s="256"/>
      <c r="FM12" s="282"/>
      <c r="FN12" s="282"/>
      <c r="FO12" s="262"/>
      <c r="FP12" s="283"/>
      <c r="FQ12" s="283"/>
      <c r="FT12" s="284"/>
      <c r="FU12" s="262"/>
      <c r="FV12" s="283"/>
      <c r="FW12" s="283"/>
      <c r="FY12" s="283"/>
      <c r="FZ12" s="283"/>
      <c r="GA12" s="275"/>
      <c r="GC12" s="262"/>
      <c r="GD12" s="282"/>
      <c r="GE12" s="256"/>
      <c r="GF12" s="256"/>
      <c r="GG12" s="282"/>
      <c r="GH12" s="256"/>
      <c r="GI12" s="286"/>
      <c r="GN12" s="284"/>
      <c r="GU12" s="275"/>
      <c r="GW12" s="262"/>
      <c r="GX12" s="282"/>
      <c r="GY12" s="256"/>
      <c r="GZ12" s="256"/>
      <c r="HA12" s="282"/>
      <c r="HB12" s="256"/>
      <c r="HC12" s="286"/>
      <c r="HH12" s="284"/>
      <c r="HO12" s="275"/>
      <c r="HQ12" s="262"/>
      <c r="HR12" s="282"/>
      <c r="HS12" s="256"/>
      <c r="HT12" s="256"/>
      <c r="HU12" s="282"/>
      <c r="HV12" s="256"/>
      <c r="HW12" s="286"/>
      <c r="IB12" s="284"/>
      <c r="II12" s="275"/>
      <c r="IK12" s="262"/>
      <c r="IL12" s="282"/>
      <c r="IM12" s="256"/>
      <c r="IN12" s="256"/>
      <c r="IO12" s="282"/>
      <c r="IP12" s="256"/>
      <c r="IQ12" s="286"/>
      <c r="IV12" s="284"/>
    </row>
    <row r="13" spans="1:262" s="281" customFormat="1" ht="13.5" customHeight="1" x14ac:dyDescent="0.2">
      <c r="A13" s="287"/>
      <c r="B13" s="256"/>
      <c r="C13" s="275"/>
      <c r="E13" s="262"/>
      <c r="F13" s="282"/>
      <c r="G13" s="283"/>
      <c r="H13" s="256"/>
      <c r="I13" s="282"/>
      <c r="J13" s="283"/>
      <c r="K13" s="283"/>
      <c r="L13" s="283"/>
      <c r="M13" s="283"/>
      <c r="P13" s="284"/>
      <c r="Q13" s="262"/>
      <c r="R13" s="283"/>
      <c r="S13" s="283"/>
      <c r="U13" s="283"/>
      <c r="V13" s="283"/>
      <c r="W13" s="275"/>
      <c r="Y13" s="262"/>
      <c r="Z13" s="282"/>
      <c r="AA13" s="282"/>
      <c r="AB13" s="256"/>
      <c r="AC13" s="282"/>
      <c r="AD13" s="282"/>
      <c r="AE13" s="262"/>
      <c r="AF13" s="283"/>
      <c r="AG13" s="283"/>
      <c r="AJ13" s="284"/>
      <c r="AK13" s="262"/>
      <c r="AM13" s="283"/>
      <c r="AO13" s="283"/>
      <c r="AP13" s="283"/>
      <c r="AQ13" s="275"/>
      <c r="AS13" s="262"/>
      <c r="AT13" s="282"/>
      <c r="AU13" s="282"/>
      <c r="AV13" s="256"/>
      <c r="AW13" s="282"/>
      <c r="AX13" s="282"/>
      <c r="AY13" s="262"/>
      <c r="AZ13" s="283"/>
      <c r="BA13" s="283"/>
      <c r="BD13" s="284"/>
      <c r="BE13" s="262"/>
      <c r="BF13" s="283"/>
      <c r="BG13" s="283"/>
      <c r="BI13" s="283"/>
      <c r="BJ13" s="283"/>
      <c r="BK13" s="275"/>
      <c r="BM13" s="262"/>
      <c r="BN13" s="282"/>
      <c r="BO13" s="282"/>
      <c r="BP13" s="256"/>
      <c r="BQ13" s="282"/>
      <c r="BR13" s="282"/>
      <c r="BS13" s="262"/>
      <c r="BT13" s="283"/>
      <c r="BU13" s="283"/>
      <c r="BX13" s="284"/>
      <c r="BY13" s="262"/>
      <c r="BZ13" s="283"/>
      <c r="CA13" s="283"/>
      <c r="CC13" s="283"/>
      <c r="CD13" s="283"/>
      <c r="CE13" s="262"/>
      <c r="CG13" s="262"/>
      <c r="CH13" s="282"/>
      <c r="CI13" s="282"/>
      <c r="CJ13" s="256"/>
      <c r="CK13" s="282"/>
      <c r="CL13" s="282"/>
      <c r="CM13" s="262"/>
      <c r="CN13" s="283"/>
      <c r="CO13" s="283"/>
      <c r="CR13" s="284"/>
      <c r="CS13" s="262"/>
      <c r="CT13" s="283"/>
      <c r="CU13" s="283"/>
      <c r="CW13" s="283"/>
      <c r="CX13" s="283"/>
      <c r="CY13" s="275"/>
      <c r="DA13" s="262"/>
      <c r="DB13" s="282"/>
      <c r="DC13" s="282"/>
      <c r="DD13" s="256"/>
      <c r="DE13" s="282"/>
      <c r="DF13" s="282"/>
      <c r="DG13" s="262"/>
      <c r="DH13" s="283"/>
      <c r="DI13" s="283"/>
      <c r="DL13" s="284"/>
      <c r="DM13" s="262"/>
      <c r="DN13" s="283"/>
      <c r="DO13" s="283"/>
      <c r="DQ13" s="283"/>
      <c r="DR13" s="283"/>
      <c r="DS13" s="275"/>
      <c r="DU13" s="262"/>
      <c r="DV13" s="282"/>
      <c r="DW13" s="282"/>
      <c r="DX13" s="256"/>
      <c r="DY13" s="282"/>
      <c r="DZ13" s="282"/>
      <c r="EA13" s="262"/>
      <c r="EC13" s="285"/>
      <c r="EF13" s="284"/>
      <c r="EG13" s="262"/>
      <c r="EH13" s="283"/>
      <c r="EI13" s="283"/>
      <c r="EK13" s="283"/>
      <c r="EL13" s="283"/>
      <c r="EM13" s="275"/>
      <c r="EO13" s="262"/>
      <c r="EP13" s="282"/>
      <c r="EQ13" s="282"/>
      <c r="ER13" s="256"/>
      <c r="ES13" s="282"/>
      <c r="ET13" s="282"/>
      <c r="EU13" s="262"/>
      <c r="EV13" s="283"/>
      <c r="EW13" s="283"/>
      <c r="EZ13" s="284"/>
      <c r="FA13" s="262"/>
      <c r="FB13" s="283"/>
      <c r="FC13" s="283"/>
      <c r="FE13" s="283"/>
      <c r="FF13" s="283"/>
      <c r="FG13" s="275"/>
      <c r="FI13" s="262"/>
      <c r="FJ13" s="282"/>
      <c r="FK13" s="282"/>
      <c r="FL13" s="256"/>
      <c r="FM13" s="282"/>
      <c r="FN13" s="282"/>
      <c r="FO13" s="262"/>
      <c r="FP13" s="283"/>
      <c r="FQ13" s="283"/>
      <c r="FT13" s="284"/>
      <c r="FU13" s="262"/>
      <c r="FV13" s="283"/>
      <c r="FW13" s="283"/>
      <c r="FY13" s="283"/>
      <c r="FZ13" s="283"/>
      <c r="GA13" s="275"/>
      <c r="GB13" s="288"/>
      <c r="GC13" s="288"/>
      <c r="GD13" s="289"/>
      <c r="GE13" s="256"/>
      <c r="GF13" s="290"/>
      <c r="GG13" s="289"/>
      <c r="GH13" s="256"/>
      <c r="GI13" s="258"/>
      <c r="GJ13" s="256"/>
      <c r="GK13" s="256"/>
      <c r="GL13" s="256"/>
      <c r="GM13" s="256"/>
      <c r="GN13" s="259"/>
      <c r="GO13" s="256"/>
      <c r="GP13" s="256"/>
      <c r="GQ13" s="256"/>
      <c r="GR13" s="256"/>
      <c r="GS13" s="256"/>
      <c r="GT13" s="256"/>
      <c r="GU13" s="275"/>
      <c r="GV13" s="288"/>
      <c r="GW13" s="288"/>
      <c r="GX13" s="289"/>
      <c r="GY13" s="256"/>
      <c r="GZ13" s="290"/>
      <c r="HA13" s="289"/>
      <c r="HB13" s="256"/>
      <c r="HC13" s="258"/>
      <c r="HD13" s="256"/>
      <c r="HE13" s="256"/>
      <c r="HF13" s="256"/>
      <c r="HG13" s="256"/>
      <c r="HH13" s="259"/>
      <c r="HI13" s="256"/>
      <c r="HJ13" s="256"/>
      <c r="HK13" s="256"/>
      <c r="HL13" s="256"/>
      <c r="HM13" s="256"/>
      <c r="HN13" s="256"/>
      <c r="HO13" s="275"/>
      <c r="HP13" s="288"/>
      <c r="HQ13" s="288"/>
      <c r="HR13" s="289"/>
      <c r="HS13" s="256"/>
      <c r="HT13" s="290"/>
      <c r="HU13" s="289"/>
      <c r="HV13" s="256"/>
      <c r="HW13" s="258"/>
      <c r="HX13" s="256"/>
      <c r="HY13" s="256"/>
      <c r="HZ13" s="256"/>
      <c r="IA13" s="256"/>
      <c r="IB13" s="259"/>
      <c r="IC13" s="256"/>
      <c r="ID13" s="256"/>
      <c r="IE13" s="256"/>
      <c r="IF13" s="256"/>
      <c r="IG13" s="256"/>
      <c r="IH13" s="256"/>
      <c r="II13" s="275"/>
      <c r="IJ13" s="288"/>
      <c r="IK13" s="288"/>
      <c r="IL13" s="289"/>
      <c r="IM13" s="256"/>
      <c r="IN13" s="290"/>
      <c r="IO13" s="289"/>
      <c r="IP13" s="256"/>
      <c r="IQ13" s="258"/>
      <c r="IR13" s="256"/>
      <c r="IS13" s="256"/>
      <c r="IT13" s="256"/>
      <c r="IU13" s="256"/>
      <c r="IV13" s="259"/>
      <c r="IW13" s="256"/>
      <c r="IX13" s="256"/>
      <c r="IY13" s="256"/>
      <c r="IZ13" s="256"/>
      <c r="JA13" s="256"/>
      <c r="JB13" s="256"/>
    </row>
    <row r="14" spans="1:262" s="281" customFormat="1" ht="13.5" customHeight="1" x14ac:dyDescent="0.25">
      <c r="B14" s="256"/>
      <c r="C14" s="275"/>
      <c r="E14" s="262"/>
      <c r="F14" s="282"/>
      <c r="G14" s="283"/>
      <c r="H14" s="256"/>
      <c r="I14" s="282"/>
      <c r="J14" s="283"/>
      <c r="K14" s="283"/>
      <c r="L14" s="283"/>
      <c r="M14" s="283"/>
      <c r="P14" s="284"/>
      <c r="Q14" s="262"/>
      <c r="R14" s="283"/>
      <c r="S14" s="283"/>
      <c r="U14" s="283"/>
      <c r="V14" s="283"/>
      <c r="W14" s="275"/>
      <c r="Y14" s="262"/>
      <c r="Z14" s="282"/>
      <c r="AA14" s="282"/>
      <c r="AB14" s="256"/>
      <c r="AC14" s="282"/>
      <c r="AD14" s="282"/>
      <c r="AE14" s="262"/>
      <c r="AF14" s="283"/>
      <c r="AG14" s="283"/>
      <c r="AJ14" s="284"/>
      <c r="AK14" s="262"/>
      <c r="AM14" s="283"/>
      <c r="AO14" s="283"/>
      <c r="AP14" s="283"/>
      <c r="AQ14" s="275"/>
      <c r="AS14" s="262"/>
      <c r="AT14" s="282"/>
      <c r="AU14" s="282"/>
      <c r="AV14" s="256"/>
      <c r="AW14" s="282"/>
      <c r="AX14" s="282"/>
      <c r="AY14" s="262"/>
      <c r="AZ14" s="283"/>
      <c r="BA14" s="283"/>
      <c r="BD14" s="284"/>
      <c r="BE14" s="262"/>
      <c r="BF14" s="283"/>
      <c r="BG14" s="283"/>
      <c r="BI14" s="283"/>
      <c r="BJ14" s="283"/>
      <c r="BK14" s="275"/>
      <c r="BM14" s="262"/>
      <c r="BN14" s="282"/>
      <c r="BO14" s="282"/>
      <c r="BP14" s="256"/>
      <c r="BQ14" s="282"/>
      <c r="BR14" s="282"/>
      <c r="BS14" s="262"/>
      <c r="BT14" s="283"/>
      <c r="BU14" s="283"/>
      <c r="BX14" s="284"/>
      <c r="BY14" s="262"/>
      <c r="BZ14" s="283"/>
      <c r="CA14" s="283"/>
      <c r="CC14" s="283"/>
      <c r="CD14" s="283"/>
      <c r="CE14" s="262"/>
      <c r="CG14" s="262"/>
      <c r="CH14" s="282"/>
      <c r="CI14" s="282"/>
      <c r="CJ14" s="256"/>
      <c r="CK14" s="282"/>
      <c r="CL14" s="282"/>
      <c r="CM14" s="262"/>
      <c r="CN14" s="283"/>
      <c r="CO14" s="283"/>
      <c r="CR14" s="284"/>
      <c r="CS14" s="262"/>
      <c r="CT14" s="283"/>
      <c r="CU14" s="283"/>
      <c r="CW14" s="283"/>
      <c r="CX14" s="283"/>
      <c r="CY14" s="275"/>
      <c r="DA14" s="262"/>
      <c r="DB14" s="282"/>
      <c r="DC14" s="282"/>
      <c r="DD14" s="256"/>
      <c r="DE14" s="282"/>
      <c r="DF14" s="282"/>
      <c r="DG14" s="262"/>
      <c r="DH14" s="283"/>
      <c r="DI14" s="283"/>
      <c r="DL14" s="284"/>
      <c r="DM14" s="262"/>
      <c r="DN14" s="283"/>
      <c r="DO14" s="283"/>
      <c r="DQ14" s="283"/>
      <c r="DR14" s="283"/>
      <c r="DS14" s="275"/>
      <c r="DU14" s="262"/>
      <c r="DV14" s="282"/>
      <c r="DW14" s="282"/>
      <c r="DX14" s="256"/>
      <c r="DY14" s="282"/>
      <c r="DZ14" s="282"/>
      <c r="EA14" s="262"/>
      <c r="EC14" s="285"/>
      <c r="EF14" s="284"/>
      <c r="EG14" s="262"/>
      <c r="EH14" s="283"/>
      <c r="EI14" s="283"/>
      <c r="EK14" s="283"/>
      <c r="EL14" s="283"/>
      <c r="EM14" s="275"/>
      <c r="EO14" s="262"/>
      <c r="EP14" s="282"/>
      <c r="EQ14" s="282"/>
      <c r="ER14" s="256"/>
      <c r="ES14" s="282"/>
      <c r="ET14" s="282"/>
      <c r="EU14" s="262"/>
      <c r="EV14" s="283"/>
      <c r="EW14" s="283"/>
      <c r="EZ14" s="284"/>
      <c r="FA14" s="262"/>
      <c r="FB14" s="283"/>
      <c r="FC14" s="283"/>
      <c r="FE14" s="283"/>
      <c r="FF14" s="283"/>
      <c r="FG14" s="275"/>
      <c r="FI14" s="262"/>
      <c r="FJ14" s="282"/>
      <c r="FK14" s="282"/>
      <c r="FL14" s="256"/>
      <c r="FM14" s="282"/>
      <c r="FN14" s="282"/>
      <c r="FO14" s="262"/>
      <c r="FP14" s="283"/>
      <c r="FQ14" s="283"/>
      <c r="FT14" s="284"/>
      <c r="FU14" s="262"/>
      <c r="FV14" s="283"/>
      <c r="FW14" s="283"/>
      <c r="FY14" s="283"/>
      <c r="FZ14" s="283"/>
      <c r="GA14" s="275"/>
      <c r="GC14" s="262"/>
      <c r="GD14" s="282"/>
      <c r="GE14" s="256"/>
      <c r="GF14" s="291"/>
      <c r="GG14" s="282"/>
      <c r="GH14" s="256"/>
      <c r="GI14" s="286"/>
      <c r="GN14" s="284"/>
      <c r="GU14" s="275"/>
      <c r="GW14" s="262"/>
      <c r="GX14" s="282"/>
      <c r="GY14" s="256"/>
      <c r="GZ14" s="291"/>
      <c r="HA14" s="282"/>
      <c r="HB14" s="256"/>
      <c r="HC14" s="286"/>
      <c r="HH14" s="284"/>
      <c r="HO14" s="275"/>
      <c r="HQ14" s="262"/>
      <c r="HR14" s="282"/>
      <c r="HS14" s="256"/>
      <c r="HT14" s="291"/>
      <c r="HU14" s="282"/>
      <c r="HV14" s="256"/>
      <c r="HW14" s="286"/>
      <c r="IB14" s="284"/>
      <c r="II14" s="275"/>
      <c r="IK14" s="262"/>
      <c r="IL14" s="282"/>
      <c r="IM14" s="256"/>
      <c r="IN14" s="291"/>
      <c r="IO14" s="282"/>
      <c r="IP14" s="256"/>
      <c r="IQ14" s="286"/>
      <c r="IV14" s="284"/>
    </row>
    <row r="15" spans="1:262" s="281" customFormat="1" ht="13.5" customHeight="1" x14ac:dyDescent="0.25">
      <c r="B15" s="256"/>
      <c r="C15" s="275"/>
      <c r="E15" s="262"/>
      <c r="F15" s="282"/>
      <c r="G15" s="283"/>
      <c r="H15" s="256"/>
      <c r="I15" s="282"/>
      <c r="J15" s="283"/>
      <c r="K15" s="283"/>
      <c r="L15" s="283"/>
      <c r="M15" s="283"/>
      <c r="P15" s="284"/>
      <c r="Q15" s="262"/>
      <c r="R15" s="283"/>
      <c r="S15" s="283"/>
      <c r="U15" s="283"/>
      <c r="V15" s="283"/>
      <c r="W15" s="275"/>
      <c r="Y15" s="262"/>
      <c r="Z15" s="282"/>
      <c r="AA15" s="282"/>
      <c r="AB15" s="256"/>
      <c r="AC15" s="282"/>
      <c r="AD15" s="282"/>
      <c r="AE15" s="262"/>
      <c r="AF15" s="283"/>
      <c r="AG15" s="283"/>
      <c r="AJ15" s="284"/>
      <c r="AK15" s="262"/>
      <c r="AM15" s="283"/>
      <c r="AO15" s="283"/>
      <c r="AP15" s="283"/>
      <c r="AQ15" s="275"/>
      <c r="AS15" s="262"/>
      <c r="AT15" s="282"/>
      <c r="AU15" s="282"/>
      <c r="AV15" s="256"/>
      <c r="AW15" s="282"/>
      <c r="AX15" s="282"/>
      <c r="AY15" s="262"/>
      <c r="AZ15" s="283"/>
      <c r="BA15" s="283"/>
      <c r="BD15" s="284"/>
      <c r="BE15" s="262"/>
      <c r="BF15" s="283"/>
      <c r="BG15" s="283"/>
      <c r="BI15" s="283"/>
      <c r="BJ15" s="283"/>
      <c r="BK15" s="275"/>
      <c r="BM15" s="262"/>
      <c r="BN15" s="282"/>
      <c r="BO15" s="282"/>
      <c r="BP15" s="256"/>
      <c r="BQ15" s="282"/>
      <c r="BR15" s="282"/>
      <c r="BS15" s="262"/>
      <c r="BT15" s="283"/>
      <c r="BU15" s="283"/>
      <c r="BX15" s="284"/>
      <c r="BY15" s="262"/>
      <c r="BZ15" s="283"/>
      <c r="CA15" s="283"/>
      <c r="CC15" s="283"/>
      <c r="CD15" s="283"/>
      <c r="CE15" s="262"/>
      <c r="CG15" s="262"/>
      <c r="CH15" s="282"/>
      <c r="CI15" s="282"/>
      <c r="CJ15" s="256"/>
      <c r="CK15" s="282"/>
      <c r="CL15" s="282"/>
      <c r="CM15" s="262"/>
      <c r="CN15" s="283"/>
      <c r="CO15" s="283"/>
      <c r="CR15" s="284"/>
      <c r="CS15" s="262"/>
      <c r="CT15" s="283"/>
      <c r="CU15" s="283"/>
      <c r="CW15" s="283"/>
      <c r="CX15" s="283"/>
      <c r="CY15" s="275"/>
      <c r="DA15" s="262"/>
      <c r="DB15" s="282"/>
      <c r="DC15" s="282"/>
      <c r="DD15" s="256"/>
      <c r="DE15" s="282"/>
      <c r="DF15" s="282"/>
      <c r="DG15" s="262"/>
      <c r="DH15" s="283"/>
      <c r="DI15" s="283"/>
      <c r="DL15" s="284"/>
      <c r="DM15" s="262"/>
      <c r="DN15" s="283"/>
      <c r="DO15" s="283"/>
      <c r="DQ15" s="283"/>
      <c r="DR15" s="283"/>
      <c r="DS15" s="275"/>
      <c r="DU15" s="262"/>
      <c r="DV15" s="282"/>
      <c r="DW15" s="282"/>
      <c r="DX15" s="256"/>
      <c r="DY15" s="282"/>
      <c r="DZ15" s="282"/>
      <c r="EA15" s="262"/>
      <c r="EC15" s="285"/>
      <c r="EF15" s="284"/>
      <c r="EG15" s="262"/>
      <c r="EH15" s="283"/>
      <c r="EI15" s="283"/>
      <c r="EK15" s="283"/>
      <c r="EL15" s="283"/>
      <c r="EM15" s="275"/>
      <c r="EO15" s="262"/>
      <c r="EP15" s="282"/>
      <c r="EQ15" s="282"/>
      <c r="ER15" s="256"/>
      <c r="ES15" s="282"/>
      <c r="ET15" s="282"/>
      <c r="EU15" s="262"/>
      <c r="EV15" s="283"/>
      <c r="EW15" s="283"/>
      <c r="EZ15" s="284"/>
      <c r="FA15" s="262"/>
      <c r="FB15" s="283"/>
      <c r="FC15" s="283"/>
      <c r="FE15" s="283"/>
      <c r="FF15" s="283"/>
      <c r="FG15" s="275"/>
      <c r="FI15" s="262"/>
      <c r="FJ15" s="282"/>
      <c r="FK15" s="282"/>
      <c r="FL15" s="256"/>
      <c r="FM15" s="282"/>
      <c r="FN15" s="282"/>
      <c r="FO15" s="262"/>
      <c r="FP15" s="283"/>
      <c r="FQ15" s="283"/>
      <c r="FT15" s="284"/>
      <c r="FU15" s="262"/>
      <c r="FV15" s="283"/>
      <c r="FW15" s="283"/>
      <c r="FY15" s="283"/>
      <c r="FZ15" s="283"/>
      <c r="GA15" s="275"/>
      <c r="GC15" s="256"/>
      <c r="GD15" s="282"/>
      <c r="GE15" s="256"/>
      <c r="GF15" s="256"/>
      <c r="GG15" s="282"/>
      <c r="GH15" s="256"/>
      <c r="GI15" s="286"/>
      <c r="GN15" s="284"/>
      <c r="GU15" s="275"/>
      <c r="GW15" s="256"/>
      <c r="GX15" s="282"/>
      <c r="GY15" s="256"/>
      <c r="GZ15" s="256"/>
      <c r="HA15" s="282"/>
      <c r="HB15" s="256"/>
      <c r="HC15" s="286"/>
      <c r="HH15" s="284"/>
      <c r="HO15" s="275"/>
      <c r="HQ15" s="256"/>
      <c r="HR15" s="282"/>
      <c r="HS15" s="256"/>
      <c r="HT15" s="256"/>
      <c r="HU15" s="282"/>
      <c r="HV15" s="256"/>
      <c r="HW15" s="286"/>
      <c r="IB15" s="284"/>
      <c r="II15" s="275"/>
      <c r="IK15" s="256"/>
      <c r="IL15" s="282"/>
      <c r="IM15" s="256"/>
      <c r="IN15" s="256"/>
      <c r="IO15" s="282"/>
      <c r="IP15" s="256"/>
      <c r="IQ15" s="286"/>
      <c r="IV15" s="284"/>
    </row>
    <row r="16" spans="1:262" s="281" customFormat="1" ht="13.5" customHeight="1" x14ac:dyDescent="0.25">
      <c r="B16" s="256"/>
      <c r="C16" s="275"/>
      <c r="E16" s="262"/>
      <c r="F16" s="282"/>
      <c r="G16" s="283"/>
      <c r="H16" s="256"/>
      <c r="I16" s="282"/>
      <c r="J16" s="283"/>
      <c r="K16" s="283"/>
      <c r="L16" s="283"/>
      <c r="M16" s="283"/>
      <c r="P16" s="284"/>
      <c r="Q16" s="262"/>
      <c r="R16" s="283"/>
      <c r="S16" s="283"/>
      <c r="U16" s="283"/>
      <c r="V16" s="283"/>
      <c r="W16" s="275"/>
      <c r="Y16" s="262"/>
      <c r="Z16" s="282"/>
      <c r="AA16" s="282"/>
      <c r="AB16" s="256"/>
      <c r="AC16" s="282"/>
      <c r="AD16" s="282"/>
      <c r="AE16" s="262"/>
      <c r="AF16" s="283"/>
      <c r="AG16" s="283"/>
      <c r="AJ16" s="284"/>
      <c r="AK16" s="262"/>
      <c r="AM16" s="283"/>
      <c r="AO16" s="283"/>
      <c r="AP16" s="283"/>
      <c r="AQ16" s="275"/>
      <c r="AS16" s="262"/>
      <c r="AT16" s="282"/>
      <c r="AU16" s="282"/>
      <c r="AV16" s="256"/>
      <c r="AW16" s="282"/>
      <c r="AX16" s="282"/>
      <c r="AY16" s="262"/>
      <c r="AZ16" s="283"/>
      <c r="BA16" s="283"/>
      <c r="BD16" s="284"/>
      <c r="BE16" s="262"/>
      <c r="BF16" s="283"/>
      <c r="BG16" s="283"/>
      <c r="BI16" s="283"/>
      <c r="BJ16" s="283"/>
      <c r="BK16" s="275"/>
      <c r="BM16" s="262"/>
      <c r="BN16" s="282"/>
      <c r="BO16" s="282"/>
      <c r="BP16" s="256"/>
      <c r="BQ16" s="282"/>
      <c r="BR16" s="282"/>
      <c r="BS16" s="262"/>
      <c r="BT16" s="283"/>
      <c r="BU16" s="283"/>
      <c r="BX16" s="284"/>
      <c r="BY16" s="262"/>
      <c r="BZ16" s="283"/>
      <c r="CA16" s="283"/>
      <c r="CC16" s="283"/>
      <c r="CD16" s="283"/>
      <c r="CE16" s="262"/>
      <c r="CG16" s="262"/>
      <c r="CH16" s="282"/>
      <c r="CI16" s="282"/>
      <c r="CJ16" s="256"/>
      <c r="CK16" s="282"/>
      <c r="CL16" s="282"/>
      <c r="CM16" s="262"/>
      <c r="CN16" s="283"/>
      <c r="CO16" s="283"/>
      <c r="CR16" s="284"/>
      <c r="CS16" s="262"/>
      <c r="CT16" s="283"/>
      <c r="CU16" s="283"/>
      <c r="CW16" s="283"/>
      <c r="CX16" s="283"/>
      <c r="CY16" s="275"/>
      <c r="DA16" s="262"/>
      <c r="DB16" s="282"/>
      <c r="DC16" s="282"/>
      <c r="DD16" s="256"/>
      <c r="DE16" s="282"/>
      <c r="DF16" s="282"/>
      <c r="DG16" s="262"/>
      <c r="DH16" s="283"/>
      <c r="DI16" s="283"/>
      <c r="DL16" s="284"/>
      <c r="DM16" s="262"/>
      <c r="DN16" s="283"/>
      <c r="DO16" s="283"/>
      <c r="DQ16" s="283"/>
      <c r="DR16" s="283"/>
      <c r="DS16" s="275"/>
      <c r="DU16" s="262"/>
      <c r="DV16" s="282"/>
      <c r="DW16" s="282"/>
      <c r="DX16" s="256"/>
      <c r="DY16" s="282"/>
      <c r="DZ16" s="282"/>
      <c r="EA16" s="262"/>
      <c r="EC16" s="285"/>
      <c r="EF16" s="284"/>
      <c r="EG16" s="262"/>
      <c r="EH16" s="283"/>
      <c r="EI16" s="283"/>
      <c r="EK16" s="283"/>
      <c r="EL16" s="283"/>
      <c r="EM16" s="275"/>
      <c r="EO16" s="262"/>
      <c r="EP16" s="282"/>
      <c r="EQ16" s="282"/>
      <c r="ER16" s="256"/>
      <c r="ES16" s="282"/>
      <c r="ET16" s="282"/>
      <c r="EU16" s="262"/>
      <c r="EV16" s="283"/>
      <c r="EW16" s="283"/>
      <c r="EZ16" s="284"/>
      <c r="FA16" s="262"/>
      <c r="FB16" s="283"/>
      <c r="FC16" s="283"/>
      <c r="FE16" s="283"/>
      <c r="FF16" s="283"/>
      <c r="FG16" s="275"/>
      <c r="FI16" s="262"/>
      <c r="FJ16" s="282"/>
      <c r="FK16" s="282"/>
      <c r="FL16" s="256"/>
      <c r="FM16" s="282"/>
      <c r="FN16" s="282"/>
      <c r="FO16" s="262"/>
      <c r="FP16" s="283"/>
      <c r="FQ16" s="283"/>
      <c r="FT16" s="284"/>
      <c r="FU16" s="262"/>
      <c r="FV16" s="283"/>
      <c r="FW16" s="283"/>
      <c r="FY16" s="283"/>
      <c r="FZ16" s="283"/>
      <c r="GA16" s="275"/>
      <c r="GC16" s="262"/>
      <c r="GD16" s="282"/>
      <c r="GE16" s="282"/>
      <c r="GF16" s="256"/>
      <c r="GG16" s="282"/>
      <c r="GH16" s="282"/>
      <c r="GI16" s="286"/>
      <c r="GN16" s="284"/>
      <c r="GU16" s="275"/>
      <c r="GW16" s="262"/>
      <c r="GX16" s="282"/>
      <c r="GY16" s="282"/>
      <c r="GZ16" s="256"/>
      <c r="HA16" s="282"/>
      <c r="HB16" s="282"/>
      <c r="HC16" s="286"/>
      <c r="HH16" s="284"/>
      <c r="HO16" s="275"/>
      <c r="HQ16" s="262"/>
      <c r="HR16" s="282"/>
      <c r="HS16" s="282"/>
      <c r="HT16" s="256"/>
      <c r="HU16" s="282"/>
      <c r="HV16" s="282"/>
      <c r="HW16" s="286"/>
      <c r="IB16" s="284"/>
      <c r="II16" s="275"/>
      <c r="IK16" s="262"/>
      <c r="IL16" s="282"/>
      <c r="IM16" s="282"/>
      <c r="IN16" s="256"/>
      <c r="IO16" s="282"/>
      <c r="IP16" s="282"/>
      <c r="IQ16" s="286"/>
      <c r="IV16" s="284"/>
    </row>
    <row r="17" spans="2:262" s="281" customFormat="1" ht="13.5" customHeight="1" x14ac:dyDescent="0.25">
      <c r="B17" s="256"/>
      <c r="C17" s="275"/>
      <c r="E17" s="262"/>
      <c r="F17" s="282"/>
      <c r="G17" s="283"/>
      <c r="H17" s="256"/>
      <c r="I17" s="282"/>
      <c r="J17" s="283"/>
      <c r="K17" s="283"/>
      <c r="L17" s="283"/>
      <c r="M17" s="283"/>
      <c r="P17" s="284"/>
      <c r="Q17" s="262"/>
      <c r="R17" s="283"/>
      <c r="S17" s="283"/>
      <c r="U17" s="283"/>
      <c r="V17" s="283"/>
      <c r="W17" s="275"/>
      <c r="Y17" s="262"/>
      <c r="Z17" s="282"/>
      <c r="AA17" s="282"/>
      <c r="AB17" s="256"/>
      <c r="AC17" s="282"/>
      <c r="AD17" s="282"/>
      <c r="AE17" s="262"/>
      <c r="AF17" s="283"/>
      <c r="AG17" s="283"/>
      <c r="AJ17" s="284"/>
      <c r="AK17" s="262"/>
      <c r="AM17" s="283"/>
      <c r="AO17" s="283"/>
      <c r="AP17" s="283"/>
      <c r="AQ17" s="275"/>
      <c r="AS17" s="262"/>
      <c r="AT17" s="282"/>
      <c r="AU17" s="282"/>
      <c r="AV17" s="256"/>
      <c r="AW17" s="282"/>
      <c r="AX17" s="282"/>
      <c r="AY17" s="262"/>
      <c r="AZ17" s="283"/>
      <c r="BA17" s="283"/>
      <c r="BD17" s="284"/>
      <c r="BE17" s="262"/>
      <c r="BF17" s="283"/>
      <c r="BG17" s="283"/>
      <c r="BI17" s="283"/>
      <c r="BJ17" s="283"/>
      <c r="BK17" s="275"/>
      <c r="BM17" s="262"/>
      <c r="BN17" s="282"/>
      <c r="BO17" s="282"/>
      <c r="BP17" s="256"/>
      <c r="BQ17" s="282"/>
      <c r="BR17" s="282"/>
      <c r="BS17" s="262"/>
      <c r="BT17" s="283"/>
      <c r="BU17" s="283"/>
      <c r="BX17" s="284"/>
      <c r="BY17" s="262"/>
      <c r="BZ17" s="283"/>
      <c r="CA17" s="283"/>
      <c r="CC17" s="283"/>
      <c r="CD17" s="283"/>
      <c r="CE17" s="262"/>
      <c r="CG17" s="262"/>
      <c r="CH17" s="282"/>
      <c r="CI17" s="282"/>
      <c r="CJ17" s="256"/>
      <c r="CK17" s="282"/>
      <c r="CL17" s="282"/>
      <c r="CM17" s="262"/>
      <c r="CN17" s="283"/>
      <c r="CO17" s="283"/>
      <c r="CR17" s="284"/>
      <c r="CS17" s="262"/>
      <c r="CT17" s="283"/>
      <c r="CU17" s="283"/>
      <c r="CW17" s="283"/>
      <c r="CX17" s="283"/>
      <c r="CY17" s="275"/>
      <c r="DA17" s="262"/>
      <c r="DB17" s="282"/>
      <c r="DC17" s="282"/>
      <c r="DD17" s="256"/>
      <c r="DE17" s="282"/>
      <c r="DF17" s="282"/>
      <c r="DG17" s="262"/>
      <c r="DH17" s="283"/>
      <c r="DI17" s="283"/>
      <c r="DL17" s="284"/>
      <c r="DM17" s="262"/>
      <c r="DN17" s="283"/>
      <c r="DO17" s="283"/>
      <c r="DQ17" s="283"/>
      <c r="DR17" s="283"/>
      <c r="DS17" s="275"/>
      <c r="DU17" s="262"/>
      <c r="DV17" s="282"/>
      <c r="DW17" s="282"/>
      <c r="DX17" s="256"/>
      <c r="DY17" s="282"/>
      <c r="DZ17" s="282"/>
      <c r="EA17" s="262"/>
      <c r="EC17" s="285"/>
      <c r="EF17" s="284"/>
      <c r="EG17" s="262"/>
      <c r="EH17" s="283"/>
      <c r="EI17" s="283"/>
      <c r="EK17" s="283"/>
      <c r="EL17" s="283"/>
      <c r="EM17" s="275"/>
      <c r="EO17" s="262"/>
      <c r="EP17" s="282"/>
      <c r="EQ17" s="282"/>
      <c r="ER17" s="256"/>
      <c r="ES17" s="282"/>
      <c r="ET17" s="282"/>
      <c r="EU17" s="262"/>
      <c r="EV17" s="283"/>
      <c r="EW17" s="283"/>
      <c r="EZ17" s="284"/>
      <c r="FA17" s="262"/>
      <c r="FB17" s="283"/>
      <c r="FC17" s="283"/>
      <c r="FE17" s="283"/>
      <c r="FF17" s="283"/>
      <c r="FG17" s="275"/>
      <c r="FI17" s="262"/>
      <c r="FJ17" s="282"/>
      <c r="FK17" s="282"/>
      <c r="FL17" s="256"/>
      <c r="FM17" s="282"/>
      <c r="FN17" s="282"/>
      <c r="FO17" s="262"/>
      <c r="FP17" s="283"/>
      <c r="FQ17" s="283"/>
      <c r="FT17" s="284"/>
      <c r="FU17" s="262"/>
      <c r="FV17" s="283"/>
      <c r="FW17" s="283"/>
      <c r="FY17" s="283"/>
      <c r="FZ17" s="283"/>
      <c r="GA17" s="275"/>
      <c r="GC17" s="262"/>
      <c r="GD17" s="282"/>
      <c r="GF17" s="256"/>
      <c r="GG17" s="282"/>
      <c r="GI17" s="286"/>
      <c r="GN17" s="284"/>
      <c r="GU17" s="275"/>
      <c r="GW17" s="262"/>
      <c r="GX17" s="282"/>
      <c r="GZ17" s="256"/>
      <c r="HA17" s="282"/>
      <c r="HC17" s="286"/>
      <c r="HH17" s="284"/>
      <c r="HO17" s="275"/>
      <c r="HQ17" s="262"/>
      <c r="HR17" s="282"/>
      <c r="HT17" s="256"/>
      <c r="HU17" s="282"/>
      <c r="HW17" s="286"/>
      <c r="IB17" s="284"/>
      <c r="II17" s="275"/>
      <c r="IK17" s="262"/>
      <c r="IL17" s="282"/>
      <c r="IN17" s="256"/>
      <c r="IO17" s="282"/>
      <c r="IQ17" s="286"/>
      <c r="IV17" s="284"/>
    </row>
    <row r="18" spans="2:262" s="281" customFormat="1" ht="13.5" customHeight="1" x14ac:dyDescent="0.25">
      <c r="B18" s="256"/>
      <c r="C18" s="275"/>
      <c r="E18" s="262"/>
      <c r="F18" s="282"/>
      <c r="G18" s="283"/>
      <c r="H18" s="256"/>
      <c r="I18" s="282"/>
      <c r="J18" s="283"/>
      <c r="K18" s="283"/>
      <c r="L18" s="283"/>
      <c r="M18" s="283"/>
      <c r="P18" s="284"/>
      <c r="Q18" s="262"/>
      <c r="R18" s="283"/>
      <c r="S18" s="283"/>
      <c r="U18" s="283"/>
      <c r="V18" s="283"/>
      <c r="W18" s="275"/>
      <c r="Y18" s="262"/>
      <c r="Z18" s="282"/>
      <c r="AA18" s="282"/>
      <c r="AB18" s="256"/>
      <c r="AC18" s="282"/>
      <c r="AD18" s="282"/>
      <c r="AE18" s="262"/>
      <c r="AF18" s="283"/>
      <c r="AG18" s="283"/>
      <c r="AJ18" s="284"/>
      <c r="AK18" s="262"/>
      <c r="AM18" s="283"/>
      <c r="AO18" s="283"/>
      <c r="AP18" s="283"/>
      <c r="AQ18" s="275"/>
      <c r="AS18" s="262"/>
      <c r="AT18" s="282"/>
      <c r="AU18" s="282"/>
      <c r="AV18" s="256"/>
      <c r="AW18" s="282"/>
      <c r="AX18" s="282"/>
      <c r="AY18" s="262"/>
      <c r="AZ18" s="283"/>
      <c r="BA18" s="283"/>
      <c r="BD18" s="284"/>
      <c r="BE18" s="262"/>
      <c r="BF18" s="283"/>
      <c r="BG18" s="283"/>
      <c r="BI18" s="283"/>
      <c r="BJ18" s="283"/>
      <c r="BK18" s="275"/>
      <c r="BM18" s="262"/>
      <c r="BN18" s="282"/>
      <c r="BO18" s="282"/>
      <c r="BP18" s="256"/>
      <c r="BQ18" s="282"/>
      <c r="BR18" s="282"/>
      <c r="BS18" s="262"/>
      <c r="BT18" s="283"/>
      <c r="BU18" s="283"/>
      <c r="BX18" s="284"/>
      <c r="BY18" s="262"/>
      <c r="BZ18" s="283"/>
      <c r="CA18" s="283"/>
      <c r="CC18" s="283"/>
      <c r="CD18" s="283"/>
      <c r="CE18" s="262"/>
      <c r="CG18" s="262"/>
      <c r="CH18" s="282"/>
      <c r="CI18" s="282"/>
      <c r="CJ18" s="256"/>
      <c r="CK18" s="282"/>
      <c r="CL18" s="282"/>
      <c r="CM18" s="262"/>
      <c r="CN18" s="283"/>
      <c r="CO18" s="283"/>
      <c r="CR18" s="284"/>
      <c r="CS18" s="262"/>
      <c r="CT18" s="283"/>
      <c r="CU18" s="283"/>
      <c r="CW18" s="283"/>
      <c r="CX18" s="283"/>
      <c r="CY18" s="275"/>
      <c r="DA18" s="262"/>
      <c r="DB18" s="282"/>
      <c r="DC18" s="282"/>
      <c r="DD18" s="256"/>
      <c r="DE18" s="282"/>
      <c r="DF18" s="282"/>
      <c r="DG18" s="262"/>
      <c r="DH18" s="283"/>
      <c r="DI18" s="283"/>
      <c r="DL18" s="284"/>
      <c r="DM18" s="262"/>
      <c r="DN18" s="283"/>
      <c r="DO18" s="283"/>
      <c r="DQ18" s="283"/>
      <c r="DR18" s="283"/>
      <c r="DS18" s="275"/>
      <c r="DU18" s="262"/>
      <c r="DV18" s="282"/>
      <c r="DW18" s="282"/>
      <c r="DX18" s="256"/>
      <c r="DY18" s="282"/>
      <c r="DZ18" s="282"/>
      <c r="EA18" s="262"/>
      <c r="EC18" s="285"/>
      <c r="EF18" s="284"/>
      <c r="EG18" s="262"/>
      <c r="EH18" s="283"/>
      <c r="EI18" s="283"/>
      <c r="EK18" s="283"/>
      <c r="EL18" s="283"/>
      <c r="EM18" s="275"/>
      <c r="EO18" s="262"/>
      <c r="EP18" s="282"/>
      <c r="EQ18" s="282"/>
      <c r="ER18" s="256"/>
      <c r="ES18" s="282"/>
      <c r="ET18" s="282"/>
      <c r="EU18" s="262"/>
      <c r="EV18" s="283"/>
      <c r="EW18" s="283"/>
      <c r="EZ18" s="284"/>
      <c r="FA18" s="262"/>
      <c r="FB18" s="283"/>
      <c r="FC18" s="283"/>
      <c r="FE18" s="283"/>
      <c r="FF18" s="283"/>
      <c r="FG18" s="275"/>
      <c r="FI18" s="262"/>
      <c r="FJ18" s="282"/>
      <c r="FK18" s="282"/>
      <c r="FL18" s="256"/>
      <c r="FM18" s="282"/>
      <c r="FN18" s="282"/>
      <c r="FO18" s="262"/>
      <c r="FP18" s="283"/>
      <c r="FQ18" s="283"/>
      <c r="FT18" s="284"/>
      <c r="FU18" s="262"/>
      <c r="FV18" s="283"/>
      <c r="FW18" s="283"/>
      <c r="FY18" s="283"/>
      <c r="FZ18" s="283"/>
      <c r="GA18" s="275"/>
      <c r="GC18" s="262"/>
      <c r="GD18" s="282"/>
      <c r="GE18" s="256"/>
      <c r="GF18" s="256"/>
      <c r="GG18" s="282"/>
      <c r="GH18" s="256"/>
      <c r="GI18" s="286"/>
      <c r="GN18" s="284"/>
      <c r="GU18" s="275"/>
      <c r="GW18" s="262"/>
      <c r="GX18" s="282"/>
      <c r="GY18" s="256"/>
      <c r="GZ18" s="256"/>
      <c r="HA18" s="282"/>
      <c r="HB18" s="256"/>
      <c r="HC18" s="286"/>
      <c r="HH18" s="284"/>
      <c r="HO18" s="275"/>
      <c r="HQ18" s="262"/>
      <c r="HR18" s="282"/>
      <c r="HS18" s="256"/>
      <c r="HT18" s="256"/>
      <c r="HU18" s="282"/>
      <c r="HV18" s="256"/>
      <c r="HW18" s="286"/>
      <c r="IB18" s="284"/>
      <c r="II18" s="275"/>
      <c r="IK18" s="262"/>
      <c r="IL18" s="282"/>
      <c r="IM18" s="256"/>
      <c r="IN18" s="256"/>
      <c r="IO18" s="282"/>
      <c r="IP18" s="256"/>
      <c r="IQ18" s="286"/>
      <c r="IV18" s="284"/>
    </row>
    <row r="19" spans="2:262" s="281" customFormat="1" ht="13.5" customHeight="1" x14ac:dyDescent="0.25">
      <c r="B19" s="256"/>
      <c r="C19" s="275"/>
      <c r="E19" s="262"/>
      <c r="F19" s="282"/>
      <c r="G19" s="283"/>
      <c r="H19" s="256"/>
      <c r="I19" s="282"/>
      <c r="J19" s="283"/>
      <c r="K19" s="283"/>
      <c r="L19" s="283"/>
      <c r="M19" s="283"/>
      <c r="P19" s="284"/>
      <c r="Q19" s="262"/>
      <c r="R19" s="283"/>
      <c r="S19" s="283"/>
      <c r="U19" s="283"/>
      <c r="V19" s="283"/>
      <c r="W19" s="275"/>
      <c r="Y19" s="262"/>
      <c r="Z19" s="282"/>
      <c r="AA19" s="282"/>
      <c r="AB19" s="256"/>
      <c r="AC19" s="282"/>
      <c r="AD19" s="282"/>
      <c r="AE19" s="262"/>
      <c r="AF19" s="283"/>
      <c r="AG19" s="283"/>
      <c r="AJ19" s="284"/>
      <c r="AK19" s="262"/>
      <c r="AM19" s="283"/>
      <c r="AO19" s="283"/>
      <c r="AP19" s="283"/>
      <c r="AQ19" s="275"/>
      <c r="AS19" s="262"/>
      <c r="AT19" s="282"/>
      <c r="AU19" s="282"/>
      <c r="AV19" s="256"/>
      <c r="AW19" s="282"/>
      <c r="AX19" s="282"/>
      <c r="AY19" s="262"/>
      <c r="AZ19" s="283"/>
      <c r="BA19" s="283"/>
      <c r="BD19" s="284"/>
      <c r="BE19" s="262"/>
      <c r="BF19" s="283"/>
      <c r="BG19" s="283"/>
      <c r="BI19" s="283"/>
      <c r="BJ19" s="283"/>
      <c r="BK19" s="275"/>
      <c r="BM19" s="262"/>
      <c r="BN19" s="282"/>
      <c r="BO19" s="282"/>
      <c r="BP19" s="256"/>
      <c r="BQ19" s="282"/>
      <c r="BR19" s="282"/>
      <c r="BS19" s="262"/>
      <c r="BT19" s="283"/>
      <c r="BU19" s="283"/>
      <c r="BX19" s="284"/>
      <c r="BY19" s="262"/>
      <c r="BZ19" s="283"/>
      <c r="CA19" s="283"/>
      <c r="CC19" s="283"/>
      <c r="CD19" s="283"/>
      <c r="CE19" s="262"/>
      <c r="CG19" s="262"/>
      <c r="CH19" s="282"/>
      <c r="CI19" s="282"/>
      <c r="CJ19" s="256"/>
      <c r="CK19" s="282"/>
      <c r="CL19" s="282"/>
      <c r="CM19" s="262"/>
      <c r="CN19" s="283"/>
      <c r="CO19" s="283"/>
      <c r="CR19" s="284"/>
      <c r="CS19" s="262"/>
      <c r="CT19" s="283"/>
      <c r="CU19" s="283"/>
      <c r="CW19" s="283"/>
      <c r="CX19" s="283"/>
      <c r="CY19" s="275"/>
      <c r="DA19" s="262"/>
      <c r="DB19" s="282"/>
      <c r="DC19" s="282"/>
      <c r="DD19" s="256"/>
      <c r="DE19" s="282"/>
      <c r="DF19" s="282"/>
      <c r="DG19" s="262"/>
      <c r="DH19" s="283"/>
      <c r="DI19" s="283"/>
      <c r="DL19" s="284"/>
      <c r="DM19" s="262"/>
      <c r="DN19" s="283"/>
      <c r="DO19" s="283"/>
      <c r="DQ19" s="283"/>
      <c r="DR19" s="283"/>
      <c r="DS19" s="275"/>
      <c r="DU19" s="262"/>
      <c r="DV19" s="282"/>
      <c r="DW19" s="282"/>
      <c r="DX19" s="256"/>
      <c r="DY19" s="282"/>
      <c r="DZ19" s="282"/>
      <c r="EA19" s="262"/>
      <c r="EC19" s="285"/>
      <c r="EF19" s="284"/>
      <c r="EG19" s="262"/>
      <c r="EH19" s="283"/>
      <c r="EI19" s="283"/>
      <c r="EK19" s="283"/>
      <c r="EL19" s="283"/>
      <c r="EM19" s="275"/>
      <c r="EO19" s="262"/>
      <c r="EP19" s="282"/>
      <c r="EQ19" s="282"/>
      <c r="ER19" s="256"/>
      <c r="ES19" s="282"/>
      <c r="ET19" s="282"/>
      <c r="EU19" s="262"/>
      <c r="EV19" s="283"/>
      <c r="EW19" s="283"/>
      <c r="EZ19" s="284"/>
      <c r="FA19" s="262"/>
      <c r="FB19" s="283"/>
      <c r="FC19" s="283"/>
      <c r="FE19" s="283"/>
      <c r="FF19" s="283"/>
      <c r="FG19" s="275"/>
      <c r="FI19" s="262"/>
      <c r="FJ19" s="282"/>
      <c r="FK19" s="282"/>
      <c r="FL19" s="256"/>
      <c r="FM19" s="282"/>
      <c r="FN19" s="282"/>
      <c r="FO19" s="262"/>
      <c r="FP19" s="283"/>
      <c r="FQ19" s="283"/>
      <c r="FT19" s="284"/>
      <c r="FU19" s="262"/>
      <c r="FV19" s="283"/>
      <c r="FW19" s="283"/>
      <c r="FY19" s="283"/>
      <c r="FZ19" s="283"/>
      <c r="GA19" s="275"/>
      <c r="GC19" s="262"/>
      <c r="GD19" s="282"/>
      <c r="GE19" s="256"/>
      <c r="GF19" s="256"/>
      <c r="GG19" s="282"/>
      <c r="GH19" s="256"/>
      <c r="GI19" s="286"/>
      <c r="GN19" s="284"/>
      <c r="GU19" s="275"/>
      <c r="GW19" s="262"/>
      <c r="GX19" s="282"/>
      <c r="GY19" s="256"/>
      <c r="GZ19" s="256"/>
      <c r="HA19" s="282"/>
      <c r="HB19" s="256"/>
      <c r="HC19" s="286"/>
      <c r="HH19" s="284"/>
      <c r="HO19" s="275"/>
      <c r="HQ19" s="262"/>
      <c r="HR19" s="282"/>
      <c r="HS19" s="256"/>
      <c r="HT19" s="256"/>
      <c r="HU19" s="282"/>
      <c r="HV19" s="256"/>
      <c r="HW19" s="286"/>
      <c r="IB19" s="284"/>
      <c r="II19" s="275"/>
      <c r="IK19" s="262"/>
      <c r="IL19" s="282"/>
      <c r="IM19" s="256"/>
      <c r="IN19" s="256"/>
      <c r="IO19" s="282"/>
      <c r="IP19" s="256"/>
      <c r="IQ19" s="286"/>
      <c r="IV19" s="284"/>
    </row>
    <row r="20" spans="2:262" s="281" customFormat="1" ht="13.5" customHeight="1" x14ac:dyDescent="0.25">
      <c r="B20" s="256"/>
      <c r="C20" s="275"/>
      <c r="E20" s="262"/>
      <c r="F20" s="282"/>
      <c r="G20" s="283"/>
      <c r="H20" s="256"/>
      <c r="I20" s="282"/>
      <c r="J20" s="283"/>
      <c r="K20" s="283"/>
      <c r="L20" s="283"/>
      <c r="M20" s="283"/>
      <c r="P20" s="284"/>
      <c r="Q20" s="262"/>
      <c r="R20" s="283"/>
      <c r="S20" s="283"/>
      <c r="U20" s="283"/>
      <c r="V20" s="283"/>
      <c r="W20" s="275"/>
      <c r="Y20" s="262"/>
      <c r="Z20" s="282"/>
      <c r="AA20" s="282"/>
      <c r="AB20" s="256"/>
      <c r="AC20" s="282"/>
      <c r="AD20" s="282"/>
      <c r="AE20" s="262"/>
      <c r="AF20" s="283"/>
      <c r="AG20" s="283"/>
      <c r="AJ20" s="284"/>
      <c r="AK20" s="262"/>
      <c r="AM20" s="283"/>
      <c r="AO20" s="283"/>
      <c r="AP20" s="283"/>
      <c r="AQ20" s="275"/>
      <c r="AS20" s="262"/>
      <c r="AT20" s="282"/>
      <c r="AU20" s="282"/>
      <c r="AV20" s="256"/>
      <c r="AW20" s="282"/>
      <c r="AX20" s="282"/>
      <c r="AY20" s="262"/>
      <c r="AZ20" s="283"/>
      <c r="BA20" s="283"/>
      <c r="BD20" s="284"/>
      <c r="BE20" s="262"/>
      <c r="BF20" s="283"/>
      <c r="BG20" s="283"/>
      <c r="BI20" s="283"/>
      <c r="BJ20" s="283"/>
      <c r="BK20" s="275"/>
      <c r="BM20" s="262"/>
      <c r="BN20" s="282"/>
      <c r="BO20" s="282"/>
      <c r="BP20" s="256"/>
      <c r="BQ20" s="282"/>
      <c r="BR20" s="282"/>
      <c r="BS20" s="262"/>
      <c r="BT20" s="283"/>
      <c r="BU20" s="283"/>
      <c r="BX20" s="284"/>
      <c r="BY20" s="262"/>
      <c r="BZ20" s="283"/>
      <c r="CA20" s="283"/>
      <c r="CC20" s="283"/>
      <c r="CD20" s="283"/>
      <c r="CE20" s="262"/>
      <c r="CG20" s="262"/>
      <c r="CH20" s="282"/>
      <c r="CI20" s="282"/>
      <c r="CJ20" s="256"/>
      <c r="CK20" s="282"/>
      <c r="CL20" s="282"/>
      <c r="CM20" s="262"/>
      <c r="CN20" s="283"/>
      <c r="CO20" s="283"/>
      <c r="CR20" s="284"/>
      <c r="CS20" s="262"/>
      <c r="CT20" s="283"/>
      <c r="CU20" s="283"/>
      <c r="CW20" s="283"/>
      <c r="CX20" s="283"/>
      <c r="CY20" s="275"/>
      <c r="DA20" s="262"/>
      <c r="DB20" s="282"/>
      <c r="DC20" s="282"/>
      <c r="DD20" s="256"/>
      <c r="DE20" s="282"/>
      <c r="DF20" s="282"/>
      <c r="DG20" s="262"/>
      <c r="DH20" s="283"/>
      <c r="DI20" s="283"/>
      <c r="DL20" s="284"/>
      <c r="DM20" s="262"/>
      <c r="DN20" s="283"/>
      <c r="DO20" s="283"/>
      <c r="DQ20" s="283"/>
      <c r="DR20" s="283"/>
      <c r="DS20" s="275"/>
      <c r="DU20" s="262"/>
      <c r="DV20" s="282"/>
      <c r="DW20" s="282"/>
      <c r="DX20" s="256"/>
      <c r="DY20" s="282"/>
      <c r="DZ20" s="282"/>
      <c r="EA20" s="262"/>
      <c r="EC20" s="285"/>
      <c r="EF20" s="284"/>
      <c r="EG20" s="262"/>
      <c r="EH20" s="283"/>
      <c r="EI20" s="283"/>
      <c r="EK20" s="283"/>
      <c r="EL20" s="283"/>
      <c r="EM20" s="275"/>
      <c r="EO20" s="262"/>
      <c r="EP20" s="282"/>
      <c r="EQ20" s="282"/>
      <c r="ER20" s="256"/>
      <c r="ES20" s="282"/>
      <c r="ET20" s="282"/>
      <c r="EU20" s="262"/>
      <c r="EV20" s="283"/>
      <c r="EW20" s="283"/>
      <c r="EZ20" s="284"/>
      <c r="FA20" s="262"/>
      <c r="FB20" s="283"/>
      <c r="FC20" s="283"/>
      <c r="FE20" s="283"/>
      <c r="FF20" s="283"/>
      <c r="FG20" s="275"/>
      <c r="FI20" s="262"/>
      <c r="FJ20" s="282"/>
      <c r="FK20" s="282"/>
      <c r="FL20" s="256"/>
      <c r="FM20" s="282"/>
      <c r="FN20" s="282"/>
      <c r="FO20" s="262"/>
      <c r="FP20" s="283"/>
      <c r="FQ20" s="283"/>
      <c r="FT20" s="284"/>
      <c r="FU20" s="262"/>
      <c r="FV20" s="283"/>
      <c r="FW20" s="283"/>
      <c r="FY20" s="283"/>
      <c r="FZ20" s="283"/>
      <c r="GA20" s="275"/>
      <c r="GC20" s="262"/>
      <c r="GD20" s="282"/>
      <c r="GE20" s="256"/>
      <c r="GF20" s="256"/>
      <c r="GG20" s="282"/>
      <c r="GH20" s="256"/>
      <c r="GI20" s="286"/>
      <c r="GN20" s="284"/>
      <c r="GU20" s="275"/>
      <c r="GW20" s="262"/>
      <c r="GX20" s="282"/>
      <c r="GY20" s="256"/>
      <c r="GZ20" s="256"/>
      <c r="HA20" s="282"/>
      <c r="HB20" s="256"/>
      <c r="HC20" s="286"/>
      <c r="HH20" s="284"/>
      <c r="HO20" s="275"/>
      <c r="HQ20" s="262"/>
      <c r="HR20" s="282"/>
      <c r="HS20" s="256"/>
      <c r="HT20" s="256"/>
      <c r="HU20" s="282"/>
      <c r="HV20" s="256"/>
      <c r="HW20" s="286"/>
      <c r="IB20" s="284"/>
      <c r="II20" s="275"/>
      <c r="IK20" s="262"/>
      <c r="IL20" s="282"/>
      <c r="IM20" s="256"/>
      <c r="IN20" s="256"/>
      <c r="IO20" s="282"/>
      <c r="IP20" s="256"/>
      <c r="IQ20" s="286"/>
      <c r="IV20" s="284"/>
    </row>
    <row r="21" spans="2:262" s="281" customFormat="1" ht="13.5" customHeight="1" x14ac:dyDescent="0.25">
      <c r="B21" s="256"/>
      <c r="C21" s="275"/>
      <c r="E21" s="262"/>
      <c r="F21" s="282"/>
      <c r="G21" s="283"/>
      <c r="H21" s="256"/>
      <c r="I21" s="282"/>
      <c r="J21" s="283"/>
      <c r="K21" s="283"/>
      <c r="L21" s="283"/>
      <c r="M21" s="283"/>
      <c r="P21" s="284"/>
      <c r="Q21" s="262"/>
      <c r="R21" s="283"/>
      <c r="S21" s="283"/>
      <c r="U21" s="283"/>
      <c r="V21" s="283"/>
      <c r="W21" s="275"/>
      <c r="Y21" s="262"/>
      <c r="Z21" s="282"/>
      <c r="AA21" s="282"/>
      <c r="AB21" s="256"/>
      <c r="AC21" s="282"/>
      <c r="AD21" s="282"/>
      <c r="AE21" s="262"/>
      <c r="AF21" s="283"/>
      <c r="AG21" s="283"/>
      <c r="AJ21" s="284"/>
      <c r="AK21" s="262"/>
      <c r="AM21" s="283"/>
      <c r="AO21" s="283"/>
      <c r="AP21" s="283"/>
      <c r="AQ21" s="275"/>
      <c r="AS21" s="262"/>
      <c r="AT21" s="282"/>
      <c r="AU21" s="282"/>
      <c r="AV21" s="256"/>
      <c r="AW21" s="282"/>
      <c r="AX21" s="282"/>
      <c r="AY21" s="262"/>
      <c r="AZ21" s="283"/>
      <c r="BA21" s="283"/>
      <c r="BD21" s="284"/>
      <c r="BE21" s="262"/>
      <c r="BF21" s="283"/>
      <c r="BG21" s="283"/>
      <c r="BI21" s="283"/>
      <c r="BJ21" s="283"/>
      <c r="BK21" s="275"/>
      <c r="BM21" s="262"/>
      <c r="BN21" s="282"/>
      <c r="BO21" s="282"/>
      <c r="BP21" s="256"/>
      <c r="BQ21" s="282"/>
      <c r="BR21" s="282"/>
      <c r="BS21" s="262"/>
      <c r="BT21" s="283"/>
      <c r="BU21" s="283"/>
      <c r="BX21" s="284"/>
      <c r="BY21" s="262"/>
      <c r="BZ21" s="283"/>
      <c r="CA21" s="283"/>
      <c r="CC21" s="283"/>
      <c r="CD21" s="283"/>
      <c r="CE21" s="262"/>
      <c r="CG21" s="262"/>
      <c r="CH21" s="282"/>
      <c r="CI21" s="282"/>
      <c r="CJ21" s="256"/>
      <c r="CK21" s="282"/>
      <c r="CL21" s="282"/>
      <c r="CM21" s="262"/>
      <c r="CN21" s="283"/>
      <c r="CO21" s="283"/>
      <c r="CR21" s="284"/>
      <c r="CS21" s="262"/>
      <c r="CT21" s="283"/>
      <c r="CU21" s="283"/>
      <c r="CW21" s="283"/>
      <c r="CX21" s="283"/>
      <c r="CY21" s="275"/>
      <c r="DA21" s="262"/>
      <c r="DB21" s="282"/>
      <c r="DC21" s="282"/>
      <c r="DD21" s="256"/>
      <c r="DE21" s="282"/>
      <c r="DF21" s="282"/>
      <c r="DG21" s="262"/>
      <c r="DH21" s="283"/>
      <c r="DI21" s="283"/>
      <c r="DL21" s="284"/>
      <c r="DM21" s="262"/>
      <c r="DN21" s="283"/>
      <c r="DO21" s="283"/>
      <c r="DQ21" s="283"/>
      <c r="DR21" s="283"/>
      <c r="DS21" s="275"/>
      <c r="DU21" s="262"/>
      <c r="DV21" s="282"/>
      <c r="DW21" s="282"/>
      <c r="DX21" s="256"/>
      <c r="DY21" s="282"/>
      <c r="DZ21" s="282"/>
      <c r="EA21" s="262"/>
      <c r="EC21" s="285"/>
      <c r="EF21" s="284"/>
      <c r="EG21" s="262"/>
      <c r="EH21" s="283"/>
      <c r="EI21" s="283"/>
      <c r="EK21" s="283"/>
      <c r="EL21" s="283"/>
      <c r="EM21" s="275"/>
      <c r="EO21" s="262"/>
      <c r="EP21" s="282"/>
      <c r="EQ21" s="282"/>
      <c r="ER21" s="256"/>
      <c r="ES21" s="282"/>
      <c r="ET21" s="282"/>
      <c r="EU21" s="262"/>
      <c r="EV21" s="283"/>
      <c r="EW21" s="283"/>
      <c r="EZ21" s="284"/>
      <c r="FA21" s="262"/>
      <c r="FB21" s="283"/>
      <c r="FC21" s="283"/>
      <c r="FE21" s="283"/>
      <c r="FF21" s="283"/>
      <c r="FG21" s="275"/>
      <c r="FI21" s="262"/>
      <c r="FJ21" s="282"/>
      <c r="FK21" s="282"/>
      <c r="FL21" s="256"/>
      <c r="FM21" s="282"/>
      <c r="FN21" s="282"/>
      <c r="FO21" s="262"/>
      <c r="FP21" s="283"/>
      <c r="FQ21" s="283"/>
      <c r="FT21" s="284"/>
      <c r="FU21" s="262"/>
      <c r="FV21" s="283"/>
      <c r="FW21" s="283"/>
      <c r="FY21" s="283"/>
      <c r="FZ21" s="283"/>
      <c r="GA21" s="275"/>
      <c r="GC21" s="256"/>
      <c r="GD21" s="282"/>
      <c r="GE21" s="262"/>
      <c r="GF21" s="262"/>
      <c r="GG21" s="282"/>
      <c r="GH21" s="262"/>
      <c r="GI21" s="286"/>
      <c r="GN21" s="284"/>
      <c r="GU21" s="275"/>
      <c r="GW21" s="256"/>
      <c r="GX21" s="282"/>
      <c r="GY21" s="262"/>
      <c r="GZ21" s="262"/>
      <c r="HA21" s="282"/>
      <c r="HB21" s="262"/>
      <c r="HC21" s="286"/>
      <c r="HH21" s="284"/>
      <c r="HO21" s="275"/>
      <c r="HQ21" s="256"/>
      <c r="HR21" s="282"/>
      <c r="HS21" s="262"/>
      <c r="HT21" s="262"/>
      <c r="HU21" s="282"/>
      <c r="HV21" s="262"/>
      <c r="HW21" s="286"/>
      <c r="IB21" s="284"/>
      <c r="II21" s="275"/>
      <c r="IK21" s="256"/>
      <c r="IL21" s="282"/>
      <c r="IM21" s="262"/>
      <c r="IN21" s="262"/>
      <c r="IO21" s="282"/>
      <c r="IP21" s="262"/>
      <c r="IQ21" s="286"/>
      <c r="IV21" s="284"/>
    </row>
    <row r="22" spans="2:262" s="281" customFormat="1" ht="13.5" customHeight="1" x14ac:dyDescent="0.25">
      <c r="B22" s="256"/>
      <c r="C22" s="275"/>
      <c r="E22" s="262"/>
      <c r="F22" s="282"/>
      <c r="G22" s="283"/>
      <c r="H22" s="256"/>
      <c r="I22" s="282"/>
      <c r="J22" s="283"/>
      <c r="K22" s="283"/>
      <c r="L22" s="283"/>
      <c r="M22" s="283"/>
      <c r="P22" s="284"/>
      <c r="Q22" s="262"/>
      <c r="R22" s="283"/>
      <c r="S22" s="283"/>
      <c r="U22" s="283"/>
      <c r="V22" s="283"/>
      <c r="W22" s="275"/>
      <c r="Y22" s="262"/>
      <c r="Z22" s="282"/>
      <c r="AA22" s="282"/>
      <c r="AB22" s="256"/>
      <c r="AC22" s="282"/>
      <c r="AD22" s="282"/>
      <c r="AE22" s="262"/>
      <c r="AF22" s="283"/>
      <c r="AG22" s="283"/>
      <c r="AJ22" s="284"/>
      <c r="AK22" s="262"/>
      <c r="AM22" s="283"/>
      <c r="AO22" s="283"/>
      <c r="AP22" s="283"/>
      <c r="AQ22" s="275"/>
      <c r="AS22" s="262"/>
      <c r="AT22" s="282"/>
      <c r="AU22" s="282"/>
      <c r="AV22" s="256"/>
      <c r="AW22" s="282"/>
      <c r="AX22" s="282"/>
      <c r="AY22" s="262"/>
      <c r="AZ22" s="283"/>
      <c r="BA22" s="283"/>
      <c r="BD22" s="284"/>
      <c r="BE22" s="262"/>
      <c r="BF22" s="283"/>
      <c r="BG22" s="283"/>
      <c r="BI22" s="283"/>
      <c r="BJ22" s="283"/>
      <c r="BK22" s="275"/>
      <c r="BM22" s="262"/>
      <c r="BN22" s="282"/>
      <c r="BO22" s="282"/>
      <c r="BP22" s="256"/>
      <c r="BQ22" s="282"/>
      <c r="BR22" s="282"/>
      <c r="BS22" s="262"/>
      <c r="BT22" s="283"/>
      <c r="BU22" s="283"/>
      <c r="BX22" s="284"/>
      <c r="BY22" s="262"/>
      <c r="BZ22" s="283"/>
      <c r="CA22" s="283"/>
      <c r="CC22" s="283"/>
      <c r="CD22" s="283"/>
      <c r="CE22" s="262"/>
      <c r="CG22" s="262"/>
      <c r="CH22" s="282"/>
      <c r="CI22" s="282"/>
      <c r="CJ22" s="256"/>
      <c r="CK22" s="282"/>
      <c r="CL22" s="282"/>
      <c r="CM22" s="262"/>
      <c r="CN22" s="283"/>
      <c r="CO22" s="283"/>
      <c r="CR22" s="284"/>
      <c r="CS22" s="262"/>
      <c r="CT22" s="283"/>
      <c r="CU22" s="283"/>
      <c r="CW22" s="283"/>
      <c r="CX22" s="283"/>
      <c r="CY22" s="275"/>
      <c r="DA22" s="262"/>
      <c r="DB22" s="282"/>
      <c r="DC22" s="282"/>
      <c r="DD22" s="256"/>
      <c r="DE22" s="282"/>
      <c r="DF22" s="282"/>
      <c r="DG22" s="262"/>
      <c r="DH22" s="283"/>
      <c r="DI22" s="283"/>
      <c r="DL22" s="284"/>
      <c r="DM22" s="262"/>
      <c r="DN22" s="283"/>
      <c r="DO22" s="283"/>
      <c r="DQ22" s="283"/>
      <c r="DR22" s="283"/>
      <c r="DS22" s="275"/>
      <c r="DU22" s="262"/>
      <c r="DV22" s="282"/>
      <c r="DW22" s="282"/>
      <c r="DX22" s="256"/>
      <c r="DY22" s="282"/>
      <c r="DZ22" s="282"/>
      <c r="EA22" s="262"/>
      <c r="EC22" s="285"/>
      <c r="EF22" s="284"/>
      <c r="EG22" s="262"/>
      <c r="EH22" s="283"/>
      <c r="EI22" s="283"/>
      <c r="EK22" s="283"/>
      <c r="EL22" s="283"/>
      <c r="EM22" s="275"/>
      <c r="EO22" s="262"/>
      <c r="EP22" s="282"/>
      <c r="EQ22" s="282"/>
      <c r="ER22" s="256"/>
      <c r="ES22" s="282"/>
      <c r="ET22" s="282"/>
      <c r="EU22" s="262"/>
      <c r="EV22" s="283"/>
      <c r="EW22" s="283"/>
      <c r="EZ22" s="284"/>
      <c r="FA22" s="262"/>
      <c r="FB22" s="283"/>
      <c r="FC22" s="283"/>
      <c r="FE22" s="283"/>
      <c r="FF22" s="283"/>
      <c r="FG22" s="275"/>
      <c r="FI22" s="262"/>
      <c r="FJ22" s="282"/>
      <c r="FK22" s="282"/>
      <c r="FL22" s="256"/>
      <c r="FM22" s="282"/>
      <c r="FN22" s="282"/>
      <c r="FO22" s="262"/>
      <c r="FP22" s="283"/>
      <c r="FQ22" s="283"/>
      <c r="FT22" s="284"/>
      <c r="FU22" s="262"/>
      <c r="FV22" s="283"/>
      <c r="FW22" s="283"/>
      <c r="FY22" s="283"/>
      <c r="FZ22" s="283"/>
      <c r="GA22" s="275"/>
      <c r="GC22" s="262"/>
      <c r="GD22" s="282"/>
      <c r="GE22" s="256"/>
      <c r="GF22" s="256"/>
      <c r="GG22" s="282"/>
      <c r="GH22" s="256"/>
      <c r="GI22" s="286"/>
      <c r="GN22" s="284"/>
      <c r="GU22" s="275"/>
      <c r="GW22" s="262"/>
      <c r="GX22" s="282"/>
      <c r="GY22" s="256"/>
      <c r="GZ22" s="256"/>
      <c r="HA22" s="282"/>
      <c r="HB22" s="256"/>
      <c r="HC22" s="286"/>
      <c r="HH22" s="284"/>
      <c r="HO22" s="275"/>
      <c r="HQ22" s="262"/>
      <c r="HR22" s="282"/>
      <c r="HS22" s="256"/>
      <c r="HT22" s="256"/>
      <c r="HU22" s="282"/>
      <c r="HV22" s="256"/>
      <c r="HW22" s="286"/>
      <c r="IB22" s="284"/>
      <c r="II22" s="275"/>
      <c r="IK22" s="262"/>
      <c r="IL22" s="282"/>
      <c r="IM22" s="256"/>
      <c r="IN22" s="256"/>
      <c r="IO22" s="282"/>
      <c r="IP22" s="256"/>
      <c r="IQ22" s="286"/>
      <c r="IV22" s="284"/>
    </row>
    <row r="23" spans="2:262" s="281" customFormat="1" ht="13.5" customHeight="1" x14ac:dyDescent="0.25">
      <c r="B23" s="256"/>
      <c r="C23" s="275"/>
      <c r="E23" s="262"/>
      <c r="F23" s="282"/>
      <c r="G23" s="283"/>
      <c r="H23" s="256"/>
      <c r="I23" s="282"/>
      <c r="J23" s="283"/>
      <c r="K23" s="283"/>
      <c r="L23" s="283"/>
      <c r="M23" s="283"/>
      <c r="P23" s="284"/>
      <c r="Q23" s="262"/>
      <c r="R23" s="283"/>
      <c r="S23" s="283"/>
      <c r="U23" s="283"/>
      <c r="V23" s="283"/>
      <c r="W23" s="275"/>
      <c r="Y23" s="262"/>
      <c r="Z23" s="282"/>
      <c r="AA23" s="282"/>
      <c r="AB23" s="256"/>
      <c r="AC23" s="282"/>
      <c r="AD23" s="282"/>
      <c r="AE23" s="262"/>
      <c r="AF23" s="283"/>
      <c r="AG23" s="283"/>
      <c r="AJ23" s="284"/>
      <c r="AK23" s="262"/>
      <c r="AM23" s="283"/>
      <c r="AO23" s="283"/>
      <c r="AP23" s="283"/>
      <c r="AQ23" s="275"/>
      <c r="AS23" s="262"/>
      <c r="AT23" s="282"/>
      <c r="AU23" s="282"/>
      <c r="AV23" s="256"/>
      <c r="AW23" s="282"/>
      <c r="AX23" s="282"/>
      <c r="AY23" s="262"/>
      <c r="AZ23" s="283"/>
      <c r="BA23" s="283"/>
      <c r="BD23" s="284"/>
      <c r="BE23" s="262"/>
      <c r="BF23" s="283"/>
      <c r="BG23" s="283"/>
      <c r="BI23" s="283"/>
      <c r="BJ23" s="283"/>
      <c r="BK23" s="275"/>
      <c r="BM23" s="262"/>
      <c r="BN23" s="282"/>
      <c r="BO23" s="282"/>
      <c r="BP23" s="256"/>
      <c r="BQ23" s="282"/>
      <c r="BR23" s="282"/>
      <c r="BS23" s="262"/>
      <c r="BT23" s="283"/>
      <c r="BU23" s="283"/>
      <c r="BX23" s="284"/>
      <c r="BY23" s="262"/>
      <c r="BZ23" s="283"/>
      <c r="CA23" s="283"/>
      <c r="CC23" s="283"/>
      <c r="CD23" s="283"/>
      <c r="CE23" s="262"/>
      <c r="CG23" s="262"/>
      <c r="CH23" s="282"/>
      <c r="CI23" s="282"/>
      <c r="CJ23" s="256"/>
      <c r="CK23" s="282"/>
      <c r="CL23" s="282"/>
      <c r="CM23" s="262"/>
      <c r="CN23" s="283"/>
      <c r="CO23" s="283"/>
      <c r="CR23" s="284"/>
      <c r="CS23" s="262"/>
      <c r="CT23" s="283"/>
      <c r="CU23" s="283"/>
      <c r="CW23" s="283"/>
      <c r="CX23" s="283"/>
      <c r="CY23" s="275"/>
      <c r="DA23" s="262"/>
      <c r="DB23" s="282"/>
      <c r="DC23" s="282"/>
      <c r="DD23" s="256"/>
      <c r="DE23" s="282"/>
      <c r="DF23" s="282"/>
      <c r="DG23" s="262"/>
      <c r="DH23" s="283"/>
      <c r="DI23" s="283"/>
      <c r="DL23" s="284"/>
      <c r="DM23" s="262"/>
      <c r="DN23" s="283"/>
      <c r="DO23" s="283"/>
      <c r="DQ23" s="283"/>
      <c r="DR23" s="283"/>
      <c r="DS23" s="275"/>
      <c r="DU23" s="262"/>
      <c r="DV23" s="282"/>
      <c r="DW23" s="282"/>
      <c r="DX23" s="256"/>
      <c r="DY23" s="282"/>
      <c r="DZ23" s="282"/>
      <c r="EA23" s="262"/>
      <c r="EC23" s="285"/>
      <c r="EF23" s="284"/>
      <c r="EG23" s="262"/>
      <c r="EH23" s="283"/>
      <c r="EI23" s="283"/>
      <c r="EK23" s="283"/>
      <c r="EL23" s="283"/>
      <c r="EM23" s="275"/>
      <c r="EO23" s="262"/>
      <c r="EP23" s="282"/>
      <c r="EQ23" s="282"/>
      <c r="ER23" s="256"/>
      <c r="ES23" s="282"/>
      <c r="ET23" s="282"/>
      <c r="EU23" s="262"/>
      <c r="EV23" s="283"/>
      <c r="EW23" s="283"/>
      <c r="EZ23" s="284"/>
      <c r="FA23" s="262"/>
      <c r="FB23" s="283"/>
      <c r="FC23" s="283"/>
      <c r="FE23" s="283"/>
      <c r="FF23" s="283"/>
      <c r="FG23" s="275"/>
      <c r="FI23" s="262"/>
      <c r="FJ23" s="282"/>
      <c r="FK23" s="282"/>
      <c r="FL23" s="256"/>
      <c r="FM23" s="282"/>
      <c r="FN23" s="282"/>
      <c r="FO23" s="262"/>
      <c r="FP23" s="283"/>
      <c r="FQ23" s="283"/>
      <c r="FT23" s="284"/>
      <c r="FU23" s="262"/>
      <c r="FV23" s="283"/>
      <c r="FW23" s="283"/>
      <c r="FY23" s="283"/>
      <c r="FZ23" s="283"/>
      <c r="GA23" s="275"/>
      <c r="GC23" s="256"/>
      <c r="GD23" s="282"/>
      <c r="GE23" s="256"/>
      <c r="GF23" s="256"/>
      <c r="GG23" s="282"/>
      <c r="GH23" s="256"/>
      <c r="GI23" s="286"/>
      <c r="GN23" s="284"/>
      <c r="GU23" s="275"/>
      <c r="GW23" s="256"/>
      <c r="GX23" s="282"/>
      <c r="GY23" s="256"/>
      <c r="GZ23" s="256"/>
      <c r="HA23" s="282"/>
      <c r="HB23" s="256"/>
      <c r="HC23" s="286"/>
      <c r="HH23" s="284"/>
      <c r="HO23" s="275"/>
      <c r="HQ23" s="256"/>
      <c r="HR23" s="282"/>
      <c r="HS23" s="256"/>
      <c r="HT23" s="256"/>
      <c r="HU23" s="282"/>
      <c r="HV23" s="256"/>
      <c r="HW23" s="286"/>
      <c r="IB23" s="284"/>
      <c r="II23" s="275"/>
      <c r="IK23" s="256"/>
      <c r="IL23" s="282"/>
      <c r="IM23" s="256"/>
      <c r="IN23" s="256"/>
      <c r="IO23" s="282"/>
      <c r="IP23" s="256"/>
      <c r="IQ23" s="286"/>
      <c r="IV23" s="284"/>
    </row>
    <row r="24" spans="2:262" s="281" customFormat="1" ht="13.5" customHeight="1" x14ac:dyDescent="0.25">
      <c r="B24" s="256"/>
      <c r="C24" s="275"/>
      <c r="E24" s="262"/>
      <c r="F24" s="282"/>
      <c r="G24" s="283"/>
      <c r="H24" s="256"/>
      <c r="I24" s="282"/>
      <c r="J24" s="283"/>
      <c r="K24" s="283"/>
      <c r="L24" s="283"/>
      <c r="M24" s="283"/>
      <c r="P24" s="284"/>
      <c r="Q24" s="262"/>
      <c r="R24" s="283"/>
      <c r="S24" s="283"/>
      <c r="U24" s="283"/>
      <c r="V24" s="283"/>
      <c r="W24" s="275"/>
      <c r="Y24" s="262"/>
      <c r="Z24" s="282"/>
      <c r="AA24" s="282"/>
      <c r="AB24" s="256"/>
      <c r="AC24" s="282"/>
      <c r="AD24" s="282"/>
      <c r="AE24" s="262"/>
      <c r="AF24" s="283"/>
      <c r="AG24" s="283"/>
      <c r="AJ24" s="284"/>
      <c r="AK24" s="262"/>
      <c r="AM24" s="283"/>
      <c r="AO24" s="283"/>
      <c r="AP24" s="283"/>
      <c r="AQ24" s="275"/>
      <c r="AS24" s="262"/>
      <c r="AT24" s="282"/>
      <c r="AU24" s="282"/>
      <c r="AV24" s="256"/>
      <c r="AW24" s="282"/>
      <c r="AX24" s="282"/>
      <c r="AY24" s="262"/>
      <c r="AZ24" s="283"/>
      <c r="BA24" s="283"/>
      <c r="BD24" s="284"/>
      <c r="BE24" s="262"/>
      <c r="BF24" s="283"/>
      <c r="BG24" s="283"/>
      <c r="BI24" s="283"/>
      <c r="BJ24" s="283"/>
      <c r="BK24" s="275"/>
      <c r="BM24" s="262"/>
      <c r="BN24" s="282"/>
      <c r="BO24" s="282"/>
      <c r="BP24" s="256"/>
      <c r="BQ24" s="282"/>
      <c r="BR24" s="282"/>
      <c r="BS24" s="262"/>
      <c r="BT24" s="283"/>
      <c r="BU24" s="283"/>
      <c r="BX24" s="284"/>
      <c r="BY24" s="262"/>
      <c r="BZ24" s="283"/>
      <c r="CA24" s="283"/>
      <c r="CC24" s="283"/>
      <c r="CD24" s="283"/>
      <c r="CE24" s="262"/>
      <c r="CG24" s="262"/>
      <c r="CH24" s="282"/>
      <c r="CI24" s="282"/>
      <c r="CJ24" s="256"/>
      <c r="CK24" s="282"/>
      <c r="CL24" s="282"/>
      <c r="CM24" s="262"/>
      <c r="CN24" s="283"/>
      <c r="CO24" s="283"/>
      <c r="CR24" s="284"/>
      <c r="CS24" s="262"/>
      <c r="CT24" s="283"/>
      <c r="CU24" s="283"/>
      <c r="CW24" s="283"/>
      <c r="CX24" s="283"/>
      <c r="CY24" s="275"/>
      <c r="DA24" s="262"/>
      <c r="DB24" s="282"/>
      <c r="DC24" s="282"/>
      <c r="DD24" s="256"/>
      <c r="DE24" s="282"/>
      <c r="DF24" s="282"/>
      <c r="DG24" s="262"/>
      <c r="DH24" s="283"/>
      <c r="DI24" s="283"/>
      <c r="DL24" s="284"/>
      <c r="DM24" s="262"/>
      <c r="DN24" s="283"/>
      <c r="DO24" s="283"/>
      <c r="DQ24" s="283"/>
      <c r="DR24" s="283"/>
      <c r="DS24" s="275"/>
      <c r="DU24" s="262"/>
      <c r="DV24" s="282"/>
      <c r="DW24" s="282"/>
      <c r="DX24" s="256"/>
      <c r="DY24" s="282"/>
      <c r="DZ24" s="282"/>
      <c r="EA24" s="262"/>
      <c r="EC24" s="285"/>
      <c r="EF24" s="284"/>
      <c r="EG24" s="262"/>
      <c r="EH24" s="283"/>
      <c r="EI24" s="283"/>
      <c r="EK24" s="283"/>
      <c r="EL24" s="283"/>
      <c r="EM24" s="275"/>
      <c r="EO24" s="262"/>
      <c r="EP24" s="282"/>
      <c r="EQ24" s="282"/>
      <c r="ER24" s="256"/>
      <c r="ES24" s="282"/>
      <c r="ET24" s="282"/>
      <c r="EU24" s="262"/>
      <c r="EV24" s="283"/>
      <c r="EW24" s="283"/>
      <c r="EZ24" s="284"/>
      <c r="FA24" s="262"/>
      <c r="FB24" s="283"/>
      <c r="FC24" s="283"/>
      <c r="FE24" s="283"/>
      <c r="FF24" s="283"/>
      <c r="FG24" s="275"/>
      <c r="FI24" s="262"/>
      <c r="FJ24" s="282"/>
      <c r="FK24" s="282"/>
      <c r="FL24" s="256"/>
      <c r="FM24" s="282"/>
      <c r="FN24" s="282"/>
      <c r="FO24" s="262"/>
      <c r="FP24" s="283"/>
      <c r="FQ24" s="283"/>
      <c r="FT24" s="284"/>
      <c r="FU24" s="262"/>
      <c r="FV24" s="283"/>
      <c r="FW24" s="283"/>
      <c r="FY24" s="283"/>
      <c r="FZ24" s="283"/>
      <c r="GA24" s="275"/>
      <c r="GC24" s="256"/>
      <c r="GD24" s="282"/>
      <c r="GE24" s="256"/>
      <c r="GF24" s="256"/>
      <c r="GG24" s="282"/>
      <c r="GH24" s="256"/>
      <c r="GI24" s="286"/>
      <c r="GN24" s="284"/>
      <c r="GU24" s="275"/>
      <c r="GW24" s="256"/>
      <c r="GX24" s="282"/>
      <c r="GY24" s="256"/>
      <c r="GZ24" s="256"/>
      <c r="HA24" s="282"/>
      <c r="HB24" s="256"/>
      <c r="HC24" s="286"/>
      <c r="HH24" s="284"/>
      <c r="HO24" s="275"/>
      <c r="HQ24" s="256"/>
      <c r="HR24" s="282"/>
      <c r="HS24" s="256"/>
      <c r="HT24" s="256"/>
      <c r="HU24" s="282"/>
      <c r="HV24" s="256"/>
      <c r="HW24" s="286"/>
      <c r="IB24" s="284"/>
      <c r="II24" s="275"/>
      <c r="IK24" s="256"/>
      <c r="IL24" s="282"/>
      <c r="IM24" s="256"/>
      <c r="IN24" s="256"/>
      <c r="IO24" s="282"/>
      <c r="IP24" s="256"/>
      <c r="IQ24" s="286"/>
      <c r="IV24" s="284"/>
    </row>
    <row r="25" spans="2:262" s="281" customFormat="1" ht="13.5" customHeight="1" x14ac:dyDescent="0.25">
      <c r="B25" s="256"/>
      <c r="C25" s="275"/>
      <c r="E25" s="262"/>
      <c r="F25" s="282"/>
      <c r="G25" s="283"/>
      <c r="H25" s="256"/>
      <c r="I25" s="282"/>
      <c r="J25" s="283"/>
      <c r="K25" s="283"/>
      <c r="L25" s="283"/>
      <c r="M25" s="283"/>
      <c r="P25" s="284"/>
      <c r="Q25" s="262"/>
      <c r="R25" s="283"/>
      <c r="S25" s="283"/>
      <c r="U25" s="283"/>
      <c r="V25" s="283"/>
      <c r="W25" s="275"/>
      <c r="Y25" s="262"/>
      <c r="Z25" s="282"/>
      <c r="AA25" s="282"/>
      <c r="AB25" s="256"/>
      <c r="AC25" s="282"/>
      <c r="AD25" s="282"/>
      <c r="AE25" s="262"/>
      <c r="AF25" s="283"/>
      <c r="AG25" s="283"/>
      <c r="AJ25" s="284"/>
      <c r="AK25" s="262"/>
      <c r="AM25" s="283"/>
      <c r="AO25" s="283"/>
      <c r="AP25" s="283"/>
      <c r="AQ25" s="275"/>
      <c r="AS25" s="262"/>
      <c r="AT25" s="282"/>
      <c r="AU25" s="282"/>
      <c r="AV25" s="256"/>
      <c r="AW25" s="282"/>
      <c r="AX25" s="282"/>
      <c r="AY25" s="262"/>
      <c r="AZ25" s="283"/>
      <c r="BA25" s="283"/>
      <c r="BD25" s="284"/>
      <c r="BE25" s="262"/>
      <c r="BF25" s="283"/>
      <c r="BG25" s="283"/>
      <c r="BI25" s="283"/>
      <c r="BJ25" s="283"/>
      <c r="BK25" s="275"/>
      <c r="BM25" s="262"/>
      <c r="BN25" s="282"/>
      <c r="BO25" s="282"/>
      <c r="BP25" s="256"/>
      <c r="BQ25" s="282"/>
      <c r="BR25" s="282"/>
      <c r="BS25" s="262"/>
      <c r="BT25" s="283"/>
      <c r="BU25" s="283"/>
      <c r="BX25" s="284"/>
      <c r="BY25" s="262"/>
      <c r="BZ25" s="283"/>
      <c r="CA25" s="283"/>
      <c r="CC25" s="283"/>
      <c r="CD25" s="283"/>
      <c r="CE25" s="262"/>
      <c r="CG25" s="262"/>
      <c r="CH25" s="282"/>
      <c r="CI25" s="282"/>
      <c r="CJ25" s="256"/>
      <c r="CK25" s="282"/>
      <c r="CL25" s="282"/>
      <c r="CM25" s="262"/>
      <c r="CN25" s="283"/>
      <c r="CO25" s="283"/>
      <c r="CR25" s="284"/>
      <c r="CS25" s="262"/>
      <c r="CT25" s="283"/>
      <c r="CU25" s="283"/>
      <c r="CW25" s="283"/>
      <c r="CX25" s="283"/>
      <c r="CY25" s="275"/>
      <c r="DA25" s="262"/>
      <c r="DB25" s="282"/>
      <c r="DC25" s="282"/>
      <c r="DD25" s="256"/>
      <c r="DE25" s="282"/>
      <c r="DF25" s="282"/>
      <c r="DG25" s="262"/>
      <c r="DH25" s="283"/>
      <c r="DI25" s="283"/>
      <c r="DL25" s="284"/>
      <c r="DM25" s="262"/>
      <c r="DN25" s="283"/>
      <c r="DO25" s="283"/>
      <c r="DQ25" s="283"/>
      <c r="DR25" s="283"/>
      <c r="DS25" s="275"/>
      <c r="DU25" s="262"/>
      <c r="DV25" s="282"/>
      <c r="DW25" s="282"/>
      <c r="DX25" s="256"/>
      <c r="DY25" s="282"/>
      <c r="DZ25" s="282"/>
      <c r="EA25" s="262"/>
      <c r="EC25" s="285"/>
      <c r="EF25" s="284"/>
      <c r="EG25" s="262"/>
      <c r="EH25" s="283"/>
      <c r="EI25" s="283"/>
      <c r="EK25" s="283"/>
      <c r="EL25" s="283"/>
      <c r="EM25" s="275"/>
      <c r="EO25" s="262"/>
      <c r="EP25" s="282"/>
      <c r="EQ25" s="282"/>
      <c r="ER25" s="256"/>
      <c r="ES25" s="282"/>
      <c r="ET25" s="282"/>
      <c r="EU25" s="262"/>
      <c r="EV25" s="283"/>
      <c r="EW25" s="283"/>
      <c r="EZ25" s="284"/>
      <c r="FA25" s="262"/>
      <c r="FB25" s="283"/>
      <c r="FC25" s="283"/>
      <c r="FE25" s="283"/>
      <c r="FF25" s="283"/>
      <c r="FG25" s="275"/>
      <c r="FI25" s="262"/>
      <c r="FJ25" s="282"/>
      <c r="FK25" s="282"/>
      <c r="FL25" s="256"/>
      <c r="FM25" s="282"/>
      <c r="FN25" s="282"/>
      <c r="FO25" s="262"/>
      <c r="FP25" s="283"/>
      <c r="FQ25" s="283"/>
      <c r="FT25" s="284"/>
      <c r="FU25" s="262"/>
      <c r="FV25" s="283"/>
      <c r="FW25" s="283"/>
      <c r="FY25" s="283"/>
      <c r="FZ25" s="283"/>
      <c r="GA25" s="275"/>
      <c r="GC25" s="256"/>
      <c r="GD25" s="282"/>
      <c r="GE25" s="256"/>
      <c r="GF25" s="256"/>
      <c r="GG25" s="282"/>
      <c r="GH25" s="256"/>
      <c r="GI25" s="286"/>
      <c r="GN25" s="284"/>
      <c r="GU25" s="275"/>
      <c r="GW25" s="256"/>
      <c r="GX25" s="282"/>
      <c r="GY25" s="256"/>
      <c r="GZ25" s="256"/>
      <c r="HA25" s="282"/>
      <c r="HB25" s="256"/>
      <c r="HC25" s="286"/>
      <c r="HH25" s="284"/>
      <c r="HO25" s="275"/>
      <c r="HQ25" s="256"/>
      <c r="HR25" s="282"/>
      <c r="HS25" s="256"/>
      <c r="HT25" s="256"/>
      <c r="HU25" s="282"/>
      <c r="HV25" s="256"/>
      <c r="HW25" s="286"/>
      <c r="IB25" s="284"/>
      <c r="II25" s="275"/>
      <c r="IK25" s="256"/>
      <c r="IL25" s="282"/>
      <c r="IM25" s="256"/>
      <c r="IN25" s="256"/>
      <c r="IO25" s="282"/>
      <c r="IP25" s="256"/>
      <c r="IQ25" s="286"/>
      <c r="IV25" s="284"/>
    </row>
    <row r="26" spans="2:262" s="281" customFormat="1" ht="13.5" customHeight="1" x14ac:dyDescent="0.25">
      <c r="B26" s="256"/>
      <c r="C26" s="275"/>
      <c r="E26" s="262"/>
      <c r="F26" s="282"/>
      <c r="G26" s="283"/>
      <c r="H26" s="256"/>
      <c r="I26" s="282"/>
      <c r="J26" s="283"/>
      <c r="K26" s="283"/>
      <c r="L26" s="283"/>
      <c r="M26" s="283"/>
      <c r="P26" s="284"/>
      <c r="Q26" s="262"/>
      <c r="R26" s="283"/>
      <c r="S26" s="283"/>
      <c r="U26" s="283"/>
      <c r="V26" s="283"/>
      <c r="W26" s="275"/>
      <c r="Y26" s="262"/>
      <c r="Z26" s="282"/>
      <c r="AA26" s="282"/>
      <c r="AB26" s="256"/>
      <c r="AC26" s="282"/>
      <c r="AD26" s="282"/>
      <c r="AE26" s="262"/>
      <c r="AF26" s="283"/>
      <c r="AG26" s="283"/>
      <c r="AJ26" s="284"/>
      <c r="AK26" s="262"/>
      <c r="AM26" s="283"/>
      <c r="AO26" s="283"/>
      <c r="AP26" s="283"/>
      <c r="AQ26" s="275"/>
      <c r="AS26" s="262"/>
      <c r="AT26" s="282"/>
      <c r="AU26" s="282"/>
      <c r="AV26" s="256"/>
      <c r="AW26" s="282"/>
      <c r="AX26" s="282"/>
      <c r="AY26" s="262"/>
      <c r="AZ26" s="283"/>
      <c r="BA26" s="283"/>
      <c r="BD26" s="284"/>
      <c r="BE26" s="262"/>
      <c r="BF26" s="283"/>
      <c r="BG26" s="283"/>
      <c r="BI26" s="283"/>
      <c r="BJ26" s="283"/>
      <c r="BK26" s="275"/>
      <c r="BM26" s="262"/>
      <c r="BN26" s="282"/>
      <c r="BO26" s="282"/>
      <c r="BP26" s="256"/>
      <c r="BQ26" s="282"/>
      <c r="BR26" s="282"/>
      <c r="BS26" s="262"/>
      <c r="BT26" s="283"/>
      <c r="BU26" s="283"/>
      <c r="BX26" s="284"/>
      <c r="BY26" s="262"/>
      <c r="BZ26" s="283"/>
      <c r="CA26" s="283"/>
      <c r="CC26" s="283"/>
      <c r="CD26" s="283"/>
      <c r="CE26" s="262"/>
      <c r="CG26" s="262"/>
      <c r="CH26" s="282"/>
      <c r="CI26" s="282"/>
      <c r="CJ26" s="256"/>
      <c r="CK26" s="282"/>
      <c r="CL26" s="282"/>
      <c r="CM26" s="262"/>
      <c r="CN26" s="283"/>
      <c r="CO26" s="283"/>
      <c r="CR26" s="284"/>
      <c r="CS26" s="262"/>
      <c r="CT26" s="283"/>
      <c r="CU26" s="283"/>
      <c r="CW26" s="283"/>
      <c r="CX26" s="283"/>
      <c r="CY26" s="275"/>
      <c r="DA26" s="262"/>
      <c r="DB26" s="282"/>
      <c r="DC26" s="282"/>
      <c r="DD26" s="256"/>
      <c r="DE26" s="282"/>
      <c r="DF26" s="282"/>
      <c r="DG26" s="262"/>
      <c r="DH26" s="283"/>
      <c r="DI26" s="283"/>
      <c r="DL26" s="284"/>
      <c r="DM26" s="262"/>
      <c r="DN26" s="283"/>
      <c r="DO26" s="283"/>
      <c r="DQ26" s="283"/>
      <c r="DR26" s="283"/>
      <c r="DS26" s="275"/>
      <c r="DU26" s="262"/>
      <c r="DV26" s="282"/>
      <c r="DW26" s="282"/>
      <c r="DX26" s="256"/>
      <c r="DY26" s="282"/>
      <c r="DZ26" s="282"/>
      <c r="EA26" s="262"/>
      <c r="EC26" s="285"/>
      <c r="EF26" s="284"/>
      <c r="EG26" s="262"/>
      <c r="EH26" s="283"/>
      <c r="EI26" s="283"/>
      <c r="EK26" s="283"/>
      <c r="EL26" s="283"/>
      <c r="EM26" s="275"/>
      <c r="EO26" s="262"/>
      <c r="EP26" s="282"/>
      <c r="EQ26" s="282"/>
      <c r="ER26" s="256"/>
      <c r="ES26" s="282"/>
      <c r="ET26" s="282"/>
      <c r="EU26" s="262"/>
      <c r="EV26" s="283"/>
      <c r="EW26" s="283"/>
      <c r="EZ26" s="284"/>
      <c r="FA26" s="262"/>
      <c r="FB26" s="283"/>
      <c r="FC26" s="283"/>
      <c r="FE26" s="283"/>
      <c r="FF26" s="283"/>
      <c r="FG26" s="275"/>
      <c r="FI26" s="262"/>
      <c r="FJ26" s="282"/>
      <c r="FK26" s="282"/>
      <c r="FL26" s="256"/>
      <c r="FM26" s="282"/>
      <c r="FN26" s="282"/>
      <c r="FO26" s="262"/>
      <c r="FP26" s="283"/>
      <c r="FQ26" s="283"/>
      <c r="FT26" s="284"/>
      <c r="FU26" s="262"/>
      <c r="FV26" s="283"/>
      <c r="FW26" s="283"/>
      <c r="FY26" s="283"/>
      <c r="FZ26" s="283"/>
      <c r="GA26" s="275"/>
      <c r="GC26" s="256"/>
      <c r="GD26" s="282"/>
      <c r="GE26" s="256"/>
      <c r="GF26" s="256"/>
      <c r="GG26" s="282"/>
      <c r="GH26" s="256"/>
      <c r="GI26" s="286"/>
      <c r="GN26" s="284"/>
      <c r="GU26" s="275"/>
      <c r="GW26" s="256"/>
      <c r="GX26" s="282"/>
      <c r="GY26" s="256"/>
      <c r="GZ26" s="256"/>
      <c r="HA26" s="282"/>
      <c r="HB26" s="256"/>
      <c r="HC26" s="286"/>
      <c r="HH26" s="284"/>
      <c r="HO26" s="275"/>
      <c r="HQ26" s="256"/>
      <c r="HR26" s="282"/>
      <c r="HS26" s="256"/>
      <c r="HT26" s="256"/>
      <c r="HU26" s="282"/>
      <c r="HV26" s="256"/>
      <c r="HW26" s="286"/>
      <c r="IB26" s="284"/>
      <c r="II26" s="275"/>
      <c r="IK26" s="256"/>
      <c r="IL26" s="282"/>
      <c r="IM26" s="256"/>
      <c r="IN26" s="256"/>
      <c r="IO26" s="282"/>
      <c r="IP26" s="256"/>
      <c r="IQ26" s="286"/>
      <c r="IV26" s="284"/>
    </row>
    <row r="27" spans="2:262" s="281" customFormat="1" ht="13.5" customHeight="1" x14ac:dyDescent="0.25">
      <c r="B27" s="256"/>
      <c r="C27" s="275"/>
      <c r="E27" s="262"/>
      <c r="F27" s="282"/>
      <c r="G27" s="283"/>
      <c r="H27" s="256"/>
      <c r="I27" s="282"/>
      <c r="J27" s="283"/>
      <c r="K27" s="283"/>
      <c r="L27" s="283"/>
      <c r="M27" s="283"/>
      <c r="P27" s="284"/>
      <c r="Q27" s="262"/>
      <c r="R27" s="283"/>
      <c r="S27" s="283"/>
      <c r="U27" s="283"/>
      <c r="V27" s="283"/>
      <c r="W27" s="275"/>
      <c r="Y27" s="262"/>
      <c r="Z27" s="282"/>
      <c r="AA27" s="282"/>
      <c r="AB27" s="256"/>
      <c r="AC27" s="282"/>
      <c r="AD27" s="282"/>
      <c r="AE27" s="262"/>
      <c r="AF27" s="283"/>
      <c r="AG27" s="283"/>
      <c r="AJ27" s="284"/>
      <c r="AK27" s="262"/>
      <c r="AM27" s="283"/>
      <c r="AO27" s="283"/>
      <c r="AP27" s="283"/>
      <c r="AQ27" s="275"/>
      <c r="AS27" s="262"/>
      <c r="AT27" s="282"/>
      <c r="AU27" s="282"/>
      <c r="AV27" s="256"/>
      <c r="AW27" s="282"/>
      <c r="AX27" s="282"/>
      <c r="AY27" s="262"/>
      <c r="AZ27" s="283"/>
      <c r="BA27" s="283"/>
      <c r="BD27" s="284"/>
      <c r="BE27" s="262"/>
      <c r="BF27" s="283"/>
      <c r="BG27" s="283"/>
      <c r="BI27" s="283"/>
      <c r="BJ27" s="283"/>
      <c r="BK27" s="275"/>
      <c r="BM27" s="262"/>
      <c r="BN27" s="282"/>
      <c r="BO27" s="282"/>
      <c r="BP27" s="256"/>
      <c r="BQ27" s="282"/>
      <c r="BR27" s="282"/>
      <c r="BS27" s="262"/>
      <c r="BT27" s="283"/>
      <c r="BU27" s="283"/>
      <c r="BX27" s="284"/>
      <c r="BY27" s="262"/>
      <c r="BZ27" s="283"/>
      <c r="CA27" s="283"/>
      <c r="CC27" s="283"/>
      <c r="CD27" s="283"/>
      <c r="CE27" s="262"/>
      <c r="CG27" s="262"/>
      <c r="CH27" s="282"/>
      <c r="CI27" s="282"/>
      <c r="CJ27" s="256"/>
      <c r="CK27" s="282"/>
      <c r="CL27" s="282"/>
      <c r="CM27" s="262"/>
      <c r="CN27" s="283"/>
      <c r="CO27" s="283"/>
      <c r="CR27" s="284"/>
      <c r="CS27" s="262"/>
      <c r="CT27" s="283"/>
      <c r="CU27" s="283"/>
      <c r="CW27" s="283"/>
      <c r="CX27" s="283"/>
      <c r="CY27" s="275"/>
      <c r="DA27" s="262"/>
      <c r="DB27" s="282"/>
      <c r="DC27" s="282"/>
      <c r="DD27" s="256"/>
      <c r="DE27" s="282"/>
      <c r="DF27" s="282"/>
      <c r="DG27" s="262"/>
      <c r="DH27" s="283"/>
      <c r="DI27" s="283"/>
      <c r="DL27" s="284"/>
      <c r="DM27" s="262"/>
      <c r="DN27" s="283"/>
      <c r="DO27" s="283"/>
      <c r="DQ27" s="283"/>
      <c r="DR27" s="283"/>
      <c r="DS27" s="275"/>
      <c r="DU27" s="262"/>
      <c r="DV27" s="282"/>
      <c r="DW27" s="282"/>
      <c r="DX27" s="256"/>
      <c r="DY27" s="282"/>
      <c r="DZ27" s="282"/>
      <c r="EA27" s="262"/>
      <c r="EC27" s="285"/>
      <c r="EF27" s="284"/>
      <c r="EG27" s="262"/>
      <c r="EH27" s="283"/>
      <c r="EI27" s="283"/>
      <c r="EK27" s="283"/>
      <c r="EL27" s="283"/>
      <c r="EM27" s="275"/>
      <c r="EO27" s="262"/>
      <c r="EP27" s="282"/>
      <c r="EQ27" s="282"/>
      <c r="ER27" s="256"/>
      <c r="ES27" s="282"/>
      <c r="ET27" s="282"/>
      <c r="EU27" s="262"/>
      <c r="EV27" s="283"/>
      <c r="EW27" s="283"/>
      <c r="EZ27" s="284"/>
      <c r="FA27" s="262"/>
      <c r="FB27" s="283"/>
      <c r="FC27" s="283"/>
      <c r="FE27" s="283"/>
      <c r="FF27" s="283"/>
      <c r="FG27" s="275"/>
      <c r="FI27" s="262"/>
      <c r="FJ27" s="282"/>
      <c r="FK27" s="282"/>
      <c r="FL27" s="256"/>
      <c r="FM27" s="282"/>
      <c r="FN27" s="282"/>
      <c r="FO27" s="262"/>
      <c r="FP27" s="283"/>
      <c r="FQ27" s="283"/>
      <c r="FT27" s="284"/>
      <c r="FU27" s="262"/>
      <c r="FV27" s="283"/>
      <c r="FW27" s="283"/>
      <c r="FY27" s="283"/>
      <c r="FZ27" s="283"/>
      <c r="GA27" s="257"/>
      <c r="GB27" s="288"/>
      <c r="GC27" s="288"/>
      <c r="GD27" s="289"/>
      <c r="GE27" s="262"/>
      <c r="GF27" s="262"/>
      <c r="GG27" s="282"/>
      <c r="GH27" s="262"/>
      <c r="GI27" s="258"/>
      <c r="GJ27" s="256"/>
      <c r="GK27" s="256"/>
      <c r="GL27" s="256"/>
      <c r="GM27" s="256"/>
      <c r="GN27" s="259"/>
      <c r="GO27" s="256"/>
      <c r="GP27" s="256"/>
      <c r="GQ27" s="256"/>
      <c r="GR27" s="256"/>
      <c r="GS27" s="256"/>
      <c r="GT27" s="256"/>
      <c r="GU27" s="257"/>
      <c r="GV27" s="288"/>
      <c r="GW27" s="288"/>
      <c r="GX27" s="289"/>
      <c r="GY27" s="262"/>
      <c r="GZ27" s="262"/>
      <c r="HA27" s="282"/>
      <c r="HB27" s="262"/>
      <c r="HC27" s="258"/>
      <c r="HD27" s="256"/>
      <c r="HE27" s="256"/>
      <c r="HF27" s="256"/>
      <c r="HG27" s="256"/>
      <c r="HH27" s="259"/>
      <c r="HI27" s="256"/>
      <c r="HJ27" s="256"/>
      <c r="HK27" s="256"/>
      <c r="HL27" s="256"/>
      <c r="HM27" s="256"/>
      <c r="HN27" s="256"/>
      <c r="HO27" s="257"/>
      <c r="HP27" s="288"/>
      <c r="HQ27" s="288"/>
      <c r="HR27" s="289"/>
      <c r="HS27" s="262"/>
      <c r="HT27" s="262"/>
      <c r="HU27" s="282"/>
      <c r="HV27" s="262"/>
      <c r="HW27" s="258"/>
      <c r="HX27" s="256"/>
      <c r="HY27" s="256"/>
      <c r="HZ27" s="256"/>
      <c r="IA27" s="256"/>
      <c r="IB27" s="259"/>
      <c r="IC27" s="256"/>
      <c r="ID27" s="256"/>
      <c r="IE27" s="256"/>
      <c r="IF27" s="256"/>
      <c r="IG27" s="256"/>
      <c r="IH27" s="256"/>
      <c r="II27" s="257"/>
      <c r="IJ27" s="288"/>
      <c r="IK27" s="288"/>
      <c r="IL27" s="289"/>
      <c r="IM27" s="262"/>
      <c r="IN27" s="262"/>
      <c r="IO27" s="282"/>
      <c r="IP27" s="262"/>
      <c r="IQ27" s="258"/>
      <c r="IR27" s="256"/>
      <c r="IS27" s="256"/>
      <c r="IT27" s="256"/>
      <c r="IU27" s="256"/>
      <c r="IV27" s="259"/>
      <c r="IW27" s="256"/>
      <c r="IX27" s="256"/>
      <c r="IY27" s="256"/>
      <c r="IZ27" s="256"/>
      <c r="JA27" s="256"/>
      <c r="JB27" s="256"/>
    </row>
    <row r="28" spans="2:262" s="281" customFormat="1" ht="13.5" customHeight="1" x14ac:dyDescent="0.25">
      <c r="B28" s="256"/>
      <c r="C28" s="275"/>
      <c r="E28" s="262"/>
      <c r="F28" s="282"/>
      <c r="G28" s="283"/>
      <c r="H28" s="256"/>
      <c r="I28" s="282"/>
      <c r="J28" s="283"/>
      <c r="K28" s="283"/>
      <c r="L28" s="283"/>
      <c r="M28" s="283"/>
      <c r="P28" s="284"/>
      <c r="Q28" s="262"/>
      <c r="R28" s="283"/>
      <c r="S28" s="283"/>
      <c r="U28" s="283"/>
      <c r="V28" s="283"/>
      <c r="W28" s="275"/>
      <c r="Y28" s="262"/>
      <c r="Z28" s="282"/>
      <c r="AA28" s="282"/>
      <c r="AB28" s="256"/>
      <c r="AC28" s="282"/>
      <c r="AD28" s="282"/>
      <c r="AE28" s="262"/>
      <c r="AF28" s="283"/>
      <c r="AG28" s="283"/>
      <c r="AJ28" s="284"/>
      <c r="AK28" s="262"/>
      <c r="AM28" s="283"/>
      <c r="AO28" s="283"/>
      <c r="AP28" s="283"/>
      <c r="AQ28" s="275"/>
      <c r="AS28" s="262"/>
      <c r="AT28" s="282"/>
      <c r="AU28" s="282"/>
      <c r="AV28" s="256"/>
      <c r="AW28" s="282"/>
      <c r="AX28" s="282"/>
      <c r="AY28" s="262"/>
      <c r="AZ28" s="283"/>
      <c r="BA28" s="283"/>
      <c r="BD28" s="284"/>
      <c r="BE28" s="262"/>
      <c r="BF28" s="283"/>
      <c r="BG28" s="283"/>
      <c r="BI28" s="283"/>
      <c r="BJ28" s="283"/>
      <c r="BK28" s="275"/>
      <c r="BM28" s="262"/>
      <c r="BN28" s="282"/>
      <c r="BO28" s="282"/>
      <c r="BP28" s="256"/>
      <c r="BQ28" s="282"/>
      <c r="BR28" s="282"/>
      <c r="BS28" s="262"/>
      <c r="BT28" s="283"/>
      <c r="BU28" s="283"/>
      <c r="BX28" s="284"/>
      <c r="BY28" s="262"/>
      <c r="BZ28" s="283"/>
      <c r="CA28" s="283"/>
      <c r="CC28" s="283"/>
      <c r="CD28" s="283"/>
      <c r="CE28" s="262"/>
      <c r="CG28" s="262"/>
      <c r="CH28" s="282"/>
      <c r="CI28" s="282"/>
      <c r="CJ28" s="256"/>
      <c r="CK28" s="282"/>
      <c r="CL28" s="282"/>
      <c r="CM28" s="262"/>
      <c r="CN28" s="283"/>
      <c r="CO28" s="283"/>
      <c r="CR28" s="284"/>
      <c r="CS28" s="262"/>
      <c r="CT28" s="283"/>
      <c r="CU28" s="283"/>
      <c r="CW28" s="283"/>
      <c r="CX28" s="283"/>
      <c r="CY28" s="275"/>
      <c r="DA28" s="262"/>
      <c r="DB28" s="282"/>
      <c r="DC28" s="282"/>
      <c r="DD28" s="256"/>
      <c r="DE28" s="282"/>
      <c r="DF28" s="282"/>
      <c r="DG28" s="262"/>
      <c r="DH28" s="283"/>
      <c r="DI28" s="283"/>
      <c r="DL28" s="284"/>
      <c r="DM28" s="262"/>
      <c r="DN28" s="283"/>
      <c r="DO28" s="283"/>
      <c r="DQ28" s="283"/>
      <c r="DR28" s="283"/>
      <c r="DS28" s="275"/>
      <c r="DU28" s="262"/>
      <c r="DV28" s="282"/>
      <c r="DW28" s="282"/>
      <c r="DX28" s="256"/>
      <c r="DY28" s="282"/>
      <c r="DZ28" s="282"/>
      <c r="EA28" s="262"/>
      <c r="EC28" s="285"/>
      <c r="EF28" s="284"/>
      <c r="EG28" s="262"/>
      <c r="EH28" s="283"/>
      <c r="EI28" s="283"/>
      <c r="EK28" s="283"/>
      <c r="EL28" s="283"/>
      <c r="EM28" s="275"/>
      <c r="EO28" s="262"/>
      <c r="EP28" s="282"/>
      <c r="EQ28" s="282"/>
      <c r="ER28" s="256"/>
      <c r="ES28" s="282"/>
      <c r="ET28" s="282"/>
      <c r="EU28" s="262"/>
      <c r="EV28" s="283"/>
      <c r="EW28" s="283"/>
      <c r="EZ28" s="284"/>
      <c r="FA28" s="262"/>
      <c r="FB28" s="283"/>
      <c r="FC28" s="283"/>
      <c r="FE28" s="283"/>
      <c r="FF28" s="283"/>
      <c r="FG28" s="275"/>
      <c r="FI28" s="262"/>
      <c r="FJ28" s="282"/>
      <c r="FK28" s="282"/>
      <c r="FL28" s="256"/>
      <c r="FM28" s="282"/>
      <c r="FN28" s="282"/>
      <c r="FO28" s="262"/>
      <c r="FP28" s="283"/>
      <c r="FQ28" s="283"/>
      <c r="FT28" s="284"/>
      <c r="FU28" s="262"/>
      <c r="FV28" s="283"/>
      <c r="FW28" s="283"/>
      <c r="FY28" s="283"/>
      <c r="FZ28" s="283"/>
      <c r="GA28" s="257"/>
      <c r="GB28" s="288"/>
      <c r="GC28" s="288"/>
      <c r="GD28" s="289"/>
      <c r="GE28" s="262"/>
      <c r="GF28" s="262"/>
      <c r="GG28" s="282"/>
      <c r="GH28" s="262"/>
      <c r="GI28" s="258"/>
      <c r="GJ28" s="256"/>
      <c r="GK28" s="256"/>
      <c r="GL28" s="256"/>
      <c r="GM28" s="256"/>
      <c r="GN28" s="259"/>
      <c r="GO28" s="256"/>
      <c r="GP28" s="256"/>
      <c r="GQ28" s="256"/>
      <c r="GR28" s="256"/>
      <c r="GS28" s="256"/>
      <c r="GT28" s="256"/>
      <c r="GU28" s="257"/>
      <c r="GV28" s="288"/>
      <c r="GW28" s="288"/>
      <c r="GX28" s="289"/>
      <c r="GY28" s="262"/>
      <c r="GZ28" s="262"/>
      <c r="HA28" s="282"/>
      <c r="HB28" s="262"/>
      <c r="HC28" s="258"/>
      <c r="HD28" s="256"/>
      <c r="HE28" s="256"/>
      <c r="HF28" s="256"/>
      <c r="HG28" s="256"/>
      <c r="HH28" s="259"/>
      <c r="HI28" s="256"/>
      <c r="HJ28" s="256"/>
      <c r="HK28" s="256"/>
      <c r="HL28" s="256"/>
      <c r="HM28" s="256"/>
      <c r="HN28" s="256"/>
      <c r="HO28" s="257"/>
      <c r="HP28" s="288"/>
      <c r="HQ28" s="288"/>
      <c r="HR28" s="289"/>
      <c r="HS28" s="262"/>
      <c r="HT28" s="262"/>
      <c r="HU28" s="282"/>
      <c r="HV28" s="262"/>
      <c r="HW28" s="258"/>
      <c r="HX28" s="256"/>
      <c r="HY28" s="256"/>
      <c r="HZ28" s="256"/>
      <c r="IA28" s="256"/>
      <c r="IB28" s="259"/>
      <c r="IC28" s="256"/>
      <c r="ID28" s="256"/>
      <c r="IE28" s="256"/>
      <c r="IF28" s="256"/>
      <c r="IG28" s="256"/>
      <c r="IH28" s="256"/>
      <c r="II28" s="257"/>
      <c r="IJ28" s="288"/>
      <c r="IK28" s="288"/>
      <c r="IL28" s="289"/>
      <c r="IM28" s="262"/>
      <c r="IN28" s="262"/>
      <c r="IO28" s="282"/>
      <c r="IP28" s="262"/>
      <c r="IQ28" s="258"/>
      <c r="IR28" s="256"/>
      <c r="IS28" s="256"/>
      <c r="IT28" s="256"/>
      <c r="IU28" s="256"/>
      <c r="IV28" s="259"/>
      <c r="IW28" s="256"/>
      <c r="IX28" s="256"/>
      <c r="IY28" s="256"/>
      <c r="IZ28" s="256"/>
      <c r="JA28" s="256"/>
      <c r="JB28" s="256"/>
    </row>
    <row r="29" spans="2:262" s="281" customFormat="1" ht="13.5" customHeight="1" x14ac:dyDescent="0.25">
      <c r="B29" s="256"/>
      <c r="C29" s="275"/>
      <c r="E29" s="262"/>
      <c r="F29" s="282"/>
      <c r="G29" s="283"/>
      <c r="H29" s="256"/>
      <c r="I29" s="282"/>
      <c r="J29" s="283"/>
      <c r="K29" s="283"/>
      <c r="L29" s="283"/>
      <c r="M29" s="283"/>
      <c r="P29" s="284"/>
      <c r="Q29" s="262"/>
      <c r="R29" s="283"/>
      <c r="S29" s="283"/>
      <c r="U29" s="283"/>
      <c r="V29" s="283"/>
      <c r="W29" s="275"/>
      <c r="Y29" s="262"/>
      <c r="Z29" s="282"/>
      <c r="AA29" s="282"/>
      <c r="AB29" s="256"/>
      <c r="AC29" s="282"/>
      <c r="AD29" s="282"/>
      <c r="AE29" s="262"/>
      <c r="AF29" s="283"/>
      <c r="AG29" s="283"/>
      <c r="AJ29" s="284"/>
      <c r="AK29" s="262"/>
      <c r="AM29" s="283"/>
      <c r="AO29" s="283"/>
      <c r="AP29" s="283"/>
      <c r="AQ29" s="275"/>
      <c r="AS29" s="262"/>
      <c r="AT29" s="282"/>
      <c r="AU29" s="282"/>
      <c r="AV29" s="256"/>
      <c r="AW29" s="282"/>
      <c r="AX29" s="282"/>
      <c r="AY29" s="262"/>
      <c r="AZ29" s="283"/>
      <c r="BA29" s="283"/>
      <c r="BD29" s="284"/>
      <c r="BE29" s="262"/>
      <c r="BF29" s="283"/>
      <c r="BG29" s="283"/>
      <c r="BI29" s="283"/>
      <c r="BJ29" s="283"/>
      <c r="BK29" s="275"/>
      <c r="BM29" s="262"/>
      <c r="BN29" s="282"/>
      <c r="BO29" s="282"/>
      <c r="BP29" s="256"/>
      <c r="BQ29" s="282"/>
      <c r="BR29" s="282"/>
      <c r="BS29" s="262"/>
      <c r="BT29" s="283"/>
      <c r="BU29" s="283"/>
      <c r="BX29" s="284"/>
      <c r="BY29" s="262"/>
      <c r="BZ29" s="283"/>
      <c r="CA29" s="283"/>
      <c r="CC29" s="283"/>
      <c r="CD29" s="283"/>
      <c r="CE29" s="262"/>
      <c r="CG29" s="262"/>
      <c r="CH29" s="282"/>
      <c r="CI29" s="282"/>
      <c r="CJ29" s="256"/>
      <c r="CK29" s="282"/>
      <c r="CL29" s="282"/>
      <c r="CM29" s="262"/>
      <c r="CN29" s="283"/>
      <c r="CO29" s="283"/>
      <c r="CR29" s="284"/>
      <c r="CS29" s="262"/>
      <c r="CT29" s="283"/>
      <c r="CU29" s="283"/>
      <c r="CW29" s="283"/>
      <c r="CX29" s="283"/>
      <c r="CY29" s="275"/>
      <c r="DA29" s="262"/>
      <c r="DB29" s="282"/>
      <c r="DC29" s="282"/>
      <c r="DD29" s="256"/>
      <c r="DE29" s="282"/>
      <c r="DF29" s="282"/>
      <c r="DG29" s="262"/>
      <c r="DH29" s="283"/>
      <c r="DI29" s="283"/>
      <c r="DL29" s="284"/>
      <c r="DM29" s="262"/>
      <c r="DN29" s="283"/>
      <c r="DO29" s="283"/>
      <c r="DQ29" s="283"/>
      <c r="DR29" s="283"/>
      <c r="DS29" s="275"/>
      <c r="DU29" s="262"/>
      <c r="DV29" s="282"/>
      <c r="DW29" s="282"/>
      <c r="DX29" s="256"/>
      <c r="DY29" s="282"/>
      <c r="DZ29" s="282"/>
      <c r="EA29" s="262"/>
      <c r="EC29" s="285"/>
      <c r="EF29" s="284"/>
      <c r="EG29" s="262"/>
      <c r="EH29" s="283"/>
      <c r="EI29" s="283"/>
      <c r="EK29" s="283"/>
      <c r="EL29" s="283"/>
      <c r="EM29" s="275"/>
      <c r="EO29" s="262"/>
      <c r="EP29" s="282"/>
      <c r="EQ29" s="282"/>
      <c r="ER29" s="256"/>
      <c r="ES29" s="282"/>
      <c r="ET29" s="282"/>
      <c r="EU29" s="262"/>
      <c r="EV29" s="283"/>
      <c r="EW29" s="283"/>
      <c r="EZ29" s="284"/>
      <c r="FA29" s="262"/>
      <c r="FB29" s="283"/>
      <c r="FC29" s="283"/>
      <c r="FE29" s="283"/>
      <c r="FF29" s="283"/>
      <c r="FG29" s="275"/>
      <c r="FI29" s="262"/>
      <c r="FJ29" s="282"/>
      <c r="FK29" s="282"/>
      <c r="FL29" s="256"/>
      <c r="FM29" s="282"/>
      <c r="FN29" s="282"/>
      <c r="FO29" s="262"/>
      <c r="FP29" s="283"/>
      <c r="FQ29" s="283"/>
      <c r="FT29" s="284"/>
      <c r="FU29" s="262"/>
      <c r="FV29" s="283"/>
      <c r="FW29" s="283"/>
      <c r="FY29" s="283"/>
      <c r="FZ29" s="283"/>
      <c r="GA29" s="257"/>
      <c r="GB29" s="288"/>
      <c r="GC29" s="288"/>
      <c r="GD29" s="289"/>
      <c r="GE29" s="262"/>
      <c r="GF29" s="262"/>
      <c r="GG29" s="282"/>
      <c r="GH29" s="262"/>
      <c r="GI29" s="258"/>
      <c r="GJ29" s="256"/>
      <c r="GK29" s="256"/>
      <c r="GL29" s="256"/>
      <c r="GM29" s="256"/>
      <c r="GN29" s="259"/>
      <c r="GO29" s="256"/>
      <c r="GP29" s="256"/>
      <c r="GQ29" s="256"/>
      <c r="GR29" s="256"/>
      <c r="GS29" s="256"/>
      <c r="GT29" s="256"/>
      <c r="GU29" s="257"/>
      <c r="GV29" s="288"/>
      <c r="GW29" s="288"/>
      <c r="GX29" s="289"/>
      <c r="GY29" s="262"/>
      <c r="GZ29" s="262"/>
      <c r="HA29" s="282"/>
      <c r="HB29" s="262"/>
      <c r="HC29" s="258"/>
      <c r="HD29" s="256"/>
      <c r="HE29" s="256"/>
      <c r="HF29" s="256"/>
      <c r="HG29" s="256"/>
      <c r="HH29" s="259"/>
      <c r="HI29" s="256"/>
      <c r="HJ29" s="256"/>
      <c r="HK29" s="256"/>
      <c r="HL29" s="256"/>
      <c r="HM29" s="256"/>
      <c r="HN29" s="256"/>
      <c r="HO29" s="257"/>
      <c r="HP29" s="288"/>
      <c r="HQ29" s="288"/>
      <c r="HR29" s="289"/>
      <c r="HS29" s="262"/>
      <c r="HT29" s="262"/>
      <c r="HU29" s="282"/>
      <c r="HV29" s="262"/>
      <c r="HW29" s="258"/>
      <c r="HX29" s="256"/>
      <c r="HY29" s="256"/>
      <c r="HZ29" s="256"/>
      <c r="IA29" s="256"/>
      <c r="IB29" s="259"/>
      <c r="IC29" s="256"/>
      <c r="ID29" s="256"/>
      <c r="IE29" s="256"/>
      <c r="IF29" s="256"/>
      <c r="IG29" s="256"/>
      <c r="IH29" s="256"/>
      <c r="II29" s="257"/>
      <c r="IJ29" s="288"/>
      <c r="IK29" s="288"/>
      <c r="IL29" s="289"/>
      <c r="IM29" s="262"/>
      <c r="IN29" s="262"/>
      <c r="IO29" s="282"/>
      <c r="IP29" s="262"/>
      <c r="IQ29" s="258"/>
      <c r="IR29" s="256"/>
      <c r="IS29" s="256"/>
      <c r="IT29" s="256"/>
      <c r="IU29" s="256"/>
      <c r="IV29" s="259"/>
      <c r="IW29" s="256"/>
      <c r="IX29" s="256"/>
      <c r="IY29" s="256"/>
      <c r="IZ29" s="256"/>
      <c r="JA29" s="256"/>
      <c r="JB29" s="256"/>
    </row>
    <row r="30" spans="2:262" s="281" customFormat="1" ht="13.5" customHeight="1" x14ac:dyDescent="0.25">
      <c r="B30" s="256"/>
      <c r="C30" s="275"/>
      <c r="E30" s="262"/>
      <c r="F30" s="282"/>
      <c r="G30" s="283"/>
      <c r="H30" s="256"/>
      <c r="I30" s="282"/>
      <c r="J30" s="283"/>
      <c r="K30" s="283"/>
      <c r="L30" s="283"/>
      <c r="M30" s="283"/>
      <c r="P30" s="284"/>
      <c r="Q30" s="262"/>
      <c r="R30" s="283"/>
      <c r="S30" s="283"/>
      <c r="U30" s="283"/>
      <c r="V30" s="283"/>
      <c r="W30" s="275"/>
      <c r="Y30" s="262"/>
      <c r="Z30" s="282"/>
      <c r="AA30" s="282"/>
      <c r="AB30" s="256"/>
      <c r="AC30" s="282"/>
      <c r="AD30" s="282"/>
      <c r="AE30" s="262"/>
      <c r="AF30" s="283"/>
      <c r="AG30" s="283"/>
      <c r="AJ30" s="284"/>
      <c r="AK30" s="262"/>
      <c r="AM30" s="283"/>
      <c r="AO30" s="283"/>
      <c r="AP30" s="283"/>
      <c r="AQ30" s="275"/>
      <c r="AS30" s="262"/>
      <c r="AT30" s="282"/>
      <c r="AU30" s="282"/>
      <c r="AV30" s="256"/>
      <c r="AW30" s="282"/>
      <c r="AX30" s="282"/>
      <c r="AY30" s="262"/>
      <c r="AZ30" s="283"/>
      <c r="BA30" s="283"/>
      <c r="BD30" s="284"/>
      <c r="BE30" s="262"/>
      <c r="BF30" s="283"/>
      <c r="BG30" s="283"/>
      <c r="BI30" s="283"/>
      <c r="BJ30" s="283"/>
      <c r="BK30" s="275"/>
      <c r="BM30" s="262"/>
      <c r="BN30" s="282"/>
      <c r="BO30" s="282"/>
      <c r="BP30" s="256"/>
      <c r="BQ30" s="282"/>
      <c r="BR30" s="282"/>
      <c r="BS30" s="262"/>
      <c r="BT30" s="283"/>
      <c r="BU30" s="283"/>
      <c r="BX30" s="284"/>
      <c r="BY30" s="262"/>
      <c r="BZ30" s="283"/>
      <c r="CA30" s="283"/>
      <c r="CC30" s="283"/>
      <c r="CD30" s="283"/>
      <c r="CE30" s="262"/>
      <c r="CG30" s="262"/>
      <c r="CH30" s="282"/>
      <c r="CI30" s="282"/>
      <c r="CJ30" s="256"/>
      <c r="CK30" s="282"/>
      <c r="CL30" s="282"/>
      <c r="CM30" s="262"/>
      <c r="CN30" s="283"/>
      <c r="CO30" s="283"/>
      <c r="CR30" s="284"/>
      <c r="CS30" s="262"/>
      <c r="CT30" s="283"/>
      <c r="CU30" s="283"/>
      <c r="CW30" s="283"/>
      <c r="CX30" s="283"/>
      <c r="CY30" s="275"/>
      <c r="DA30" s="262"/>
      <c r="DB30" s="282"/>
      <c r="DC30" s="282"/>
      <c r="DD30" s="256"/>
      <c r="DE30" s="282"/>
      <c r="DF30" s="282"/>
      <c r="DG30" s="262"/>
      <c r="DH30" s="283"/>
      <c r="DI30" s="283"/>
      <c r="DL30" s="284"/>
      <c r="DM30" s="262"/>
      <c r="DN30" s="283"/>
      <c r="DO30" s="283"/>
      <c r="DQ30" s="283"/>
      <c r="DR30" s="283"/>
      <c r="DS30" s="275"/>
      <c r="DU30" s="262"/>
      <c r="DV30" s="282"/>
      <c r="DW30" s="282"/>
      <c r="DX30" s="256"/>
      <c r="DY30" s="282"/>
      <c r="DZ30" s="282"/>
      <c r="EA30" s="262"/>
      <c r="EC30" s="285"/>
      <c r="EF30" s="284"/>
      <c r="EG30" s="262"/>
      <c r="EH30" s="283"/>
      <c r="EI30" s="283"/>
      <c r="EK30" s="283"/>
      <c r="EL30" s="283"/>
      <c r="EM30" s="275"/>
      <c r="EO30" s="262"/>
      <c r="EP30" s="282"/>
      <c r="EQ30" s="282"/>
      <c r="ER30" s="256"/>
      <c r="ES30" s="282"/>
      <c r="ET30" s="282"/>
      <c r="EU30" s="262"/>
      <c r="EV30" s="283"/>
      <c r="EW30" s="283"/>
      <c r="EZ30" s="284"/>
      <c r="FA30" s="262"/>
      <c r="FB30" s="283"/>
      <c r="FC30" s="283"/>
      <c r="FE30" s="283"/>
      <c r="FF30" s="283"/>
      <c r="FG30" s="275"/>
      <c r="FI30" s="262"/>
      <c r="FJ30" s="282"/>
      <c r="FK30" s="282"/>
      <c r="FL30" s="256"/>
      <c r="FM30" s="282"/>
      <c r="FN30" s="282"/>
      <c r="FO30" s="262"/>
      <c r="FP30" s="283"/>
      <c r="FQ30" s="283"/>
      <c r="FT30" s="284"/>
      <c r="FU30" s="262"/>
      <c r="FV30" s="283"/>
      <c r="FW30" s="283"/>
      <c r="FY30" s="283"/>
      <c r="FZ30" s="283"/>
      <c r="GA30" s="257"/>
      <c r="GB30" s="288"/>
      <c r="GC30" s="288"/>
      <c r="GD30" s="289"/>
      <c r="GE30" s="262"/>
      <c r="GF30" s="262"/>
      <c r="GG30" s="282"/>
      <c r="GH30" s="262"/>
      <c r="GI30" s="258"/>
      <c r="GJ30" s="256"/>
      <c r="GK30" s="256"/>
      <c r="GL30" s="256"/>
      <c r="GM30" s="256"/>
      <c r="GN30" s="259"/>
      <c r="GO30" s="256"/>
      <c r="GP30" s="256"/>
      <c r="GQ30" s="256"/>
      <c r="GR30" s="256"/>
      <c r="GS30" s="256"/>
      <c r="GT30" s="256"/>
      <c r="GU30" s="257"/>
      <c r="GV30" s="288"/>
      <c r="GW30" s="288"/>
      <c r="GX30" s="289"/>
      <c r="GY30" s="262"/>
      <c r="GZ30" s="262"/>
      <c r="HA30" s="282"/>
      <c r="HB30" s="262"/>
      <c r="HC30" s="258"/>
      <c r="HD30" s="256"/>
      <c r="HE30" s="256"/>
      <c r="HF30" s="256"/>
      <c r="HG30" s="256"/>
      <c r="HH30" s="259"/>
      <c r="HI30" s="256"/>
      <c r="HJ30" s="256"/>
      <c r="HK30" s="256"/>
      <c r="HL30" s="256"/>
      <c r="HM30" s="256"/>
      <c r="HN30" s="256"/>
      <c r="HO30" s="257"/>
      <c r="HP30" s="288"/>
      <c r="HQ30" s="288"/>
      <c r="HR30" s="289"/>
      <c r="HS30" s="262"/>
      <c r="HT30" s="262"/>
      <c r="HU30" s="282"/>
      <c r="HV30" s="262"/>
      <c r="HW30" s="258"/>
      <c r="HX30" s="256"/>
      <c r="HY30" s="256"/>
      <c r="HZ30" s="256"/>
      <c r="IA30" s="256"/>
      <c r="IB30" s="259"/>
      <c r="IC30" s="256"/>
      <c r="ID30" s="256"/>
      <c r="IE30" s="256"/>
      <c r="IF30" s="256"/>
      <c r="IG30" s="256"/>
      <c r="IH30" s="256"/>
      <c r="II30" s="257"/>
      <c r="IJ30" s="288"/>
      <c r="IK30" s="288"/>
      <c r="IL30" s="289"/>
      <c r="IM30" s="262"/>
      <c r="IN30" s="262"/>
      <c r="IO30" s="282"/>
      <c r="IP30" s="262"/>
      <c r="IQ30" s="258"/>
      <c r="IR30" s="256"/>
      <c r="IS30" s="256"/>
      <c r="IT30" s="256"/>
      <c r="IU30" s="256"/>
      <c r="IV30" s="259"/>
      <c r="IW30" s="256"/>
      <c r="IX30" s="256"/>
      <c r="IY30" s="256"/>
      <c r="IZ30" s="256"/>
      <c r="JA30" s="256"/>
      <c r="JB30" s="256"/>
    </row>
    <row r="31" spans="2:262" s="281" customFormat="1" ht="13.5" customHeight="1" x14ac:dyDescent="0.25">
      <c r="B31" s="256"/>
      <c r="C31" s="275"/>
      <c r="E31" s="262"/>
      <c r="F31" s="282"/>
      <c r="G31" s="283"/>
      <c r="H31" s="256"/>
      <c r="I31" s="282"/>
      <c r="J31" s="283"/>
      <c r="K31" s="283"/>
      <c r="L31" s="283"/>
      <c r="M31" s="283"/>
      <c r="P31" s="284"/>
      <c r="Q31" s="262"/>
      <c r="R31" s="283"/>
      <c r="S31" s="283"/>
      <c r="U31" s="283"/>
      <c r="V31" s="283"/>
      <c r="W31" s="275"/>
      <c r="Y31" s="262"/>
      <c r="Z31" s="282"/>
      <c r="AA31" s="282"/>
      <c r="AB31" s="256"/>
      <c r="AC31" s="282"/>
      <c r="AD31" s="282"/>
      <c r="AE31" s="262"/>
      <c r="AF31" s="283"/>
      <c r="AG31" s="283"/>
      <c r="AJ31" s="284"/>
      <c r="AK31" s="262"/>
      <c r="AM31" s="283"/>
      <c r="AO31" s="283"/>
      <c r="AP31" s="283"/>
      <c r="AQ31" s="275"/>
      <c r="AS31" s="262"/>
      <c r="AT31" s="282"/>
      <c r="AU31" s="282"/>
      <c r="AV31" s="256"/>
      <c r="AW31" s="282"/>
      <c r="AX31" s="282"/>
      <c r="AY31" s="262"/>
      <c r="AZ31" s="283"/>
      <c r="BA31" s="283"/>
      <c r="BD31" s="284"/>
      <c r="BE31" s="262"/>
      <c r="BF31" s="283"/>
      <c r="BG31" s="283"/>
      <c r="BI31" s="283"/>
      <c r="BJ31" s="283"/>
      <c r="BK31" s="275"/>
      <c r="BM31" s="262"/>
      <c r="BN31" s="282"/>
      <c r="BO31" s="282"/>
      <c r="BP31" s="256"/>
      <c r="BQ31" s="282"/>
      <c r="BR31" s="282"/>
      <c r="BS31" s="262"/>
      <c r="BT31" s="283"/>
      <c r="BU31" s="283"/>
      <c r="BX31" s="284"/>
      <c r="BY31" s="262"/>
      <c r="BZ31" s="283"/>
      <c r="CA31" s="283"/>
      <c r="CC31" s="283"/>
      <c r="CD31" s="283"/>
      <c r="CE31" s="262"/>
      <c r="CG31" s="262"/>
      <c r="CH31" s="282"/>
      <c r="CI31" s="282"/>
      <c r="CJ31" s="256"/>
      <c r="CK31" s="282"/>
      <c r="CL31" s="282"/>
      <c r="CM31" s="262"/>
      <c r="CN31" s="283"/>
      <c r="CO31" s="283"/>
      <c r="CR31" s="284"/>
      <c r="CS31" s="262"/>
      <c r="CT31" s="283"/>
      <c r="CU31" s="283"/>
      <c r="CW31" s="283"/>
      <c r="CX31" s="283"/>
      <c r="CY31" s="275"/>
      <c r="DA31" s="262"/>
      <c r="DB31" s="282"/>
      <c r="DC31" s="282"/>
      <c r="DD31" s="256"/>
      <c r="DE31" s="282"/>
      <c r="DF31" s="282"/>
      <c r="DG31" s="262"/>
      <c r="DH31" s="283"/>
      <c r="DI31" s="283"/>
      <c r="DL31" s="284"/>
      <c r="DM31" s="262"/>
      <c r="DN31" s="283"/>
      <c r="DO31" s="283"/>
      <c r="DQ31" s="283"/>
      <c r="DR31" s="283"/>
      <c r="DS31" s="275"/>
      <c r="DU31" s="262"/>
      <c r="DV31" s="282"/>
      <c r="DW31" s="282"/>
      <c r="DX31" s="256"/>
      <c r="DY31" s="282"/>
      <c r="DZ31" s="282"/>
      <c r="EA31" s="262"/>
      <c r="EC31" s="285"/>
      <c r="EF31" s="284"/>
      <c r="EG31" s="262"/>
      <c r="EH31" s="283"/>
      <c r="EI31" s="283"/>
      <c r="EK31" s="283"/>
      <c r="EL31" s="283"/>
      <c r="EM31" s="275"/>
      <c r="EO31" s="262"/>
      <c r="EP31" s="282"/>
      <c r="EQ31" s="282"/>
      <c r="ER31" s="256"/>
      <c r="ES31" s="282"/>
      <c r="ET31" s="282"/>
      <c r="EU31" s="262"/>
      <c r="EV31" s="283"/>
      <c r="EW31" s="283"/>
      <c r="EZ31" s="284"/>
      <c r="FA31" s="262"/>
      <c r="FB31" s="283"/>
      <c r="FC31" s="283"/>
      <c r="FE31" s="283"/>
      <c r="FF31" s="283"/>
      <c r="FG31" s="275"/>
      <c r="FI31" s="262"/>
      <c r="FJ31" s="282"/>
      <c r="FK31" s="282"/>
      <c r="FL31" s="256"/>
      <c r="FM31" s="282"/>
      <c r="FN31" s="282"/>
      <c r="FO31" s="262"/>
      <c r="FP31" s="283"/>
      <c r="FQ31" s="283"/>
      <c r="FT31" s="284"/>
      <c r="FU31" s="262"/>
      <c r="FV31" s="283"/>
      <c r="FW31" s="283"/>
      <c r="FY31" s="283"/>
      <c r="FZ31" s="283"/>
      <c r="GA31" s="257"/>
      <c r="GB31" s="288"/>
      <c r="GC31" s="288"/>
      <c r="GD31" s="289"/>
      <c r="GE31" s="262"/>
      <c r="GF31" s="262"/>
      <c r="GG31" s="282"/>
      <c r="GH31" s="262"/>
      <c r="GI31" s="258"/>
      <c r="GJ31" s="256"/>
      <c r="GK31" s="256"/>
      <c r="GL31" s="256"/>
      <c r="GM31" s="256"/>
      <c r="GN31" s="259"/>
      <c r="GO31" s="256"/>
      <c r="GP31" s="256"/>
      <c r="GQ31" s="256"/>
      <c r="GR31" s="256"/>
      <c r="GS31" s="256"/>
      <c r="GT31" s="256"/>
      <c r="GU31" s="257"/>
      <c r="GV31" s="288"/>
      <c r="GW31" s="288"/>
      <c r="GX31" s="289"/>
      <c r="GY31" s="262"/>
      <c r="GZ31" s="262"/>
      <c r="HA31" s="282"/>
      <c r="HB31" s="262"/>
      <c r="HC31" s="258"/>
      <c r="HD31" s="256"/>
      <c r="HE31" s="256"/>
      <c r="HF31" s="256"/>
      <c r="HG31" s="256"/>
      <c r="HH31" s="259"/>
      <c r="HI31" s="256"/>
      <c r="HJ31" s="256"/>
      <c r="HK31" s="256"/>
      <c r="HL31" s="256"/>
      <c r="HM31" s="256"/>
      <c r="HN31" s="256"/>
      <c r="HO31" s="257"/>
      <c r="HP31" s="288"/>
      <c r="HQ31" s="288"/>
      <c r="HR31" s="289"/>
      <c r="HS31" s="262"/>
      <c r="HT31" s="262"/>
      <c r="HU31" s="282"/>
      <c r="HV31" s="262"/>
      <c r="HW31" s="258"/>
      <c r="HX31" s="256"/>
      <c r="HY31" s="256"/>
      <c r="HZ31" s="256"/>
      <c r="IA31" s="256"/>
      <c r="IB31" s="259"/>
      <c r="IC31" s="256"/>
      <c r="ID31" s="256"/>
      <c r="IE31" s="256"/>
      <c r="IF31" s="256"/>
      <c r="IG31" s="256"/>
      <c r="IH31" s="256"/>
      <c r="II31" s="257"/>
      <c r="IJ31" s="288"/>
      <c r="IK31" s="288"/>
      <c r="IL31" s="289"/>
      <c r="IM31" s="262"/>
      <c r="IN31" s="262"/>
      <c r="IO31" s="282"/>
      <c r="IP31" s="262"/>
      <c r="IQ31" s="258"/>
      <c r="IR31" s="256"/>
      <c r="IS31" s="256"/>
      <c r="IT31" s="256"/>
      <c r="IU31" s="256"/>
      <c r="IV31" s="259"/>
      <c r="IW31" s="256"/>
      <c r="IX31" s="256"/>
      <c r="IY31" s="256"/>
      <c r="IZ31" s="256"/>
      <c r="JA31" s="256"/>
      <c r="JB31" s="256"/>
    </row>
    <row r="32" spans="2:262" s="281" customFormat="1" ht="13.5" customHeight="1" x14ac:dyDescent="0.25">
      <c r="B32" s="256"/>
      <c r="C32" s="275"/>
      <c r="E32" s="262"/>
      <c r="F32" s="282"/>
      <c r="G32" s="283"/>
      <c r="H32" s="256"/>
      <c r="I32" s="282"/>
      <c r="J32" s="283"/>
      <c r="K32" s="283"/>
      <c r="L32" s="283"/>
      <c r="M32" s="283"/>
      <c r="P32" s="284"/>
      <c r="Q32" s="262"/>
      <c r="R32" s="283"/>
      <c r="S32" s="283"/>
      <c r="U32" s="283"/>
      <c r="V32" s="283"/>
      <c r="W32" s="275"/>
      <c r="Y32" s="262"/>
      <c r="Z32" s="282"/>
      <c r="AA32" s="282"/>
      <c r="AB32" s="256"/>
      <c r="AC32" s="282"/>
      <c r="AD32" s="282"/>
      <c r="AE32" s="262"/>
      <c r="AF32" s="283"/>
      <c r="AG32" s="283"/>
      <c r="AJ32" s="284"/>
      <c r="AK32" s="262"/>
      <c r="AM32" s="283"/>
      <c r="AO32" s="283"/>
      <c r="AP32" s="283"/>
      <c r="AQ32" s="275"/>
      <c r="AS32" s="262"/>
      <c r="AT32" s="282"/>
      <c r="AU32" s="282"/>
      <c r="AV32" s="256"/>
      <c r="AW32" s="282"/>
      <c r="AX32" s="282"/>
      <c r="AY32" s="262"/>
      <c r="AZ32" s="283"/>
      <c r="BA32" s="283"/>
      <c r="BD32" s="284"/>
      <c r="BE32" s="262"/>
      <c r="BF32" s="283"/>
      <c r="BG32" s="283"/>
      <c r="BI32" s="283"/>
      <c r="BJ32" s="283"/>
      <c r="BK32" s="275"/>
      <c r="BM32" s="262"/>
      <c r="BN32" s="282"/>
      <c r="BO32" s="282"/>
      <c r="BP32" s="256"/>
      <c r="BQ32" s="282"/>
      <c r="BR32" s="282"/>
      <c r="BS32" s="262"/>
      <c r="BT32" s="283"/>
      <c r="BU32" s="283"/>
      <c r="BX32" s="284"/>
      <c r="BY32" s="262"/>
      <c r="BZ32" s="283"/>
      <c r="CA32" s="283"/>
      <c r="CC32" s="283"/>
      <c r="CD32" s="283"/>
      <c r="CE32" s="262"/>
      <c r="CG32" s="262"/>
      <c r="CH32" s="282"/>
      <c r="CI32" s="282"/>
      <c r="CJ32" s="256"/>
      <c r="CK32" s="282"/>
      <c r="CL32" s="282"/>
      <c r="CM32" s="262"/>
      <c r="CN32" s="283"/>
      <c r="CO32" s="283"/>
      <c r="CR32" s="284"/>
      <c r="CS32" s="262"/>
      <c r="CT32" s="283"/>
      <c r="CU32" s="283"/>
      <c r="CW32" s="283"/>
      <c r="CX32" s="283"/>
      <c r="CY32" s="275"/>
      <c r="DA32" s="262"/>
      <c r="DB32" s="282"/>
      <c r="DC32" s="282"/>
      <c r="DD32" s="256"/>
      <c r="DE32" s="282"/>
      <c r="DF32" s="282"/>
      <c r="DG32" s="262"/>
      <c r="DH32" s="283"/>
      <c r="DI32" s="283"/>
      <c r="DL32" s="284"/>
      <c r="DM32" s="262"/>
      <c r="DN32" s="283"/>
      <c r="DO32" s="283"/>
      <c r="DQ32" s="283"/>
      <c r="DR32" s="283"/>
      <c r="DS32" s="275"/>
      <c r="DU32" s="262"/>
      <c r="DV32" s="282"/>
      <c r="DW32" s="282"/>
      <c r="DX32" s="256"/>
      <c r="DY32" s="282"/>
      <c r="DZ32" s="282"/>
      <c r="EA32" s="262"/>
      <c r="EC32" s="285"/>
      <c r="EF32" s="284"/>
      <c r="EG32" s="262"/>
      <c r="EH32" s="283"/>
      <c r="EI32" s="283"/>
      <c r="EK32" s="283"/>
      <c r="EL32" s="283"/>
      <c r="EM32" s="275"/>
      <c r="EO32" s="262"/>
      <c r="EP32" s="282"/>
      <c r="EQ32" s="282"/>
      <c r="ER32" s="256"/>
      <c r="ES32" s="282"/>
      <c r="ET32" s="282"/>
      <c r="EU32" s="262"/>
      <c r="EV32" s="283"/>
      <c r="EW32" s="283"/>
      <c r="EZ32" s="284"/>
      <c r="FA32" s="262"/>
      <c r="FB32" s="283"/>
      <c r="FC32" s="283"/>
      <c r="FE32" s="283"/>
      <c r="FF32" s="283"/>
      <c r="FG32" s="275"/>
      <c r="FI32" s="262"/>
      <c r="FJ32" s="282"/>
      <c r="FK32" s="282"/>
      <c r="FL32" s="256"/>
      <c r="FM32" s="282"/>
      <c r="FN32" s="282"/>
      <c r="FO32" s="262"/>
      <c r="FP32" s="283"/>
      <c r="FQ32" s="283"/>
      <c r="FT32" s="284"/>
      <c r="FU32" s="262"/>
      <c r="FV32" s="283"/>
      <c r="FW32" s="283"/>
      <c r="FY32" s="283"/>
      <c r="FZ32" s="283"/>
      <c r="GA32" s="257"/>
      <c r="GB32" s="288"/>
      <c r="GC32" s="288"/>
      <c r="GD32" s="289"/>
      <c r="GE32" s="256"/>
      <c r="GF32" s="290"/>
      <c r="GG32" s="289"/>
      <c r="GH32" s="256"/>
      <c r="GI32" s="258"/>
      <c r="GJ32" s="256"/>
      <c r="GK32" s="256"/>
      <c r="GL32" s="256"/>
      <c r="GM32" s="256"/>
      <c r="GN32" s="259"/>
      <c r="GO32" s="256"/>
      <c r="GP32" s="256"/>
      <c r="GQ32" s="256"/>
      <c r="GR32" s="256"/>
      <c r="GS32" s="256"/>
      <c r="GT32" s="256"/>
      <c r="GU32" s="257"/>
      <c r="GV32" s="288"/>
      <c r="GW32" s="288"/>
      <c r="GX32" s="289"/>
      <c r="GY32" s="256"/>
      <c r="GZ32" s="290"/>
      <c r="HA32" s="289"/>
      <c r="HB32" s="256"/>
      <c r="HC32" s="258"/>
      <c r="HD32" s="256"/>
      <c r="HE32" s="256"/>
      <c r="HF32" s="256"/>
      <c r="HG32" s="256"/>
      <c r="HH32" s="259"/>
      <c r="HI32" s="256"/>
      <c r="HJ32" s="256"/>
      <c r="HK32" s="256"/>
      <c r="HL32" s="256"/>
      <c r="HM32" s="256"/>
      <c r="HN32" s="256"/>
      <c r="HO32" s="257"/>
      <c r="HP32" s="288"/>
      <c r="HQ32" s="288"/>
      <c r="HR32" s="289"/>
      <c r="HS32" s="256"/>
      <c r="HT32" s="290"/>
      <c r="HU32" s="289"/>
      <c r="HV32" s="256"/>
      <c r="HW32" s="258"/>
      <c r="HX32" s="256"/>
      <c r="HY32" s="256"/>
      <c r="HZ32" s="256"/>
      <c r="IA32" s="256"/>
      <c r="IB32" s="259"/>
      <c r="IC32" s="256"/>
      <c r="ID32" s="256"/>
      <c r="IE32" s="256"/>
      <c r="IF32" s="256"/>
      <c r="IG32" s="256"/>
      <c r="IH32" s="256"/>
      <c r="II32" s="257"/>
      <c r="IJ32" s="288"/>
      <c r="IK32" s="288"/>
      <c r="IL32" s="289"/>
      <c r="IM32" s="256"/>
      <c r="IN32" s="290"/>
      <c r="IO32" s="289"/>
      <c r="IP32" s="256"/>
      <c r="IQ32" s="258"/>
      <c r="IR32" s="256"/>
      <c r="IS32" s="256"/>
      <c r="IT32" s="256"/>
      <c r="IU32" s="256"/>
      <c r="IV32" s="259"/>
      <c r="IW32" s="256"/>
      <c r="IX32" s="256"/>
      <c r="IY32" s="256"/>
      <c r="IZ32" s="256"/>
      <c r="JA32" s="256"/>
      <c r="JB32" s="256"/>
    </row>
    <row r="33" spans="2:262" s="281" customFormat="1" ht="13.5" customHeight="1" x14ac:dyDescent="0.25">
      <c r="B33" s="256"/>
      <c r="C33" s="275"/>
      <c r="E33" s="262"/>
      <c r="F33" s="282"/>
      <c r="G33" s="283"/>
      <c r="H33" s="256"/>
      <c r="I33" s="282"/>
      <c r="J33" s="283"/>
      <c r="K33" s="283"/>
      <c r="L33" s="283"/>
      <c r="M33" s="283"/>
      <c r="P33" s="284"/>
      <c r="Q33" s="262"/>
      <c r="R33" s="283"/>
      <c r="S33" s="283"/>
      <c r="U33" s="283"/>
      <c r="V33" s="283"/>
      <c r="W33" s="275"/>
      <c r="Y33" s="262"/>
      <c r="Z33" s="282"/>
      <c r="AA33" s="282"/>
      <c r="AB33" s="256"/>
      <c r="AC33" s="282"/>
      <c r="AD33" s="282"/>
      <c r="AE33" s="262"/>
      <c r="AF33" s="283"/>
      <c r="AG33" s="283"/>
      <c r="AJ33" s="284"/>
      <c r="AK33" s="262"/>
      <c r="AM33" s="283"/>
      <c r="AO33" s="283"/>
      <c r="AP33" s="283"/>
      <c r="AQ33" s="275"/>
      <c r="AS33" s="262"/>
      <c r="AT33" s="282"/>
      <c r="AU33" s="282"/>
      <c r="AV33" s="256"/>
      <c r="AW33" s="282"/>
      <c r="AX33" s="282"/>
      <c r="AY33" s="262"/>
      <c r="AZ33" s="283"/>
      <c r="BA33" s="283"/>
      <c r="BD33" s="284"/>
      <c r="BE33" s="262"/>
      <c r="BF33" s="283"/>
      <c r="BG33" s="283"/>
      <c r="BI33" s="283"/>
      <c r="BJ33" s="283"/>
      <c r="BK33" s="275"/>
      <c r="BM33" s="262"/>
      <c r="BN33" s="282"/>
      <c r="BO33" s="282"/>
      <c r="BP33" s="256"/>
      <c r="BQ33" s="282"/>
      <c r="BR33" s="282"/>
      <c r="BS33" s="262"/>
      <c r="BT33" s="283"/>
      <c r="BU33" s="283"/>
      <c r="BX33" s="284"/>
      <c r="BY33" s="262"/>
      <c r="BZ33" s="283"/>
      <c r="CA33" s="283"/>
      <c r="CC33" s="283"/>
      <c r="CD33" s="283"/>
      <c r="CE33" s="262"/>
      <c r="CG33" s="262"/>
      <c r="CH33" s="282"/>
      <c r="CI33" s="282"/>
      <c r="CJ33" s="256"/>
      <c r="CK33" s="282"/>
      <c r="CL33" s="282"/>
      <c r="CM33" s="262"/>
      <c r="CN33" s="283"/>
      <c r="CO33" s="283"/>
      <c r="CR33" s="284"/>
      <c r="CS33" s="262"/>
      <c r="CT33" s="283"/>
      <c r="CU33" s="283"/>
      <c r="CW33" s="283"/>
      <c r="CX33" s="283"/>
      <c r="CY33" s="275"/>
      <c r="DA33" s="262"/>
      <c r="DB33" s="282"/>
      <c r="DC33" s="282"/>
      <c r="DD33" s="256"/>
      <c r="DE33" s="282"/>
      <c r="DF33" s="282"/>
      <c r="DG33" s="262"/>
      <c r="DH33" s="283"/>
      <c r="DI33" s="283"/>
      <c r="DL33" s="284"/>
      <c r="DM33" s="262"/>
      <c r="DN33" s="283"/>
      <c r="DO33" s="283"/>
      <c r="DQ33" s="283"/>
      <c r="DR33" s="283"/>
      <c r="DS33" s="275"/>
      <c r="DU33" s="262"/>
      <c r="DV33" s="282"/>
      <c r="DW33" s="282"/>
      <c r="DX33" s="256"/>
      <c r="DY33" s="282"/>
      <c r="DZ33" s="282"/>
      <c r="EA33" s="262"/>
      <c r="EC33" s="285"/>
      <c r="EF33" s="284"/>
      <c r="EG33" s="262"/>
      <c r="EH33" s="283"/>
      <c r="EI33" s="283"/>
      <c r="EK33" s="283"/>
      <c r="EL33" s="283"/>
      <c r="EM33" s="275"/>
      <c r="EO33" s="262"/>
      <c r="EP33" s="282"/>
      <c r="EQ33" s="282"/>
      <c r="ER33" s="256"/>
      <c r="ES33" s="282"/>
      <c r="ET33" s="282"/>
      <c r="EU33" s="262"/>
      <c r="EV33" s="283"/>
      <c r="EW33" s="283"/>
      <c r="EZ33" s="284"/>
      <c r="FA33" s="262"/>
      <c r="FB33" s="283"/>
      <c r="FC33" s="283"/>
      <c r="FE33" s="283"/>
      <c r="FF33" s="283"/>
      <c r="FG33" s="275"/>
      <c r="FI33" s="262"/>
      <c r="FJ33" s="282"/>
      <c r="FK33" s="282"/>
      <c r="FL33" s="256"/>
      <c r="FM33" s="282"/>
      <c r="FN33" s="282"/>
      <c r="FO33" s="262"/>
      <c r="FP33" s="283"/>
      <c r="FQ33" s="283"/>
      <c r="FT33" s="284"/>
      <c r="FU33" s="262"/>
      <c r="FV33" s="283"/>
      <c r="FW33" s="283"/>
      <c r="FY33" s="283"/>
      <c r="FZ33" s="283"/>
      <c r="GA33" s="257"/>
      <c r="GB33" s="288"/>
      <c r="GC33" s="288"/>
      <c r="GD33" s="289"/>
      <c r="GE33" s="256"/>
      <c r="GF33" s="290"/>
      <c r="GG33" s="289"/>
      <c r="GH33" s="256"/>
      <c r="GI33" s="258"/>
      <c r="GJ33" s="256"/>
      <c r="GK33" s="256"/>
      <c r="GL33" s="256"/>
      <c r="GM33" s="256"/>
      <c r="GN33" s="259"/>
      <c r="GO33" s="256"/>
      <c r="GP33" s="256"/>
      <c r="GQ33" s="256"/>
      <c r="GR33" s="256"/>
      <c r="GS33" s="256"/>
      <c r="GT33" s="256"/>
      <c r="GU33" s="257"/>
      <c r="GV33" s="288"/>
      <c r="GW33" s="288"/>
      <c r="GX33" s="289"/>
      <c r="GY33" s="256"/>
      <c r="GZ33" s="290"/>
      <c r="HA33" s="289"/>
      <c r="HB33" s="256"/>
      <c r="HC33" s="258"/>
      <c r="HD33" s="256"/>
      <c r="HE33" s="256"/>
      <c r="HF33" s="256"/>
      <c r="HG33" s="256"/>
      <c r="HH33" s="259"/>
      <c r="HI33" s="256"/>
      <c r="HJ33" s="256"/>
      <c r="HK33" s="256"/>
      <c r="HL33" s="256"/>
      <c r="HM33" s="256"/>
      <c r="HN33" s="256"/>
      <c r="HO33" s="257"/>
      <c r="HP33" s="288"/>
      <c r="HQ33" s="288"/>
      <c r="HR33" s="289"/>
      <c r="HS33" s="256"/>
      <c r="HT33" s="290"/>
      <c r="HU33" s="289"/>
      <c r="HV33" s="256"/>
      <c r="HW33" s="258"/>
      <c r="HX33" s="256"/>
      <c r="HY33" s="256"/>
      <c r="HZ33" s="256"/>
      <c r="IA33" s="256"/>
      <c r="IB33" s="259"/>
      <c r="IC33" s="256"/>
      <c r="ID33" s="256"/>
      <c r="IE33" s="256"/>
      <c r="IF33" s="256"/>
      <c r="IG33" s="256"/>
      <c r="IH33" s="256"/>
      <c r="II33" s="257"/>
      <c r="IJ33" s="288"/>
      <c r="IK33" s="288"/>
      <c r="IL33" s="289"/>
      <c r="IM33" s="256"/>
      <c r="IN33" s="290"/>
      <c r="IO33" s="289"/>
      <c r="IP33" s="256"/>
      <c r="IQ33" s="258"/>
      <c r="IR33" s="256"/>
      <c r="IS33" s="256"/>
      <c r="IT33" s="256"/>
      <c r="IU33" s="256"/>
      <c r="IV33" s="259"/>
      <c r="IW33" s="256"/>
      <c r="IX33" s="256"/>
      <c r="IY33" s="256"/>
      <c r="IZ33" s="256"/>
      <c r="JA33" s="256"/>
      <c r="JB33" s="256"/>
    </row>
    <row r="34" spans="2:262" s="281" customFormat="1" ht="13.5" customHeight="1" x14ac:dyDescent="0.25">
      <c r="B34" s="256"/>
      <c r="C34" s="275"/>
      <c r="E34" s="262"/>
      <c r="F34" s="282"/>
      <c r="G34" s="283"/>
      <c r="H34" s="256"/>
      <c r="I34" s="282"/>
      <c r="J34" s="283"/>
      <c r="K34" s="283"/>
      <c r="L34" s="283"/>
      <c r="M34" s="283"/>
      <c r="P34" s="284"/>
      <c r="Q34" s="262"/>
      <c r="R34" s="283"/>
      <c r="S34" s="283"/>
      <c r="U34" s="283"/>
      <c r="V34" s="283"/>
      <c r="W34" s="275"/>
      <c r="Y34" s="262"/>
      <c r="Z34" s="282"/>
      <c r="AA34" s="282"/>
      <c r="AB34" s="256"/>
      <c r="AC34" s="282"/>
      <c r="AD34" s="282"/>
      <c r="AE34" s="262"/>
      <c r="AF34" s="283"/>
      <c r="AG34" s="283"/>
      <c r="AJ34" s="284"/>
      <c r="AK34" s="262"/>
      <c r="AM34" s="283"/>
      <c r="AO34" s="283"/>
      <c r="AP34" s="283"/>
      <c r="AQ34" s="275"/>
      <c r="AS34" s="262"/>
      <c r="AT34" s="282"/>
      <c r="AU34" s="282"/>
      <c r="AV34" s="256"/>
      <c r="AW34" s="282"/>
      <c r="AX34" s="282"/>
      <c r="AY34" s="262"/>
      <c r="AZ34" s="283"/>
      <c r="BA34" s="283"/>
      <c r="BD34" s="284"/>
      <c r="BE34" s="262"/>
      <c r="BF34" s="283"/>
      <c r="BG34" s="283"/>
      <c r="BI34" s="283"/>
      <c r="BJ34" s="283"/>
      <c r="BK34" s="275"/>
      <c r="BM34" s="262"/>
      <c r="BN34" s="282"/>
      <c r="BO34" s="282"/>
      <c r="BP34" s="256"/>
      <c r="BQ34" s="282"/>
      <c r="BR34" s="282"/>
      <c r="BS34" s="262"/>
      <c r="BT34" s="283"/>
      <c r="BU34" s="283"/>
      <c r="BX34" s="284"/>
      <c r="BY34" s="262"/>
      <c r="BZ34" s="283"/>
      <c r="CA34" s="283"/>
      <c r="CC34" s="283"/>
      <c r="CD34" s="283"/>
      <c r="CE34" s="262"/>
      <c r="CG34" s="262"/>
      <c r="CH34" s="282"/>
      <c r="CI34" s="282"/>
      <c r="CJ34" s="256"/>
      <c r="CK34" s="282"/>
      <c r="CL34" s="282"/>
      <c r="CM34" s="262"/>
      <c r="CN34" s="283"/>
      <c r="CO34" s="283"/>
      <c r="CR34" s="284"/>
      <c r="CS34" s="262"/>
      <c r="CT34" s="283"/>
      <c r="CU34" s="283"/>
      <c r="CW34" s="283"/>
      <c r="CX34" s="283"/>
      <c r="CY34" s="275"/>
      <c r="DA34" s="262"/>
      <c r="DB34" s="282"/>
      <c r="DC34" s="282"/>
      <c r="DD34" s="256"/>
      <c r="DE34" s="282"/>
      <c r="DF34" s="282"/>
      <c r="DG34" s="262"/>
      <c r="DH34" s="283"/>
      <c r="DI34" s="283"/>
      <c r="DL34" s="284"/>
      <c r="DM34" s="262"/>
      <c r="DN34" s="283"/>
      <c r="DO34" s="283"/>
      <c r="DQ34" s="283"/>
      <c r="DR34" s="283"/>
      <c r="DS34" s="275"/>
      <c r="DU34" s="262"/>
      <c r="DV34" s="282"/>
      <c r="DW34" s="282"/>
      <c r="DX34" s="256"/>
      <c r="DY34" s="282"/>
      <c r="DZ34" s="282"/>
      <c r="EA34" s="262"/>
      <c r="EC34" s="285"/>
      <c r="EF34" s="284"/>
      <c r="EG34" s="262"/>
      <c r="EH34" s="283"/>
      <c r="EI34" s="283"/>
      <c r="EK34" s="283"/>
      <c r="EL34" s="283"/>
      <c r="EM34" s="275"/>
      <c r="EO34" s="262"/>
      <c r="EP34" s="282"/>
      <c r="EQ34" s="282"/>
      <c r="ER34" s="256"/>
      <c r="ES34" s="282"/>
      <c r="ET34" s="282"/>
      <c r="EU34" s="262"/>
      <c r="EV34" s="283"/>
      <c r="EW34" s="283"/>
      <c r="EZ34" s="284"/>
      <c r="FA34" s="262"/>
      <c r="FB34" s="283"/>
      <c r="FC34" s="283"/>
      <c r="FE34" s="283"/>
      <c r="FF34" s="283"/>
      <c r="FG34" s="275"/>
      <c r="FI34" s="262"/>
      <c r="FJ34" s="282"/>
      <c r="FK34" s="282"/>
      <c r="FL34" s="256"/>
      <c r="FM34" s="282"/>
      <c r="FN34" s="282"/>
      <c r="FO34" s="262"/>
      <c r="FP34" s="283"/>
      <c r="FQ34" s="283"/>
      <c r="FT34" s="284"/>
      <c r="FU34" s="262"/>
      <c r="FV34" s="283"/>
      <c r="FW34" s="283"/>
      <c r="FY34" s="283"/>
      <c r="FZ34" s="283"/>
      <c r="GA34" s="257"/>
      <c r="GB34" s="288"/>
      <c r="GC34" s="288"/>
      <c r="GD34" s="289"/>
      <c r="GE34" s="256"/>
      <c r="GF34" s="290"/>
      <c r="GG34" s="289"/>
      <c r="GH34" s="256"/>
      <c r="GI34" s="258"/>
      <c r="GJ34" s="256"/>
      <c r="GK34" s="256"/>
      <c r="GL34" s="256"/>
      <c r="GM34" s="256"/>
      <c r="GN34" s="259"/>
      <c r="GO34" s="256"/>
      <c r="GP34" s="256"/>
      <c r="GQ34" s="256"/>
      <c r="GR34" s="256"/>
      <c r="GS34" s="256"/>
      <c r="GT34" s="256"/>
      <c r="GU34" s="257"/>
      <c r="GV34" s="288"/>
      <c r="GW34" s="288"/>
      <c r="GX34" s="289"/>
      <c r="GY34" s="256"/>
      <c r="GZ34" s="290"/>
      <c r="HA34" s="289"/>
      <c r="HB34" s="256"/>
      <c r="HC34" s="258"/>
      <c r="HD34" s="256"/>
      <c r="HE34" s="256"/>
      <c r="HF34" s="256"/>
      <c r="HG34" s="256"/>
      <c r="HH34" s="259"/>
      <c r="HI34" s="256"/>
      <c r="HJ34" s="256"/>
      <c r="HK34" s="256"/>
      <c r="HL34" s="256"/>
      <c r="HM34" s="256"/>
      <c r="HN34" s="256"/>
      <c r="HO34" s="257"/>
      <c r="HP34" s="288"/>
      <c r="HQ34" s="288"/>
      <c r="HR34" s="289"/>
      <c r="HS34" s="256"/>
      <c r="HT34" s="290"/>
      <c r="HU34" s="289"/>
      <c r="HV34" s="256"/>
      <c r="HW34" s="258"/>
      <c r="HX34" s="256"/>
      <c r="HY34" s="256"/>
      <c r="HZ34" s="256"/>
      <c r="IA34" s="256"/>
      <c r="IB34" s="259"/>
      <c r="IC34" s="256"/>
      <c r="ID34" s="256"/>
      <c r="IE34" s="256"/>
      <c r="IF34" s="256"/>
      <c r="IG34" s="256"/>
      <c r="IH34" s="256"/>
      <c r="II34" s="257"/>
      <c r="IJ34" s="288"/>
      <c r="IK34" s="288"/>
      <c r="IL34" s="289"/>
      <c r="IM34" s="256"/>
      <c r="IN34" s="290"/>
      <c r="IO34" s="289"/>
      <c r="IP34" s="256"/>
      <c r="IQ34" s="258"/>
      <c r="IR34" s="256"/>
      <c r="IS34" s="256"/>
      <c r="IT34" s="256"/>
      <c r="IU34" s="256"/>
      <c r="IV34" s="259"/>
      <c r="IW34" s="256"/>
      <c r="IX34" s="256"/>
      <c r="IY34" s="256"/>
      <c r="IZ34" s="256"/>
      <c r="JA34" s="256"/>
      <c r="JB34" s="256"/>
    </row>
    <row r="35" spans="2:262" s="281" customFormat="1" ht="13.5" customHeight="1" x14ac:dyDescent="0.25">
      <c r="B35" s="256"/>
      <c r="C35" s="275"/>
      <c r="E35" s="262"/>
      <c r="F35" s="282"/>
      <c r="G35" s="283"/>
      <c r="H35" s="256"/>
      <c r="I35" s="282"/>
      <c r="J35" s="283"/>
      <c r="K35" s="283"/>
      <c r="L35" s="283"/>
      <c r="M35" s="283"/>
      <c r="P35" s="284"/>
      <c r="Q35" s="262"/>
      <c r="R35" s="283"/>
      <c r="S35" s="283"/>
      <c r="U35" s="283"/>
      <c r="V35" s="283"/>
      <c r="W35" s="275"/>
      <c r="Y35" s="262"/>
      <c r="Z35" s="282"/>
      <c r="AA35" s="282"/>
      <c r="AB35" s="256"/>
      <c r="AC35" s="282"/>
      <c r="AD35" s="282"/>
      <c r="AE35" s="262"/>
      <c r="AF35" s="283"/>
      <c r="AG35" s="283"/>
      <c r="AJ35" s="284"/>
      <c r="AK35" s="262"/>
      <c r="AM35" s="283"/>
      <c r="AO35" s="283"/>
      <c r="AP35" s="283"/>
      <c r="AQ35" s="275"/>
      <c r="AS35" s="262"/>
      <c r="AT35" s="282"/>
      <c r="AU35" s="282"/>
      <c r="AV35" s="256"/>
      <c r="AW35" s="282"/>
      <c r="AX35" s="282"/>
      <c r="AY35" s="262"/>
      <c r="AZ35" s="283"/>
      <c r="BA35" s="283"/>
      <c r="BD35" s="284"/>
      <c r="BE35" s="262"/>
      <c r="BF35" s="283"/>
      <c r="BG35" s="283"/>
      <c r="BI35" s="283"/>
      <c r="BJ35" s="283"/>
      <c r="BK35" s="275"/>
      <c r="BM35" s="262"/>
      <c r="BN35" s="282"/>
      <c r="BO35" s="282"/>
      <c r="BP35" s="256"/>
      <c r="BQ35" s="282"/>
      <c r="BR35" s="282"/>
      <c r="BS35" s="262"/>
      <c r="BT35" s="283"/>
      <c r="BU35" s="283"/>
      <c r="BX35" s="284"/>
      <c r="BY35" s="262"/>
      <c r="BZ35" s="283"/>
      <c r="CA35" s="283"/>
      <c r="CC35" s="283"/>
      <c r="CD35" s="283"/>
      <c r="CE35" s="262"/>
      <c r="CG35" s="262"/>
      <c r="CH35" s="282"/>
      <c r="CI35" s="282"/>
      <c r="CJ35" s="256"/>
      <c r="CK35" s="282"/>
      <c r="CL35" s="282"/>
      <c r="CM35" s="262"/>
      <c r="CN35" s="283"/>
      <c r="CO35" s="283"/>
      <c r="CR35" s="284"/>
      <c r="CS35" s="262"/>
      <c r="CT35" s="283"/>
      <c r="CU35" s="283"/>
      <c r="CW35" s="283"/>
      <c r="CX35" s="283"/>
      <c r="CY35" s="275"/>
      <c r="DA35" s="262"/>
      <c r="DB35" s="282"/>
      <c r="DC35" s="282"/>
      <c r="DD35" s="256"/>
      <c r="DE35" s="282"/>
      <c r="DF35" s="282"/>
      <c r="DG35" s="262"/>
      <c r="DH35" s="283"/>
      <c r="DI35" s="283"/>
      <c r="DL35" s="284"/>
      <c r="DM35" s="262"/>
      <c r="DN35" s="283"/>
      <c r="DO35" s="283"/>
      <c r="DQ35" s="283"/>
      <c r="DR35" s="283"/>
      <c r="DS35" s="275"/>
      <c r="DU35" s="262"/>
      <c r="DV35" s="282"/>
      <c r="DW35" s="282"/>
      <c r="DX35" s="256"/>
      <c r="DY35" s="282"/>
      <c r="DZ35" s="282"/>
      <c r="EA35" s="262"/>
      <c r="EC35" s="285"/>
      <c r="EF35" s="284"/>
      <c r="EG35" s="262"/>
      <c r="EH35" s="283"/>
      <c r="EI35" s="283"/>
      <c r="EK35" s="283"/>
      <c r="EL35" s="283"/>
      <c r="EM35" s="275"/>
      <c r="EO35" s="262"/>
      <c r="EP35" s="282"/>
      <c r="EQ35" s="282"/>
      <c r="ER35" s="256"/>
      <c r="ES35" s="282"/>
      <c r="ET35" s="282"/>
      <c r="EU35" s="262"/>
      <c r="EV35" s="283"/>
      <c r="EW35" s="283"/>
      <c r="EZ35" s="284"/>
      <c r="FA35" s="262"/>
      <c r="FB35" s="283"/>
      <c r="FC35" s="283"/>
      <c r="FE35" s="283"/>
      <c r="FF35" s="283"/>
      <c r="FG35" s="275"/>
      <c r="FI35" s="262"/>
      <c r="FJ35" s="282"/>
      <c r="FK35" s="282"/>
      <c r="FL35" s="256"/>
      <c r="FM35" s="282"/>
      <c r="FN35" s="282"/>
      <c r="FO35" s="262"/>
      <c r="FP35" s="283"/>
      <c r="FQ35" s="283"/>
      <c r="FT35" s="284"/>
      <c r="FU35" s="262"/>
      <c r="FV35" s="283"/>
      <c r="FW35" s="283"/>
      <c r="FY35" s="283"/>
      <c r="FZ35" s="283"/>
      <c r="GA35" s="257"/>
      <c r="GB35" s="288"/>
      <c r="GC35" s="288"/>
      <c r="GD35" s="289"/>
      <c r="GE35" s="256"/>
      <c r="GF35" s="290"/>
      <c r="GG35" s="289"/>
      <c r="GH35" s="256"/>
      <c r="GI35" s="258"/>
      <c r="GJ35" s="256"/>
      <c r="GK35" s="256"/>
      <c r="GL35" s="256"/>
      <c r="GM35" s="256"/>
      <c r="GN35" s="259"/>
      <c r="GO35" s="256"/>
      <c r="GP35" s="256"/>
      <c r="GQ35" s="256"/>
      <c r="GR35" s="256"/>
      <c r="GS35" s="256"/>
      <c r="GT35" s="256"/>
      <c r="GU35" s="257"/>
      <c r="GV35" s="288"/>
      <c r="GW35" s="288"/>
      <c r="GX35" s="289"/>
      <c r="GY35" s="256"/>
      <c r="GZ35" s="290"/>
      <c r="HA35" s="289"/>
      <c r="HB35" s="256"/>
      <c r="HC35" s="258"/>
      <c r="HD35" s="256"/>
      <c r="HE35" s="256"/>
      <c r="HF35" s="256"/>
      <c r="HG35" s="256"/>
      <c r="HH35" s="259"/>
      <c r="HI35" s="256"/>
      <c r="HJ35" s="256"/>
      <c r="HK35" s="256"/>
      <c r="HL35" s="256"/>
      <c r="HM35" s="256"/>
      <c r="HN35" s="256"/>
      <c r="HO35" s="257"/>
      <c r="HP35" s="288"/>
      <c r="HQ35" s="288"/>
      <c r="HR35" s="289"/>
      <c r="HS35" s="256"/>
      <c r="HT35" s="290"/>
      <c r="HU35" s="289"/>
      <c r="HV35" s="256"/>
      <c r="HW35" s="258"/>
      <c r="HX35" s="256"/>
      <c r="HY35" s="256"/>
      <c r="HZ35" s="256"/>
      <c r="IA35" s="256"/>
      <c r="IB35" s="259"/>
      <c r="IC35" s="256"/>
      <c r="ID35" s="256"/>
      <c r="IE35" s="256"/>
      <c r="IF35" s="256"/>
      <c r="IG35" s="256"/>
      <c r="IH35" s="256"/>
      <c r="II35" s="257"/>
      <c r="IJ35" s="288"/>
      <c r="IK35" s="288"/>
      <c r="IL35" s="289"/>
      <c r="IM35" s="256"/>
      <c r="IN35" s="290"/>
      <c r="IO35" s="289"/>
      <c r="IP35" s="256"/>
      <c r="IQ35" s="258"/>
      <c r="IR35" s="256"/>
      <c r="IS35" s="256"/>
      <c r="IT35" s="256"/>
      <c r="IU35" s="256"/>
      <c r="IV35" s="259"/>
      <c r="IW35" s="256"/>
      <c r="IX35" s="256"/>
      <c r="IY35" s="256"/>
      <c r="IZ35" s="256"/>
      <c r="JA35" s="256"/>
      <c r="JB35" s="256"/>
    </row>
    <row r="36" spans="2:262" s="281" customFormat="1" ht="13.5" customHeight="1" x14ac:dyDescent="0.25">
      <c r="B36" s="256"/>
      <c r="C36" s="275"/>
      <c r="E36" s="262"/>
      <c r="F36" s="282"/>
      <c r="G36" s="283"/>
      <c r="H36" s="256"/>
      <c r="I36" s="282"/>
      <c r="J36" s="283"/>
      <c r="K36" s="283"/>
      <c r="L36" s="283"/>
      <c r="M36" s="283"/>
      <c r="P36" s="284"/>
      <c r="Q36" s="262"/>
      <c r="R36" s="283"/>
      <c r="S36" s="283"/>
      <c r="U36" s="283"/>
      <c r="V36" s="283"/>
      <c r="W36" s="275"/>
      <c r="Y36" s="262"/>
      <c r="Z36" s="282"/>
      <c r="AA36" s="282"/>
      <c r="AB36" s="256"/>
      <c r="AC36" s="282"/>
      <c r="AD36" s="282"/>
      <c r="AE36" s="262"/>
      <c r="AF36" s="283"/>
      <c r="AG36" s="283"/>
      <c r="AJ36" s="284"/>
      <c r="AK36" s="262"/>
      <c r="AM36" s="283"/>
      <c r="AO36" s="283"/>
      <c r="AP36" s="283"/>
      <c r="AQ36" s="275"/>
      <c r="AS36" s="262"/>
      <c r="AT36" s="282"/>
      <c r="AU36" s="282"/>
      <c r="AV36" s="256"/>
      <c r="AW36" s="282"/>
      <c r="AX36" s="282"/>
      <c r="AY36" s="262"/>
      <c r="AZ36" s="283"/>
      <c r="BA36" s="283"/>
      <c r="BD36" s="284"/>
      <c r="BE36" s="262"/>
      <c r="BF36" s="283"/>
      <c r="BG36" s="283"/>
      <c r="BI36" s="283"/>
      <c r="BJ36" s="283"/>
      <c r="BK36" s="275"/>
      <c r="BM36" s="262"/>
      <c r="BN36" s="282"/>
      <c r="BO36" s="282"/>
      <c r="BP36" s="256"/>
      <c r="BQ36" s="282"/>
      <c r="BR36" s="282"/>
      <c r="BS36" s="262"/>
      <c r="BT36" s="283"/>
      <c r="BU36" s="283"/>
      <c r="BX36" s="284"/>
      <c r="BY36" s="262"/>
      <c r="BZ36" s="283"/>
      <c r="CA36" s="283"/>
      <c r="CC36" s="283"/>
      <c r="CD36" s="283"/>
      <c r="CE36" s="262"/>
      <c r="CG36" s="262"/>
      <c r="CH36" s="282"/>
      <c r="CI36" s="282"/>
      <c r="CJ36" s="256"/>
      <c r="CK36" s="282"/>
      <c r="CL36" s="282"/>
      <c r="CM36" s="262"/>
      <c r="CN36" s="283"/>
      <c r="CO36" s="283"/>
      <c r="CR36" s="284"/>
      <c r="CS36" s="262"/>
      <c r="CT36" s="283"/>
      <c r="CU36" s="283"/>
      <c r="CW36" s="283"/>
      <c r="CX36" s="283"/>
      <c r="CY36" s="275"/>
      <c r="DA36" s="262"/>
      <c r="DB36" s="282"/>
      <c r="DC36" s="282"/>
      <c r="DD36" s="256"/>
      <c r="DE36" s="282"/>
      <c r="DF36" s="282"/>
      <c r="DG36" s="262"/>
      <c r="DH36" s="283"/>
      <c r="DI36" s="283"/>
      <c r="DL36" s="284"/>
      <c r="DM36" s="262"/>
      <c r="DN36" s="283"/>
      <c r="DO36" s="283"/>
      <c r="DQ36" s="283"/>
      <c r="DR36" s="283"/>
      <c r="DS36" s="275"/>
      <c r="DU36" s="262"/>
      <c r="DV36" s="282"/>
      <c r="DW36" s="282"/>
      <c r="DX36" s="256"/>
      <c r="DY36" s="282"/>
      <c r="DZ36" s="282"/>
      <c r="EA36" s="262"/>
      <c r="EC36" s="285"/>
      <c r="EF36" s="284"/>
      <c r="EG36" s="262"/>
      <c r="EH36" s="283"/>
      <c r="EI36" s="283"/>
      <c r="EK36" s="283"/>
      <c r="EL36" s="283"/>
      <c r="EM36" s="275"/>
      <c r="EO36" s="262"/>
      <c r="EP36" s="282"/>
      <c r="EQ36" s="282"/>
      <c r="ER36" s="256"/>
      <c r="ES36" s="282"/>
      <c r="ET36" s="282"/>
      <c r="EU36" s="262"/>
      <c r="EV36" s="283"/>
      <c r="EW36" s="283"/>
      <c r="EZ36" s="284"/>
      <c r="FA36" s="262"/>
      <c r="FB36" s="283"/>
      <c r="FC36" s="283"/>
      <c r="FE36" s="283"/>
      <c r="FF36" s="283"/>
      <c r="FG36" s="275"/>
      <c r="FI36" s="262"/>
      <c r="FJ36" s="282"/>
      <c r="FK36" s="282"/>
      <c r="FL36" s="256"/>
      <c r="FM36" s="282"/>
      <c r="FN36" s="282"/>
      <c r="FO36" s="262"/>
      <c r="FP36" s="283"/>
      <c r="FQ36" s="283"/>
      <c r="FT36" s="284"/>
      <c r="FU36" s="262"/>
      <c r="FV36" s="283"/>
      <c r="FW36" s="283"/>
      <c r="FY36" s="283"/>
      <c r="FZ36" s="283"/>
      <c r="GA36" s="257"/>
      <c r="GB36" s="288"/>
      <c r="GC36" s="288"/>
      <c r="GD36" s="289"/>
      <c r="GE36" s="256"/>
      <c r="GF36" s="290"/>
      <c r="GG36" s="289"/>
      <c r="GH36" s="256"/>
      <c r="GI36" s="258"/>
      <c r="GJ36" s="256"/>
      <c r="GK36" s="256"/>
      <c r="GL36" s="256"/>
      <c r="GM36" s="256"/>
      <c r="GN36" s="259"/>
      <c r="GO36" s="256"/>
      <c r="GP36" s="256"/>
      <c r="GQ36" s="256"/>
      <c r="GR36" s="256"/>
      <c r="GS36" s="256"/>
      <c r="GT36" s="256"/>
      <c r="GU36" s="257"/>
      <c r="GV36" s="288"/>
      <c r="GW36" s="288"/>
      <c r="GX36" s="289"/>
      <c r="GY36" s="256"/>
      <c r="GZ36" s="290"/>
      <c r="HA36" s="289"/>
      <c r="HB36" s="256"/>
      <c r="HC36" s="258"/>
      <c r="HD36" s="256"/>
      <c r="HE36" s="256"/>
      <c r="HF36" s="256"/>
      <c r="HG36" s="256"/>
      <c r="HH36" s="259"/>
      <c r="HI36" s="256"/>
      <c r="HJ36" s="256"/>
      <c r="HK36" s="256"/>
      <c r="HL36" s="256"/>
      <c r="HM36" s="256"/>
      <c r="HN36" s="256"/>
      <c r="HO36" s="257"/>
      <c r="HP36" s="288"/>
      <c r="HQ36" s="288"/>
      <c r="HR36" s="289"/>
      <c r="HS36" s="256"/>
      <c r="HT36" s="290"/>
      <c r="HU36" s="289"/>
      <c r="HV36" s="256"/>
      <c r="HW36" s="258"/>
      <c r="HX36" s="256"/>
      <c r="HY36" s="256"/>
      <c r="HZ36" s="256"/>
      <c r="IA36" s="256"/>
      <c r="IB36" s="259"/>
      <c r="IC36" s="256"/>
      <c r="ID36" s="256"/>
      <c r="IE36" s="256"/>
      <c r="IF36" s="256"/>
      <c r="IG36" s="256"/>
      <c r="IH36" s="256"/>
      <c r="II36" s="257"/>
      <c r="IJ36" s="288"/>
      <c r="IK36" s="288"/>
      <c r="IL36" s="289"/>
      <c r="IM36" s="256"/>
      <c r="IN36" s="290"/>
      <c r="IO36" s="289"/>
      <c r="IP36" s="256"/>
      <c r="IQ36" s="258"/>
      <c r="IR36" s="256"/>
      <c r="IS36" s="256"/>
      <c r="IT36" s="256"/>
      <c r="IU36" s="256"/>
      <c r="IV36" s="259"/>
      <c r="IW36" s="256"/>
      <c r="IX36" s="256"/>
      <c r="IY36" s="256"/>
      <c r="IZ36" s="256"/>
      <c r="JA36" s="256"/>
      <c r="JB36" s="256"/>
    </row>
    <row r="37" spans="2:262" s="281" customFormat="1" ht="13.5" customHeight="1" x14ac:dyDescent="0.25">
      <c r="B37" s="256"/>
      <c r="C37" s="275"/>
      <c r="E37" s="262"/>
      <c r="F37" s="282"/>
      <c r="G37" s="283"/>
      <c r="H37" s="256"/>
      <c r="I37" s="282"/>
      <c r="J37" s="283"/>
      <c r="K37" s="262"/>
      <c r="L37" s="283"/>
      <c r="M37" s="283"/>
      <c r="P37" s="284"/>
      <c r="Q37" s="262"/>
      <c r="R37" s="283"/>
      <c r="S37" s="283"/>
      <c r="U37" s="283"/>
      <c r="V37" s="283"/>
      <c r="W37" s="275"/>
      <c r="Y37" s="262"/>
      <c r="Z37" s="282"/>
      <c r="AA37" s="282"/>
      <c r="AB37" s="256"/>
      <c r="AC37" s="282"/>
      <c r="AD37" s="282"/>
      <c r="AE37" s="262"/>
      <c r="AF37" s="283"/>
      <c r="AG37" s="283"/>
      <c r="AJ37" s="284"/>
      <c r="AK37" s="262"/>
      <c r="AM37" s="283"/>
      <c r="AO37" s="283"/>
      <c r="AP37" s="283"/>
      <c r="AQ37" s="275"/>
      <c r="AS37" s="262"/>
      <c r="AT37" s="282"/>
      <c r="AU37" s="282"/>
      <c r="AV37" s="256"/>
      <c r="AW37" s="282"/>
      <c r="AX37" s="282"/>
      <c r="AY37" s="262"/>
      <c r="AZ37" s="283"/>
      <c r="BA37" s="283"/>
      <c r="BD37" s="284"/>
      <c r="BE37" s="262"/>
      <c r="BF37" s="283"/>
      <c r="BG37" s="283"/>
      <c r="BI37" s="283"/>
      <c r="BJ37" s="283"/>
      <c r="BK37" s="275"/>
      <c r="BM37" s="262"/>
      <c r="BN37" s="282"/>
      <c r="BO37" s="282"/>
      <c r="BP37" s="256"/>
      <c r="BQ37" s="282"/>
      <c r="BR37" s="282"/>
      <c r="BS37" s="262"/>
      <c r="BT37" s="283"/>
      <c r="BU37" s="283"/>
      <c r="BX37" s="284"/>
      <c r="BY37" s="262"/>
      <c r="BZ37" s="283"/>
      <c r="CA37" s="283"/>
      <c r="CC37" s="283"/>
      <c r="CD37" s="283"/>
      <c r="CE37" s="262"/>
      <c r="CG37" s="262"/>
      <c r="CH37" s="282"/>
      <c r="CI37" s="282"/>
      <c r="CJ37" s="256"/>
      <c r="CK37" s="282"/>
      <c r="CL37" s="282"/>
      <c r="CM37" s="262"/>
      <c r="CN37" s="283"/>
      <c r="CO37" s="283"/>
      <c r="CR37" s="284"/>
      <c r="CS37" s="262"/>
      <c r="CT37" s="283"/>
      <c r="CU37" s="283"/>
      <c r="CW37" s="283"/>
      <c r="CX37" s="283"/>
      <c r="CY37" s="275"/>
      <c r="DA37" s="262"/>
      <c r="DB37" s="282"/>
      <c r="DC37" s="282"/>
      <c r="DD37" s="256"/>
      <c r="DE37" s="282"/>
      <c r="DF37" s="282"/>
      <c r="DG37" s="262"/>
      <c r="DH37" s="283"/>
      <c r="DI37" s="283"/>
      <c r="DL37" s="284"/>
      <c r="DM37" s="262"/>
      <c r="DN37" s="283"/>
      <c r="DO37" s="283"/>
      <c r="DQ37" s="283"/>
      <c r="DR37" s="283"/>
      <c r="DS37" s="275"/>
      <c r="DU37" s="262"/>
      <c r="DV37" s="282"/>
      <c r="DW37" s="282"/>
      <c r="DX37" s="256"/>
      <c r="DY37" s="282"/>
      <c r="DZ37" s="282"/>
      <c r="EA37" s="262"/>
      <c r="EC37" s="285"/>
      <c r="EF37" s="284"/>
      <c r="EG37" s="262"/>
      <c r="EH37" s="283"/>
      <c r="EI37" s="283"/>
      <c r="EK37" s="283"/>
      <c r="EL37" s="283"/>
      <c r="EM37" s="275"/>
      <c r="EO37" s="262"/>
      <c r="EP37" s="282"/>
      <c r="EQ37" s="282"/>
      <c r="ER37" s="256"/>
      <c r="ES37" s="282"/>
      <c r="ET37" s="282"/>
      <c r="EU37" s="262"/>
      <c r="EV37" s="283"/>
      <c r="EW37" s="283"/>
      <c r="EZ37" s="284"/>
      <c r="FA37" s="262"/>
      <c r="FB37" s="283"/>
      <c r="FC37" s="283"/>
      <c r="FE37" s="283"/>
      <c r="FF37" s="283"/>
      <c r="FG37" s="275"/>
      <c r="FI37" s="262"/>
      <c r="FJ37" s="282"/>
      <c r="FK37" s="282"/>
      <c r="FL37" s="256"/>
      <c r="FM37" s="282"/>
      <c r="FN37" s="282"/>
      <c r="FO37" s="262"/>
      <c r="FP37" s="283"/>
      <c r="FQ37" s="283"/>
      <c r="FT37" s="284"/>
      <c r="FU37" s="262"/>
      <c r="FV37" s="283"/>
      <c r="FW37" s="283"/>
      <c r="FY37" s="283"/>
      <c r="FZ37" s="283"/>
      <c r="GA37" s="257"/>
      <c r="GB37" s="288"/>
      <c r="GC37" s="288"/>
      <c r="GD37" s="289"/>
      <c r="GE37" s="256"/>
      <c r="GF37" s="290"/>
      <c r="GG37" s="289"/>
      <c r="GH37" s="256"/>
      <c r="GI37" s="258"/>
      <c r="GJ37" s="256"/>
      <c r="GK37" s="256"/>
      <c r="GL37" s="256"/>
      <c r="GM37" s="256"/>
      <c r="GN37" s="259"/>
      <c r="GO37" s="256"/>
      <c r="GP37" s="256"/>
      <c r="GQ37" s="256"/>
      <c r="GR37" s="256"/>
      <c r="GS37" s="256"/>
      <c r="GT37" s="256"/>
      <c r="GU37" s="257"/>
      <c r="GV37" s="288"/>
      <c r="GW37" s="288"/>
      <c r="GX37" s="289"/>
      <c r="GY37" s="256"/>
      <c r="GZ37" s="290"/>
      <c r="HA37" s="289"/>
      <c r="HB37" s="256"/>
      <c r="HC37" s="258"/>
      <c r="HD37" s="256"/>
      <c r="HE37" s="256"/>
      <c r="HF37" s="256"/>
      <c r="HG37" s="256"/>
      <c r="HH37" s="259"/>
      <c r="HI37" s="256"/>
      <c r="HJ37" s="256"/>
      <c r="HK37" s="256"/>
      <c r="HL37" s="256"/>
      <c r="HM37" s="256"/>
      <c r="HN37" s="256"/>
      <c r="HO37" s="257"/>
      <c r="HP37" s="288"/>
      <c r="HQ37" s="288"/>
      <c r="HR37" s="289"/>
      <c r="HS37" s="256"/>
      <c r="HT37" s="290"/>
      <c r="HU37" s="289"/>
      <c r="HV37" s="256"/>
      <c r="HW37" s="258"/>
      <c r="HX37" s="256"/>
      <c r="HY37" s="256"/>
      <c r="HZ37" s="256"/>
      <c r="IA37" s="256"/>
      <c r="IB37" s="259"/>
      <c r="IC37" s="256"/>
      <c r="ID37" s="256"/>
      <c r="IE37" s="256"/>
      <c r="IF37" s="256"/>
      <c r="IG37" s="256"/>
      <c r="IH37" s="256"/>
      <c r="II37" s="257"/>
      <c r="IJ37" s="288"/>
      <c r="IK37" s="288"/>
      <c r="IL37" s="289"/>
      <c r="IM37" s="256"/>
      <c r="IN37" s="290"/>
      <c r="IO37" s="289"/>
      <c r="IP37" s="256"/>
      <c r="IQ37" s="258"/>
      <c r="IR37" s="256"/>
      <c r="IS37" s="256"/>
      <c r="IT37" s="256"/>
      <c r="IU37" s="256"/>
      <c r="IV37" s="259"/>
      <c r="IW37" s="256"/>
      <c r="IX37" s="256"/>
      <c r="IY37" s="256"/>
      <c r="IZ37" s="256"/>
      <c r="JA37" s="256"/>
      <c r="JB37" s="256"/>
    </row>
    <row r="38" spans="2:262" s="281" customFormat="1" ht="13.5" customHeight="1" x14ac:dyDescent="0.25">
      <c r="B38" s="256"/>
      <c r="C38" s="275"/>
      <c r="E38" s="262"/>
      <c r="F38" s="282"/>
      <c r="G38" s="283"/>
      <c r="H38" s="256"/>
      <c r="I38" s="282"/>
      <c r="J38" s="283"/>
      <c r="K38" s="262"/>
      <c r="L38" s="283"/>
      <c r="M38" s="283"/>
      <c r="P38" s="284"/>
      <c r="Q38" s="262"/>
      <c r="R38" s="283"/>
      <c r="S38" s="283"/>
      <c r="U38" s="283"/>
      <c r="V38" s="283"/>
      <c r="W38" s="275"/>
      <c r="Y38" s="262"/>
      <c r="Z38" s="282"/>
      <c r="AA38" s="282"/>
      <c r="AB38" s="256"/>
      <c r="AC38" s="282"/>
      <c r="AD38" s="282"/>
      <c r="AE38" s="262"/>
      <c r="AF38" s="283"/>
      <c r="AG38" s="283"/>
      <c r="AJ38" s="284"/>
      <c r="AK38" s="262"/>
      <c r="AM38" s="283"/>
      <c r="AO38" s="283"/>
      <c r="AP38" s="283"/>
      <c r="AQ38" s="275"/>
      <c r="AS38" s="262"/>
      <c r="AT38" s="282"/>
      <c r="AU38" s="282"/>
      <c r="AV38" s="256"/>
      <c r="AW38" s="282"/>
      <c r="AX38" s="282"/>
      <c r="AY38" s="262"/>
      <c r="AZ38" s="283"/>
      <c r="BA38" s="283"/>
      <c r="BD38" s="284"/>
      <c r="BE38" s="262"/>
      <c r="BF38" s="283"/>
      <c r="BG38" s="283"/>
      <c r="BI38" s="283"/>
      <c r="BJ38" s="283"/>
      <c r="BK38" s="275"/>
      <c r="BM38" s="262"/>
      <c r="BN38" s="282"/>
      <c r="BO38" s="282"/>
      <c r="BP38" s="256"/>
      <c r="BQ38" s="282"/>
      <c r="BR38" s="282"/>
      <c r="BS38" s="262"/>
      <c r="BT38" s="283"/>
      <c r="BU38" s="283"/>
      <c r="BX38" s="284"/>
      <c r="BY38" s="262"/>
      <c r="BZ38" s="283"/>
      <c r="CA38" s="283"/>
      <c r="CC38" s="283"/>
      <c r="CD38" s="283"/>
      <c r="CE38" s="262"/>
      <c r="CG38" s="262"/>
      <c r="CH38" s="282"/>
      <c r="CI38" s="282"/>
      <c r="CJ38" s="256"/>
      <c r="CK38" s="282"/>
      <c r="CL38" s="282"/>
      <c r="CM38" s="262"/>
      <c r="CN38" s="283"/>
      <c r="CO38" s="283"/>
      <c r="CR38" s="284"/>
      <c r="CS38" s="262"/>
      <c r="CT38" s="283"/>
      <c r="CU38" s="283"/>
      <c r="CW38" s="283"/>
      <c r="CX38" s="283"/>
      <c r="CY38" s="275"/>
      <c r="DA38" s="262"/>
      <c r="DB38" s="282"/>
      <c r="DC38" s="282"/>
      <c r="DD38" s="256"/>
      <c r="DE38" s="282"/>
      <c r="DF38" s="282"/>
      <c r="DG38" s="262"/>
      <c r="DH38" s="283"/>
      <c r="DI38" s="283"/>
      <c r="DL38" s="284"/>
      <c r="DM38" s="262"/>
      <c r="DN38" s="283"/>
      <c r="DO38" s="283"/>
      <c r="DQ38" s="283"/>
      <c r="DR38" s="283"/>
      <c r="DS38" s="275"/>
      <c r="DU38" s="262"/>
      <c r="DV38" s="282"/>
      <c r="DW38" s="282"/>
      <c r="DX38" s="256"/>
      <c r="DY38" s="282"/>
      <c r="DZ38" s="282"/>
      <c r="EA38" s="262"/>
      <c r="EC38" s="285"/>
      <c r="EF38" s="284"/>
      <c r="EG38" s="262"/>
      <c r="EH38" s="283"/>
      <c r="EI38" s="283"/>
      <c r="EK38" s="283"/>
      <c r="EL38" s="283"/>
      <c r="EM38" s="275"/>
      <c r="EO38" s="262"/>
      <c r="EP38" s="282"/>
      <c r="EQ38" s="282"/>
      <c r="ER38" s="256"/>
      <c r="ES38" s="282"/>
      <c r="ET38" s="282"/>
      <c r="EU38" s="262"/>
      <c r="EV38" s="283"/>
      <c r="EW38" s="283"/>
      <c r="EZ38" s="284"/>
      <c r="FA38" s="262"/>
      <c r="FB38" s="283"/>
      <c r="FC38" s="283"/>
      <c r="FE38" s="283"/>
      <c r="FF38" s="283"/>
      <c r="FG38" s="275"/>
      <c r="FI38" s="262"/>
      <c r="FJ38" s="282"/>
      <c r="FK38" s="282"/>
      <c r="FL38" s="256"/>
      <c r="FM38" s="282"/>
      <c r="FN38" s="282"/>
      <c r="FO38" s="262"/>
      <c r="FP38" s="283"/>
      <c r="FQ38" s="283"/>
      <c r="FT38" s="284"/>
      <c r="FU38" s="262"/>
      <c r="FV38" s="283"/>
      <c r="FW38" s="283"/>
      <c r="FY38" s="283"/>
      <c r="FZ38" s="283"/>
      <c r="GA38" s="257"/>
      <c r="GB38" s="288"/>
      <c r="GC38" s="288"/>
      <c r="GD38" s="289"/>
      <c r="GE38" s="256"/>
      <c r="GF38" s="290"/>
      <c r="GG38" s="289"/>
      <c r="GH38" s="256"/>
      <c r="GI38" s="258"/>
      <c r="GJ38" s="256"/>
      <c r="GK38" s="256"/>
      <c r="GL38" s="256"/>
      <c r="GM38" s="256"/>
      <c r="GN38" s="259"/>
      <c r="GO38" s="256"/>
      <c r="GP38" s="256"/>
      <c r="GQ38" s="256"/>
      <c r="GR38" s="256"/>
      <c r="GS38" s="256"/>
      <c r="GT38" s="256"/>
      <c r="GU38" s="257"/>
      <c r="GV38" s="288"/>
      <c r="GW38" s="288"/>
      <c r="GX38" s="289"/>
      <c r="GY38" s="256"/>
      <c r="GZ38" s="290"/>
      <c r="HA38" s="289"/>
      <c r="HB38" s="256"/>
      <c r="HC38" s="258"/>
      <c r="HD38" s="256"/>
      <c r="HE38" s="256"/>
      <c r="HF38" s="256"/>
      <c r="HG38" s="256"/>
      <c r="HH38" s="259"/>
      <c r="HI38" s="256"/>
      <c r="HJ38" s="256"/>
      <c r="HK38" s="256"/>
      <c r="HL38" s="256"/>
      <c r="HM38" s="256"/>
      <c r="HN38" s="256"/>
      <c r="HO38" s="257"/>
      <c r="HP38" s="288"/>
      <c r="HQ38" s="288"/>
      <c r="HR38" s="289"/>
      <c r="HS38" s="256"/>
      <c r="HT38" s="290"/>
      <c r="HU38" s="289"/>
      <c r="HV38" s="256"/>
      <c r="HW38" s="258"/>
      <c r="HX38" s="256"/>
      <c r="HY38" s="256"/>
      <c r="HZ38" s="256"/>
      <c r="IA38" s="256"/>
      <c r="IB38" s="259"/>
      <c r="IC38" s="256"/>
      <c r="ID38" s="256"/>
      <c r="IE38" s="256"/>
      <c r="IF38" s="256"/>
      <c r="IG38" s="256"/>
      <c r="IH38" s="256"/>
      <c r="II38" s="257"/>
      <c r="IJ38" s="288"/>
      <c r="IK38" s="288"/>
      <c r="IL38" s="289"/>
      <c r="IM38" s="256"/>
      <c r="IN38" s="290"/>
      <c r="IO38" s="289"/>
      <c r="IP38" s="256"/>
      <c r="IQ38" s="258"/>
      <c r="IR38" s="256"/>
      <c r="IS38" s="256"/>
      <c r="IT38" s="256"/>
      <c r="IU38" s="256"/>
      <c r="IV38" s="259"/>
      <c r="IW38" s="256"/>
      <c r="IX38" s="256"/>
      <c r="IY38" s="256"/>
      <c r="IZ38" s="256"/>
      <c r="JA38" s="256"/>
      <c r="JB38" s="256"/>
    </row>
    <row r="39" spans="2:262" s="281" customFormat="1" ht="13.5" customHeight="1" x14ac:dyDescent="0.25">
      <c r="B39" s="256"/>
      <c r="C39" s="275"/>
      <c r="E39" s="262"/>
      <c r="F39" s="282"/>
      <c r="G39" s="283"/>
      <c r="H39" s="256"/>
      <c r="I39" s="282"/>
      <c r="J39" s="283"/>
      <c r="K39" s="262"/>
      <c r="L39" s="283"/>
      <c r="M39" s="283"/>
      <c r="P39" s="284"/>
      <c r="Q39" s="262"/>
      <c r="R39" s="283"/>
      <c r="S39" s="283"/>
      <c r="U39" s="283"/>
      <c r="V39" s="283"/>
      <c r="W39" s="275"/>
      <c r="Y39" s="262"/>
      <c r="Z39" s="282"/>
      <c r="AA39" s="282"/>
      <c r="AB39" s="256"/>
      <c r="AC39" s="282"/>
      <c r="AD39" s="282"/>
      <c r="AE39" s="262"/>
      <c r="AF39" s="283"/>
      <c r="AG39" s="283"/>
      <c r="AJ39" s="284"/>
      <c r="AK39" s="262"/>
      <c r="AM39" s="283"/>
      <c r="AO39" s="283"/>
      <c r="AP39" s="283"/>
      <c r="AQ39" s="275"/>
      <c r="AS39" s="262"/>
      <c r="AT39" s="282"/>
      <c r="AU39" s="282"/>
      <c r="AV39" s="256"/>
      <c r="AW39" s="282"/>
      <c r="AX39" s="282"/>
      <c r="AY39" s="262"/>
      <c r="AZ39" s="283"/>
      <c r="BA39" s="283"/>
      <c r="BD39" s="284"/>
      <c r="BE39" s="262"/>
      <c r="BF39" s="283"/>
      <c r="BG39" s="283"/>
      <c r="BI39" s="283"/>
      <c r="BJ39" s="283"/>
      <c r="BK39" s="275"/>
      <c r="BM39" s="262"/>
      <c r="BN39" s="282"/>
      <c r="BO39" s="282"/>
      <c r="BP39" s="256"/>
      <c r="BQ39" s="282"/>
      <c r="BR39" s="282"/>
      <c r="BS39" s="262"/>
      <c r="BT39" s="283"/>
      <c r="BU39" s="283"/>
      <c r="BX39" s="284"/>
      <c r="BY39" s="262"/>
      <c r="BZ39" s="283"/>
      <c r="CA39" s="283"/>
      <c r="CC39" s="283"/>
      <c r="CD39" s="283"/>
      <c r="CE39" s="262"/>
      <c r="CG39" s="262"/>
      <c r="CH39" s="282"/>
      <c r="CI39" s="282"/>
      <c r="CJ39" s="256"/>
      <c r="CK39" s="282"/>
      <c r="CL39" s="282"/>
      <c r="CM39" s="262"/>
      <c r="CN39" s="283"/>
      <c r="CO39" s="283"/>
      <c r="CR39" s="284"/>
      <c r="CS39" s="262"/>
      <c r="CT39" s="283"/>
      <c r="CU39" s="283"/>
      <c r="CW39" s="283"/>
      <c r="CX39" s="283"/>
      <c r="CY39" s="275"/>
      <c r="DA39" s="262"/>
      <c r="DB39" s="282"/>
      <c r="DC39" s="282"/>
      <c r="DD39" s="256"/>
      <c r="DE39" s="282"/>
      <c r="DF39" s="282"/>
      <c r="DG39" s="262"/>
      <c r="DH39" s="283"/>
      <c r="DI39" s="283"/>
      <c r="DL39" s="284"/>
      <c r="DM39" s="262"/>
      <c r="DN39" s="283"/>
      <c r="DO39" s="283"/>
      <c r="DQ39" s="283"/>
      <c r="DR39" s="283"/>
      <c r="DS39" s="275"/>
      <c r="DU39" s="262"/>
      <c r="DV39" s="282"/>
      <c r="DW39" s="282"/>
      <c r="DX39" s="256"/>
      <c r="DY39" s="282"/>
      <c r="DZ39" s="282"/>
      <c r="EA39" s="262"/>
      <c r="EC39" s="285"/>
      <c r="EF39" s="284"/>
      <c r="EG39" s="262"/>
      <c r="EH39" s="283"/>
      <c r="EI39" s="283"/>
      <c r="EK39" s="283"/>
      <c r="EL39" s="283"/>
      <c r="EM39" s="275"/>
      <c r="EO39" s="262"/>
      <c r="EP39" s="282"/>
      <c r="EQ39" s="282"/>
      <c r="ER39" s="256"/>
      <c r="ES39" s="282"/>
      <c r="ET39" s="282"/>
      <c r="EU39" s="262"/>
      <c r="EV39" s="283"/>
      <c r="EW39" s="283"/>
      <c r="EZ39" s="284"/>
      <c r="FA39" s="262"/>
      <c r="FB39" s="283"/>
      <c r="FC39" s="283"/>
      <c r="FE39" s="283"/>
      <c r="FF39" s="283"/>
      <c r="FG39" s="275"/>
      <c r="FI39" s="262"/>
      <c r="FJ39" s="282"/>
      <c r="FK39" s="282"/>
      <c r="FL39" s="256"/>
      <c r="FM39" s="282"/>
      <c r="FN39" s="282"/>
      <c r="FO39" s="262"/>
      <c r="FP39" s="283"/>
      <c r="FQ39" s="283"/>
      <c r="FT39" s="284"/>
      <c r="FU39" s="262"/>
      <c r="FV39" s="283"/>
      <c r="FW39" s="283"/>
      <c r="FY39" s="283"/>
      <c r="FZ39" s="283"/>
      <c r="GA39" s="257"/>
      <c r="GB39" s="288"/>
      <c r="GC39" s="288"/>
      <c r="GD39" s="289"/>
      <c r="GE39" s="256"/>
      <c r="GF39" s="290"/>
      <c r="GG39" s="289"/>
      <c r="GH39" s="256"/>
      <c r="GI39" s="258"/>
      <c r="GJ39" s="256"/>
      <c r="GK39" s="256"/>
      <c r="GL39" s="256"/>
      <c r="GM39" s="256"/>
      <c r="GN39" s="259"/>
      <c r="GO39" s="256"/>
      <c r="GP39" s="256"/>
      <c r="GQ39" s="256"/>
      <c r="GR39" s="256"/>
      <c r="GS39" s="256"/>
      <c r="GT39" s="256"/>
      <c r="GU39" s="257"/>
      <c r="GV39" s="288"/>
      <c r="GW39" s="288"/>
      <c r="GX39" s="289"/>
      <c r="GY39" s="256"/>
      <c r="GZ39" s="290"/>
      <c r="HA39" s="289"/>
      <c r="HB39" s="256"/>
      <c r="HC39" s="258"/>
      <c r="HD39" s="256"/>
      <c r="HE39" s="256"/>
      <c r="HF39" s="256"/>
      <c r="HG39" s="256"/>
      <c r="HH39" s="259"/>
      <c r="HI39" s="256"/>
      <c r="HJ39" s="256"/>
      <c r="HK39" s="256"/>
      <c r="HL39" s="256"/>
      <c r="HM39" s="256"/>
      <c r="HN39" s="256"/>
      <c r="HO39" s="257"/>
      <c r="HP39" s="288"/>
      <c r="HQ39" s="288"/>
      <c r="HR39" s="289"/>
      <c r="HS39" s="256"/>
      <c r="HT39" s="290"/>
      <c r="HU39" s="289"/>
      <c r="HV39" s="256"/>
      <c r="HW39" s="258"/>
      <c r="HX39" s="256"/>
      <c r="HY39" s="256"/>
      <c r="HZ39" s="256"/>
      <c r="IA39" s="256"/>
      <c r="IB39" s="259"/>
      <c r="IC39" s="256"/>
      <c r="ID39" s="256"/>
      <c r="IE39" s="256"/>
      <c r="IF39" s="256"/>
      <c r="IG39" s="256"/>
      <c r="IH39" s="256"/>
      <c r="II39" s="257"/>
      <c r="IJ39" s="288"/>
      <c r="IK39" s="288"/>
      <c r="IL39" s="289"/>
      <c r="IM39" s="256"/>
      <c r="IN39" s="290"/>
      <c r="IO39" s="289"/>
      <c r="IP39" s="256"/>
      <c r="IQ39" s="258"/>
      <c r="IR39" s="256"/>
      <c r="IS39" s="256"/>
      <c r="IT39" s="256"/>
      <c r="IU39" s="256"/>
      <c r="IV39" s="259"/>
      <c r="IW39" s="256"/>
      <c r="IX39" s="256"/>
      <c r="IY39" s="256"/>
      <c r="IZ39" s="256"/>
      <c r="JA39" s="256"/>
      <c r="JB39" s="256"/>
    </row>
    <row r="40" spans="2:262" s="281" customFormat="1" ht="13.5" customHeight="1" x14ac:dyDescent="0.25">
      <c r="B40" s="256"/>
      <c r="C40" s="275"/>
      <c r="E40" s="262"/>
      <c r="F40" s="282"/>
      <c r="G40" s="283"/>
      <c r="H40" s="256"/>
      <c r="I40" s="282"/>
      <c r="J40" s="283"/>
      <c r="K40" s="262"/>
      <c r="L40" s="283"/>
      <c r="M40" s="283"/>
      <c r="P40" s="284"/>
      <c r="Q40" s="262"/>
      <c r="R40" s="283"/>
      <c r="S40" s="283"/>
      <c r="U40" s="283"/>
      <c r="V40" s="283"/>
      <c r="W40" s="275"/>
      <c r="Y40" s="262"/>
      <c r="Z40" s="282"/>
      <c r="AA40" s="282"/>
      <c r="AB40" s="256"/>
      <c r="AC40" s="282"/>
      <c r="AD40" s="282"/>
      <c r="AE40" s="262"/>
      <c r="AF40" s="283"/>
      <c r="AG40" s="283"/>
      <c r="AJ40" s="284"/>
      <c r="AK40" s="262"/>
      <c r="AM40" s="283"/>
      <c r="AO40" s="283"/>
      <c r="AP40" s="283"/>
      <c r="AQ40" s="275"/>
      <c r="AS40" s="262"/>
      <c r="AT40" s="282"/>
      <c r="AU40" s="282"/>
      <c r="AV40" s="256"/>
      <c r="AW40" s="282"/>
      <c r="AX40" s="282"/>
      <c r="AY40" s="262"/>
      <c r="AZ40" s="283"/>
      <c r="BA40" s="283"/>
      <c r="BD40" s="284"/>
      <c r="BE40" s="262"/>
      <c r="BF40" s="283"/>
      <c r="BG40" s="283"/>
      <c r="BI40" s="283"/>
      <c r="BJ40" s="283"/>
      <c r="BK40" s="275"/>
      <c r="BM40" s="262"/>
      <c r="BN40" s="282"/>
      <c r="BO40" s="282"/>
      <c r="BP40" s="256"/>
      <c r="BQ40" s="282"/>
      <c r="BR40" s="282"/>
      <c r="BS40" s="262"/>
      <c r="BT40" s="283"/>
      <c r="BU40" s="283"/>
      <c r="BX40" s="284"/>
      <c r="BY40" s="262"/>
      <c r="BZ40" s="283"/>
      <c r="CA40" s="283"/>
      <c r="CC40" s="283"/>
      <c r="CD40" s="283"/>
      <c r="CE40" s="262"/>
      <c r="CG40" s="262"/>
      <c r="CH40" s="282"/>
      <c r="CI40" s="282"/>
      <c r="CJ40" s="256"/>
      <c r="CK40" s="282"/>
      <c r="CL40" s="282"/>
      <c r="CM40" s="262"/>
      <c r="CN40" s="283"/>
      <c r="CO40" s="283"/>
      <c r="CR40" s="284"/>
      <c r="CS40" s="262"/>
      <c r="CT40" s="283"/>
      <c r="CU40" s="283"/>
      <c r="CW40" s="283"/>
      <c r="CX40" s="283"/>
      <c r="CY40" s="275"/>
      <c r="DA40" s="262"/>
      <c r="DB40" s="282"/>
      <c r="DC40" s="282"/>
      <c r="DD40" s="256"/>
      <c r="DE40" s="282"/>
      <c r="DF40" s="282"/>
      <c r="DG40" s="262"/>
      <c r="DH40" s="283"/>
      <c r="DI40" s="283"/>
      <c r="DL40" s="284"/>
      <c r="DM40" s="262"/>
      <c r="DN40" s="283"/>
      <c r="DO40" s="283"/>
      <c r="DQ40" s="283"/>
      <c r="DR40" s="283"/>
      <c r="DS40" s="275"/>
      <c r="DU40" s="262"/>
      <c r="DV40" s="282"/>
      <c r="DW40" s="282"/>
      <c r="DX40" s="256"/>
      <c r="DY40" s="282"/>
      <c r="DZ40" s="282"/>
      <c r="EA40" s="262"/>
      <c r="EC40" s="285"/>
      <c r="EF40" s="284"/>
      <c r="EG40" s="262"/>
      <c r="EH40" s="283"/>
      <c r="EI40" s="283"/>
      <c r="EK40" s="283"/>
      <c r="EL40" s="283"/>
      <c r="EM40" s="275"/>
      <c r="EO40" s="262"/>
      <c r="EP40" s="282"/>
      <c r="EQ40" s="282"/>
      <c r="ER40" s="256"/>
      <c r="ES40" s="282"/>
      <c r="ET40" s="282"/>
      <c r="EU40" s="262"/>
      <c r="EV40" s="283"/>
      <c r="EW40" s="283"/>
      <c r="EZ40" s="284"/>
      <c r="FA40" s="262"/>
      <c r="FB40" s="283"/>
      <c r="FC40" s="283"/>
      <c r="FE40" s="283"/>
      <c r="FF40" s="283"/>
      <c r="FG40" s="275"/>
      <c r="FI40" s="262"/>
      <c r="FJ40" s="282"/>
      <c r="FK40" s="282"/>
      <c r="FL40" s="256"/>
      <c r="FM40" s="282"/>
      <c r="FN40" s="282"/>
      <c r="FO40" s="262"/>
      <c r="FP40" s="283"/>
      <c r="FQ40" s="283"/>
      <c r="FT40" s="284"/>
      <c r="FU40" s="262"/>
      <c r="FV40" s="283"/>
      <c r="FW40" s="283"/>
      <c r="FY40" s="283"/>
      <c r="FZ40" s="283"/>
      <c r="GA40" s="257"/>
      <c r="GB40" s="288"/>
      <c r="GC40" s="288"/>
      <c r="GD40" s="289"/>
      <c r="GE40" s="256"/>
      <c r="GF40" s="290"/>
      <c r="GG40" s="289"/>
      <c r="GH40" s="256"/>
      <c r="GI40" s="258"/>
      <c r="GJ40" s="256"/>
      <c r="GK40" s="256"/>
      <c r="GL40" s="256"/>
      <c r="GM40" s="256"/>
      <c r="GN40" s="259"/>
      <c r="GO40" s="256"/>
      <c r="GP40" s="256"/>
      <c r="GQ40" s="256"/>
      <c r="GR40" s="256"/>
      <c r="GS40" s="256"/>
      <c r="GT40" s="256"/>
      <c r="GU40" s="257"/>
      <c r="GV40" s="288"/>
      <c r="GW40" s="288"/>
      <c r="GX40" s="289"/>
      <c r="GY40" s="256"/>
      <c r="GZ40" s="290"/>
      <c r="HA40" s="289"/>
      <c r="HB40" s="256"/>
      <c r="HC40" s="258"/>
      <c r="HD40" s="256"/>
      <c r="HE40" s="256"/>
      <c r="HF40" s="256"/>
      <c r="HG40" s="256"/>
      <c r="HH40" s="259"/>
      <c r="HI40" s="256"/>
      <c r="HJ40" s="256"/>
      <c r="HK40" s="256"/>
      <c r="HL40" s="256"/>
      <c r="HM40" s="256"/>
      <c r="HN40" s="256"/>
      <c r="HO40" s="257"/>
      <c r="HP40" s="288"/>
      <c r="HQ40" s="288"/>
      <c r="HR40" s="289"/>
      <c r="HS40" s="256"/>
      <c r="HT40" s="290"/>
      <c r="HU40" s="289"/>
      <c r="HV40" s="256"/>
      <c r="HW40" s="258"/>
      <c r="HX40" s="256"/>
      <c r="HY40" s="256"/>
      <c r="HZ40" s="256"/>
      <c r="IA40" s="256"/>
      <c r="IB40" s="259"/>
      <c r="IC40" s="256"/>
      <c r="ID40" s="256"/>
      <c r="IE40" s="256"/>
      <c r="IF40" s="256"/>
      <c r="IG40" s="256"/>
      <c r="IH40" s="256"/>
      <c r="II40" s="257"/>
      <c r="IJ40" s="288"/>
      <c r="IK40" s="288"/>
      <c r="IL40" s="289"/>
      <c r="IM40" s="256"/>
      <c r="IN40" s="290"/>
      <c r="IO40" s="289"/>
      <c r="IP40" s="256"/>
      <c r="IQ40" s="258"/>
      <c r="IR40" s="256"/>
      <c r="IS40" s="256"/>
      <c r="IT40" s="256"/>
      <c r="IU40" s="256"/>
      <c r="IV40" s="259"/>
      <c r="IW40" s="256"/>
      <c r="IX40" s="256"/>
      <c r="IY40" s="256"/>
      <c r="IZ40" s="256"/>
      <c r="JA40" s="256"/>
      <c r="JB40" s="256"/>
    </row>
    <row r="41" spans="2:262" s="281" customFormat="1" ht="13.5" customHeight="1" x14ac:dyDescent="0.25">
      <c r="B41" s="256"/>
      <c r="C41" s="275"/>
      <c r="E41" s="262"/>
      <c r="F41" s="282"/>
      <c r="G41" s="283"/>
      <c r="H41" s="256"/>
      <c r="I41" s="282"/>
      <c r="J41" s="283"/>
      <c r="K41" s="262"/>
      <c r="L41" s="283"/>
      <c r="M41" s="283"/>
      <c r="P41" s="284"/>
      <c r="Q41" s="262"/>
      <c r="R41" s="283"/>
      <c r="S41" s="283"/>
      <c r="U41" s="283"/>
      <c r="V41" s="283"/>
      <c r="W41" s="275"/>
      <c r="Y41" s="262"/>
      <c r="Z41" s="282"/>
      <c r="AA41" s="282"/>
      <c r="AB41" s="256"/>
      <c r="AC41" s="282"/>
      <c r="AD41" s="282"/>
      <c r="AE41" s="262"/>
      <c r="AF41" s="283"/>
      <c r="AG41" s="283"/>
      <c r="AJ41" s="284"/>
      <c r="AK41" s="262"/>
      <c r="AM41" s="283"/>
      <c r="AO41" s="283"/>
      <c r="AP41" s="283"/>
      <c r="AQ41" s="275"/>
      <c r="AS41" s="262"/>
      <c r="AT41" s="282"/>
      <c r="AU41" s="282"/>
      <c r="AV41" s="256"/>
      <c r="AW41" s="282"/>
      <c r="AX41" s="282"/>
      <c r="AY41" s="262"/>
      <c r="AZ41" s="283"/>
      <c r="BA41" s="283"/>
      <c r="BD41" s="284"/>
      <c r="BE41" s="262"/>
      <c r="BF41" s="283"/>
      <c r="BG41" s="283"/>
      <c r="BI41" s="283"/>
      <c r="BJ41" s="283"/>
      <c r="BK41" s="275"/>
      <c r="BM41" s="262"/>
      <c r="BN41" s="282"/>
      <c r="BO41" s="282"/>
      <c r="BP41" s="256"/>
      <c r="BQ41" s="282"/>
      <c r="BR41" s="282"/>
      <c r="BS41" s="262"/>
      <c r="BT41" s="283"/>
      <c r="BU41" s="283"/>
      <c r="BX41" s="284"/>
      <c r="BY41" s="262"/>
      <c r="BZ41" s="283"/>
      <c r="CA41" s="283"/>
      <c r="CC41" s="283"/>
      <c r="CD41" s="283"/>
      <c r="CE41" s="262"/>
      <c r="CG41" s="262"/>
      <c r="CH41" s="282"/>
      <c r="CI41" s="282"/>
      <c r="CJ41" s="256"/>
      <c r="CK41" s="282"/>
      <c r="CL41" s="282"/>
      <c r="CM41" s="262"/>
      <c r="CN41" s="283"/>
      <c r="CO41" s="283"/>
      <c r="CR41" s="284"/>
      <c r="CS41" s="262"/>
      <c r="CT41" s="283"/>
      <c r="CU41" s="283"/>
      <c r="CW41" s="283"/>
      <c r="CX41" s="283"/>
      <c r="CY41" s="275"/>
      <c r="DA41" s="262"/>
      <c r="DB41" s="282"/>
      <c r="DC41" s="282"/>
      <c r="DD41" s="256"/>
      <c r="DE41" s="282"/>
      <c r="DF41" s="282"/>
      <c r="DG41" s="262"/>
      <c r="DH41" s="283"/>
      <c r="DI41" s="283"/>
      <c r="DL41" s="284"/>
      <c r="DM41" s="262"/>
      <c r="DN41" s="283"/>
      <c r="DO41" s="283"/>
      <c r="DQ41" s="283"/>
      <c r="DR41" s="283"/>
      <c r="DS41" s="275"/>
      <c r="DU41" s="262"/>
      <c r="DV41" s="282"/>
      <c r="DW41" s="282"/>
      <c r="DX41" s="256"/>
      <c r="DY41" s="282"/>
      <c r="DZ41" s="282"/>
      <c r="EA41" s="262"/>
      <c r="EC41" s="285"/>
      <c r="EF41" s="284"/>
      <c r="EG41" s="262"/>
      <c r="EH41" s="283"/>
      <c r="EI41" s="283"/>
      <c r="EK41" s="283"/>
      <c r="EL41" s="283"/>
      <c r="EM41" s="275"/>
      <c r="EO41" s="262"/>
      <c r="EP41" s="282"/>
      <c r="EQ41" s="282"/>
      <c r="ER41" s="256"/>
      <c r="ES41" s="282"/>
      <c r="ET41" s="282"/>
      <c r="EU41" s="262"/>
      <c r="EV41" s="283"/>
      <c r="EW41" s="283"/>
      <c r="EZ41" s="284"/>
      <c r="FA41" s="262"/>
      <c r="FB41" s="283"/>
      <c r="FC41" s="283"/>
      <c r="FE41" s="283"/>
      <c r="FF41" s="283"/>
      <c r="FG41" s="275"/>
      <c r="FI41" s="262"/>
      <c r="FJ41" s="282"/>
      <c r="FK41" s="282"/>
      <c r="FL41" s="256"/>
      <c r="FM41" s="282"/>
      <c r="FN41" s="282"/>
      <c r="FO41" s="262"/>
      <c r="FP41" s="283"/>
      <c r="FQ41" s="283"/>
      <c r="FT41" s="284"/>
      <c r="FU41" s="262"/>
      <c r="FV41" s="283"/>
      <c r="FW41" s="283"/>
      <c r="FY41" s="283"/>
      <c r="FZ41" s="283"/>
      <c r="GA41" s="257"/>
      <c r="GB41" s="288"/>
      <c r="GC41" s="288"/>
      <c r="GD41" s="289"/>
      <c r="GE41" s="256"/>
      <c r="GF41" s="290"/>
      <c r="GG41" s="289"/>
      <c r="GH41" s="256"/>
      <c r="GI41" s="258"/>
      <c r="GJ41" s="256"/>
      <c r="GK41" s="256"/>
      <c r="GL41" s="256"/>
      <c r="GM41" s="256"/>
      <c r="GN41" s="259"/>
      <c r="GO41" s="256"/>
      <c r="GP41" s="256"/>
      <c r="GQ41" s="256"/>
      <c r="GR41" s="256"/>
      <c r="GS41" s="256"/>
      <c r="GT41" s="256"/>
      <c r="GU41" s="257"/>
      <c r="GV41" s="288"/>
      <c r="GW41" s="288"/>
      <c r="GX41" s="289"/>
      <c r="GY41" s="256"/>
      <c r="GZ41" s="290"/>
      <c r="HA41" s="289"/>
      <c r="HB41" s="256"/>
      <c r="HC41" s="258"/>
      <c r="HD41" s="256"/>
      <c r="HE41" s="256"/>
      <c r="HF41" s="256"/>
      <c r="HG41" s="256"/>
      <c r="HH41" s="259"/>
      <c r="HI41" s="256"/>
      <c r="HJ41" s="256"/>
      <c r="HK41" s="256"/>
      <c r="HL41" s="256"/>
      <c r="HM41" s="256"/>
      <c r="HN41" s="256"/>
      <c r="HO41" s="257"/>
      <c r="HP41" s="288"/>
      <c r="HQ41" s="288"/>
      <c r="HR41" s="289"/>
      <c r="HS41" s="256"/>
      <c r="HT41" s="290"/>
      <c r="HU41" s="289"/>
      <c r="HV41" s="256"/>
      <c r="HW41" s="258"/>
      <c r="HX41" s="256"/>
      <c r="HY41" s="256"/>
      <c r="HZ41" s="256"/>
      <c r="IA41" s="256"/>
      <c r="IB41" s="259"/>
      <c r="IC41" s="256"/>
      <c r="ID41" s="256"/>
      <c r="IE41" s="256"/>
      <c r="IF41" s="256"/>
      <c r="IG41" s="256"/>
      <c r="IH41" s="256"/>
      <c r="II41" s="257"/>
      <c r="IJ41" s="288"/>
      <c r="IK41" s="288"/>
      <c r="IL41" s="289"/>
      <c r="IM41" s="256"/>
      <c r="IN41" s="290"/>
      <c r="IO41" s="289"/>
      <c r="IP41" s="256"/>
      <c r="IQ41" s="258"/>
      <c r="IR41" s="256"/>
      <c r="IS41" s="256"/>
      <c r="IT41" s="256"/>
      <c r="IU41" s="256"/>
      <c r="IV41" s="259"/>
      <c r="IW41" s="256"/>
      <c r="IX41" s="256"/>
      <c r="IY41" s="256"/>
      <c r="IZ41" s="256"/>
      <c r="JA41" s="256"/>
      <c r="JB41" s="256"/>
    </row>
    <row r="42" spans="2:262" s="281" customFormat="1" ht="13.5" customHeight="1" x14ac:dyDescent="0.25">
      <c r="B42" s="256"/>
      <c r="C42" s="275"/>
      <c r="E42" s="262"/>
      <c r="F42" s="282"/>
      <c r="G42" s="283"/>
      <c r="H42" s="256"/>
      <c r="I42" s="282"/>
      <c r="J42" s="283"/>
      <c r="K42" s="262"/>
      <c r="L42" s="283"/>
      <c r="M42" s="283"/>
      <c r="P42" s="284"/>
      <c r="Q42" s="262"/>
      <c r="R42" s="283"/>
      <c r="S42" s="283"/>
      <c r="U42" s="283"/>
      <c r="V42" s="283"/>
      <c r="W42" s="275"/>
      <c r="Y42" s="262"/>
      <c r="Z42" s="282"/>
      <c r="AA42" s="282"/>
      <c r="AB42" s="256"/>
      <c r="AC42" s="282"/>
      <c r="AD42" s="282"/>
      <c r="AE42" s="262"/>
      <c r="AF42" s="283"/>
      <c r="AG42" s="283"/>
      <c r="AJ42" s="284"/>
      <c r="AK42" s="262"/>
      <c r="AM42" s="283"/>
      <c r="AO42" s="283"/>
      <c r="AP42" s="283"/>
      <c r="AQ42" s="275"/>
      <c r="AS42" s="262"/>
      <c r="AT42" s="282"/>
      <c r="AU42" s="282"/>
      <c r="AV42" s="256"/>
      <c r="AW42" s="282"/>
      <c r="AX42" s="282"/>
      <c r="AY42" s="262"/>
      <c r="AZ42" s="283"/>
      <c r="BA42" s="283"/>
      <c r="BD42" s="284"/>
      <c r="BE42" s="262"/>
      <c r="BF42" s="283"/>
      <c r="BG42" s="283"/>
      <c r="BI42" s="283"/>
      <c r="BJ42" s="283"/>
      <c r="BK42" s="275"/>
      <c r="BM42" s="262"/>
      <c r="BN42" s="282"/>
      <c r="BO42" s="282"/>
      <c r="BP42" s="256"/>
      <c r="BQ42" s="282"/>
      <c r="BR42" s="282"/>
      <c r="BS42" s="262"/>
      <c r="BT42" s="283"/>
      <c r="BU42" s="283"/>
      <c r="BX42" s="284"/>
      <c r="BY42" s="262"/>
      <c r="BZ42" s="283"/>
      <c r="CA42" s="283"/>
      <c r="CC42" s="283"/>
      <c r="CD42" s="283"/>
      <c r="CE42" s="262"/>
      <c r="CG42" s="262"/>
      <c r="CH42" s="282"/>
      <c r="CI42" s="282"/>
      <c r="CJ42" s="256"/>
      <c r="CK42" s="282"/>
      <c r="CL42" s="282"/>
      <c r="CM42" s="262"/>
      <c r="CN42" s="283"/>
      <c r="CO42" s="283"/>
      <c r="CR42" s="284"/>
      <c r="CS42" s="262"/>
      <c r="CT42" s="283"/>
      <c r="CU42" s="283"/>
      <c r="CW42" s="283"/>
      <c r="CX42" s="283"/>
      <c r="CY42" s="275"/>
      <c r="DA42" s="262"/>
      <c r="DB42" s="282"/>
      <c r="DC42" s="282"/>
      <c r="DD42" s="256"/>
      <c r="DE42" s="282"/>
      <c r="DF42" s="282"/>
      <c r="DG42" s="262"/>
      <c r="DH42" s="283"/>
      <c r="DI42" s="283"/>
      <c r="DL42" s="284"/>
      <c r="DM42" s="262"/>
      <c r="DN42" s="283"/>
      <c r="DO42" s="283"/>
      <c r="DQ42" s="283"/>
      <c r="DR42" s="283"/>
      <c r="DS42" s="275"/>
      <c r="DU42" s="262"/>
      <c r="DV42" s="282"/>
      <c r="DW42" s="282"/>
      <c r="DX42" s="256"/>
      <c r="DY42" s="282"/>
      <c r="DZ42" s="282"/>
      <c r="EA42" s="262"/>
      <c r="EC42" s="285"/>
      <c r="EF42" s="284"/>
      <c r="EG42" s="262"/>
      <c r="EH42" s="283"/>
      <c r="EI42" s="283"/>
      <c r="EK42" s="283"/>
      <c r="EL42" s="283"/>
      <c r="EM42" s="275"/>
      <c r="EO42" s="262"/>
      <c r="EP42" s="282"/>
      <c r="EQ42" s="282"/>
      <c r="ER42" s="256"/>
      <c r="ES42" s="282"/>
      <c r="ET42" s="282"/>
      <c r="EU42" s="262"/>
      <c r="EV42" s="283"/>
      <c r="EW42" s="283"/>
      <c r="EZ42" s="284"/>
      <c r="FA42" s="262"/>
      <c r="FB42" s="283"/>
      <c r="FC42" s="283"/>
      <c r="FE42" s="283"/>
      <c r="FF42" s="283"/>
      <c r="FG42" s="275"/>
      <c r="FI42" s="262"/>
      <c r="FJ42" s="282"/>
      <c r="FK42" s="282"/>
      <c r="FL42" s="256"/>
      <c r="FM42" s="282"/>
      <c r="FN42" s="282"/>
      <c r="FO42" s="262"/>
      <c r="FP42" s="283"/>
      <c r="FQ42" s="283"/>
      <c r="FT42" s="284"/>
      <c r="FU42" s="262"/>
      <c r="FV42" s="283"/>
      <c r="FW42" s="283"/>
      <c r="FY42" s="283"/>
      <c r="FZ42" s="283"/>
      <c r="GA42" s="257"/>
      <c r="GB42" s="288"/>
      <c r="GC42" s="288"/>
      <c r="GD42" s="289"/>
      <c r="GE42" s="256"/>
      <c r="GF42" s="290"/>
      <c r="GG42" s="289"/>
      <c r="GH42" s="256"/>
      <c r="GI42" s="258"/>
      <c r="GJ42" s="256"/>
      <c r="GK42" s="256"/>
      <c r="GL42" s="256"/>
      <c r="GM42" s="256"/>
      <c r="GN42" s="259"/>
      <c r="GO42" s="256"/>
      <c r="GP42" s="256"/>
      <c r="GQ42" s="256"/>
      <c r="GR42" s="256"/>
      <c r="GS42" s="256"/>
      <c r="GT42" s="256"/>
      <c r="GU42" s="257"/>
      <c r="GV42" s="288"/>
      <c r="GW42" s="288"/>
      <c r="GX42" s="289"/>
      <c r="GY42" s="256"/>
      <c r="GZ42" s="290"/>
      <c r="HA42" s="289"/>
      <c r="HB42" s="256"/>
      <c r="HC42" s="258"/>
      <c r="HD42" s="256"/>
      <c r="HE42" s="256"/>
      <c r="HF42" s="256"/>
      <c r="HG42" s="256"/>
      <c r="HH42" s="259"/>
      <c r="HI42" s="256"/>
      <c r="HJ42" s="256"/>
      <c r="HK42" s="256"/>
      <c r="HL42" s="256"/>
      <c r="HM42" s="256"/>
      <c r="HN42" s="256"/>
      <c r="HO42" s="257"/>
      <c r="HP42" s="288"/>
      <c r="HQ42" s="288"/>
      <c r="HR42" s="289"/>
      <c r="HS42" s="256"/>
      <c r="HT42" s="290"/>
      <c r="HU42" s="289"/>
      <c r="HV42" s="256"/>
      <c r="HW42" s="258"/>
      <c r="HX42" s="256"/>
      <c r="HY42" s="256"/>
      <c r="HZ42" s="256"/>
      <c r="IA42" s="256"/>
      <c r="IB42" s="259"/>
      <c r="IC42" s="256"/>
      <c r="ID42" s="256"/>
      <c r="IE42" s="256"/>
      <c r="IF42" s="256"/>
      <c r="IG42" s="256"/>
      <c r="IH42" s="256"/>
      <c r="II42" s="257"/>
      <c r="IJ42" s="288"/>
      <c r="IK42" s="288"/>
      <c r="IL42" s="289"/>
      <c r="IM42" s="256"/>
      <c r="IN42" s="290"/>
      <c r="IO42" s="289"/>
      <c r="IP42" s="256"/>
      <c r="IQ42" s="258"/>
      <c r="IR42" s="256"/>
      <c r="IS42" s="256"/>
      <c r="IT42" s="256"/>
      <c r="IU42" s="256"/>
      <c r="IV42" s="259"/>
      <c r="IW42" s="256"/>
      <c r="IX42" s="256"/>
      <c r="IY42" s="256"/>
      <c r="IZ42" s="256"/>
      <c r="JA42" s="256"/>
      <c r="JB42" s="256"/>
    </row>
    <row r="43" spans="2:262" s="281" customFormat="1" ht="13.5" customHeight="1" x14ac:dyDescent="0.25">
      <c r="B43" s="256"/>
      <c r="C43" s="275"/>
      <c r="E43" s="262"/>
      <c r="F43" s="282"/>
      <c r="G43" s="283"/>
      <c r="H43" s="256"/>
      <c r="I43" s="282"/>
      <c r="J43" s="283"/>
      <c r="K43" s="262"/>
      <c r="L43" s="283"/>
      <c r="M43" s="283"/>
      <c r="P43" s="284"/>
      <c r="Q43" s="262"/>
      <c r="R43" s="283"/>
      <c r="S43" s="283"/>
      <c r="U43" s="283"/>
      <c r="V43" s="283"/>
      <c r="W43" s="275"/>
      <c r="Y43" s="262"/>
      <c r="Z43" s="282"/>
      <c r="AA43" s="282"/>
      <c r="AB43" s="256"/>
      <c r="AC43" s="282"/>
      <c r="AD43" s="282"/>
      <c r="AE43" s="262"/>
      <c r="AF43" s="283"/>
      <c r="AG43" s="283"/>
      <c r="AJ43" s="284"/>
      <c r="AK43" s="262"/>
      <c r="AM43" s="283"/>
      <c r="AO43" s="283"/>
      <c r="AP43" s="283"/>
      <c r="AQ43" s="275"/>
      <c r="AS43" s="262"/>
      <c r="AT43" s="282"/>
      <c r="AU43" s="282"/>
      <c r="AV43" s="256"/>
      <c r="AW43" s="282"/>
      <c r="AX43" s="282"/>
      <c r="AY43" s="262"/>
      <c r="AZ43" s="283"/>
      <c r="BA43" s="283"/>
      <c r="BD43" s="284"/>
      <c r="BE43" s="262"/>
      <c r="BF43" s="283"/>
      <c r="BG43" s="283"/>
      <c r="BI43" s="283"/>
      <c r="BJ43" s="283"/>
      <c r="BK43" s="275"/>
      <c r="BM43" s="262"/>
      <c r="BN43" s="282"/>
      <c r="BO43" s="282"/>
      <c r="BP43" s="256"/>
      <c r="BQ43" s="282"/>
      <c r="BR43" s="282"/>
      <c r="BS43" s="262"/>
      <c r="BT43" s="283"/>
      <c r="BU43" s="283"/>
      <c r="BX43" s="284"/>
      <c r="BY43" s="262"/>
      <c r="BZ43" s="283"/>
      <c r="CA43" s="283"/>
      <c r="CC43" s="283"/>
      <c r="CD43" s="283"/>
      <c r="CE43" s="262"/>
      <c r="CG43" s="262"/>
      <c r="CH43" s="282"/>
      <c r="CI43" s="282"/>
      <c r="CJ43" s="256"/>
      <c r="CK43" s="282"/>
      <c r="CL43" s="282"/>
      <c r="CM43" s="262"/>
      <c r="CN43" s="283"/>
      <c r="CO43" s="283"/>
      <c r="CR43" s="284"/>
      <c r="CS43" s="262"/>
      <c r="CT43" s="283"/>
      <c r="CU43" s="283"/>
      <c r="CW43" s="283"/>
      <c r="CX43" s="283"/>
      <c r="CY43" s="275"/>
      <c r="DA43" s="262"/>
      <c r="DB43" s="282"/>
      <c r="DC43" s="282"/>
      <c r="DD43" s="256"/>
      <c r="DE43" s="282"/>
      <c r="DF43" s="282"/>
      <c r="DG43" s="262"/>
      <c r="DH43" s="283"/>
      <c r="DI43" s="283"/>
      <c r="DL43" s="284"/>
      <c r="DM43" s="262"/>
      <c r="DN43" s="283"/>
      <c r="DO43" s="283"/>
      <c r="DQ43" s="283"/>
      <c r="DR43" s="283"/>
      <c r="DS43" s="275"/>
      <c r="DU43" s="262"/>
      <c r="DV43" s="282"/>
      <c r="DW43" s="282"/>
      <c r="DX43" s="256"/>
      <c r="DY43" s="282"/>
      <c r="DZ43" s="282"/>
      <c r="EA43" s="262"/>
      <c r="EC43" s="285"/>
      <c r="EF43" s="284"/>
      <c r="EG43" s="262"/>
      <c r="EH43" s="283"/>
      <c r="EI43" s="283"/>
      <c r="EK43" s="283"/>
      <c r="EL43" s="283"/>
      <c r="EM43" s="275"/>
      <c r="EO43" s="262"/>
      <c r="EP43" s="282"/>
      <c r="EQ43" s="282"/>
      <c r="ER43" s="256"/>
      <c r="ES43" s="282"/>
      <c r="ET43" s="282"/>
      <c r="EU43" s="262"/>
      <c r="EV43" s="283"/>
      <c r="EW43" s="283"/>
      <c r="EZ43" s="284"/>
      <c r="FA43" s="262"/>
      <c r="FB43" s="283"/>
      <c r="FC43" s="283"/>
      <c r="FE43" s="283"/>
      <c r="FF43" s="283"/>
      <c r="FG43" s="275"/>
      <c r="FI43" s="262"/>
      <c r="FJ43" s="282"/>
      <c r="FK43" s="282"/>
      <c r="FL43" s="256"/>
      <c r="FM43" s="282"/>
      <c r="FN43" s="282"/>
      <c r="FO43" s="262"/>
      <c r="FP43" s="283"/>
      <c r="FQ43" s="283"/>
      <c r="FT43" s="284"/>
      <c r="FU43" s="262"/>
      <c r="FV43" s="283"/>
      <c r="FW43" s="283"/>
      <c r="FY43" s="283"/>
      <c r="FZ43" s="283"/>
      <c r="GA43" s="257"/>
      <c r="GB43" s="288"/>
      <c r="GC43" s="288"/>
      <c r="GD43" s="289"/>
      <c r="GE43" s="262"/>
      <c r="GF43" s="262"/>
      <c r="GG43" s="282"/>
      <c r="GH43" s="262"/>
      <c r="GI43" s="258"/>
      <c r="GJ43" s="256"/>
      <c r="GK43" s="256"/>
      <c r="GL43" s="256"/>
      <c r="GM43" s="256"/>
      <c r="GN43" s="259"/>
      <c r="GO43" s="256"/>
      <c r="GP43" s="256"/>
      <c r="GQ43" s="256"/>
      <c r="GR43" s="256"/>
      <c r="GS43" s="256"/>
      <c r="GT43" s="256"/>
      <c r="GU43" s="257"/>
      <c r="GV43" s="288"/>
      <c r="GW43" s="288"/>
      <c r="GX43" s="289"/>
      <c r="GY43" s="262"/>
      <c r="GZ43" s="262"/>
      <c r="HA43" s="282"/>
      <c r="HB43" s="262"/>
      <c r="HC43" s="258"/>
      <c r="HD43" s="256"/>
      <c r="HE43" s="256"/>
      <c r="HF43" s="256"/>
      <c r="HG43" s="256"/>
      <c r="HH43" s="259"/>
      <c r="HI43" s="256"/>
      <c r="HJ43" s="256"/>
      <c r="HK43" s="256"/>
      <c r="HL43" s="256"/>
      <c r="HM43" s="256"/>
      <c r="HN43" s="256"/>
      <c r="HO43" s="257"/>
      <c r="HP43" s="288"/>
      <c r="HQ43" s="288"/>
      <c r="HR43" s="289"/>
      <c r="HS43" s="262"/>
      <c r="HT43" s="262"/>
      <c r="HU43" s="282"/>
      <c r="HV43" s="262"/>
      <c r="HW43" s="258"/>
      <c r="HX43" s="256"/>
      <c r="HY43" s="256"/>
      <c r="HZ43" s="256"/>
      <c r="IA43" s="256"/>
      <c r="IB43" s="259"/>
      <c r="IC43" s="256"/>
      <c r="ID43" s="256"/>
      <c r="IE43" s="256"/>
      <c r="IF43" s="256"/>
      <c r="IG43" s="256"/>
      <c r="IH43" s="256"/>
      <c r="II43" s="257"/>
      <c r="IJ43" s="288"/>
      <c r="IK43" s="288"/>
      <c r="IL43" s="289"/>
      <c r="IM43" s="262"/>
      <c r="IN43" s="262"/>
      <c r="IO43" s="282"/>
      <c r="IP43" s="262"/>
      <c r="IQ43" s="258"/>
      <c r="IR43" s="256"/>
      <c r="IS43" s="256"/>
      <c r="IT43" s="256"/>
      <c r="IU43" s="256"/>
      <c r="IV43" s="259"/>
      <c r="IW43" s="256"/>
      <c r="IX43" s="256"/>
      <c r="IY43" s="256"/>
      <c r="IZ43" s="256"/>
      <c r="JA43" s="256"/>
      <c r="JB43" s="256"/>
    </row>
    <row r="44" spans="2:262" s="281" customFormat="1" ht="13.5" customHeight="1" x14ac:dyDescent="0.25">
      <c r="B44" s="256"/>
      <c r="C44" s="275"/>
      <c r="E44" s="262"/>
      <c r="F44" s="282"/>
      <c r="G44" s="283"/>
      <c r="H44" s="256"/>
      <c r="I44" s="282"/>
      <c r="J44" s="283"/>
      <c r="K44" s="262"/>
      <c r="L44" s="283"/>
      <c r="M44" s="283"/>
      <c r="P44" s="284"/>
      <c r="Q44" s="262"/>
      <c r="R44" s="283"/>
      <c r="S44" s="283"/>
      <c r="U44" s="283"/>
      <c r="V44" s="283"/>
      <c r="W44" s="275"/>
      <c r="Y44" s="262"/>
      <c r="Z44" s="282"/>
      <c r="AA44" s="282"/>
      <c r="AB44" s="256"/>
      <c r="AC44" s="282"/>
      <c r="AD44" s="282"/>
      <c r="AE44" s="262"/>
      <c r="AF44" s="283"/>
      <c r="AG44" s="283"/>
      <c r="AJ44" s="284"/>
      <c r="AK44" s="262"/>
      <c r="AM44" s="283"/>
      <c r="AO44" s="283"/>
      <c r="AP44" s="283"/>
      <c r="AQ44" s="275"/>
      <c r="AS44" s="262"/>
      <c r="AT44" s="282"/>
      <c r="AU44" s="282"/>
      <c r="AV44" s="256"/>
      <c r="AW44" s="282"/>
      <c r="AX44" s="282"/>
      <c r="AY44" s="262"/>
      <c r="AZ44" s="283"/>
      <c r="BA44" s="283"/>
      <c r="BD44" s="284"/>
      <c r="BE44" s="262"/>
      <c r="BF44" s="283"/>
      <c r="BG44" s="283"/>
      <c r="BI44" s="283"/>
      <c r="BJ44" s="283"/>
      <c r="BK44" s="275"/>
      <c r="BM44" s="262"/>
      <c r="BN44" s="282"/>
      <c r="BO44" s="282"/>
      <c r="BP44" s="256"/>
      <c r="BQ44" s="282"/>
      <c r="BR44" s="282"/>
      <c r="BS44" s="262"/>
      <c r="BT44" s="283"/>
      <c r="BU44" s="283"/>
      <c r="BX44" s="284"/>
      <c r="BY44" s="262"/>
      <c r="BZ44" s="283"/>
      <c r="CA44" s="283"/>
      <c r="CC44" s="283"/>
      <c r="CD44" s="283"/>
      <c r="CE44" s="262"/>
      <c r="CG44" s="262"/>
      <c r="CH44" s="282"/>
      <c r="CI44" s="282"/>
      <c r="CJ44" s="256"/>
      <c r="CK44" s="282"/>
      <c r="CL44" s="282"/>
      <c r="CM44" s="262"/>
      <c r="CN44" s="283"/>
      <c r="CO44" s="283"/>
      <c r="CR44" s="284"/>
      <c r="CS44" s="262"/>
      <c r="CT44" s="283"/>
      <c r="CU44" s="283"/>
      <c r="CW44" s="283"/>
      <c r="CX44" s="283"/>
      <c r="CY44" s="275"/>
      <c r="DA44" s="262"/>
      <c r="DB44" s="282"/>
      <c r="DC44" s="282"/>
      <c r="DD44" s="256"/>
      <c r="DE44" s="282"/>
      <c r="DF44" s="282"/>
      <c r="DG44" s="262"/>
      <c r="DH44" s="283"/>
      <c r="DI44" s="283"/>
      <c r="DL44" s="284"/>
      <c r="DM44" s="262"/>
      <c r="DN44" s="283"/>
      <c r="DO44" s="283"/>
      <c r="DQ44" s="283"/>
      <c r="DR44" s="283"/>
      <c r="DS44" s="275"/>
      <c r="DU44" s="262"/>
      <c r="DV44" s="282"/>
      <c r="DW44" s="282"/>
      <c r="DX44" s="256"/>
      <c r="DY44" s="282"/>
      <c r="DZ44" s="282"/>
      <c r="EA44" s="262"/>
      <c r="EC44" s="285"/>
      <c r="EF44" s="284"/>
      <c r="EG44" s="262"/>
      <c r="EH44" s="283"/>
      <c r="EI44" s="283"/>
      <c r="EK44" s="283"/>
      <c r="EL44" s="283"/>
      <c r="EM44" s="275"/>
      <c r="EO44" s="262"/>
      <c r="EP44" s="282"/>
      <c r="EQ44" s="282"/>
      <c r="ER44" s="256"/>
      <c r="ES44" s="282"/>
      <c r="ET44" s="282"/>
      <c r="EU44" s="262"/>
      <c r="EV44" s="283"/>
      <c r="EW44" s="283"/>
      <c r="EZ44" s="284"/>
      <c r="FA44" s="262"/>
      <c r="FB44" s="283"/>
      <c r="FC44" s="283"/>
      <c r="FE44" s="283"/>
      <c r="FF44" s="283"/>
      <c r="FG44" s="275"/>
      <c r="FI44" s="262"/>
      <c r="FJ44" s="282"/>
      <c r="FK44" s="282"/>
      <c r="FL44" s="256"/>
      <c r="FM44" s="282"/>
      <c r="FN44" s="282"/>
      <c r="FO44" s="262"/>
      <c r="FP44" s="283"/>
      <c r="FQ44" s="283"/>
      <c r="FT44" s="284"/>
      <c r="FU44" s="262"/>
      <c r="FV44" s="283"/>
      <c r="FW44" s="283"/>
      <c r="FY44" s="283"/>
      <c r="FZ44" s="283"/>
      <c r="GA44" s="257"/>
      <c r="GB44" s="288"/>
      <c r="GC44" s="288"/>
      <c r="GD44" s="289"/>
      <c r="GE44" s="256"/>
      <c r="GF44" s="290"/>
      <c r="GG44" s="289"/>
      <c r="GH44" s="256"/>
      <c r="GI44" s="258"/>
      <c r="GJ44" s="256"/>
      <c r="GK44" s="256"/>
      <c r="GL44" s="256"/>
      <c r="GM44" s="256"/>
      <c r="GN44" s="259"/>
      <c r="GO44" s="256"/>
      <c r="GP44" s="256"/>
      <c r="GQ44" s="256"/>
      <c r="GR44" s="256"/>
      <c r="GS44" s="256"/>
      <c r="GT44" s="256"/>
      <c r="GU44" s="257"/>
      <c r="GV44" s="288"/>
      <c r="GW44" s="288"/>
      <c r="GX44" s="289"/>
      <c r="GY44" s="256"/>
      <c r="GZ44" s="290"/>
      <c r="HA44" s="289"/>
      <c r="HB44" s="256"/>
      <c r="HC44" s="258"/>
      <c r="HD44" s="256"/>
      <c r="HE44" s="256"/>
      <c r="HF44" s="256"/>
      <c r="HG44" s="256"/>
      <c r="HH44" s="259"/>
      <c r="HI44" s="256"/>
      <c r="HJ44" s="256"/>
      <c r="HK44" s="256"/>
      <c r="HL44" s="256"/>
      <c r="HM44" s="256"/>
      <c r="HN44" s="256"/>
      <c r="HO44" s="257"/>
      <c r="HP44" s="288"/>
      <c r="HQ44" s="288"/>
      <c r="HR44" s="289"/>
      <c r="HS44" s="256"/>
      <c r="HT44" s="290"/>
      <c r="HU44" s="289"/>
      <c r="HV44" s="256"/>
      <c r="HW44" s="258"/>
      <c r="HX44" s="256"/>
      <c r="HY44" s="256"/>
      <c r="HZ44" s="256"/>
      <c r="IA44" s="256"/>
      <c r="IB44" s="259"/>
      <c r="IC44" s="256"/>
      <c r="ID44" s="256"/>
      <c r="IE44" s="256"/>
      <c r="IF44" s="256"/>
      <c r="IG44" s="256"/>
      <c r="IH44" s="256"/>
      <c r="II44" s="257"/>
      <c r="IJ44" s="288"/>
      <c r="IK44" s="288"/>
      <c r="IL44" s="289"/>
      <c r="IM44" s="256"/>
      <c r="IN44" s="290"/>
      <c r="IO44" s="289"/>
      <c r="IP44" s="256"/>
      <c r="IQ44" s="258"/>
      <c r="IR44" s="256"/>
      <c r="IS44" s="256"/>
      <c r="IT44" s="256"/>
      <c r="IU44" s="256"/>
      <c r="IV44" s="259"/>
      <c r="IW44" s="256"/>
      <c r="IX44" s="256"/>
      <c r="IY44" s="256"/>
      <c r="IZ44" s="256"/>
      <c r="JA44" s="256"/>
      <c r="JB44" s="256"/>
    </row>
    <row r="45" spans="2:262" s="281" customFormat="1" ht="13.5" customHeight="1" x14ac:dyDescent="0.25">
      <c r="B45" s="256"/>
      <c r="C45" s="275"/>
      <c r="E45" s="262"/>
      <c r="F45" s="282"/>
      <c r="G45" s="283"/>
      <c r="H45" s="256"/>
      <c r="I45" s="282"/>
      <c r="J45" s="283"/>
      <c r="K45" s="262"/>
      <c r="L45" s="283"/>
      <c r="M45" s="283"/>
      <c r="P45" s="284"/>
      <c r="Q45" s="262"/>
      <c r="R45" s="283"/>
      <c r="S45" s="283"/>
      <c r="U45" s="283"/>
      <c r="V45" s="283"/>
      <c r="W45" s="275"/>
      <c r="Y45" s="262"/>
      <c r="Z45" s="282"/>
      <c r="AA45" s="282"/>
      <c r="AB45" s="256"/>
      <c r="AC45" s="282"/>
      <c r="AD45" s="282"/>
      <c r="AE45" s="262"/>
      <c r="AF45" s="283"/>
      <c r="AG45" s="283"/>
      <c r="AJ45" s="284"/>
      <c r="AK45" s="262"/>
      <c r="AM45" s="283"/>
      <c r="AO45" s="283"/>
      <c r="AP45" s="283"/>
      <c r="AQ45" s="275"/>
      <c r="AS45" s="262"/>
      <c r="AT45" s="282"/>
      <c r="AU45" s="282"/>
      <c r="AV45" s="256"/>
      <c r="AW45" s="282"/>
      <c r="AX45" s="282"/>
      <c r="AY45" s="262"/>
      <c r="AZ45" s="283"/>
      <c r="BA45" s="283"/>
      <c r="BD45" s="284"/>
      <c r="BE45" s="262"/>
      <c r="BF45" s="283"/>
      <c r="BG45" s="283"/>
      <c r="BI45" s="283"/>
      <c r="BJ45" s="283"/>
      <c r="BK45" s="275"/>
      <c r="BM45" s="262"/>
      <c r="BN45" s="282"/>
      <c r="BO45" s="282"/>
      <c r="BP45" s="256"/>
      <c r="BQ45" s="282"/>
      <c r="BR45" s="282"/>
      <c r="BS45" s="262"/>
      <c r="BT45" s="283"/>
      <c r="BU45" s="283"/>
      <c r="BX45" s="284"/>
      <c r="BY45" s="262"/>
      <c r="BZ45" s="283"/>
      <c r="CA45" s="283"/>
      <c r="CC45" s="283"/>
      <c r="CD45" s="283"/>
      <c r="CE45" s="262"/>
      <c r="CG45" s="262"/>
      <c r="CH45" s="282"/>
      <c r="CI45" s="282"/>
      <c r="CJ45" s="256"/>
      <c r="CK45" s="282"/>
      <c r="CL45" s="282"/>
      <c r="CM45" s="262"/>
      <c r="CN45" s="283"/>
      <c r="CO45" s="283"/>
      <c r="CR45" s="284"/>
      <c r="CS45" s="262"/>
      <c r="CT45" s="283"/>
      <c r="CU45" s="283"/>
      <c r="CW45" s="283"/>
      <c r="CX45" s="283"/>
      <c r="CY45" s="275"/>
      <c r="DA45" s="262"/>
      <c r="DB45" s="282"/>
      <c r="DC45" s="282"/>
      <c r="DD45" s="256"/>
      <c r="DE45" s="282"/>
      <c r="DF45" s="282"/>
      <c r="DG45" s="262"/>
      <c r="DH45" s="283"/>
      <c r="DI45" s="283"/>
      <c r="DL45" s="284"/>
      <c r="DM45" s="262"/>
      <c r="DN45" s="283"/>
      <c r="DO45" s="283"/>
      <c r="DQ45" s="283"/>
      <c r="DR45" s="283"/>
      <c r="DS45" s="275"/>
      <c r="DU45" s="262"/>
      <c r="DV45" s="282"/>
      <c r="DW45" s="282"/>
      <c r="DX45" s="256"/>
      <c r="DY45" s="282"/>
      <c r="DZ45" s="282"/>
      <c r="EA45" s="262"/>
      <c r="EC45" s="285"/>
      <c r="EF45" s="284"/>
      <c r="EG45" s="262"/>
      <c r="EH45" s="283"/>
      <c r="EI45" s="283"/>
      <c r="EK45" s="283"/>
      <c r="EL45" s="283"/>
      <c r="EM45" s="275"/>
      <c r="EO45" s="262"/>
      <c r="EP45" s="282"/>
      <c r="EQ45" s="282"/>
      <c r="ER45" s="256"/>
      <c r="ES45" s="282"/>
      <c r="ET45" s="282"/>
      <c r="EU45" s="262"/>
      <c r="EV45" s="283"/>
      <c r="EW45" s="283"/>
      <c r="EZ45" s="284"/>
      <c r="FA45" s="262"/>
      <c r="FB45" s="283"/>
      <c r="FC45" s="283"/>
      <c r="FE45" s="283"/>
      <c r="FF45" s="283"/>
      <c r="FG45" s="275"/>
      <c r="FI45" s="262"/>
      <c r="FJ45" s="282"/>
      <c r="FK45" s="282"/>
      <c r="FL45" s="256"/>
      <c r="FM45" s="282"/>
      <c r="FN45" s="282"/>
      <c r="FO45" s="262"/>
      <c r="FP45" s="283"/>
      <c r="FQ45" s="283"/>
      <c r="FT45" s="284"/>
      <c r="FU45" s="262"/>
      <c r="FV45" s="283"/>
      <c r="FW45" s="283"/>
      <c r="FY45" s="283"/>
      <c r="FZ45" s="283"/>
      <c r="GA45" s="257"/>
      <c r="GB45" s="288"/>
      <c r="GC45" s="288"/>
      <c r="GD45" s="289"/>
      <c r="GE45" s="256"/>
      <c r="GF45" s="290"/>
      <c r="GG45" s="289"/>
      <c r="GH45" s="256"/>
      <c r="GI45" s="258"/>
      <c r="GJ45" s="256"/>
      <c r="GK45" s="256"/>
      <c r="GL45" s="256"/>
      <c r="GM45" s="256"/>
      <c r="GN45" s="259"/>
      <c r="GO45" s="256"/>
      <c r="GP45" s="256"/>
      <c r="GQ45" s="256"/>
      <c r="GR45" s="256"/>
      <c r="GS45" s="256"/>
      <c r="GT45" s="256"/>
      <c r="GU45" s="257"/>
      <c r="GV45" s="288"/>
      <c r="GW45" s="288"/>
      <c r="GX45" s="289"/>
      <c r="GY45" s="256"/>
      <c r="GZ45" s="290"/>
      <c r="HA45" s="289"/>
      <c r="HB45" s="256"/>
      <c r="HC45" s="258"/>
      <c r="HD45" s="256"/>
      <c r="HE45" s="256"/>
      <c r="HF45" s="256"/>
      <c r="HG45" s="256"/>
      <c r="HH45" s="259"/>
      <c r="HI45" s="256"/>
      <c r="HJ45" s="256"/>
      <c r="HK45" s="256"/>
      <c r="HL45" s="256"/>
      <c r="HM45" s="256"/>
      <c r="HN45" s="256"/>
      <c r="HO45" s="257"/>
      <c r="HP45" s="288"/>
      <c r="HQ45" s="288"/>
      <c r="HR45" s="289"/>
      <c r="HS45" s="256"/>
      <c r="HT45" s="290"/>
      <c r="HU45" s="289"/>
      <c r="HV45" s="256"/>
      <c r="HW45" s="258"/>
      <c r="HX45" s="256"/>
      <c r="HY45" s="256"/>
      <c r="HZ45" s="256"/>
      <c r="IA45" s="256"/>
      <c r="IB45" s="259"/>
      <c r="IC45" s="256"/>
      <c r="ID45" s="256"/>
      <c r="IE45" s="256"/>
      <c r="IF45" s="256"/>
      <c r="IG45" s="256"/>
      <c r="IH45" s="256"/>
      <c r="II45" s="257"/>
      <c r="IJ45" s="288"/>
      <c r="IK45" s="288"/>
      <c r="IL45" s="289"/>
      <c r="IM45" s="256"/>
      <c r="IN45" s="290"/>
      <c r="IO45" s="289"/>
      <c r="IP45" s="256"/>
      <c r="IQ45" s="258"/>
      <c r="IR45" s="256"/>
      <c r="IS45" s="256"/>
      <c r="IT45" s="256"/>
      <c r="IU45" s="256"/>
      <c r="IV45" s="259"/>
      <c r="IW45" s="256"/>
      <c r="IX45" s="256"/>
      <c r="IY45" s="256"/>
      <c r="IZ45" s="256"/>
      <c r="JA45" s="256"/>
      <c r="JB45" s="256"/>
    </row>
    <row r="46" spans="2:262" s="281" customFormat="1" ht="13.5" customHeight="1" x14ac:dyDescent="0.25">
      <c r="B46" s="256"/>
      <c r="C46" s="275"/>
      <c r="E46" s="262"/>
      <c r="F46" s="282"/>
      <c r="G46" s="283"/>
      <c r="H46" s="256"/>
      <c r="I46" s="282"/>
      <c r="J46" s="283"/>
      <c r="K46" s="262"/>
      <c r="L46" s="283"/>
      <c r="M46" s="283"/>
      <c r="P46" s="284"/>
      <c r="Q46" s="262"/>
      <c r="R46" s="283"/>
      <c r="S46" s="283"/>
      <c r="U46" s="283"/>
      <c r="V46" s="283"/>
      <c r="W46" s="275"/>
      <c r="Y46" s="262"/>
      <c r="Z46" s="282"/>
      <c r="AA46" s="282"/>
      <c r="AB46" s="256"/>
      <c r="AC46" s="282"/>
      <c r="AD46" s="282"/>
      <c r="AE46" s="262"/>
      <c r="AF46" s="283"/>
      <c r="AG46" s="283"/>
      <c r="AJ46" s="284"/>
      <c r="AK46" s="262"/>
      <c r="AM46" s="283"/>
      <c r="AO46" s="283"/>
      <c r="AP46" s="283"/>
      <c r="AQ46" s="275"/>
      <c r="AS46" s="262"/>
      <c r="AT46" s="282"/>
      <c r="AU46" s="282"/>
      <c r="AV46" s="256"/>
      <c r="AW46" s="282"/>
      <c r="AX46" s="282"/>
      <c r="AY46" s="262"/>
      <c r="AZ46" s="283"/>
      <c r="BA46" s="283"/>
      <c r="BD46" s="284"/>
      <c r="BE46" s="262"/>
      <c r="BF46" s="283"/>
      <c r="BG46" s="283"/>
      <c r="BI46" s="283"/>
      <c r="BJ46" s="283"/>
      <c r="BK46" s="275"/>
      <c r="BM46" s="262"/>
      <c r="BN46" s="282"/>
      <c r="BO46" s="282"/>
      <c r="BP46" s="256"/>
      <c r="BQ46" s="282"/>
      <c r="BR46" s="282"/>
      <c r="BS46" s="262"/>
      <c r="BT46" s="283"/>
      <c r="BU46" s="283"/>
      <c r="BX46" s="284"/>
      <c r="BY46" s="262"/>
      <c r="BZ46" s="283"/>
      <c r="CA46" s="283"/>
      <c r="CC46" s="283"/>
      <c r="CD46" s="283"/>
      <c r="CE46" s="262"/>
      <c r="CG46" s="262"/>
      <c r="CH46" s="282"/>
      <c r="CI46" s="282"/>
      <c r="CJ46" s="256"/>
      <c r="CK46" s="282"/>
      <c r="CL46" s="282"/>
      <c r="CM46" s="262"/>
      <c r="CN46" s="283"/>
      <c r="CO46" s="283"/>
      <c r="CR46" s="284"/>
      <c r="CS46" s="262"/>
      <c r="CT46" s="283"/>
      <c r="CU46" s="283"/>
      <c r="CW46" s="283"/>
      <c r="CX46" s="283"/>
      <c r="CY46" s="275"/>
      <c r="DA46" s="262"/>
      <c r="DB46" s="282"/>
      <c r="DC46" s="282"/>
      <c r="DD46" s="256"/>
      <c r="DE46" s="282"/>
      <c r="DF46" s="282"/>
      <c r="DG46" s="262"/>
      <c r="DH46" s="283"/>
      <c r="DI46" s="283"/>
      <c r="DL46" s="284"/>
      <c r="DM46" s="262"/>
      <c r="DN46" s="283"/>
      <c r="DO46" s="283"/>
      <c r="DQ46" s="283"/>
      <c r="DR46" s="283"/>
      <c r="DS46" s="275"/>
      <c r="DU46" s="262"/>
      <c r="DV46" s="282"/>
      <c r="DW46" s="282"/>
      <c r="DX46" s="256"/>
      <c r="DY46" s="282"/>
      <c r="DZ46" s="282"/>
      <c r="EA46" s="262"/>
      <c r="EC46" s="285"/>
      <c r="EF46" s="284"/>
      <c r="EG46" s="262"/>
      <c r="EH46" s="283"/>
      <c r="EI46" s="283"/>
      <c r="EK46" s="283"/>
      <c r="EL46" s="283"/>
      <c r="EM46" s="275"/>
      <c r="EO46" s="262"/>
      <c r="EP46" s="282"/>
      <c r="EQ46" s="282"/>
      <c r="ER46" s="256"/>
      <c r="ES46" s="282"/>
      <c r="ET46" s="282"/>
      <c r="EU46" s="262"/>
      <c r="EV46" s="283"/>
      <c r="EW46" s="283"/>
      <c r="EZ46" s="284"/>
      <c r="FA46" s="262"/>
      <c r="FB46" s="283"/>
      <c r="FC46" s="283"/>
      <c r="FE46" s="283"/>
      <c r="FF46" s="283"/>
      <c r="FG46" s="275"/>
      <c r="FI46" s="262"/>
      <c r="FJ46" s="282"/>
      <c r="FK46" s="282"/>
      <c r="FL46" s="256"/>
      <c r="FM46" s="282"/>
      <c r="FN46" s="282"/>
      <c r="FO46" s="262"/>
      <c r="FP46" s="283"/>
      <c r="FQ46" s="283"/>
      <c r="FT46" s="284"/>
      <c r="FU46" s="262"/>
      <c r="FV46" s="283"/>
      <c r="FW46" s="283"/>
      <c r="FY46" s="283"/>
      <c r="FZ46" s="283"/>
      <c r="GA46" s="257"/>
      <c r="GB46" s="288"/>
      <c r="GC46" s="288"/>
      <c r="GD46" s="289"/>
      <c r="GE46" s="256"/>
      <c r="GF46" s="290"/>
      <c r="GG46" s="289"/>
      <c r="GH46" s="256"/>
      <c r="GI46" s="258"/>
      <c r="GJ46" s="256"/>
      <c r="GK46" s="256"/>
      <c r="GL46" s="256"/>
      <c r="GM46" s="256"/>
      <c r="GN46" s="259"/>
      <c r="GO46" s="256"/>
      <c r="GP46" s="256"/>
      <c r="GQ46" s="256"/>
      <c r="GR46" s="256"/>
      <c r="GS46" s="256"/>
      <c r="GT46" s="256"/>
      <c r="GU46" s="257"/>
      <c r="GV46" s="288"/>
      <c r="GW46" s="288"/>
      <c r="GX46" s="289"/>
      <c r="GY46" s="256"/>
      <c r="GZ46" s="290"/>
      <c r="HA46" s="289"/>
      <c r="HB46" s="256"/>
      <c r="HC46" s="258"/>
      <c r="HD46" s="256"/>
      <c r="HE46" s="256"/>
      <c r="HF46" s="256"/>
      <c r="HG46" s="256"/>
      <c r="HH46" s="259"/>
      <c r="HI46" s="256"/>
      <c r="HJ46" s="256"/>
      <c r="HK46" s="256"/>
      <c r="HL46" s="256"/>
      <c r="HM46" s="256"/>
      <c r="HN46" s="256"/>
      <c r="HO46" s="257"/>
      <c r="HP46" s="288"/>
      <c r="HQ46" s="288"/>
      <c r="HR46" s="289"/>
      <c r="HS46" s="256"/>
      <c r="HT46" s="290"/>
      <c r="HU46" s="289"/>
      <c r="HV46" s="256"/>
      <c r="HW46" s="258"/>
      <c r="HX46" s="256"/>
      <c r="HY46" s="256"/>
      <c r="HZ46" s="256"/>
      <c r="IA46" s="256"/>
      <c r="IB46" s="259"/>
      <c r="IC46" s="256"/>
      <c r="ID46" s="256"/>
      <c r="IE46" s="256"/>
      <c r="IF46" s="256"/>
      <c r="IG46" s="256"/>
      <c r="IH46" s="256"/>
      <c r="II46" s="257"/>
      <c r="IJ46" s="288"/>
      <c r="IK46" s="288"/>
      <c r="IL46" s="289"/>
      <c r="IM46" s="256"/>
      <c r="IN46" s="290"/>
      <c r="IO46" s="289"/>
      <c r="IP46" s="256"/>
      <c r="IQ46" s="258"/>
      <c r="IR46" s="256"/>
      <c r="IS46" s="256"/>
      <c r="IT46" s="256"/>
      <c r="IU46" s="256"/>
      <c r="IV46" s="259"/>
      <c r="IW46" s="256"/>
      <c r="IX46" s="256"/>
      <c r="IY46" s="256"/>
      <c r="IZ46" s="256"/>
      <c r="JA46" s="256"/>
      <c r="JB46" s="256"/>
    </row>
    <row r="47" spans="2:262" s="281" customFormat="1" ht="13.5" customHeight="1" x14ac:dyDescent="0.25">
      <c r="B47" s="256"/>
      <c r="C47" s="275"/>
      <c r="E47" s="262"/>
      <c r="F47" s="282"/>
      <c r="G47" s="283"/>
      <c r="H47" s="256"/>
      <c r="I47" s="282"/>
      <c r="J47" s="283"/>
      <c r="K47" s="262"/>
      <c r="L47" s="283"/>
      <c r="M47" s="283"/>
      <c r="P47" s="284"/>
      <c r="Q47" s="262"/>
      <c r="R47" s="283"/>
      <c r="S47" s="283"/>
      <c r="U47" s="283"/>
      <c r="V47" s="283"/>
      <c r="W47" s="275"/>
      <c r="Y47" s="262"/>
      <c r="Z47" s="282"/>
      <c r="AA47" s="282"/>
      <c r="AB47" s="256"/>
      <c r="AC47" s="282"/>
      <c r="AD47" s="282"/>
      <c r="AE47" s="262"/>
      <c r="AF47" s="283"/>
      <c r="AG47" s="283"/>
      <c r="AJ47" s="284"/>
      <c r="AK47" s="262"/>
      <c r="AM47" s="283"/>
      <c r="AO47" s="283"/>
      <c r="AP47" s="283"/>
      <c r="AQ47" s="275"/>
      <c r="AS47" s="262"/>
      <c r="AT47" s="282"/>
      <c r="AU47" s="282"/>
      <c r="AV47" s="256"/>
      <c r="AW47" s="282"/>
      <c r="AX47" s="282"/>
      <c r="AY47" s="262"/>
      <c r="AZ47" s="283"/>
      <c r="BA47" s="283"/>
      <c r="BD47" s="284"/>
      <c r="BE47" s="262"/>
      <c r="BF47" s="283"/>
      <c r="BG47" s="283"/>
      <c r="BI47" s="283"/>
      <c r="BJ47" s="283"/>
      <c r="BK47" s="275"/>
      <c r="BM47" s="262"/>
      <c r="BN47" s="282"/>
      <c r="BO47" s="282"/>
      <c r="BP47" s="256"/>
      <c r="BQ47" s="282"/>
      <c r="BR47" s="282"/>
      <c r="BS47" s="262"/>
      <c r="BT47" s="283"/>
      <c r="BU47" s="283"/>
      <c r="BX47" s="284"/>
      <c r="BY47" s="262"/>
      <c r="BZ47" s="283"/>
      <c r="CA47" s="283"/>
      <c r="CC47" s="283"/>
      <c r="CD47" s="283"/>
      <c r="CE47" s="262"/>
      <c r="CG47" s="262"/>
      <c r="CH47" s="282"/>
      <c r="CI47" s="282"/>
      <c r="CJ47" s="256"/>
      <c r="CK47" s="282"/>
      <c r="CL47" s="282"/>
      <c r="CM47" s="262"/>
      <c r="CN47" s="283"/>
      <c r="CO47" s="283"/>
      <c r="CR47" s="284"/>
      <c r="CS47" s="262"/>
      <c r="CT47" s="283"/>
      <c r="CU47" s="283"/>
      <c r="CW47" s="283"/>
      <c r="CX47" s="283"/>
      <c r="CY47" s="275"/>
      <c r="DA47" s="262"/>
      <c r="DB47" s="282"/>
      <c r="DC47" s="282"/>
      <c r="DD47" s="256"/>
      <c r="DE47" s="282"/>
      <c r="DF47" s="282"/>
      <c r="DG47" s="262"/>
      <c r="DH47" s="283"/>
      <c r="DI47" s="283"/>
      <c r="DL47" s="284"/>
      <c r="DM47" s="262"/>
      <c r="DN47" s="283"/>
      <c r="DO47" s="283"/>
      <c r="DQ47" s="283"/>
      <c r="DR47" s="283"/>
      <c r="DS47" s="275"/>
      <c r="DU47" s="262"/>
      <c r="DV47" s="282"/>
      <c r="DW47" s="282"/>
      <c r="DX47" s="256"/>
      <c r="DY47" s="282"/>
      <c r="DZ47" s="282"/>
      <c r="EA47" s="262"/>
      <c r="EC47" s="285"/>
      <c r="EF47" s="284"/>
      <c r="EG47" s="262"/>
      <c r="EH47" s="283"/>
      <c r="EI47" s="283"/>
      <c r="EK47" s="283"/>
      <c r="EL47" s="283"/>
      <c r="EM47" s="275"/>
      <c r="EO47" s="262"/>
      <c r="EP47" s="282"/>
      <c r="EQ47" s="282"/>
      <c r="ER47" s="256"/>
      <c r="ES47" s="282"/>
      <c r="ET47" s="282"/>
      <c r="EU47" s="262"/>
      <c r="EV47" s="283"/>
      <c r="EW47" s="283"/>
      <c r="EZ47" s="284"/>
      <c r="FA47" s="262"/>
      <c r="FB47" s="283"/>
      <c r="FC47" s="283"/>
      <c r="FE47" s="283"/>
      <c r="FF47" s="283"/>
      <c r="FG47" s="275"/>
      <c r="FI47" s="262"/>
      <c r="FJ47" s="282"/>
      <c r="FK47" s="282"/>
      <c r="FL47" s="256"/>
      <c r="FM47" s="282"/>
      <c r="FN47" s="282"/>
      <c r="FO47" s="262"/>
      <c r="FP47" s="283"/>
      <c r="FQ47" s="283"/>
      <c r="FT47" s="284"/>
      <c r="FU47" s="262"/>
      <c r="FV47" s="283"/>
      <c r="FW47" s="283"/>
      <c r="FY47" s="283"/>
      <c r="FZ47" s="283"/>
      <c r="GA47" s="257"/>
      <c r="GB47" s="288"/>
      <c r="GC47" s="288"/>
      <c r="GD47" s="289"/>
      <c r="GE47" s="256"/>
      <c r="GF47" s="290"/>
      <c r="GG47" s="289"/>
      <c r="GH47" s="256"/>
      <c r="GI47" s="258"/>
      <c r="GJ47" s="256"/>
      <c r="GK47" s="256"/>
      <c r="GL47" s="256"/>
      <c r="GM47" s="256"/>
      <c r="GN47" s="259"/>
      <c r="GO47" s="256"/>
      <c r="GP47" s="256"/>
      <c r="GQ47" s="256"/>
      <c r="GR47" s="256"/>
      <c r="GS47" s="256"/>
      <c r="GT47" s="256"/>
      <c r="GU47" s="257"/>
      <c r="GV47" s="288"/>
      <c r="GW47" s="288"/>
      <c r="GX47" s="289"/>
      <c r="GY47" s="256"/>
      <c r="GZ47" s="290"/>
      <c r="HA47" s="289"/>
      <c r="HB47" s="256"/>
      <c r="HC47" s="258"/>
      <c r="HD47" s="256"/>
      <c r="HE47" s="256"/>
      <c r="HF47" s="256"/>
      <c r="HG47" s="256"/>
      <c r="HH47" s="259"/>
      <c r="HI47" s="256"/>
      <c r="HJ47" s="256"/>
      <c r="HK47" s="256"/>
      <c r="HL47" s="256"/>
      <c r="HM47" s="256"/>
      <c r="HN47" s="256"/>
      <c r="HO47" s="257"/>
      <c r="HP47" s="288"/>
      <c r="HQ47" s="288"/>
      <c r="HR47" s="289"/>
      <c r="HS47" s="256"/>
      <c r="HT47" s="290"/>
      <c r="HU47" s="289"/>
      <c r="HV47" s="256"/>
      <c r="HW47" s="258"/>
      <c r="HX47" s="256"/>
      <c r="HY47" s="256"/>
      <c r="HZ47" s="256"/>
      <c r="IA47" s="256"/>
      <c r="IB47" s="259"/>
      <c r="IC47" s="256"/>
      <c r="ID47" s="256"/>
      <c r="IE47" s="256"/>
      <c r="IF47" s="256"/>
      <c r="IG47" s="256"/>
      <c r="IH47" s="256"/>
      <c r="II47" s="257"/>
      <c r="IJ47" s="288"/>
      <c r="IK47" s="288"/>
      <c r="IL47" s="289"/>
      <c r="IM47" s="256"/>
      <c r="IN47" s="290"/>
      <c r="IO47" s="289"/>
      <c r="IP47" s="256"/>
      <c r="IQ47" s="258"/>
      <c r="IR47" s="256"/>
      <c r="IS47" s="256"/>
      <c r="IT47" s="256"/>
      <c r="IU47" s="256"/>
      <c r="IV47" s="259"/>
      <c r="IW47" s="256"/>
      <c r="IX47" s="256"/>
      <c r="IY47" s="256"/>
      <c r="IZ47" s="256"/>
      <c r="JA47" s="256"/>
      <c r="JB47" s="256"/>
    </row>
    <row r="48" spans="2:262" s="281" customFormat="1" ht="13.5" customHeight="1" x14ac:dyDescent="0.25">
      <c r="B48" s="256"/>
      <c r="C48" s="275"/>
      <c r="E48" s="262"/>
      <c r="F48" s="282"/>
      <c r="G48" s="283"/>
      <c r="H48" s="256"/>
      <c r="I48" s="282"/>
      <c r="J48" s="283"/>
      <c r="K48" s="262"/>
      <c r="L48" s="283"/>
      <c r="M48" s="283"/>
      <c r="P48" s="284"/>
      <c r="Q48" s="262"/>
      <c r="R48" s="283"/>
      <c r="S48" s="283"/>
      <c r="U48" s="283"/>
      <c r="V48" s="283"/>
      <c r="W48" s="275"/>
      <c r="Y48" s="262"/>
      <c r="Z48" s="282"/>
      <c r="AA48" s="282"/>
      <c r="AB48" s="256"/>
      <c r="AC48" s="282"/>
      <c r="AD48" s="282"/>
      <c r="AE48" s="262"/>
      <c r="AF48" s="283"/>
      <c r="AG48" s="283"/>
      <c r="AJ48" s="284"/>
      <c r="AK48" s="262"/>
      <c r="AM48" s="283"/>
      <c r="AO48" s="283"/>
      <c r="AP48" s="283"/>
      <c r="AQ48" s="275"/>
      <c r="AS48" s="262"/>
      <c r="AT48" s="282"/>
      <c r="AU48" s="282"/>
      <c r="AV48" s="256"/>
      <c r="AW48" s="282"/>
      <c r="AX48" s="282"/>
      <c r="AY48" s="262"/>
      <c r="AZ48" s="283"/>
      <c r="BA48" s="283"/>
      <c r="BD48" s="284"/>
      <c r="BE48" s="262"/>
      <c r="BF48" s="283"/>
      <c r="BG48" s="283"/>
      <c r="BI48" s="283"/>
      <c r="BJ48" s="283"/>
      <c r="BK48" s="275"/>
      <c r="BM48" s="262"/>
      <c r="BN48" s="282"/>
      <c r="BO48" s="282"/>
      <c r="BP48" s="256"/>
      <c r="BQ48" s="282"/>
      <c r="BR48" s="282"/>
      <c r="BS48" s="262"/>
      <c r="BT48" s="283"/>
      <c r="BU48" s="283"/>
      <c r="BX48" s="284"/>
      <c r="BY48" s="262"/>
      <c r="BZ48" s="283"/>
      <c r="CA48" s="283"/>
      <c r="CC48" s="283"/>
      <c r="CD48" s="283"/>
      <c r="CE48" s="262"/>
      <c r="CG48" s="262"/>
      <c r="CH48" s="282"/>
      <c r="CI48" s="282"/>
      <c r="CJ48" s="256"/>
      <c r="CK48" s="282"/>
      <c r="CL48" s="282"/>
      <c r="CM48" s="262"/>
      <c r="CN48" s="283"/>
      <c r="CO48" s="283"/>
      <c r="CR48" s="284"/>
      <c r="CS48" s="262"/>
      <c r="CT48" s="283"/>
      <c r="CU48" s="283"/>
      <c r="CW48" s="283"/>
      <c r="CX48" s="283"/>
      <c r="CY48" s="275"/>
      <c r="DA48" s="262"/>
      <c r="DB48" s="282"/>
      <c r="DC48" s="282"/>
      <c r="DD48" s="256"/>
      <c r="DE48" s="282"/>
      <c r="DF48" s="282"/>
      <c r="DG48" s="262"/>
      <c r="DH48" s="283"/>
      <c r="DI48" s="283"/>
      <c r="DL48" s="284"/>
      <c r="DM48" s="262"/>
      <c r="DN48" s="283"/>
      <c r="DO48" s="283"/>
      <c r="DQ48" s="283"/>
      <c r="DR48" s="283"/>
      <c r="DS48" s="275"/>
      <c r="DU48" s="262"/>
      <c r="DV48" s="282"/>
      <c r="DW48" s="282"/>
      <c r="DX48" s="256"/>
      <c r="DY48" s="282"/>
      <c r="DZ48" s="282"/>
      <c r="EA48" s="262"/>
      <c r="EC48" s="285"/>
      <c r="EF48" s="284"/>
      <c r="EG48" s="262"/>
      <c r="EH48" s="283"/>
      <c r="EI48" s="283"/>
      <c r="EK48" s="283"/>
      <c r="EL48" s="283"/>
      <c r="EM48" s="275"/>
      <c r="EO48" s="262"/>
      <c r="EP48" s="282"/>
      <c r="EQ48" s="282"/>
      <c r="ER48" s="256"/>
      <c r="ES48" s="282"/>
      <c r="ET48" s="282"/>
      <c r="EU48" s="262"/>
      <c r="EV48" s="283"/>
      <c r="EW48" s="283"/>
      <c r="EZ48" s="284"/>
      <c r="FA48" s="262"/>
      <c r="FB48" s="283"/>
      <c r="FC48" s="283"/>
      <c r="FE48" s="283"/>
      <c r="FF48" s="283"/>
      <c r="FG48" s="275"/>
      <c r="FI48" s="262"/>
      <c r="FJ48" s="282"/>
      <c r="FK48" s="282"/>
      <c r="FL48" s="256"/>
      <c r="FM48" s="282"/>
      <c r="FN48" s="282"/>
      <c r="FO48" s="262"/>
      <c r="FP48" s="283"/>
      <c r="FQ48" s="283"/>
      <c r="FT48" s="284"/>
      <c r="FU48" s="262"/>
      <c r="FV48" s="283"/>
      <c r="FW48" s="283"/>
      <c r="FY48" s="283"/>
      <c r="FZ48" s="283"/>
      <c r="GA48" s="257"/>
      <c r="GB48" s="288"/>
      <c r="GC48" s="288"/>
      <c r="GD48" s="289"/>
      <c r="GE48" s="256"/>
      <c r="GF48" s="290"/>
      <c r="GG48" s="289"/>
      <c r="GH48" s="256"/>
      <c r="GI48" s="258"/>
      <c r="GJ48" s="256"/>
      <c r="GK48" s="256"/>
      <c r="GL48" s="256"/>
      <c r="GM48" s="256"/>
      <c r="GN48" s="259"/>
      <c r="GO48" s="256"/>
      <c r="GP48" s="256"/>
      <c r="GQ48" s="256"/>
      <c r="GR48" s="256"/>
      <c r="GS48" s="256"/>
      <c r="GT48" s="256"/>
      <c r="GU48" s="257"/>
      <c r="GV48" s="288"/>
      <c r="GW48" s="288"/>
      <c r="GX48" s="289"/>
      <c r="GY48" s="256"/>
      <c r="GZ48" s="290"/>
      <c r="HA48" s="289"/>
      <c r="HB48" s="256"/>
      <c r="HC48" s="258"/>
      <c r="HD48" s="256"/>
      <c r="HE48" s="256"/>
      <c r="HF48" s="256"/>
      <c r="HG48" s="256"/>
      <c r="HH48" s="259"/>
      <c r="HI48" s="256"/>
      <c r="HJ48" s="256"/>
      <c r="HK48" s="256"/>
      <c r="HL48" s="256"/>
      <c r="HM48" s="256"/>
      <c r="HN48" s="256"/>
      <c r="HO48" s="257"/>
      <c r="HP48" s="288"/>
      <c r="HQ48" s="288"/>
      <c r="HR48" s="289"/>
      <c r="HS48" s="256"/>
      <c r="HT48" s="290"/>
      <c r="HU48" s="289"/>
      <c r="HV48" s="256"/>
      <c r="HW48" s="258"/>
      <c r="HX48" s="256"/>
      <c r="HY48" s="256"/>
      <c r="HZ48" s="256"/>
      <c r="IA48" s="256"/>
      <c r="IB48" s="259"/>
      <c r="IC48" s="256"/>
      <c r="ID48" s="256"/>
      <c r="IE48" s="256"/>
      <c r="IF48" s="256"/>
      <c r="IG48" s="256"/>
      <c r="IH48" s="256"/>
      <c r="II48" s="257"/>
      <c r="IJ48" s="288"/>
      <c r="IK48" s="288"/>
      <c r="IL48" s="289"/>
      <c r="IM48" s="256"/>
      <c r="IN48" s="290"/>
      <c r="IO48" s="289"/>
      <c r="IP48" s="256"/>
      <c r="IQ48" s="258"/>
      <c r="IR48" s="256"/>
      <c r="IS48" s="256"/>
      <c r="IT48" s="256"/>
      <c r="IU48" s="256"/>
      <c r="IV48" s="259"/>
      <c r="IW48" s="256"/>
      <c r="IX48" s="256"/>
      <c r="IY48" s="256"/>
      <c r="IZ48" s="256"/>
      <c r="JA48" s="256"/>
      <c r="JB48" s="256"/>
    </row>
    <row r="49" spans="2:262" s="281" customFormat="1" ht="13.5" customHeight="1" x14ac:dyDescent="0.25">
      <c r="B49" s="256"/>
      <c r="C49" s="275"/>
      <c r="E49" s="262"/>
      <c r="F49" s="282"/>
      <c r="G49" s="283"/>
      <c r="H49" s="256"/>
      <c r="I49" s="282"/>
      <c r="J49" s="283"/>
      <c r="K49" s="262"/>
      <c r="L49" s="283"/>
      <c r="M49" s="283"/>
      <c r="P49" s="284"/>
      <c r="Q49" s="262"/>
      <c r="R49" s="283"/>
      <c r="S49" s="283"/>
      <c r="U49" s="283"/>
      <c r="V49" s="283"/>
      <c r="W49" s="275"/>
      <c r="Y49" s="262"/>
      <c r="Z49" s="282"/>
      <c r="AA49" s="282"/>
      <c r="AB49" s="256"/>
      <c r="AC49" s="282"/>
      <c r="AD49" s="282"/>
      <c r="AE49" s="262"/>
      <c r="AF49" s="283"/>
      <c r="AG49" s="283"/>
      <c r="AJ49" s="284"/>
      <c r="AK49" s="262"/>
      <c r="AM49" s="283"/>
      <c r="AO49" s="283"/>
      <c r="AP49" s="283"/>
      <c r="AQ49" s="275"/>
      <c r="AS49" s="262"/>
      <c r="AT49" s="282"/>
      <c r="AU49" s="282"/>
      <c r="AV49" s="256"/>
      <c r="AW49" s="282"/>
      <c r="AX49" s="282"/>
      <c r="AY49" s="262"/>
      <c r="AZ49" s="283"/>
      <c r="BA49" s="283"/>
      <c r="BD49" s="284"/>
      <c r="BE49" s="262"/>
      <c r="BF49" s="283"/>
      <c r="BG49" s="283"/>
      <c r="BI49" s="283"/>
      <c r="BJ49" s="283"/>
      <c r="BK49" s="275"/>
      <c r="BM49" s="262"/>
      <c r="BN49" s="282"/>
      <c r="BO49" s="282"/>
      <c r="BP49" s="256"/>
      <c r="BQ49" s="282"/>
      <c r="BR49" s="282"/>
      <c r="BS49" s="262"/>
      <c r="BT49" s="283"/>
      <c r="BU49" s="283"/>
      <c r="BX49" s="284"/>
      <c r="BY49" s="262"/>
      <c r="BZ49" s="283"/>
      <c r="CA49" s="283"/>
      <c r="CC49" s="283"/>
      <c r="CD49" s="283"/>
      <c r="CE49" s="262"/>
      <c r="CG49" s="262"/>
      <c r="CH49" s="282"/>
      <c r="CI49" s="282"/>
      <c r="CJ49" s="256"/>
      <c r="CK49" s="282"/>
      <c r="CL49" s="282"/>
      <c r="CM49" s="262"/>
      <c r="CN49" s="283"/>
      <c r="CO49" s="283"/>
      <c r="CR49" s="284"/>
      <c r="CS49" s="262"/>
      <c r="CT49" s="283"/>
      <c r="CU49" s="283"/>
      <c r="CW49" s="283"/>
      <c r="CX49" s="283"/>
      <c r="CY49" s="275"/>
      <c r="DA49" s="262"/>
      <c r="DB49" s="282"/>
      <c r="DC49" s="282"/>
      <c r="DD49" s="256"/>
      <c r="DE49" s="282"/>
      <c r="DF49" s="282"/>
      <c r="DG49" s="262"/>
      <c r="DH49" s="283"/>
      <c r="DI49" s="283"/>
      <c r="DL49" s="284"/>
      <c r="DM49" s="262"/>
      <c r="DN49" s="283"/>
      <c r="DO49" s="283"/>
      <c r="DQ49" s="283"/>
      <c r="DR49" s="283"/>
      <c r="DS49" s="275"/>
      <c r="DU49" s="262"/>
      <c r="DV49" s="282"/>
      <c r="DW49" s="282"/>
      <c r="DX49" s="256"/>
      <c r="DY49" s="282"/>
      <c r="DZ49" s="282"/>
      <c r="EA49" s="262"/>
      <c r="EC49" s="285"/>
      <c r="EF49" s="284"/>
      <c r="EG49" s="262"/>
      <c r="EH49" s="283"/>
      <c r="EI49" s="283"/>
      <c r="EK49" s="283"/>
      <c r="EL49" s="283"/>
      <c r="EM49" s="275"/>
      <c r="EO49" s="262"/>
      <c r="EP49" s="282"/>
      <c r="EQ49" s="282"/>
      <c r="ER49" s="256"/>
      <c r="ES49" s="282"/>
      <c r="ET49" s="282"/>
      <c r="EU49" s="262"/>
      <c r="EV49" s="283"/>
      <c r="EW49" s="283"/>
      <c r="EZ49" s="284"/>
      <c r="FA49" s="262"/>
      <c r="FB49" s="283"/>
      <c r="FC49" s="283"/>
      <c r="FE49" s="283"/>
      <c r="FF49" s="283"/>
      <c r="FG49" s="275"/>
      <c r="FI49" s="262"/>
      <c r="FJ49" s="282"/>
      <c r="FK49" s="282"/>
      <c r="FL49" s="256"/>
      <c r="FM49" s="282"/>
      <c r="FN49" s="282"/>
      <c r="FO49" s="262"/>
      <c r="FP49" s="283"/>
      <c r="FQ49" s="283"/>
      <c r="FT49" s="284"/>
      <c r="FU49" s="262"/>
      <c r="FV49" s="283"/>
      <c r="FW49" s="283"/>
      <c r="FY49" s="283"/>
      <c r="FZ49" s="283"/>
      <c r="GA49" s="257"/>
      <c r="GB49" s="288"/>
      <c r="GC49" s="288"/>
      <c r="GD49" s="289"/>
      <c r="GE49" s="256"/>
      <c r="GF49" s="290"/>
      <c r="GG49" s="289"/>
      <c r="GH49" s="256"/>
      <c r="GI49" s="258"/>
      <c r="GJ49" s="256"/>
      <c r="GK49" s="256"/>
      <c r="GL49" s="256"/>
      <c r="GM49" s="256"/>
      <c r="GN49" s="259"/>
      <c r="GO49" s="256"/>
      <c r="GP49" s="256"/>
      <c r="GQ49" s="256"/>
      <c r="GR49" s="256"/>
      <c r="GS49" s="256"/>
      <c r="GT49" s="256"/>
      <c r="GU49" s="257"/>
      <c r="GV49" s="288"/>
      <c r="GW49" s="288"/>
      <c r="GX49" s="289"/>
      <c r="GY49" s="256"/>
      <c r="GZ49" s="290"/>
      <c r="HA49" s="289"/>
      <c r="HB49" s="256"/>
      <c r="HC49" s="258"/>
      <c r="HD49" s="256"/>
      <c r="HE49" s="256"/>
      <c r="HF49" s="256"/>
      <c r="HG49" s="256"/>
      <c r="HH49" s="259"/>
      <c r="HI49" s="256"/>
      <c r="HJ49" s="256"/>
      <c r="HK49" s="256"/>
      <c r="HL49" s="256"/>
      <c r="HM49" s="256"/>
      <c r="HN49" s="256"/>
      <c r="HO49" s="257"/>
      <c r="HP49" s="288"/>
      <c r="HQ49" s="288"/>
      <c r="HR49" s="289"/>
      <c r="HS49" s="256"/>
      <c r="HT49" s="290"/>
      <c r="HU49" s="289"/>
      <c r="HV49" s="256"/>
      <c r="HW49" s="258"/>
      <c r="HX49" s="256"/>
      <c r="HY49" s="256"/>
      <c r="HZ49" s="256"/>
      <c r="IA49" s="256"/>
      <c r="IB49" s="259"/>
      <c r="IC49" s="256"/>
      <c r="ID49" s="256"/>
      <c r="IE49" s="256"/>
      <c r="IF49" s="256"/>
      <c r="IG49" s="256"/>
      <c r="IH49" s="256"/>
      <c r="II49" s="257"/>
      <c r="IJ49" s="288"/>
      <c r="IK49" s="288"/>
      <c r="IL49" s="289"/>
      <c r="IM49" s="256"/>
      <c r="IN49" s="290"/>
      <c r="IO49" s="289"/>
      <c r="IP49" s="256"/>
      <c r="IQ49" s="258"/>
      <c r="IR49" s="256"/>
      <c r="IS49" s="256"/>
      <c r="IT49" s="256"/>
      <c r="IU49" s="256"/>
      <c r="IV49" s="259"/>
      <c r="IW49" s="256"/>
      <c r="IX49" s="256"/>
      <c r="IY49" s="256"/>
      <c r="IZ49" s="256"/>
      <c r="JA49" s="256"/>
      <c r="JB49" s="256"/>
    </row>
    <row r="50" spans="2:262" s="281" customFormat="1" ht="13.5" customHeight="1" x14ac:dyDescent="0.25">
      <c r="B50" s="256"/>
      <c r="C50" s="275"/>
      <c r="E50" s="262"/>
      <c r="F50" s="282"/>
      <c r="G50" s="283"/>
      <c r="H50" s="256"/>
      <c r="I50" s="282"/>
      <c r="J50" s="283"/>
      <c r="K50" s="262"/>
      <c r="L50" s="283"/>
      <c r="M50" s="283"/>
      <c r="P50" s="284"/>
      <c r="Q50" s="262"/>
      <c r="R50" s="283"/>
      <c r="S50" s="283"/>
      <c r="U50" s="283"/>
      <c r="V50" s="283"/>
      <c r="W50" s="275"/>
      <c r="Y50" s="262"/>
      <c r="Z50" s="282"/>
      <c r="AA50" s="282"/>
      <c r="AB50" s="256"/>
      <c r="AC50" s="282"/>
      <c r="AD50" s="282"/>
      <c r="AE50" s="262"/>
      <c r="AF50" s="283"/>
      <c r="AG50" s="283"/>
      <c r="AJ50" s="284"/>
      <c r="AK50" s="262"/>
      <c r="AM50" s="283"/>
      <c r="AO50" s="283"/>
      <c r="AP50" s="283"/>
      <c r="AQ50" s="275"/>
      <c r="AS50" s="262"/>
      <c r="AT50" s="282"/>
      <c r="AU50" s="282"/>
      <c r="AV50" s="256"/>
      <c r="AW50" s="282"/>
      <c r="AX50" s="282"/>
      <c r="AY50" s="262"/>
      <c r="AZ50" s="283"/>
      <c r="BA50" s="283"/>
      <c r="BD50" s="284"/>
      <c r="BE50" s="262"/>
      <c r="BF50" s="283"/>
      <c r="BG50" s="283"/>
      <c r="BI50" s="283"/>
      <c r="BJ50" s="283"/>
      <c r="BK50" s="275"/>
      <c r="BM50" s="262"/>
      <c r="BN50" s="282"/>
      <c r="BO50" s="282"/>
      <c r="BP50" s="256"/>
      <c r="BQ50" s="282"/>
      <c r="BR50" s="282"/>
      <c r="BS50" s="262"/>
      <c r="BT50" s="283"/>
      <c r="BU50" s="283"/>
      <c r="BX50" s="284"/>
      <c r="BY50" s="262"/>
      <c r="BZ50" s="283"/>
      <c r="CA50" s="283"/>
      <c r="CC50" s="283"/>
      <c r="CD50" s="283"/>
      <c r="CE50" s="262"/>
      <c r="CG50" s="262"/>
      <c r="CH50" s="282"/>
      <c r="CI50" s="282"/>
      <c r="CJ50" s="256"/>
      <c r="CK50" s="282"/>
      <c r="CL50" s="282"/>
      <c r="CM50" s="262"/>
      <c r="CN50" s="283"/>
      <c r="CO50" s="283"/>
      <c r="CR50" s="284"/>
      <c r="CS50" s="262"/>
      <c r="CT50" s="283"/>
      <c r="CU50" s="283"/>
      <c r="CW50" s="283"/>
      <c r="CX50" s="283"/>
      <c r="CY50" s="275"/>
      <c r="DA50" s="262"/>
      <c r="DB50" s="282"/>
      <c r="DC50" s="282"/>
      <c r="DD50" s="256"/>
      <c r="DE50" s="282"/>
      <c r="DF50" s="282"/>
      <c r="DG50" s="262"/>
      <c r="DH50" s="283"/>
      <c r="DI50" s="283"/>
      <c r="DL50" s="284"/>
      <c r="DM50" s="262"/>
      <c r="DN50" s="283"/>
      <c r="DO50" s="283"/>
      <c r="DQ50" s="283"/>
      <c r="DR50" s="283"/>
      <c r="DS50" s="275"/>
      <c r="DU50" s="262"/>
      <c r="DV50" s="282"/>
      <c r="DW50" s="282"/>
      <c r="DX50" s="256"/>
      <c r="DY50" s="282"/>
      <c r="DZ50" s="282"/>
      <c r="EA50" s="262"/>
      <c r="EC50" s="285"/>
      <c r="EF50" s="284"/>
      <c r="EG50" s="262"/>
      <c r="EH50" s="283"/>
      <c r="EI50" s="283"/>
      <c r="EK50" s="283"/>
      <c r="EL50" s="283"/>
      <c r="EM50" s="275"/>
      <c r="EO50" s="262"/>
      <c r="EP50" s="282"/>
      <c r="EQ50" s="282"/>
      <c r="ER50" s="256"/>
      <c r="ES50" s="282"/>
      <c r="ET50" s="282"/>
      <c r="EU50" s="262"/>
      <c r="EV50" s="283"/>
      <c r="EW50" s="283"/>
      <c r="EZ50" s="284"/>
      <c r="FA50" s="262"/>
      <c r="FB50" s="283"/>
      <c r="FC50" s="283"/>
      <c r="FE50" s="283"/>
      <c r="FF50" s="283"/>
      <c r="FG50" s="275"/>
      <c r="FI50" s="262"/>
      <c r="FJ50" s="282"/>
      <c r="FK50" s="282"/>
      <c r="FL50" s="256"/>
      <c r="FM50" s="282"/>
      <c r="FN50" s="282"/>
      <c r="FO50" s="262"/>
      <c r="FP50" s="283"/>
      <c r="FQ50" s="283"/>
      <c r="FT50" s="284"/>
      <c r="FU50" s="262"/>
      <c r="FV50" s="283"/>
      <c r="FW50" s="283"/>
      <c r="FY50" s="283"/>
      <c r="FZ50" s="283"/>
      <c r="GA50" s="257"/>
      <c r="GB50" s="288"/>
      <c r="GC50" s="288"/>
      <c r="GD50" s="289"/>
      <c r="GE50" s="256"/>
      <c r="GF50" s="290"/>
      <c r="GG50" s="289"/>
      <c r="GH50" s="256"/>
      <c r="GI50" s="258"/>
      <c r="GJ50" s="256"/>
      <c r="GK50" s="256"/>
      <c r="GL50" s="256"/>
      <c r="GM50" s="256"/>
      <c r="GN50" s="259"/>
      <c r="GO50" s="256"/>
      <c r="GP50" s="256"/>
      <c r="GQ50" s="256"/>
      <c r="GR50" s="256"/>
      <c r="GS50" s="256"/>
      <c r="GT50" s="256"/>
      <c r="GU50" s="257"/>
      <c r="GV50" s="288"/>
      <c r="GW50" s="288"/>
      <c r="GX50" s="289"/>
      <c r="GY50" s="256"/>
      <c r="GZ50" s="290"/>
      <c r="HA50" s="289"/>
      <c r="HB50" s="256"/>
      <c r="HC50" s="258"/>
      <c r="HD50" s="256"/>
      <c r="HE50" s="256"/>
      <c r="HF50" s="256"/>
      <c r="HG50" s="256"/>
      <c r="HH50" s="259"/>
      <c r="HI50" s="256"/>
      <c r="HJ50" s="256"/>
      <c r="HK50" s="256"/>
      <c r="HL50" s="256"/>
      <c r="HM50" s="256"/>
      <c r="HN50" s="256"/>
      <c r="HO50" s="257"/>
      <c r="HP50" s="288"/>
      <c r="HQ50" s="288"/>
      <c r="HR50" s="289"/>
      <c r="HS50" s="256"/>
      <c r="HT50" s="290"/>
      <c r="HU50" s="289"/>
      <c r="HV50" s="256"/>
      <c r="HW50" s="258"/>
      <c r="HX50" s="256"/>
      <c r="HY50" s="256"/>
      <c r="HZ50" s="256"/>
      <c r="IA50" s="256"/>
      <c r="IB50" s="259"/>
      <c r="IC50" s="256"/>
      <c r="ID50" s="256"/>
      <c r="IE50" s="256"/>
      <c r="IF50" s="256"/>
      <c r="IG50" s="256"/>
      <c r="IH50" s="256"/>
      <c r="II50" s="257"/>
      <c r="IJ50" s="288"/>
      <c r="IK50" s="288"/>
      <c r="IL50" s="289"/>
      <c r="IM50" s="256"/>
      <c r="IN50" s="290"/>
      <c r="IO50" s="289"/>
      <c r="IP50" s="256"/>
      <c r="IQ50" s="258"/>
      <c r="IR50" s="256"/>
      <c r="IS50" s="256"/>
      <c r="IT50" s="256"/>
      <c r="IU50" s="256"/>
      <c r="IV50" s="259"/>
      <c r="IW50" s="256"/>
      <c r="IX50" s="256"/>
      <c r="IY50" s="256"/>
      <c r="IZ50" s="256"/>
      <c r="JA50" s="256"/>
      <c r="JB50" s="256"/>
    </row>
    <row r="51" spans="2:262" s="281" customFormat="1" ht="13.5" customHeight="1" x14ac:dyDescent="0.25">
      <c r="B51" s="256"/>
      <c r="C51" s="275"/>
      <c r="E51" s="262"/>
      <c r="F51" s="282"/>
      <c r="G51" s="283"/>
      <c r="H51" s="256"/>
      <c r="I51" s="282"/>
      <c r="J51" s="283"/>
      <c r="K51" s="262"/>
      <c r="L51" s="283"/>
      <c r="M51" s="283"/>
      <c r="P51" s="284"/>
      <c r="Q51" s="262"/>
      <c r="R51" s="283"/>
      <c r="S51" s="283"/>
      <c r="U51" s="283"/>
      <c r="V51" s="283"/>
      <c r="W51" s="275"/>
      <c r="Y51" s="262"/>
      <c r="Z51" s="282"/>
      <c r="AA51" s="282"/>
      <c r="AB51" s="256"/>
      <c r="AC51" s="282"/>
      <c r="AD51" s="282"/>
      <c r="AE51" s="262"/>
      <c r="AF51" s="283"/>
      <c r="AG51" s="283"/>
      <c r="AJ51" s="284"/>
      <c r="AK51" s="262"/>
      <c r="AM51" s="283"/>
      <c r="AO51" s="283"/>
      <c r="AP51" s="283"/>
      <c r="AQ51" s="275"/>
      <c r="AS51" s="262"/>
      <c r="AT51" s="282"/>
      <c r="AU51" s="282"/>
      <c r="AV51" s="256"/>
      <c r="AW51" s="282"/>
      <c r="AX51" s="282"/>
      <c r="AY51" s="262"/>
      <c r="AZ51" s="283"/>
      <c r="BA51" s="283"/>
      <c r="BD51" s="284"/>
      <c r="BE51" s="262"/>
      <c r="BF51" s="283"/>
      <c r="BG51" s="283"/>
      <c r="BI51" s="283"/>
      <c r="BJ51" s="283"/>
      <c r="BK51" s="275"/>
      <c r="BM51" s="262"/>
      <c r="BN51" s="282"/>
      <c r="BO51" s="282"/>
      <c r="BP51" s="256"/>
      <c r="BQ51" s="282"/>
      <c r="BR51" s="282"/>
      <c r="BS51" s="262"/>
      <c r="BT51" s="283"/>
      <c r="BU51" s="283"/>
      <c r="BX51" s="284"/>
      <c r="BY51" s="262"/>
      <c r="BZ51" s="283"/>
      <c r="CA51" s="283"/>
      <c r="CC51" s="283"/>
      <c r="CD51" s="283"/>
      <c r="CE51" s="262"/>
      <c r="CG51" s="262"/>
      <c r="CH51" s="282"/>
      <c r="CI51" s="282"/>
      <c r="CJ51" s="256"/>
      <c r="CK51" s="282"/>
      <c r="CL51" s="282"/>
      <c r="CM51" s="262"/>
      <c r="CN51" s="283"/>
      <c r="CO51" s="283"/>
      <c r="CR51" s="284"/>
      <c r="CS51" s="262"/>
      <c r="CT51" s="283"/>
      <c r="CU51" s="283"/>
      <c r="CW51" s="283"/>
      <c r="CX51" s="283"/>
      <c r="CY51" s="275"/>
      <c r="DA51" s="262"/>
      <c r="DB51" s="282"/>
      <c r="DC51" s="282"/>
      <c r="DD51" s="256"/>
      <c r="DE51" s="282"/>
      <c r="DF51" s="282"/>
      <c r="DG51" s="262"/>
      <c r="DH51" s="283"/>
      <c r="DI51" s="283"/>
      <c r="DL51" s="284"/>
      <c r="DM51" s="262"/>
      <c r="DN51" s="283"/>
      <c r="DO51" s="283"/>
      <c r="DQ51" s="283"/>
      <c r="DR51" s="283"/>
      <c r="DS51" s="275"/>
      <c r="DU51" s="262"/>
      <c r="DV51" s="282"/>
      <c r="DW51" s="282"/>
      <c r="DX51" s="256"/>
      <c r="DY51" s="282"/>
      <c r="DZ51" s="282"/>
      <c r="EA51" s="262"/>
      <c r="EC51" s="285"/>
      <c r="EF51" s="284"/>
      <c r="EG51" s="262"/>
      <c r="EH51" s="283"/>
      <c r="EI51" s="283"/>
      <c r="EK51" s="283"/>
      <c r="EL51" s="283"/>
      <c r="EM51" s="275"/>
      <c r="EO51" s="262"/>
      <c r="EP51" s="282"/>
      <c r="EQ51" s="282"/>
      <c r="ER51" s="256"/>
      <c r="ES51" s="282"/>
      <c r="ET51" s="282"/>
      <c r="EU51" s="262"/>
      <c r="EV51" s="283"/>
      <c r="EW51" s="283"/>
      <c r="EZ51" s="284"/>
      <c r="FA51" s="262"/>
      <c r="FB51" s="283"/>
      <c r="FC51" s="283"/>
      <c r="FE51" s="283"/>
      <c r="FF51" s="283"/>
      <c r="FG51" s="275"/>
      <c r="FI51" s="262"/>
      <c r="FJ51" s="282"/>
      <c r="FK51" s="282"/>
      <c r="FL51" s="256"/>
      <c r="FM51" s="282"/>
      <c r="FN51" s="282"/>
      <c r="FO51" s="262"/>
      <c r="FP51" s="283"/>
      <c r="FQ51" s="283"/>
      <c r="FT51" s="284"/>
      <c r="FU51" s="262"/>
      <c r="FV51" s="283"/>
      <c r="FW51" s="283"/>
      <c r="FY51" s="283"/>
      <c r="FZ51" s="283"/>
      <c r="GA51" s="257"/>
      <c r="GB51" s="288"/>
      <c r="GC51" s="288"/>
      <c r="GD51" s="289"/>
      <c r="GE51" s="256"/>
      <c r="GF51" s="290"/>
      <c r="GG51" s="289"/>
      <c r="GH51" s="256"/>
      <c r="GI51" s="258"/>
      <c r="GJ51" s="256"/>
      <c r="GK51" s="256"/>
      <c r="GL51" s="256"/>
      <c r="GM51" s="256"/>
      <c r="GN51" s="259"/>
      <c r="GO51" s="256"/>
      <c r="GP51" s="256"/>
      <c r="GQ51" s="256"/>
      <c r="GR51" s="256"/>
      <c r="GS51" s="256"/>
      <c r="GT51" s="256"/>
      <c r="GU51" s="257"/>
      <c r="GV51" s="288"/>
      <c r="GW51" s="288"/>
      <c r="GX51" s="289"/>
      <c r="GY51" s="256"/>
      <c r="GZ51" s="290"/>
      <c r="HA51" s="289"/>
      <c r="HB51" s="256"/>
      <c r="HC51" s="258"/>
      <c r="HD51" s="256"/>
      <c r="HE51" s="256"/>
      <c r="HF51" s="256"/>
      <c r="HG51" s="256"/>
      <c r="HH51" s="259"/>
      <c r="HI51" s="256"/>
      <c r="HJ51" s="256"/>
      <c r="HK51" s="256"/>
      <c r="HL51" s="256"/>
      <c r="HM51" s="256"/>
      <c r="HN51" s="256"/>
      <c r="HO51" s="257"/>
      <c r="HP51" s="288"/>
      <c r="HQ51" s="288"/>
      <c r="HR51" s="289"/>
      <c r="HS51" s="256"/>
      <c r="HT51" s="290"/>
      <c r="HU51" s="289"/>
      <c r="HV51" s="256"/>
      <c r="HW51" s="258"/>
      <c r="HX51" s="256"/>
      <c r="HY51" s="256"/>
      <c r="HZ51" s="256"/>
      <c r="IA51" s="256"/>
      <c r="IB51" s="259"/>
      <c r="IC51" s="256"/>
      <c r="ID51" s="256"/>
      <c r="IE51" s="256"/>
      <c r="IF51" s="256"/>
      <c r="IG51" s="256"/>
      <c r="IH51" s="256"/>
      <c r="II51" s="257"/>
      <c r="IJ51" s="288"/>
      <c r="IK51" s="288"/>
      <c r="IL51" s="289"/>
      <c r="IM51" s="256"/>
      <c r="IN51" s="290"/>
      <c r="IO51" s="289"/>
      <c r="IP51" s="256"/>
      <c r="IQ51" s="258"/>
      <c r="IR51" s="256"/>
      <c r="IS51" s="256"/>
      <c r="IT51" s="256"/>
      <c r="IU51" s="256"/>
      <c r="IV51" s="259"/>
      <c r="IW51" s="256"/>
      <c r="IX51" s="256"/>
      <c r="IY51" s="256"/>
      <c r="IZ51" s="256"/>
      <c r="JA51" s="256"/>
      <c r="JB51" s="256"/>
    </row>
    <row r="52" spans="2:262" s="281" customFormat="1" ht="13.5" customHeight="1" x14ac:dyDescent="0.25">
      <c r="B52" s="256"/>
      <c r="C52" s="275"/>
      <c r="E52" s="262"/>
      <c r="F52" s="282"/>
      <c r="G52" s="283"/>
      <c r="H52" s="256"/>
      <c r="I52" s="282"/>
      <c r="J52" s="283"/>
      <c r="K52" s="262"/>
      <c r="L52" s="283"/>
      <c r="M52" s="283"/>
      <c r="P52" s="284"/>
      <c r="Q52" s="262"/>
      <c r="R52" s="283"/>
      <c r="S52" s="283"/>
      <c r="U52" s="283"/>
      <c r="V52" s="283"/>
      <c r="W52" s="275"/>
      <c r="Y52" s="262"/>
      <c r="Z52" s="282"/>
      <c r="AA52" s="282"/>
      <c r="AB52" s="256"/>
      <c r="AC52" s="282"/>
      <c r="AD52" s="282"/>
      <c r="AE52" s="262"/>
      <c r="AF52" s="283"/>
      <c r="AG52" s="283"/>
      <c r="AJ52" s="284"/>
      <c r="AK52" s="262"/>
      <c r="AM52" s="283"/>
      <c r="AO52" s="283"/>
      <c r="AP52" s="283"/>
      <c r="AQ52" s="275"/>
      <c r="AS52" s="262"/>
      <c r="AT52" s="282"/>
      <c r="AU52" s="282"/>
      <c r="AV52" s="256"/>
      <c r="AW52" s="282"/>
      <c r="AX52" s="282"/>
      <c r="AY52" s="262"/>
      <c r="AZ52" s="283"/>
      <c r="BA52" s="283"/>
      <c r="BD52" s="284"/>
      <c r="BE52" s="262"/>
      <c r="BF52" s="283"/>
      <c r="BG52" s="283"/>
      <c r="BI52" s="283"/>
      <c r="BJ52" s="283"/>
      <c r="BK52" s="275"/>
      <c r="BM52" s="262"/>
      <c r="BN52" s="282"/>
      <c r="BO52" s="282"/>
      <c r="BP52" s="256"/>
      <c r="BQ52" s="282"/>
      <c r="BR52" s="282"/>
      <c r="BS52" s="262"/>
      <c r="BT52" s="283"/>
      <c r="BU52" s="283"/>
      <c r="BX52" s="284"/>
      <c r="BY52" s="262"/>
      <c r="BZ52" s="283"/>
      <c r="CA52" s="283"/>
      <c r="CC52" s="283"/>
      <c r="CD52" s="283"/>
      <c r="CE52" s="262"/>
      <c r="CG52" s="262"/>
      <c r="CH52" s="282"/>
      <c r="CI52" s="282"/>
      <c r="CJ52" s="256"/>
      <c r="CK52" s="282"/>
      <c r="CL52" s="282"/>
      <c r="CM52" s="262"/>
      <c r="CN52" s="283"/>
      <c r="CO52" s="283"/>
      <c r="CR52" s="284"/>
      <c r="CS52" s="262"/>
      <c r="CT52" s="283"/>
      <c r="CU52" s="283"/>
      <c r="CW52" s="283"/>
      <c r="CX52" s="283"/>
      <c r="CY52" s="275"/>
      <c r="DA52" s="262"/>
      <c r="DB52" s="282"/>
      <c r="DC52" s="282"/>
      <c r="DD52" s="256"/>
      <c r="DE52" s="282"/>
      <c r="DF52" s="282"/>
      <c r="DG52" s="262"/>
      <c r="DH52" s="283"/>
      <c r="DI52" s="283"/>
      <c r="DL52" s="284"/>
      <c r="DM52" s="262"/>
      <c r="DN52" s="283"/>
      <c r="DO52" s="283"/>
      <c r="DQ52" s="283"/>
      <c r="DR52" s="283"/>
      <c r="DS52" s="275"/>
      <c r="DU52" s="262"/>
      <c r="DV52" s="282"/>
      <c r="DW52" s="282"/>
      <c r="DX52" s="256"/>
      <c r="DY52" s="282"/>
      <c r="DZ52" s="282"/>
      <c r="EA52" s="262"/>
      <c r="EC52" s="285"/>
      <c r="EF52" s="284"/>
      <c r="EG52" s="262"/>
      <c r="EH52" s="283"/>
      <c r="EI52" s="283"/>
      <c r="EK52" s="283"/>
      <c r="EL52" s="283"/>
      <c r="EM52" s="275"/>
      <c r="EO52" s="262"/>
      <c r="EP52" s="282"/>
      <c r="EQ52" s="282"/>
      <c r="ER52" s="256"/>
      <c r="ES52" s="282"/>
      <c r="ET52" s="282"/>
      <c r="EU52" s="262"/>
      <c r="EV52" s="283"/>
      <c r="EW52" s="283"/>
      <c r="EZ52" s="284"/>
      <c r="FA52" s="262"/>
      <c r="FB52" s="283"/>
      <c r="FC52" s="283"/>
      <c r="FE52" s="283"/>
      <c r="FF52" s="283"/>
      <c r="FG52" s="275"/>
      <c r="FI52" s="262"/>
      <c r="FJ52" s="282"/>
      <c r="FK52" s="282"/>
      <c r="FL52" s="256"/>
      <c r="FM52" s="282"/>
      <c r="FN52" s="282"/>
      <c r="FO52" s="262"/>
      <c r="FP52" s="283"/>
      <c r="FQ52" s="283"/>
      <c r="FT52" s="284"/>
      <c r="FU52" s="262"/>
      <c r="FV52" s="283"/>
      <c r="FW52" s="283"/>
      <c r="FY52" s="283"/>
      <c r="FZ52" s="283"/>
      <c r="GA52" s="257"/>
      <c r="GB52" s="288"/>
      <c r="GC52" s="288"/>
      <c r="GD52" s="289"/>
      <c r="GE52" s="256"/>
      <c r="GF52" s="290"/>
      <c r="GG52" s="289"/>
      <c r="GH52" s="256"/>
      <c r="GI52" s="258"/>
      <c r="GJ52" s="256"/>
      <c r="GK52" s="256"/>
      <c r="GL52" s="256"/>
      <c r="GM52" s="256"/>
      <c r="GN52" s="259"/>
      <c r="GO52" s="256"/>
      <c r="GP52" s="256"/>
      <c r="GQ52" s="256"/>
      <c r="GR52" s="256"/>
      <c r="GS52" s="256"/>
      <c r="GT52" s="256"/>
      <c r="GU52" s="257"/>
      <c r="GV52" s="288"/>
      <c r="GW52" s="288"/>
      <c r="GX52" s="289"/>
      <c r="GY52" s="256"/>
      <c r="GZ52" s="290"/>
      <c r="HA52" s="289"/>
      <c r="HB52" s="256"/>
      <c r="HC52" s="258"/>
      <c r="HD52" s="256"/>
      <c r="HE52" s="256"/>
      <c r="HF52" s="256"/>
      <c r="HG52" s="256"/>
      <c r="HH52" s="259"/>
      <c r="HI52" s="256"/>
      <c r="HJ52" s="256"/>
      <c r="HK52" s="256"/>
      <c r="HL52" s="256"/>
      <c r="HM52" s="256"/>
      <c r="HN52" s="256"/>
      <c r="HO52" s="257"/>
      <c r="HP52" s="288"/>
      <c r="HQ52" s="288"/>
      <c r="HR52" s="289"/>
      <c r="HS52" s="256"/>
      <c r="HT52" s="290"/>
      <c r="HU52" s="289"/>
      <c r="HV52" s="256"/>
      <c r="HW52" s="258"/>
      <c r="HX52" s="256"/>
      <c r="HY52" s="256"/>
      <c r="HZ52" s="256"/>
      <c r="IA52" s="256"/>
      <c r="IB52" s="259"/>
      <c r="IC52" s="256"/>
      <c r="ID52" s="256"/>
      <c r="IE52" s="256"/>
      <c r="IF52" s="256"/>
      <c r="IG52" s="256"/>
      <c r="IH52" s="256"/>
      <c r="II52" s="257"/>
      <c r="IJ52" s="288"/>
      <c r="IK52" s="288"/>
      <c r="IL52" s="289"/>
      <c r="IM52" s="256"/>
      <c r="IN52" s="290"/>
      <c r="IO52" s="289"/>
      <c r="IP52" s="256"/>
      <c r="IQ52" s="258"/>
      <c r="IR52" s="256"/>
      <c r="IS52" s="256"/>
      <c r="IT52" s="256"/>
      <c r="IU52" s="256"/>
      <c r="IV52" s="259"/>
      <c r="IW52" s="256"/>
      <c r="IX52" s="256"/>
      <c r="IY52" s="256"/>
      <c r="IZ52" s="256"/>
      <c r="JA52" s="256"/>
      <c r="JB52" s="256"/>
    </row>
    <row r="53" spans="2:262" s="281" customFormat="1" ht="13.5" customHeight="1" x14ac:dyDescent="0.25">
      <c r="B53" s="256"/>
      <c r="C53" s="275"/>
      <c r="E53" s="262"/>
      <c r="F53" s="282"/>
      <c r="G53" s="283"/>
      <c r="H53" s="256"/>
      <c r="I53" s="282"/>
      <c r="J53" s="283"/>
      <c r="K53" s="262"/>
      <c r="L53" s="283"/>
      <c r="M53" s="283"/>
      <c r="P53" s="284"/>
      <c r="Q53" s="262"/>
      <c r="R53" s="283"/>
      <c r="S53" s="283"/>
      <c r="U53" s="283"/>
      <c r="V53" s="283"/>
      <c r="W53" s="275"/>
      <c r="Y53" s="262"/>
      <c r="Z53" s="282"/>
      <c r="AA53" s="282"/>
      <c r="AB53" s="256"/>
      <c r="AC53" s="282"/>
      <c r="AD53" s="282"/>
      <c r="AE53" s="262"/>
      <c r="AF53" s="283"/>
      <c r="AG53" s="283"/>
      <c r="AJ53" s="284"/>
      <c r="AK53" s="262"/>
      <c r="AM53" s="283"/>
      <c r="AO53" s="283"/>
      <c r="AP53" s="283"/>
      <c r="AQ53" s="275"/>
      <c r="AS53" s="262"/>
      <c r="AT53" s="282"/>
      <c r="AU53" s="282"/>
      <c r="AV53" s="256"/>
      <c r="AW53" s="282"/>
      <c r="AX53" s="282"/>
      <c r="AY53" s="262"/>
      <c r="AZ53" s="283"/>
      <c r="BA53" s="283"/>
      <c r="BD53" s="284"/>
      <c r="BE53" s="262"/>
      <c r="BF53" s="283"/>
      <c r="BG53" s="283"/>
      <c r="BI53" s="283"/>
      <c r="BJ53" s="283"/>
      <c r="BK53" s="275"/>
      <c r="BM53" s="262"/>
      <c r="BN53" s="282"/>
      <c r="BO53" s="282"/>
      <c r="BP53" s="256"/>
      <c r="BQ53" s="282"/>
      <c r="BR53" s="282"/>
      <c r="BS53" s="262"/>
      <c r="BT53" s="283"/>
      <c r="BU53" s="283"/>
      <c r="BX53" s="284"/>
      <c r="BY53" s="262"/>
      <c r="BZ53" s="283"/>
      <c r="CA53" s="283"/>
      <c r="CC53" s="283"/>
      <c r="CD53" s="283"/>
      <c r="CE53" s="262"/>
      <c r="CG53" s="262"/>
      <c r="CH53" s="282"/>
      <c r="CI53" s="282"/>
      <c r="CJ53" s="256"/>
      <c r="CK53" s="282"/>
      <c r="CL53" s="282"/>
      <c r="CM53" s="262"/>
      <c r="CN53" s="283"/>
      <c r="CO53" s="283"/>
      <c r="CR53" s="284"/>
      <c r="CS53" s="262"/>
      <c r="CT53" s="283"/>
      <c r="CU53" s="283"/>
      <c r="CW53" s="283"/>
      <c r="CX53" s="283"/>
      <c r="CY53" s="275"/>
      <c r="DA53" s="262"/>
      <c r="DB53" s="282"/>
      <c r="DC53" s="282"/>
      <c r="DD53" s="256"/>
      <c r="DE53" s="282"/>
      <c r="DF53" s="282"/>
      <c r="DG53" s="262"/>
      <c r="DH53" s="283"/>
      <c r="DI53" s="283"/>
      <c r="DL53" s="284"/>
      <c r="DM53" s="262"/>
      <c r="DN53" s="283"/>
      <c r="DO53" s="283"/>
      <c r="DQ53" s="283"/>
      <c r="DR53" s="283"/>
      <c r="DS53" s="275"/>
      <c r="DU53" s="262"/>
      <c r="DV53" s="282"/>
      <c r="DW53" s="282"/>
      <c r="DX53" s="256"/>
      <c r="DY53" s="282"/>
      <c r="DZ53" s="282"/>
      <c r="EA53" s="262"/>
      <c r="EC53" s="285"/>
      <c r="EF53" s="284"/>
      <c r="EG53" s="262"/>
      <c r="EH53" s="283"/>
      <c r="EI53" s="283"/>
      <c r="EK53" s="283"/>
      <c r="EL53" s="283"/>
      <c r="EM53" s="275"/>
      <c r="EO53" s="262"/>
      <c r="EP53" s="282"/>
      <c r="EQ53" s="282"/>
      <c r="ER53" s="256"/>
      <c r="ES53" s="282"/>
      <c r="ET53" s="282"/>
      <c r="EU53" s="262"/>
      <c r="EV53" s="283"/>
      <c r="EW53" s="283"/>
      <c r="EZ53" s="284"/>
      <c r="FA53" s="262"/>
      <c r="FB53" s="283"/>
      <c r="FC53" s="283"/>
      <c r="FE53" s="283"/>
      <c r="FF53" s="283"/>
      <c r="FG53" s="275"/>
      <c r="FI53" s="262"/>
      <c r="FJ53" s="282"/>
      <c r="FK53" s="282"/>
      <c r="FL53" s="256"/>
      <c r="FM53" s="282"/>
      <c r="FN53" s="282"/>
      <c r="FO53" s="262"/>
      <c r="FP53" s="283"/>
      <c r="FQ53" s="283"/>
      <c r="FT53" s="284"/>
      <c r="FU53" s="262"/>
      <c r="FV53" s="283"/>
      <c r="FW53" s="283"/>
      <c r="FY53" s="283"/>
      <c r="FZ53" s="283"/>
      <c r="GA53" s="257"/>
      <c r="GB53" s="288"/>
      <c r="GC53" s="288"/>
      <c r="GD53" s="292"/>
      <c r="GE53" s="256"/>
      <c r="GF53" s="288"/>
      <c r="GG53" s="289"/>
      <c r="GH53" s="256"/>
      <c r="GI53" s="258"/>
      <c r="GJ53" s="256"/>
      <c r="GK53" s="256"/>
      <c r="GL53" s="256"/>
      <c r="GM53" s="256"/>
      <c r="GN53" s="259"/>
      <c r="GO53" s="256"/>
      <c r="GP53" s="256"/>
      <c r="GQ53" s="256"/>
      <c r="GR53" s="256"/>
      <c r="GS53" s="256"/>
      <c r="GT53" s="256"/>
      <c r="GU53" s="257"/>
      <c r="GV53" s="288"/>
      <c r="GW53" s="288"/>
      <c r="GX53" s="292"/>
      <c r="GY53" s="256"/>
      <c r="GZ53" s="288"/>
      <c r="HA53" s="289"/>
      <c r="HB53" s="256"/>
      <c r="HC53" s="258"/>
      <c r="HD53" s="256"/>
      <c r="HE53" s="256"/>
      <c r="HF53" s="256"/>
      <c r="HG53" s="256"/>
      <c r="HH53" s="259"/>
      <c r="HI53" s="256"/>
      <c r="HJ53" s="256"/>
      <c r="HK53" s="256"/>
      <c r="HL53" s="256"/>
      <c r="HM53" s="256"/>
      <c r="HN53" s="256"/>
      <c r="HO53" s="257"/>
      <c r="HP53" s="288"/>
      <c r="HQ53" s="288"/>
      <c r="HR53" s="292"/>
      <c r="HS53" s="256"/>
      <c r="HT53" s="288"/>
      <c r="HU53" s="289"/>
      <c r="HV53" s="256"/>
      <c r="HW53" s="258"/>
      <c r="HX53" s="256"/>
      <c r="HY53" s="256"/>
      <c r="HZ53" s="256"/>
      <c r="IA53" s="256"/>
      <c r="IB53" s="259"/>
      <c r="IC53" s="256"/>
      <c r="ID53" s="256"/>
      <c r="IE53" s="256"/>
      <c r="IF53" s="256"/>
      <c r="IG53" s="256"/>
      <c r="IH53" s="256"/>
      <c r="II53" s="257"/>
      <c r="IJ53" s="288"/>
      <c r="IK53" s="288"/>
      <c r="IL53" s="292"/>
      <c r="IM53" s="256"/>
      <c r="IN53" s="288"/>
      <c r="IO53" s="289"/>
      <c r="IP53" s="256"/>
      <c r="IQ53" s="258"/>
      <c r="IR53" s="256"/>
      <c r="IS53" s="256"/>
      <c r="IT53" s="256"/>
      <c r="IU53" s="256"/>
      <c r="IV53" s="259"/>
      <c r="IW53" s="256"/>
      <c r="IX53" s="256"/>
      <c r="IY53" s="256"/>
      <c r="IZ53" s="256"/>
      <c r="JA53" s="256"/>
      <c r="JB53" s="256"/>
    </row>
    <row r="54" spans="2:262" s="281" customFormat="1" ht="13.5" customHeight="1" x14ac:dyDescent="0.25">
      <c r="B54" s="256"/>
      <c r="C54" s="275"/>
      <c r="E54" s="262"/>
      <c r="F54" s="282"/>
      <c r="G54" s="283"/>
      <c r="H54" s="256"/>
      <c r="I54" s="282"/>
      <c r="J54" s="283"/>
      <c r="K54" s="262"/>
      <c r="L54" s="283"/>
      <c r="M54" s="283"/>
      <c r="P54" s="284"/>
      <c r="Q54" s="262"/>
      <c r="R54" s="283"/>
      <c r="S54" s="283"/>
      <c r="U54" s="283"/>
      <c r="V54" s="283"/>
      <c r="W54" s="275"/>
      <c r="Y54" s="262"/>
      <c r="Z54" s="282"/>
      <c r="AA54" s="282"/>
      <c r="AB54" s="256"/>
      <c r="AC54" s="282"/>
      <c r="AD54" s="282"/>
      <c r="AE54" s="262"/>
      <c r="AF54" s="283"/>
      <c r="AG54" s="283"/>
      <c r="AJ54" s="284"/>
      <c r="AK54" s="262"/>
      <c r="AM54" s="283"/>
      <c r="AO54" s="283"/>
      <c r="AP54" s="283"/>
      <c r="AQ54" s="275"/>
      <c r="AS54" s="262"/>
      <c r="AT54" s="282"/>
      <c r="AU54" s="282"/>
      <c r="AV54" s="256"/>
      <c r="AW54" s="282"/>
      <c r="AX54" s="282"/>
      <c r="AY54" s="262"/>
      <c r="AZ54" s="283"/>
      <c r="BA54" s="283"/>
      <c r="BD54" s="284"/>
      <c r="BE54" s="262"/>
      <c r="BF54" s="283"/>
      <c r="BG54" s="283"/>
      <c r="BI54" s="283"/>
      <c r="BJ54" s="283"/>
      <c r="BK54" s="275"/>
      <c r="BM54" s="262"/>
      <c r="BN54" s="282"/>
      <c r="BO54" s="282"/>
      <c r="BP54" s="256"/>
      <c r="BQ54" s="282"/>
      <c r="BR54" s="282"/>
      <c r="BS54" s="262"/>
      <c r="BT54" s="283"/>
      <c r="BU54" s="283"/>
      <c r="BX54" s="284"/>
      <c r="BY54" s="262"/>
      <c r="BZ54" s="283"/>
      <c r="CA54" s="283"/>
      <c r="CC54" s="283"/>
      <c r="CD54" s="283"/>
      <c r="CE54" s="262"/>
      <c r="CG54" s="262"/>
      <c r="CH54" s="282"/>
      <c r="CI54" s="282"/>
      <c r="CJ54" s="256"/>
      <c r="CK54" s="282"/>
      <c r="CL54" s="282"/>
      <c r="CM54" s="262"/>
      <c r="CN54" s="283"/>
      <c r="CO54" s="283"/>
      <c r="CR54" s="284"/>
      <c r="CS54" s="262"/>
      <c r="CT54" s="283"/>
      <c r="CU54" s="283"/>
      <c r="CW54" s="283"/>
      <c r="CX54" s="283"/>
      <c r="CY54" s="275"/>
      <c r="DA54" s="262"/>
      <c r="DB54" s="282"/>
      <c r="DC54" s="282"/>
      <c r="DD54" s="256"/>
      <c r="DE54" s="282"/>
      <c r="DF54" s="282"/>
      <c r="DG54" s="262"/>
      <c r="DH54" s="283"/>
      <c r="DI54" s="283"/>
      <c r="DL54" s="284"/>
      <c r="DM54" s="262"/>
      <c r="DN54" s="283"/>
      <c r="DO54" s="283"/>
      <c r="DQ54" s="283"/>
      <c r="DR54" s="283"/>
      <c r="DS54" s="275"/>
      <c r="DU54" s="262"/>
      <c r="DV54" s="282"/>
      <c r="DW54" s="282"/>
      <c r="DX54" s="256"/>
      <c r="DY54" s="282"/>
      <c r="DZ54" s="282"/>
      <c r="EA54" s="262"/>
      <c r="EC54" s="285"/>
      <c r="EF54" s="284"/>
      <c r="EG54" s="262"/>
      <c r="EH54" s="283"/>
      <c r="EI54" s="283"/>
      <c r="EK54" s="283"/>
      <c r="EL54" s="283"/>
      <c r="EM54" s="275"/>
      <c r="EO54" s="262"/>
      <c r="EP54" s="282"/>
      <c r="EQ54" s="282"/>
      <c r="ER54" s="256"/>
      <c r="ES54" s="282"/>
      <c r="ET54" s="282"/>
      <c r="EU54" s="262"/>
      <c r="EV54" s="283"/>
      <c r="EW54" s="283"/>
      <c r="EZ54" s="284"/>
      <c r="FA54" s="262"/>
      <c r="FB54" s="283"/>
      <c r="FC54" s="283"/>
      <c r="FE54" s="283"/>
      <c r="FF54" s="283"/>
      <c r="FG54" s="275"/>
      <c r="FI54" s="262"/>
      <c r="FJ54" s="282"/>
      <c r="FK54" s="282"/>
      <c r="FL54" s="256"/>
      <c r="FM54" s="282"/>
      <c r="FN54" s="282"/>
      <c r="FO54" s="262"/>
      <c r="FP54" s="283"/>
      <c r="FQ54" s="283"/>
      <c r="FT54" s="284"/>
      <c r="FU54" s="262"/>
      <c r="FV54" s="283"/>
      <c r="FW54" s="283"/>
      <c r="FY54" s="283"/>
      <c r="FZ54" s="283"/>
      <c r="GA54" s="257"/>
      <c r="GB54" s="288"/>
      <c r="GC54" s="288"/>
      <c r="GD54" s="292"/>
      <c r="GE54" s="256"/>
      <c r="GF54" s="288"/>
      <c r="GG54" s="289"/>
      <c r="GH54" s="256"/>
      <c r="GI54" s="258"/>
      <c r="GJ54" s="256"/>
      <c r="GK54" s="256"/>
      <c r="GL54" s="256"/>
      <c r="GM54" s="256"/>
      <c r="GN54" s="259"/>
      <c r="GO54" s="256"/>
      <c r="GP54" s="256"/>
      <c r="GQ54" s="256"/>
      <c r="GR54" s="256"/>
      <c r="GS54" s="256"/>
      <c r="GT54" s="256"/>
      <c r="GU54" s="257"/>
      <c r="GV54" s="288"/>
      <c r="GW54" s="288"/>
      <c r="GX54" s="292"/>
      <c r="GY54" s="256"/>
      <c r="GZ54" s="288"/>
      <c r="HA54" s="289"/>
      <c r="HB54" s="256"/>
      <c r="HC54" s="258"/>
      <c r="HD54" s="256"/>
      <c r="HE54" s="256"/>
      <c r="HF54" s="256"/>
      <c r="HG54" s="256"/>
      <c r="HH54" s="259"/>
      <c r="HI54" s="256"/>
      <c r="HJ54" s="256"/>
      <c r="HK54" s="256"/>
      <c r="HL54" s="256"/>
      <c r="HM54" s="256"/>
      <c r="HN54" s="256"/>
      <c r="HO54" s="257"/>
      <c r="HP54" s="288"/>
      <c r="HQ54" s="288"/>
      <c r="HR54" s="292"/>
      <c r="HS54" s="256"/>
      <c r="HT54" s="288"/>
      <c r="HU54" s="289"/>
      <c r="HV54" s="256"/>
      <c r="HW54" s="258"/>
      <c r="HX54" s="256"/>
      <c r="HY54" s="256"/>
      <c r="HZ54" s="256"/>
      <c r="IA54" s="256"/>
      <c r="IB54" s="259"/>
      <c r="IC54" s="256"/>
      <c r="ID54" s="256"/>
      <c r="IE54" s="256"/>
      <c r="IF54" s="256"/>
      <c r="IG54" s="256"/>
      <c r="IH54" s="256"/>
      <c r="II54" s="257"/>
      <c r="IJ54" s="288"/>
      <c r="IK54" s="288"/>
      <c r="IL54" s="292"/>
      <c r="IM54" s="256"/>
      <c r="IN54" s="288"/>
      <c r="IO54" s="289"/>
      <c r="IP54" s="256"/>
      <c r="IQ54" s="258"/>
      <c r="IR54" s="256"/>
      <c r="IS54" s="256"/>
      <c r="IT54" s="256"/>
      <c r="IU54" s="256"/>
      <c r="IV54" s="259"/>
      <c r="IW54" s="256"/>
      <c r="IX54" s="256"/>
      <c r="IY54" s="256"/>
      <c r="IZ54" s="256"/>
      <c r="JA54" s="256"/>
      <c r="JB54" s="256"/>
    </row>
    <row r="55" spans="2:262" s="281" customFormat="1" ht="13.5" customHeight="1" x14ac:dyDescent="0.25">
      <c r="B55" s="256"/>
      <c r="C55" s="275"/>
      <c r="E55" s="262"/>
      <c r="F55" s="282"/>
      <c r="G55" s="283"/>
      <c r="H55" s="256"/>
      <c r="I55" s="282"/>
      <c r="J55" s="283"/>
      <c r="K55" s="262"/>
      <c r="L55" s="283"/>
      <c r="M55" s="283"/>
      <c r="P55" s="284"/>
      <c r="Q55" s="262"/>
      <c r="R55" s="283"/>
      <c r="S55" s="283"/>
      <c r="U55" s="283"/>
      <c r="V55" s="283"/>
      <c r="W55" s="275"/>
      <c r="Y55" s="262"/>
      <c r="Z55" s="282"/>
      <c r="AA55" s="282"/>
      <c r="AB55" s="256"/>
      <c r="AC55" s="282"/>
      <c r="AD55" s="282"/>
      <c r="AE55" s="262"/>
      <c r="AF55" s="283"/>
      <c r="AG55" s="283"/>
      <c r="AJ55" s="284"/>
      <c r="AK55" s="262"/>
      <c r="AM55" s="283"/>
      <c r="AO55" s="283"/>
      <c r="AP55" s="283"/>
      <c r="AQ55" s="275"/>
      <c r="AS55" s="262"/>
      <c r="AT55" s="282"/>
      <c r="AU55" s="282"/>
      <c r="AV55" s="256"/>
      <c r="AW55" s="282"/>
      <c r="AX55" s="282"/>
      <c r="AY55" s="262"/>
      <c r="AZ55" s="283"/>
      <c r="BA55" s="283"/>
      <c r="BD55" s="284"/>
      <c r="BE55" s="262"/>
      <c r="BF55" s="283"/>
      <c r="BG55" s="283"/>
      <c r="BI55" s="283"/>
      <c r="BJ55" s="283"/>
      <c r="BK55" s="275"/>
      <c r="BM55" s="262"/>
      <c r="BN55" s="282"/>
      <c r="BO55" s="282"/>
      <c r="BP55" s="256"/>
      <c r="BQ55" s="282"/>
      <c r="BR55" s="282"/>
      <c r="BS55" s="262"/>
      <c r="BT55" s="283"/>
      <c r="BU55" s="283"/>
      <c r="BX55" s="284"/>
      <c r="BY55" s="262"/>
      <c r="BZ55" s="283"/>
      <c r="CA55" s="283"/>
      <c r="CC55" s="283"/>
      <c r="CD55" s="283"/>
      <c r="CE55" s="262"/>
      <c r="CG55" s="262"/>
      <c r="CH55" s="282"/>
      <c r="CI55" s="282"/>
      <c r="CJ55" s="256"/>
      <c r="CK55" s="282"/>
      <c r="CL55" s="282"/>
      <c r="CM55" s="262"/>
      <c r="CN55" s="283"/>
      <c r="CO55" s="283"/>
      <c r="CR55" s="284"/>
      <c r="CS55" s="262"/>
      <c r="CT55" s="283"/>
      <c r="CU55" s="283"/>
      <c r="CW55" s="283"/>
      <c r="CX55" s="283"/>
      <c r="CY55" s="275"/>
      <c r="DA55" s="262"/>
      <c r="DB55" s="282"/>
      <c r="DC55" s="282"/>
      <c r="DD55" s="256"/>
      <c r="DE55" s="282"/>
      <c r="DF55" s="282"/>
      <c r="DG55" s="262"/>
      <c r="DH55" s="283"/>
      <c r="DI55" s="283"/>
      <c r="DL55" s="284"/>
      <c r="DM55" s="262"/>
      <c r="DN55" s="283"/>
      <c r="DO55" s="283"/>
      <c r="DQ55" s="283"/>
      <c r="DR55" s="283"/>
      <c r="DS55" s="275"/>
      <c r="DU55" s="262"/>
      <c r="DV55" s="282"/>
      <c r="DW55" s="282"/>
      <c r="DX55" s="256"/>
      <c r="DY55" s="282"/>
      <c r="DZ55" s="282"/>
      <c r="EA55" s="262"/>
      <c r="EC55" s="285"/>
      <c r="EF55" s="284"/>
      <c r="EG55" s="262"/>
      <c r="EH55" s="283"/>
      <c r="EI55" s="283"/>
      <c r="EK55" s="283"/>
      <c r="EL55" s="283"/>
      <c r="EM55" s="275"/>
      <c r="EO55" s="262"/>
      <c r="EP55" s="282"/>
      <c r="EQ55" s="282"/>
      <c r="ER55" s="256"/>
      <c r="ES55" s="282"/>
      <c r="ET55" s="282"/>
      <c r="EU55" s="262"/>
      <c r="EV55" s="283"/>
      <c r="EW55" s="283"/>
      <c r="EZ55" s="284"/>
      <c r="FA55" s="262"/>
      <c r="FB55" s="283"/>
      <c r="FC55" s="283"/>
      <c r="FE55" s="283"/>
      <c r="FF55" s="283"/>
      <c r="FG55" s="275"/>
      <c r="FI55" s="262"/>
      <c r="FJ55" s="282"/>
      <c r="FK55" s="282"/>
      <c r="FL55" s="256"/>
      <c r="FM55" s="282"/>
      <c r="FN55" s="282"/>
      <c r="FO55" s="262"/>
      <c r="FP55" s="283"/>
      <c r="FQ55" s="283"/>
      <c r="FT55" s="284"/>
      <c r="FU55" s="262"/>
      <c r="FV55" s="283"/>
      <c r="FW55" s="283"/>
      <c r="FY55" s="283"/>
      <c r="FZ55" s="283"/>
      <c r="GA55" s="293"/>
      <c r="GB55" s="288"/>
      <c r="GC55" s="289"/>
      <c r="GD55" s="290"/>
      <c r="GE55" s="289"/>
      <c r="GF55" s="288"/>
      <c r="GG55" s="289"/>
      <c r="GH55" s="289"/>
      <c r="GI55" s="294"/>
      <c r="GJ55" s="289"/>
      <c r="GN55" s="284"/>
      <c r="GS55" s="290"/>
      <c r="GT55" s="289"/>
      <c r="GU55" s="293"/>
      <c r="GV55" s="288"/>
      <c r="GW55" s="289"/>
      <c r="GX55" s="290"/>
      <c r="GY55" s="289"/>
      <c r="GZ55" s="288"/>
      <c r="HA55" s="289"/>
      <c r="HB55" s="289"/>
      <c r="HC55" s="294"/>
      <c r="HD55" s="289"/>
      <c r="HH55" s="284"/>
      <c r="HM55" s="290"/>
      <c r="HN55" s="289"/>
      <c r="HO55" s="293"/>
      <c r="HP55" s="288"/>
      <c r="HQ55" s="289"/>
      <c r="HR55" s="290"/>
      <c r="HS55" s="289"/>
      <c r="HT55" s="288"/>
      <c r="HU55" s="289"/>
      <c r="HV55" s="289"/>
      <c r="HW55" s="294"/>
      <c r="HX55" s="289"/>
      <c r="IB55" s="284"/>
      <c r="IG55" s="290"/>
      <c r="IH55" s="289"/>
      <c r="II55" s="293"/>
      <c r="IJ55" s="288"/>
      <c r="IK55" s="289"/>
      <c r="IL55" s="290"/>
      <c r="IM55" s="289"/>
      <c r="IN55" s="288"/>
      <c r="IO55" s="289"/>
      <c r="IP55" s="289"/>
      <c r="IQ55" s="294"/>
      <c r="IR55" s="289"/>
      <c r="IV55" s="284"/>
      <c r="JA55" s="290"/>
      <c r="JB55" s="289"/>
    </row>
    <row r="56" spans="2:262" s="281" customFormat="1" ht="13.5" customHeight="1" x14ac:dyDescent="0.25">
      <c r="B56" s="256"/>
      <c r="C56" s="275"/>
      <c r="E56" s="262"/>
      <c r="F56" s="282"/>
      <c r="G56" s="283"/>
      <c r="H56" s="256"/>
      <c r="I56" s="282"/>
      <c r="J56" s="283"/>
      <c r="K56" s="262"/>
      <c r="L56" s="283"/>
      <c r="M56" s="283"/>
      <c r="P56" s="284"/>
      <c r="Q56" s="262"/>
      <c r="R56" s="283"/>
      <c r="S56" s="283"/>
      <c r="U56" s="283"/>
      <c r="V56" s="283"/>
      <c r="W56" s="275"/>
      <c r="Y56" s="262"/>
      <c r="Z56" s="282"/>
      <c r="AA56" s="282"/>
      <c r="AB56" s="256"/>
      <c r="AC56" s="282"/>
      <c r="AD56" s="282"/>
      <c r="AE56" s="262"/>
      <c r="AF56" s="283"/>
      <c r="AG56" s="283"/>
      <c r="AJ56" s="284"/>
      <c r="AK56" s="262"/>
      <c r="AM56" s="283"/>
      <c r="AO56" s="283"/>
      <c r="AP56" s="283"/>
      <c r="AQ56" s="275"/>
      <c r="AS56" s="262"/>
      <c r="AT56" s="282"/>
      <c r="AU56" s="282"/>
      <c r="AV56" s="256"/>
      <c r="AW56" s="282"/>
      <c r="AX56" s="282"/>
      <c r="AY56" s="262"/>
      <c r="AZ56" s="283"/>
      <c r="BA56" s="283"/>
      <c r="BD56" s="284"/>
      <c r="BE56" s="262"/>
      <c r="BF56" s="283"/>
      <c r="BG56" s="283"/>
      <c r="BI56" s="283"/>
      <c r="BJ56" s="283"/>
      <c r="BK56" s="275"/>
      <c r="BM56" s="262"/>
      <c r="BN56" s="282"/>
      <c r="BO56" s="282"/>
      <c r="BP56" s="256"/>
      <c r="BQ56" s="282"/>
      <c r="BR56" s="282"/>
      <c r="BS56" s="262"/>
      <c r="BT56" s="283"/>
      <c r="BU56" s="283"/>
      <c r="BX56" s="284"/>
      <c r="BY56" s="262"/>
      <c r="BZ56" s="283"/>
      <c r="CA56" s="283"/>
      <c r="CC56" s="283"/>
      <c r="CD56" s="283"/>
      <c r="CE56" s="262"/>
      <c r="CG56" s="262"/>
      <c r="CH56" s="282"/>
      <c r="CI56" s="282"/>
      <c r="CJ56" s="256"/>
      <c r="CK56" s="282"/>
      <c r="CL56" s="282"/>
      <c r="CM56" s="262"/>
      <c r="CN56" s="283"/>
      <c r="CO56" s="283"/>
      <c r="CR56" s="284"/>
      <c r="CS56" s="262"/>
      <c r="CT56" s="283"/>
      <c r="CU56" s="283"/>
      <c r="CW56" s="283"/>
      <c r="CX56" s="283"/>
      <c r="CY56" s="275"/>
      <c r="DA56" s="262"/>
      <c r="DB56" s="282"/>
      <c r="DC56" s="282"/>
      <c r="DD56" s="256"/>
      <c r="DE56" s="282"/>
      <c r="DF56" s="282"/>
      <c r="DG56" s="262"/>
      <c r="DH56" s="283"/>
      <c r="DI56" s="283"/>
      <c r="DL56" s="284"/>
      <c r="DM56" s="262"/>
      <c r="DN56" s="283"/>
      <c r="DO56" s="283"/>
      <c r="DQ56" s="283"/>
      <c r="DR56" s="283"/>
      <c r="DS56" s="275"/>
      <c r="DU56" s="262"/>
      <c r="DV56" s="282"/>
      <c r="DW56" s="282"/>
      <c r="DX56" s="256"/>
      <c r="DY56" s="282"/>
      <c r="DZ56" s="282"/>
      <c r="EA56" s="262"/>
      <c r="EC56" s="285"/>
      <c r="EF56" s="284"/>
      <c r="EG56" s="262"/>
      <c r="EH56" s="283"/>
      <c r="EI56" s="283"/>
      <c r="EK56" s="283"/>
      <c r="EL56" s="283"/>
      <c r="EM56" s="275"/>
      <c r="EO56" s="262"/>
      <c r="EP56" s="282"/>
      <c r="EQ56" s="282"/>
      <c r="ER56" s="256"/>
      <c r="ES56" s="282"/>
      <c r="ET56" s="282"/>
      <c r="EU56" s="262"/>
      <c r="EV56" s="283"/>
      <c r="EW56" s="283"/>
      <c r="EZ56" s="284"/>
      <c r="FA56" s="262"/>
      <c r="FB56" s="283"/>
      <c r="FC56" s="283"/>
      <c r="FE56" s="283"/>
      <c r="FF56" s="283"/>
      <c r="FG56" s="275"/>
      <c r="FI56" s="262"/>
      <c r="FJ56" s="282"/>
      <c r="FK56" s="282"/>
      <c r="FL56" s="256"/>
      <c r="FM56" s="282"/>
      <c r="FN56" s="282"/>
      <c r="FO56" s="262"/>
      <c r="FP56" s="283"/>
      <c r="FQ56" s="283"/>
      <c r="FT56" s="284"/>
      <c r="FU56" s="262"/>
      <c r="FV56" s="283"/>
      <c r="FW56" s="283"/>
      <c r="FY56" s="283"/>
      <c r="FZ56" s="283"/>
      <c r="GA56" s="257"/>
      <c r="GB56" s="288"/>
      <c r="GC56" s="288"/>
      <c r="GD56" s="292"/>
      <c r="GE56" s="256"/>
      <c r="GF56" s="288"/>
      <c r="GG56" s="289"/>
      <c r="GH56" s="256"/>
      <c r="GI56" s="258"/>
      <c r="GJ56" s="256"/>
      <c r="GK56" s="256"/>
      <c r="GL56" s="256"/>
      <c r="GM56" s="256"/>
      <c r="GN56" s="259"/>
      <c r="GO56" s="256"/>
      <c r="GP56" s="256"/>
      <c r="GQ56" s="256"/>
      <c r="GR56" s="256"/>
      <c r="GS56" s="256"/>
      <c r="GT56" s="256"/>
      <c r="GU56" s="257"/>
      <c r="GV56" s="288"/>
      <c r="GW56" s="288"/>
      <c r="GX56" s="292"/>
      <c r="GY56" s="256"/>
      <c r="GZ56" s="288"/>
      <c r="HA56" s="289"/>
      <c r="HB56" s="256"/>
      <c r="HC56" s="258"/>
      <c r="HD56" s="256"/>
      <c r="HE56" s="256"/>
      <c r="HF56" s="256"/>
      <c r="HG56" s="256"/>
      <c r="HH56" s="259"/>
      <c r="HI56" s="256"/>
      <c r="HJ56" s="256"/>
      <c r="HK56" s="256"/>
      <c r="HL56" s="256"/>
      <c r="HM56" s="256"/>
      <c r="HN56" s="256"/>
      <c r="HO56" s="257"/>
      <c r="HP56" s="288"/>
      <c r="HQ56" s="288"/>
      <c r="HR56" s="292"/>
      <c r="HS56" s="256"/>
      <c r="HT56" s="288"/>
      <c r="HU56" s="289"/>
      <c r="HV56" s="256"/>
      <c r="HW56" s="258"/>
      <c r="HX56" s="256"/>
      <c r="HY56" s="256"/>
      <c r="HZ56" s="256"/>
      <c r="IA56" s="256"/>
      <c r="IB56" s="259"/>
      <c r="IC56" s="256"/>
      <c r="ID56" s="256"/>
      <c r="IE56" s="256"/>
      <c r="IF56" s="256"/>
      <c r="IG56" s="256"/>
      <c r="IH56" s="256"/>
      <c r="II56" s="257"/>
      <c r="IJ56" s="288"/>
      <c r="IK56" s="288"/>
      <c r="IL56" s="292"/>
      <c r="IM56" s="256"/>
      <c r="IN56" s="288"/>
      <c r="IO56" s="289"/>
      <c r="IP56" s="256"/>
      <c r="IQ56" s="258"/>
      <c r="IR56" s="256"/>
      <c r="IS56" s="256"/>
      <c r="IT56" s="256"/>
      <c r="IU56" s="256"/>
      <c r="IV56" s="259"/>
      <c r="IW56" s="256"/>
      <c r="IX56" s="256"/>
      <c r="IY56" s="256"/>
      <c r="IZ56" s="256"/>
      <c r="JA56" s="256"/>
      <c r="JB56" s="256"/>
    </row>
    <row r="57" spans="2:262" s="281" customFormat="1" ht="13.5" customHeight="1" x14ac:dyDescent="0.25">
      <c r="B57" s="256"/>
      <c r="C57" s="275"/>
      <c r="E57" s="262"/>
      <c r="F57" s="282"/>
      <c r="G57" s="283"/>
      <c r="H57" s="256"/>
      <c r="I57" s="282"/>
      <c r="J57" s="283"/>
      <c r="K57" s="262"/>
      <c r="L57" s="283"/>
      <c r="M57" s="283"/>
      <c r="P57" s="284"/>
      <c r="Q57" s="262"/>
      <c r="R57" s="283"/>
      <c r="S57" s="283"/>
      <c r="U57" s="283"/>
      <c r="V57" s="283"/>
      <c r="W57" s="275"/>
      <c r="Y57" s="262"/>
      <c r="Z57" s="282"/>
      <c r="AA57" s="282"/>
      <c r="AB57" s="256"/>
      <c r="AC57" s="282"/>
      <c r="AD57" s="282"/>
      <c r="AE57" s="262"/>
      <c r="AF57" s="283"/>
      <c r="AG57" s="283"/>
      <c r="AJ57" s="284"/>
      <c r="AK57" s="262"/>
      <c r="AM57" s="283"/>
      <c r="AO57" s="283"/>
      <c r="AP57" s="283"/>
      <c r="AQ57" s="275"/>
      <c r="AS57" s="262"/>
      <c r="AT57" s="282"/>
      <c r="AU57" s="282"/>
      <c r="AV57" s="256"/>
      <c r="AW57" s="282"/>
      <c r="AX57" s="282"/>
      <c r="AY57" s="262"/>
      <c r="AZ57" s="283"/>
      <c r="BA57" s="283"/>
      <c r="BD57" s="284"/>
      <c r="BE57" s="262"/>
      <c r="BF57" s="283"/>
      <c r="BG57" s="283"/>
      <c r="BI57" s="283"/>
      <c r="BJ57" s="283"/>
      <c r="BK57" s="275"/>
      <c r="BM57" s="262"/>
      <c r="BN57" s="282"/>
      <c r="BO57" s="282"/>
      <c r="BP57" s="256"/>
      <c r="BQ57" s="282"/>
      <c r="BR57" s="282"/>
      <c r="BS57" s="262"/>
      <c r="BT57" s="283"/>
      <c r="BU57" s="283"/>
      <c r="BX57" s="284"/>
      <c r="BY57" s="262"/>
      <c r="BZ57" s="283"/>
      <c r="CA57" s="283"/>
      <c r="CC57" s="283"/>
      <c r="CD57" s="283"/>
      <c r="CE57" s="262"/>
      <c r="CG57" s="262"/>
      <c r="CH57" s="282"/>
      <c r="CI57" s="282"/>
      <c r="CJ57" s="256"/>
      <c r="CK57" s="282"/>
      <c r="CL57" s="282"/>
      <c r="CM57" s="262"/>
      <c r="CN57" s="283"/>
      <c r="CO57" s="283"/>
      <c r="CR57" s="284"/>
      <c r="CS57" s="262"/>
      <c r="CT57" s="283"/>
      <c r="CU57" s="283"/>
      <c r="CW57" s="283"/>
      <c r="CX57" s="283"/>
      <c r="CY57" s="275"/>
      <c r="DA57" s="262"/>
      <c r="DB57" s="282"/>
      <c r="DC57" s="282"/>
      <c r="DD57" s="256"/>
      <c r="DE57" s="282"/>
      <c r="DF57" s="282"/>
      <c r="DG57" s="262"/>
      <c r="DH57" s="283"/>
      <c r="DI57" s="283"/>
      <c r="DL57" s="284"/>
      <c r="DM57" s="262"/>
      <c r="DN57" s="283"/>
      <c r="DO57" s="283"/>
      <c r="DQ57" s="283"/>
      <c r="DR57" s="283"/>
      <c r="DS57" s="275"/>
      <c r="DU57" s="262"/>
      <c r="DV57" s="282"/>
      <c r="DW57" s="282"/>
      <c r="DX57" s="256"/>
      <c r="DY57" s="282"/>
      <c r="DZ57" s="282"/>
      <c r="EA57" s="262"/>
      <c r="EC57" s="285"/>
      <c r="EF57" s="284"/>
      <c r="EG57" s="262"/>
      <c r="EH57" s="283"/>
      <c r="EI57" s="283"/>
      <c r="EK57" s="283"/>
      <c r="EL57" s="283"/>
      <c r="EM57" s="275"/>
      <c r="EO57" s="262"/>
      <c r="EP57" s="282"/>
      <c r="EQ57" s="282"/>
      <c r="ER57" s="256"/>
      <c r="ES57" s="282"/>
      <c r="ET57" s="282"/>
      <c r="EU57" s="262"/>
      <c r="EV57" s="283"/>
      <c r="EW57" s="283"/>
      <c r="EZ57" s="284"/>
      <c r="FA57" s="262"/>
      <c r="FB57" s="283"/>
      <c r="FC57" s="283"/>
      <c r="FE57" s="283"/>
      <c r="FF57" s="283"/>
      <c r="FG57" s="275"/>
      <c r="FI57" s="262"/>
      <c r="FJ57" s="282"/>
      <c r="FK57" s="282"/>
      <c r="FL57" s="256"/>
      <c r="FM57" s="282"/>
      <c r="FN57" s="282"/>
      <c r="FO57" s="262"/>
      <c r="FP57" s="283"/>
      <c r="FQ57" s="283"/>
      <c r="FT57" s="284"/>
      <c r="FU57" s="262"/>
      <c r="FV57" s="283"/>
      <c r="FW57" s="283"/>
      <c r="FY57" s="283"/>
      <c r="FZ57" s="283"/>
      <c r="GA57" s="257"/>
      <c r="GB57" s="288"/>
      <c r="GC57" s="288"/>
      <c r="GD57" s="292"/>
      <c r="GE57" s="292"/>
      <c r="GF57" s="288"/>
      <c r="GG57" s="289"/>
      <c r="GH57" s="256"/>
      <c r="GI57" s="258"/>
      <c r="GJ57" s="256"/>
      <c r="GK57" s="256"/>
      <c r="GL57" s="256"/>
      <c r="GM57" s="256"/>
      <c r="GN57" s="259"/>
      <c r="GO57" s="256"/>
      <c r="GP57" s="256"/>
      <c r="GQ57" s="256"/>
      <c r="GR57" s="256"/>
      <c r="GS57" s="256"/>
      <c r="GT57" s="256"/>
      <c r="GU57" s="257"/>
      <c r="GV57" s="288"/>
      <c r="GW57" s="288"/>
      <c r="GX57" s="292"/>
      <c r="GY57" s="292"/>
      <c r="GZ57" s="288"/>
      <c r="HA57" s="289"/>
      <c r="HB57" s="256"/>
      <c r="HC57" s="258"/>
      <c r="HD57" s="256"/>
      <c r="HE57" s="256"/>
      <c r="HF57" s="256"/>
      <c r="HG57" s="256"/>
      <c r="HH57" s="259"/>
      <c r="HI57" s="256"/>
      <c r="HJ57" s="256"/>
      <c r="HK57" s="256"/>
      <c r="HL57" s="256"/>
      <c r="HM57" s="256"/>
      <c r="HN57" s="256"/>
      <c r="HO57" s="257"/>
      <c r="HP57" s="288"/>
      <c r="HQ57" s="288"/>
      <c r="HR57" s="292"/>
      <c r="HS57" s="292"/>
      <c r="HT57" s="288"/>
      <c r="HU57" s="289"/>
      <c r="HV57" s="256"/>
      <c r="HW57" s="258"/>
      <c r="HX57" s="256"/>
      <c r="HY57" s="256"/>
      <c r="HZ57" s="256"/>
      <c r="IA57" s="256"/>
      <c r="IB57" s="259"/>
      <c r="IC57" s="256"/>
      <c r="ID57" s="256"/>
      <c r="IE57" s="256"/>
      <c r="IF57" s="256"/>
      <c r="IG57" s="256"/>
      <c r="IH57" s="256"/>
      <c r="II57" s="257"/>
      <c r="IJ57" s="288"/>
      <c r="IK57" s="288"/>
      <c r="IL57" s="292"/>
      <c r="IM57" s="292"/>
      <c r="IN57" s="288"/>
      <c r="IO57" s="289"/>
      <c r="IP57" s="256"/>
      <c r="IQ57" s="258"/>
      <c r="IR57" s="256"/>
      <c r="IS57" s="256"/>
      <c r="IT57" s="256"/>
      <c r="IU57" s="256"/>
      <c r="IV57" s="259"/>
      <c r="IW57" s="256"/>
      <c r="IX57" s="256"/>
      <c r="IY57" s="256"/>
      <c r="IZ57" s="256"/>
      <c r="JA57" s="256"/>
      <c r="JB57" s="256"/>
    </row>
    <row r="58" spans="2:262" s="281" customFormat="1" ht="13.5" customHeight="1" x14ac:dyDescent="0.25">
      <c r="B58" s="256"/>
      <c r="C58" s="275"/>
      <c r="E58" s="262"/>
      <c r="F58" s="282"/>
      <c r="G58" s="283"/>
      <c r="H58" s="256"/>
      <c r="I58" s="282"/>
      <c r="J58" s="283"/>
      <c r="K58" s="262"/>
      <c r="L58" s="283"/>
      <c r="M58" s="283"/>
      <c r="P58" s="284"/>
      <c r="Q58" s="262"/>
      <c r="R58" s="283"/>
      <c r="S58" s="283"/>
      <c r="U58" s="283"/>
      <c r="V58" s="283"/>
      <c r="W58" s="275"/>
      <c r="Y58" s="262"/>
      <c r="Z58" s="282"/>
      <c r="AA58" s="282"/>
      <c r="AB58" s="256"/>
      <c r="AC58" s="282"/>
      <c r="AD58" s="282"/>
      <c r="AE58" s="262"/>
      <c r="AF58" s="283"/>
      <c r="AG58" s="283"/>
      <c r="AJ58" s="284"/>
      <c r="AK58" s="262"/>
      <c r="AM58" s="283"/>
      <c r="AO58" s="283"/>
      <c r="AP58" s="283"/>
      <c r="AQ58" s="275"/>
      <c r="AS58" s="262"/>
      <c r="AT58" s="282"/>
      <c r="AU58" s="282"/>
      <c r="AV58" s="256"/>
      <c r="AW58" s="282"/>
      <c r="AX58" s="282"/>
      <c r="AY58" s="262"/>
      <c r="AZ58" s="283"/>
      <c r="BA58" s="283"/>
      <c r="BD58" s="284"/>
      <c r="BE58" s="262"/>
      <c r="BF58" s="283"/>
      <c r="BG58" s="283"/>
      <c r="BI58" s="283"/>
      <c r="BJ58" s="283"/>
      <c r="BK58" s="275"/>
      <c r="BM58" s="262"/>
      <c r="BN58" s="282"/>
      <c r="BO58" s="282"/>
      <c r="BP58" s="256"/>
      <c r="BQ58" s="282"/>
      <c r="BR58" s="282"/>
      <c r="BS58" s="262"/>
      <c r="BT58" s="283"/>
      <c r="BU58" s="283"/>
      <c r="BX58" s="284"/>
      <c r="BY58" s="262"/>
      <c r="BZ58" s="283"/>
      <c r="CA58" s="283"/>
      <c r="CC58" s="283"/>
      <c r="CD58" s="283"/>
      <c r="CE58" s="262"/>
      <c r="CG58" s="262"/>
      <c r="CH58" s="282"/>
      <c r="CI58" s="282"/>
      <c r="CJ58" s="256"/>
      <c r="CK58" s="282"/>
      <c r="CL58" s="282"/>
      <c r="CM58" s="262"/>
      <c r="CN58" s="283"/>
      <c r="CO58" s="283"/>
      <c r="CR58" s="284"/>
      <c r="CS58" s="262"/>
      <c r="CT58" s="283"/>
      <c r="CU58" s="283"/>
      <c r="CW58" s="283"/>
      <c r="CX58" s="283"/>
      <c r="CY58" s="275"/>
      <c r="DA58" s="262"/>
      <c r="DB58" s="282"/>
      <c r="DC58" s="282"/>
      <c r="DD58" s="256"/>
      <c r="DE58" s="282"/>
      <c r="DF58" s="282"/>
      <c r="DG58" s="262"/>
      <c r="DH58" s="283"/>
      <c r="DI58" s="283"/>
      <c r="DL58" s="284"/>
      <c r="DM58" s="262"/>
      <c r="DN58" s="283"/>
      <c r="DO58" s="283"/>
      <c r="DQ58" s="283"/>
      <c r="DR58" s="283"/>
      <c r="DS58" s="275"/>
      <c r="DU58" s="262"/>
      <c r="DV58" s="282"/>
      <c r="DW58" s="282"/>
      <c r="DX58" s="256"/>
      <c r="DY58" s="282"/>
      <c r="DZ58" s="282"/>
      <c r="EA58" s="262"/>
      <c r="EC58" s="285"/>
      <c r="EF58" s="284"/>
      <c r="EG58" s="262"/>
      <c r="EH58" s="283"/>
      <c r="EI58" s="283"/>
      <c r="EK58" s="283"/>
      <c r="EL58" s="283"/>
      <c r="EM58" s="275"/>
      <c r="EO58" s="262"/>
      <c r="EP58" s="282"/>
      <c r="EQ58" s="282"/>
      <c r="ER58" s="256"/>
      <c r="ES58" s="282"/>
      <c r="ET58" s="282"/>
      <c r="EU58" s="262"/>
      <c r="EV58" s="283"/>
      <c r="EW58" s="283"/>
      <c r="EZ58" s="284"/>
      <c r="FA58" s="262"/>
      <c r="FB58" s="283"/>
      <c r="FC58" s="283"/>
      <c r="FE58" s="283"/>
      <c r="FF58" s="283"/>
      <c r="FG58" s="275"/>
      <c r="FI58" s="262"/>
      <c r="FJ58" s="282"/>
      <c r="FK58" s="282"/>
      <c r="FL58" s="256"/>
      <c r="FM58" s="282"/>
      <c r="FN58" s="282"/>
      <c r="FO58" s="262"/>
      <c r="FP58" s="283"/>
      <c r="FQ58" s="283"/>
      <c r="FT58" s="284"/>
      <c r="FU58" s="262"/>
      <c r="FV58" s="283"/>
      <c r="FW58" s="283"/>
      <c r="FY58" s="283"/>
      <c r="FZ58" s="283"/>
      <c r="GA58" s="275"/>
      <c r="GG58" s="283"/>
      <c r="GI58" s="286"/>
      <c r="GN58" s="284"/>
      <c r="GU58" s="275"/>
      <c r="HA58" s="283"/>
      <c r="HC58" s="286"/>
      <c r="HH58" s="284"/>
      <c r="HO58" s="275"/>
      <c r="HU58" s="283"/>
      <c r="HW58" s="286"/>
      <c r="IB58" s="284"/>
      <c r="II58" s="275"/>
      <c r="IO58" s="283"/>
      <c r="IQ58" s="286"/>
      <c r="IV58" s="284"/>
    </row>
    <row r="59" spans="2:262" s="281" customFormat="1" ht="13.5" customHeight="1" x14ac:dyDescent="0.25">
      <c r="B59" s="256"/>
      <c r="C59" s="275"/>
      <c r="E59" s="262"/>
      <c r="F59" s="282"/>
      <c r="G59" s="283"/>
      <c r="H59" s="256"/>
      <c r="I59" s="282"/>
      <c r="J59" s="283"/>
      <c r="K59" s="262"/>
      <c r="L59" s="283"/>
      <c r="M59" s="283"/>
      <c r="P59" s="284"/>
      <c r="Q59" s="262"/>
      <c r="R59" s="283"/>
      <c r="S59" s="283"/>
      <c r="U59" s="283"/>
      <c r="V59" s="283"/>
      <c r="W59" s="275"/>
      <c r="Y59" s="262"/>
      <c r="Z59" s="282"/>
      <c r="AA59" s="282"/>
      <c r="AB59" s="256"/>
      <c r="AC59" s="282"/>
      <c r="AD59" s="282"/>
      <c r="AE59" s="262"/>
      <c r="AF59" s="283"/>
      <c r="AG59" s="283"/>
      <c r="AJ59" s="284"/>
      <c r="AK59" s="262"/>
      <c r="AM59" s="283"/>
      <c r="AO59" s="283"/>
      <c r="AP59" s="283"/>
      <c r="AQ59" s="275"/>
      <c r="AS59" s="262"/>
      <c r="AT59" s="282"/>
      <c r="AU59" s="282"/>
      <c r="AV59" s="256"/>
      <c r="AW59" s="282"/>
      <c r="AX59" s="282"/>
      <c r="AY59" s="262"/>
      <c r="AZ59" s="283"/>
      <c r="BA59" s="283"/>
      <c r="BD59" s="284"/>
      <c r="BE59" s="262"/>
      <c r="BF59" s="283"/>
      <c r="BG59" s="283"/>
      <c r="BI59" s="283"/>
      <c r="BJ59" s="283"/>
      <c r="BK59" s="275"/>
      <c r="BM59" s="262"/>
      <c r="BN59" s="282"/>
      <c r="BO59" s="282"/>
      <c r="BP59" s="256"/>
      <c r="BQ59" s="282"/>
      <c r="BR59" s="282"/>
      <c r="BS59" s="262"/>
      <c r="BT59" s="283"/>
      <c r="BU59" s="283"/>
      <c r="BX59" s="284"/>
      <c r="BY59" s="262"/>
      <c r="BZ59" s="283"/>
      <c r="CA59" s="283"/>
      <c r="CC59" s="283"/>
      <c r="CD59" s="283"/>
      <c r="CE59" s="262"/>
      <c r="CG59" s="262"/>
      <c r="CH59" s="282"/>
      <c r="CI59" s="282"/>
      <c r="CJ59" s="256"/>
      <c r="CK59" s="282"/>
      <c r="CL59" s="282"/>
      <c r="CM59" s="262"/>
      <c r="CN59" s="283"/>
      <c r="CO59" s="283"/>
      <c r="CR59" s="284"/>
      <c r="CS59" s="262"/>
      <c r="CT59" s="283"/>
      <c r="CU59" s="283"/>
      <c r="CW59" s="283"/>
      <c r="CX59" s="283"/>
      <c r="CY59" s="275"/>
      <c r="DA59" s="262"/>
      <c r="DB59" s="282"/>
      <c r="DC59" s="282"/>
      <c r="DD59" s="256"/>
      <c r="DE59" s="282"/>
      <c r="DF59" s="282"/>
      <c r="DG59" s="262"/>
      <c r="DH59" s="283"/>
      <c r="DI59" s="283"/>
      <c r="DL59" s="284"/>
      <c r="DM59" s="262"/>
      <c r="DN59" s="283"/>
      <c r="DO59" s="283"/>
      <c r="DQ59" s="283"/>
      <c r="DR59" s="283"/>
      <c r="DS59" s="275"/>
      <c r="DU59" s="262"/>
      <c r="DV59" s="282"/>
      <c r="DW59" s="282"/>
      <c r="DX59" s="256"/>
      <c r="DY59" s="282"/>
      <c r="DZ59" s="282"/>
      <c r="EA59" s="262"/>
      <c r="EC59" s="285"/>
      <c r="EF59" s="284"/>
      <c r="EG59" s="262"/>
      <c r="EH59" s="283"/>
      <c r="EI59" s="283"/>
      <c r="EK59" s="283"/>
      <c r="EL59" s="283"/>
      <c r="EM59" s="275"/>
      <c r="EO59" s="262"/>
      <c r="EP59" s="282"/>
      <c r="EQ59" s="282"/>
      <c r="ER59" s="256"/>
      <c r="ES59" s="282"/>
      <c r="ET59" s="282"/>
      <c r="EU59" s="262"/>
      <c r="EV59" s="283"/>
      <c r="EW59" s="283"/>
      <c r="EZ59" s="284"/>
      <c r="FA59" s="262"/>
      <c r="FB59" s="283"/>
      <c r="FC59" s="283"/>
      <c r="FE59" s="283"/>
      <c r="FF59" s="283"/>
      <c r="FG59" s="275"/>
      <c r="FI59" s="262"/>
      <c r="FJ59" s="282"/>
      <c r="FK59" s="282"/>
      <c r="FL59" s="256"/>
      <c r="FM59" s="282"/>
      <c r="FN59" s="282"/>
      <c r="FO59" s="262"/>
      <c r="FP59" s="283"/>
      <c r="FQ59" s="283"/>
      <c r="FT59" s="284"/>
      <c r="FU59" s="262"/>
      <c r="FV59" s="283"/>
      <c r="FW59" s="283"/>
      <c r="FY59" s="283"/>
      <c r="FZ59" s="283"/>
      <c r="GA59" s="275"/>
      <c r="GG59" s="283"/>
      <c r="GI59" s="286"/>
      <c r="GN59" s="284"/>
      <c r="GU59" s="275"/>
      <c r="HA59" s="283"/>
      <c r="HC59" s="286"/>
      <c r="HH59" s="284"/>
      <c r="HO59" s="275"/>
      <c r="HU59" s="283"/>
      <c r="HW59" s="286"/>
      <c r="IB59" s="284"/>
      <c r="II59" s="275"/>
      <c r="IO59" s="283"/>
      <c r="IQ59" s="286"/>
      <c r="IV59" s="284"/>
    </row>
    <row r="60" spans="2:262" s="281" customFormat="1" ht="13.5" customHeight="1" x14ac:dyDescent="0.25">
      <c r="B60" s="256"/>
      <c r="C60" s="275"/>
      <c r="E60" s="262"/>
      <c r="F60" s="282"/>
      <c r="G60" s="283"/>
      <c r="H60" s="256"/>
      <c r="I60" s="282"/>
      <c r="J60" s="283"/>
      <c r="K60" s="262"/>
      <c r="L60" s="283"/>
      <c r="M60" s="283"/>
      <c r="P60" s="284"/>
      <c r="Q60" s="262"/>
      <c r="R60" s="283"/>
      <c r="S60" s="283"/>
      <c r="U60" s="283"/>
      <c r="V60" s="283"/>
      <c r="W60" s="275"/>
      <c r="Y60" s="262"/>
      <c r="Z60" s="282"/>
      <c r="AA60" s="282"/>
      <c r="AB60" s="256"/>
      <c r="AC60" s="282"/>
      <c r="AD60" s="282"/>
      <c r="AE60" s="262"/>
      <c r="AF60" s="283"/>
      <c r="AG60" s="283"/>
      <c r="AJ60" s="284"/>
      <c r="AK60" s="262"/>
      <c r="AM60" s="283"/>
      <c r="AO60" s="283"/>
      <c r="AP60" s="283"/>
      <c r="AQ60" s="275"/>
      <c r="AS60" s="262"/>
      <c r="AT60" s="282"/>
      <c r="AU60" s="282"/>
      <c r="AV60" s="256"/>
      <c r="AW60" s="282"/>
      <c r="AX60" s="282"/>
      <c r="AY60" s="262"/>
      <c r="AZ60" s="283"/>
      <c r="BA60" s="283"/>
      <c r="BD60" s="284"/>
      <c r="BE60" s="262"/>
      <c r="BF60" s="283"/>
      <c r="BG60" s="283"/>
      <c r="BI60" s="283"/>
      <c r="BJ60" s="283"/>
      <c r="BK60" s="275"/>
      <c r="BM60" s="262"/>
      <c r="BN60" s="282"/>
      <c r="BO60" s="282"/>
      <c r="BP60" s="256"/>
      <c r="BQ60" s="282"/>
      <c r="BR60" s="282"/>
      <c r="BS60" s="262"/>
      <c r="BT60" s="283"/>
      <c r="BU60" s="283"/>
      <c r="BX60" s="284"/>
      <c r="BY60" s="262"/>
      <c r="BZ60" s="283"/>
      <c r="CA60" s="283"/>
      <c r="CC60" s="283"/>
      <c r="CD60" s="283"/>
      <c r="CE60" s="262"/>
      <c r="CG60" s="262"/>
      <c r="CH60" s="282"/>
      <c r="CI60" s="282"/>
      <c r="CJ60" s="256"/>
      <c r="CK60" s="282"/>
      <c r="CL60" s="282"/>
      <c r="CM60" s="262"/>
      <c r="CN60" s="283"/>
      <c r="CO60" s="283"/>
      <c r="CR60" s="284"/>
      <c r="CS60" s="262"/>
      <c r="CT60" s="283"/>
      <c r="CU60" s="283"/>
      <c r="CW60" s="283"/>
      <c r="CX60" s="283"/>
      <c r="CY60" s="275"/>
      <c r="DA60" s="262"/>
      <c r="DB60" s="282"/>
      <c r="DC60" s="282"/>
      <c r="DD60" s="256"/>
      <c r="DE60" s="282"/>
      <c r="DF60" s="282"/>
      <c r="DG60" s="262"/>
      <c r="DH60" s="283"/>
      <c r="DI60" s="283"/>
      <c r="DL60" s="284"/>
      <c r="DM60" s="262"/>
      <c r="DN60" s="283"/>
      <c r="DO60" s="283"/>
      <c r="DQ60" s="283"/>
      <c r="DR60" s="283"/>
      <c r="DS60" s="275"/>
      <c r="DU60" s="262"/>
      <c r="DV60" s="282"/>
      <c r="DW60" s="282"/>
      <c r="DX60" s="256"/>
      <c r="DY60" s="282"/>
      <c r="DZ60" s="282"/>
      <c r="EA60" s="262"/>
      <c r="EC60" s="285"/>
      <c r="EF60" s="284"/>
      <c r="EG60" s="262"/>
      <c r="EH60" s="283"/>
      <c r="EI60" s="283"/>
      <c r="EK60" s="283"/>
      <c r="EL60" s="283"/>
      <c r="EM60" s="275"/>
      <c r="EO60" s="262"/>
      <c r="EP60" s="282"/>
      <c r="EQ60" s="282"/>
      <c r="ER60" s="256"/>
      <c r="ES60" s="282"/>
      <c r="ET60" s="282"/>
      <c r="EU60" s="262"/>
      <c r="EV60" s="283"/>
      <c r="EW60" s="283"/>
      <c r="EZ60" s="284"/>
      <c r="FA60" s="262"/>
      <c r="FB60" s="283"/>
      <c r="FC60" s="283"/>
      <c r="FE60" s="283"/>
      <c r="FF60" s="283"/>
      <c r="FG60" s="275"/>
      <c r="FI60" s="262"/>
      <c r="FJ60" s="282"/>
      <c r="FK60" s="282"/>
      <c r="FL60" s="256"/>
      <c r="FM60" s="282"/>
      <c r="FN60" s="282"/>
      <c r="FO60" s="262"/>
      <c r="FP60" s="283"/>
      <c r="FQ60" s="283"/>
      <c r="FT60" s="284"/>
      <c r="FU60" s="262"/>
      <c r="FV60" s="283"/>
      <c r="FW60" s="283"/>
      <c r="FY60" s="283"/>
      <c r="FZ60" s="283"/>
      <c r="GA60" s="275"/>
      <c r="GG60" s="283"/>
      <c r="GI60" s="286"/>
      <c r="GN60" s="284"/>
      <c r="GU60" s="275"/>
      <c r="HA60" s="283"/>
      <c r="HC60" s="286"/>
      <c r="HH60" s="284"/>
      <c r="HO60" s="275"/>
      <c r="HU60" s="283"/>
      <c r="HW60" s="286"/>
      <c r="IB60" s="284"/>
      <c r="II60" s="275"/>
      <c r="IO60" s="283"/>
      <c r="IQ60" s="286"/>
      <c r="IV60" s="284"/>
    </row>
    <row r="61" spans="2:262" s="281" customFormat="1" ht="13.5" customHeight="1" x14ac:dyDescent="0.25">
      <c r="B61" s="256"/>
      <c r="C61" s="275"/>
      <c r="E61" s="262"/>
      <c r="F61" s="282"/>
      <c r="G61" s="283"/>
      <c r="H61" s="256"/>
      <c r="I61" s="282"/>
      <c r="J61" s="283"/>
      <c r="K61" s="262"/>
      <c r="L61" s="283"/>
      <c r="M61" s="283"/>
      <c r="P61" s="284"/>
      <c r="Q61" s="262"/>
      <c r="R61" s="283"/>
      <c r="S61" s="283"/>
      <c r="U61" s="283"/>
      <c r="V61" s="283"/>
      <c r="W61" s="275"/>
      <c r="Y61" s="262"/>
      <c r="Z61" s="282"/>
      <c r="AA61" s="282"/>
      <c r="AB61" s="256"/>
      <c r="AC61" s="282"/>
      <c r="AD61" s="282"/>
      <c r="AE61" s="262"/>
      <c r="AF61" s="283"/>
      <c r="AG61" s="283"/>
      <c r="AJ61" s="284"/>
      <c r="AK61" s="262"/>
      <c r="AM61" s="283"/>
      <c r="AO61" s="283"/>
      <c r="AP61" s="283"/>
      <c r="AQ61" s="275"/>
      <c r="AS61" s="262"/>
      <c r="AT61" s="282"/>
      <c r="AU61" s="282"/>
      <c r="AV61" s="256"/>
      <c r="AW61" s="282"/>
      <c r="AX61" s="282"/>
      <c r="AY61" s="262"/>
      <c r="AZ61" s="283"/>
      <c r="BA61" s="283"/>
      <c r="BD61" s="284"/>
      <c r="BE61" s="262"/>
      <c r="BF61" s="283"/>
      <c r="BG61" s="283"/>
      <c r="BI61" s="283"/>
      <c r="BJ61" s="283"/>
      <c r="BK61" s="275"/>
      <c r="BM61" s="262"/>
      <c r="BN61" s="282"/>
      <c r="BO61" s="282"/>
      <c r="BP61" s="256"/>
      <c r="BQ61" s="282"/>
      <c r="BR61" s="282"/>
      <c r="BS61" s="262"/>
      <c r="BT61" s="283"/>
      <c r="BU61" s="283"/>
      <c r="BX61" s="284"/>
      <c r="BY61" s="262"/>
      <c r="BZ61" s="283"/>
      <c r="CA61" s="283"/>
      <c r="CC61" s="283"/>
      <c r="CD61" s="283"/>
      <c r="CE61" s="262"/>
      <c r="CG61" s="262"/>
      <c r="CH61" s="282"/>
      <c r="CI61" s="282"/>
      <c r="CJ61" s="256"/>
      <c r="CK61" s="282"/>
      <c r="CL61" s="282"/>
      <c r="CM61" s="262"/>
      <c r="CN61" s="283"/>
      <c r="CO61" s="283"/>
      <c r="CR61" s="284"/>
      <c r="CS61" s="262"/>
      <c r="CT61" s="283"/>
      <c r="CU61" s="283"/>
      <c r="CW61" s="283"/>
      <c r="CX61" s="283"/>
      <c r="CY61" s="275"/>
      <c r="DA61" s="262"/>
      <c r="DB61" s="282"/>
      <c r="DC61" s="282"/>
      <c r="DD61" s="256"/>
      <c r="DE61" s="282"/>
      <c r="DF61" s="282"/>
      <c r="DG61" s="262"/>
      <c r="DH61" s="283"/>
      <c r="DI61" s="283"/>
      <c r="DL61" s="284"/>
      <c r="DM61" s="262"/>
      <c r="DN61" s="283"/>
      <c r="DO61" s="283"/>
      <c r="DQ61" s="283"/>
      <c r="DR61" s="283"/>
      <c r="DS61" s="275"/>
      <c r="DU61" s="262"/>
      <c r="DV61" s="282"/>
      <c r="DW61" s="282"/>
      <c r="DX61" s="256"/>
      <c r="DY61" s="282"/>
      <c r="DZ61" s="282"/>
      <c r="EA61" s="262"/>
      <c r="EC61" s="285"/>
      <c r="EF61" s="284"/>
      <c r="EG61" s="262"/>
      <c r="EH61" s="283"/>
      <c r="EI61" s="283"/>
      <c r="EK61" s="283"/>
      <c r="EL61" s="283"/>
      <c r="EM61" s="275"/>
      <c r="EO61" s="262"/>
      <c r="EP61" s="282"/>
      <c r="EQ61" s="282"/>
      <c r="ER61" s="256"/>
      <c r="ES61" s="282"/>
      <c r="ET61" s="282"/>
      <c r="EU61" s="262"/>
      <c r="EV61" s="283"/>
      <c r="EW61" s="283"/>
      <c r="EZ61" s="284"/>
      <c r="FA61" s="262"/>
      <c r="FB61" s="283"/>
      <c r="FC61" s="283"/>
      <c r="FE61" s="283"/>
      <c r="FF61" s="283"/>
      <c r="FG61" s="275"/>
      <c r="FI61" s="262"/>
      <c r="FJ61" s="282"/>
      <c r="FK61" s="282"/>
      <c r="FL61" s="256"/>
      <c r="FM61" s="282"/>
      <c r="FN61" s="282"/>
      <c r="FO61" s="262"/>
      <c r="FP61" s="283"/>
      <c r="FQ61" s="283"/>
      <c r="FT61" s="284"/>
      <c r="FU61" s="262"/>
      <c r="FV61" s="283"/>
      <c r="FW61" s="283"/>
      <c r="FY61" s="283"/>
      <c r="FZ61" s="283"/>
      <c r="GA61" s="275"/>
      <c r="GG61" s="283"/>
      <c r="GI61" s="286"/>
      <c r="GN61" s="284"/>
      <c r="GU61" s="275"/>
      <c r="HA61" s="283"/>
      <c r="HC61" s="286"/>
      <c r="HH61" s="284"/>
      <c r="HO61" s="275"/>
      <c r="HU61" s="283"/>
      <c r="HW61" s="286"/>
      <c r="IB61" s="284"/>
      <c r="II61" s="275"/>
      <c r="IO61" s="283"/>
      <c r="IQ61" s="286"/>
      <c r="IV61" s="284"/>
    </row>
    <row r="62" spans="2:262" s="281" customFormat="1" ht="13.5" customHeight="1" x14ac:dyDescent="0.25">
      <c r="B62" s="256"/>
      <c r="C62" s="275"/>
      <c r="E62" s="262"/>
      <c r="F62" s="282"/>
      <c r="G62" s="283"/>
      <c r="H62" s="256"/>
      <c r="I62" s="282"/>
      <c r="J62" s="283"/>
      <c r="K62" s="262"/>
      <c r="L62" s="283"/>
      <c r="M62" s="283"/>
      <c r="P62" s="284"/>
      <c r="Q62" s="262"/>
      <c r="R62" s="283"/>
      <c r="S62" s="283"/>
      <c r="U62" s="283"/>
      <c r="V62" s="283"/>
      <c r="W62" s="275"/>
      <c r="Y62" s="262"/>
      <c r="Z62" s="282"/>
      <c r="AA62" s="282"/>
      <c r="AB62" s="256"/>
      <c r="AC62" s="282"/>
      <c r="AD62" s="282"/>
      <c r="AE62" s="262"/>
      <c r="AF62" s="283"/>
      <c r="AG62" s="283"/>
      <c r="AJ62" s="284"/>
      <c r="AK62" s="262"/>
      <c r="AM62" s="283"/>
      <c r="AO62" s="283"/>
      <c r="AP62" s="283"/>
      <c r="AQ62" s="275"/>
      <c r="AS62" s="262"/>
      <c r="AT62" s="282"/>
      <c r="AU62" s="282"/>
      <c r="AV62" s="256"/>
      <c r="AW62" s="282"/>
      <c r="AX62" s="282"/>
      <c r="AY62" s="262"/>
      <c r="AZ62" s="283"/>
      <c r="BA62" s="283"/>
      <c r="BD62" s="284"/>
      <c r="BE62" s="262"/>
      <c r="BF62" s="283"/>
      <c r="BG62" s="283"/>
      <c r="BI62" s="283"/>
      <c r="BJ62" s="283"/>
      <c r="BK62" s="275"/>
      <c r="BM62" s="262"/>
      <c r="BN62" s="282"/>
      <c r="BO62" s="282"/>
      <c r="BP62" s="256"/>
      <c r="BQ62" s="282"/>
      <c r="BR62" s="282"/>
      <c r="BS62" s="262"/>
      <c r="BT62" s="283"/>
      <c r="BU62" s="283"/>
      <c r="BX62" s="284"/>
      <c r="BY62" s="262"/>
      <c r="BZ62" s="283"/>
      <c r="CA62" s="283"/>
      <c r="CC62" s="283"/>
      <c r="CD62" s="283"/>
      <c r="CE62" s="262"/>
      <c r="CG62" s="262"/>
      <c r="CH62" s="282"/>
      <c r="CI62" s="282"/>
      <c r="CJ62" s="256"/>
      <c r="CK62" s="282"/>
      <c r="CL62" s="282"/>
      <c r="CM62" s="262"/>
      <c r="CN62" s="283"/>
      <c r="CO62" s="283"/>
      <c r="CR62" s="284"/>
      <c r="CS62" s="262"/>
      <c r="CT62" s="283"/>
      <c r="CU62" s="283"/>
      <c r="CW62" s="283"/>
      <c r="CX62" s="283"/>
      <c r="CY62" s="275"/>
      <c r="DA62" s="262"/>
      <c r="DB62" s="282"/>
      <c r="DC62" s="282"/>
      <c r="DD62" s="256"/>
      <c r="DE62" s="282"/>
      <c r="DF62" s="282"/>
      <c r="DG62" s="262"/>
      <c r="DH62" s="283"/>
      <c r="DI62" s="283"/>
      <c r="DL62" s="284"/>
      <c r="DM62" s="262"/>
      <c r="DN62" s="283"/>
      <c r="DO62" s="283"/>
      <c r="DQ62" s="283"/>
      <c r="DR62" s="283"/>
      <c r="DS62" s="275"/>
      <c r="DU62" s="262"/>
      <c r="DV62" s="282"/>
      <c r="DW62" s="282"/>
      <c r="DX62" s="256"/>
      <c r="DY62" s="282"/>
      <c r="DZ62" s="282"/>
      <c r="EA62" s="262"/>
      <c r="EC62" s="285"/>
      <c r="EF62" s="284"/>
      <c r="EG62" s="262"/>
      <c r="EH62" s="283"/>
      <c r="EI62" s="283"/>
      <c r="EK62" s="283"/>
      <c r="EL62" s="283"/>
      <c r="EM62" s="275"/>
      <c r="EO62" s="262"/>
      <c r="EP62" s="282"/>
      <c r="EQ62" s="282"/>
      <c r="ER62" s="256"/>
      <c r="ES62" s="282"/>
      <c r="ET62" s="282"/>
      <c r="EU62" s="262"/>
      <c r="EV62" s="283"/>
      <c r="EW62" s="283"/>
      <c r="EZ62" s="284"/>
      <c r="FA62" s="262"/>
      <c r="FB62" s="283"/>
      <c r="FC62" s="283"/>
      <c r="FE62" s="283"/>
      <c r="FF62" s="283"/>
      <c r="FG62" s="275"/>
      <c r="FI62" s="262"/>
      <c r="FJ62" s="282"/>
      <c r="FK62" s="282"/>
      <c r="FL62" s="256"/>
      <c r="FM62" s="282"/>
      <c r="FN62" s="282"/>
      <c r="FO62" s="262"/>
      <c r="FP62" s="283"/>
      <c r="FQ62" s="283"/>
      <c r="FT62" s="284"/>
      <c r="FU62" s="262"/>
      <c r="FV62" s="283"/>
      <c r="FW62" s="283"/>
      <c r="FY62" s="283"/>
      <c r="FZ62" s="283"/>
      <c r="GA62" s="275"/>
      <c r="GG62" s="283"/>
      <c r="GI62" s="286"/>
      <c r="GN62" s="284"/>
      <c r="GU62" s="275"/>
      <c r="HA62" s="283"/>
      <c r="HC62" s="286"/>
      <c r="HH62" s="284"/>
      <c r="HO62" s="275"/>
      <c r="HU62" s="283"/>
      <c r="HW62" s="286"/>
      <c r="IB62" s="284"/>
      <c r="II62" s="275"/>
      <c r="IO62" s="283"/>
      <c r="IQ62" s="286"/>
      <c r="IV62" s="284"/>
    </row>
    <row r="63" spans="2:262" s="281" customFormat="1" ht="13.5" customHeight="1" x14ac:dyDescent="0.25">
      <c r="B63" s="256"/>
      <c r="C63" s="275"/>
      <c r="E63" s="262"/>
      <c r="F63" s="282"/>
      <c r="G63" s="283"/>
      <c r="H63" s="256"/>
      <c r="I63" s="282"/>
      <c r="J63" s="283"/>
      <c r="K63" s="262"/>
      <c r="L63" s="283"/>
      <c r="M63" s="283"/>
      <c r="P63" s="284"/>
      <c r="Q63" s="262"/>
      <c r="R63" s="283"/>
      <c r="S63" s="283"/>
      <c r="U63" s="283"/>
      <c r="V63" s="283"/>
      <c r="W63" s="275"/>
      <c r="Y63" s="262"/>
      <c r="Z63" s="282"/>
      <c r="AA63" s="282"/>
      <c r="AB63" s="256"/>
      <c r="AC63" s="282"/>
      <c r="AD63" s="282"/>
      <c r="AE63" s="262"/>
      <c r="AF63" s="283"/>
      <c r="AG63" s="283"/>
      <c r="AJ63" s="284"/>
      <c r="AK63" s="262"/>
      <c r="AM63" s="283"/>
      <c r="AO63" s="283"/>
      <c r="AP63" s="283"/>
      <c r="AQ63" s="275"/>
      <c r="AS63" s="262"/>
      <c r="AT63" s="282"/>
      <c r="AU63" s="282"/>
      <c r="AV63" s="256"/>
      <c r="AW63" s="282"/>
      <c r="AX63" s="282"/>
      <c r="AY63" s="262"/>
      <c r="AZ63" s="283"/>
      <c r="BA63" s="283"/>
      <c r="BD63" s="284"/>
      <c r="BE63" s="262"/>
      <c r="BF63" s="283"/>
      <c r="BG63" s="283"/>
      <c r="BI63" s="283"/>
      <c r="BJ63" s="283"/>
      <c r="BK63" s="275"/>
      <c r="BM63" s="262"/>
      <c r="BN63" s="282"/>
      <c r="BO63" s="282"/>
      <c r="BP63" s="256"/>
      <c r="BQ63" s="282"/>
      <c r="BR63" s="282"/>
      <c r="BS63" s="262"/>
      <c r="BT63" s="283"/>
      <c r="BU63" s="283"/>
      <c r="BX63" s="284"/>
      <c r="BY63" s="262"/>
      <c r="BZ63" s="283"/>
      <c r="CA63" s="283"/>
      <c r="CC63" s="283"/>
      <c r="CD63" s="283"/>
      <c r="CE63" s="262"/>
      <c r="CG63" s="262"/>
      <c r="CH63" s="282"/>
      <c r="CI63" s="282"/>
      <c r="CJ63" s="256"/>
      <c r="CK63" s="282"/>
      <c r="CL63" s="282"/>
      <c r="CM63" s="262"/>
      <c r="CN63" s="283"/>
      <c r="CO63" s="283"/>
      <c r="CR63" s="284"/>
      <c r="CS63" s="262"/>
      <c r="CT63" s="283"/>
      <c r="CU63" s="283"/>
      <c r="CW63" s="283"/>
      <c r="CX63" s="283"/>
      <c r="CY63" s="275"/>
      <c r="DA63" s="262"/>
      <c r="DB63" s="282"/>
      <c r="DC63" s="282"/>
      <c r="DD63" s="256"/>
      <c r="DE63" s="282"/>
      <c r="DF63" s="282"/>
      <c r="DG63" s="262"/>
      <c r="DH63" s="283"/>
      <c r="DI63" s="283"/>
      <c r="DL63" s="284"/>
      <c r="DM63" s="262"/>
      <c r="DN63" s="283"/>
      <c r="DO63" s="283"/>
      <c r="DQ63" s="283"/>
      <c r="DR63" s="283"/>
      <c r="DS63" s="275"/>
      <c r="DU63" s="262"/>
      <c r="DV63" s="282"/>
      <c r="DW63" s="282"/>
      <c r="DX63" s="256"/>
      <c r="DY63" s="282"/>
      <c r="DZ63" s="282"/>
      <c r="EA63" s="262"/>
      <c r="EC63" s="285"/>
      <c r="EF63" s="284"/>
      <c r="EG63" s="262"/>
      <c r="EH63" s="283"/>
      <c r="EI63" s="283"/>
      <c r="EK63" s="283"/>
      <c r="EL63" s="283"/>
      <c r="EM63" s="275"/>
      <c r="EO63" s="262"/>
      <c r="EP63" s="282"/>
      <c r="EQ63" s="282"/>
      <c r="ER63" s="256"/>
      <c r="ES63" s="282"/>
      <c r="ET63" s="282"/>
      <c r="EU63" s="262"/>
      <c r="EV63" s="283"/>
      <c r="EW63" s="283"/>
      <c r="EZ63" s="284"/>
      <c r="FA63" s="262"/>
      <c r="FB63" s="283"/>
      <c r="FC63" s="283"/>
      <c r="FE63" s="283"/>
      <c r="FF63" s="283"/>
      <c r="FG63" s="275"/>
      <c r="FI63" s="262"/>
      <c r="FJ63" s="282"/>
      <c r="FK63" s="282"/>
      <c r="FL63" s="256"/>
      <c r="FM63" s="282"/>
      <c r="FN63" s="282"/>
      <c r="FO63" s="262"/>
      <c r="FP63" s="283"/>
      <c r="FQ63" s="283"/>
      <c r="FT63" s="284"/>
      <c r="FU63" s="262"/>
      <c r="FV63" s="283"/>
      <c r="FW63" s="283"/>
      <c r="FY63" s="283"/>
      <c r="FZ63" s="283"/>
      <c r="GA63" s="275"/>
      <c r="GG63" s="283"/>
      <c r="GI63" s="286"/>
      <c r="GN63" s="284"/>
      <c r="GU63" s="275"/>
      <c r="HA63" s="283"/>
      <c r="HC63" s="286"/>
      <c r="HH63" s="284"/>
      <c r="HO63" s="275"/>
      <c r="HU63" s="283"/>
      <c r="HW63" s="286"/>
      <c r="IB63" s="284"/>
      <c r="II63" s="275"/>
      <c r="IO63" s="283"/>
      <c r="IQ63" s="286"/>
      <c r="IV63" s="284"/>
    </row>
    <row r="64" spans="2:262" s="281" customFormat="1" ht="13.5" customHeight="1" x14ac:dyDescent="0.25">
      <c r="B64" s="256"/>
      <c r="C64" s="275"/>
      <c r="E64" s="262"/>
      <c r="F64" s="282"/>
      <c r="G64" s="283"/>
      <c r="H64" s="256"/>
      <c r="I64" s="282"/>
      <c r="J64" s="283"/>
      <c r="K64" s="262"/>
      <c r="L64" s="283"/>
      <c r="M64" s="283"/>
      <c r="P64" s="284"/>
      <c r="Q64" s="262"/>
      <c r="R64" s="283"/>
      <c r="S64" s="283"/>
      <c r="U64" s="283"/>
      <c r="V64" s="283"/>
      <c r="W64" s="275"/>
      <c r="Y64" s="262"/>
      <c r="Z64" s="282"/>
      <c r="AA64" s="282"/>
      <c r="AB64" s="256"/>
      <c r="AC64" s="282"/>
      <c r="AD64" s="282"/>
      <c r="AE64" s="262"/>
      <c r="AF64" s="283"/>
      <c r="AG64" s="283"/>
      <c r="AJ64" s="284"/>
      <c r="AK64" s="262"/>
      <c r="AM64" s="283"/>
      <c r="AO64" s="283"/>
      <c r="AP64" s="283"/>
      <c r="AQ64" s="275"/>
      <c r="AS64" s="262"/>
      <c r="AT64" s="282"/>
      <c r="AU64" s="282"/>
      <c r="AV64" s="256"/>
      <c r="AW64" s="282"/>
      <c r="AX64" s="282"/>
      <c r="AY64" s="262"/>
      <c r="AZ64" s="283"/>
      <c r="BA64" s="283"/>
      <c r="BD64" s="284"/>
      <c r="BE64" s="262"/>
      <c r="BF64" s="283"/>
      <c r="BG64" s="283"/>
      <c r="BI64" s="283"/>
      <c r="BJ64" s="283"/>
      <c r="BK64" s="275"/>
      <c r="BM64" s="262"/>
      <c r="BN64" s="282"/>
      <c r="BO64" s="282"/>
      <c r="BP64" s="256"/>
      <c r="BQ64" s="282"/>
      <c r="BR64" s="282"/>
      <c r="BS64" s="262"/>
      <c r="BT64" s="283"/>
      <c r="BU64" s="283"/>
      <c r="BX64" s="284"/>
      <c r="BY64" s="262"/>
      <c r="BZ64" s="283"/>
      <c r="CA64" s="283"/>
      <c r="CC64" s="283"/>
      <c r="CD64" s="283"/>
      <c r="CE64" s="262"/>
      <c r="CG64" s="262"/>
      <c r="CH64" s="282"/>
      <c r="CI64" s="282"/>
      <c r="CJ64" s="256"/>
      <c r="CK64" s="282"/>
      <c r="CL64" s="282"/>
      <c r="CM64" s="262"/>
      <c r="CN64" s="283"/>
      <c r="CO64" s="283"/>
      <c r="CR64" s="284"/>
      <c r="CS64" s="262"/>
      <c r="CT64" s="283"/>
      <c r="CU64" s="283"/>
      <c r="CW64" s="283"/>
      <c r="CX64" s="283"/>
      <c r="CY64" s="275"/>
      <c r="DA64" s="262"/>
      <c r="DB64" s="282"/>
      <c r="DC64" s="282"/>
      <c r="DD64" s="256"/>
      <c r="DE64" s="282"/>
      <c r="DF64" s="282"/>
      <c r="DG64" s="262"/>
      <c r="DH64" s="283"/>
      <c r="DI64" s="283"/>
      <c r="DL64" s="284"/>
      <c r="DM64" s="262"/>
      <c r="DN64" s="283"/>
      <c r="DO64" s="283"/>
      <c r="DQ64" s="283"/>
      <c r="DR64" s="283"/>
      <c r="DS64" s="275"/>
      <c r="DU64" s="262"/>
      <c r="DV64" s="282"/>
      <c r="DW64" s="282"/>
      <c r="DX64" s="256"/>
      <c r="DY64" s="282"/>
      <c r="DZ64" s="282"/>
      <c r="EA64" s="262"/>
      <c r="EC64" s="285"/>
      <c r="EF64" s="284"/>
      <c r="EG64" s="262"/>
      <c r="EH64" s="283"/>
      <c r="EI64" s="283"/>
      <c r="EK64" s="283"/>
      <c r="EL64" s="283"/>
      <c r="EM64" s="275"/>
      <c r="EO64" s="262"/>
      <c r="EP64" s="282"/>
      <c r="EQ64" s="282"/>
      <c r="ER64" s="256"/>
      <c r="ES64" s="282"/>
      <c r="ET64" s="282"/>
      <c r="EU64" s="262"/>
      <c r="EV64" s="283"/>
      <c r="EW64" s="283"/>
      <c r="EZ64" s="284"/>
      <c r="FA64" s="262"/>
      <c r="FB64" s="283"/>
      <c r="FC64" s="283"/>
      <c r="FE64" s="283"/>
      <c r="FF64" s="283"/>
      <c r="FG64" s="275"/>
      <c r="FI64" s="262"/>
      <c r="FJ64" s="282"/>
      <c r="FK64" s="282"/>
      <c r="FL64" s="256"/>
      <c r="FM64" s="282"/>
      <c r="FN64" s="282"/>
      <c r="FO64" s="262"/>
      <c r="FP64" s="283"/>
      <c r="FQ64" s="283"/>
      <c r="FT64" s="284"/>
      <c r="FU64" s="262"/>
      <c r="FV64" s="283"/>
      <c r="FW64" s="283"/>
      <c r="FY64" s="283"/>
      <c r="FZ64" s="283"/>
      <c r="GA64" s="275"/>
      <c r="GG64" s="283"/>
      <c r="GI64" s="286"/>
      <c r="GN64" s="284"/>
      <c r="GU64" s="275"/>
      <c r="HA64" s="283"/>
      <c r="HC64" s="286"/>
      <c r="HH64" s="284"/>
      <c r="HO64" s="275"/>
      <c r="HU64" s="283"/>
      <c r="HW64" s="286"/>
      <c r="IB64" s="284"/>
      <c r="II64" s="275"/>
      <c r="IO64" s="283"/>
      <c r="IQ64" s="286"/>
      <c r="IV64" s="284"/>
    </row>
    <row r="65" spans="2:256" s="281" customFormat="1" ht="13.5" customHeight="1" x14ac:dyDescent="0.25">
      <c r="B65" s="256"/>
      <c r="C65" s="275"/>
      <c r="E65" s="262"/>
      <c r="F65" s="282"/>
      <c r="G65" s="283"/>
      <c r="H65" s="256"/>
      <c r="I65" s="282"/>
      <c r="J65" s="283"/>
      <c r="K65" s="262"/>
      <c r="L65" s="283"/>
      <c r="M65" s="283"/>
      <c r="P65" s="284"/>
      <c r="Q65" s="262"/>
      <c r="R65" s="283"/>
      <c r="S65" s="283"/>
      <c r="U65" s="283"/>
      <c r="V65" s="283"/>
      <c r="W65" s="275"/>
      <c r="Y65" s="262"/>
      <c r="Z65" s="282"/>
      <c r="AA65" s="282"/>
      <c r="AB65" s="256"/>
      <c r="AC65" s="282"/>
      <c r="AD65" s="282"/>
      <c r="AE65" s="262"/>
      <c r="AF65" s="283"/>
      <c r="AG65" s="283"/>
      <c r="AJ65" s="284"/>
      <c r="AK65" s="262"/>
      <c r="AM65" s="283"/>
      <c r="AO65" s="283"/>
      <c r="AP65" s="283"/>
      <c r="AQ65" s="275"/>
      <c r="AS65" s="262"/>
      <c r="AT65" s="282"/>
      <c r="AU65" s="282"/>
      <c r="AV65" s="256"/>
      <c r="AW65" s="282"/>
      <c r="AX65" s="282"/>
      <c r="AY65" s="262"/>
      <c r="AZ65" s="283"/>
      <c r="BA65" s="283"/>
      <c r="BD65" s="284"/>
      <c r="BE65" s="262"/>
      <c r="BF65" s="283"/>
      <c r="BG65" s="283"/>
      <c r="BI65" s="283"/>
      <c r="BJ65" s="283"/>
      <c r="BK65" s="275"/>
      <c r="BM65" s="262"/>
      <c r="BN65" s="282"/>
      <c r="BO65" s="282"/>
      <c r="BP65" s="256"/>
      <c r="BQ65" s="282"/>
      <c r="BR65" s="282"/>
      <c r="BS65" s="262"/>
      <c r="BT65" s="283"/>
      <c r="BU65" s="283"/>
      <c r="BX65" s="284"/>
      <c r="BY65" s="262"/>
      <c r="BZ65" s="283"/>
      <c r="CA65" s="283"/>
      <c r="CC65" s="283"/>
      <c r="CD65" s="283"/>
      <c r="CE65" s="262"/>
      <c r="CG65" s="262"/>
      <c r="CH65" s="282"/>
      <c r="CI65" s="282"/>
      <c r="CJ65" s="256"/>
      <c r="CK65" s="282"/>
      <c r="CL65" s="282"/>
      <c r="CM65" s="262"/>
      <c r="CN65" s="283"/>
      <c r="CO65" s="283"/>
      <c r="CR65" s="284"/>
      <c r="CS65" s="262"/>
      <c r="CT65" s="283"/>
      <c r="CU65" s="283"/>
      <c r="CW65" s="283"/>
      <c r="CX65" s="283"/>
      <c r="CY65" s="275"/>
      <c r="DA65" s="262"/>
      <c r="DB65" s="282"/>
      <c r="DC65" s="282"/>
      <c r="DD65" s="256"/>
      <c r="DE65" s="282"/>
      <c r="DF65" s="282"/>
      <c r="DG65" s="262"/>
      <c r="DH65" s="283"/>
      <c r="DI65" s="283"/>
      <c r="DL65" s="284"/>
      <c r="DM65" s="262"/>
      <c r="DN65" s="283"/>
      <c r="DO65" s="283"/>
      <c r="DQ65" s="283"/>
      <c r="DR65" s="283"/>
      <c r="DS65" s="275"/>
      <c r="DU65" s="262"/>
      <c r="DV65" s="282"/>
      <c r="DW65" s="282"/>
      <c r="DX65" s="256"/>
      <c r="DY65" s="282"/>
      <c r="DZ65" s="282"/>
      <c r="EA65" s="262"/>
      <c r="EC65" s="285"/>
      <c r="EF65" s="284"/>
      <c r="EG65" s="262"/>
      <c r="EH65" s="283"/>
      <c r="EI65" s="283"/>
      <c r="EK65" s="283"/>
      <c r="EL65" s="283"/>
      <c r="EM65" s="275"/>
      <c r="EO65" s="262"/>
      <c r="EP65" s="282"/>
      <c r="EQ65" s="282"/>
      <c r="ER65" s="256"/>
      <c r="ES65" s="282"/>
      <c r="ET65" s="282"/>
      <c r="EU65" s="262"/>
      <c r="EV65" s="283"/>
      <c r="EW65" s="283"/>
      <c r="EZ65" s="284"/>
      <c r="FA65" s="262"/>
      <c r="FB65" s="283"/>
      <c r="FC65" s="283"/>
      <c r="FE65" s="283"/>
      <c r="FF65" s="283"/>
      <c r="FG65" s="275"/>
      <c r="FI65" s="262"/>
      <c r="FJ65" s="282"/>
      <c r="FK65" s="282"/>
      <c r="FL65" s="256"/>
      <c r="FM65" s="282"/>
      <c r="FN65" s="282"/>
      <c r="FO65" s="262"/>
      <c r="FP65" s="283"/>
      <c r="FQ65" s="283"/>
      <c r="FT65" s="284"/>
      <c r="FU65" s="262"/>
      <c r="FV65" s="283"/>
      <c r="FW65" s="283"/>
      <c r="FY65" s="283"/>
      <c r="FZ65" s="283"/>
      <c r="GA65" s="275"/>
      <c r="GG65" s="283"/>
      <c r="GI65" s="286"/>
      <c r="GN65" s="284"/>
      <c r="GU65" s="275"/>
      <c r="HA65" s="283"/>
      <c r="HC65" s="286"/>
      <c r="HH65" s="284"/>
      <c r="HO65" s="275"/>
      <c r="HU65" s="283"/>
      <c r="HW65" s="286"/>
      <c r="IB65" s="284"/>
      <c r="II65" s="275"/>
      <c r="IO65" s="283"/>
      <c r="IQ65" s="286"/>
      <c r="IV65" s="284"/>
    </row>
    <row r="66" spans="2:256" s="281" customFormat="1" ht="13.5" customHeight="1" x14ac:dyDescent="0.25">
      <c r="B66" s="256"/>
      <c r="C66" s="275"/>
      <c r="E66" s="262"/>
      <c r="F66" s="282"/>
      <c r="G66" s="283"/>
      <c r="H66" s="256"/>
      <c r="I66" s="282"/>
      <c r="J66" s="283"/>
      <c r="K66" s="262"/>
      <c r="L66" s="283"/>
      <c r="M66" s="283"/>
      <c r="P66" s="284"/>
      <c r="Q66" s="262"/>
      <c r="R66" s="283"/>
      <c r="S66" s="283"/>
      <c r="U66" s="283"/>
      <c r="V66" s="283"/>
      <c r="W66" s="275"/>
      <c r="Y66" s="262"/>
      <c r="Z66" s="282"/>
      <c r="AA66" s="282"/>
      <c r="AB66" s="256"/>
      <c r="AC66" s="282"/>
      <c r="AD66" s="282"/>
      <c r="AE66" s="262"/>
      <c r="AF66" s="283"/>
      <c r="AG66" s="283"/>
      <c r="AJ66" s="284"/>
      <c r="AK66" s="262"/>
      <c r="AM66" s="283"/>
      <c r="AO66" s="283"/>
      <c r="AP66" s="283"/>
      <c r="AQ66" s="275"/>
      <c r="AS66" s="262"/>
      <c r="AT66" s="282"/>
      <c r="AU66" s="282"/>
      <c r="AV66" s="256"/>
      <c r="AW66" s="282"/>
      <c r="AX66" s="282"/>
      <c r="AY66" s="262"/>
      <c r="AZ66" s="283"/>
      <c r="BA66" s="283"/>
      <c r="BD66" s="284"/>
      <c r="BE66" s="262"/>
      <c r="BF66" s="283"/>
      <c r="BG66" s="283"/>
      <c r="BI66" s="283"/>
      <c r="BJ66" s="283"/>
      <c r="BK66" s="275"/>
      <c r="BM66" s="262"/>
      <c r="BN66" s="282"/>
      <c r="BO66" s="282"/>
      <c r="BP66" s="256"/>
      <c r="BQ66" s="282"/>
      <c r="BR66" s="282"/>
      <c r="BS66" s="262"/>
      <c r="BT66" s="283"/>
      <c r="BU66" s="283"/>
      <c r="BX66" s="284"/>
      <c r="BY66" s="262"/>
      <c r="BZ66" s="283"/>
      <c r="CA66" s="283"/>
      <c r="CC66" s="283"/>
      <c r="CD66" s="283"/>
      <c r="CE66" s="262"/>
      <c r="CG66" s="262"/>
      <c r="CH66" s="282"/>
      <c r="CI66" s="282"/>
      <c r="CJ66" s="256"/>
      <c r="CK66" s="282"/>
      <c r="CL66" s="282"/>
      <c r="CM66" s="262"/>
      <c r="CN66" s="283"/>
      <c r="CO66" s="283"/>
      <c r="CR66" s="284"/>
      <c r="CS66" s="262"/>
      <c r="CT66" s="283"/>
      <c r="CU66" s="283"/>
      <c r="CW66" s="283"/>
      <c r="CX66" s="283"/>
      <c r="CY66" s="275"/>
      <c r="DA66" s="262"/>
      <c r="DB66" s="282"/>
      <c r="DC66" s="282"/>
      <c r="DD66" s="256"/>
      <c r="DE66" s="282"/>
      <c r="DF66" s="282"/>
      <c r="DG66" s="262"/>
      <c r="DH66" s="283"/>
      <c r="DI66" s="283"/>
      <c r="DL66" s="284"/>
      <c r="DM66" s="262"/>
      <c r="DN66" s="283"/>
      <c r="DO66" s="283"/>
      <c r="DQ66" s="283"/>
      <c r="DR66" s="283"/>
      <c r="DS66" s="275"/>
      <c r="DU66" s="262"/>
      <c r="DV66" s="282"/>
      <c r="DW66" s="282"/>
      <c r="DX66" s="256"/>
      <c r="DY66" s="282"/>
      <c r="DZ66" s="282"/>
      <c r="EA66" s="262"/>
      <c r="EC66" s="285"/>
      <c r="EF66" s="284"/>
      <c r="EG66" s="262"/>
      <c r="EH66" s="283"/>
      <c r="EI66" s="283"/>
      <c r="EK66" s="283"/>
      <c r="EL66" s="283"/>
      <c r="EM66" s="275"/>
      <c r="EO66" s="262"/>
      <c r="EP66" s="282"/>
      <c r="EQ66" s="282"/>
      <c r="ER66" s="256"/>
      <c r="ES66" s="282"/>
      <c r="ET66" s="282"/>
      <c r="EU66" s="262"/>
      <c r="EV66" s="283"/>
      <c r="EW66" s="283"/>
      <c r="EZ66" s="284"/>
      <c r="FA66" s="262"/>
      <c r="FB66" s="283"/>
      <c r="FC66" s="283"/>
      <c r="FE66" s="283"/>
      <c r="FF66" s="283"/>
      <c r="FG66" s="275"/>
      <c r="FI66" s="262"/>
      <c r="FJ66" s="282"/>
      <c r="FK66" s="282"/>
      <c r="FL66" s="256"/>
      <c r="FM66" s="282"/>
      <c r="FN66" s="282"/>
      <c r="FO66" s="262"/>
      <c r="FP66" s="283"/>
      <c r="FQ66" s="283"/>
      <c r="FT66" s="284"/>
      <c r="FU66" s="262"/>
      <c r="FV66" s="283"/>
      <c r="FW66" s="283"/>
      <c r="FY66" s="283"/>
      <c r="FZ66" s="283"/>
      <c r="GA66" s="275"/>
      <c r="GG66" s="283"/>
      <c r="GI66" s="286"/>
      <c r="GN66" s="284"/>
      <c r="GU66" s="275"/>
      <c r="HA66" s="283"/>
      <c r="HC66" s="286"/>
      <c r="HH66" s="284"/>
      <c r="HO66" s="275"/>
      <c r="HU66" s="283"/>
      <c r="HW66" s="286"/>
      <c r="IB66" s="284"/>
      <c r="II66" s="275"/>
      <c r="IO66" s="283"/>
      <c r="IQ66" s="286"/>
      <c r="IV66" s="284"/>
    </row>
    <row r="67" spans="2:256" s="281" customFormat="1" ht="13.5" customHeight="1" x14ac:dyDescent="0.25">
      <c r="B67" s="256"/>
      <c r="C67" s="275"/>
      <c r="E67" s="262"/>
      <c r="F67" s="282"/>
      <c r="G67" s="283"/>
      <c r="H67" s="256"/>
      <c r="I67" s="282"/>
      <c r="J67" s="283"/>
      <c r="K67" s="262"/>
      <c r="L67" s="283"/>
      <c r="M67" s="283"/>
      <c r="P67" s="284"/>
      <c r="Q67" s="262"/>
      <c r="R67" s="283"/>
      <c r="S67" s="283"/>
      <c r="U67" s="283"/>
      <c r="V67" s="283"/>
      <c r="W67" s="275"/>
      <c r="Y67" s="262"/>
      <c r="Z67" s="282"/>
      <c r="AA67" s="282"/>
      <c r="AB67" s="256"/>
      <c r="AC67" s="282"/>
      <c r="AD67" s="282"/>
      <c r="AE67" s="262"/>
      <c r="AF67" s="283"/>
      <c r="AG67" s="283"/>
      <c r="AJ67" s="284"/>
      <c r="AK67" s="262"/>
      <c r="AM67" s="283"/>
      <c r="AO67" s="283"/>
      <c r="AP67" s="283"/>
      <c r="AQ67" s="275"/>
      <c r="AS67" s="262"/>
      <c r="AT67" s="282"/>
      <c r="AU67" s="282"/>
      <c r="AV67" s="256"/>
      <c r="AW67" s="282"/>
      <c r="AX67" s="282"/>
      <c r="AY67" s="262"/>
      <c r="AZ67" s="283"/>
      <c r="BA67" s="283"/>
      <c r="BD67" s="284"/>
      <c r="BE67" s="262"/>
      <c r="BF67" s="283"/>
      <c r="BG67" s="283"/>
      <c r="BI67" s="283"/>
      <c r="BJ67" s="283"/>
      <c r="BK67" s="275"/>
      <c r="BM67" s="262"/>
      <c r="BN67" s="282"/>
      <c r="BO67" s="282"/>
      <c r="BP67" s="256"/>
      <c r="BQ67" s="282"/>
      <c r="BR67" s="282"/>
      <c r="BS67" s="262"/>
      <c r="BT67" s="283"/>
      <c r="BU67" s="283"/>
      <c r="BX67" s="284"/>
      <c r="BY67" s="262"/>
      <c r="BZ67" s="283"/>
      <c r="CA67" s="283"/>
      <c r="CC67" s="283"/>
      <c r="CD67" s="283"/>
      <c r="CE67" s="262"/>
      <c r="CG67" s="262"/>
      <c r="CH67" s="282"/>
      <c r="CI67" s="282"/>
      <c r="CJ67" s="256"/>
      <c r="CK67" s="282"/>
      <c r="CL67" s="282"/>
      <c r="CM67" s="262"/>
      <c r="CN67" s="283"/>
      <c r="CO67" s="283"/>
      <c r="CR67" s="284"/>
      <c r="CS67" s="262"/>
      <c r="CT67" s="283"/>
      <c r="CU67" s="283"/>
      <c r="CW67" s="283"/>
      <c r="CX67" s="283"/>
      <c r="CY67" s="275"/>
      <c r="DA67" s="262"/>
      <c r="DB67" s="282"/>
      <c r="DC67" s="282"/>
      <c r="DD67" s="256"/>
      <c r="DE67" s="282"/>
      <c r="DF67" s="282"/>
      <c r="DG67" s="262"/>
      <c r="DH67" s="283"/>
      <c r="DI67" s="283"/>
      <c r="DL67" s="284"/>
      <c r="DM67" s="262"/>
      <c r="DN67" s="283"/>
      <c r="DO67" s="283"/>
      <c r="DQ67" s="283"/>
      <c r="DR67" s="283"/>
      <c r="DS67" s="275"/>
      <c r="DU67" s="262"/>
      <c r="DV67" s="282"/>
      <c r="DW67" s="282"/>
      <c r="DX67" s="256"/>
      <c r="DY67" s="282"/>
      <c r="DZ67" s="282"/>
      <c r="EA67" s="262"/>
      <c r="EC67" s="285"/>
      <c r="EF67" s="284"/>
      <c r="EG67" s="262"/>
      <c r="EH67" s="283"/>
      <c r="EI67" s="283"/>
      <c r="EK67" s="283"/>
      <c r="EL67" s="283"/>
      <c r="EM67" s="275"/>
      <c r="EO67" s="262"/>
      <c r="EP67" s="282"/>
      <c r="EQ67" s="282"/>
      <c r="ER67" s="256"/>
      <c r="ES67" s="282"/>
      <c r="ET67" s="282"/>
      <c r="EU67" s="262"/>
      <c r="EV67" s="283"/>
      <c r="EW67" s="283"/>
      <c r="EZ67" s="284"/>
      <c r="FA67" s="262"/>
      <c r="FB67" s="283"/>
      <c r="FC67" s="283"/>
      <c r="FE67" s="283"/>
      <c r="FF67" s="283"/>
      <c r="FG67" s="275"/>
      <c r="FI67" s="262"/>
      <c r="FJ67" s="282"/>
      <c r="FK67" s="282"/>
      <c r="FL67" s="256"/>
      <c r="FM67" s="282"/>
      <c r="FN67" s="282"/>
      <c r="FO67" s="262"/>
      <c r="FP67" s="283"/>
      <c r="FQ67" s="283"/>
      <c r="FT67" s="284"/>
      <c r="FU67" s="262"/>
      <c r="FV67" s="283"/>
      <c r="FW67" s="283"/>
      <c r="FY67" s="283"/>
      <c r="FZ67" s="283"/>
      <c r="GA67" s="275"/>
      <c r="GG67" s="283"/>
      <c r="GI67" s="286"/>
      <c r="GN67" s="284"/>
      <c r="GU67" s="275"/>
      <c r="HA67" s="283"/>
      <c r="HC67" s="286"/>
      <c r="HH67" s="284"/>
      <c r="HO67" s="275"/>
      <c r="HU67" s="283"/>
      <c r="HW67" s="286"/>
      <c r="IB67" s="284"/>
      <c r="II67" s="275"/>
      <c r="IO67" s="283"/>
      <c r="IQ67" s="286"/>
      <c r="IV67" s="284"/>
    </row>
    <row r="68" spans="2:256" s="281" customFormat="1" ht="13.5" customHeight="1" x14ac:dyDescent="0.25">
      <c r="B68" s="256"/>
      <c r="C68" s="275"/>
      <c r="E68" s="262"/>
      <c r="F68" s="282"/>
      <c r="G68" s="283"/>
      <c r="H68" s="256"/>
      <c r="I68" s="282"/>
      <c r="J68" s="283"/>
      <c r="K68" s="262"/>
      <c r="L68" s="283"/>
      <c r="M68" s="283"/>
      <c r="P68" s="284"/>
      <c r="Q68" s="262"/>
      <c r="R68" s="283"/>
      <c r="S68" s="283"/>
      <c r="U68" s="283"/>
      <c r="V68" s="283"/>
      <c r="W68" s="275"/>
      <c r="Y68" s="262"/>
      <c r="Z68" s="282"/>
      <c r="AA68" s="282"/>
      <c r="AB68" s="256"/>
      <c r="AC68" s="282"/>
      <c r="AD68" s="282"/>
      <c r="AE68" s="262"/>
      <c r="AF68" s="283"/>
      <c r="AG68" s="283"/>
      <c r="AJ68" s="284"/>
      <c r="AK68" s="262"/>
      <c r="AM68" s="283"/>
      <c r="AO68" s="283"/>
      <c r="AP68" s="283"/>
      <c r="AQ68" s="275"/>
      <c r="AS68" s="262"/>
      <c r="AT68" s="282"/>
      <c r="AU68" s="282"/>
      <c r="AV68" s="256"/>
      <c r="AW68" s="282"/>
      <c r="AX68" s="282"/>
      <c r="AY68" s="262"/>
      <c r="AZ68" s="283"/>
      <c r="BA68" s="283"/>
      <c r="BD68" s="284"/>
      <c r="BE68" s="262"/>
      <c r="BF68" s="283"/>
      <c r="BG68" s="283"/>
      <c r="BI68" s="283"/>
      <c r="BJ68" s="283"/>
      <c r="BK68" s="275"/>
      <c r="BM68" s="262"/>
      <c r="BN68" s="282"/>
      <c r="BO68" s="282"/>
      <c r="BP68" s="256"/>
      <c r="BQ68" s="282"/>
      <c r="BR68" s="282"/>
      <c r="BS68" s="262"/>
      <c r="BT68" s="283"/>
      <c r="BU68" s="283"/>
      <c r="BX68" s="284"/>
      <c r="BY68" s="262"/>
      <c r="BZ68" s="283"/>
      <c r="CA68" s="283"/>
      <c r="CC68" s="283"/>
      <c r="CD68" s="283"/>
      <c r="CE68" s="262"/>
      <c r="CG68" s="262"/>
      <c r="CH68" s="282"/>
      <c r="CI68" s="282"/>
      <c r="CJ68" s="256"/>
      <c r="CK68" s="282"/>
      <c r="CL68" s="282"/>
      <c r="CM68" s="262"/>
      <c r="CN68" s="283"/>
      <c r="CO68" s="283"/>
      <c r="CR68" s="284"/>
      <c r="CS68" s="262"/>
      <c r="CT68" s="283"/>
      <c r="CU68" s="283"/>
      <c r="CW68" s="283"/>
      <c r="CX68" s="283"/>
      <c r="CY68" s="275"/>
      <c r="DA68" s="262"/>
      <c r="DB68" s="282"/>
      <c r="DC68" s="282"/>
      <c r="DD68" s="256"/>
      <c r="DE68" s="282"/>
      <c r="DF68" s="282"/>
      <c r="DG68" s="262"/>
      <c r="DH68" s="283"/>
      <c r="DI68" s="283"/>
      <c r="DL68" s="284"/>
      <c r="DM68" s="262"/>
      <c r="DN68" s="283"/>
      <c r="DO68" s="283"/>
      <c r="DQ68" s="283"/>
      <c r="DR68" s="283"/>
      <c r="DS68" s="275"/>
      <c r="DU68" s="262"/>
      <c r="DV68" s="282"/>
      <c r="DW68" s="282"/>
      <c r="DX68" s="256"/>
      <c r="DY68" s="282"/>
      <c r="DZ68" s="282"/>
      <c r="EA68" s="262"/>
      <c r="EC68" s="285"/>
      <c r="EF68" s="284"/>
      <c r="EG68" s="262"/>
      <c r="EH68" s="283"/>
      <c r="EI68" s="283"/>
      <c r="EK68" s="283"/>
      <c r="EL68" s="283"/>
      <c r="EM68" s="275"/>
      <c r="EO68" s="262"/>
      <c r="EP68" s="282"/>
      <c r="EQ68" s="282"/>
      <c r="ER68" s="256"/>
      <c r="ES68" s="282"/>
      <c r="ET68" s="282"/>
      <c r="EU68" s="262"/>
      <c r="EV68" s="283"/>
      <c r="EW68" s="283"/>
      <c r="EZ68" s="284"/>
      <c r="FA68" s="262"/>
      <c r="FB68" s="283"/>
      <c r="FC68" s="283"/>
      <c r="FE68" s="283"/>
      <c r="FF68" s="283"/>
      <c r="FG68" s="275"/>
      <c r="FI68" s="262"/>
      <c r="FJ68" s="282"/>
      <c r="FK68" s="282"/>
      <c r="FL68" s="256"/>
      <c r="FM68" s="282"/>
      <c r="FN68" s="282"/>
      <c r="FO68" s="262"/>
      <c r="FP68" s="283"/>
      <c r="FQ68" s="283"/>
      <c r="FT68" s="284"/>
      <c r="FU68" s="262"/>
      <c r="FV68" s="283"/>
      <c r="FW68" s="283"/>
      <c r="FY68" s="283"/>
      <c r="FZ68" s="283"/>
      <c r="GA68" s="275"/>
      <c r="GI68" s="286"/>
      <c r="GN68" s="284"/>
      <c r="GU68" s="275"/>
      <c r="HC68" s="286"/>
      <c r="HH68" s="284"/>
      <c r="HO68" s="275"/>
      <c r="HW68" s="286"/>
      <c r="IB68" s="284"/>
      <c r="II68" s="275"/>
      <c r="IQ68" s="286"/>
      <c r="IV68" s="284"/>
    </row>
    <row r="69" spans="2:256" s="281" customFormat="1" ht="13.5" customHeight="1" x14ac:dyDescent="0.25">
      <c r="B69" s="256"/>
      <c r="C69" s="275"/>
      <c r="E69" s="262"/>
      <c r="F69" s="282"/>
      <c r="G69" s="283"/>
      <c r="H69" s="256"/>
      <c r="I69" s="282"/>
      <c r="J69" s="283"/>
      <c r="K69" s="262"/>
      <c r="L69" s="283"/>
      <c r="M69" s="283"/>
      <c r="P69" s="284"/>
      <c r="Q69" s="262"/>
      <c r="R69" s="283"/>
      <c r="S69" s="283"/>
      <c r="U69" s="283"/>
      <c r="V69" s="283"/>
      <c r="W69" s="275"/>
      <c r="Y69" s="262"/>
      <c r="Z69" s="282"/>
      <c r="AA69" s="282"/>
      <c r="AB69" s="256"/>
      <c r="AC69" s="282"/>
      <c r="AD69" s="282"/>
      <c r="AE69" s="262"/>
      <c r="AF69" s="283"/>
      <c r="AG69" s="283"/>
      <c r="AJ69" s="284"/>
      <c r="AK69" s="262"/>
      <c r="AM69" s="283"/>
      <c r="AO69" s="283"/>
      <c r="AP69" s="283"/>
      <c r="AQ69" s="275"/>
      <c r="AS69" s="262"/>
      <c r="AT69" s="282"/>
      <c r="AU69" s="282"/>
      <c r="AV69" s="256"/>
      <c r="AW69" s="282"/>
      <c r="AX69" s="282"/>
      <c r="AY69" s="262"/>
      <c r="AZ69" s="283"/>
      <c r="BA69" s="283"/>
      <c r="BD69" s="284"/>
      <c r="BE69" s="262"/>
      <c r="BF69" s="283"/>
      <c r="BG69" s="283"/>
      <c r="BI69" s="283"/>
      <c r="BJ69" s="283"/>
      <c r="BK69" s="275"/>
      <c r="BM69" s="262"/>
      <c r="BN69" s="282"/>
      <c r="BO69" s="282"/>
      <c r="BP69" s="256"/>
      <c r="BQ69" s="282"/>
      <c r="BR69" s="282"/>
      <c r="BS69" s="262"/>
      <c r="BT69" s="283"/>
      <c r="BU69" s="283"/>
      <c r="BX69" s="284"/>
      <c r="BY69" s="262"/>
      <c r="BZ69" s="283"/>
      <c r="CA69" s="283"/>
      <c r="CC69" s="283"/>
      <c r="CD69" s="283"/>
      <c r="CE69" s="262"/>
      <c r="CG69" s="262"/>
      <c r="CH69" s="282"/>
      <c r="CI69" s="282"/>
      <c r="CJ69" s="256"/>
      <c r="CK69" s="282"/>
      <c r="CL69" s="282"/>
      <c r="CM69" s="262"/>
      <c r="CN69" s="283"/>
      <c r="CO69" s="283"/>
      <c r="CR69" s="284"/>
      <c r="CS69" s="262"/>
      <c r="CT69" s="283"/>
      <c r="CU69" s="283"/>
      <c r="CW69" s="283"/>
      <c r="CX69" s="283"/>
      <c r="CY69" s="275"/>
      <c r="DA69" s="262"/>
      <c r="DB69" s="282"/>
      <c r="DC69" s="282"/>
      <c r="DD69" s="256"/>
      <c r="DE69" s="282"/>
      <c r="DF69" s="282"/>
      <c r="DG69" s="262"/>
      <c r="DH69" s="283"/>
      <c r="DI69" s="283"/>
      <c r="DL69" s="284"/>
      <c r="DM69" s="262"/>
      <c r="DN69" s="283"/>
      <c r="DO69" s="283"/>
      <c r="DQ69" s="283"/>
      <c r="DR69" s="283"/>
      <c r="DS69" s="275"/>
      <c r="DU69" s="262"/>
      <c r="DV69" s="282"/>
      <c r="DW69" s="282"/>
      <c r="DX69" s="256"/>
      <c r="DY69" s="282"/>
      <c r="DZ69" s="282"/>
      <c r="EA69" s="262"/>
      <c r="EC69" s="285"/>
      <c r="EF69" s="284"/>
      <c r="EG69" s="262"/>
      <c r="EH69" s="283"/>
      <c r="EI69" s="283"/>
      <c r="EK69" s="283"/>
      <c r="EL69" s="283"/>
      <c r="EM69" s="275"/>
      <c r="EO69" s="262"/>
      <c r="EP69" s="282"/>
      <c r="EQ69" s="282"/>
      <c r="ER69" s="256"/>
      <c r="ES69" s="282"/>
      <c r="ET69" s="282"/>
      <c r="EU69" s="262"/>
      <c r="EV69" s="283"/>
      <c r="EW69" s="283"/>
      <c r="EZ69" s="284"/>
      <c r="FA69" s="262"/>
      <c r="FB69" s="283"/>
      <c r="FC69" s="283"/>
      <c r="FE69" s="283"/>
      <c r="FF69" s="283"/>
      <c r="FG69" s="275"/>
      <c r="FI69" s="262"/>
      <c r="FJ69" s="282"/>
      <c r="FK69" s="282"/>
      <c r="FL69" s="256"/>
      <c r="FM69" s="282"/>
      <c r="FN69" s="282"/>
      <c r="FO69" s="262"/>
      <c r="FP69" s="283"/>
      <c r="FQ69" s="283"/>
      <c r="FT69" s="284"/>
      <c r="FU69" s="262"/>
      <c r="FV69" s="283"/>
      <c r="FW69" s="283"/>
      <c r="FY69" s="283"/>
      <c r="FZ69" s="283"/>
      <c r="GA69" s="275"/>
      <c r="GI69" s="286"/>
      <c r="GN69" s="284"/>
      <c r="GU69" s="275"/>
      <c r="HC69" s="286"/>
      <c r="HH69" s="284"/>
      <c r="HO69" s="275"/>
      <c r="HW69" s="286"/>
      <c r="IB69" s="284"/>
      <c r="II69" s="275"/>
      <c r="IQ69" s="286"/>
      <c r="IV69" s="284"/>
    </row>
    <row r="70" spans="2:256" s="281" customFormat="1" ht="13.5" customHeight="1" x14ac:dyDescent="0.25">
      <c r="B70" s="256"/>
      <c r="C70" s="275"/>
      <c r="E70" s="262"/>
      <c r="F70" s="282"/>
      <c r="G70" s="283"/>
      <c r="H70" s="256"/>
      <c r="I70" s="282"/>
      <c r="J70" s="283"/>
      <c r="K70" s="262"/>
      <c r="L70" s="283"/>
      <c r="M70" s="283"/>
      <c r="P70" s="284"/>
      <c r="Q70" s="262"/>
      <c r="R70" s="283"/>
      <c r="S70" s="283"/>
      <c r="U70" s="283"/>
      <c r="V70" s="283"/>
      <c r="W70" s="275"/>
      <c r="Y70" s="262"/>
      <c r="Z70" s="282"/>
      <c r="AA70" s="282"/>
      <c r="AB70" s="256"/>
      <c r="AC70" s="282"/>
      <c r="AD70" s="282"/>
      <c r="AE70" s="262"/>
      <c r="AF70" s="283"/>
      <c r="AG70" s="283"/>
      <c r="AJ70" s="284"/>
      <c r="AK70" s="262"/>
      <c r="AM70" s="283"/>
      <c r="AO70" s="283"/>
      <c r="AP70" s="283"/>
      <c r="AQ70" s="275"/>
      <c r="AS70" s="262"/>
      <c r="AT70" s="282"/>
      <c r="AU70" s="282"/>
      <c r="AV70" s="256"/>
      <c r="AW70" s="282"/>
      <c r="AX70" s="282"/>
      <c r="AY70" s="262"/>
      <c r="AZ70" s="283"/>
      <c r="BA70" s="283"/>
      <c r="BD70" s="284"/>
      <c r="BE70" s="262"/>
      <c r="BF70" s="283"/>
      <c r="BG70" s="283"/>
      <c r="BI70" s="283"/>
      <c r="BJ70" s="283"/>
      <c r="BK70" s="275"/>
      <c r="BM70" s="262"/>
      <c r="BN70" s="282"/>
      <c r="BO70" s="282"/>
      <c r="BP70" s="256"/>
      <c r="BQ70" s="282"/>
      <c r="BR70" s="282"/>
      <c r="BS70" s="262"/>
      <c r="BT70" s="283"/>
      <c r="BU70" s="283"/>
      <c r="BX70" s="284"/>
      <c r="BY70" s="262"/>
      <c r="BZ70" s="283"/>
      <c r="CA70" s="283"/>
      <c r="CC70" s="283"/>
      <c r="CD70" s="283"/>
      <c r="CE70" s="262"/>
      <c r="CG70" s="262"/>
      <c r="CH70" s="282"/>
      <c r="CI70" s="282"/>
      <c r="CJ70" s="256"/>
      <c r="CK70" s="282"/>
      <c r="CL70" s="282"/>
      <c r="CM70" s="262"/>
      <c r="CN70" s="283"/>
      <c r="CO70" s="283"/>
      <c r="CR70" s="284"/>
      <c r="CS70" s="262"/>
      <c r="CT70" s="283"/>
      <c r="CU70" s="283"/>
      <c r="CW70" s="283"/>
      <c r="CX70" s="283"/>
      <c r="CY70" s="275"/>
      <c r="DA70" s="262"/>
      <c r="DB70" s="282"/>
      <c r="DC70" s="282"/>
      <c r="DD70" s="256"/>
      <c r="DE70" s="282"/>
      <c r="DF70" s="282"/>
      <c r="DG70" s="262"/>
      <c r="DH70" s="283"/>
      <c r="DI70" s="283"/>
      <c r="DL70" s="284"/>
      <c r="DM70" s="262"/>
      <c r="DN70" s="283"/>
      <c r="DO70" s="283"/>
      <c r="DQ70" s="283"/>
      <c r="DR70" s="283"/>
      <c r="DS70" s="275"/>
      <c r="DU70" s="262"/>
      <c r="DV70" s="282"/>
      <c r="DW70" s="282"/>
      <c r="DX70" s="256"/>
      <c r="DY70" s="282"/>
      <c r="DZ70" s="282"/>
      <c r="EA70" s="262"/>
      <c r="EC70" s="285"/>
      <c r="EF70" s="284"/>
      <c r="EG70" s="262"/>
      <c r="EH70" s="283"/>
      <c r="EI70" s="283"/>
      <c r="EK70" s="283"/>
      <c r="EL70" s="283"/>
      <c r="EM70" s="275"/>
      <c r="EO70" s="262"/>
      <c r="EP70" s="282"/>
      <c r="EQ70" s="282"/>
      <c r="ER70" s="256"/>
      <c r="ES70" s="282"/>
      <c r="ET70" s="282"/>
      <c r="EU70" s="262"/>
      <c r="EV70" s="283"/>
      <c r="EW70" s="283"/>
      <c r="EZ70" s="284"/>
      <c r="FA70" s="262"/>
      <c r="FB70" s="283"/>
      <c r="FC70" s="283"/>
      <c r="FE70" s="283"/>
      <c r="FF70" s="283"/>
      <c r="FG70" s="275"/>
      <c r="FI70" s="262"/>
      <c r="FJ70" s="282"/>
      <c r="FK70" s="282"/>
      <c r="FL70" s="256"/>
      <c r="FM70" s="282"/>
      <c r="FN70" s="282"/>
      <c r="FO70" s="262"/>
      <c r="FP70" s="283"/>
      <c r="FQ70" s="283"/>
      <c r="FT70" s="284"/>
      <c r="FU70" s="262"/>
      <c r="FV70" s="283"/>
      <c r="FW70" s="283"/>
      <c r="FY70" s="283"/>
      <c r="FZ70" s="283"/>
      <c r="GA70" s="275"/>
      <c r="GI70" s="286"/>
      <c r="GN70" s="284"/>
      <c r="GU70" s="275"/>
      <c r="HC70" s="286"/>
      <c r="HH70" s="284"/>
      <c r="HO70" s="275"/>
      <c r="HW70" s="286"/>
      <c r="IB70" s="284"/>
      <c r="II70" s="275"/>
      <c r="IQ70" s="286"/>
      <c r="IV70" s="284"/>
    </row>
    <row r="71" spans="2:256" s="281" customFormat="1" ht="13.5" customHeight="1" x14ac:dyDescent="0.25">
      <c r="B71" s="256"/>
      <c r="C71" s="275"/>
      <c r="E71" s="262"/>
      <c r="F71" s="282"/>
      <c r="G71" s="283"/>
      <c r="H71" s="256"/>
      <c r="I71" s="282"/>
      <c r="J71" s="283"/>
      <c r="K71" s="262"/>
      <c r="L71" s="283"/>
      <c r="M71" s="283"/>
      <c r="P71" s="284"/>
      <c r="Q71" s="262"/>
      <c r="R71" s="283"/>
      <c r="S71" s="283"/>
      <c r="U71" s="283"/>
      <c r="V71" s="283"/>
      <c r="W71" s="275"/>
      <c r="Y71" s="262"/>
      <c r="Z71" s="282"/>
      <c r="AA71" s="282"/>
      <c r="AB71" s="256"/>
      <c r="AC71" s="282"/>
      <c r="AD71" s="282"/>
      <c r="AE71" s="262"/>
      <c r="AF71" s="283"/>
      <c r="AG71" s="283"/>
      <c r="AJ71" s="284"/>
      <c r="AK71" s="262"/>
      <c r="AM71" s="283"/>
      <c r="AO71" s="283"/>
      <c r="AP71" s="283"/>
      <c r="AQ71" s="275"/>
      <c r="AS71" s="262"/>
      <c r="AT71" s="282"/>
      <c r="AU71" s="282"/>
      <c r="AV71" s="256"/>
      <c r="AW71" s="282"/>
      <c r="AX71" s="282"/>
      <c r="AY71" s="262"/>
      <c r="AZ71" s="283"/>
      <c r="BA71" s="283"/>
      <c r="BD71" s="284"/>
      <c r="BE71" s="262"/>
      <c r="BF71" s="283"/>
      <c r="BG71" s="283"/>
      <c r="BI71" s="283"/>
      <c r="BJ71" s="283"/>
      <c r="BK71" s="275"/>
      <c r="BM71" s="262"/>
      <c r="BN71" s="282"/>
      <c r="BO71" s="282"/>
      <c r="BP71" s="256"/>
      <c r="BQ71" s="282"/>
      <c r="BR71" s="282"/>
      <c r="BS71" s="262"/>
      <c r="BT71" s="283"/>
      <c r="BU71" s="283"/>
      <c r="BX71" s="284"/>
      <c r="BY71" s="262"/>
      <c r="BZ71" s="283"/>
      <c r="CA71" s="283"/>
      <c r="CC71" s="283"/>
      <c r="CD71" s="283"/>
      <c r="CE71" s="262"/>
      <c r="CG71" s="262"/>
      <c r="CH71" s="282"/>
      <c r="CI71" s="282"/>
      <c r="CJ71" s="256"/>
      <c r="CK71" s="282"/>
      <c r="CL71" s="282"/>
      <c r="CM71" s="262"/>
      <c r="CN71" s="283"/>
      <c r="CO71" s="283"/>
      <c r="CR71" s="284"/>
      <c r="CS71" s="262"/>
      <c r="CT71" s="283"/>
      <c r="CU71" s="283"/>
      <c r="CW71" s="283"/>
      <c r="CX71" s="283"/>
      <c r="CY71" s="275"/>
      <c r="DA71" s="262"/>
      <c r="DB71" s="282"/>
      <c r="DC71" s="282"/>
      <c r="DD71" s="256"/>
      <c r="DE71" s="282"/>
      <c r="DF71" s="282"/>
      <c r="DG71" s="262"/>
      <c r="DH71" s="283"/>
      <c r="DI71" s="283"/>
      <c r="DL71" s="284"/>
      <c r="DM71" s="262"/>
      <c r="DN71" s="283"/>
      <c r="DO71" s="283"/>
      <c r="DQ71" s="283"/>
      <c r="DR71" s="283"/>
      <c r="DS71" s="275"/>
      <c r="DU71" s="262"/>
      <c r="DV71" s="282"/>
      <c r="DW71" s="282"/>
      <c r="DX71" s="256"/>
      <c r="DY71" s="282"/>
      <c r="DZ71" s="282"/>
      <c r="EA71" s="262"/>
      <c r="EC71" s="285"/>
      <c r="EF71" s="284"/>
      <c r="EG71" s="262"/>
      <c r="EH71" s="283"/>
      <c r="EI71" s="283"/>
      <c r="EK71" s="283"/>
      <c r="EL71" s="283"/>
      <c r="EM71" s="275"/>
      <c r="EO71" s="262"/>
      <c r="EP71" s="282"/>
      <c r="EQ71" s="282"/>
      <c r="ER71" s="256"/>
      <c r="ES71" s="282"/>
      <c r="ET71" s="282"/>
      <c r="EU71" s="262"/>
      <c r="EV71" s="283"/>
      <c r="EW71" s="283"/>
      <c r="EZ71" s="284"/>
      <c r="FA71" s="262"/>
      <c r="FB71" s="283"/>
      <c r="FC71" s="283"/>
      <c r="FE71" s="283"/>
      <c r="FF71" s="283"/>
      <c r="FG71" s="275"/>
      <c r="FI71" s="262"/>
      <c r="FJ71" s="282"/>
      <c r="FK71" s="282"/>
      <c r="FL71" s="256"/>
      <c r="FM71" s="282"/>
      <c r="FN71" s="282"/>
      <c r="FO71" s="262"/>
      <c r="FP71" s="283"/>
      <c r="FQ71" s="283"/>
      <c r="FT71" s="284"/>
      <c r="FU71" s="262"/>
      <c r="FV71" s="283"/>
      <c r="FW71" s="283"/>
      <c r="FY71" s="283"/>
      <c r="FZ71" s="283"/>
      <c r="GA71" s="275"/>
      <c r="GI71" s="286"/>
      <c r="GN71" s="284"/>
      <c r="GU71" s="275"/>
      <c r="HC71" s="286"/>
      <c r="HH71" s="284"/>
      <c r="HO71" s="275"/>
      <c r="HW71" s="286"/>
      <c r="IB71" s="284"/>
      <c r="II71" s="275"/>
      <c r="IQ71" s="286"/>
      <c r="IV71" s="284"/>
    </row>
    <row r="72" spans="2:256" s="281" customFormat="1" ht="13.5" customHeight="1" x14ac:dyDescent="0.25">
      <c r="B72" s="256"/>
      <c r="C72" s="275"/>
      <c r="E72" s="262"/>
      <c r="F72" s="282"/>
      <c r="G72" s="283"/>
      <c r="H72" s="256"/>
      <c r="I72" s="282"/>
      <c r="J72" s="283"/>
      <c r="K72" s="262"/>
      <c r="L72" s="283"/>
      <c r="M72" s="283"/>
      <c r="P72" s="284"/>
      <c r="Q72" s="262"/>
      <c r="R72" s="283"/>
      <c r="S72" s="283"/>
      <c r="U72" s="283"/>
      <c r="V72" s="283"/>
      <c r="W72" s="275"/>
      <c r="Y72" s="262"/>
      <c r="Z72" s="282"/>
      <c r="AA72" s="282"/>
      <c r="AB72" s="256"/>
      <c r="AC72" s="282"/>
      <c r="AD72" s="282"/>
      <c r="AE72" s="262"/>
      <c r="AF72" s="283"/>
      <c r="AG72" s="283"/>
      <c r="AJ72" s="284"/>
      <c r="AK72" s="262"/>
      <c r="AM72" s="283"/>
      <c r="AO72" s="283"/>
      <c r="AP72" s="283"/>
      <c r="AQ72" s="275"/>
      <c r="AS72" s="262"/>
      <c r="AT72" s="282"/>
      <c r="AU72" s="282"/>
      <c r="AV72" s="256"/>
      <c r="AW72" s="282"/>
      <c r="AX72" s="282"/>
      <c r="AY72" s="262"/>
      <c r="AZ72" s="283"/>
      <c r="BA72" s="283"/>
      <c r="BD72" s="284"/>
      <c r="BE72" s="262"/>
      <c r="BF72" s="283"/>
      <c r="BG72" s="283"/>
      <c r="BI72" s="283"/>
      <c r="BJ72" s="283"/>
      <c r="BK72" s="275"/>
      <c r="BM72" s="262"/>
      <c r="BN72" s="282"/>
      <c r="BO72" s="282"/>
      <c r="BP72" s="256"/>
      <c r="BQ72" s="282"/>
      <c r="BR72" s="282"/>
      <c r="BS72" s="262"/>
      <c r="BT72" s="283"/>
      <c r="BU72" s="283"/>
      <c r="BX72" s="284"/>
      <c r="BY72" s="262"/>
      <c r="BZ72" s="283"/>
      <c r="CA72" s="283"/>
      <c r="CC72" s="283"/>
      <c r="CD72" s="283"/>
      <c r="CE72" s="262"/>
      <c r="CG72" s="262"/>
      <c r="CH72" s="282"/>
      <c r="CI72" s="282"/>
      <c r="CJ72" s="256"/>
      <c r="CK72" s="282"/>
      <c r="CL72" s="282"/>
      <c r="CM72" s="262"/>
      <c r="CN72" s="283"/>
      <c r="CO72" s="283"/>
      <c r="CR72" s="284"/>
      <c r="CS72" s="262"/>
      <c r="CT72" s="283"/>
      <c r="CU72" s="283"/>
      <c r="CW72" s="283"/>
      <c r="CX72" s="283"/>
      <c r="CY72" s="275"/>
      <c r="DA72" s="262"/>
      <c r="DB72" s="282"/>
      <c r="DC72" s="282"/>
      <c r="DD72" s="256"/>
      <c r="DE72" s="282"/>
      <c r="DF72" s="282"/>
      <c r="DG72" s="262"/>
      <c r="DH72" s="283"/>
      <c r="DI72" s="283"/>
      <c r="DL72" s="284"/>
      <c r="DM72" s="262"/>
      <c r="DN72" s="283"/>
      <c r="DO72" s="283"/>
      <c r="DQ72" s="283"/>
      <c r="DR72" s="283"/>
      <c r="DS72" s="275"/>
      <c r="DU72" s="262"/>
      <c r="DV72" s="282"/>
      <c r="DW72" s="282"/>
      <c r="DX72" s="256"/>
      <c r="DY72" s="282"/>
      <c r="DZ72" s="282"/>
      <c r="EA72" s="262"/>
      <c r="EC72" s="285"/>
      <c r="EF72" s="284"/>
      <c r="EG72" s="262"/>
      <c r="EH72" s="283"/>
      <c r="EI72" s="283"/>
      <c r="EK72" s="283"/>
      <c r="EL72" s="283"/>
      <c r="EM72" s="275"/>
      <c r="EO72" s="262"/>
      <c r="EP72" s="282"/>
      <c r="EQ72" s="282"/>
      <c r="ER72" s="256"/>
      <c r="ES72" s="282"/>
      <c r="ET72" s="282"/>
      <c r="EU72" s="262"/>
      <c r="EV72" s="283"/>
      <c r="EW72" s="283"/>
      <c r="EZ72" s="284"/>
      <c r="FA72" s="262"/>
      <c r="FB72" s="283"/>
      <c r="FC72" s="283"/>
      <c r="FE72" s="283"/>
      <c r="FF72" s="283"/>
      <c r="FG72" s="275"/>
      <c r="FI72" s="262"/>
      <c r="FJ72" s="282"/>
      <c r="FK72" s="282"/>
      <c r="FL72" s="256"/>
      <c r="FM72" s="282"/>
      <c r="FN72" s="282"/>
      <c r="FO72" s="262"/>
      <c r="FP72" s="283"/>
      <c r="FQ72" s="283"/>
      <c r="FT72" s="284"/>
      <c r="FU72" s="262"/>
      <c r="FV72" s="283"/>
      <c r="FW72" s="283"/>
      <c r="FY72" s="283"/>
      <c r="FZ72" s="283"/>
      <c r="GA72" s="275"/>
      <c r="GI72" s="286"/>
      <c r="GN72" s="284"/>
      <c r="GU72" s="275"/>
      <c r="HC72" s="286"/>
      <c r="HH72" s="284"/>
      <c r="HO72" s="275"/>
      <c r="HW72" s="286"/>
      <c r="IB72" s="284"/>
      <c r="II72" s="275"/>
      <c r="IQ72" s="286"/>
      <c r="IV72" s="284"/>
    </row>
    <row r="73" spans="2:256" s="281" customFormat="1" ht="13.5" customHeight="1" x14ac:dyDescent="0.25">
      <c r="B73" s="256"/>
      <c r="C73" s="275"/>
      <c r="E73" s="262"/>
      <c r="F73" s="282"/>
      <c r="G73" s="283"/>
      <c r="H73" s="256"/>
      <c r="I73" s="282"/>
      <c r="J73" s="283"/>
      <c r="K73" s="262"/>
      <c r="L73" s="283"/>
      <c r="M73" s="283"/>
      <c r="P73" s="284"/>
      <c r="Q73" s="262"/>
      <c r="R73" s="283"/>
      <c r="S73" s="283"/>
      <c r="U73" s="283"/>
      <c r="V73" s="283"/>
      <c r="W73" s="275"/>
      <c r="Y73" s="262"/>
      <c r="Z73" s="282"/>
      <c r="AA73" s="282"/>
      <c r="AB73" s="256"/>
      <c r="AC73" s="282"/>
      <c r="AD73" s="282"/>
      <c r="AE73" s="262"/>
      <c r="AF73" s="283"/>
      <c r="AG73" s="283"/>
      <c r="AJ73" s="284"/>
      <c r="AK73" s="262"/>
      <c r="AM73" s="283"/>
      <c r="AO73" s="283"/>
      <c r="AP73" s="283"/>
      <c r="AQ73" s="275"/>
      <c r="AS73" s="262"/>
      <c r="AT73" s="282"/>
      <c r="AU73" s="282"/>
      <c r="AV73" s="256"/>
      <c r="AW73" s="282"/>
      <c r="AX73" s="282"/>
      <c r="AY73" s="262"/>
      <c r="AZ73" s="283"/>
      <c r="BA73" s="283"/>
      <c r="BD73" s="284"/>
      <c r="BE73" s="262"/>
      <c r="BF73" s="283"/>
      <c r="BG73" s="283"/>
      <c r="BI73" s="283"/>
      <c r="BJ73" s="283"/>
      <c r="BK73" s="275"/>
      <c r="BM73" s="262"/>
      <c r="BN73" s="282"/>
      <c r="BO73" s="282"/>
      <c r="BP73" s="256"/>
      <c r="BQ73" s="282"/>
      <c r="BR73" s="282"/>
      <c r="BS73" s="262"/>
      <c r="BT73" s="283"/>
      <c r="BU73" s="283"/>
      <c r="BX73" s="284"/>
      <c r="BY73" s="262"/>
      <c r="BZ73" s="283"/>
      <c r="CA73" s="283"/>
      <c r="CC73" s="283"/>
      <c r="CD73" s="283"/>
      <c r="CE73" s="262"/>
      <c r="CG73" s="262"/>
      <c r="CH73" s="282"/>
      <c r="CI73" s="282"/>
      <c r="CJ73" s="256"/>
      <c r="CK73" s="282"/>
      <c r="CL73" s="282"/>
      <c r="CM73" s="262"/>
      <c r="CN73" s="283"/>
      <c r="CO73" s="283"/>
      <c r="CR73" s="284"/>
      <c r="CS73" s="262"/>
      <c r="CT73" s="283"/>
      <c r="CU73" s="283"/>
      <c r="CW73" s="283"/>
      <c r="CX73" s="283"/>
      <c r="CY73" s="275"/>
      <c r="DA73" s="262"/>
      <c r="DB73" s="282"/>
      <c r="DC73" s="282"/>
      <c r="DD73" s="256"/>
      <c r="DE73" s="282"/>
      <c r="DF73" s="282"/>
      <c r="DG73" s="262"/>
      <c r="DH73" s="283"/>
      <c r="DI73" s="283"/>
      <c r="DL73" s="284"/>
      <c r="DM73" s="262"/>
      <c r="DN73" s="283"/>
      <c r="DO73" s="283"/>
      <c r="DQ73" s="283"/>
      <c r="DR73" s="283"/>
      <c r="DS73" s="275"/>
      <c r="DU73" s="262"/>
      <c r="DV73" s="282"/>
      <c r="DW73" s="282"/>
      <c r="DX73" s="256"/>
      <c r="DY73" s="282"/>
      <c r="DZ73" s="282"/>
      <c r="EA73" s="262"/>
      <c r="EC73" s="285"/>
      <c r="EF73" s="284"/>
      <c r="EG73" s="262"/>
      <c r="EH73" s="283"/>
      <c r="EI73" s="283"/>
      <c r="EK73" s="283"/>
      <c r="EL73" s="283"/>
      <c r="EM73" s="275"/>
      <c r="EO73" s="262"/>
      <c r="EP73" s="282"/>
      <c r="EQ73" s="282"/>
      <c r="ER73" s="256"/>
      <c r="ES73" s="282"/>
      <c r="ET73" s="282"/>
      <c r="EU73" s="262"/>
      <c r="EV73" s="283"/>
      <c r="EW73" s="283"/>
      <c r="EZ73" s="284"/>
      <c r="FA73" s="262"/>
      <c r="FB73" s="283"/>
      <c r="FC73" s="283"/>
      <c r="FE73" s="283"/>
      <c r="FF73" s="283"/>
      <c r="FG73" s="275"/>
      <c r="FI73" s="262"/>
      <c r="FJ73" s="282"/>
      <c r="FK73" s="282"/>
      <c r="FL73" s="256"/>
      <c r="FM73" s="282"/>
      <c r="FN73" s="282"/>
      <c r="FO73" s="262"/>
      <c r="FP73" s="283"/>
      <c r="FQ73" s="283"/>
      <c r="FT73" s="284"/>
      <c r="FU73" s="262"/>
      <c r="FV73" s="283"/>
      <c r="FW73" s="283"/>
      <c r="FY73" s="283"/>
      <c r="FZ73" s="283"/>
      <c r="GA73" s="275"/>
      <c r="GI73" s="286"/>
      <c r="GN73" s="284"/>
      <c r="GU73" s="275"/>
      <c r="HC73" s="286"/>
      <c r="HH73" s="284"/>
      <c r="HO73" s="275"/>
      <c r="HW73" s="286"/>
      <c r="IB73" s="284"/>
      <c r="II73" s="275"/>
      <c r="IQ73" s="286"/>
      <c r="IV73" s="284"/>
    </row>
    <row r="74" spans="2:256" s="281" customFormat="1" ht="13.5" customHeight="1" x14ac:dyDescent="0.25">
      <c r="B74" s="256"/>
      <c r="C74" s="275"/>
      <c r="E74" s="262"/>
      <c r="F74" s="282"/>
      <c r="G74" s="283"/>
      <c r="H74" s="256"/>
      <c r="I74" s="282"/>
      <c r="J74" s="283"/>
      <c r="K74" s="262"/>
      <c r="L74" s="283"/>
      <c r="M74" s="283"/>
      <c r="P74" s="284"/>
      <c r="Q74" s="262"/>
      <c r="R74" s="283"/>
      <c r="S74" s="283"/>
      <c r="U74" s="283"/>
      <c r="V74" s="283"/>
      <c r="W74" s="275"/>
      <c r="Y74" s="262"/>
      <c r="Z74" s="282"/>
      <c r="AA74" s="282"/>
      <c r="AB74" s="256"/>
      <c r="AC74" s="282"/>
      <c r="AD74" s="282"/>
      <c r="AE74" s="262"/>
      <c r="AF74" s="283"/>
      <c r="AG74" s="283"/>
      <c r="AJ74" s="284"/>
      <c r="AK74" s="262"/>
      <c r="AM74" s="283"/>
      <c r="AO74" s="283"/>
      <c r="AP74" s="283"/>
      <c r="AQ74" s="275"/>
      <c r="AS74" s="262"/>
      <c r="AT74" s="282"/>
      <c r="AU74" s="282"/>
      <c r="AV74" s="256"/>
      <c r="AW74" s="282"/>
      <c r="AX74" s="282"/>
      <c r="AY74" s="262"/>
      <c r="AZ74" s="283"/>
      <c r="BA74" s="283"/>
      <c r="BD74" s="284"/>
      <c r="BE74" s="262"/>
      <c r="BF74" s="283"/>
      <c r="BG74" s="283"/>
      <c r="BI74" s="283"/>
      <c r="BJ74" s="283"/>
      <c r="BK74" s="275"/>
      <c r="BM74" s="262"/>
      <c r="BN74" s="282"/>
      <c r="BO74" s="282"/>
      <c r="BP74" s="256"/>
      <c r="BQ74" s="282"/>
      <c r="BR74" s="282"/>
      <c r="BS74" s="262"/>
      <c r="BT74" s="283"/>
      <c r="BU74" s="283"/>
      <c r="BX74" s="284"/>
      <c r="BY74" s="262"/>
      <c r="BZ74" s="283"/>
      <c r="CA74" s="283"/>
      <c r="CC74" s="283"/>
      <c r="CD74" s="283"/>
      <c r="CE74" s="262"/>
      <c r="CG74" s="262"/>
      <c r="CH74" s="282"/>
      <c r="CI74" s="282"/>
      <c r="CJ74" s="256"/>
      <c r="CK74" s="282"/>
      <c r="CL74" s="282"/>
      <c r="CM74" s="262"/>
      <c r="CN74" s="283"/>
      <c r="CO74" s="283"/>
      <c r="CR74" s="284"/>
      <c r="CS74" s="262"/>
      <c r="CT74" s="283"/>
      <c r="CU74" s="283"/>
      <c r="CW74" s="283"/>
      <c r="CX74" s="283"/>
      <c r="CY74" s="275"/>
      <c r="DA74" s="262"/>
      <c r="DB74" s="282"/>
      <c r="DC74" s="282"/>
      <c r="DD74" s="256"/>
      <c r="DE74" s="282"/>
      <c r="DF74" s="282"/>
      <c r="DG74" s="262"/>
      <c r="DH74" s="283"/>
      <c r="DI74" s="283"/>
      <c r="DL74" s="284"/>
      <c r="DM74" s="262"/>
      <c r="DN74" s="283"/>
      <c r="DO74" s="283"/>
      <c r="DQ74" s="283"/>
      <c r="DR74" s="283"/>
      <c r="DS74" s="275"/>
      <c r="DU74" s="262"/>
      <c r="DV74" s="282"/>
      <c r="DW74" s="282"/>
      <c r="DX74" s="256"/>
      <c r="DY74" s="282"/>
      <c r="DZ74" s="282"/>
      <c r="EA74" s="262"/>
      <c r="EC74" s="285"/>
      <c r="EF74" s="284"/>
      <c r="EG74" s="262"/>
      <c r="EH74" s="283"/>
      <c r="EI74" s="283"/>
      <c r="EK74" s="283"/>
      <c r="EL74" s="283"/>
      <c r="EM74" s="275"/>
      <c r="EO74" s="262"/>
      <c r="EP74" s="282"/>
      <c r="EQ74" s="282"/>
      <c r="ER74" s="256"/>
      <c r="ES74" s="282"/>
      <c r="ET74" s="282"/>
      <c r="EU74" s="262"/>
      <c r="EV74" s="283"/>
      <c r="EW74" s="283"/>
      <c r="EZ74" s="284"/>
      <c r="FA74" s="262"/>
      <c r="FB74" s="283"/>
      <c r="FC74" s="283"/>
      <c r="FE74" s="283"/>
      <c r="FF74" s="283"/>
      <c r="FG74" s="275"/>
      <c r="FI74" s="262"/>
      <c r="FJ74" s="282"/>
      <c r="FK74" s="282"/>
      <c r="FL74" s="256"/>
      <c r="FM74" s="282"/>
      <c r="FN74" s="282"/>
      <c r="FO74" s="262"/>
      <c r="FP74" s="283"/>
      <c r="FQ74" s="283"/>
      <c r="FT74" s="284"/>
      <c r="FU74" s="262"/>
      <c r="FV74" s="283"/>
      <c r="FW74" s="283"/>
      <c r="FY74" s="283"/>
      <c r="FZ74" s="283"/>
      <c r="GA74" s="275"/>
      <c r="GI74" s="286"/>
      <c r="GN74" s="284"/>
      <c r="GU74" s="275"/>
      <c r="HC74" s="286"/>
      <c r="HH74" s="284"/>
      <c r="HO74" s="275"/>
      <c r="HW74" s="286"/>
      <c r="IB74" s="284"/>
      <c r="II74" s="275"/>
      <c r="IQ74" s="286"/>
      <c r="IV74" s="284"/>
    </row>
    <row r="75" spans="2:256" s="281" customFormat="1" ht="13.5" customHeight="1" x14ac:dyDescent="0.25">
      <c r="B75" s="256"/>
      <c r="C75" s="275"/>
      <c r="E75" s="262"/>
      <c r="F75" s="282"/>
      <c r="G75" s="283"/>
      <c r="H75" s="256"/>
      <c r="I75" s="282"/>
      <c r="J75" s="283"/>
      <c r="K75" s="262"/>
      <c r="L75" s="283"/>
      <c r="M75" s="283"/>
      <c r="P75" s="284"/>
      <c r="Q75" s="262"/>
      <c r="R75" s="283"/>
      <c r="S75" s="283"/>
      <c r="U75" s="283"/>
      <c r="V75" s="283"/>
      <c r="W75" s="275"/>
      <c r="Y75" s="262"/>
      <c r="Z75" s="282"/>
      <c r="AA75" s="282"/>
      <c r="AB75" s="256"/>
      <c r="AC75" s="282"/>
      <c r="AD75" s="282"/>
      <c r="AE75" s="262"/>
      <c r="AF75" s="283"/>
      <c r="AG75" s="283"/>
      <c r="AJ75" s="284"/>
      <c r="AK75" s="262"/>
      <c r="AM75" s="283"/>
      <c r="AO75" s="283"/>
      <c r="AP75" s="283"/>
      <c r="AQ75" s="275"/>
      <c r="AS75" s="262"/>
      <c r="AT75" s="282"/>
      <c r="AU75" s="282"/>
      <c r="AV75" s="256"/>
      <c r="AW75" s="282"/>
      <c r="AX75" s="282"/>
      <c r="AY75" s="262"/>
      <c r="AZ75" s="283"/>
      <c r="BA75" s="283"/>
      <c r="BD75" s="284"/>
      <c r="BE75" s="262"/>
      <c r="BF75" s="283"/>
      <c r="BG75" s="283"/>
      <c r="BI75" s="283"/>
      <c r="BJ75" s="283"/>
      <c r="BK75" s="275"/>
      <c r="BM75" s="262"/>
      <c r="BN75" s="282"/>
      <c r="BO75" s="282"/>
      <c r="BP75" s="256"/>
      <c r="BQ75" s="282"/>
      <c r="BR75" s="282"/>
      <c r="BS75" s="262"/>
      <c r="BT75" s="283"/>
      <c r="BU75" s="283"/>
      <c r="BX75" s="284"/>
      <c r="BY75" s="262"/>
      <c r="BZ75" s="283"/>
      <c r="CA75" s="283"/>
      <c r="CC75" s="283"/>
      <c r="CD75" s="283"/>
      <c r="CE75" s="262"/>
      <c r="CG75" s="262"/>
      <c r="CH75" s="282"/>
      <c r="CI75" s="282"/>
      <c r="CJ75" s="256"/>
      <c r="CK75" s="282"/>
      <c r="CL75" s="282"/>
      <c r="CM75" s="262"/>
      <c r="CN75" s="283"/>
      <c r="CO75" s="283"/>
      <c r="CR75" s="284"/>
      <c r="CS75" s="262"/>
      <c r="CT75" s="283"/>
      <c r="CU75" s="283"/>
      <c r="CW75" s="283"/>
      <c r="CX75" s="283"/>
      <c r="CY75" s="275"/>
      <c r="DA75" s="262"/>
      <c r="DB75" s="282"/>
      <c r="DC75" s="282"/>
      <c r="DD75" s="256"/>
      <c r="DE75" s="282"/>
      <c r="DF75" s="282"/>
      <c r="DG75" s="262"/>
      <c r="DH75" s="283"/>
      <c r="DI75" s="283"/>
      <c r="DL75" s="284"/>
      <c r="DM75" s="262"/>
      <c r="DN75" s="283"/>
      <c r="DO75" s="283"/>
      <c r="DQ75" s="283"/>
      <c r="DR75" s="283"/>
      <c r="DS75" s="275"/>
      <c r="DU75" s="262"/>
      <c r="DV75" s="282"/>
      <c r="DW75" s="282"/>
      <c r="DX75" s="256"/>
      <c r="DY75" s="282"/>
      <c r="DZ75" s="282"/>
      <c r="EA75" s="262"/>
      <c r="EC75" s="285"/>
      <c r="EF75" s="284"/>
      <c r="EG75" s="262"/>
      <c r="EH75" s="283"/>
      <c r="EI75" s="283"/>
      <c r="EK75" s="283"/>
      <c r="EL75" s="283"/>
      <c r="EM75" s="275"/>
      <c r="EO75" s="262"/>
      <c r="EP75" s="282"/>
      <c r="EQ75" s="282"/>
      <c r="ER75" s="256"/>
      <c r="ES75" s="282"/>
      <c r="ET75" s="282"/>
      <c r="EU75" s="262"/>
      <c r="EV75" s="283"/>
      <c r="EW75" s="283"/>
      <c r="EZ75" s="284"/>
      <c r="FA75" s="262"/>
      <c r="FB75" s="283"/>
      <c r="FC75" s="283"/>
      <c r="FE75" s="283"/>
      <c r="FF75" s="283"/>
      <c r="FG75" s="275"/>
      <c r="FI75" s="262"/>
      <c r="FJ75" s="282"/>
      <c r="FK75" s="282"/>
      <c r="FL75" s="256"/>
      <c r="FM75" s="282"/>
      <c r="FN75" s="282"/>
      <c r="FO75" s="262"/>
      <c r="FP75" s="283"/>
      <c r="FQ75" s="283"/>
      <c r="FT75" s="284"/>
      <c r="FU75" s="262"/>
      <c r="FV75" s="283"/>
      <c r="FW75" s="283"/>
      <c r="FY75" s="283"/>
      <c r="FZ75" s="283"/>
      <c r="GA75" s="275"/>
      <c r="GI75" s="286"/>
      <c r="GN75" s="284"/>
      <c r="GU75" s="275"/>
      <c r="HC75" s="286"/>
      <c r="HH75" s="284"/>
      <c r="HO75" s="275"/>
      <c r="HW75" s="286"/>
      <c r="IB75" s="284"/>
      <c r="II75" s="275"/>
      <c r="IQ75" s="286"/>
      <c r="IV75" s="284"/>
    </row>
    <row r="76" spans="2:256" s="281" customFormat="1" ht="13.5" customHeight="1" x14ac:dyDescent="0.25">
      <c r="B76" s="256"/>
      <c r="C76" s="275"/>
      <c r="E76" s="262"/>
      <c r="F76" s="282"/>
      <c r="G76" s="283"/>
      <c r="H76" s="256"/>
      <c r="I76" s="282"/>
      <c r="J76" s="283"/>
      <c r="K76" s="262"/>
      <c r="L76" s="283"/>
      <c r="M76" s="283"/>
      <c r="P76" s="284"/>
      <c r="Q76" s="262"/>
      <c r="R76" s="283"/>
      <c r="S76" s="283"/>
      <c r="U76" s="283"/>
      <c r="V76" s="283"/>
      <c r="W76" s="275"/>
      <c r="Y76" s="262"/>
      <c r="Z76" s="282"/>
      <c r="AA76" s="282"/>
      <c r="AB76" s="256"/>
      <c r="AC76" s="282"/>
      <c r="AD76" s="282"/>
      <c r="AE76" s="262"/>
      <c r="AF76" s="283"/>
      <c r="AG76" s="283"/>
      <c r="AJ76" s="284"/>
      <c r="AK76" s="262"/>
      <c r="AM76" s="283"/>
      <c r="AO76" s="283"/>
      <c r="AP76" s="283"/>
      <c r="AQ76" s="275"/>
      <c r="AS76" s="262"/>
      <c r="AT76" s="282"/>
      <c r="AU76" s="282"/>
      <c r="AV76" s="256"/>
      <c r="AW76" s="282"/>
      <c r="AX76" s="282"/>
      <c r="AY76" s="262"/>
      <c r="AZ76" s="283"/>
      <c r="BA76" s="283"/>
      <c r="BD76" s="284"/>
      <c r="BE76" s="262"/>
      <c r="BF76" s="283"/>
      <c r="BG76" s="283"/>
      <c r="BI76" s="283"/>
      <c r="BJ76" s="283"/>
      <c r="BK76" s="275"/>
      <c r="BM76" s="262"/>
      <c r="BN76" s="282"/>
      <c r="BO76" s="282"/>
      <c r="BP76" s="256"/>
      <c r="BQ76" s="282"/>
      <c r="BR76" s="282"/>
      <c r="BS76" s="262"/>
      <c r="BT76" s="283"/>
      <c r="BU76" s="283"/>
      <c r="BX76" s="284"/>
      <c r="BY76" s="262"/>
      <c r="BZ76" s="283"/>
      <c r="CA76" s="283"/>
      <c r="CC76" s="283"/>
      <c r="CD76" s="283"/>
      <c r="CE76" s="262"/>
      <c r="CG76" s="262"/>
      <c r="CH76" s="282"/>
      <c r="CI76" s="282"/>
      <c r="CJ76" s="256"/>
      <c r="CK76" s="282"/>
      <c r="CL76" s="282"/>
      <c r="CM76" s="262"/>
      <c r="CN76" s="283"/>
      <c r="CO76" s="283"/>
      <c r="CR76" s="284"/>
      <c r="CS76" s="262"/>
      <c r="CT76" s="283"/>
      <c r="CU76" s="283"/>
      <c r="CW76" s="283"/>
      <c r="CX76" s="283"/>
      <c r="CY76" s="275"/>
      <c r="DA76" s="262"/>
      <c r="DB76" s="282"/>
      <c r="DC76" s="282"/>
      <c r="DD76" s="256"/>
      <c r="DE76" s="282"/>
      <c r="DF76" s="282"/>
      <c r="DG76" s="262"/>
      <c r="DH76" s="283"/>
      <c r="DI76" s="283"/>
      <c r="DL76" s="284"/>
      <c r="DM76" s="262"/>
      <c r="DN76" s="283"/>
      <c r="DO76" s="283"/>
      <c r="DQ76" s="283"/>
      <c r="DR76" s="283"/>
      <c r="DS76" s="275"/>
      <c r="DU76" s="262"/>
      <c r="DV76" s="282"/>
      <c r="DW76" s="282"/>
      <c r="DX76" s="256"/>
      <c r="DY76" s="282"/>
      <c r="DZ76" s="282"/>
      <c r="EA76" s="262"/>
      <c r="EC76" s="285"/>
      <c r="EF76" s="284"/>
      <c r="EG76" s="262"/>
      <c r="EH76" s="283"/>
      <c r="EI76" s="283"/>
      <c r="EK76" s="283"/>
      <c r="EL76" s="283"/>
      <c r="EM76" s="275"/>
      <c r="EO76" s="262"/>
      <c r="EP76" s="282"/>
      <c r="EQ76" s="282"/>
      <c r="ER76" s="256"/>
      <c r="ES76" s="282"/>
      <c r="ET76" s="282"/>
      <c r="EU76" s="262"/>
      <c r="EV76" s="283"/>
      <c r="EW76" s="283"/>
      <c r="EZ76" s="284"/>
      <c r="FA76" s="262"/>
      <c r="FB76" s="283"/>
      <c r="FC76" s="283"/>
      <c r="FE76" s="283"/>
      <c r="FF76" s="283"/>
      <c r="FG76" s="275"/>
      <c r="FI76" s="262"/>
      <c r="FJ76" s="282"/>
      <c r="FK76" s="282"/>
      <c r="FL76" s="256"/>
      <c r="FM76" s="282"/>
      <c r="FN76" s="282"/>
      <c r="FO76" s="262"/>
      <c r="FP76" s="283"/>
      <c r="FQ76" s="283"/>
      <c r="FT76" s="284"/>
      <c r="FU76" s="262"/>
      <c r="FV76" s="283"/>
      <c r="FW76" s="283"/>
      <c r="FY76" s="283"/>
      <c r="FZ76" s="283"/>
      <c r="GA76" s="275"/>
      <c r="GI76" s="286"/>
      <c r="GN76" s="284"/>
      <c r="GU76" s="275"/>
      <c r="HC76" s="286"/>
      <c r="HH76" s="284"/>
      <c r="HO76" s="275"/>
      <c r="HW76" s="286"/>
      <c r="IB76" s="284"/>
      <c r="II76" s="275"/>
      <c r="IQ76" s="286"/>
      <c r="IV76" s="284"/>
    </row>
    <row r="77" spans="2:256" s="281" customFormat="1" ht="13.5" customHeight="1" x14ac:dyDescent="0.25">
      <c r="B77" s="256"/>
      <c r="C77" s="275"/>
      <c r="E77" s="262"/>
      <c r="F77" s="282"/>
      <c r="G77" s="283"/>
      <c r="H77" s="256"/>
      <c r="I77" s="282"/>
      <c r="J77" s="283"/>
      <c r="K77" s="262"/>
      <c r="L77" s="283"/>
      <c r="M77" s="283"/>
      <c r="P77" s="284"/>
      <c r="Q77" s="262"/>
      <c r="R77" s="283"/>
      <c r="S77" s="283"/>
      <c r="U77" s="283"/>
      <c r="V77" s="283"/>
      <c r="W77" s="275"/>
      <c r="Y77" s="262"/>
      <c r="Z77" s="282"/>
      <c r="AA77" s="282"/>
      <c r="AB77" s="256"/>
      <c r="AC77" s="282"/>
      <c r="AD77" s="282"/>
      <c r="AE77" s="262"/>
      <c r="AF77" s="283"/>
      <c r="AG77" s="283"/>
      <c r="AJ77" s="284"/>
      <c r="AK77" s="262"/>
      <c r="AM77" s="283"/>
      <c r="AO77" s="283"/>
      <c r="AP77" s="283"/>
      <c r="AQ77" s="275"/>
      <c r="AS77" s="262"/>
      <c r="AT77" s="282"/>
      <c r="AU77" s="282"/>
      <c r="AV77" s="256"/>
      <c r="AW77" s="282"/>
      <c r="AX77" s="282"/>
      <c r="AY77" s="262"/>
      <c r="AZ77" s="283"/>
      <c r="BA77" s="283"/>
      <c r="BD77" s="284"/>
      <c r="BE77" s="262"/>
      <c r="BF77" s="283"/>
      <c r="BG77" s="283"/>
      <c r="BI77" s="283"/>
      <c r="BJ77" s="283"/>
      <c r="BK77" s="275"/>
      <c r="BM77" s="262"/>
      <c r="BN77" s="282"/>
      <c r="BO77" s="282"/>
      <c r="BP77" s="256"/>
      <c r="BQ77" s="282"/>
      <c r="BR77" s="282"/>
      <c r="BS77" s="262"/>
      <c r="BT77" s="283"/>
      <c r="BU77" s="283"/>
      <c r="BX77" s="284"/>
      <c r="BY77" s="262"/>
      <c r="BZ77" s="283"/>
      <c r="CA77" s="283"/>
      <c r="CC77" s="283"/>
      <c r="CD77" s="283"/>
      <c r="CE77" s="262"/>
      <c r="CG77" s="262"/>
      <c r="CH77" s="282"/>
      <c r="CI77" s="282"/>
      <c r="CJ77" s="256"/>
      <c r="CK77" s="282"/>
      <c r="CL77" s="282"/>
      <c r="CM77" s="262"/>
      <c r="CN77" s="283"/>
      <c r="CO77" s="283"/>
      <c r="CR77" s="284"/>
      <c r="CS77" s="262"/>
      <c r="CT77" s="283"/>
      <c r="CU77" s="283"/>
      <c r="CW77" s="283"/>
      <c r="CX77" s="283"/>
      <c r="CY77" s="275"/>
      <c r="DA77" s="262"/>
      <c r="DB77" s="282"/>
      <c r="DC77" s="282"/>
      <c r="DD77" s="256"/>
      <c r="DE77" s="282"/>
      <c r="DF77" s="282"/>
      <c r="DG77" s="262"/>
      <c r="DH77" s="283"/>
      <c r="DI77" s="283"/>
      <c r="DL77" s="284"/>
      <c r="DM77" s="262"/>
      <c r="DN77" s="283"/>
      <c r="DO77" s="283"/>
      <c r="DQ77" s="283"/>
      <c r="DR77" s="283"/>
      <c r="DS77" s="275"/>
      <c r="DU77" s="262"/>
      <c r="DV77" s="282"/>
      <c r="DW77" s="282"/>
      <c r="DX77" s="256"/>
      <c r="DY77" s="282"/>
      <c r="DZ77" s="282"/>
      <c r="EA77" s="262"/>
      <c r="EC77" s="285"/>
      <c r="EF77" s="284"/>
      <c r="EG77" s="262"/>
      <c r="EH77" s="283"/>
      <c r="EI77" s="283"/>
      <c r="EK77" s="283"/>
      <c r="EL77" s="283"/>
      <c r="EM77" s="275"/>
      <c r="EO77" s="262"/>
      <c r="EP77" s="282"/>
      <c r="EQ77" s="282"/>
      <c r="ER77" s="256"/>
      <c r="ES77" s="282"/>
      <c r="ET77" s="282"/>
      <c r="EU77" s="262"/>
      <c r="EV77" s="283"/>
      <c r="EW77" s="283"/>
      <c r="EZ77" s="284"/>
      <c r="FA77" s="262"/>
      <c r="FB77" s="283"/>
      <c r="FC77" s="283"/>
      <c r="FE77" s="283"/>
      <c r="FF77" s="283"/>
      <c r="FG77" s="275"/>
      <c r="FI77" s="262"/>
      <c r="FJ77" s="282"/>
      <c r="FK77" s="282"/>
      <c r="FL77" s="256"/>
      <c r="FM77" s="282"/>
      <c r="FN77" s="282"/>
      <c r="FO77" s="262"/>
      <c r="FP77" s="283"/>
      <c r="FQ77" s="283"/>
      <c r="FT77" s="284"/>
      <c r="FU77" s="262"/>
      <c r="FV77" s="283"/>
      <c r="FW77" s="283"/>
      <c r="FY77" s="283"/>
      <c r="FZ77" s="283"/>
      <c r="GA77" s="275"/>
      <c r="GI77" s="286"/>
      <c r="GN77" s="284"/>
      <c r="GU77" s="275"/>
      <c r="HC77" s="286"/>
      <c r="HH77" s="284"/>
      <c r="HO77" s="275"/>
      <c r="HW77" s="286"/>
      <c r="IB77" s="284"/>
      <c r="II77" s="275"/>
      <c r="IQ77" s="286"/>
      <c r="IV77" s="284"/>
    </row>
    <row r="78" spans="2:256" s="281" customFormat="1" ht="13.5" customHeight="1" x14ac:dyDescent="0.25">
      <c r="B78" s="256"/>
      <c r="C78" s="275"/>
      <c r="E78" s="262"/>
      <c r="F78" s="282"/>
      <c r="G78" s="283"/>
      <c r="H78" s="256"/>
      <c r="I78" s="282"/>
      <c r="J78" s="283"/>
      <c r="K78" s="262"/>
      <c r="L78" s="283"/>
      <c r="M78" s="283"/>
      <c r="P78" s="284"/>
      <c r="Q78" s="262"/>
      <c r="R78" s="283"/>
      <c r="S78" s="283"/>
      <c r="U78" s="283"/>
      <c r="V78" s="283"/>
      <c r="W78" s="275"/>
      <c r="Y78" s="262"/>
      <c r="Z78" s="282"/>
      <c r="AA78" s="282"/>
      <c r="AB78" s="256"/>
      <c r="AC78" s="282"/>
      <c r="AD78" s="282"/>
      <c r="AE78" s="262"/>
      <c r="AF78" s="283"/>
      <c r="AG78" s="283"/>
      <c r="AJ78" s="284"/>
      <c r="AK78" s="262"/>
      <c r="AM78" s="283"/>
      <c r="AO78" s="283"/>
      <c r="AP78" s="283"/>
      <c r="AQ78" s="275"/>
      <c r="AS78" s="262"/>
      <c r="AT78" s="282"/>
      <c r="AU78" s="282"/>
      <c r="AV78" s="256"/>
      <c r="AW78" s="282"/>
      <c r="AX78" s="282"/>
      <c r="AY78" s="262"/>
      <c r="AZ78" s="283"/>
      <c r="BA78" s="283"/>
      <c r="BD78" s="284"/>
      <c r="BE78" s="262"/>
      <c r="BF78" s="283"/>
      <c r="BG78" s="283"/>
      <c r="BI78" s="283"/>
      <c r="BJ78" s="283"/>
      <c r="BK78" s="275"/>
      <c r="BM78" s="262"/>
      <c r="BN78" s="282"/>
      <c r="BO78" s="282"/>
      <c r="BP78" s="256"/>
      <c r="BQ78" s="282"/>
      <c r="BR78" s="282"/>
      <c r="BS78" s="262"/>
      <c r="BT78" s="283"/>
      <c r="BU78" s="283"/>
      <c r="BX78" s="284"/>
      <c r="BY78" s="262"/>
      <c r="BZ78" s="283"/>
      <c r="CA78" s="283"/>
      <c r="CC78" s="283"/>
      <c r="CD78" s="283"/>
      <c r="CE78" s="262"/>
      <c r="CG78" s="262"/>
      <c r="CH78" s="282"/>
      <c r="CI78" s="282"/>
      <c r="CJ78" s="256"/>
      <c r="CK78" s="282"/>
      <c r="CL78" s="282"/>
      <c r="CM78" s="262"/>
      <c r="CN78" s="283"/>
      <c r="CO78" s="283"/>
      <c r="CR78" s="284"/>
      <c r="CS78" s="262"/>
      <c r="CT78" s="283"/>
      <c r="CU78" s="283"/>
      <c r="CW78" s="283"/>
      <c r="CX78" s="283"/>
      <c r="CY78" s="275"/>
      <c r="DA78" s="262"/>
      <c r="DB78" s="282"/>
      <c r="DC78" s="282"/>
      <c r="DD78" s="256"/>
      <c r="DE78" s="282"/>
      <c r="DF78" s="282"/>
      <c r="DG78" s="262"/>
      <c r="DH78" s="283"/>
      <c r="DI78" s="283"/>
      <c r="DL78" s="284"/>
      <c r="DM78" s="262"/>
      <c r="DN78" s="283"/>
      <c r="DO78" s="283"/>
      <c r="DQ78" s="283"/>
      <c r="DR78" s="283"/>
      <c r="DS78" s="275"/>
      <c r="DU78" s="262"/>
      <c r="DV78" s="282"/>
      <c r="DW78" s="282"/>
      <c r="DX78" s="256"/>
      <c r="DY78" s="282"/>
      <c r="DZ78" s="282"/>
      <c r="EA78" s="262"/>
      <c r="EC78" s="285"/>
      <c r="EF78" s="284"/>
      <c r="EG78" s="262"/>
      <c r="EH78" s="283"/>
      <c r="EI78" s="283"/>
      <c r="EK78" s="283"/>
      <c r="EL78" s="283"/>
      <c r="EM78" s="275"/>
      <c r="EO78" s="262"/>
      <c r="EP78" s="282"/>
      <c r="EQ78" s="282"/>
      <c r="ER78" s="256"/>
      <c r="ES78" s="282"/>
      <c r="ET78" s="282"/>
      <c r="EU78" s="262"/>
      <c r="EV78" s="283"/>
      <c r="EW78" s="283"/>
      <c r="EZ78" s="284"/>
      <c r="FA78" s="262"/>
      <c r="FB78" s="283"/>
      <c r="FC78" s="283"/>
      <c r="FE78" s="283"/>
      <c r="FF78" s="283"/>
      <c r="FG78" s="275"/>
      <c r="FI78" s="262"/>
      <c r="FJ78" s="282"/>
      <c r="FK78" s="282"/>
      <c r="FL78" s="256"/>
      <c r="FM78" s="282"/>
      <c r="FN78" s="282"/>
      <c r="FO78" s="262"/>
      <c r="FP78" s="283"/>
      <c r="FQ78" s="283"/>
      <c r="FT78" s="284"/>
      <c r="FU78" s="262"/>
      <c r="FV78" s="283"/>
      <c r="FW78" s="283"/>
      <c r="FY78" s="283"/>
      <c r="FZ78" s="283"/>
      <c r="GA78" s="275"/>
      <c r="GI78" s="286"/>
      <c r="GN78" s="284"/>
      <c r="GU78" s="275"/>
      <c r="HC78" s="286"/>
      <c r="HH78" s="284"/>
      <c r="HO78" s="275"/>
      <c r="HW78" s="286"/>
      <c r="IB78" s="284"/>
      <c r="II78" s="275"/>
      <c r="IQ78" s="286"/>
      <c r="IV78" s="284"/>
    </row>
    <row r="79" spans="2:256" s="281" customFormat="1" ht="13.5" customHeight="1" x14ac:dyDescent="0.25">
      <c r="B79" s="256"/>
      <c r="C79" s="275"/>
      <c r="E79" s="262"/>
      <c r="F79" s="282"/>
      <c r="G79" s="283"/>
      <c r="H79" s="256"/>
      <c r="I79" s="282"/>
      <c r="J79" s="283"/>
      <c r="K79" s="262"/>
      <c r="L79" s="283"/>
      <c r="M79" s="283"/>
      <c r="P79" s="284"/>
      <c r="Q79" s="262"/>
      <c r="R79" s="283"/>
      <c r="S79" s="283"/>
      <c r="U79" s="283"/>
      <c r="V79" s="283"/>
      <c r="W79" s="275"/>
      <c r="Y79" s="262"/>
      <c r="Z79" s="282"/>
      <c r="AA79" s="282"/>
      <c r="AB79" s="256"/>
      <c r="AC79" s="282"/>
      <c r="AD79" s="282"/>
      <c r="AE79" s="262"/>
      <c r="AF79" s="283"/>
      <c r="AG79" s="283"/>
      <c r="AJ79" s="284"/>
      <c r="AK79" s="262"/>
      <c r="AM79" s="283"/>
      <c r="AO79" s="283"/>
      <c r="AP79" s="283"/>
      <c r="AQ79" s="275"/>
      <c r="AS79" s="262"/>
      <c r="AT79" s="282"/>
      <c r="AU79" s="282"/>
      <c r="AV79" s="256"/>
      <c r="AW79" s="282"/>
      <c r="AX79" s="282"/>
      <c r="AY79" s="262"/>
      <c r="AZ79" s="283"/>
      <c r="BA79" s="283"/>
      <c r="BD79" s="284"/>
      <c r="BE79" s="262"/>
      <c r="BF79" s="283"/>
      <c r="BG79" s="283"/>
      <c r="BI79" s="283"/>
      <c r="BJ79" s="283"/>
      <c r="BK79" s="275"/>
      <c r="BM79" s="262"/>
      <c r="BN79" s="282"/>
      <c r="BO79" s="282"/>
      <c r="BP79" s="256"/>
      <c r="BQ79" s="282"/>
      <c r="BR79" s="282"/>
      <c r="BS79" s="262"/>
      <c r="BT79" s="283"/>
      <c r="BU79" s="283"/>
      <c r="BX79" s="284"/>
      <c r="BY79" s="262"/>
      <c r="BZ79" s="283"/>
      <c r="CA79" s="283"/>
      <c r="CC79" s="283"/>
      <c r="CD79" s="283"/>
      <c r="CE79" s="262"/>
      <c r="CG79" s="262"/>
      <c r="CH79" s="282"/>
      <c r="CI79" s="282"/>
      <c r="CJ79" s="256"/>
      <c r="CK79" s="282"/>
      <c r="CL79" s="282"/>
      <c r="CM79" s="262"/>
      <c r="CN79" s="283"/>
      <c r="CO79" s="283"/>
      <c r="CR79" s="284"/>
      <c r="CS79" s="262"/>
      <c r="CT79" s="283"/>
      <c r="CU79" s="283"/>
      <c r="CW79" s="283"/>
      <c r="CX79" s="283"/>
      <c r="CY79" s="275"/>
      <c r="DA79" s="262"/>
      <c r="DB79" s="282"/>
      <c r="DC79" s="282"/>
      <c r="DD79" s="256"/>
      <c r="DE79" s="282"/>
      <c r="DF79" s="282"/>
      <c r="DG79" s="262"/>
      <c r="DH79" s="283"/>
      <c r="DI79" s="283"/>
      <c r="DL79" s="284"/>
      <c r="DM79" s="262"/>
      <c r="DN79" s="283"/>
      <c r="DO79" s="283"/>
      <c r="DQ79" s="283"/>
      <c r="DR79" s="283"/>
      <c r="DS79" s="275"/>
      <c r="DU79" s="262"/>
      <c r="DV79" s="282"/>
      <c r="DW79" s="282"/>
      <c r="DX79" s="256"/>
      <c r="DY79" s="282"/>
      <c r="DZ79" s="282"/>
      <c r="EA79" s="262"/>
      <c r="EC79" s="285"/>
      <c r="EF79" s="284"/>
      <c r="EG79" s="262"/>
      <c r="EH79" s="283"/>
      <c r="EI79" s="283"/>
      <c r="EK79" s="283"/>
      <c r="EL79" s="283"/>
      <c r="EM79" s="275"/>
      <c r="EO79" s="262"/>
      <c r="EP79" s="282"/>
      <c r="EQ79" s="282"/>
      <c r="ER79" s="256"/>
      <c r="ES79" s="282"/>
      <c r="ET79" s="282"/>
      <c r="EU79" s="262"/>
      <c r="EV79" s="283"/>
      <c r="EW79" s="283"/>
      <c r="EZ79" s="284"/>
      <c r="FA79" s="262"/>
      <c r="FB79" s="283"/>
      <c r="FC79" s="283"/>
      <c r="FE79" s="283"/>
      <c r="FF79" s="283"/>
      <c r="FG79" s="275"/>
      <c r="FI79" s="262"/>
      <c r="FJ79" s="282"/>
      <c r="FK79" s="282"/>
      <c r="FL79" s="256"/>
      <c r="FM79" s="282"/>
      <c r="FN79" s="282"/>
      <c r="FO79" s="262"/>
      <c r="FP79" s="283"/>
      <c r="FQ79" s="283"/>
      <c r="FT79" s="284"/>
      <c r="FU79" s="262"/>
      <c r="FV79" s="283"/>
      <c r="FW79" s="283"/>
      <c r="FY79" s="283"/>
      <c r="FZ79" s="283"/>
      <c r="GA79" s="275"/>
      <c r="GI79" s="286"/>
      <c r="GN79" s="284"/>
      <c r="GU79" s="275"/>
      <c r="HC79" s="286"/>
      <c r="HH79" s="284"/>
      <c r="HO79" s="275"/>
      <c r="HW79" s="286"/>
      <c r="IB79" s="284"/>
      <c r="II79" s="275"/>
      <c r="IQ79" s="286"/>
      <c r="IV79" s="284"/>
    </row>
    <row r="80" spans="2:256" s="281" customFormat="1" ht="13.5" customHeight="1" x14ac:dyDescent="0.25">
      <c r="B80" s="256"/>
      <c r="C80" s="275"/>
      <c r="E80" s="262"/>
      <c r="F80" s="282"/>
      <c r="G80" s="283"/>
      <c r="H80" s="256"/>
      <c r="I80" s="282"/>
      <c r="J80" s="283"/>
      <c r="K80" s="262"/>
      <c r="L80" s="283"/>
      <c r="M80" s="283"/>
      <c r="P80" s="284"/>
      <c r="Q80" s="262"/>
      <c r="R80" s="283"/>
      <c r="S80" s="283"/>
      <c r="U80" s="283"/>
      <c r="V80" s="283"/>
      <c r="W80" s="275"/>
      <c r="Y80" s="262"/>
      <c r="Z80" s="282"/>
      <c r="AA80" s="282"/>
      <c r="AB80" s="256"/>
      <c r="AC80" s="282"/>
      <c r="AD80" s="282"/>
      <c r="AE80" s="262"/>
      <c r="AF80" s="283"/>
      <c r="AG80" s="283"/>
      <c r="AJ80" s="284"/>
      <c r="AK80" s="262"/>
      <c r="AM80" s="283"/>
      <c r="AO80" s="283"/>
      <c r="AP80" s="283"/>
      <c r="AQ80" s="275"/>
      <c r="AS80" s="262"/>
      <c r="AT80" s="282"/>
      <c r="AU80" s="282"/>
      <c r="AV80" s="256"/>
      <c r="AW80" s="282"/>
      <c r="AX80" s="282"/>
      <c r="AY80" s="262"/>
      <c r="AZ80" s="283"/>
      <c r="BA80" s="283"/>
      <c r="BD80" s="284"/>
      <c r="BE80" s="262"/>
      <c r="BF80" s="283"/>
      <c r="BG80" s="283"/>
      <c r="BI80" s="283"/>
      <c r="BJ80" s="283"/>
      <c r="BK80" s="275"/>
      <c r="BM80" s="262"/>
      <c r="BN80" s="282"/>
      <c r="BO80" s="282"/>
      <c r="BP80" s="256"/>
      <c r="BQ80" s="282"/>
      <c r="BR80" s="282"/>
      <c r="BS80" s="262"/>
      <c r="BT80" s="283"/>
      <c r="BU80" s="283"/>
      <c r="BX80" s="284"/>
      <c r="BY80" s="262"/>
      <c r="BZ80" s="283"/>
      <c r="CA80" s="283"/>
      <c r="CC80" s="283"/>
      <c r="CD80" s="283"/>
      <c r="CE80" s="262"/>
      <c r="CG80" s="262"/>
      <c r="CH80" s="282"/>
      <c r="CI80" s="282"/>
      <c r="CJ80" s="256"/>
      <c r="CK80" s="282"/>
      <c r="CL80" s="282"/>
      <c r="CM80" s="262"/>
      <c r="CN80" s="283"/>
      <c r="CO80" s="283"/>
      <c r="CR80" s="284"/>
      <c r="CS80" s="262"/>
      <c r="CT80" s="283"/>
      <c r="CU80" s="283"/>
      <c r="CW80" s="283"/>
      <c r="CX80" s="283"/>
      <c r="CY80" s="275"/>
      <c r="DA80" s="262"/>
      <c r="DB80" s="282"/>
      <c r="DC80" s="282"/>
      <c r="DD80" s="256"/>
      <c r="DE80" s="282"/>
      <c r="DF80" s="282"/>
      <c r="DG80" s="262"/>
      <c r="DH80" s="283"/>
      <c r="DI80" s="283"/>
      <c r="DL80" s="284"/>
      <c r="DM80" s="262"/>
      <c r="DN80" s="283"/>
      <c r="DO80" s="283"/>
      <c r="DQ80" s="283"/>
      <c r="DR80" s="283"/>
      <c r="DS80" s="275"/>
      <c r="DU80" s="262"/>
      <c r="DV80" s="282"/>
      <c r="DW80" s="282"/>
      <c r="DX80" s="256"/>
      <c r="DY80" s="282"/>
      <c r="DZ80" s="282"/>
      <c r="EA80" s="262"/>
      <c r="EC80" s="285"/>
      <c r="EF80" s="284"/>
      <c r="EG80" s="262"/>
      <c r="EH80" s="283"/>
      <c r="EI80" s="283"/>
      <c r="EK80" s="283"/>
      <c r="EL80" s="283"/>
      <c r="EM80" s="275"/>
      <c r="EO80" s="262"/>
      <c r="EP80" s="282"/>
      <c r="EQ80" s="282"/>
      <c r="ER80" s="256"/>
      <c r="ES80" s="282"/>
      <c r="ET80" s="282"/>
      <c r="EU80" s="262"/>
      <c r="EV80" s="283"/>
      <c r="EW80" s="283"/>
      <c r="EZ80" s="284"/>
      <c r="FA80" s="262"/>
      <c r="FB80" s="283"/>
      <c r="FC80" s="283"/>
      <c r="FE80" s="283"/>
      <c r="FF80" s="283"/>
      <c r="FG80" s="275"/>
      <c r="FI80" s="262"/>
      <c r="FJ80" s="282"/>
      <c r="FK80" s="282"/>
      <c r="FL80" s="256"/>
      <c r="FM80" s="282"/>
      <c r="FN80" s="282"/>
      <c r="FO80" s="262"/>
      <c r="FP80" s="283"/>
      <c r="FQ80" s="283"/>
      <c r="FT80" s="284"/>
      <c r="FU80" s="262"/>
      <c r="FV80" s="283"/>
      <c r="FW80" s="283"/>
      <c r="FY80" s="283"/>
      <c r="FZ80" s="283"/>
      <c r="GA80" s="275"/>
      <c r="GI80" s="286"/>
      <c r="GN80" s="284"/>
      <c r="GU80" s="275"/>
      <c r="HC80" s="286"/>
      <c r="HH80" s="284"/>
      <c r="HO80" s="275"/>
      <c r="HW80" s="286"/>
      <c r="IB80" s="284"/>
      <c r="II80" s="275"/>
      <c r="IQ80" s="286"/>
      <c r="IV80" s="284"/>
    </row>
    <row r="81" spans="1:256" s="281" customFormat="1" ht="13.5" customHeight="1" x14ac:dyDescent="0.25">
      <c r="B81" s="256"/>
      <c r="C81" s="275"/>
      <c r="E81" s="262"/>
      <c r="F81" s="282"/>
      <c r="G81" s="283"/>
      <c r="H81" s="256"/>
      <c r="I81" s="282"/>
      <c r="J81" s="283"/>
      <c r="K81" s="262"/>
      <c r="L81" s="283"/>
      <c r="M81" s="283"/>
      <c r="P81" s="284"/>
      <c r="Q81" s="262"/>
      <c r="R81" s="283"/>
      <c r="S81" s="283"/>
      <c r="U81" s="283"/>
      <c r="V81" s="283"/>
      <c r="W81" s="275"/>
      <c r="Y81" s="262"/>
      <c r="Z81" s="282"/>
      <c r="AA81" s="282"/>
      <c r="AB81" s="256"/>
      <c r="AC81" s="282"/>
      <c r="AD81" s="282"/>
      <c r="AE81" s="262"/>
      <c r="AF81" s="283"/>
      <c r="AG81" s="283"/>
      <c r="AJ81" s="284"/>
      <c r="AK81" s="262"/>
      <c r="AM81" s="283"/>
      <c r="AO81" s="283"/>
      <c r="AP81" s="283"/>
      <c r="AQ81" s="275"/>
      <c r="AS81" s="262"/>
      <c r="AT81" s="282"/>
      <c r="AU81" s="282"/>
      <c r="AV81" s="256"/>
      <c r="AW81" s="282"/>
      <c r="AX81" s="282"/>
      <c r="AY81" s="262"/>
      <c r="AZ81" s="283"/>
      <c r="BA81" s="283"/>
      <c r="BD81" s="284"/>
      <c r="BE81" s="262"/>
      <c r="BF81" s="283"/>
      <c r="BG81" s="283"/>
      <c r="BI81" s="283"/>
      <c r="BJ81" s="283"/>
      <c r="BK81" s="275"/>
      <c r="BM81" s="262"/>
      <c r="BN81" s="282"/>
      <c r="BO81" s="282"/>
      <c r="BP81" s="256"/>
      <c r="BQ81" s="282"/>
      <c r="BR81" s="282"/>
      <c r="BS81" s="262"/>
      <c r="BT81" s="283"/>
      <c r="BU81" s="283"/>
      <c r="BX81" s="284"/>
      <c r="BY81" s="262"/>
      <c r="BZ81" s="283"/>
      <c r="CA81" s="283"/>
      <c r="CC81" s="283"/>
      <c r="CD81" s="283"/>
      <c r="CE81" s="262"/>
      <c r="CG81" s="262"/>
      <c r="CH81" s="282"/>
      <c r="CI81" s="282"/>
      <c r="CJ81" s="256"/>
      <c r="CK81" s="282"/>
      <c r="CL81" s="282"/>
      <c r="CM81" s="262"/>
      <c r="CN81" s="283"/>
      <c r="CO81" s="283"/>
      <c r="CR81" s="284"/>
      <c r="CS81" s="262"/>
      <c r="CT81" s="283"/>
      <c r="CU81" s="283"/>
      <c r="CW81" s="283"/>
      <c r="CX81" s="283"/>
      <c r="CY81" s="275"/>
      <c r="DA81" s="262"/>
      <c r="DB81" s="282"/>
      <c r="DC81" s="282"/>
      <c r="DD81" s="256"/>
      <c r="DE81" s="282"/>
      <c r="DF81" s="282"/>
      <c r="DG81" s="262"/>
      <c r="DH81" s="283"/>
      <c r="DI81" s="283"/>
      <c r="DL81" s="284"/>
      <c r="DM81" s="262"/>
      <c r="DN81" s="283"/>
      <c r="DO81" s="283"/>
      <c r="DQ81" s="283"/>
      <c r="DR81" s="283"/>
      <c r="DS81" s="275"/>
      <c r="DU81" s="262"/>
      <c r="DV81" s="282"/>
      <c r="DW81" s="282"/>
      <c r="DX81" s="256"/>
      <c r="DY81" s="282"/>
      <c r="DZ81" s="282"/>
      <c r="EA81" s="262"/>
      <c r="EC81" s="285"/>
      <c r="EF81" s="284"/>
      <c r="EG81" s="262"/>
      <c r="EH81" s="283"/>
      <c r="EI81" s="283"/>
      <c r="EK81" s="283"/>
      <c r="EL81" s="283"/>
      <c r="EM81" s="275"/>
      <c r="EO81" s="262"/>
      <c r="EP81" s="282"/>
      <c r="EQ81" s="282"/>
      <c r="ER81" s="256"/>
      <c r="ES81" s="282"/>
      <c r="ET81" s="282"/>
      <c r="EU81" s="262"/>
      <c r="EV81" s="283"/>
      <c r="EW81" s="283"/>
      <c r="EZ81" s="284"/>
      <c r="FA81" s="262"/>
      <c r="FB81" s="283"/>
      <c r="FC81" s="283"/>
      <c r="FE81" s="283"/>
      <c r="FF81" s="283"/>
      <c r="FG81" s="275"/>
      <c r="FI81" s="262"/>
      <c r="FJ81" s="282"/>
      <c r="FK81" s="282"/>
      <c r="FL81" s="256"/>
      <c r="FM81" s="282"/>
      <c r="FN81" s="282"/>
      <c r="FO81" s="262"/>
      <c r="FP81" s="283"/>
      <c r="FQ81" s="283"/>
      <c r="FT81" s="284"/>
      <c r="FU81" s="262"/>
      <c r="FV81" s="283"/>
      <c r="FW81" s="283"/>
      <c r="FY81" s="283"/>
      <c r="FZ81" s="283"/>
      <c r="GA81" s="275"/>
      <c r="GI81" s="286"/>
      <c r="GN81" s="284"/>
      <c r="GU81" s="275"/>
      <c r="HC81" s="286"/>
      <c r="HH81" s="284"/>
      <c r="HO81" s="275"/>
      <c r="HW81" s="286"/>
      <c r="IB81" s="284"/>
      <c r="II81" s="275"/>
      <c r="IQ81" s="286"/>
      <c r="IV81" s="284"/>
    </row>
    <row r="82" spans="1:256" s="281" customFormat="1" ht="13.5" customHeight="1" x14ac:dyDescent="0.25">
      <c r="B82" s="256"/>
      <c r="C82" s="275"/>
      <c r="E82" s="262"/>
      <c r="F82" s="282"/>
      <c r="G82" s="283"/>
      <c r="H82" s="256"/>
      <c r="I82" s="282"/>
      <c r="J82" s="283"/>
      <c r="K82" s="262"/>
      <c r="L82" s="283"/>
      <c r="M82" s="283"/>
      <c r="P82" s="284"/>
      <c r="Q82" s="262"/>
      <c r="R82" s="283"/>
      <c r="S82" s="283"/>
      <c r="U82" s="283"/>
      <c r="V82" s="283"/>
      <c r="W82" s="275"/>
      <c r="Y82" s="262"/>
      <c r="Z82" s="282"/>
      <c r="AA82" s="282"/>
      <c r="AB82" s="256"/>
      <c r="AC82" s="282"/>
      <c r="AD82" s="282"/>
      <c r="AE82" s="262"/>
      <c r="AF82" s="283"/>
      <c r="AG82" s="283"/>
      <c r="AJ82" s="284"/>
      <c r="AK82" s="262"/>
      <c r="AM82" s="283"/>
      <c r="AO82" s="283"/>
      <c r="AP82" s="283"/>
      <c r="AQ82" s="275"/>
      <c r="AS82" s="262"/>
      <c r="AT82" s="282"/>
      <c r="AU82" s="282"/>
      <c r="AV82" s="256"/>
      <c r="AW82" s="282"/>
      <c r="AX82" s="282"/>
      <c r="AY82" s="262"/>
      <c r="AZ82" s="283"/>
      <c r="BA82" s="283"/>
      <c r="BD82" s="284"/>
      <c r="BE82" s="262"/>
      <c r="BF82" s="283"/>
      <c r="BG82" s="283"/>
      <c r="BI82" s="283"/>
      <c r="BJ82" s="283"/>
      <c r="BK82" s="275"/>
      <c r="BM82" s="262"/>
      <c r="BN82" s="282"/>
      <c r="BO82" s="282"/>
      <c r="BP82" s="256"/>
      <c r="BQ82" s="282"/>
      <c r="BR82" s="282"/>
      <c r="BS82" s="262"/>
      <c r="BT82" s="283"/>
      <c r="BU82" s="283"/>
      <c r="BX82" s="284"/>
      <c r="BY82" s="262"/>
      <c r="BZ82" s="283"/>
      <c r="CA82" s="283"/>
      <c r="CC82" s="283"/>
      <c r="CD82" s="283"/>
      <c r="CE82" s="262"/>
      <c r="CG82" s="262"/>
      <c r="CH82" s="282"/>
      <c r="CI82" s="282"/>
      <c r="CJ82" s="256"/>
      <c r="CK82" s="282"/>
      <c r="CL82" s="282"/>
      <c r="CM82" s="262"/>
      <c r="CN82" s="283"/>
      <c r="CO82" s="283"/>
      <c r="CR82" s="284"/>
      <c r="CS82" s="262"/>
      <c r="CT82" s="283"/>
      <c r="CU82" s="283"/>
      <c r="CW82" s="283"/>
      <c r="CX82" s="283"/>
      <c r="CY82" s="275"/>
      <c r="DA82" s="262"/>
      <c r="DB82" s="282"/>
      <c r="DC82" s="282"/>
      <c r="DD82" s="256"/>
      <c r="DE82" s="282"/>
      <c r="DF82" s="282"/>
      <c r="DG82" s="262"/>
      <c r="DH82" s="283"/>
      <c r="DI82" s="283"/>
      <c r="DL82" s="284"/>
      <c r="DM82" s="262"/>
      <c r="DN82" s="283"/>
      <c r="DO82" s="283"/>
      <c r="DQ82" s="283"/>
      <c r="DR82" s="283"/>
      <c r="DS82" s="275"/>
      <c r="DU82" s="262"/>
      <c r="DV82" s="282"/>
      <c r="DW82" s="282"/>
      <c r="DX82" s="256"/>
      <c r="DY82" s="282"/>
      <c r="DZ82" s="282"/>
      <c r="EA82" s="262"/>
      <c r="EC82" s="285"/>
      <c r="EF82" s="284"/>
      <c r="EG82" s="262"/>
      <c r="EH82" s="283"/>
      <c r="EI82" s="283"/>
      <c r="EK82" s="283"/>
      <c r="EL82" s="283"/>
      <c r="EM82" s="275"/>
      <c r="EO82" s="262"/>
      <c r="EP82" s="282"/>
      <c r="EQ82" s="282"/>
      <c r="ER82" s="256"/>
      <c r="ES82" s="282"/>
      <c r="ET82" s="282"/>
      <c r="EU82" s="262"/>
      <c r="EV82" s="283"/>
      <c r="EW82" s="283"/>
      <c r="EZ82" s="284"/>
      <c r="FA82" s="262"/>
      <c r="FB82" s="283"/>
      <c r="FC82" s="283"/>
      <c r="FE82" s="283"/>
      <c r="FF82" s="283"/>
      <c r="FG82" s="275"/>
      <c r="FI82" s="262"/>
      <c r="FJ82" s="282"/>
      <c r="FK82" s="282"/>
      <c r="FL82" s="256"/>
      <c r="FM82" s="282"/>
      <c r="FN82" s="282"/>
      <c r="FO82" s="262"/>
      <c r="FP82" s="283"/>
      <c r="FQ82" s="283"/>
      <c r="FT82" s="284"/>
      <c r="FU82" s="262"/>
      <c r="FV82" s="283"/>
      <c r="FW82" s="283"/>
      <c r="FY82" s="283"/>
      <c r="FZ82" s="283"/>
      <c r="GA82" s="275"/>
      <c r="GI82" s="286"/>
      <c r="GN82" s="284"/>
      <c r="GU82" s="275"/>
      <c r="HC82" s="286"/>
      <c r="HH82" s="284"/>
      <c r="HO82" s="275"/>
      <c r="HW82" s="286"/>
      <c r="IB82" s="284"/>
      <c r="II82" s="275"/>
      <c r="IQ82" s="286"/>
      <c r="IV82" s="284"/>
    </row>
    <row r="83" spans="1:256" s="281" customFormat="1" ht="13.5" customHeight="1" x14ac:dyDescent="0.25">
      <c r="B83" s="256"/>
      <c r="C83" s="275"/>
      <c r="E83" s="262"/>
      <c r="F83" s="282"/>
      <c r="G83" s="283"/>
      <c r="H83" s="256"/>
      <c r="I83" s="282"/>
      <c r="J83" s="283"/>
      <c r="K83" s="262"/>
      <c r="L83" s="283"/>
      <c r="M83" s="283"/>
      <c r="P83" s="284"/>
      <c r="Q83" s="262"/>
      <c r="R83" s="283"/>
      <c r="S83" s="283"/>
      <c r="U83" s="283"/>
      <c r="V83" s="283"/>
      <c r="W83" s="275"/>
      <c r="Y83" s="262"/>
      <c r="Z83" s="282"/>
      <c r="AA83" s="282"/>
      <c r="AB83" s="256"/>
      <c r="AC83" s="282"/>
      <c r="AD83" s="282"/>
      <c r="AE83" s="262"/>
      <c r="AF83" s="283"/>
      <c r="AG83" s="283"/>
      <c r="AJ83" s="284"/>
      <c r="AK83" s="262"/>
      <c r="AM83" s="283"/>
      <c r="AO83" s="283"/>
      <c r="AP83" s="283"/>
      <c r="AQ83" s="275"/>
      <c r="AS83" s="262"/>
      <c r="AT83" s="282"/>
      <c r="AU83" s="282"/>
      <c r="AV83" s="256"/>
      <c r="AW83" s="282"/>
      <c r="AX83" s="282"/>
      <c r="AY83" s="262"/>
      <c r="AZ83" s="283"/>
      <c r="BA83" s="283"/>
      <c r="BD83" s="284"/>
      <c r="BE83" s="262"/>
      <c r="BF83" s="283"/>
      <c r="BG83" s="283"/>
      <c r="BI83" s="283"/>
      <c r="BJ83" s="283"/>
      <c r="BK83" s="275"/>
      <c r="BM83" s="262"/>
      <c r="BN83" s="282"/>
      <c r="BO83" s="282"/>
      <c r="BP83" s="256"/>
      <c r="BQ83" s="282"/>
      <c r="BR83" s="282"/>
      <c r="BS83" s="262"/>
      <c r="BT83" s="283"/>
      <c r="BU83" s="283"/>
      <c r="BX83" s="284"/>
      <c r="BY83" s="262"/>
      <c r="BZ83" s="283"/>
      <c r="CA83" s="283"/>
      <c r="CC83" s="283"/>
      <c r="CD83" s="283"/>
      <c r="CE83" s="262"/>
      <c r="CG83" s="262"/>
      <c r="CH83" s="282"/>
      <c r="CI83" s="282"/>
      <c r="CJ83" s="256"/>
      <c r="CK83" s="282"/>
      <c r="CL83" s="282"/>
      <c r="CM83" s="262"/>
      <c r="CN83" s="283"/>
      <c r="CO83" s="283"/>
      <c r="CR83" s="284"/>
      <c r="CS83" s="262"/>
      <c r="CT83" s="283"/>
      <c r="CU83" s="283"/>
      <c r="CW83" s="283"/>
      <c r="CX83" s="283"/>
      <c r="CY83" s="275"/>
      <c r="DA83" s="262"/>
      <c r="DB83" s="282"/>
      <c r="DC83" s="282"/>
      <c r="DD83" s="256"/>
      <c r="DE83" s="282"/>
      <c r="DF83" s="282"/>
      <c r="DG83" s="262"/>
      <c r="DH83" s="283"/>
      <c r="DI83" s="283"/>
      <c r="DL83" s="284"/>
      <c r="DM83" s="262"/>
      <c r="DN83" s="283"/>
      <c r="DO83" s="283"/>
      <c r="DQ83" s="283"/>
      <c r="DR83" s="283"/>
      <c r="DS83" s="275"/>
      <c r="DU83" s="262"/>
      <c r="DV83" s="282"/>
      <c r="DW83" s="282"/>
      <c r="DX83" s="256"/>
      <c r="DY83" s="282"/>
      <c r="DZ83" s="282"/>
      <c r="EA83" s="262"/>
      <c r="EC83" s="285"/>
      <c r="EF83" s="284"/>
      <c r="EG83" s="262"/>
      <c r="EH83" s="283"/>
      <c r="EI83" s="283"/>
      <c r="EK83" s="283"/>
      <c r="EL83" s="283"/>
      <c r="EM83" s="275"/>
      <c r="EO83" s="262"/>
      <c r="EP83" s="282"/>
      <c r="EQ83" s="282"/>
      <c r="ER83" s="256"/>
      <c r="ES83" s="282"/>
      <c r="ET83" s="282"/>
      <c r="EU83" s="262"/>
      <c r="EV83" s="283"/>
      <c r="EW83" s="283"/>
      <c r="EZ83" s="284"/>
      <c r="FA83" s="262"/>
      <c r="FB83" s="283"/>
      <c r="FC83" s="283"/>
      <c r="FE83" s="283"/>
      <c r="FF83" s="283"/>
      <c r="FG83" s="275"/>
      <c r="FI83" s="262"/>
      <c r="FJ83" s="282"/>
      <c r="FK83" s="282"/>
      <c r="FL83" s="256"/>
      <c r="FM83" s="282"/>
      <c r="FN83" s="282"/>
      <c r="FO83" s="262"/>
      <c r="FP83" s="283"/>
      <c r="FQ83" s="283"/>
      <c r="FT83" s="284"/>
      <c r="FU83" s="262"/>
      <c r="FV83" s="283"/>
      <c r="FW83" s="283"/>
      <c r="FY83" s="283"/>
      <c r="FZ83" s="283"/>
      <c r="GA83" s="275"/>
      <c r="GI83" s="286"/>
      <c r="GN83" s="284"/>
      <c r="GU83" s="275"/>
      <c r="HC83" s="286"/>
      <c r="HH83" s="284"/>
      <c r="HO83" s="275"/>
      <c r="HW83" s="286"/>
      <c r="IB83" s="284"/>
      <c r="II83" s="275"/>
      <c r="IQ83" s="286"/>
      <c r="IV83" s="284"/>
    </row>
    <row r="84" spans="1:256" s="281" customFormat="1" ht="13.5" customHeight="1" x14ac:dyDescent="0.25">
      <c r="B84" s="256"/>
      <c r="C84" s="275"/>
      <c r="E84" s="262"/>
      <c r="F84" s="282"/>
      <c r="G84" s="283"/>
      <c r="H84" s="256"/>
      <c r="I84" s="282"/>
      <c r="J84" s="283"/>
      <c r="K84" s="262"/>
      <c r="L84" s="283"/>
      <c r="M84" s="283"/>
      <c r="P84" s="284"/>
      <c r="Q84" s="262"/>
      <c r="R84" s="283"/>
      <c r="S84" s="283"/>
      <c r="U84" s="283"/>
      <c r="V84" s="283"/>
      <c r="W84" s="275"/>
      <c r="Y84" s="262"/>
      <c r="Z84" s="282"/>
      <c r="AA84" s="282"/>
      <c r="AB84" s="256"/>
      <c r="AC84" s="282"/>
      <c r="AD84" s="282"/>
      <c r="AE84" s="262"/>
      <c r="AF84" s="283"/>
      <c r="AG84" s="283"/>
      <c r="AJ84" s="284"/>
      <c r="AK84" s="262"/>
      <c r="AM84" s="283"/>
      <c r="AO84" s="283"/>
      <c r="AP84" s="283"/>
      <c r="AQ84" s="275"/>
      <c r="AS84" s="262"/>
      <c r="AT84" s="282"/>
      <c r="AU84" s="282"/>
      <c r="AV84" s="256"/>
      <c r="AW84" s="282"/>
      <c r="AX84" s="282"/>
      <c r="AY84" s="262"/>
      <c r="AZ84" s="283"/>
      <c r="BA84" s="283"/>
      <c r="BD84" s="284"/>
      <c r="BE84" s="262"/>
      <c r="BF84" s="283"/>
      <c r="BG84" s="283"/>
      <c r="BI84" s="283"/>
      <c r="BJ84" s="283"/>
      <c r="BK84" s="275"/>
      <c r="BM84" s="262"/>
      <c r="BN84" s="282"/>
      <c r="BO84" s="282"/>
      <c r="BP84" s="256"/>
      <c r="BQ84" s="282"/>
      <c r="BR84" s="282"/>
      <c r="BS84" s="262"/>
      <c r="BT84" s="283"/>
      <c r="BU84" s="283"/>
      <c r="BX84" s="284"/>
      <c r="BY84" s="262"/>
      <c r="BZ84" s="283"/>
      <c r="CA84" s="283"/>
      <c r="CC84" s="283"/>
      <c r="CD84" s="283"/>
      <c r="CE84" s="262"/>
      <c r="CG84" s="262"/>
      <c r="CH84" s="282"/>
      <c r="CI84" s="282"/>
      <c r="CJ84" s="256"/>
      <c r="CK84" s="282"/>
      <c r="CL84" s="282"/>
      <c r="CM84" s="262"/>
      <c r="CN84" s="283"/>
      <c r="CO84" s="283"/>
      <c r="CR84" s="284"/>
      <c r="CS84" s="262"/>
      <c r="CT84" s="283"/>
      <c r="CU84" s="283"/>
      <c r="CW84" s="283"/>
      <c r="CX84" s="283"/>
      <c r="CY84" s="275"/>
      <c r="DA84" s="262"/>
      <c r="DB84" s="282"/>
      <c r="DC84" s="282"/>
      <c r="DD84" s="256"/>
      <c r="DE84" s="282"/>
      <c r="DF84" s="282"/>
      <c r="DG84" s="262"/>
      <c r="DH84" s="283"/>
      <c r="DI84" s="283"/>
      <c r="DL84" s="284"/>
      <c r="DM84" s="262"/>
      <c r="DN84" s="283"/>
      <c r="DO84" s="283"/>
      <c r="DQ84" s="283"/>
      <c r="DR84" s="283"/>
      <c r="DS84" s="275"/>
      <c r="DU84" s="262"/>
      <c r="DV84" s="282"/>
      <c r="DW84" s="282"/>
      <c r="DX84" s="256"/>
      <c r="DY84" s="282"/>
      <c r="DZ84" s="282"/>
      <c r="EA84" s="262"/>
      <c r="EC84" s="285"/>
      <c r="EF84" s="284"/>
      <c r="EG84" s="262"/>
      <c r="EH84" s="283"/>
      <c r="EI84" s="283"/>
      <c r="EK84" s="283"/>
      <c r="EL84" s="283"/>
      <c r="EM84" s="275"/>
      <c r="EO84" s="262"/>
      <c r="EP84" s="282"/>
      <c r="EQ84" s="282"/>
      <c r="ER84" s="256"/>
      <c r="ES84" s="282"/>
      <c r="ET84" s="282"/>
      <c r="EU84" s="262"/>
      <c r="EV84" s="283"/>
      <c r="EW84" s="283"/>
      <c r="EZ84" s="284"/>
      <c r="FA84" s="262"/>
      <c r="FB84" s="283"/>
      <c r="FC84" s="283"/>
      <c r="FE84" s="283"/>
      <c r="FF84" s="283"/>
      <c r="FG84" s="275"/>
      <c r="FI84" s="262"/>
      <c r="FJ84" s="282"/>
      <c r="FK84" s="282"/>
      <c r="FL84" s="256"/>
      <c r="FM84" s="282"/>
      <c r="FN84" s="282"/>
      <c r="FO84" s="262"/>
      <c r="FP84" s="283"/>
      <c r="FQ84" s="283"/>
      <c r="FT84" s="284"/>
      <c r="FU84" s="262"/>
      <c r="FV84" s="283"/>
      <c r="FW84" s="283"/>
      <c r="FY84" s="283"/>
      <c r="FZ84" s="283"/>
      <c r="GA84" s="275"/>
      <c r="GI84" s="286"/>
      <c r="GN84" s="284"/>
      <c r="GU84" s="275"/>
      <c r="HC84" s="286"/>
      <c r="HH84" s="284"/>
      <c r="HO84" s="275"/>
      <c r="HW84" s="286"/>
      <c r="IB84" s="284"/>
      <c r="II84" s="275"/>
      <c r="IQ84" s="286"/>
      <c r="IV84" s="284"/>
    </row>
    <row r="85" spans="1:256" s="281" customFormat="1" ht="13.5" customHeight="1" x14ac:dyDescent="0.25">
      <c r="B85" s="256"/>
      <c r="C85" s="275"/>
      <c r="E85" s="262"/>
      <c r="F85" s="282"/>
      <c r="G85" s="283"/>
      <c r="H85" s="256"/>
      <c r="I85" s="282"/>
      <c r="J85" s="283"/>
      <c r="K85" s="262"/>
      <c r="L85" s="283"/>
      <c r="M85" s="283"/>
      <c r="P85" s="284"/>
      <c r="Q85" s="262"/>
      <c r="R85" s="283"/>
      <c r="S85" s="283"/>
      <c r="U85" s="283"/>
      <c r="V85" s="283"/>
      <c r="W85" s="275"/>
      <c r="Y85" s="262"/>
      <c r="Z85" s="282"/>
      <c r="AA85" s="282"/>
      <c r="AB85" s="256"/>
      <c r="AC85" s="282"/>
      <c r="AD85" s="282"/>
      <c r="AE85" s="262"/>
      <c r="AF85" s="283"/>
      <c r="AG85" s="283"/>
      <c r="AJ85" s="284"/>
      <c r="AK85" s="262"/>
      <c r="AM85" s="283"/>
      <c r="AO85" s="283"/>
      <c r="AP85" s="283"/>
      <c r="AQ85" s="275"/>
      <c r="AS85" s="262"/>
      <c r="AT85" s="282"/>
      <c r="AU85" s="282"/>
      <c r="AV85" s="256"/>
      <c r="AW85" s="282"/>
      <c r="AX85" s="282"/>
      <c r="AY85" s="262"/>
      <c r="AZ85" s="283"/>
      <c r="BA85" s="283"/>
      <c r="BD85" s="284"/>
      <c r="BE85" s="262"/>
      <c r="BF85" s="283"/>
      <c r="BG85" s="283"/>
      <c r="BI85" s="283"/>
      <c r="BJ85" s="283"/>
      <c r="BK85" s="275"/>
      <c r="BM85" s="262"/>
      <c r="BN85" s="282"/>
      <c r="BO85" s="282"/>
      <c r="BP85" s="256"/>
      <c r="BQ85" s="282"/>
      <c r="BR85" s="282"/>
      <c r="BS85" s="262"/>
      <c r="BT85" s="283"/>
      <c r="BU85" s="283"/>
      <c r="BX85" s="284"/>
      <c r="BY85" s="262"/>
      <c r="BZ85" s="283"/>
      <c r="CA85" s="283"/>
      <c r="CC85" s="283"/>
      <c r="CD85" s="283"/>
      <c r="CE85" s="262"/>
      <c r="CG85" s="262"/>
      <c r="CH85" s="282"/>
      <c r="CI85" s="282"/>
      <c r="CJ85" s="256"/>
      <c r="CK85" s="282"/>
      <c r="CL85" s="282"/>
      <c r="CM85" s="262"/>
      <c r="CN85" s="283"/>
      <c r="CO85" s="283"/>
      <c r="CR85" s="284"/>
      <c r="CS85" s="262"/>
      <c r="CT85" s="283"/>
      <c r="CU85" s="283"/>
      <c r="CW85" s="283"/>
      <c r="CX85" s="283"/>
      <c r="CY85" s="275"/>
      <c r="DA85" s="262"/>
      <c r="DB85" s="282"/>
      <c r="DC85" s="282"/>
      <c r="DD85" s="256"/>
      <c r="DE85" s="282"/>
      <c r="DF85" s="282"/>
      <c r="DG85" s="262"/>
      <c r="DH85" s="283"/>
      <c r="DI85" s="283"/>
      <c r="DL85" s="284"/>
      <c r="DM85" s="262"/>
      <c r="DN85" s="283"/>
      <c r="DO85" s="283"/>
      <c r="DQ85" s="283"/>
      <c r="DR85" s="283"/>
      <c r="DS85" s="275"/>
      <c r="DU85" s="262"/>
      <c r="DV85" s="282"/>
      <c r="DW85" s="282"/>
      <c r="DX85" s="256"/>
      <c r="DY85" s="282"/>
      <c r="DZ85" s="282"/>
      <c r="EA85" s="262"/>
      <c r="EC85" s="285"/>
      <c r="EF85" s="284"/>
      <c r="EG85" s="262"/>
      <c r="EH85" s="283"/>
      <c r="EI85" s="283"/>
      <c r="EK85" s="283"/>
      <c r="EL85" s="283"/>
      <c r="EM85" s="275"/>
      <c r="EO85" s="262"/>
      <c r="EP85" s="282"/>
      <c r="EQ85" s="282"/>
      <c r="ER85" s="256"/>
      <c r="ES85" s="282"/>
      <c r="ET85" s="282"/>
      <c r="EU85" s="262"/>
      <c r="EV85" s="283"/>
      <c r="EW85" s="283"/>
      <c r="EZ85" s="284"/>
      <c r="FA85" s="262"/>
      <c r="FB85" s="283"/>
      <c r="FC85" s="283"/>
      <c r="FE85" s="283"/>
      <c r="FF85" s="283"/>
      <c r="FG85" s="275"/>
      <c r="FI85" s="262"/>
      <c r="FJ85" s="282"/>
      <c r="FK85" s="282"/>
      <c r="FL85" s="256"/>
      <c r="FM85" s="282"/>
      <c r="FN85" s="282"/>
      <c r="FO85" s="262"/>
      <c r="FP85" s="283"/>
      <c r="FQ85" s="283"/>
      <c r="FT85" s="284"/>
      <c r="FU85" s="262"/>
      <c r="FV85" s="283"/>
      <c r="FW85" s="283"/>
      <c r="FY85" s="283"/>
      <c r="FZ85" s="283"/>
      <c r="GA85" s="275"/>
      <c r="GI85" s="286"/>
      <c r="GN85" s="284"/>
      <c r="GU85" s="275"/>
      <c r="HC85" s="286"/>
      <c r="HH85" s="284"/>
      <c r="HO85" s="275"/>
      <c r="HW85" s="286"/>
      <c r="IB85" s="284"/>
      <c r="II85" s="275"/>
      <c r="IQ85" s="286"/>
      <c r="IV85" s="284"/>
    </row>
    <row r="86" spans="1:256" s="281" customFormat="1" ht="13.5" customHeight="1" x14ac:dyDescent="0.25">
      <c r="B86" s="256"/>
      <c r="C86" s="275"/>
      <c r="E86" s="262"/>
      <c r="F86" s="282"/>
      <c r="G86" s="283"/>
      <c r="H86" s="256"/>
      <c r="I86" s="282"/>
      <c r="J86" s="283"/>
      <c r="K86" s="262"/>
      <c r="L86" s="283"/>
      <c r="M86" s="283"/>
      <c r="P86" s="284"/>
      <c r="Q86" s="262"/>
      <c r="R86" s="283"/>
      <c r="S86" s="283"/>
      <c r="U86" s="283"/>
      <c r="V86" s="283"/>
      <c r="W86" s="275"/>
      <c r="Y86" s="262"/>
      <c r="Z86" s="282"/>
      <c r="AA86" s="282"/>
      <c r="AB86" s="256"/>
      <c r="AC86" s="282"/>
      <c r="AD86" s="282"/>
      <c r="AE86" s="262"/>
      <c r="AF86" s="283"/>
      <c r="AG86" s="283"/>
      <c r="AJ86" s="284"/>
      <c r="AK86" s="262"/>
      <c r="AM86" s="283"/>
      <c r="AO86" s="283"/>
      <c r="AP86" s="283"/>
      <c r="AQ86" s="275"/>
      <c r="AS86" s="262"/>
      <c r="AT86" s="282"/>
      <c r="AU86" s="282"/>
      <c r="AV86" s="256"/>
      <c r="AW86" s="282"/>
      <c r="AX86" s="282"/>
      <c r="AY86" s="262"/>
      <c r="AZ86" s="283"/>
      <c r="BA86" s="283"/>
      <c r="BD86" s="284"/>
      <c r="BE86" s="262"/>
      <c r="BF86" s="283"/>
      <c r="BG86" s="283"/>
      <c r="BI86" s="283"/>
      <c r="BJ86" s="283"/>
      <c r="BK86" s="275"/>
      <c r="BM86" s="262"/>
      <c r="BN86" s="282"/>
      <c r="BO86" s="282"/>
      <c r="BP86" s="256"/>
      <c r="BQ86" s="282"/>
      <c r="BR86" s="282"/>
      <c r="BS86" s="262"/>
      <c r="BT86" s="283"/>
      <c r="BU86" s="283"/>
      <c r="BX86" s="284"/>
      <c r="BY86" s="262"/>
      <c r="BZ86" s="283"/>
      <c r="CA86" s="283"/>
      <c r="CC86" s="283"/>
      <c r="CD86" s="283"/>
      <c r="CE86" s="262"/>
      <c r="CG86" s="262"/>
      <c r="CH86" s="282"/>
      <c r="CI86" s="282"/>
      <c r="CJ86" s="256"/>
      <c r="CK86" s="282"/>
      <c r="CL86" s="282"/>
      <c r="CM86" s="262"/>
      <c r="CN86" s="283"/>
      <c r="CO86" s="283"/>
      <c r="CR86" s="284"/>
      <c r="CS86" s="262"/>
      <c r="CT86" s="283"/>
      <c r="CU86" s="283"/>
      <c r="CW86" s="283"/>
      <c r="CX86" s="283"/>
      <c r="CY86" s="275"/>
      <c r="DA86" s="262"/>
      <c r="DB86" s="282"/>
      <c r="DC86" s="282"/>
      <c r="DD86" s="256"/>
      <c r="DE86" s="282"/>
      <c r="DF86" s="282"/>
      <c r="DG86" s="262"/>
      <c r="DH86" s="283"/>
      <c r="DI86" s="283"/>
      <c r="DL86" s="284"/>
      <c r="DM86" s="262"/>
      <c r="DN86" s="283"/>
      <c r="DO86" s="283"/>
      <c r="DQ86" s="283"/>
      <c r="DR86" s="283"/>
      <c r="DS86" s="275"/>
      <c r="DU86" s="262"/>
      <c r="DV86" s="282"/>
      <c r="DW86" s="282"/>
      <c r="DX86" s="256"/>
      <c r="DY86" s="282"/>
      <c r="DZ86" s="282"/>
      <c r="EA86" s="262"/>
      <c r="EC86" s="285"/>
      <c r="EF86" s="284"/>
      <c r="EG86" s="262"/>
      <c r="EH86" s="283"/>
      <c r="EI86" s="283"/>
      <c r="EK86" s="283"/>
      <c r="EL86" s="283"/>
      <c r="EM86" s="275"/>
      <c r="EO86" s="262"/>
      <c r="EP86" s="282"/>
      <c r="EQ86" s="282"/>
      <c r="ER86" s="256"/>
      <c r="ES86" s="282"/>
      <c r="ET86" s="282"/>
      <c r="EU86" s="262"/>
      <c r="EV86" s="283"/>
      <c r="EW86" s="283"/>
      <c r="EZ86" s="284"/>
      <c r="FA86" s="262"/>
      <c r="FB86" s="283"/>
      <c r="FC86" s="283"/>
      <c r="FE86" s="283"/>
      <c r="FF86" s="283"/>
      <c r="FG86" s="275"/>
      <c r="FI86" s="262"/>
      <c r="FJ86" s="282"/>
      <c r="FK86" s="282"/>
      <c r="FL86" s="256"/>
      <c r="FM86" s="282"/>
      <c r="FN86" s="282"/>
      <c r="FO86" s="262"/>
      <c r="FP86" s="283"/>
      <c r="FQ86" s="283"/>
      <c r="FT86" s="284"/>
      <c r="FU86" s="262"/>
      <c r="FV86" s="283"/>
      <c r="FW86" s="283"/>
      <c r="FY86" s="283"/>
      <c r="FZ86" s="283"/>
      <c r="GA86" s="275"/>
      <c r="GI86" s="286"/>
      <c r="GN86" s="284"/>
      <c r="GU86" s="275"/>
      <c r="HC86" s="286"/>
      <c r="HH86" s="284"/>
      <c r="HO86" s="275"/>
      <c r="HW86" s="286"/>
      <c r="IB86" s="284"/>
      <c r="II86" s="275"/>
      <c r="IQ86" s="286"/>
      <c r="IV86" s="284"/>
    </row>
    <row r="87" spans="1:256" s="281" customFormat="1" ht="13.5" customHeight="1" x14ac:dyDescent="0.25">
      <c r="B87" s="256"/>
      <c r="C87" s="275"/>
      <c r="E87" s="262"/>
      <c r="F87" s="282"/>
      <c r="G87" s="283"/>
      <c r="H87" s="256"/>
      <c r="I87" s="282"/>
      <c r="J87" s="283"/>
      <c r="K87" s="262"/>
      <c r="L87" s="283"/>
      <c r="M87" s="283"/>
      <c r="P87" s="284"/>
      <c r="Q87" s="262"/>
      <c r="R87" s="283"/>
      <c r="S87" s="283"/>
      <c r="U87" s="283"/>
      <c r="V87" s="283"/>
      <c r="W87" s="275"/>
      <c r="Y87" s="262"/>
      <c r="Z87" s="282"/>
      <c r="AA87" s="282"/>
      <c r="AB87" s="256"/>
      <c r="AC87" s="282"/>
      <c r="AD87" s="282"/>
      <c r="AE87" s="262"/>
      <c r="AF87" s="283"/>
      <c r="AG87" s="283"/>
      <c r="AJ87" s="284"/>
      <c r="AK87" s="262"/>
      <c r="AM87" s="283"/>
      <c r="AO87" s="283"/>
      <c r="AP87" s="283"/>
      <c r="AQ87" s="275"/>
      <c r="AS87" s="262"/>
      <c r="AT87" s="282"/>
      <c r="AU87" s="282"/>
      <c r="AV87" s="256"/>
      <c r="AW87" s="282"/>
      <c r="AX87" s="282"/>
      <c r="AY87" s="262"/>
      <c r="AZ87" s="283"/>
      <c r="BA87" s="283"/>
      <c r="BD87" s="284"/>
      <c r="BE87" s="262"/>
      <c r="BF87" s="283"/>
      <c r="BG87" s="283"/>
      <c r="BI87" s="283"/>
      <c r="BJ87" s="283"/>
      <c r="BK87" s="275"/>
      <c r="BM87" s="262"/>
      <c r="BN87" s="282"/>
      <c r="BO87" s="282"/>
      <c r="BP87" s="256"/>
      <c r="BQ87" s="282"/>
      <c r="BR87" s="282"/>
      <c r="BS87" s="262"/>
      <c r="BT87" s="283"/>
      <c r="BU87" s="283"/>
      <c r="BX87" s="284"/>
      <c r="BY87" s="262"/>
      <c r="BZ87" s="283"/>
      <c r="CA87" s="283"/>
      <c r="CC87" s="283"/>
      <c r="CD87" s="283"/>
      <c r="CE87" s="262"/>
      <c r="CG87" s="262"/>
      <c r="CH87" s="282"/>
      <c r="CI87" s="282"/>
      <c r="CJ87" s="256"/>
      <c r="CK87" s="282"/>
      <c r="CL87" s="282"/>
      <c r="CM87" s="262"/>
      <c r="CN87" s="283"/>
      <c r="CO87" s="283"/>
      <c r="CR87" s="284"/>
      <c r="CS87" s="262"/>
      <c r="CT87" s="283"/>
      <c r="CU87" s="283"/>
      <c r="CW87" s="283"/>
      <c r="CX87" s="283"/>
      <c r="CY87" s="275"/>
      <c r="DA87" s="262"/>
      <c r="DB87" s="282"/>
      <c r="DC87" s="282"/>
      <c r="DD87" s="256"/>
      <c r="DE87" s="282"/>
      <c r="DF87" s="282"/>
      <c r="DG87" s="262"/>
      <c r="DH87" s="283"/>
      <c r="DI87" s="283"/>
      <c r="DL87" s="284"/>
      <c r="DM87" s="262"/>
      <c r="DN87" s="283"/>
      <c r="DO87" s="283"/>
      <c r="DQ87" s="283"/>
      <c r="DR87" s="283"/>
      <c r="DS87" s="275"/>
      <c r="DU87" s="262"/>
      <c r="DV87" s="282"/>
      <c r="DW87" s="282"/>
      <c r="DX87" s="256"/>
      <c r="DY87" s="282"/>
      <c r="DZ87" s="282"/>
      <c r="EA87" s="262"/>
      <c r="EC87" s="285"/>
      <c r="EF87" s="284"/>
      <c r="EG87" s="262"/>
      <c r="EH87" s="283"/>
      <c r="EI87" s="283"/>
      <c r="EK87" s="283"/>
      <c r="EL87" s="283"/>
      <c r="EM87" s="275"/>
      <c r="EO87" s="262"/>
      <c r="EP87" s="282"/>
      <c r="EQ87" s="282"/>
      <c r="ER87" s="256"/>
      <c r="ES87" s="282"/>
      <c r="ET87" s="282"/>
      <c r="EU87" s="262"/>
      <c r="EV87" s="283"/>
      <c r="EW87" s="283"/>
      <c r="EZ87" s="284"/>
      <c r="FA87" s="262"/>
      <c r="FB87" s="283"/>
      <c r="FC87" s="283"/>
      <c r="FE87" s="283"/>
      <c r="FF87" s="283"/>
      <c r="FG87" s="275"/>
      <c r="FI87" s="262"/>
      <c r="FJ87" s="282"/>
      <c r="FK87" s="282"/>
      <c r="FL87" s="256"/>
      <c r="FM87" s="282"/>
      <c r="FN87" s="282"/>
      <c r="FO87" s="262"/>
      <c r="FP87" s="283"/>
      <c r="FQ87" s="283"/>
      <c r="FT87" s="284"/>
      <c r="FU87" s="262"/>
      <c r="FV87" s="283"/>
      <c r="FW87" s="283"/>
      <c r="FY87" s="283"/>
      <c r="FZ87" s="283"/>
      <c r="GA87" s="275"/>
      <c r="GI87" s="286"/>
      <c r="GN87" s="284"/>
      <c r="GU87" s="275"/>
      <c r="HC87" s="286"/>
      <c r="HH87" s="284"/>
      <c r="HO87" s="275"/>
      <c r="HW87" s="286"/>
      <c r="IB87" s="284"/>
      <c r="II87" s="275"/>
      <c r="IQ87" s="286"/>
      <c r="IV87" s="284"/>
    </row>
    <row r="88" spans="1:256" s="256" customFormat="1" ht="13.5" customHeight="1" x14ac:dyDescent="0.25">
      <c r="A88" s="281"/>
      <c r="C88" s="275"/>
      <c r="D88" s="281"/>
      <c r="E88" s="262"/>
      <c r="F88" s="282"/>
      <c r="G88" s="283"/>
      <c r="I88" s="282"/>
      <c r="J88" s="283"/>
      <c r="K88" s="262"/>
      <c r="L88" s="283"/>
      <c r="M88" s="283"/>
      <c r="N88" s="281"/>
      <c r="O88" s="281"/>
      <c r="P88" s="284"/>
      <c r="Q88" s="262"/>
      <c r="R88" s="283"/>
      <c r="S88" s="283"/>
      <c r="T88" s="281"/>
      <c r="U88" s="283"/>
      <c r="V88" s="283"/>
      <c r="W88" s="275"/>
      <c r="X88" s="281"/>
      <c r="Y88" s="262"/>
      <c r="Z88" s="282"/>
      <c r="AA88" s="282"/>
      <c r="AC88" s="282"/>
      <c r="AD88" s="282"/>
      <c r="AE88" s="262"/>
      <c r="AF88" s="283"/>
      <c r="AG88" s="283"/>
      <c r="AH88" s="281"/>
      <c r="AI88" s="281"/>
      <c r="AJ88" s="284"/>
      <c r="AK88" s="262"/>
      <c r="AL88" s="281"/>
      <c r="AM88" s="283"/>
      <c r="AN88" s="281"/>
      <c r="AO88" s="283"/>
      <c r="AP88" s="283"/>
      <c r="AQ88" s="275"/>
      <c r="AR88" s="281"/>
      <c r="AS88" s="262"/>
      <c r="AT88" s="282"/>
      <c r="AU88" s="282"/>
      <c r="AW88" s="282"/>
      <c r="AX88" s="282"/>
      <c r="AY88" s="262"/>
      <c r="AZ88" s="283"/>
      <c r="BA88" s="283"/>
      <c r="BB88" s="281"/>
      <c r="BC88" s="281"/>
      <c r="BD88" s="284"/>
      <c r="BE88" s="262"/>
      <c r="BF88" s="283"/>
      <c r="BG88" s="283"/>
      <c r="BH88" s="281"/>
      <c r="BI88" s="283"/>
      <c r="BJ88" s="283"/>
      <c r="BK88" s="275"/>
      <c r="BL88" s="281"/>
      <c r="BM88" s="262"/>
      <c r="BN88" s="282"/>
      <c r="BO88" s="282"/>
      <c r="BQ88" s="282"/>
      <c r="BR88" s="282"/>
      <c r="BS88" s="262"/>
      <c r="BT88" s="283"/>
      <c r="BU88" s="283"/>
      <c r="BV88" s="281"/>
      <c r="BW88" s="281"/>
      <c r="BX88" s="284"/>
      <c r="BY88" s="262"/>
      <c r="BZ88" s="283"/>
      <c r="CA88" s="283"/>
      <c r="CB88" s="281"/>
      <c r="CC88" s="283"/>
      <c r="CD88" s="283"/>
      <c r="CE88" s="262"/>
      <c r="CF88" s="281"/>
      <c r="CG88" s="262"/>
      <c r="CH88" s="282"/>
      <c r="CI88" s="282"/>
      <c r="CK88" s="282"/>
      <c r="CL88" s="282"/>
      <c r="CM88" s="262"/>
      <c r="CN88" s="283"/>
      <c r="CO88" s="283"/>
      <c r="CP88" s="281"/>
      <c r="CQ88" s="281"/>
      <c r="CR88" s="284"/>
      <c r="CS88" s="262"/>
      <c r="CT88" s="283"/>
      <c r="CU88" s="283"/>
      <c r="CV88" s="281"/>
      <c r="CW88" s="283"/>
      <c r="CX88" s="283"/>
      <c r="CY88" s="275"/>
      <c r="CZ88" s="281"/>
      <c r="DA88" s="262"/>
      <c r="DB88" s="282"/>
      <c r="DC88" s="282"/>
      <c r="DE88" s="282"/>
      <c r="DF88" s="282"/>
      <c r="DG88" s="262"/>
      <c r="DH88" s="283"/>
      <c r="DI88" s="283"/>
      <c r="DJ88" s="281"/>
      <c r="DK88" s="281"/>
      <c r="DL88" s="284"/>
      <c r="DM88" s="262"/>
      <c r="DN88" s="283"/>
      <c r="DO88" s="283"/>
      <c r="DP88" s="281"/>
      <c r="DQ88" s="283"/>
      <c r="DR88" s="283"/>
      <c r="DS88" s="275"/>
      <c r="DT88" s="281"/>
      <c r="DU88" s="262"/>
      <c r="DV88" s="282"/>
      <c r="DW88" s="282"/>
      <c r="DY88" s="282"/>
      <c r="DZ88" s="282"/>
      <c r="EA88" s="262"/>
      <c r="EB88" s="281"/>
      <c r="EC88" s="285"/>
      <c r="ED88" s="281"/>
      <c r="EE88" s="281"/>
      <c r="EF88" s="284"/>
      <c r="EG88" s="262"/>
      <c r="EH88" s="283"/>
      <c r="EI88" s="283"/>
      <c r="EJ88" s="281"/>
      <c r="EK88" s="283"/>
      <c r="EL88" s="283"/>
      <c r="EM88" s="275"/>
      <c r="EN88" s="281"/>
      <c r="EO88" s="262"/>
      <c r="EP88" s="282"/>
      <c r="EQ88" s="282"/>
      <c r="ES88" s="282"/>
      <c r="ET88" s="282"/>
      <c r="EU88" s="262"/>
      <c r="EV88" s="283"/>
      <c r="EW88" s="283"/>
      <c r="EX88" s="281"/>
      <c r="EY88" s="281"/>
      <c r="EZ88" s="284"/>
      <c r="FA88" s="262"/>
      <c r="FB88" s="283"/>
      <c r="FC88" s="283"/>
      <c r="FD88" s="281"/>
      <c r="FE88" s="283"/>
      <c r="FF88" s="283"/>
      <c r="FG88" s="275"/>
      <c r="FH88" s="281"/>
      <c r="FI88" s="262"/>
      <c r="FJ88" s="282"/>
      <c r="FK88" s="282"/>
      <c r="FM88" s="282"/>
      <c r="FN88" s="282"/>
      <c r="FO88" s="262"/>
      <c r="FP88" s="283"/>
      <c r="FQ88" s="283"/>
      <c r="FR88" s="281"/>
      <c r="FS88" s="281"/>
      <c r="FT88" s="284"/>
      <c r="FU88" s="262"/>
      <c r="FV88" s="283"/>
      <c r="FW88" s="283"/>
      <c r="FX88" s="281"/>
      <c r="FY88" s="283"/>
      <c r="FZ88" s="283"/>
      <c r="GA88" s="257"/>
      <c r="GI88" s="258"/>
      <c r="GN88" s="259"/>
      <c r="GU88" s="257"/>
      <c r="HC88" s="258"/>
      <c r="HH88" s="259"/>
      <c r="HO88" s="257"/>
      <c r="HW88" s="258"/>
      <c r="IB88" s="259"/>
      <c r="II88" s="257"/>
      <c r="IQ88" s="258"/>
      <c r="IV88" s="259"/>
    </row>
    <row r="89" spans="1:256" s="256" customFormat="1" ht="13.5" customHeight="1" x14ac:dyDescent="0.25">
      <c r="A89" s="281"/>
      <c r="C89" s="275"/>
      <c r="D89" s="281"/>
      <c r="E89" s="262"/>
      <c r="F89" s="282"/>
      <c r="G89" s="283"/>
      <c r="I89" s="282"/>
      <c r="J89" s="283"/>
      <c r="K89" s="262"/>
      <c r="L89" s="283"/>
      <c r="M89" s="283"/>
      <c r="N89" s="281"/>
      <c r="O89" s="281"/>
      <c r="P89" s="284"/>
      <c r="Q89" s="262"/>
      <c r="R89" s="283"/>
      <c r="S89" s="283"/>
      <c r="T89" s="281"/>
      <c r="U89" s="283"/>
      <c r="V89" s="283"/>
      <c r="W89" s="275"/>
      <c r="X89" s="281"/>
      <c r="Y89" s="262"/>
      <c r="Z89" s="282"/>
      <c r="AA89" s="282"/>
      <c r="AC89" s="282"/>
      <c r="AD89" s="282"/>
      <c r="AE89" s="262"/>
      <c r="AF89" s="283"/>
      <c r="AG89" s="283"/>
      <c r="AH89" s="281"/>
      <c r="AI89" s="281"/>
      <c r="AJ89" s="284"/>
      <c r="AK89" s="262"/>
      <c r="AL89" s="281"/>
      <c r="AM89" s="283"/>
      <c r="AN89" s="281"/>
      <c r="AO89" s="283"/>
      <c r="AP89" s="283"/>
      <c r="AQ89" s="275"/>
      <c r="AR89" s="281"/>
      <c r="AS89" s="262"/>
      <c r="AT89" s="282"/>
      <c r="AU89" s="282"/>
      <c r="AW89" s="282"/>
      <c r="AX89" s="282"/>
      <c r="AY89" s="262"/>
      <c r="AZ89" s="283"/>
      <c r="BA89" s="283"/>
      <c r="BB89" s="281"/>
      <c r="BC89" s="281"/>
      <c r="BD89" s="284"/>
      <c r="BE89" s="262"/>
      <c r="BF89" s="283"/>
      <c r="BG89" s="283"/>
      <c r="BH89" s="281"/>
      <c r="BI89" s="283"/>
      <c r="BJ89" s="283"/>
      <c r="BK89" s="275"/>
      <c r="BL89" s="281"/>
      <c r="BM89" s="262"/>
      <c r="BN89" s="282"/>
      <c r="BO89" s="282"/>
      <c r="BQ89" s="282"/>
      <c r="BR89" s="282"/>
      <c r="BS89" s="262"/>
      <c r="BT89" s="283"/>
      <c r="BU89" s="283"/>
      <c r="BV89" s="281"/>
      <c r="BW89" s="281"/>
      <c r="BX89" s="284"/>
      <c r="BY89" s="262"/>
      <c r="BZ89" s="283"/>
      <c r="CA89" s="283"/>
      <c r="CB89" s="281"/>
      <c r="CC89" s="283"/>
      <c r="CD89" s="283"/>
      <c r="CE89" s="262"/>
      <c r="CF89" s="281"/>
      <c r="CG89" s="262"/>
      <c r="CH89" s="282"/>
      <c r="CI89" s="282"/>
      <c r="CK89" s="282"/>
      <c r="CL89" s="282"/>
      <c r="CM89" s="262"/>
      <c r="CN89" s="283"/>
      <c r="CO89" s="283"/>
      <c r="CP89" s="281"/>
      <c r="CQ89" s="281"/>
      <c r="CR89" s="284"/>
      <c r="CS89" s="262"/>
      <c r="CT89" s="283"/>
      <c r="CU89" s="283"/>
      <c r="CV89" s="281"/>
      <c r="CW89" s="283"/>
      <c r="CX89" s="283"/>
      <c r="CY89" s="275"/>
      <c r="CZ89" s="281"/>
      <c r="DA89" s="262"/>
      <c r="DB89" s="282"/>
      <c r="DC89" s="282"/>
      <c r="DE89" s="282"/>
      <c r="DF89" s="282"/>
      <c r="DG89" s="262"/>
      <c r="DH89" s="283"/>
      <c r="DI89" s="283"/>
      <c r="DJ89" s="281"/>
      <c r="DK89" s="281"/>
      <c r="DL89" s="284"/>
      <c r="DM89" s="262"/>
      <c r="DN89" s="283"/>
      <c r="DO89" s="283"/>
      <c r="DP89" s="281"/>
      <c r="DQ89" s="283"/>
      <c r="DR89" s="283"/>
      <c r="DS89" s="275"/>
      <c r="DT89" s="281"/>
      <c r="DU89" s="262"/>
      <c r="DV89" s="282"/>
      <c r="DW89" s="282"/>
      <c r="DY89" s="282"/>
      <c r="DZ89" s="282"/>
      <c r="EA89" s="262"/>
      <c r="EB89" s="281"/>
      <c r="EC89" s="285"/>
      <c r="ED89" s="281"/>
      <c r="EE89" s="281"/>
      <c r="EF89" s="284"/>
      <c r="EG89" s="262"/>
      <c r="EH89" s="283"/>
      <c r="EI89" s="283"/>
      <c r="EJ89" s="281"/>
      <c r="EK89" s="283"/>
      <c r="EL89" s="283"/>
      <c r="EM89" s="275"/>
      <c r="EN89" s="281"/>
      <c r="EO89" s="262"/>
      <c r="EP89" s="282"/>
      <c r="EQ89" s="282"/>
      <c r="ES89" s="282"/>
      <c r="ET89" s="282"/>
      <c r="EU89" s="262"/>
      <c r="EV89" s="283"/>
      <c r="EW89" s="283"/>
      <c r="EX89" s="281"/>
      <c r="EY89" s="281"/>
      <c r="EZ89" s="284"/>
      <c r="FA89" s="262"/>
      <c r="FB89" s="283"/>
      <c r="FC89" s="283"/>
      <c r="FD89" s="281"/>
      <c r="FE89" s="283"/>
      <c r="FF89" s="283"/>
      <c r="FG89" s="275"/>
      <c r="FH89" s="281"/>
      <c r="FI89" s="262"/>
      <c r="FJ89" s="282"/>
      <c r="FK89" s="282"/>
      <c r="FM89" s="282"/>
      <c r="FN89" s="282"/>
      <c r="FO89" s="262"/>
      <c r="FP89" s="283"/>
      <c r="FQ89" s="283"/>
      <c r="FR89" s="281"/>
      <c r="FS89" s="281"/>
      <c r="FT89" s="284"/>
      <c r="FU89" s="262"/>
      <c r="FV89" s="283"/>
      <c r="FW89" s="283"/>
      <c r="FX89" s="281"/>
      <c r="FY89" s="283"/>
      <c r="FZ89" s="283"/>
      <c r="GA89" s="257"/>
      <c r="GI89" s="258"/>
      <c r="GN89" s="259"/>
      <c r="GU89" s="257"/>
      <c r="HC89" s="258"/>
      <c r="HH89" s="259"/>
      <c r="HO89" s="257"/>
      <c r="HW89" s="258"/>
      <c r="IB89" s="259"/>
      <c r="II89" s="257"/>
      <c r="IQ89" s="258"/>
      <c r="IV89" s="259"/>
    </row>
    <row r="90" spans="1:256" s="256" customFormat="1" ht="13.5" customHeight="1" x14ac:dyDescent="0.25">
      <c r="A90" s="281"/>
      <c r="C90" s="275"/>
      <c r="D90" s="281"/>
      <c r="E90" s="262"/>
      <c r="F90" s="282"/>
      <c r="G90" s="283"/>
      <c r="I90" s="282"/>
      <c r="J90" s="283"/>
      <c r="K90" s="262"/>
      <c r="L90" s="283"/>
      <c r="M90" s="283"/>
      <c r="N90" s="281"/>
      <c r="O90" s="281"/>
      <c r="P90" s="284"/>
      <c r="Q90" s="262"/>
      <c r="R90" s="283"/>
      <c r="S90" s="283"/>
      <c r="T90" s="281"/>
      <c r="U90" s="283"/>
      <c r="V90" s="283"/>
      <c r="W90" s="275"/>
      <c r="X90" s="281"/>
      <c r="Y90" s="262"/>
      <c r="Z90" s="282"/>
      <c r="AA90" s="282"/>
      <c r="AC90" s="282"/>
      <c r="AD90" s="282"/>
      <c r="AE90" s="262"/>
      <c r="AF90" s="283"/>
      <c r="AG90" s="283"/>
      <c r="AH90" s="281"/>
      <c r="AI90" s="281"/>
      <c r="AJ90" s="284"/>
      <c r="AK90" s="262"/>
      <c r="AL90" s="281"/>
      <c r="AM90" s="283"/>
      <c r="AN90" s="281"/>
      <c r="AO90" s="283"/>
      <c r="AP90" s="283"/>
      <c r="AQ90" s="275"/>
      <c r="AR90" s="281"/>
      <c r="AS90" s="262"/>
      <c r="AT90" s="282"/>
      <c r="AU90" s="282"/>
      <c r="AW90" s="282"/>
      <c r="AX90" s="282"/>
      <c r="AY90" s="262"/>
      <c r="AZ90" s="283"/>
      <c r="BA90" s="283"/>
      <c r="BB90" s="281"/>
      <c r="BC90" s="281"/>
      <c r="BD90" s="284"/>
      <c r="BE90" s="262"/>
      <c r="BF90" s="283"/>
      <c r="BG90" s="283"/>
      <c r="BH90" s="281"/>
      <c r="BI90" s="283"/>
      <c r="BJ90" s="283"/>
      <c r="BK90" s="275"/>
      <c r="BL90" s="281"/>
      <c r="BM90" s="262"/>
      <c r="BN90" s="282"/>
      <c r="BO90" s="282"/>
      <c r="BQ90" s="282"/>
      <c r="BR90" s="282"/>
      <c r="BS90" s="262"/>
      <c r="BT90" s="283"/>
      <c r="BU90" s="283"/>
      <c r="BV90" s="281"/>
      <c r="BW90" s="281"/>
      <c r="BX90" s="284"/>
      <c r="BY90" s="262"/>
      <c r="BZ90" s="283"/>
      <c r="CA90" s="283"/>
      <c r="CB90" s="281"/>
      <c r="CC90" s="283"/>
      <c r="CD90" s="283"/>
      <c r="CE90" s="262"/>
      <c r="CF90" s="281"/>
      <c r="CG90" s="262"/>
      <c r="CH90" s="282"/>
      <c r="CI90" s="282"/>
      <c r="CK90" s="282"/>
      <c r="CL90" s="282"/>
      <c r="CM90" s="262"/>
      <c r="CN90" s="283"/>
      <c r="CO90" s="283"/>
      <c r="CP90" s="281"/>
      <c r="CQ90" s="281"/>
      <c r="CR90" s="284"/>
      <c r="CS90" s="262"/>
      <c r="CT90" s="283"/>
      <c r="CU90" s="283"/>
      <c r="CV90" s="281"/>
      <c r="CW90" s="283"/>
      <c r="CX90" s="283"/>
      <c r="CY90" s="275"/>
      <c r="CZ90" s="281"/>
      <c r="DA90" s="262"/>
      <c r="DB90" s="282"/>
      <c r="DC90" s="282"/>
      <c r="DE90" s="282"/>
      <c r="DF90" s="282"/>
      <c r="DG90" s="262"/>
      <c r="DH90" s="283"/>
      <c r="DI90" s="283"/>
      <c r="DJ90" s="281"/>
      <c r="DK90" s="281"/>
      <c r="DL90" s="284"/>
      <c r="DM90" s="262"/>
      <c r="DN90" s="283"/>
      <c r="DO90" s="283"/>
      <c r="DP90" s="281"/>
      <c r="DQ90" s="283"/>
      <c r="DR90" s="283"/>
      <c r="DS90" s="275"/>
      <c r="DT90" s="281"/>
      <c r="DU90" s="262"/>
      <c r="DV90" s="282"/>
      <c r="DW90" s="282"/>
      <c r="DY90" s="282"/>
      <c r="DZ90" s="282"/>
      <c r="EA90" s="262"/>
      <c r="EB90" s="281"/>
      <c r="EC90" s="285"/>
      <c r="ED90" s="281"/>
      <c r="EE90" s="281"/>
      <c r="EF90" s="284"/>
      <c r="EG90" s="262"/>
      <c r="EH90" s="283"/>
      <c r="EI90" s="283"/>
      <c r="EJ90" s="281"/>
      <c r="EK90" s="283"/>
      <c r="EL90" s="283"/>
      <c r="EM90" s="275"/>
      <c r="EN90" s="281"/>
      <c r="EO90" s="262"/>
      <c r="EP90" s="282"/>
      <c r="EQ90" s="282"/>
      <c r="ES90" s="282"/>
      <c r="ET90" s="282"/>
      <c r="EU90" s="262"/>
      <c r="EV90" s="283"/>
      <c r="EW90" s="283"/>
      <c r="EX90" s="281"/>
      <c r="EY90" s="281"/>
      <c r="EZ90" s="284"/>
      <c r="FA90" s="262"/>
      <c r="FB90" s="283"/>
      <c r="FC90" s="283"/>
      <c r="FD90" s="281"/>
      <c r="FE90" s="283"/>
      <c r="FF90" s="283"/>
      <c r="FG90" s="275"/>
      <c r="FH90" s="281"/>
      <c r="FI90" s="262"/>
      <c r="FJ90" s="282"/>
      <c r="FK90" s="282"/>
      <c r="FM90" s="282"/>
      <c r="FN90" s="282"/>
      <c r="FO90" s="262"/>
      <c r="FP90" s="283"/>
      <c r="FQ90" s="283"/>
      <c r="FR90" s="281"/>
      <c r="FS90" s="281"/>
      <c r="FT90" s="284"/>
      <c r="FU90" s="262"/>
      <c r="FV90" s="283"/>
      <c r="FW90" s="283"/>
      <c r="FX90" s="281"/>
      <c r="FY90" s="283"/>
      <c r="FZ90" s="283"/>
      <c r="GA90" s="257"/>
      <c r="GI90" s="258"/>
      <c r="GN90" s="259"/>
      <c r="GU90" s="257"/>
      <c r="HC90" s="258"/>
      <c r="HH90" s="259"/>
      <c r="HO90" s="257"/>
      <c r="HW90" s="258"/>
      <c r="IB90" s="259"/>
      <c r="II90" s="257"/>
      <c r="IQ90" s="258"/>
      <c r="IV90" s="259"/>
    </row>
    <row r="91" spans="1:256" s="256" customFormat="1" ht="13.5" customHeight="1" x14ac:dyDescent="0.25">
      <c r="A91" s="281"/>
      <c r="C91" s="275"/>
      <c r="D91" s="281"/>
      <c r="E91" s="262"/>
      <c r="F91" s="282"/>
      <c r="G91" s="283"/>
      <c r="I91" s="282"/>
      <c r="J91" s="283"/>
      <c r="K91" s="262"/>
      <c r="L91" s="283"/>
      <c r="M91" s="283"/>
      <c r="N91" s="281"/>
      <c r="O91" s="281"/>
      <c r="P91" s="284"/>
      <c r="Q91" s="262"/>
      <c r="R91" s="283"/>
      <c r="S91" s="283"/>
      <c r="T91" s="281"/>
      <c r="U91" s="283"/>
      <c r="V91" s="283"/>
      <c r="W91" s="275"/>
      <c r="X91" s="281"/>
      <c r="Y91" s="262"/>
      <c r="Z91" s="282"/>
      <c r="AA91" s="282"/>
      <c r="AC91" s="282"/>
      <c r="AD91" s="282"/>
      <c r="AE91" s="262"/>
      <c r="AF91" s="283"/>
      <c r="AG91" s="283"/>
      <c r="AH91" s="281"/>
      <c r="AI91" s="281"/>
      <c r="AJ91" s="284"/>
      <c r="AK91" s="262"/>
      <c r="AL91" s="281"/>
      <c r="AM91" s="283"/>
      <c r="AN91" s="281"/>
      <c r="AO91" s="283"/>
      <c r="AP91" s="283"/>
      <c r="AQ91" s="275"/>
      <c r="AR91" s="281"/>
      <c r="AS91" s="262"/>
      <c r="AT91" s="282"/>
      <c r="AU91" s="282"/>
      <c r="AW91" s="282"/>
      <c r="AX91" s="282"/>
      <c r="AY91" s="262"/>
      <c r="AZ91" s="283"/>
      <c r="BA91" s="283"/>
      <c r="BB91" s="281"/>
      <c r="BC91" s="281"/>
      <c r="BD91" s="284"/>
      <c r="BE91" s="262"/>
      <c r="BF91" s="283"/>
      <c r="BG91" s="283"/>
      <c r="BH91" s="281"/>
      <c r="BI91" s="283"/>
      <c r="BJ91" s="283"/>
      <c r="BK91" s="275"/>
      <c r="BL91" s="281"/>
      <c r="BM91" s="262"/>
      <c r="BN91" s="282"/>
      <c r="BO91" s="282"/>
      <c r="BQ91" s="282"/>
      <c r="BR91" s="282"/>
      <c r="BS91" s="262"/>
      <c r="BT91" s="283"/>
      <c r="BU91" s="283"/>
      <c r="BV91" s="281"/>
      <c r="BW91" s="281"/>
      <c r="BX91" s="284"/>
      <c r="BY91" s="262"/>
      <c r="BZ91" s="283"/>
      <c r="CA91" s="283"/>
      <c r="CB91" s="281"/>
      <c r="CC91" s="283"/>
      <c r="CD91" s="283"/>
      <c r="CE91" s="262"/>
      <c r="CF91" s="281"/>
      <c r="CG91" s="262"/>
      <c r="CH91" s="282"/>
      <c r="CI91" s="282"/>
      <c r="CK91" s="282"/>
      <c r="CL91" s="282"/>
      <c r="CM91" s="262"/>
      <c r="CN91" s="283"/>
      <c r="CO91" s="283"/>
      <c r="CP91" s="281"/>
      <c r="CQ91" s="281"/>
      <c r="CR91" s="284"/>
      <c r="CS91" s="262"/>
      <c r="CT91" s="283"/>
      <c r="CU91" s="283"/>
      <c r="CV91" s="281"/>
      <c r="CW91" s="283"/>
      <c r="CX91" s="283"/>
      <c r="CY91" s="275"/>
      <c r="CZ91" s="281"/>
      <c r="DA91" s="262"/>
      <c r="DB91" s="282"/>
      <c r="DC91" s="282"/>
      <c r="DE91" s="282"/>
      <c r="DF91" s="282"/>
      <c r="DG91" s="262"/>
      <c r="DH91" s="283"/>
      <c r="DI91" s="283"/>
      <c r="DJ91" s="281"/>
      <c r="DK91" s="281"/>
      <c r="DL91" s="284"/>
      <c r="DM91" s="262"/>
      <c r="DN91" s="283"/>
      <c r="DO91" s="283"/>
      <c r="DP91" s="281"/>
      <c r="DQ91" s="283"/>
      <c r="DR91" s="283"/>
      <c r="DS91" s="275"/>
      <c r="DT91" s="281"/>
      <c r="DU91" s="262"/>
      <c r="DV91" s="282"/>
      <c r="DW91" s="282"/>
      <c r="DY91" s="282"/>
      <c r="DZ91" s="282"/>
      <c r="EA91" s="262"/>
      <c r="EB91" s="281"/>
      <c r="EC91" s="285"/>
      <c r="ED91" s="281"/>
      <c r="EE91" s="281"/>
      <c r="EF91" s="284"/>
      <c r="EG91" s="262"/>
      <c r="EH91" s="283"/>
      <c r="EI91" s="283"/>
      <c r="EJ91" s="281"/>
      <c r="EK91" s="283"/>
      <c r="EL91" s="283"/>
      <c r="EM91" s="275"/>
      <c r="EN91" s="281"/>
      <c r="EO91" s="262"/>
      <c r="EP91" s="282"/>
      <c r="EQ91" s="282"/>
      <c r="ES91" s="282"/>
      <c r="ET91" s="282"/>
      <c r="EU91" s="262"/>
      <c r="EV91" s="283"/>
      <c r="EW91" s="283"/>
      <c r="EX91" s="281"/>
      <c r="EY91" s="281"/>
      <c r="EZ91" s="284"/>
      <c r="FA91" s="262"/>
      <c r="FB91" s="283"/>
      <c r="FC91" s="283"/>
      <c r="FD91" s="281"/>
      <c r="FE91" s="283"/>
      <c r="FF91" s="283"/>
      <c r="FG91" s="275"/>
      <c r="FH91" s="281"/>
      <c r="FI91" s="262"/>
      <c r="FJ91" s="282"/>
      <c r="FK91" s="282"/>
      <c r="FM91" s="282"/>
      <c r="FN91" s="282"/>
      <c r="FO91" s="262"/>
      <c r="FP91" s="283"/>
      <c r="FQ91" s="283"/>
      <c r="FR91" s="281"/>
      <c r="FS91" s="281"/>
      <c r="FT91" s="284"/>
      <c r="FU91" s="262"/>
      <c r="FV91" s="283"/>
      <c r="FW91" s="283"/>
      <c r="FX91" s="281"/>
      <c r="FY91" s="283"/>
      <c r="FZ91" s="283"/>
      <c r="GA91" s="257"/>
      <c r="GI91" s="258"/>
      <c r="GN91" s="259"/>
      <c r="GU91" s="257"/>
      <c r="HC91" s="258"/>
      <c r="HH91" s="259"/>
      <c r="HO91" s="257"/>
      <c r="HW91" s="258"/>
      <c r="IB91" s="259"/>
      <c r="II91" s="257"/>
      <c r="IQ91" s="258"/>
      <c r="IV91" s="259"/>
    </row>
    <row r="92" spans="1:256" s="256" customFormat="1" ht="13.5" customHeight="1" x14ac:dyDescent="0.25">
      <c r="A92" s="281"/>
      <c r="C92" s="275"/>
      <c r="D92" s="281"/>
      <c r="E92" s="262"/>
      <c r="F92" s="282"/>
      <c r="G92" s="283"/>
      <c r="I92" s="282"/>
      <c r="J92" s="283"/>
      <c r="K92" s="262"/>
      <c r="L92" s="283"/>
      <c r="M92" s="283"/>
      <c r="N92" s="281"/>
      <c r="O92" s="281"/>
      <c r="P92" s="284"/>
      <c r="Q92" s="262"/>
      <c r="R92" s="283"/>
      <c r="S92" s="283"/>
      <c r="T92" s="281"/>
      <c r="U92" s="283"/>
      <c r="V92" s="283"/>
      <c r="W92" s="275"/>
      <c r="X92" s="281"/>
      <c r="Y92" s="262"/>
      <c r="Z92" s="282"/>
      <c r="AA92" s="282"/>
      <c r="AC92" s="282"/>
      <c r="AD92" s="282"/>
      <c r="AE92" s="262"/>
      <c r="AF92" s="283"/>
      <c r="AG92" s="283"/>
      <c r="AH92" s="281"/>
      <c r="AI92" s="281"/>
      <c r="AJ92" s="284"/>
      <c r="AK92" s="262"/>
      <c r="AL92" s="281"/>
      <c r="AM92" s="283"/>
      <c r="AN92" s="281"/>
      <c r="AO92" s="283"/>
      <c r="AP92" s="283"/>
      <c r="AQ92" s="275"/>
      <c r="AR92" s="281"/>
      <c r="AS92" s="262"/>
      <c r="AT92" s="282"/>
      <c r="AU92" s="282"/>
      <c r="AW92" s="282"/>
      <c r="AX92" s="282"/>
      <c r="AY92" s="262"/>
      <c r="AZ92" s="283"/>
      <c r="BA92" s="283"/>
      <c r="BB92" s="281"/>
      <c r="BC92" s="281"/>
      <c r="BD92" s="284"/>
      <c r="BE92" s="262"/>
      <c r="BF92" s="283"/>
      <c r="BG92" s="283"/>
      <c r="BH92" s="281"/>
      <c r="BI92" s="283"/>
      <c r="BJ92" s="283"/>
      <c r="BK92" s="275"/>
      <c r="BL92" s="281"/>
      <c r="BM92" s="262"/>
      <c r="BN92" s="282"/>
      <c r="BO92" s="282"/>
      <c r="BQ92" s="282"/>
      <c r="BR92" s="282"/>
      <c r="BS92" s="262"/>
      <c r="BT92" s="283"/>
      <c r="BU92" s="283"/>
      <c r="BV92" s="281"/>
      <c r="BW92" s="281"/>
      <c r="BX92" s="284"/>
      <c r="BY92" s="262"/>
      <c r="BZ92" s="283"/>
      <c r="CA92" s="283"/>
      <c r="CB92" s="281"/>
      <c r="CC92" s="283"/>
      <c r="CD92" s="283"/>
      <c r="CE92" s="262"/>
      <c r="CF92" s="281"/>
      <c r="CG92" s="262"/>
      <c r="CH92" s="282"/>
      <c r="CI92" s="282"/>
      <c r="CK92" s="282"/>
      <c r="CL92" s="282"/>
      <c r="CM92" s="262"/>
      <c r="CN92" s="283"/>
      <c r="CO92" s="283"/>
      <c r="CP92" s="281"/>
      <c r="CQ92" s="281"/>
      <c r="CR92" s="284"/>
      <c r="CS92" s="262"/>
      <c r="CT92" s="283"/>
      <c r="CU92" s="283"/>
      <c r="CV92" s="281"/>
      <c r="CW92" s="283"/>
      <c r="CX92" s="283"/>
      <c r="CY92" s="275"/>
      <c r="CZ92" s="281"/>
      <c r="DA92" s="262"/>
      <c r="DB92" s="282"/>
      <c r="DC92" s="282"/>
      <c r="DE92" s="282"/>
      <c r="DF92" s="282"/>
      <c r="DG92" s="262"/>
      <c r="DH92" s="283"/>
      <c r="DI92" s="283"/>
      <c r="DJ92" s="281"/>
      <c r="DK92" s="281"/>
      <c r="DL92" s="284"/>
      <c r="DM92" s="262"/>
      <c r="DN92" s="283"/>
      <c r="DO92" s="283"/>
      <c r="DP92" s="281"/>
      <c r="DQ92" s="283"/>
      <c r="DR92" s="283"/>
      <c r="DS92" s="275"/>
      <c r="DT92" s="281"/>
      <c r="DU92" s="262"/>
      <c r="DV92" s="282"/>
      <c r="DW92" s="282"/>
      <c r="DY92" s="282"/>
      <c r="DZ92" s="282"/>
      <c r="EA92" s="262"/>
      <c r="EB92" s="281"/>
      <c r="EC92" s="285"/>
      <c r="ED92" s="281"/>
      <c r="EE92" s="281"/>
      <c r="EF92" s="284"/>
      <c r="EG92" s="262"/>
      <c r="EH92" s="283"/>
      <c r="EI92" s="283"/>
      <c r="EJ92" s="281"/>
      <c r="EK92" s="283"/>
      <c r="EL92" s="283"/>
      <c r="EM92" s="275"/>
      <c r="EN92" s="281"/>
      <c r="EO92" s="262"/>
      <c r="EP92" s="282"/>
      <c r="EQ92" s="282"/>
      <c r="ES92" s="282"/>
      <c r="ET92" s="282"/>
      <c r="EU92" s="262"/>
      <c r="EV92" s="283"/>
      <c r="EW92" s="283"/>
      <c r="EX92" s="281"/>
      <c r="EY92" s="281"/>
      <c r="EZ92" s="284"/>
      <c r="FA92" s="262"/>
      <c r="FB92" s="283"/>
      <c r="FC92" s="283"/>
      <c r="FD92" s="281"/>
      <c r="FE92" s="283"/>
      <c r="FF92" s="283"/>
      <c r="FG92" s="275"/>
      <c r="FH92" s="281"/>
      <c r="FI92" s="262"/>
      <c r="FJ92" s="282"/>
      <c r="FK92" s="282"/>
      <c r="FM92" s="282"/>
      <c r="FN92" s="282"/>
      <c r="FO92" s="262"/>
      <c r="FP92" s="283"/>
      <c r="FQ92" s="283"/>
      <c r="FR92" s="281"/>
      <c r="FS92" s="281"/>
      <c r="FT92" s="284"/>
      <c r="FU92" s="262"/>
      <c r="FV92" s="283"/>
      <c r="FW92" s="283"/>
      <c r="FX92" s="281"/>
      <c r="FY92" s="283"/>
      <c r="FZ92" s="283"/>
      <c r="GA92" s="257"/>
      <c r="GI92" s="258"/>
      <c r="GN92" s="259"/>
      <c r="GU92" s="257"/>
      <c r="HC92" s="258"/>
      <c r="HH92" s="259"/>
      <c r="HO92" s="257"/>
      <c r="HW92" s="258"/>
      <c r="IB92" s="259"/>
      <c r="II92" s="257"/>
      <c r="IQ92" s="258"/>
      <c r="IV92" s="259"/>
    </row>
    <row r="93" spans="1:256" s="256" customFormat="1" ht="13.5" customHeight="1" x14ac:dyDescent="0.25">
      <c r="A93" s="281"/>
      <c r="C93" s="275"/>
      <c r="D93" s="281"/>
      <c r="E93" s="262"/>
      <c r="F93" s="282"/>
      <c r="G93" s="283"/>
      <c r="I93" s="282"/>
      <c r="J93" s="283"/>
      <c r="K93" s="262"/>
      <c r="L93" s="283"/>
      <c r="M93" s="283"/>
      <c r="N93" s="281"/>
      <c r="O93" s="281"/>
      <c r="P93" s="284"/>
      <c r="Q93" s="262"/>
      <c r="R93" s="283"/>
      <c r="S93" s="283"/>
      <c r="T93" s="281"/>
      <c r="U93" s="283"/>
      <c r="V93" s="283"/>
      <c r="W93" s="275"/>
      <c r="X93" s="281"/>
      <c r="Y93" s="262"/>
      <c r="Z93" s="282"/>
      <c r="AA93" s="282"/>
      <c r="AC93" s="282"/>
      <c r="AD93" s="282"/>
      <c r="AE93" s="262"/>
      <c r="AF93" s="283"/>
      <c r="AG93" s="283"/>
      <c r="AH93" s="281"/>
      <c r="AI93" s="281"/>
      <c r="AJ93" s="284"/>
      <c r="AK93" s="262"/>
      <c r="AL93" s="281"/>
      <c r="AM93" s="283"/>
      <c r="AN93" s="281"/>
      <c r="AO93" s="283"/>
      <c r="AP93" s="283"/>
      <c r="AQ93" s="275"/>
      <c r="AR93" s="281"/>
      <c r="AS93" s="262"/>
      <c r="AT93" s="282"/>
      <c r="AU93" s="282"/>
      <c r="AW93" s="282"/>
      <c r="AX93" s="282"/>
      <c r="AY93" s="262"/>
      <c r="AZ93" s="283"/>
      <c r="BA93" s="283"/>
      <c r="BB93" s="281"/>
      <c r="BC93" s="281"/>
      <c r="BD93" s="284"/>
      <c r="BE93" s="262"/>
      <c r="BF93" s="283"/>
      <c r="BG93" s="283"/>
      <c r="BH93" s="281"/>
      <c r="BI93" s="283"/>
      <c r="BJ93" s="283"/>
      <c r="BK93" s="275"/>
      <c r="BL93" s="281"/>
      <c r="BM93" s="262"/>
      <c r="BN93" s="282"/>
      <c r="BO93" s="282"/>
      <c r="BQ93" s="282"/>
      <c r="BR93" s="282"/>
      <c r="BS93" s="262"/>
      <c r="BT93" s="283"/>
      <c r="BU93" s="283"/>
      <c r="BV93" s="281"/>
      <c r="BW93" s="281"/>
      <c r="BX93" s="284"/>
      <c r="BY93" s="262"/>
      <c r="BZ93" s="283"/>
      <c r="CA93" s="283"/>
      <c r="CB93" s="281"/>
      <c r="CC93" s="283"/>
      <c r="CD93" s="283"/>
      <c r="CE93" s="262"/>
      <c r="CF93" s="281"/>
      <c r="CG93" s="262"/>
      <c r="CH93" s="282"/>
      <c r="CI93" s="282"/>
      <c r="CK93" s="282"/>
      <c r="CL93" s="282"/>
      <c r="CM93" s="262"/>
      <c r="CN93" s="283"/>
      <c r="CO93" s="283"/>
      <c r="CP93" s="281"/>
      <c r="CQ93" s="281"/>
      <c r="CR93" s="284"/>
      <c r="CS93" s="262"/>
      <c r="CT93" s="283"/>
      <c r="CU93" s="283"/>
      <c r="CV93" s="281"/>
      <c r="CW93" s="283"/>
      <c r="CX93" s="283"/>
      <c r="CY93" s="275"/>
      <c r="CZ93" s="281"/>
      <c r="DA93" s="262"/>
      <c r="DB93" s="282"/>
      <c r="DC93" s="282"/>
      <c r="DE93" s="282"/>
      <c r="DF93" s="282"/>
      <c r="DG93" s="262"/>
      <c r="DH93" s="283"/>
      <c r="DI93" s="283"/>
      <c r="DJ93" s="281"/>
      <c r="DK93" s="281"/>
      <c r="DL93" s="284"/>
      <c r="DM93" s="262"/>
      <c r="DN93" s="283"/>
      <c r="DO93" s="283"/>
      <c r="DP93" s="281"/>
      <c r="DQ93" s="283"/>
      <c r="DR93" s="283"/>
      <c r="DS93" s="275"/>
      <c r="DT93" s="281"/>
      <c r="DU93" s="262"/>
      <c r="DV93" s="282"/>
      <c r="DW93" s="282"/>
      <c r="DY93" s="282"/>
      <c r="DZ93" s="282"/>
      <c r="EA93" s="262"/>
      <c r="EB93" s="281"/>
      <c r="EC93" s="285"/>
      <c r="ED93" s="281"/>
      <c r="EE93" s="281"/>
      <c r="EF93" s="284"/>
      <c r="EG93" s="262"/>
      <c r="EH93" s="283"/>
      <c r="EI93" s="283"/>
      <c r="EJ93" s="281"/>
      <c r="EK93" s="283"/>
      <c r="EL93" s="283"/>
      <c r="EM93" s="275"/>
      <c r="EN93" s="281"/>
      <c r="EO93" s="262"/>
      <c r="EP93" s="282"/>
      <c r="EQ93" s="282"/>
      <c r="ES93" s="282"/>
      <c r="ET93" s="282"/>
      <c r="EU93" s="262"/>
      <c r="EV93" s="283"/>
      <c r="EW93" s="283"/>
      <c r="EX93" s="281"/>
      <c r="EY93" s="281"/>
      <c r="EZ93" s="284"/>
      <c r="FA93" s="262"/>
      <c r="FB93" s="283"/>
      <c r="FC93" s="283"/>
      <c r="FD93" s="281"/>
      <c r="FE93" s="283"/>
      <c r="FF93" s="283"/>
      <c r="FG93" s="275"/>
      <c r="FH93" s="281"/>
      <c r="FI93" s="262"/>
      <c r="FJ93" s="282"/>
      <c r="FK93" s="282"/>
      <c r="FM93" s="282"/>
      <c r="FN93" s="282"/>
      <c r="FO93" s="262"/>
      <c r="FP93" s="283"/>
      <c r="FQ93" s="283"/>
      <c r="FR93" s="281"/>
      <c r="FS93" s="281"/>
      <c r="FT93" s="284"/>
      <c r="FU93" s="262"/>
      <c r="FV93" s="283"/>
      <c r="FW93" s="283"/>
      <c r="FX93" s="281"/>
      <c r="FY93" s="283"/>
      <c r="FZ93" s="283"/>
      <c r="GA93" s="257"/>
      <c r="GI93" s="258"/>
      <c r="GN93" s="259"/>
      <c r="GU93" s="257"/>
      <c r="HC93" s="258"/>
      <c r="HH93" s="259"/>
      <c r="HO93" s="257"/>
      <c r="HW93" s="258"/>
      <c r="IB93" s="259"/>
      <c r="II93" s="257"/>
      <c r="IQ93" s="258"/>
      <c r="IV93" s="259"/>
    </row>
    <row r="94" spans="1:256" s="256" customFormat="1" ht="13.5" customHeight="1" x14ac:dyDescent="0.25">
      <c r="A94" s="281"/>
      <c r="C94" s="275"/>
      <c r="D94" s="281"/>
      <c r="E94" s="262"/>
      <c r="F94" s="282"/>
      <c r="G94" s="283"/>
      <c r="I94" s="282"/>
      <c r="J94" s="283"/>
      <c r="K94" s="262"/>
      <c r="L94" s="283"/>
      <c r="M94" s="283"/>
      <c r="N94" s="281"/>
      <c r="O94" s="281"/>
      <c r="P94" s="284"/>
      <c r="Q94" s="262"/>
      <c r="R94" s="283"/>
      <c r="S94" s="283"/>
      <c r="T94" s="281"/>
      <c r="U94" s="283"/>
      <c r="V94" s="283"/>
      <c r="W94" s="275"/>
      <c r="X94" s="281"/>
      <c r="Y94" s="262"/>
      <c r="Z94" s="282"/>
      <c r="AA94" s="282"/>
      <c r="AC94" s="282"/>
      <c r="AD94" s="282"/>
      <c r="AE94" s="262"/>
      <c r="AF94" s="283"/>
      <c r="AG94" s="283"/>
      <c r="AH94" s="281"/>
      <c r="AI94" s="281"/>
      <c r="AJ94" s="284"/>
      <c r="AK94" s="262"/>
      <c r="AL94" s="281"/>
      <c r="AM94" s="283"/>
      <c r="AN94" s="281"/>
      <c r="AO94" s="283"/>
      <c r="AP94" s="283"/>
      <c r="AQ94" s="275"/>
      <c r="AR94" s="281"/>
      <c r="AS94" s="262"/>
      <c r="AT94" s="282"/>
      <c r="AU94" s="282"/>
      <c r="AW94" s="282"/>
      <c r="AX94" s="282"/>
      <c r="AY94" s="262"/>
      <c r="AZ94" s="283"/>
      <c r="BA94" s="283"/>
      <c r="BB94" s="281"/>
      <c r="BC94" s="281"/>
      <c r="BD94" s="284"/>
      <c r="BE94" s="262"/>
      <c r="BF94" s="283"/>
      <c r="BG94" s="283"/>
      <c r="BH94" s="281"/>
      <c r="BI94" s="283"/>
      <c r="BJ94" s="283"/>
      <c r="BK94" s="275"/>
      <c r="BL94" s="281"/>
      <c r="BM94" s="262"/>
      <c r="BN94" s="282"/>
      <c r="BO94" s="282"/>
      <c r="BQ94" s="282"/>
      <c r="BR94" s="282"/>
      <c r="BS94" s="262"/>
      <c r="BT94" s="283"/>
      <c r="BU94" s="283"/>
      <c r="BV94" s="281"/>
      <c r="BW94" s="281"/>
      <c r="BX94" s="284"/>
      <c r="BY94" s="262"/>
      <c r="BZ94" s="283"/>
      <c r="CA94" s="283"/>
      <c r="CB94" s="281"/>
      <c r="CC94" s="283"/>
      <c r="CD94" s="283"/>
      <c r="CE94" s="262"/>
      <c r="CF94" s="281"/>
      <c r="CG94" s="262"/>
      <c r="CH94" s="282"/>
      <c r="CI94" s="282"/>
      <c r="CK94" s="282"/>
      <c r="CL94" s="282"/>
      <c r="CM94" s="262"/>
      <c r="CN94" s="283"/>
      <c r="CO94" s="283"/>
      <c r="CP94" s="281"/>
      <c r="CQ94" s="281"/>
      <c r="CR94" s="284"/>
      <c r="CS94" s="262"/>
      <c r="CT94" s="283"/>
      <c r="CU94" s="283"/>
      <c r="CV94" s="281"/>
      <c r="CW94" s="283"/>
      <c r="CX94" s="283"/>
      <c r="CY94" s="275"/>
      <c r="CZ94" s="281"/>
      <c r="DA94" s="262"/>
      <c r="DB94" s="282"/>
      <c r="DC94" s="282"/>
      <c r="DE94" s="282"/>
      <c r="DF94" s="282"/>
      <c r="DG94" s="262"/>
      <c r="DH94" s="283"/>
      <c r="DI94" s="283"/>
      <c r="DJ94" s="281"/>
      <c r="DK94" s="281"/>
      <c r="DL94" s="284"/>
      <c r="DM94" s="262"/>
      <c r="DN94" s="283"/>
      <c r="DO94" s="283"/>
      <c r="DP94" s="281"/>
      <c r="DQ94" s="283"/>
      <c r="DR94" s="283"/>
      <c r="DS94" s="275"/>
      <c r="DT94" s="281"/>
      <c r="DU94" s="262"/>
      <c r="DV94" s="282"/>
      <c r="DW94" s="282"/>
      <c r="DY94" s="282"/>
      <c r="DZ94" s="282"/>
      <c r="EA94" s="262"/>
      <c r="EB94" s="281"/>
      <c r="EC94" s="285"/>
      <c r="ED94" s="281"/>
      <c r="EE94" s="281"/>
      <c r="EF94" s="284"/>
      <c r="EG94" s="262"/>
      <c r="EH94" s="283"/>
      <c r="EI94" s="283"/>
      <c r="EJ94" s="281"/>
      <c r="EK94" s="283"/>
      <c r="EL94" s="283"/>
      <c r="EM94" s="275"/>
      <c r="EN94" s="281"/>
      <c r="EO94" s="262"/>
      <c r="EP94" s="282"/>
      <c r="EQ94" s="282"/>
      <c r="ES94" s="282"/>
      <c r="ET94" s="282"/>
      <c r="EU94" s="262"/>
      <c r="EV94" s="283"/>
      <c r="EW94" s="283"/>
      <c r="EX94" s="281"/>
      <c r="EY94" s="281"/>
      <c r="EZ94" s="284"/>
      <c r="FA94" s="262"/>
      <c r="FB94" s="283"/>
      <c r="FC94" s="283"/>
      <c r="FD94" s="281"/>
      <c r="FE94" s="283"/>
      <c r="FF94" s="283"/>
      <c r="FG94" s="275"/>
      <c r="FH94" s="281"/>
      <c r="FI94" s="262"/>
      <c r="FJ94" s="282"/>
      <c r="FK94" s="282"/>
      <c r="FM94" s="282"/>
      <c r="FN94" s="282"/>
      <c r="FO94" s="262"/>
      <c r="FP94" s="283"/>
      <c r="FQ94" s="283"/>
      <c r="FR94" s="281"/>
      <c r="FS94" s="281"/>
      <c r="FT94" s="284"/>
      <c r="FU94" s="262"/>
      <c r="FV94" s="283"/>
      <c r="FW94" s="283"/>
      <c r="FX94" s="281"/>
      <c r="FY94" s="283"/>
      <c r="FZ94" s="283"/>
      <c r="GA94" s="257"/>
      <c r="GI94" s="258"/>
      <c r="GN94" s="259"/>
      <c r="GU94" s="257"/>
      <c r="HC94" s="258"/>
      <c r="HH94" s="259"/>
      <c r="HO94" s="257"/>
      <c r="HW94" s="258"/>
      <c r="IB94" s="259"/>
      <c r="II94" s="257"/>
      <c r="IQ94" s="258"/>
      <c r="IV94" s="259"/>
    </row>
    <row r="95" spans="1:256" s="256" customFormat="1" ht="13.5" customHeight="1" x14ac:dyDescent="0.25">
      <c r="A95" s="281"/>
      <c r="C95" s="275"/>
      <c r="D95" s="281"/>
      <c r="E95" s="262"/>
      <c r="F95" s="282"/>
      <c r="G95" s="283"/>
      <c r="I95" s="282"/>
      <c r="J95" s="283"/>
      <c r="K95" s="262"/>
      <c r="L95" s="283"/>
      <c r="M95" s="283"/>
      <c r="N95" s="281"/>
      <c r="O95" s="281"/>
      <c r="P95" s="284"/>
      <c r="Q95" s="262"/>
      <c r="R95" s="283"/>
      <c r="S95" s="283"/>
      <c r="T95" s="281"/>
      <c r="U95" s="283"/>
      <c r="V95" s="283"/>
      <c r="W95" s="275"/>
      <c r="X95" s="281"/>
      <c r="Y95" s="262"/>
      <c r="Z95" s="282"/>
      <c r="AA95" s="282"/>
      <c r="AC95" s="282"/>
      <c r="AD95" s="282"/>
      <c r="AE95" s="262"/>
      <c r="AF95" s="283"/>
      <c r="AG95" s="283"/>
      <c r="AH95" s="281"/>
      <c r="AI95" s="281"/>
      <c r="AJ95" s="284"/>
      <c r="AK95" s="262"/>
      <c r="AL95" s="281"/>
      <c r="AM95" s="283"/>
      <c r="AN95" s="281"/>
      <c r="AO95" s="283"/>
      <c r="AP95" s="283"/>
      <c r="AQ95" s="275"/>
      <c r="AR95" s="281"/>
      <c r="AS95" s="262"/>
      <c r="AT95" s="282"/>
      <c r="AU95" s="282"/>
      <c r="AW95" s="282"/>
      <c r="AX95" s="282"/>
      <c r="AY95" s="262"/>
      <c r="AZ95" s="283"/>
      <c r="BA95" s="283"/>
      <c r="BB95" s="281"/>
      <c r="BC95" s="281"/>
      <c r="BD95" s="284"/>
      <c r="BE95" s="262"/>
      <c r="BF95" s="283"/>
      <c r="BG95" s="283"/>
      <c r="BH95" s="281"/>
      <c r="BI95" s="283"/>
      <c r="BJ95" s="283"/>
      <c r="BK95" s="275"/>
      <c r="BL95" s="281"/>
      <c r="BM95" s="262"/>
      <c r="BN95" s="282"/>
      <c r="BO95" s="282"/>
      <c r="BQ95" s="282"/>
      <c r="BR95" s="282"/>
      <c r="BS95" s="262"/>
      <c r="BT95" s="283"/>
      <c r="BU95" s="283"/>
      <c r="BV95" s="281"/>
      <c r="BW95" s="281"/>
      <c r="BX95" s="284"/>
      <c r="BY95" s="262"/>
      <c r="BZ95" s="283"/>
      <c r="CA95" s="283"/>
      <c r="CB95" s="281"/>
      <c r="CC95" s="283"/>
      <c r="CD95" s="283"/>
      <c r="CE95" s="262"/>
      <c r="CF95" s="281"/>
      <c r="CG95" s="262"/>
      <c r="CH95" s="282"/>
      <c r="CI95" s="282"/>
      <c r="CK95" s="282"/>
      <c r="CL95" s="282"/>
      <c r="CM95" s="262"/>
      <c r="CN95" s="283"/>
      <c r="CO95" s="283"/>
      <c r="CP95" s="281"/>
      <c r="CQ95" s="281"/>
      <c r="CR95" s="284"/>
      <c r="CS95" s="262"/>
      <c r="CT95" s="283"/>
      <c r="CU95" s="283"/>
      <c r="CV95" s="281"/>
      <c r="CW95" s="283"/>
      <c r="CX95" s="283"/>
      <c r="CY95" s="275"/>
      <c r="CZ95" s="281"/>
      <c r="DA95" s="262"/>
      <c r="DB95" s="282"/>
      <c r="DC95" s="282"/>
      <c r="DE95" s="282"/>
      <c r="DF95" s="282"/>
      <c r="DG95" s="262"/>
      <c r="DH95" s="283"/>
      <c r="DI95" s="283"/>
      <c r="DJ95" s="281"/>
      <c r="DK95" s="281"/>
      <c r="DL95" s="284"/>
      <c r="DM95" s="262"/>
      <c r="DN95" s="283"/>
      <c r="DO95" s="283"/>
      <c r="DP95" s="281"/>
      <c r="DQ95" s="283"/>
      <c r="DR95" s="283"/>
      <c r="DS95" s="275"/>
      <c r="DT95" s="281"/>
      <c r="DU95" s="262"/>
      <c r="DV95" s="282"/>
      <c r="DW95" s="282"/>
      <c r="DY95" s="282"/>
      <c r="DZ95" s="282"/>
      <c r="EA95" s="262"/>
      <c r="EB95" s="281"/>
      <c r="EC95" s="285"/>
      <c r="ED95" s="281"/>
      <c r="EE95" s="281"/>
      <c r="EF95" s="284"/>
      <c r="EG95" s="262"/>
      <c r="EH95" s="283"/>
      <c r="EI95" s="283"/>
      <c r="EJ95" s="281"/>
      <c r="EK95" s="283"/>
      <c r="EL95" s="283"/>
      <c r="EM95" s="275"/>
      <c r="EN95" s="281"/>
      <c r="EO95" s="262"/>
      <c r="EP95" s="282"/>
      <c r="EQ95" s="282"/>
      <c r="ES95" s="282"/>
      <c r="ET95" s="282"/>
      <c r="EU95" s="262"/>
      <c r="EV95" s="283"/>
      <c r="EW95" s="283"/>
      <c r="EX95" s="281"/>
      <c r="EY95" s="281"/>
      <c r="EZ95" s="284"/>
      <c r="FA95" s="262"/>
      <c r="FB95" s="283"/>
      <c r="FC95" s="283"/>
      <c r="FD95" s="281"/>
      <c r="FE95" s="283"/>
      <c r="FF95" s="283"/>
      <c r="FG95" s="275"/>
      <c r="FH95" s="281"/>
      <c r="FI95" s="262"/>
      <c r="FJ95" s="282"/>
      <c r="FK95" s="282"/>
      <c r="FM95" s="282"/>
      <c r="FN95" s="282"/>
      <c r="FO95" s="262"/>
      <c r="FP95" s="283"/>
      <c r="FQ95" s="283"/>
      <c r="FR95" s="281"/>
      <c r="FS95" s="281"/>
      <c r="FT95" s="284"/>
      <c r="FU95" s="262"/>
      <c r="FV95" s="283"/>
      <c r="FW95" s="283"/>
      <c r="FX95" s="281"/>
      <c r="FY95" s="283"/>
      <c r="FZ95" s="283"/>
      <c r="GA95" s="257"/>
      <c r="GI95" s="258"/>
      <c r="GN95" s="259"/>
      <c r="GU95" s="257"/>
      <c r="HC95" s="258"/>
      <c r="HH95" s="259"/>
      <c r="HO95" s="257"/>
      <c r="HW95" s="258"/>
      <c r="IB95" s="259"/>
      <c r="II95" s="257"/>
      <c r="IQ95" s="258"/>
      <c r="IV95" s="259"/>
    </row>
    <row r="96" spans="1:256" s="256" customFormat="1" ht="13.5" customHeight="1" x14ac:dyDescent="0.25">
      <c r="A96" s="281"/>
      <c r="C96" s="275"/>
      <c r="D96" s="281"/>
      <c r="E96" s="262"/>
      <c r="F96" s="282"/>
      <c r="G96" s="283"/>
      <c r="I96" s="282"/>
      <c r="J96" s="283"/>
      <c r="K96" s="262"/>
      <c r="L96" s="283"/>
      <c r="M96" s="283"/>
      <c r="N96" s="281"/>
      <c r="O96" s="281"/>
      <c r="P96" s="284"/>
      <c r="Q96" s="262"/>
      <c r="R96" s="283"/>
      <c r="S96" s="283"/>
      <c r="T96" s="281"/>
      <c r="U96" s="283"/>
      <c r="V96" s="283"/>
      <c r="W96" s="275"/>
      <c r="X96" s="281"/>
      <c r="Y96" s="262"/>
      <c r="Z96" s="282"/>
      <c r="AA96" s="282"/>
      <c r="AC96" s="282"/>
      <c r="AD96" s="282"/>
      <c r="AE96" s="262"/>
      <c r="AF96" s="283"/>
      <c r="AG96" s="283"/>
      <c r="AH96" s="281"/>
      <c r="AI96" s="281"/>
      <c r="AJ96" s="284"/>
      <c r="AK96" s="262"/>
      <c r="AL96" s="281"/>
      <c r="AM96" s="283"/>
      <c r="AN96" s="281"/>
      <c r="AO96" s="283"/>
      <c r="AP96" s="283"/>
      <c r="AQ96" s="275"/>
      <c r="AR96" s="281"/>
      <c r="AS96" s="262"/>
      <c r="AT96" s="282"/>
      <c r="AU96" s="282"/>
      <c r="AW96" s="282"/>
      <c r="AX96" s="282"/>
      <c r="AY96" s="262"/>
      <c r="AZ96" s="283"/>
      <c r="BA96" s="283"/>
      <c r="BB96" s="281"/>
      <c r="BC96" s="281"/>
      <c r="BD96" s="284"/>
      <c r="BE96" s="262"/>
      <c r="BF96" s="283"/>
      <c r="BG96" s="283"/>
      <c r="BH96" s="281"/>
      <c r="BI96" s="283"/>
      <c r="BJ96" s="283"/>
      <c r="BK96" s="275"/>
      <c r="BL96" s="281"/>
      <c r="BM96" s="262"/>
      <c r="BN96" s="282"/>
      <c r="BO96" s="282"/>
      <c r="BQ96" s="282"/>
      <c r="BR96" s="282"/>
      <c r="BS96" s="262"/>
      <c r="BT96" s="283"/>
      <c r="BU96" s="283"/>
      <c r="BV96" s="281"/>
      <c r="BW96" s="281"/>
      <c r="BX96" s="284"/>
      <c r="BY96" s="262"/>
      <c r="BZ96" s="283"/>
      <c r="CA96" s="283"/>
      <c r="CB96" s="281"/>
      <c r="CC96" s="283"/>
      <c r="CD96" s="283"/>
      <c r="CE96" s="262"/>
      <c r="CF96" s="281"/>
      <c r="CG96" s="262"/>
      <c r="CH96" s="282"/>
      <c r="CI96" s="282"/>
      <c r="CK96" s="282"/>
      <c r="CL96" s="282"/>
      <c r="CM96" s="262"/>
      <c r="CN96" s="283"/>
      <c r="CO96" s="283"/>
      <c r="CP96" s="281"/>
      <c r="CQ96" s="281"/>
      <c r="CR96" s="284"/>
      <c r="CS96" s="262"/>
      <c r="CT96" s="283"/>
      <c r="CU96" s="283"/>
      <c r="CV96" s="281"/>
      <c r="CW96" s="283"/>
      <c r="CX96" s="283"/>
      <c r="CY96" s="275"/>
      <c r="CZ96" s="281"/>
      <c r="DA96" s="262"/>
      <c r="DB96" s="282"/>
      <c r="DC96" s="282"/>
      <c r="DE96" s="282"/>
      <c r="DF96" s="282"/>
      <c r="DG96" s="262"/>
      <c r="DH96" s="283"/>
      <c r="DI96" s="283"/>
      <c r="DJ96" s="281"/>
      <c r="DK96" s="281"/>
      <c r="DL96" s="284"/>
      <c r="DM96" s="262"/>
      <c r="DN96" s="283"/>
      <c r="DO96" s="283"/>
      <c r="DP96" s="281"/>
      <c r="DQ96" s="283"/>
      <c r="DR96" s="283"/>
      <c r="DS96" s="275"/>
      <c r="DT96" s="281"/>
      <c r="DU96" s="262"/>
      <c r="DV96" s="282"/>
      <c r="DW96" s="282"/>
      <c r="DY96" s="282"/>
      <c r="DZ96" s="282"/>
      <c r="EA96" s="262"/>
      <c r="EB96" s="281"/>
      <c r="EC96" s="285"/>
      <c r="ED96" s="281"/>
      <c r="EE96" s="281"/>
      <c r="EF96" s="284"/>
      <c r="EG96" s="262"/>
      <c r="EH96" s="283"/>
      <c r="EI96" s="283"/>
      <c r="EJ96" s="281"/>
      <c r="EK96" s="283"/>
      <c r="EL96" s="283"/>
      <c r="EM96" s="275"/>
      <c r="EN96" s="281"/>
      <c r="EO96" s="262"/>
      <c r="EP96" s="282"/>
      <c r="EQ96" s="282"/>
      <c r="ES96" s="282"/>
      <c r="ET96" s="282"/>
      <c r="EU96" s="262"/>
      <c r="EV96" s="283"/>
      <c r="EW96" s="283"/>
      <c r="EX96" s="281"/>
      <c r="EY96" s="281"/>
      <c r="EZ96" s="284"/>
      <c r="FA96" s="262"/>
      <c r="FB96" s="283"/>
      <c r="FC96" s="283"/>
      <c r="FD96" s="281"/>
      <c r="FE96" s="283"/>
      <c r="FF96" s="283"/>
      <c r="FG96" s="275"/>
      <c r="FH96" s="281"/>
      <c r="FI96" s="262"/>
      <c r="FJ96" s="282"/>
      <c r="FK96" s="282"/>
      <c r="FM96" s="282"/>
      <c r="FN96" s="282"/>
      <c r="FO96" s="262"/>
      <c r="FP96" s="283"/>
      <c r="FQ96" s="283"/>
      <c r="FR96" s="281"/>
      <c r="FS96" s="281"/>
      <c r="FT96" s="284"/>
      <c r="FU96" s="262"/>
      <c r="FV96" s="283"/>
      <c r="FW96" s="283"/>
      <c r="FX96" s="281"/>
      <c r="FY96" s="283"/>
      <c r="FZ96" s="283"/>
      <c r="GA96" s="257"/>
      <c r="GI96" s="258"/>
      <c r="GN96" s="259"/>
      <c r="GU96" s="257"/>
      <c r="HC96" s="258"/>
      <c r="HH96" s="259"/>
      <c r="HO96" s="257"/>
      <c r="HW96" s="258"/>
      <c r="IB96" s="259"/>
      <c r="II96" s="257"/>
      <c r="IQ96" s="258"/>
      <c r="IV96" s="259"/>
    </row>
    <row r="97" spans="1:256" s="256" customFormat="1" ht="13.5" customHeight="1" x14ac:dyDescent="0.25">
      <c r="A97" s="281"/>
      <c r="C97" s="275"/>
      <c r="D97" s="281"/>
      <c r="E97" s="262"/>
      <c r="F97" s="282"/>
      <c r="G97" s="283"/>
      <c r="I97" s="282"/>
      <c r="J97" s="283"/>
      <c r="K97" s="262"/>
      <c r="L97" s="283"/>
      <c r="M97" s="283"/>
      <c r="N97" s="281"/>
      <c r="O97" s="281"/>
      <c r="P97" s="284"/>
      <c r="Q97" s="262"/>
      <c r="R97" s="283"/>
      <c r="S97" s="283"/>
      <c r="T97" s="281"/>
      <c r="U97" s="283"/>
      <c r="V97" s="283"/>
      <c r="W97" s="275"/>
      <c r="X97" s="281"/>
      <c r="Y97" s="262"/>
      <c r="Z97" s="282"/>
      <c r="AA97" s="282"/>
      <c r="AC97" s="282"/>
      <c r="AD97" s="282"/>
      <c r="AE97" s="262"/>
      <c r="AF97" s="283"/>
      <c r="AG97" s="283"/>
      <c r="AH97" s="281"/>
      <c r="AI97" s="281"/>
      <c r="AJ97" s="284"/>
      <c r="AK97" s="262"/>
      <c r="AL97" s="281"/>
      <c r="AM97" s="283"/>
      <c r="AN97" s="281"/>
      <c r="AO97" s="283"/>
      <c r="AP97" s="283"/>
      <c r="AQ97" s="275"/>
      <c r="AR97" s="281"/>
      <c r="AS97" s="262"/>
      <c r="AT97" s="282"/>
      <c r="AU97" s="282"/>
      <c r="AW97" s="282"/>
      <c r="AX97" s="282"/>
      <c r="AY97" s="262"/>
      <c r="AZ97" s="283"/>
      <c r="BA97" s="283"/>
      <c r="BB97" s="281"/>
      <c r="BC97" s="281"/>
      <c r="BD97" s="284"/>
      <c r="BE97" s="262"/>
      <c r="BF97" s="283"/>
      <c r="BG97" s="283"/>
      <c r="BH97" s="281"/>
      <c r="BI97" s="283"/>
      <c r="BJ97" s="283"/>
      <c r="BK97" s="275"/>
      <c r="BL97" s="281"/>
      <c r="BM97" s="262"/>
      <c r="BN97" s="282"/>
      <c r="BO97" s="282"/>
      <c r="BQ97" s="282"/>
      <c r="BR97" s="282"/>
      <c r="BS97" s="262"/>
      <c r="BT97" s="283"/>
      <c r="BU97" s="283"/>
      <c r="BV97" s="281"/>
      <c r="BW97" s="281"/>
      <c r="BX97" s="284"/>
      <c r="BY97" s="262"/>
      <c r="BZ97" s="283"/>
      <c r="CA97" s="283"/>
      <c r="CB97" s="281"/>
      <c r="CC97" s="283"/>
      <c r="CD97" s="283"/>
      <c r="CE97" s="262"/>
      <c r="CF97" s="281"/>
      <c r="CG97" s="262"/>
      <c r="CH97" s="282"/>
      <c r="CI97" s="282"/>
      <c r="CK97" s="282"/>
      <c r="CL97" s="282"/>
      <c r="CM97" s="262"/>
      <c r="CN97" s="283"/>
      <c r="CO97" s="283"/>
      <c r="CP97" s="281"/>
      <c r="CQ97" s="281"/>
      <c r="CR97" s="284"/>
      <c r="CS97" s="262"/>
      <c r="CT97" s="283"/>
      <c r="CU97" s="283"/>
      <c r="CV97" s="281"/>
      <c r="CW97" s="283"/>
      <c r="CX97" s="283"/>
      <c r="CY97" s="275"/>
      <c r="CZ97" s="281"/>
      <c r="DA97" s="262"/>
      <c r="DB97" s="282"/>
      <c r="DC97" s="282"/>
      <c r="DE97" s="282"/>
      <c r="DF97" s="282"/>
      <c r="DG97" s="262"/>
      <c r="DH97" s="283"/>
      <c r="DI97" s="283"/>
      <c r="DJ97" s="281"/>
      <c r="DK97" s="281"/>
      <c r="DL97" s="284"/>
      <c r="DM97" s="262"/>
      <c r="DN97" s="283"/>
      <c r="DO97" s="283"/>
      <c r="DP97" s="281"/>
      <c r="DQ97" s="283"/>
      <c r="DR97" s="283"/>
      <c r="DS97" s="275"/>
      <c r="DT97" s="281"/>
      <c r="DU97" s="262"/>
      <c r="DV97" s="282"/>
      <c r="DW97" s="282"/>
      <c r="DY97" s="282"/>
      <c r="DZ97" s="282"/>
      <c r="EA97" s="262"/>
      <c r="EB97" s="281"/>
      <c r="EC97" s="285"/>
      <c r="ED97" s="281"/>
      <c r="EE97" s="281"/>
      <c r="EF97" s="284"/>
      <c r="EG97" s="262"/>
      <c r="EH97" s="283"/>
      <c r="EI97" s="283"/>
      <c r="EJ97" s="281"/>
      <c r="EK97" s="283"/>
      <c r="EL97" s="283"/>
      <c r="EM97" s="275"/>
      <c r="EN97" s="281"/>
      <c r="EO97" s="262"/>
      <c r="EP97" s="282"/>
      <c r="EQ97" s="282"/>
      <c r="ES97" s="282"/>
      <c r="ET97" s="282"/>
      <c r="EU97" s="262"/>
      <c r="EV97" s="283"/>
      <c r="EW97" s="283"/>
      <c r="EX97" s="281"/>
      <c r="EY97" s="281"/>
      <c r="EZ97" s="284"/>
      <c r="FA97" s="262"/>
      <c r="FB97" s="283"/>
      <c r="FC97" s="283"/>
      <c r="FD97" s="281"/>
      <c r="FE97" s="283"/>
      <c r="FF97" s="283"/>
      <c r="FG97" s="275"/>
      <c r="FH97" s="281"/>
      <c r="FI97" s="262"/>
      <c r="FJ97" s="282"/>
      <c r="FK97" s="282"/>
      <c r="FM97" s="282"/>
      <c r="FN97" s="282"/>
      <c r="FO97" s="262"/>
      <c r="FP97" s="283"/>
      <c r="FQ97" s="283"/>
      <c r="FR97" s="281"/>
      <c r="FS97" s="281"/>
      <c r="FT97" s="284"/>
      <c r="FU97" s="262"/>
      <c r="FV97" s="283"/>
      <c r="FW97" s="283"/>
      <c r="FX97" s="281"/>
      <c r="FY97" s="283"/>
      <c r="FZ97" s="283"/>
      <c r="GA97" s="257"/>
      <c r="GI97" s="258"/>
      <c r="GN97" s="259"/>
      <c r="GU97" s="257"/>
      <c r="HC97" s="258"/>
      <c r="HH97" s="259"/>
      <c r="HO97" s="257"/>
      <c r="HW97" s="258"/>
      <c r="IB97" s="259"/>
      <c r="II97" s="257"/>
      <c r="IQ97" s="258"/>
      <c r="IV97" s="259"/>
    </row>
    <row r="98" spans="1:256" s="256" customFormat="1" ht="13.5" customHeight="1" x14ac:dyDescent="0.25">
      <c r="A98" s="281"/>
      <c r="C98" s="275"/>
      <c r="D98" s="281"/>
      <c r="E98" s="262"/>
      <c r="F98" s="282"/>
      <c r="G98" s="283"/>
      <c r="I98" s="282"/>
      <c r="J98" s="283"/>
      <c r="K98" s="262"/>
      <c r="L98" s="283"/>
      <c r="M98" s="283"/>
      <c r="N98" s="281"/>
      <c r="O98" s="281"/>
      <c r="P98" s="284"/>
      <c r="Q98" s="262"/>
      <c r="R98" s="283"/>
      <c r="S98" s="283"/>
      <c r="T98" s="281"/>
      <c r="U98" s="283"/>
      <c r="V98" s="283"/>
      <c r="W98" s="275"/>
      <c r="X98" s="281"/>
      <c r="Y98" s="262"/>
      <c r="Z98" s="282"/>
      <c r="AA98" s="282"/>
      <c r="AC98" s="282"/>
      <c r="AD98" s="282"/>
      <c r="AE98" s="262"/>
      <c r="AF98" s="283"/>
      <c r="AG98" s="283"/>
      <c r="AH98" s="281"/>
      <c r="AI98" s="281"/>
      <c r="AJ98" s="284"/>
      <c r="AK98" s="262"/>
      <c r="AL98" s="281"/>
      <c r="AM98" s="283"/>
      <c r="AN98" s="281"/>
      <c r="AO98" s="283"/>
      <c r="AP98" s="283"/>
      <c r="AQ98" s="275"/>
      <c r="AR98" s="281"/>
      <c r="AS98" s="262"/>
      <c r="AT98" s="282"/>
      <c r="AU98" s="282"/>
      <c r="AW98" s="282"/>
      <c r="AX98" s="282"/>
      <c r="AY98" s="262"/>
      <c r="AZ98" s="283"/>
      <c r="BA98" s="283"/>
      <c r="BB98" s="281"/>
      <c r="BC98" s="281"/>
      <c r="BD98" s="284"/>
      <c r="BE98" s="262"/>
      <c r="BF98" s="283"/>
      <c r="BG98" s="283"/>
      <c r="BH98" s="281"/>
      <c r="BI98" s="283"/>
      <c r="BJ98" s="283"/>
      <c r="BK98" s="275"/>
      <c r="BL98" s="281"/>
      <c r="BM98" s="262"/>
      <c r="BN98" s="282"/>
      <c r="BO98" s="282"/>
      <c r="BQ98" s="282"/>
      <c r="BR98" s="282"/>
      <c r="BS98" s="262"/>
      <c r="BT98" s="283"/>
      <c r="BU98" s="283"/>
      <c r="BV98" s="281"/>
      <c r="BW98" s="281"/>
      <c r="BX98" s="284"/>
      <c r="BY98" s="262"/>
      <c r="BZ98" s="283"/>
      <c r="CA98" s="283"/>
      <c r="CB98" s="281"/>
      <c r="CC98" s="283"/>
      <c r="CD98" s="283"/>
      <c r="CE98" s="262"/>
      <c r="CF98" s="281"/>
      <c r="CG98" s="262"/>
      <c r="CH98" s="282"/>
      <c r="CI98" s="282"/>
      <c r="CK98" s="282"/>
      <c r="CL98" s="282"/>
      <c r="CM98" s="262"/>
      <c r="CN98" s="283"/>
      <c r="CO98" s="283"/>
      <c r="CP98" s="281"/>
      <c r="CQ98" s="281"/>
      <c r="CR98" s="284"/>
      <c r="CS98" s="262"/>
      <c r="CT98" s="283"/>
      <c r="CU98" s="283"/>
      <c r="CV98" s="281"/>
      <c r="CW98" s="283"/>
      <c r="CX98" s="283"/>
      <c r="CY98" s="275"/>
      <c r="CZ98" s="281"/>
      <c r="DA98" s="262"/>
      <c r="DB98" s="282"/>
      <c r="DC98" s="282"/>
      <c r="DE98" s="282"/>
      <c r="DF98" s="282"/>
      <c r="DG98" s="262"/>
      <c r="DH98" s="283"/>
      <c r="DI98" s="283"/>
      <c r="DJ98" s="281"/>
      <c r="DK98" s="281"/>
      <c r="DL98" s="284"/>
      <c r="DM98" s="262"/>
      <c r="DN98" s="283"/>
      <c r="DO98" s="283"/>
      <c r="DP98" s="281"/>
      <c r="DQ98" s="283"/>
      <c r="DR98" s="283"/>
      <c r="DS98" s="275"/>
      <c r="DT98" s="281"/>
      <c r="DU98" s="262"/>
      <c r="DV98" s="282"/>
      <c r="DW98" s="282"/>
      <c r="DY98" s="282"/>
      <c r="DZ98" s="282"/>
      <c r="EA98" s="262"/>
      <c r="EB98" s="281"/>
      <c r="EC98" s="285"/>
      <c r="ED98" s="281"/>
      <c r="EE98" s="281"/>
      <c r="EF98" s="284"/>
      <c r="EG98" s="262"/>
      <c r="EH98" s="283"/>
      <c r="EI98" s="283"/>
      <c r="EJ98" s="281"/>
      <c r="EK98" s="283"/>
      <c r="EL98" s="283"/>
      <c r="EM98" s="275"/>
      <c r="EN98" s="281"/>
      <c r="EO98" s="262"/>
      <c r="EP98" s="282"/>
      <c r="EQ98" s="282"/>
      <c r="ES98" s="282"/>
      <c r="ET98" s="282"/>
      <c r="EU98" s="262"/>
      <c r="EV98" s="283"/>
      <c r="EW98" s="283"/>
      <c r="EX98" s="281"/>
      <c r="EY98" s="281"/>
      <c r="EZ98" s="284"/>
      <c r="FA98" s="262"/>
      <c r="FB98" s="283"/>
      <c r="FC98" s="283"/>
      <c r="FD98" s="281"/>
      <c r="FE98" s="283"/>
      <c r="FF98" s="283"/>
      <c r="FG98" s="275"/>
      <c r="FH98" s="281"/>
      <c r="FI98" s="262"/>
      <c r="FJ98" s="282"/>
      <c r="FK98" s="282"/>
      <c r="FM98" s="282"/>
      <c r="FN98" s="282"/>
      <c r="FO98" s="262"/>
      <c r="FP98" s="283"/>
      <c r="FQ98" s="283"/>
      <c r="FR98" s="281"/>
      <c r="FS98" s="281"/>
      <c r="FT98" s="284"/>
      <c r="FU98" s="262"/>
      <c r="FV98" s="283"/>
      <c r="FW98" s="283"/>
      <c r="FX98" s="281"/>
      <c r="FY98" s="283"/>
      <c r="FZ98" s="283"/>
      <c r="GA98" s="257"/>
      <c r="GI98" s="258"/>
      <c r="GN98" s="259"/>
      <c r="GU98" s="257"/>
      <c r="HC98" s="258"/>
      <c r="HH98" s="259"/>
      <c r="HO98" s="257"/>
      <c r="HW98" s="258"/>
      <c r="IB98" s="259"/>
      <c r="II98" s="257"/>
      <c r="IQ98" s="258"/>
      <c r="IV98" s="259"/>
    </row>
    <row r="99" spans="1:256" s="256" customFormat="1" ht="13.5" customHeight="1" x14ac:dyDescent="0.25">
      <c r="A99" s="281"/>
      <c r="C99" s="275"/>
      <c r="D99" s="281"/>
      <c r="E99" s="262"/>
      <c r="F99" s="282"/>
      <c r="G99" s="283"/>
      <c r="I99" s="282"/>
      <c r="J99" s="283"/>
      <c r="K99" s="262"/>
      <c r="L99" s="283"/>
      <c r="M99" s="283"/>
      <c r="N99" s="281"/>
      <c r="O99" s="281"/>
      <c r="P99" s="284"/>
      <c r="Q99" s="262"/>
      <c r="R99" s="283"/>
      <c r="S99" s="283"/>
      <c r="T99" s="281"/>
      <c r="U99" s="283"/>
      <c r="V99" s="283"/>
      <c r="W99" s="275"/>
      <c r="X99" s="281"/>
      <c r="Y99" s="262"/>
      <c r="Z99" s="282"/>
      <c r="AA99" s="282"/>
      <c r="AC99" s="282"/>
      <c r="AD99" s="282"/>
      <c r="AE99" s="262"/>
      <c r="AF99" s="283"/>
      <c r="AG99" s="283"/>
      <c r="AH99" s="281"/>
      <c r="AI99" s="281"/>
      <c r="AJ99" s="284"/>
      <c r="AK99" s="262"/>
      <c r="AL99" s="281"/>
      <c r="AM99" s="283"/>
      <c r="AN99" s="281"/>
      <c r="AO99" s="283"/>
      <c r="AP99" s="283"/>
      <c r="AQ99" s="275"/>
      <c r="AR99" s="281"/>
      <c r="AS99" s="262"/>
      <c r="AT99" s="282"/>
      <c r="AU99" s="282"/>
      <c r="AW99" s="282"/>
      <c r="AX99" s="282"/>
      <c r="AY99" s="262"/>
      <c r="AZ99" s="283"/>
      <c r="BA99" s="283"/>
      <c r="BB99" s="281"/>
      <c r="BC99" s="281"/>
      <c r="BD99" s="284"/>
      <c r="BE99" s="262"/>
      <c r="BF99" s="283"/>
      <c r="BG99" s="283"/>
      <c r="BH99" s="281"/>
      <c r="BI99" s="283"/>
      <c r="BJ99" s="283"/>
      <c r="BK99" s="275"/>
      <c r="BL99" s="281"/>
      <c r="BM99" s="262"/>
      <c r="BN99" s="282"/>
      <c r="BO99" s="282"/>
      <c r="BQ99" s="282"/>
      <c r="BR99" s="282"/>
      <c r="BS99" s="262"/>
      <c r="BT99" s="283"/>
      <c r="BU99" s="283"/>
      <c r="BV99" s="281"/>
      <c r="BW99" s="281"/>
      <c r="BX99" s="284"/>
      <c r="BY99" s="262"/>
      <c r="BZ99" s="283"/>
      <c r="CA99" s="283"/>
      <c r="CB99" s="281"/>
      <c r="CC99" s="283"/>
      <c r="CD99" s="283"/>
      <c r="CE99" s="262"/>
      <c r="CF99" s="281"/>
      <c r="CG99" s="262"/>
      <c r="CH99" s="282"/>
      <c r="CI99" s="282"/>
      <c r="CK99" s="282"/>
      <c r="CL99" s="282"/>
      <c r="CM99" s="262"/>
      <c r="CN99" s="283"/>
      <c r="CO99" s="283"/>
      <c r="CP99" s="281"/>
      <c r="CQ99" s="281"/>
      <c r="CR99" s="284"/>
      <c r="CS99" s="262"/>
      <c r="CT99" s="283"/>
      <c r="CU99" s="283"/>
      <c r="CV99" s="281"/>
      <c r="CW99" s="283"/>
      <c r="CX99" s="283"/>
      <c r="CY99" s="275"/>
      <c r="CZ99" s="281"/>
      <c r="DA99" s="262"/>
      <c r="DB99" s="282"/>
      <c r="DC99" s="282"/>
      <c r="DE99" s="282"/>
      <c r="DF99" s="282"/>
      <c r="DG99" s="262"/>
      <c r="DH99" s="283"/>
      <c r="DI99" s="283"/>
      <c r="DJ99" s="281"/>
      <c r="DK99" s="281"/>
      <c r="DL99" s="284"/>
      <c r="DM99" s="262"/>
      <c r="DN99" s="283"/>
      <c r="DO99" s="283"/>
      <c r="DP99" s="281"/>
      <c r="DQ99" s="283"/>
      <c r="DR99" s="283"/>
      <c r="DS99" s="275"/>
      <c r="DT99" s="281"/>
      <c r="DU99" s="262"/>
      <c r="DV99" s="282"/>
      <c r="DW99" s="282"/>
      <c r="DY99" s="282"/>
      <c r="DZ99" s="282"/>
      <c r="EA99" s="262"/>
      <c r="EB99" s="281"/>
      <c r="EC99" s="285"/>
      <c r="ED99" s="281"/>
      <c r="EE99" s="281"/>
      <c r="EF99" s="284"/>
      <c r="EG99" s="262"/>
      <c r="EH99" s="283"/>
      <c r="EI99" s="283"/>
      <c r="EJ99" s="281"/>
      <c r="EK99" s="283"/>
      <c r="EL99" s="283"/>
      <c r="EM99" s="275"/>
      <c r="EN99" s="281"/>
      <c r="EO99" s="262"/>
      <c r="EP99" s="282"/>
      <c r="EQ99" s="282"/>
      <c r="ES99" s="282"/>
      <c r="ET99" s="282"/>
      <c r="EU99" s="262"/>
      <c r="EV99" s="283"/>
      <c r="EW99" s="283"/>
      <c r="EX99" s="281"/>
      <c r="EY99" s="281"/>
      <c r="EZ99" s="284"/>
      <c r="FA99" s="262"/>
      <c r="FB99" s="283"/>
      <c r="FC99" s="283"/>
      <c r="FD99" s="281"/>
      <c r="FE99" s="283"/>
      <c r="FF99" s="283"/>
      <c r="FG99" s="275"/>
      <c r="FH99" s="281"/>
      <c r="FI99" s="262"/>
      <c r="FJ99" s="282"/>
      <c r="FK99" s="282"/>
      <c r="FM99" s="282"/>
      <c r="FN99" s="282"/>
      <c r="FO99" s="262"/>
      <c r="FP99" s="283"/>
      <c r="FQ99" s="283"/>
      <c r="FR99" s="281"/>
      <c r="FS99" s="281"/>
      <c r="FT99" s="284"/>
      <c r="FU99" s="262"/>
      <c r="FV99" s="283"/>
      <c r="FW99" s="283"/>
      <c r="FX99" s="281"/>
      <c r="FY99" s="283"/>
      <c r="FZ99" s="283"/>
      <c r="GA99" s="257"/>
      <c r="GI99" s="258"/>
      <c r="GN99" s="259"/>
      <c r="GU99" s="257"/>
      <c r="HC99" s="258"/>
      <c r="HH99" s="259"/>
      <c r="HO99" s="257"/>
      <c r="HW99" s="258"/>
      <c r="IB99" s="259"/>
      <c r="II99" s="257"/>
      <c r="IQ99" s="258"/>
      <c r="IV99" s="259"/>
    </row>
    <row r="100" spans="1:256" s="256" customFormat="1" ht="13.5" customHeight="1" x14ac:dyDescent="0.25">
      <c r="A100" s="281"/>
      <c r="C100" s="275"/>
      <c r="D100" s="281"/>
      <c r="E100" s="262"/>
      <c r="F100" s="282"/>
      <c r="G100" s="283"/>
      <c r="I100" s="282"/>
      <c r="J100" s="283"/>
      <c r="K100" s="262"/>
      <c r="L100" s="283"/>
      <c r="M100" s="283"/>
      <c r="N100" s="281"/>
      <c r="O100" s="281"/>
      <c r="P100" s="284"/>
      <c r="Q100" s="262"/>
      <c r="R100" s="283"/>
      <c r="S100" s="283"/>
      <c r="T100" s="281"/>
      <c r="U100" s="283"/>
      <c r="V100" s="283"/>
      <c r="W100" s="275"/>
      <c r="X100" s="281"/>
      <c r="Y100" s="262"/>
      <c r="Z100" s="282"/>
      <c r="AA100" s="282"/>
      <c r="AC100" s="282"/>
      <c r="AD100" s="282"/>
      <c r="AE100" s="262"/>
      <c r="AF100" s="283"/>
      <c r="AG100" s="283"/>
      <c r="AH100" s="281"/>
      <c r="AI100" s="281"/>
      <c r="AJ100" s="284"/>
      <c r="AK100" s="262"/>
      <c r="AL100" s="281"/>
      <c r="AM100" s="283"/>
      <c r="AN100" s="281"/>
      <c r="AO100" s="283"/>
      <c r="AP100" s="283"/>
      <c r="AQ100" s="275"/>
      <c r="AR100" s="281"/>
      <c r="AS100" s="262"/>
      <c r="AT100" s="282"/>
      <c r="AU100" s="282"/>
      <c r="AW100" s="282"/>
      <c r="AX100" s="282"/>
      <c r="AY100" s="262"/>
      <c r="AZ100" s="283"/>
      <c r="BA100" s="283"/>
      <c r="BB100" s="281"/>
      <c r="BC100" s="281"/>
      <c r="BD100" s="284"/>
      <c r="BE100" s="262"/>
      <c r="BF100" s="283"/>
      <c r="BG100" s="283"/>
      <c r="BH100" s="281"/>
      <c r="BI100" s="283"/>
      <c r="BJ100" s="283"/>
      <c r="BK100" s="275"/>
      <c r="BL100" s="281"/>
      <c r="BM100" s="262"/>
      <c r="BN100" s="282"/>
      <c r="BO100" s="282"/>
      <c r="BQ100" s="282"/>
      <c r="BR100" s="282"/>
      <c r="BS100" s="262"/>
      <c r="BT100" s="283"/>
      <c r="BU100" s="283"/>
      <c r="BV100" s="281"/>
      <c r="BW100" s="281"/>
      <c r="BX100" s="284"/>
      <c r="BY100" s="262"/>
      <c r="BZ100" s="283"/>
      <c r="CA100" s="283"/>
      <c r="CB100" s="281"/>
      <c r="CC100" s="283"/>
      <c r="CD100" s="283"/>
      <c r="CE100" s="262"/>
      <c r="CF100" s="281"/>
      <c r="CG100" s="262"/>
      <c r="CH100" s="282"/>
      <c r="CI100" s="282"/>
      <c r="CK100" s="282"/>
      <c r="CL100" s="282"/>
      <c r="CM100" s="262"/>
      <c r="CN100" s="283"/>
      <c r="CO100" s="283"/>
      <c r="CP100" s="281"/>
      <c r="CQ100" s="281"/>
      <c r="CR100" s="284"/>
      <c r="CS100" s="262"/>
      <c r="CT100" s="283"/>
      <c r="CU100" s="283"/>
      <c r="CV100" s="281"/>
      <c r="CW100" s="283"/>
      <c r="CX100" s="283"/>
      <c r="CY100" s="275"/>
      <c r="CZ100" s="281"/>
      <c r="DA100" s="262"/>
      <c r="DB100" s="282"/>
      <c r="DC100" s="282"/>
      <c r="DE100" s="282"/>
      <c r="DF100" s="282"/>
      <c r="DG100" s="262"/>
      <c r="DH100" s="283"/>
      <c r="DI100" s="283"/>
      <c r="DJ100" s="281"/>
      <c r="DK100" s="281"/>
      <c r="DL100" s="284"/>
      <c r="DM100" s="262"/>
      <c r="DN100" s="283"/>
      <c r="DO100" s="283"/>
      <c r="DP100" s="281"/>
      <c r="DQ100" s="283"/>
      <c r="DR100" s="283"/>
      <c r="DS100" s="275"/>
      <c r="DT100" s="281"/>
      <c r="DU100" s="262"/>
      <c r="DV100" s="282"/>
      <c r="DW100" s="282"/>
      <c r="DY100" s="282"/>
      <c r="DZ100" s="282"/>
      <c r="EA100" s="262"/>
      <c r="EB100" s="281"/>
      <c r="EC100" s="285"/>
      <c r="ED100" s="281"/>
      <c r="EE100" s="281"/>
      <c r="EF100" s="284"/>
      <c r="EG100" s="262"/>
      <c r="EH100" s="283"/>
      <c r="EI100" s="283"/>
      <c r="EJ100" s="281"/>
      <c r="EK100" s="283"/>
      <c r="EL100" s="283"/>
      <c r="EM100" s="275"/>
      <c r="EN100" s="281"/>
      <c r="EO100" s="262"/>
      <c r="EP100" s="282"/>
      <c r="EQ100" s="282"/>
      <c r="ES100" s="282"/>
      <c r="ET100" s="282"/>
      <c r="EU100" s="262"/>
      <c r="EV100" s="283"/>
      <c r="EW100" s="283"/>
      <c r="EX100" s="281"/>
      <c r="EY100" s="281"/>
      <c r="EZ100" s="284"/>
      <c r="FA100" s="262"/>
      <c r="FB100" s="283"/>
      <c r="FC100" s="283"/>
      <c r="FD100" s="281"/>
      <c r="FE100" s="283"/>
      <c r="FF100" s="283"/>
      <c r="FG100" s="275"/>
      <c r="FH100" s="281"/>
      <c r="FI100" s="262"/>
      <c r="FJ100" s="282"/>
      <c r="FK100" s="282"/>
      <c r="FM100" s="282"/>
      <c r="FN100" s="282"/>
      <c r="FO100" s="262"/>
      <c r="FP100" s="283"/>
      <c r="FQ100" s="283"/>
      <c r="FR100" s="281"/>
      <c r="FS100" s="281"/>
      <c r="FT100" s="284"/>
      <c r="FU100" s="262"/>
      <c r="FV100" s="283"/>
      <c r="FW100" s="283"/>
      <c r="FX100" s="281"/>
      <c r="FY100" s="283"/>
      <c r="FZ100" s="283"/>
      <c r="GA100" s="257"/>
      <c r="GI100" s="258"/>
      <c r="GN100" s="259"/>
      <c r="GU100" s="257"/>
      <c r="HC100" s="258"/>
      <c r="HH100" s="259"/>
      <c r="HO100" s="257"/>
      <c r="HW100" s="258"/>
      <c r="IB100" s="259"/>
      <c r="II100" s="257"/>
      <c r="IQ100" s="258"/>
      <c r="IV100" s="259"/>
    </row>
    <row r="101" spans="1:256" s="256" customFormat="1" ht="13.5" customHeight="1" x14ac:dyDescent="0.25">
      <c r="S101" s="282"/>
    </row>
    <row r="102" spans="1:256" s="256" customFormat="1" ht="13.5" customHeight="1" x14ac:dyDescent="0.25"/>
    <row r="103" spans="1:256" s="256" customFormat="1" ht="13.5" customHeight="1" x14ac:dyDescent="0.25"/>
    <row r="104" spans="1:256" s="256" customFormat="1" ht="13.5" customHeight="1" x14ac:dyDescent="0.25"/>
    <row r="105" spans="1:256" s="256" customFormat="1" ht="13.5" customHeight="1" x14ac:dyDescent="0.25"/>
    <row r="106" spans="1:256" s="256" customFormat="1" ht="13.5" customHeight="1" x14ac:dyDescent="0.25"/>
    <row r="107" spans="1:256" s="256" customFormat="1" ht="13.5" customHeight="1" x14ac:dyDescent="0.25"/>
    <row r="108" spans="1:256" s="256" customFormat="1" ht="13.5" customHeight="1" x14ac:dyDescent="0.25"/>
    <row r="109" spans="1:256" s="256" customFormat="1" ht="13.5" customHeight="1" x14ac:dyDescent="0.25"/>
    <row r="110" spans="1:256" s="256" customFormat="1" ht="13.5" customHeight="1" x14ac:dyDescent="0.25"/>
    <row r="111" spans="1:256" s="256" customFormat="1" ht="13.5" customHeight="1" x14ac:dyDescent="0.25"/>
    <row r="112" spans="1:256" s="256" customFormat="1" ht="13.5" customHeight="1" x14ac:dyDescent="0.25"/>
    <row r="113" s="256" customFormat="1" ht="13.5" customHeight="1" x14ac:dyDescent="0.25"/>
    <row r="114" s="256" customFormat="1" ht="13.5" customHeight="1" x14ac:dyDescent="0.25"/>
    <row r="115" s="256" customFormat="1" ht="13.5" customHeight="1" x14ac:dyDescent="0.25"/>
    <row r="116" s="256" customFormat="1" ht="13.5" customHeight="1" x14ac:dyDescent="0.25"/>
    <row r="117" s="256" customFormat="1" ht="13.5" customHeight="1" x14ac:dyDescent="0.25"/>
    <row r="118" s="256" customFormat="1" ht="13.5" customHeight="1" x14ac:dyDescent="0.25"/>
    <row r="119" s="256" customFormat="1" ht="13.5" customHeight="1" x14ac:dyDescent="0.25"/>
    <row r="120" s="256" customFormat="1" ht="13.5" customHeight="1" x14ac:dyDescent="0.25"/>
    <row r="121" s="256" customFormat="1" ht="13.5" customHeight="1" x14ac:dyDescent="0.25"/>
    <row r="122" s="256" customFormat="1" ht="13.5" customHeight="1" x14ac:dyDescent="0.25"/>
    <row r="123" s="256" customFormat="1" ht="13.5" customHeight="1" x14ac:dyDescent="0.25"/>
    <row r="124" s="256" customFormat="1" ht="13.5" customHeight="1" x14ac:dyDescent="0.25"/>
    <row r="125" s="256" customFormat="1" ht="13.5" customHeight="1" x14ac:dyDescent="0.25"/>
    <row r="126" s="256" customFormat="1" ht="13.5" customHeight="1" x14ac:dyDescent="0.25"/>
    <row r="127" s="256" customFormat="1" ht="13.5" customHeight="1" x14ac:dyDescent="0.25"/>
    <row r="128" s="256" customFormat="1" ht="13.5" customHeight="1" x14ac:dyDescent="0.25"/>
    <row r="129" s="256" customFormat="1" ht="13.5" customHeight="1" x14ac:dyDescent="0.25"/>
    <row r="130" s="256" customFormat="1" ht="13.5" customHeight="1" x14ac:dyDescent="0.25"/>
    <row r="131" s="256" customFormat="1" ht="13.5" customHeight="1" x14ac:dyDescent="0.25"/>
    <row r="132" s="256" customFormat="1" ht="13.5" customHeight="1" x14ac:dyDescent="0.25"/>
    <row r="133" s="256" customFormat="1" ht="13.5" customHeight="1" x14ac:dyDescent="0.25"/>
    <row r="134" s="256" customFormat="1" ht="13.5" customHeight="1" x14ac:dyDescent="0.25"/>
    <row r="135" s="256" customFormat="1" ht="13.5" customHeight="1" x14ac:dyDescent="0.25"/>
    <row r="136" s="256" customFormat="1" ht="13.5" customHeight="1" x14ac:dyDescent="0.25"/>
    <row r="137" s="256" customFormat="1" ht="13.5" customHeight="1" x14ac:dyDescent="0.25"/>
    <row r="138" s="256" customFormat="1" ht="13.5" customHeight="1" x14ac:dyDescent="0.25"/>
    <row r="139" s="256" customFormat="1" ht="13.5" customHeight="1" x14ac:dyDescent="0.25"/>
    <row r="140" s="256" customFormat="1" ht="13.5" customHeight="1" x14ac:dyDescent="0.25"/>
    <row r="141" s="256" customFormat="1" ht="13.5" customHeight="1" x14ac:dyDescent="0.25"/>
    <row r="142" s="256" customFormat="1" ht="13.5" customHeight="1" x14ac:dyDescent="0.25"/>
    <row r="143" s="256" customFormat="1" ht="13.5" customHeight="1" x14ac:dyDescent="0.25"/>
    <row r="144" s="256" customFormat="1" ht="13.5" customHeight="1" x14ac:dyDescent="0.25"/>
    <row r="145" s="256" customFormat="1" ht="13.5" customHeight="1" x14ac:dyDescent="0.25"/>
    <row r="146" s="256" customFormat="1" ht="13.5" customHeight="1" x14ac:dyDescent="0.25"/>
    <row r="147" s="256" customFormat="1" ht="13.5" customHeight="1" x14ac:dyDescent="0.25"/>
    <row r="148" s="256" customFormat="1" ht="13.5" customHeight="1" x14ac:dyDescent="0.25"/>
    <row r="149" s="256" customFormat="1" ht="13.5" customHeight="1" x14ac:dyDescent="0.25"/>
    <row r="150" s="256" customFormat="1" ht="13.5" customHeight="1" x14ac:dyDescent="0.25"/>
    <row r="151" s="256" customFormat="1" ht="13.5" customHeight="1" x14ac:dyDescent="0.25"/>
    <row r="152" s="256" customFormat="1" ht="13.5" customHeight="1" x14ac:dyDescent="0.25"/>
    <row r="153" s="256" customFormat="1" ht="13.5" customHeight="1" x14ac:dyDescent="0.25"/>
    <row r="154" s="256" customFormat="1" ht="13.5" customHeight="1" x14ac:dyDescent="0.25"/>
    <row r="155" s="256" customFormat="1" ht="13.5" customHeight="1" x14ac:dyDescent="0.25"/>
    <row r="156" s="256" customFormat="1" ht="13.5" customHeight="1" x14ac:dyDescent="0.25"/>
    <row r="157" s="256" customFormat="1" ht="13.5" customHeight="1" x14ac:dyDescent="0.25"/>
    <row r="158" s="256" customFormat="1" ht="13.5" customHeight="1" x14ac:dyDescent="0.25"/>
    <row r="159" s="256" customFormat="1" ht="13.5" customHeight="1" x14ac:dyDescent="0.25"/>
    <row r="160" s="256" customFormat="1" ht="13.5" customHeight="1" x14ac:dyDescent="0.25"/>
    <row r="161" s="256" customFormat="1" ht="13.5" customHeight="1" x14ac:dyDescent="0.25"/>
    <row r="162" s="256" customFormat="1" ht="13.5" customHeight="1" x14ac:dyDescent="0.25"/>
    <row r="163" s="256" customFormat="1" ht="13.5" customHeight="1" x14ac:dyDescent="0.25"/>
    <row r="164" s="256" customFormat="1" ht="13.5" customHeight="1" x14ac:dyDescent="0.25"/>
    <row r="165" s="256" customFormat="1" ht="13.5" customHeight="1" x14ac:dyDescent="0.25"/>
    <row r="166" s="256" customFormat="1" ht="13.5" customHeight="1" x14ac:dyDescent="0.25"/>
    <row r="167" s="256" customFormat="1" ht="13.5" customHeight="1" x14ac:dyDescent="0.25"/>
    <row r="168" s="256" customFormat="1" ht="13.5" customHeight="1" x14ac:dyDescent="0.25"/>
    <row r="169" s="256" customFormat="1" ht="13.5" customHeight="1" x14ac:dyDescent="0.25"/>
    <row r="170" s="256" customFormat="1" ht="13.5" customHeight="1" x14ac:dyDescent="0.25"/>
    <row r="171" s="256" customFormat="1" ht="13.5" customHeight="1" x14ac:dyDescent="0.25"/>
    <row r="172" s="256" customFormat="1" ht="13.5" customHeight="1" x14ac:dyDescent="0.25"/>
    <row r="173" s="256" customFormat="1" ht="13.5" customHeight="1" x14ac:dyDescent="0.25"/>
    <row r="174" s="256" customFormat="1" ht="13.5" customHeight="1" x14ac:dyDescent="0.25"/>
    <row r="175" s="256" customFormat="1" ht="13.5" customHeight="1" x14ac:dyDescent="0.25"/>
    <row r="176" s="256" customFormat="1" ht="13.5" customHeight="1" x14ac:dyDescent="0.25"/>
    <row r="177" s="256" customFormat="1" ht="13.5" customHeight="1" x14ac:dyDescent="0.25"/>
    <row r="178" s="256" customFormat="1" ht="13.5" customHeight="1" x14ac:dyDescent="0.25"/>
    <row r="179" s="256" customFormat="1" ht="13.5" customHeight="1" x14ac:dyDescent="0.25"/>
    <row r="180" s="256" customFormat="1" ht="13.5" customHeight="1" x14ac:dyDescent="0.25"/>
    <row r="181" s="256" customFormat="1" ht="13.5" customHeight="1" x14ac:dyDescent="0.25"/>
    <row r="182" s="256" customFormat="1" ht="13.5" customHeight="1" x14ac:dyDescent="0.25"/>
    <row r="183" s="256" customFormat="1" ht="13.5" customHeight="1" x14ac:dyDescent="0.25"/>
    <row r="184" s="256" customFormat="1" ht="13.5" customHeight="1" x14ac:dyDescent="0.25"/>
    <row r="185" s="256" customFormat="1" ht="13.5" customHeight="1" x14ac:dyDescent="0.25"/>
    <row r="186" s="256" customFormat="1" ht="13.5" customHeight="1" x14ac:dyDescent="0.25"/>
    <row r="187" s="256" customFormat="1" ht="13.5" customHeight="1" x14ac:dyDescent="0.25"/>
    <row r="188" s="256" customFormat="1" ht="13.5" customHeight="1" x14ac:dyDescent="0.25"/>
    <row r="189" s="256" customFormat="1" ht="13.5" customHeight="1" x14ac:dyDescent="0.25"/>
    <row r="190" s="256" customFormat="1" ht="13.5" customHeight="1" x14ac:dyDescent="0.25"/>
    <row r="191" s="256" customFormat="1" ht="13.5" customHeight="1" x14ac:dyDescent="0.25"/>
    <row r="192" s="256" customFormat="1" ht="13.5" customHeight="1" x14ac:dyDescent="0.25"/>
    <row r="193" s="256" customFormat="1" ht="13.5" customHeight="1" x14ac:dyDescent="0.25"/>
    <row r="194" s="256" customFormat="1" ht="13.5" customHeight="1" x14ac:dyDescent="0.25"/>
    <row r="195" s="256" customFormat="1" ht="13.5" customHeight="1" x14ac:dyDescent="0.25"/>
    <row r="196" s="256" customFormat="1" ht="13.5" customHeight="1" x14ac:dyDescent="0.25"/>
    <row r="197" s="256" customFormat="1" ht="13.5" customHeight="1" x14ac:dyDescent="0.25"/>
    <row r="198" s="256" customFormat="1" ht="13.5" customHeight="1" x14ac:dyDescent="0.25"/>
    <row r="199" s="256" customFormat="1" ht="13.5" customHeight="1" x14ac:dyDescent="0.25"/>
    <row r="200" s="256" customFormat="1" ht="13.5" customHeight="1" x14ac:dyDescent="0.25"/>
    <row r="201" s="256" customFormat="1" ht="13.5" customHeight="1" x14ac:dyDescent="0.25"/>
    <row r="202" s="256" customFormat="1" ht="13.5" customHeight="1" x14ac:dyDescent="0.25"/>
    <row r="203" s="256" customFormat="1" ht="13.5" customHeight="1" x14ac:dyDescent="0.25"/>
    <row r="204" s="256" customFormat="1" ht="13.5" customHeight="1" x14ac:dyDescent="0.25"/>
    <row r="205" s="256" customFormat="1" ht="13.5" customHeight="1" x14ac:dyDescent="0.25"/>
    <row r="206" s="256" customFormat="1" ht="13.5" customHeight="1" x14ac:dyDescent="0.25"/>
    <row r="207" s="256" customFormat="1" ht="13.5" customHeight="1" x14ac:dyDescent="0.25"/>
  </sheetData>
  <customSheetViews>
    <customSheetView guid="{58E98FBC-18A6-4DF7-8BE5-466B393E75B5}">
      <pane xSplit="2" ySplit="10" topLeftCell="C11" activePane="bottomRight" state="frozen"/>
      <selection pane="bottomRight" activeCell="L11" sqref="L11:L20"/>
      <pageMargins left="0.75" right="0.75" top="1" bottom="1" header="0.5" footer="0.5"/>
      <pageSetup orientation="portrait" horizontalDpi="4294967292" verticalDpi="4294967292" r:id="rId1"/>
      <headerFooter alignWithMargins="0"/>
    </customSheetView>
  </customSheetViews>
  <phoneticPr fontId="0" type="noConversion"/>
  <pageMargins left="0.75" right="0.75" top="1" bottom="1" header="0.5" footer="0.5"/>
  <pageSetup orientation="portrait" horizontalDpi="4294967292" verticalDpi="4294967292" r:id="rId2"/>
  <headerFooter alignWithMargins="0"/>
  <legacyDrawing r:id="rId3"/>
  <extLst>
    <ext xmlns:x14="http://schemas.microsoft.com/office/spreadsheetml/2009/9/main" uri="{CCE6A557-97BC-4b89-ADB6-D9C93CAAB3DF}">
      <x14:dataValidations xmlns:xm="http://schemas.microsoft.com/office/excel/2006/main" disablePrompts="1" count="1">
        <x14:dataValidation type="list" allowBlank="1" showInputMessage="1" showErrorMessage="1">
          <x14:formula1>
            <xm:f>info_parties!$A$1:$A$100</xm:f>
          </x14:formula1>
          <xm:sqref>A11:A100</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BED2BE"/>
  </sheetPr>
  <dimension ref="A1:CE99"/>
  <sheetViews>
    <sheetView zoomScaleNormal="100" workbookViewId="0">
      <pane xSplit="2" ySplit="10" topLeftCell="S11" activePane="bottomRight" state="frozen"/>
      <selection activeCell="I23" sqref="I23:I24"/>
      <selection pane="topRight" activeCell="I23" sqref="I23:I24"/>
      <selection pane="bottomLeft" activeCell="I23" sqref="I23:I24"/>
      <selection pane="bottomRight"/>
    </sheetView>
  </sheetViews>
  <sheetFormatPr defaultColWidth="9.109375" defaultRowHeight="13.5" customHeight="1" x14ac:dyDescent="0.25"/>
  <cols>
    <col min="1" max="1" width="9.109375" style="2"/>
    <col min="2" max="2" width="27.6640625" style="2" customWidth="1"/>
    <col min="3" max="10" width="10.33203125" style="2" customWidth="1"/>
    <col min="11" max="11" width="9.109375" style="71"/>
    <col min="12" max="12" width="9.109375" style="95" customWidth="1"/>
    <col min="13" max="14" width="9.109375" style="71" customWidth="1"/>
    <col min="15" max="15" width="9.109375" style="2"/>
    <col min="16" max="17" width="12" style="2" customWidth="1"/>
    <col min="18" max="16384" width="9.109375" style="2"/>
  </cols>
  <sheetData>
    <row r="1" spans="1:83" ht="13.5" customHeight="1" x14ac:dyDescent="0.2">
      <c r="A1" s="74" t="s">
        <v>5</v>
      </c>
      <c r="B1" s="75"/>
      <c r="C1" s="79">
        <v>33874</v>
      </c>
      <c r="D1" s="78"/>
      <c r="E1" s="80"/>
      <c r="F1" s="18">
        <v>34966</v>
      </c>
      <c r="G1" s="78"/>
      <c r="H1" s="80"/>
      <c r="I1" s="215">
        <v>36065</v>
      </c>
      <c r="J1" s="77"/>
      <c r="K1" s="78"/>
      <c r="L1" s="79">
        <v>37157</v>
      </c>
      <c r="M1" s="78"/>
      <c r="N1" s="80"/>
      <c r="O1" s="216">
        <v>38256</v>
      </c>
      <c r="P1" s="77"/>
      <c r="Q1" s="78"/>
      <c r="R1" s="79">
        <v>39712</v>
      </c>
      <c r="S1" s="78"/>
      <c r="T1" s="80"/>
      <c r="U1" s="79">
        <v>40811</v>
      </c>
      <c r="V1" s="78"/>
      <c r="W1" s="80"/>
      <c r="X1" s="18"/>
      <c r="Y1" s="78"/>
      <c r="Z1" s="80"/>
      <c r="AA1" s="79"/>
      <c r="AB1" s="78"/>
      <c r="AC1" s="80"/>
      <c r="AD1" s="79"/>
      <c r="AE1" s="78"/>
      <c r="AF1" s="80"/>
      <c r="AG1" s="79"/>
      <c r="AH1" s="78"/>
      <c r="AI1" s="80"/>
      <c r="AJ1" s="79"/>
      <c r="AK1" s="78"/>
      <c r="AL1" s="80"/>
      <c r="AM1" s="79"/>
      <c r="AN1" s="78"/>
      <c r="AO1" s="80"/>
      <c r="AP1" s="79"/>
      <c r="AQ1" s="78"/>
      <c r="AR1" s="80"/>
      <c r="AS1" s="79"/>
      <c r="AT1" s="78"/>
      <c r="AU1" s="80"/>
      <c r="AV1" s="79"/>
      <c r="AW1" s="78"/>
      <c r="AX1" s="80"/>
      <c r="AY1" s="79"/>
      <c r="AZ1" s="78"/>
      <c r="BA1" s="80"/>
      <c r="BB1" s="79"/>
      <c r="BC1" s="78"/>
      <c r="BD1" s="80"/>
      <c r="BE1" s="79"/>
      <c r="BF1" s="78"/>
      <c r="BG1" s="80"/>
      <c r="BH1" s="79"/>
      <c r="BI1" s="78"/>
      <c r="BJ1" s="80"/>
      <c r="BK1" s="79"/>
      <c r="BL1" s="78"/>
      <c r="BM1" s="80"/>
      <c r="BN1" s="79"/>
      <c r="BO1" s="78"/>
      <c r="BP1" s="80"/>
      <c r="BQ1" s="79"/>
      <c r="BR1" s="78"/>
      <c r="BS1" s="80"/>
      <c r="BT1" s="79"/>
      <c r="BU1" s="78"/>
      <c r="BV1" s="80"/>
      <c r="BW1" s="79"/>
      <c r="BX1" s="78"/>
      <c r="BY1" s="80"/>
      <c r="BZ1" s="79"/>
      <c r="CA1" s="78"/>
      <c r="CB1" s="80"/>
      <c r="CC1" s="79"/>
      <c r="CD1" s="78"/>
      <c r="CE1" s="80"/>
    </row>
    <row r="2" spans="1:83" ht="3.75" customHeight="1" x14ac:dyDescent="0.25">
      <c r="A2" s="74"/>
      <c r="B2" s="75"/>
      <c r="C2" s="81"/>
      <c r="D2" s="78"/>
      <c r="E2" s="80"/>
      <c r="F2" s="81"/>
      <c r="G2" s="78"/>
      <c r="H2" s="80"/>
      <c r="I2" s="81"/>
      <c r="J2" s="77"/>
      <c r="K2" s="78"/>
      <c r="L2" s="81"/>
      <c r="M2" s="78"/>
      <c r="N2" s="80"/>
      <c r="O2" s="82"/>
      <c r="P2" s="77"/>
      <c r="Q2" s="78"/>
      <c r="R2" s="81"/>
      <c r="S2" s="78"/>
      <c r="T2" s="80"/>
      <c r="U2" s="81"/>
      <c r="V2" s="78"/>
      <c r="W2" s="80"/>
      <c r="X2" s="81"/>
      <c r="Y2" s="78"/>
      <c r="Z2" s="80"/>
      <c r="AA2" s="81"/>
      <c r="AB2" s="78"/>
      <c r="AC2" s="80"/>
      <c r="AD2" s="81"/>
      <c r="AE2" s="78"/>
      <c r="AF2" s="80"/>
      <c r="AG2" s="81"/>
      <c r="AH2" s="78"/>
      <c r="AI2" s="80"/>
      <c r="AJ2" s="81"/>
      <c r="AK2" s="78"/>
      <c r="AL2" s="80"/>
      <c r="AM2" s="81"/>
      <c r="AN2" s="78"/>
      <c r="AO2" s="80"/>
      <c r="AP2" s="81"/>
      <c r="AQ2" s="78"/>
      <c r="AR2" s="80"/>
      <c r="AS2" s="81"/>
      <c r="AT2" s="78"/>
      <c r="AU2" s="80"/>
      <c r="AV2" s="81"/>
      <c r="AW2" s="78"/>
      <c r="AX2" s="80"/>
      <c r="AY2" s="81"/>
      <c r="AZ2" s="78"/>
      <c r="BA2" s="80"/>
      <c r="BB2" s="81"/>
      <c r="BC2" s="78"/>
      <c r="BD2" s="80"/>
      <c r="BE2" s="81"/>
      <c r="BF2" s="78"/>
      <c r="BG2" s="80"/>
      <c r="BH2" s="81"/>
      <c r="BI2" s="78"/>
      <c r="BJ2" s="80"/>
      <c r="BK2" s="81"/>
      <c r="BL2" s="78"/>
      <c r="BM2" s="80"/>
      <c r="BN2" s="81"/>
      <c r="BO2" s="78"/>
      <c r="BP2" s="80"/>
      <c r="BQ2" s="81"/>
      <c r="BR2" s="78"/>
      <c r="BS2" s="80"/>
      <c r="BT2" s="81"/>
      <c r="BU2" s="78"/>
      <c r="BV2" s="80"/>
      <c r="BW2" s="81"/>
      <c r="BX2" s="78"/>
      <c r="BY2" s="80"/>
      <c r="BZ2" s="81"/>
      <c r="CA2" s="78"/>
      <c r="CB2" s="80"/>
      <c r="CC2" s="81"/>
      <c r="CD2" s="78"/>
      <c r="CE2" s="80"/>
    </row>
    <row r="3" spans="1:83" ht="3.75" customHeight="1" x14ac:dyDescent="0.25">
      <c r="A3" s="74"/>
      <c r="B3" s="75"/>
      <c r="C3" s="81"/>
      <c r="D3" s="78"/>
      <c r="E3" s="80"/>
      <c r="F3" s="81"/>
      <c r="G3" s="78"/>
      <c r="H3" s="80"/>
      <c r="I3" s="81"/>
      <c r="J3" s="77"/>
      <c r="K3" s="78"/>
      <c r="L3" s="81"/>
      <c r="M3" s="78"/>
      <c r="N3" s="80"/>
      <c r="O3" s="82"/>
      <c r="P3" s="77"/>
      <c r="Q3" s="78"/>
      <c r="R3" s="81"/>
      <c r="S3" s="78"/>
      <c r="T3" s="80"/>
      <c r="U3" s="81"/>
      <c r="V3" s="78"/>
      <c r="W3" s="80"/>
      <c r="X3" s="81"/>
      <c r="Y3" s="78"/>
      <c r="Z3" s="80"/>
      <c r="AA3" s="81"/>
      <c r="AB3" s="78"/>
      <c r="AC3" s="80"/>
      <c r="AD3" s="81"/>
      <c r="AE3" s="78"/>
      <c r="AF3" s="80"/>
      <c r="AG3" s="81"/>
      <c r="AH3" s="78"/>
      <c r="AI3" s="80"/>
      <c r="AJ3" s="81"/>
      <c r="AK3" s="78"/>
      <c r="AL3" s="80"/>
      <c r="AM3" s="81"/>
      <c r="AN3" s="78"/>
      <c r="AO3" s="80"/>
      <c r="AP3" s="81"/>
      <c r="AQ3" s="78"/>
      <c r="AR3" s="80"/>
      <c r="AS3" s="81"/>
      <c r="AT3" s="78"/>
      <c r="AU3" s="80"/>
      <c r="AV3" s="81"/>
      <c r="AW3" s="78"/>
      <c r="AX3" s="80"/>
      <c r="AY3" s="81"/>
      <c r="AZ3" s="78"/>
      <c r="BA3" s="80"/>
      <c r="BB3" s="81"/>
      <c r="BC3" s="78"/>
      <c r="BD3" s="80"/>
      <c r="BE3" s="81"/>
      <c r="BF3" s="78"/>
      <c r="BG3" s="80"/>
      <c r="BH3" s="81"/>
      <c r="BI3" s="78"/>
      <c r="BJ3" s="80"/>
      <c r="BK3" s="81"/>
      <c r="BL3" s="78"/>
      <c r="BM3" s="80"/>
      <c r="BN3" s="81"/>
      <c r="BO3" s="78"/>
      <c r="BP3" s="80"/>
      <c r="BQ3" s="81"/>
      <c r="BR3" s="78"/>
      <c r="BS3" s="80"/>
      <c r="BT3" s="81"/>
      <c r="BU3" s="78"/>
      <c r="BV3" s="80"/>
      <c r="BW3" s="81"/>
      <c r="BX3" s="78"/>
      <c r="BY3" s="80"/>
      <c r="BZ3" s="81"/>
      <c r="CA3" s="78"/>
      <c r="CB3" s="80"/>
      <c r="CC3" s="81"/>
      <c r="CD3" s="78"/>
      <c r="CE3" s="80"/>
    </row>
    <row r="4" spans="1:83" ht="3.75" customHeight="1" x14ac:dyDescent="0.25">
      <c r="A4" s="74"/>
      <c r="B4" s="75"/>
      <c r="C4" s="81"/>
      <c r="D4" s="78"/>
      <c r="E4" s="80"/>
      <c r="F4" s="81"/>
      <c r="G4" s="78"/>
      <c r="H4" s="80"/>
      <c r="I4" s="81"/>
      <c r="J4" s="77"/>
      <c r="K4" s="78"/>
      <c r="L4" s="81"/>
      <c r="M4" s="78"/>
      <c r="N4" s="80"/>
      <c r="O4" s="82"/>
      <c r="P4" s="77"/>
      <c r="Q4" s="78"/>
      <c r="R4" s="81"/>
      <c r="S4" s="78"/>
      <c r="T4" s="80"/>
      <c r="U4" s="81"/>
      <c r="V4" s="78"/>
      <c r="W4" s="80"/>
      <c r="X4" s="81"/>
      <c r="Y4" s="78"/>
      <c r="Z4" s="80"/>
      <c r="AA4" s="81"/>
      <c r="AB4" s="78"/>
      <c r="AC4" s="80"/>
      <c r="AD4" s="81"/>
      <c r="AE4" s="78"/>
      <c r="AF4" s="80"/>
      <c r="AG4" s="81"/>
      <c r="AH4" s="78"/>
      <c r="AI4" s="80"/>
      <c r="AJ4" s="81"/>
      <c r="AK4" s="78"/>
      <c r="AL4" s="80"/>
      <c r="AM4" s="81"/>
      <c r="AN4" s="78"/>
      <c r="AO4" s="80"/>
      <c r="AP4" s="81"/>
      <c r="AQ4" s="78"/>
      <c r="AR4" s="80"/>
      <c r="AS4" s="81"/>
      <c r="AT4" s="78"/>
      <c r="AU4" s="80"/>
      <c r="AV4" s="81"/>
      <c r="AW4" s="78"/>
      <c r="AX4" s="80"/>
      <c r="AY4" s="81"/>
      <c r="AZ4" s="78"/>
      <c r="BA4" s="80"/>
      <c r="BB4" s="81"/>
      <c r="BC4" s="78"/>
      <c r="BD4" s="80"/>
      <c r="BE4" s="81"/>
      <c r="BF4" s="78"/>
      <c r="BG4" s="80"/>
      <c r="BH4" s="81"/>
      <c r="BI4" s="78"/>
      <c r="BJ4" s="80"/>
      <c r="BK4" s="81"/>
      <c r="BL4" s="78"/>
      <c r="BM4" s="80"/>
      <c r="BN4" s="81"/>
      <c r="BO4" s="78"/>
      <c r="BP4" s="80"/>
      <c r="BQ4" s="81"/>
      <c r="BR4" s="78"/>
      <c r="BS4" s="80"/>
      <c r="BT4" s="81"/>
      <c r="BU4" s="78"/>
      <c r="BV4" s="80"/>
      <c r="BW4" s="81"/>
      <c r="BX4" s="78"/>
      <c r="BY4" s="80"/>
      <c r="BZ4" s="81"/>
      <c r="CA4" s="78"/>
      <c r="CB4" s="80"/>
      <c r="CC4" s="81"/>
      <c r="CD4" s="78"/>
      <c r="CE4" s="80"/>
    </row>
    <row r="5" spans="1:83" ht="3.75" customHeight="1" x14ac:dyDescent="0.25">
      <c r="A5" s="74"/>
      <c r="B5" s="75"/>
      <c r="C5" s="81"/>
      <c r="D5" s="78"/>
      <c r="E5" s="80"/>
      <c r="F5" s="81"/>
      <c r="G5" s="78"/>
      <c r="H5" s="80"/>
      <c r="I5" s="81"/>
      <c r="J5" s="77"/>
      <c r="K5" s="78"/>
      <c r="L5" s="81"/>
      <c r="M5" s="78"/>
      <c r="N5" s="80"/>
      <c r="O5" s="82"/>
      <c r="P5" s="77"/>
      <c r="Q5" s="78"/>
      <c r="R5" s="81"/>
      <c r="S5" s="78"/>
      <c r="T5" s="80"/>
      <c r="U5" s="81"/>
      <c r="V5" s="78"/>
      <c r="W5" s="80"/>
      <c r="X5" s="81"/>
      <c r="Y5" s="78"/>
      <c r="Z5" s="80"/>
      <c r="AA5" s="81"/>
      <c r="AB5" s="78"/>
      <c r="AC5" s="80"/>
      <c r="AD5" s="81"/>
      <c r="AE5" s="78"/>
      <c r="AF5" s="80"/>
      <c r="AG5" s="81"/>
      <c r="AH5" s="78"/>
      <c r="AI5" s="80"/>
      <c r="AJ5" s="81"/>
      <c r="AK5" s="78"/>
      <c r="AL5" s="80"/>
      <c r="AM5" s="81"/>
      <c r="AN5" s="78"/>
      <c r="AO5" s="80"/>
      <c r="AP5" s="81"/>
      <c r="AQ5" s="78"/>
      <c r="AR5" s="80"/>
      <c r="AS5" s="81"/>
      <c r="AT5" s="78"/>
      <c r="AU5" s="80"/>
      <c r="AV5" s="81"/>
      <c r="AW5" s="78"/>
      <c r="AX5" s="80"/>
      <c r="AY5" s="81"/>
      <c r="AZ5" s="78"/>
      <c r="BA5" s="80"/>
      <c r="BB5" s="81"/>
      <c r="BC5" s="78"/>
      <c r="BD5" s="80"/>
      <c r="BE5" s="81"/>
      <c r="BF5" s="78"/>
      <c r="BG5" s="80"/>
      <c r="BH5" s="81"/>
      <c r="BI5" s="78"/>
      <c r="BJ5" s="80"/>
      <c r="BK5" s="81"/>
      <c r="BL5" s="78"/>
      <c r="BM5" s="80"/>
      <c r="BN5" s="81"/>
      <c r="BO5" s="78"/>
      <c r="BP5" s="80"/>
      <c r="BQ5" s="81"/>
      <c r="BR5" s="78"/>
      <c r="BS5" s="80"/>
      <c r="BT5" s="81"/>
      <c r="BU5" s="78"/>
      <c r="BV5" s="80"/>
      <c r="BW5" s="81"/>
      <c r="BX5" s="78"/>
      <c r="BY5" s="80"/>
      <c r="BZ5" s="81"/>
      <c r="CA5" s="78"/>
      <c r="CB5" s="80"/>
      <c r="CC5" s="81"/>
      <c r="CD5" s="78"/>
      <c r="CE5" s="80"/>
    </row>
    <row r="6" spans="1:83" ht="3.75" customHeight="1" x14ac:dyDescent="0.25">
      <c r="A6" s="74"/>
      <c r="B6" s="75"/>
      <c r="C6" s="81"/>
      <c r="D6" s="78"/>
      <c r="E6" s="80"/>
      <c r="F6" s="81"/>
      <c r="G6" s="78"/>
      <c r="H6" s="80"/>
      <c r="I6" s="81"/>
      <c r="J6" s="77"/>
      <c r="K6" s="78"/>
      <c r="L6" s="81"/>
      <c r="M6" s="78"/>
      <c r="N6" s="80"/>
      <c r="O6" s="82"/>
      <c r="P6" s="77"/>
      <c r="Q6" s="78"/>
      <c r="R6" s="81"/>
      <c r="S6" s="78"/>
      <c r="T6" s="80"/>
      <c r="U6" s="81"/>
      <c r="V6" s="78"/>
      <c r="W6" s="80"/>
      <c r="X6" s="81"/>
      <c r="Y6" s="78"/>
      <c r="Z6" s="80"/>
      <c r="AA6" s="81"/>
      <c r="AB6" s="78"/>
      <c r="AC6" s="80"/>
      <c r="AD6" s="81"/>
      <c r="AE6" s="78"/>
      <c r="AF6" s="80"/>
      <c r="AG6" s="81"/>
      <c r="AH6" s="78"/>
      <c r="AI6" s="80"/>
      <c r="AJ6" s="81"/>
      <c r="AK6" s="78"/>
      <c r="AL6" s="80"/>
      <c r="AM6" s="81"/>
      <c r="AN6" s="78"/>
      <c r="AO6" s="80"/>
      <c r="AP6" s="81"/>
      <c r="AQ6" s="78"/>
      <c r="AR6" s="80"/>
      <c r="AS6" s="81"/>
      <c r="AT6" s="78"/>
      <c r="AU6" s="80"/>
      <c r="AV6" s="81"/>
      <c r="AW6" s="78"/>
      <c r="AX6" s="80"/>
      <c r="AY6" s="81"/>
      <c r="AZ6" s="78"/>
      <c r="BA6" s="80"/>
      <c r="BB6" s="81"/>
      <c r="BC6" s="78"/>
      <c r="BD6" s="80"/>
      <c r="BE6" s="81"/>
      <c r="BF6" s="78"/>
      <c r="BG6" s="80"/>
      <c r="BH6" s="81"/>
      <c r="BI6" s="78"/>
      <c r="BJ6" s="80"/>
      <c r="BK6" s="81"/>
      <c r="BL6" s="78"/>
      <c r="BM6" s="80"/>
      <c r="BN6" s="81"/>
      <c r="BO6" s="78"/>
      <c r="BP6" s="80"/>
      <c r="BQ6" s="81"/>
      <c r="BR6" s="78"/>
      <c r="BS6" s="80"/>
      <c r="BT6" s="81"/>
      <c r="BU6" s="78"/>
      <c r="BV6" s="80"/>
      <c r="BW6" s="81"/>
      <c r="BX6" s="78"/>
      <c r="BY6" s="80"/>
      <c r="BZ6" s="81"/>
      <c r="CA6" s="78"/>
      <c r="CB6" s="80"/>
      <c r="CC6" s="81"/>
      <c r="CD6" s="78"/>
      <c r="CE6" s="80"/>
    </row>
    <row r="7" spans="1:83" ht="3.75" customHeight="1" x14ac:dyDescent="0.25">
      <c r="A7" s="74"/>
      <c r="B7" s="75"/>
      <c r="C7" s="81"/>
      <c r="D7" s="78"/>
      <c r="E7" s="80"/>
      <c r="F7" s="81"/>
      <c r="G7" s="78"/>
      <c r="H7" s="80"/>
      <c r="I7" s="81"/>
      <c r="J7" s="77"/>
      <c r="K7" s="78"/>
      <c r="L7" s="81"/>
      <c r="M7" s="78"/>
      <c r="N7" s="80"/>
      <c r="O7" s="82"/>
      <c r="P7" s="77"/>
      <c r="Q7" s="78"/>
      <c r="R7" s="81"/>
      <c r="S7" s="78"/>
      <c r="T7" s="80"/>
      <c r="U7" s="81"/>
      <c r="V7" s="78"/>
      <c r="W7" s="80"/>
      <c r="X7" s="81"/>
      <c r="Y7" s="78"/>
      <c r="Z7" s="80"/>
      <c r="AA7" s="81"/>
      <c r="AB7" s="78"/>
      <c r="AC7" s="80"/>
      <c r="AD7" s="81"/>
      <c r="AE7" s="78"/>
      <c r="AF7" s="80"/>
      <c r="AG7" s="81"/>
      <c r="AH7" s="78"/>
      <c r="AI7" s="80"/>
      <c r="AJ7" s="81"/>
      <c r="AK7" s="78"/>
      <c r="AL7" s="80"/>
      <c r="AM7" s="81"/>
      <c r="AN7" s="78"/>
      <c r="AO7" s="80"/>
      <c r="AP7" s="81"/>
      <c r="AQ7" s="78"/>
      <c r="AR7" s="80"/>
      <c r="AS7" s="81"/>
      <c r="AT7" s="78"/>
      <c r="AU7" s="80"/>
      <c r="AV7" s="81"/>
      <c r="AW7" s="78"/>
      <c r="AX7" s="80"/>
      <c r="AY7" s="81"/>
      <c r="AZ7" s="78"/>
      <c r="BA7" s="80"/>
      <c r="BB7" s="81"/>
      <c r="BC7" s="78"/>
      <c r="BD7" s="80"/>
      <c r="BE7" s="81"/>
      <c r="BF7" s="78"/>
      <c r="BG7" s="80"/>
      <c r="BH7" s="81"/>
      <c r="BI7" s="78"/>
      <c r="BJ7" s="80"/>
      <c r="BK7" s="81"/>
      <c r="BL7" s="78"/>
      <c r="BM7" s="80"/>
      <c r="BN7" s="81"/>
      <c r="BO7" s="78"/>
      <c r="BP7" s="80"/>
      <c r="BQ7" s="81"/>
      <c r="BR7" s="78"/>
      <c r="BS7" s="80"/>
      <c r="BT7" s="81"/>
      <c r="BU7" s="78"/>
      <c r="BV7" s="80"/>
      <c r="BW7" s="81"/>
      <c r="BX7" s="78"/>
      <c r="BY7" s="80"/>
      <c r="BZ7" s="81"/>
      <c r="CA7" s="78"/>
      <c r="CB7" s="80"/>
      <c r="CC7" s="81"/>
      <c r="CD7" s="78"/>
      <c r="CE7" s="80"/>
    </row>
    <row r="8" spans="1:83" ht="3.75" customHeight="1" x14ac:dyDescent="0.25">
      <c r="A8" s="74"/>
      <c r="B8" s="75"/>
      <c r="C8" s="81"/>
      <c r="D8" s="78"/>
      <c r="E8" s="80"/>
      <c r="F8" s="81"/>
      <c r="G8" s="78"/>
      <c r="H8" s="80"/>
      <c r="I8" s="81"/>
      <c r="J8" s="77"/>
      <c r="K8" s="78"/>
      <c r="L8" s="81"/>
      <c r="M8" s="78"/>
      <c r="N8" s="80"/>
      <c r="O8" s="82"/>
      <c r="P8" s="77"/>
      <c r="Q8" s="78"/>
      <c r="R8" s="81"/>
      <c r="S8" s="78"/>
      <c r="T8" s="80"/>
      <c r="U8" s="81"/>
      <c r="V8" s="78"/>
      <c r="W8" s="80"/>
      <c r="X8" s="81"/>
      <c r="Y8" s="78"/>
      <c r="Z8" s="80"/>
      <c r="AA8" s="81"/>
      <c r="AB8" s="78"/>
      <c r="AC8" s="80"/>
      <c r="AD8" s="81"/>
      <c r="AE8" s="78"/>
      <c r="AF8" s="80"/>
      <c r="AG8" s="81"/>
      <c r="AH8" s="78"/>
      <c r="AI8" s="80"/>
      <c r="AJ8" s="81"/>
      <c r="AK8" s="78"/>
      <c r="AL8" s="80"/>
      <c r="AM8" s="81"/>
      <c r="AN8" s="78"/>
      <c r="AO8" s="80"/>
      <c r="AP8" s="81"/>
      <c r="AQ8" s="78"/>
      <c r="AR8" s="80"/>
      <c r="AS8" s="81"/>
      <c r="AT8" s="78"/>
      <c r="AU8" s="80"/>
      <c r="AV8" s="81"/>
      <c r="AW8" s="78"/>
      <c r="AX8" s="80"/>
      <c r="AY8" s="81"/>
      <c r="AZ8" s="78"/>
      <c r="BA8" s="80"/>
      <c r="BB8" s="81"/>
      <c r="BC8" s="78"/>
      <c r="BD8" s="80"/>
      <c r="BE8" s="81"/>
      <c r="BF8" s="78"/>
      <c r="BG8" s="80"/>
      <c r="BH8" s="81"/>
      <c r="BI8" s="78"/>
      <c r="BJ8" s="80"/>
      <c r="BK8" s="81"/>
      <c r="BL8" s="78"/>
      <c r="BM8" s="80"/>
      <c r="BN8" s="81"/>
      <c r="BO8" s="78"/>
      <c r="BP8" s="80"/>
      <c r="BQ8" s="81"/>
      <c r="BR8" s="78"/>
      <c r="BS8" s="80"/>
      <c r="BT8" s="81"/>
      <c r="BU8" s="78"/>
      <c r="BV8" s="80"/>
      <c r="BW8" s="81"/>
      <c r="BX8" s="78"/>
      <c r="BY8" s="80"/>
      <c r="BZ8" s="81"/>
      <c r="CA8" s="78"/>
      <c r="CB8" s="80"/>
      <c r="CC8" s="81"/>
      <c r="CD8" s="78"/>
      <c r="CE8" s="80"/>
    </row>
    <row r="9" spans="1:83" ht="13.5" customHeight="1" x14ac:dyDescent="0.25">
      <c r="A9" s="74" t="s">
        <v>6</v>
      </c>
      <c r="B9" s="75"/>
      <c r="C9" s="79"/>
      <c r="D9" s="78"/>
      <c r="E9" s="80"/>
      <c r="F9" s="79"/>
      <c r="G9" s="78"/>
      <c r="H9" s="80"/>
      <c r="I9" s="76" t="s">
        <v>481</v>
      </c>
      <c r="J9" s="77"/>
      <c r="K9" s="78"/>
      <c r="L9" s="76" t="s">
        <v>481</v>
      </c>
      <c r="M9" s="78"/>
      <c r="N9" s="80"/>
      <c r="O9" s="76" t="s">
        <v>482</v>
      </c>
      <c r="P9" s="77"/>
      <c r="Q9" s="78"/>
      <c r="R9" s="79" t="s">
        <v>483</v>
      </c>
      <c r="S9" s="78"/>
      <c r="T9" s="80"/>
      <c r="U9" s="79" t="s">
        <v>484</v>
      </c>
      <c r="V9" s="78"/>
      <c r="W9" s="80"/>
      <c r="X9" s="79"/>
      <c r="Y9" s="78"/>
      <c r="Z9" s="80"/>
      <c r="AA9" s="79"/>
      <c r="AB9" s="78"/>
      <c r="AC9" s="80"/>
      <c r="AD9" s="79"/>
      <c r="AE9" s="78"/>
      <c r="AF9" s="80"/>
      <c r="AG9" s="79"/>
      <c r="AH9" s="78"/>
      <c r="AI9" s="80"/>
      <c r="AJ9" s="79"/>
      <c r="AK9" s="78"/>
      <c r="AL9" s="80"/>
      <c r="AM9" s="79"/>
      <c r="AN9" s="78"/>
      <c r="AO9" s="80"/>
      <c r="AP9" s="79"/>
      <c r="AQ9" s="78"/>
      <c r="AR9" s="80"/>
      <c r="AS9" s="79"/>
      <c r="AT9" s="78"/>
      <c r="AU9" s="80"/>
      <c r="AV9" s="79"/>
      <c r="AW9" s="78"/>
      <c r="AX9" s="80"/>
      <c r="AY9" s="79"/>
      <c r="AZ9" s="78"/>
      <c r="BA9" s="80"/>
      <c r="BB9" s="79"/>
      <c r="BC9" s="78"/>
      <c r="BD9" s="80"/>
      <c r="BE9" s="79"/>
      <c r="BF9" s="78"/>
      <c r="BG9" s="80"/>
      <c r="BH9" s="79"/>
      <c r="BI9" s="78"/>
      <c r="BJ9" s="80"/>
      <c r="BK9" s="79"/>
      <c r="BL9" s="78"/>
      <c r="BM9" s="80"/>
      <c r="BN9" s="79"/>
      <c r="BO9" s="78"/>
      <c r="BP9" s="80"/>
      <c r="BQ9" s="79"/>
      <c r="BR9" s="78"/>
      <c r="BS9" s="80"/>
      <c r="BT9" s="79"/>
      <c r="BU9" s="78"/>
      <c r="BV9" s="80"/>
      <c r="BW9" s="79"/>
      <c r="BX9" s="78" t="s">
        <v>284</v>
      </c>
      <c r="BY9" s="80"/>
      <c r="BZ9" s="79"/>
      <c r="CA9" s="78"/>
      <c r="CB9" s="80"/>
      <c r="CC9" s="79"/>
      <c r="CD9" s="78"/>
      <c r="CE9" s="80"/>
    </row>
    <row r="10" spans="1:83" ht="31.5" customHeight="1" x14ac:dyDescent="0.25">
      <c r="A10" s="83" t="s">
        <v>124</v>
      </c>
      <c r="B10" s="84" t="s">
        <v>32</v>
      </c>
      <c r="C10" s="85" t="s">
        <v>121</v>
      </c>
      <c r="D10" s="86" t="s">
        <v>33</v>
      </c>
      <c r="E10" s="87" t="s">
        <v>34</v>
      </c>
      <c r="F10" s="85" t="s">
        <v>121</v>
      </c>
      <c r="G10" s="86" t="s">
        <v>33</v>
      </c>
      <c r="H10" s="87" t="s">
        <v>34</v>
      </c>
      <c r="I10" s="85" t="s">
        <v>121</v>
      </c>
      <c r="J10" s="84" t="s">
        <v>33</v>
      </c>
      <c r="K10" s="86" t="s">
        <v>34</v>
      </c>
      <c r="L10" s="85" t="s">
        <v>121</v>
      </c>
      <c r="M10" s="86" t="s">
        <v>33</v>
      </c>
      <c r="N10" s="87" t="s">
        <v>34</v>
      </c>
      <c r="O10" s="86" t="s">
        <v>121</v>
      </c>
      <c r="P10" s="84" t="s">
        <v>33</v>
      </c>
      <c r="Q10" s="86" t="s">
        <v>34</v>
      </c>
      <c r="R10" s="85" t="s">
        <v>121</v>
      </c>
      <c r="S10" s="86" t="s">
        <v>33</v>
      </c>
      <c r="T10" s="87" t="s">
        <v>34</v>
      </c>
      <c r="U10" s="85" t="s">
        <v>121</v>
      </c>
      <c r="V10" s="86" t="s">
        <v>33</v>
      </c>
      <c r="W10" s="87" t="s">
        <v>34</v>
      </c>
      <c r="X10" s="85" t="s">
        <v>121</v>
      </c>
      <c r="Y10" s="86" t="s">
        <v>33</v>
      </c>
      <c r="Z10" s="87" t="s">
        <v>34</v>
      </c>
      <c r="AA10" s="85" t="s">
        <v>121</v>
      </c>
      <c r="AB10" s="86" t="s">
        <v>33</v>
      </c>
      <c r="AC10" s="87" t="s">
        <v>34</v>
      </c>
      <c r="AD10" s="85" t="s">
        <v>121</v>
      </c>
      <c r="AE10" s="86" t="s">
        <v>33</v>
      </c>
      <c r="AF10" s="87" t="s">
        <v>34</v>
      </c>
      <c r="AG10" s="85" t="s">
        <v>121</v>
      </c>
      <c r="AH10" s="86" t="s">
        <v>33</v>
      </c>
      <c r="AI10" s="87" t="s">
        <v>34</v>
      </c>
      <c r="AJ10" s="85" t="s">
        <v>121</v>
      </c>
      <c r="AK10" s="86" t="s">
        <v>33</v>
      </c>
      <c r="AL10" s="87" t="s">
        <v>34</v>
      </c>
      <c r="AM10" s="85" t="s">
        <v>121</v>
      </c>
      <c r="AN10" s="86" t="s">
        <v>33</v>
      </c>
      <c r="AO10" s="87" t="s">
        <v>34</v>
      </c>
      <c r="AP10" s="85" t="s">
        <v>121</v>
      </c>
      <c r="AQ10" s="86" t="s">
        <v>33</v>
      </c>
      <c r="AR10" s="87" t="s">
        <v>34</v>
      </c>
      <c r="AS10" s="85" t="s">
        <v>121</v>
      </c>
      <c r="AT10" s="86" t="s">
        <v>33</v>
      </c>
      <c r="AU10" s="87" t="s">
        <v>34</v>
      </c>
      <c r="AV10" s="85" t="s">
        <v>121</v>
      </c>
      <c r="AW10" s="86" t="s">
        <v>33</v>
      </c>
      <c r="AX10" s="87" t="s">
        <v>34</v>
      </c>
      <c r="AY10" s="85" t="s">
        <v>121</v>
      </c>
      <c r="AZ10" s="86" t="s">
        <v>33</v>
      </c>
      <c r="BA10" s="87" t="s">
        <v>34</v>
      </c>
      <c r="BB10" s="85" t="s">
        <v>121</v>
      </c>
      <c r="BC10" s="86" t="s">
        <v>33</v>
      </c>
      <c r="BD10" s="87" t="s">
        <v>34</v>
      </c>
      <c r="BE10" s="85" t="s">
        <v>121</v>
      </c>
      <c r="BF10" s="86" t="s">
        <v>33</v>
      </c>
      <c r="BG10" s="87" t="s">
        <v>34</v>
      </c>
      <c r="BH10" s="85" t="s">
        <v>121</v>
      </c>
      <c r="BI10" s="86" t="s">
        <v>33</v>
      </c>
      <c r="BJ10" s="87" t="s">
        <v>34</v>
      </c>
      <c r="BK10" s="85" t="s">
        <v>121</v>
      </c>
      <c r="BL10" s="86" t="s">
        <v>33</v>
      </c>
      <c r="BM10" s="87" t="s">
        <v>34</v>
      </c>
      <c r="BN10" s="85" t="s">
        <v>121</v>
      </c>
      <c r="BO10" s="86" t="s">
        <v>33</v>
      </c>
      <c r="BP10" s="87" t="s">
        <v>34</v>
      </c>
      <c r="BQ10" s="85" t="s">
        <v>121</v>
      </c>
      <c r="BR10" s="86" t="s">
        <v>33</v>
      </c>
      <c r="BS10" s="87" t="s">
        <v>34</v>
      </c>
      <c r="BT10" s="85" t="s">
        <v>121</v>
      </c>
      <c r="BU10" s="86" t="s">
        <v>33</v>
      </c>
      <c r="BV10" s="87" t="s">
        <v>34</v>
      </c>
      <c r="BW10" s="85" t="s">
        <v>121</v>
      </c>
      <c r="BX10" s="86" t="s">
        <v>33</v>
      </c>
      <c r="BY10" s="87" t="s">
        <v>34</v>
      </c>
      <c r="BZ10" s="85" t="s">
        <v>121</v>
      </c>
      <c r="CA10" s="86" t="s">
        <v>33</v>
      </c>
      <c r="CB10" s="87" t="s">
        <v>34</v>
      </c>
      <c r="CC10" s="85" t="s">
        <v>121</v>
      </c>
      <c r="CD10" s="86" t="s">
        <v>33</v>
      </c>
      <c r="CE10" s="87" t="s">
        <v>34</v>
      </c>
    </row>
    <row r="11" spans="1:83" ht="13.5" customHeight="1" x14ac:dyDescent="0.25">
      <c r="A11" s="88" t="s">
        <v>294</v>
      </c>
      <c r="B11" s="2" t="s">
        <v>467</v>
      </c>
      <c r="C11" s="66"/>
      <c r="D11" s="71">
        <v>14</v>
      </c>
      <c r="E11" s="90">
        <v>-1</v>
      </c>
      <c r="F11" s="66"/>
      <c r="G11" s="52">
        <v>14</v>
      </c>
      <c r="H11" s="52">
        <v>0</v>
      </c>
      <c r="I11" s="2" t="s">
        <v>467</v>
      </c>
      <c r="J11" s="2">
        <v>16</v>
      </c>
      <c r="K11" s="89">
        <v>0</v>
      </c>
      <c r="L11" s="66" t="s">
        <v>453</v>
      </c>
      <c r="M11" s="71">
        <v>23</v>
      </c>
      <c r="N11" s="90">
        <v>5</v>
      </c>
      <c r="O11" s="2" t="s">
        <v>453</v>
      </c>
      <c r="P11" s="2">
        <v>23</v>
      </c>
      <c r="Q11" s="2">
        <v>0</v>
      </c>
      <c r="R11" s="66" t="s">
        <v>458</v>
      </c>
      <c r="S11" s="71">
        <v>23</v>
      </c>
      <c r="T11" s="90">
        <v>0</v>
      </c>
      <c r="U11" s="66"/>
      <c r="V11" s="71">
        <v>21</v>
      </c>
      <c r="W11" s="90">
        <v>-3</v>
      </c>
      <c r="X11" s="66"/>
      <c r="Y11" s="52"/>
      <c r="Z11" s="90"/>
      <c r="AA11" s="66"/>
      <c r="AB11" s="71"/>
      <c r="AC11" s="90"/>
      <c r="AD11" s="66"/>
      <c r="AE11" s="71"/>
      <c r="AF11" s="90"/>
      <c r="AG11" s="66"/>
      <c r="AH11" s="71"/>
      <c r="AI11" s="90"/>
      <c r="AJ11" s="66"/>
      <c r="AK11" s="71"/>
      <c r="AL11" s="90"/>
      <c r="AM11" s="66"/>
      <c r="AN11" s="71"/>
      <c r="AO11" s="90"/>
      <c r="AP11" s="66"/>
      <c r="AQ11" s="71"/>
      <c r="AR11" s="90"/>
      <c r="AS11" s="66"/>
      <c r="AT11" s="71"/>
      <c r="AU11" s="90"/>
      <c r="AV11" s="66"/>
      <c r="AW11" s="71"/>
      <c r="AX11" s="90"/>
      <c r="AY11" s="66"/>
      <c r="AZ11" s="71"/>
      <c r="BA11" s="90"/>
      <c r="BB11" s="66"/>
      <c r="BC11" s="71"/>
      <c r="BD11" s="90"/>
      <c r="BE11" s="66"/>
      <c r="BF11" s="71"/>
      <c r="BG11" s="90"/>
      <c r="BH11" s="66"/>
      <c r="BI11" s="71"/>
      <c r="BJ11" s="90"/>
      <c r="BK11" s="66"/>
      <c r="BL11" s="71"/>
      <c r="BM11" s="90"/>
      <c r="BN11" s="66"/>
      <c r="BO11" s="71"/>
      <c r="BP11" s="90"/>
      <c r="BQ11" s="66"/>
      <c r="BR11" s="71"/>
      <c r="BS11" s="90"/>
      <c r="BT11" s="66"/>
      <c r="BU11" s="71"/>
      <c r="BV11" s="90"/>
      <c r="BW11" s="66"/>
      <c r="BX11" s="71"/>
      <c r="BY11" s="90"/>
      <c r="BZ11" s="66"/>
      <c r="CA11" s="71"/>
      <c r="CB11" s="90"/>
      <c r="CC11" s="66"/>
      <c r="CD11" s="71"/>
      <c r="CE11" s="90"/>
    </row>
    <row r="12" spans="1:83" ht="13.5" customHeight="1" x14ac:dyDescent="0.25">
      <c r="A12" s="88" t="s">
        <v>295</v>
      </c>
      <c r="B12" s="2" t="s">
        <v>463</v>
      </c>
      <c r="C12" s="66"/>
      <c r="D12" s="71">
        <v>65</v>
      </c>
      <c r="E12" s="90">
        <v>5</v>
      </c>
      <c r="F12" s="66"/>
      <c r="G12" s="52">
        <v>73</v>
      </c>
      <c r="H12" s="52">
        <v>8</v>
      </c>
      <c r="I12" s="2" t="s">
        <v>463</v>
      </c>
      <c r="J12" s="2">
        <v>78</v>
      </c>
      <c r="K12" s="89">
        <v>2</v>
      </c>
      <c r="L12" s="66" t="s">
        <v>463</v>
      </c>
      <c r="M12" s="71">
        <v>84</v>
      </c>
      <c r="N12" s="90">
        <v>8</v>
      </c>
      <c r="O12" s="2" t="s">
        <v>454</v>
      </c>
      <c r="P12" s="2">
        <v>97</v>
      </c>
      <c r="Q12" s="2">
        <v>13</v>
      </c>
      <c r="R12" s="66" t="s">
        <v>459</v>
      </c>
      <c r="S12" s="71">
        <v>116</v>
      </c>
      <c r="T12" s="90">
        <v>21</v>
      </c>
      <c r="U12" s="66"/>
      <c r="V12" s="71">
        <v>140</v>
      </c>
      <c r="W12" s="90">
        <v>24</v>
      </c>
      <c r="X12" s="66"/>
      <c r="Y12" s="52"/>
      <c r="Z12" s="90"/>
      <c r="AA12" s="66"/>
      <c r="AB12" s="71"/>
      <c r="AC12" s="90"/>
      <c r="AD12" s="66"/>
      <c r="AE12" s="71"/>
      <c r="AF12" s="90"/>
      <c r="AG12" s="66"/>
      <c r="AH12" s="71"/>
      <c r="AI12" s="90"/>
      <c r="AJ12" s="66"/>
      <c r="AK12" s="71"/>
      <c r="AL12" s="90"/>
      <c r="AM12" s="66"/>
      <c r="AN12" s="71"/>
      <c r="AO12" s="90"/>
      <c r="AP12" s="66"/>
      <c r="AQ12" s="71"/>
      <c r="AR12" s="90"/>
      <c r="AS12" s="66"/>
      <c r="AT12" s="71"/>
      <c r="AU12" s="90"/>
      <c r="AV12" s="66"/>
      <c r="AW12" s="71"/>
      <c r="AX12" s="90"/>
      <c r="AY12" s="66"/>
      <c r="AZ12" s="71"/>
      <c r="BA12" s="90"/>
      <c r="BB12" s="66"/>
      <c r="BC12" s="71"/>
      <c r="BD12" s="90"/>
      <c r="BE12" s="66"/>
      <c r="BF12" s="71"/>
      <c r="BG12" s="90"/>
      <c r="BH12" s="66"/>
      <c r="BI12" s="71"/>
      <c r="BJ12" s="90"/>
      <c r="BK12" s="66"/>
      <c r="BL12" s="71"/>
      <c r="BM12" s="90"/>
      <c r="BN12" s="66"/>
      <c r="BO12" s="71"/>
      <c r="BP12" s="90"/>
      <c r="BQ12" s="66"/>
      <c r="BR12" s="71"/>
      <c r="BS12" s="90"/>
      <c r="BT12" s="66"/>
      <c r="BU12" s="71"/>
      <c r="BV12" s="90"/>
      <c r="BW12" s="66"/>
      <c r="BX12" s="71"/>
      <c r="BY12" s="90"/>
      <c r="BZ12" s="66"/>
      <c r="CA12" s="71"/>
      <c r="CB12" s="90"/>
      <c r="CC12" s="66"/>
      <c r="CD12" s="71"/>
      <c r="CE12" s="90"/>
    </row>
    <row r="13" spans="1:83" ht="13.5" customHeight="1" x14ac:dyDescent="0.25">
      <c r="A13" s="88" t="s">
        <v>321</v>
      </c>
      <c r="B13" s="2" t="s">
        <v>383</v>
      </c>
      <c r="C13" s="66"/>
      <c r="D13" s="71">
        <v>5</v>
      </c>
      <c r="E13" s="90"/>
      <c r="F13" s="66"/>
      <c r="G13" s="52">
        <v>5</v>
      </c>
      <c r="H13" s="52">
        <v>0</v>
      </c>
      <c r="K13" s="89"/>
      <c r="L13" s="66"/>
      <c r="N13" s="90"/>
      <c r="R13" s="66"/>
      <c r="S13" s="71"/>
      <c r="T13" s="90"/>
      <c r="U13" s="66"/>
      <c r="V13" s="71"/>
      <c r="W13" s="90"/>
      <c r="X13" s="66"/>
      <c r="Y13" s="52"/>
      <c r="Z13" s="90"/>
      <c r="AA13" s="66"/>
      <c r="AB13" s="71"/>
      <c r="AC13" s="90"/>
      <c r="AD13" s="66"/>
      <c r="AE13" s="71"/>
      <c r="AF13" s="90"/>
      <c r="AG13" s="66"/>
      <c r="AH13" s="71"/>
      <c r="AI13" s="90"/>
      <c r="AJ13" s="66"/>
      <c r="AK13" s="71"/>
      <c r="AL13" s="90"/>
      <c r="AM13" s="66"/>
      <c r="AN13" s="71"/>
      <c r="AO13" s="90"/>
      <c r="AP13" s="66"/>
      <c r="AQ13" s="71"/>
      <c r="AR13" s="90"/>
      <c r="AS13" s="66"/>
      <c r="AT13" s="71"/>
      <c r="AU13" s="90"/>
      <c r="AV13" s="66"/>
      <c r="AW13" s="71"/>
      <c r="AX13" s="90"/>
      <c r="AY13" s="66"/>
      <c r="AZ13" s="71"/>
      <c r="BA13" s="90"/>
      <c r="BB13" s="66"/>
      <c r="BC13" s="71"/>
      <c r="BD13" s="90"/>
      <c r="BE13" s="66"/>
      <c r="BF13" s="71"/>
      <c r="BG13" s="90"/>
      <c r="BH13" s="66"/>
      <c r="BI13" s="71"/>
      <c r="BJ13" s="90"/>
      <c r="BK13" s="66"/>
      <c r="BL13" s="71"/>
      <c r="BM13" s="90"/>
      <c r="BN13" s="66"/>
      <c r="BO13" s="71"/>
      <c r="BP13" s="90"/>
      <c r="BQ13" s="66"/>
      <c r="BR13" s="71"/>
      <c r="BS13" s="90"/>
      <c r="BT13" s="66"/>
      <c r="BU13" s="71"/>
      <c r="BV13" s="90"/>
      <c r="BW13" s="66"/>
      <c r="BX13" s="71"/>
      <c r="BY13" s="90"/>
      <c r="BZ13" s="66"/>
      <c r="CA13" s="71"/>
      <c r="CB13" s="90"/>
      <c r="CC13" s="66"/>
      <c r="CD13" s="71"/>
      <c r="CE13" s="90"/>
    </row>
    <row r="14" spans="1:83" ht="13.5" customHeight="1" x14ac:dyDescent="0.25">
      <c r="A14" s="88" t="s">
        <v>290</v>
      </c>
      <c r="B14" s="2" t="s">
        <v>330</v>
      </c>
      <c r="C14" s="66"/>
      <c r="D14" s="71">
        <v>11</v>
      </c>
      <c r="E14" s="90">
        <v>-1</v>
      </c>
      <c r="F14" s="66"/>
      <c r="G14" s="52">
        <v>11</v>
      </c>
      <c r="H14" s="52">
        <v>0</v>
      </c>
      <c r="K14" s="89"/>
      <c r="L14" s="66"/>
      <c r="N14" s="90"/>
      <c r="R14" s="66"/>
      <c r="S14" s="71"/>
      <c r="T14" s="90"/>
      <c r="U14" s="66"/>
      <c r="V14" s="71"/>
      <c r="W14" s="90"/>
      <c r="X14" s="66"/>
      <c r="Y14" s="52"/>
      <c r="Z14" s="90"/>
      <c r="AA14" s="66"/>
      <c r="AB14" s="71"/>
      <c r="AC14" s="90"/>
      <c r="AD14" s="66"/>
      <c r="AE14" s="71"/>
      <c r="AF14" s="90"/>
      <c r="AG14" s="66"/>
      <c r="AH14" s="71"/>
      <c r="AI14" s="90"/>
      <c r="AJ14" s="66"/>
      <c r="AK14" s="71"/>
      <c r="AL14" s="90"/>
      <c r="AM14" s="66"/>
      <c r="AN14" s="71"/>
      <c r="AO14" s="90"/>
      <c r="AP14" s="66"/>
      <c r="AQ14" s="71"/>
      <c r="AR14" s="90"/>
      <c r="AS14" s="66"/>
      <c r="AT14" s="71"/>
      <c r="AU14" s="90"/>
      <c r="AV14" s="66"/>
      <c r="AW14" s="71"/>
      <c r="AX14" s="90"/>
      <c r="AY14" s="66"/>
      <c r="AZ14" s="71"/>
      <c r="BA14" s="90"/>
      <c r="BB14" s="66"/>
      <c r="BC14" s="71"/>
      <c r="BD14" s="90"/>
      <c r="BE14" s="66"/>
      <c r="BF14" s="71"/>
      <c r="BG14" s="90"/>
      <c r="BH14" s="66"/>
      <c r="BI14" s="71"/>
      <c r="BJ14" s="90"/>
      <c r="BK14" s="66"/>
      <c r="BL14" s="71"/>
      <c r="BM14" s="90"/>
      <c r="BN14" s="66"/>
      <c r="BO14" s="71"/>
      <c r="BP14" s="90"/>
      <c r="BQ14" s="66"/>
      <c r="BR14" s="71"/>
      <c r="BS14" s="90"/>
      <c r="BT14" s="66"/>
      <c r="BU14" s="71"/>
      <c r="BV14" s="90"/>
      <c r="BW14" s="66"/>
      <c r="BX14" s="71"/>
      <c r="BY14" s="90"/>
      <c r="BZ14" s="66"/>
      <c r="CA14" s="71"/>
      <c r="CB14" s="90"/>
      <c r="CC14" s="66"/>
      <c r="CD14" s="71"/>
      <c r="CE14" s="90"/>
    </row>
    <row r="15" spans="1:83" ht="13.5" customHeight="1" x14ac:dyDescent="0.25">
      <c r="A15" s="88" t="s">
        <v>297</v>
      </c>
      <c r="B15" s="2" t="s">
        <v>333</v>
      </c>
      <c r="C15" s="66"/>
      <c r="D15" s="71">
        <v>116</v>
      </c>
      <c r="E15" s="90">
        <v>-7</v>
      </c>
      <c r="F15" s="66"/>
      <c r="G15" s="52">
        <v>106</v>
      </c>
      <c r="H15" s="52">
        <v>-10</v>
      </c>
      <c r="K15" s="89"/>
      <c r="L15" s="66"/>
      <c r="N15" s="90"/>
      <c r="R15" s="66"/>
      <c r="S15" s="71"/>
      <c r="T15" s="90"/>
      <c r="U15" s="66"/>
      <c r="V15" s="71"/>
      <c r="W15" s="90"/>
      <c r="X15" s="66"/>
      <c r="Y15" s="52"/>
      <c r="Z15" s="90"/>
      <c r="AA15" s="66"/>
      <c r="AB15" s="71"/>
      <c r="AC15" s="90"/>
      <c r="AD15" s="66"/>
      <c r="AE15" s="71"/>
      <c r="AF15" s="90"/>
      <c r="AG15" s="66"/>
      <c r="AH15" s="71"/>
      <c r="AI15" s="90"/>
      <c r="AJ15" s="66"/>
      <c r="AK15" s="71"/>
      <c r="AL15" s="90"/>
      <c r="AM15" s="66"/>
      <c r="AN15" s="71"/>
      <c r="AO15" s="90"/>
      <c r="AP15" s="66"/>
      <c r="AQ15" s="71"/>
      <c r="AR15" s="90"/>
      <c r="AS15" s="66"/>
      <c r="AT15" s="71"/>
      <c r="AU15" s="90"/>
      <c r="AV15" s="66"/>
      <c r="AW15" s="71"/>
      <c r="AX15" s="90"/>
      <c r="AY15" s="66"/>
      <c r="AZ15" s="71"/>
      <c r="BA15" s="90"/>
      <c r="BB15" s="66"/>
      <c r="BC15" s="71"/>
      <c r="BD15" s="90"/>
      <c r="BE15" s="66"/>
      <c r="BF15" s="71"/>
      <c r="BG15" s="90"/>
      <c r="BH15" s="66"/>
      <c r="BI15" s="71"/>
      <c r="BJ15" s="90"/>
      <c r="BK15" s="66"/>
      <c r="BL15" s="71"/>
      <c r="BM15" s="90"/>
      <c r="BN15" s="66"/>
      <c r="BO15" s="71"/>
      <c r="BP15" s="90"/>
      <c r="BQ15" s="66"/>
      <c r="BR15" s="71"/>
      <c r="BS15" s="90"/>
      <c r="BT15" s="66"/>
      <c r="BU15" s="71"/>
      <c r="BV15" s="90"/>
      <c r="BW15" s="66"/>
      <c r="BX15" s="71"/>
      <c r="BY15" s="90"/>
      <c r="BZ15" s="66"/>
      <c r="CA15" s="71"/>
      <c r="CB15" s="90"/>
      <c r="CC15" s="66"/>
      <c r="CD15" s="71"/>
      <c r="CE15" s="90"/>
    </row>
    <row r="16" spans="1:83" ht="13.5" customHeight="1" x14ac:dyDescent="0.25">
      <c r="A16" s="88" t="s">
        <v>302</v>
      </c>
      <c r="B16" s="2" t="s">
        <v>457</v>
      </c>
      <c r="C16" s="66"/>
      <c r="D16" s="71"/>
      <c r="E16" s="90"/>
      <c r="F16" s="66"/>
      <c r="G16" s="52"/>
      <c r="H16" s="90"/>
      <c r="I16" s="2" t="s">
        <v>457</v>
      </c>
      <c r="K16" s="89"/>
      <c r="L16" s="66"/>
      <c r="N16" s="90"/>
      <c r="O16" s="2" t="s">
        <v>457</v>
      </c>
      <c r="P16" s="2">
        <v>156</v>
      </c>
      <c r="Q16" s="2">
        <v>-6</v>
      </c>
      <c r="R16" s="66" t="s">
        <v>462</v>
      </c>
      <c r="S16" s="71">
        <v>151</v>
      </c>
      <c r="T16" s="90">
        <v>-5</v>
      </c>
      <c r="U16" s="66"/>
      <c r="V16" s="71">
        <v>132</v>
      </c>
      <c r="W16" s="90">
        <v>-14</v>
      </c>
      <c r="X16" s="66"/>
      <c r="Y16" s="52"/>
      <c r="Z16" s="90"/>
      <c r="AA16" s="66"/>
      <c r="AB16" s="71"/>
      <c r="AC16" s="90"/>
      <c r="AD16" s="66"/>
      <c r="AE16" s="71"/>
      <c r="AF16" s="90"/>
      <c r="AG16" s="66"/>
      <c r="AH16" s="71"/>
      <c r="AI16" s="90"/>
      <c r="AJ16" s="66"/>
      <c r="AK16" s="71"/>
      <c r="AL16" s="90"/>
      <c r="AM16" s="66"/>
      <c r="AN16" s="71"/>
      <c r="AO16" s="90"/>
      <c r="AP16" s="66"/>
      <c r="AQ16" s="71"/>
      <c r="AR16" s="90"/>
      <c r="AS16" s="66"/>
      <c r="AT16" s="71"/>
      <c r="AU16" s="90"/>
      <c r="AV16" s="66"/>
      <c r="AW16" s="71"/>
      <c r="AX16" s="90"/>
      <c r="AY16" s="66"/>
      <c r="AZ16" s="71"/>
      <c r="BA16" s="90"/>
      <c r="BB16" s="66"/>
      <c r="BC16" s="71"/>
      <c r="BD16" s="90"/>
      <c r="BE16" s="66"/>
      <c r="BF16" s="71"/>
      <c r="BG16" s="90"/>
      <c r="BH16" s="66"/>
      <c r="BI16" s="71"/>
      <c r="BJ16" s="90"/>
      <c r="BK16" s="66"/>
      <c r="BL16" s="71"/>
      <c r="BM16" s="90"/>
      <c r="BN16" s="66"/>
      <c r="BO16" s="71"/>
      <c r="BP16" s="90"/>
      <c r="BQ16" s="66"/>
      <c r="BR16" s="71"/>
      <c r="BS16" s="90"/>
      <c r="BT16" s="66"/>
      <c r="BU16" s="71"/>
      <c r="BV16" s="90"/>
      <c r="BW16" s="66"/>
      <c r="BX16" s="71"/>
      <c r="BY16" s="90"/>
      <c r="BZ16" s="66"/>
      <c r="CA16" s="71"/>
      <c r="CB16" s="90"/>
      <c r="CC16" s="66"/>
      <c r="CD16" s="71"/>
      <c r="CE16" s="90"/>
    </row>
    <row r="17" spans="1:83" ht="13.5" customHeight="1" x14ac:dyDescent="0.2">
      <c r="A17" s="91" t="s">
        <v>316</v>
      </c>
      <c r="B17" s="2" t="s">
        <v>468</v>
      </c>
      <c r="C17" s="66"/>
      <c r="D17" s="71"/>
      <c r="E17" s="90"/>
      <c r="F17" s="66"/>
      <c r="G17" s="52"/>
      <c r="H17" s="90"/>
      <c r="I17" s="2" t="s">
        <v>468</v>
      </c>
      <c r="J17" s="2">
        <v>21</v>
      </c>
      <c r="K17" s="89">
        <v>-2</v>
      </c>
      <c r="L17" s="66" t="s">
        <v>455</v>
      </c>
      <c r="M17" s="71">
        <v>18</v>
      </c>
      <c r="N17" s="90">
        <v>-5</v>
      </c>
      <c r="O17" s="2" t="s">
        <v>455</v>
      </c>
      <c r="P17" s="2">
        <v>17</v>
      </c>
      <c r="Q17" s="2">
        <v>-1</v>
      </c>
      <c r="R17" s="66" t="s">
        <v>460</v>
      </c>
      <c r="S17" s="71">
        <v>17</v>
      </c>
      <c r="T17" s="90">
        <v>0</v>
      </c>
      <c r="U17" s="66"/>
      <c r="V17" s="71">
        <v>16</v>
      </c>
      <c r="W17" s="90">
        <v>-2</v>
      </c>
      <c r="X17" s="66"/>
      <c r="Y17" s="52"/>
      <c r="Z17" s="90"/>
      <c r="AA17" s="66"/>
      <c r="AB17" s="71"/>
      <c r="AC17" s="90"/>
      <c r="AD17" s="66"/>
      <c r="AE17" s="71"/>
      <c r="AF17" s="90"/>
      <c r="AG17" s="66"/>
      <c r="AH17" s="71"/>
      <c r="AI17" s="90"/>
      <c r="AJ17" s="66"/>
      <c r="AK17" s="71"/>
      <c r="AL17" s="90"/>
      <c r="AM17" s="66"/>
      <c r="AN17" s="71"/>
      <c r="AO17" s="90"/>
      <c r="AP17" s="66"/>
      <c r="AQ17" s="71"/>
      <c r="AR17" s="90"/>
      <c r="AS17" s="66"/>
      <c r="AT17" s="71"/>
      <c r="AU17" s="90"/>
      <c r="AV17" s="66"/>
      <c r="AW17" s="71"/>
      <c r="AX17" s="90"/>
      <c r="AY17" s="66"/>
      <c r="AZ17" s="71"/>
      <c r="BA17" s="90"/>
      <c r="BB17" s="66"/>
      <c r="BC17" s="71"/>
      <c r="BD17" s="90"/>
      <c r="BE17" s="66"/>
      <c r="BF17" s="71"/>
      <c r="BG17" s="90"/>
      <c r="BH17" s="66"/>
      <c r="BI17" s="71"/>
      <c r="BJ17" s="90"/>
      <c r="BK17" s="66"/>
      <c r="BL17" s="71"/>
      <c r="BM17" s="90"/>
      <c r="BN17" s="66"/>
      <c r="BO17" s="71"/>
      <c r="BP17" s="90"/>
      <c r="BQ17" s="66"/>
      <c r="BR17" s="71"/>
      <c r="BS17" s="90"/>
      <c r="BT17" s="66"/>
      <c r="BU17" s="71"/>
      <c r="BV17" s="90"/>
      <c r="BW17" s="66"/>
      <c r="BX17" s="71"/>
      <c r="BY17" s="90"/>
      <c r="BZ17" s="66"/>
      <c r="CA17" s="71"/>
      <c r="CB17" s="90"/>
      <c r="CC17" s="66"/>
      <c r="CD17" s="71"/>
      <c r="CE17" s="90"/>
    </row>
    <row r="18" spans="1:83" ht="13.5" customHeight="1" x14ac:dyDescent="0.25">
      <c r="A18" s="88" t="s">
        <v>317</v>
      </c>
      <c r="B18" s="2" t="s">
        <v>469</v>
      </c>
      <c r="C18" s="66"/>
      <c r="D18" s="71"/>
      <c r="E18" s="90"/>
      <c r="F18" s="66"/>
      <c r="G18" s="52"/>
      <c r="H18" s="90"/>
      <c r="I18" s="2" t="s">
        <v>469</v>
      </c>
      <c r="J18" s="2">
        <v>52</v>
      </c>
      <c r="K18" s="89">
        <v>-6</v>
      </c>
      <c r="L18" s="66" t="s">
        <v>464</v>
      </c>
      <c r="M18" s="71">
        <v>53</v>
      </c>
      <c r="N18" s="90">
        <v>1</v>
      </c>
      <c r="O18" s="2" t="s">
        <v>456</v>
      </c>
      <c r="P18" s="2">
        <v>32</v>
      </c>
      <c r="Q18" s="2">
        <v>3</v>
      </c>
      <c r="R18" s="66" t="s">
        <v>461</v>
      </c>
      <c r="S18" s="71">
        <v>29</v>
      </c>
      <c r="T18" s="90">
        <v>-3</v>
      </c>
      <c r="U18" s="66"/>
      <c r="V18" s="71">
        <v>31</v>
      </c>
      <c r="W18" s="90">
        <v>2</v>
      </c>
      <c r="X18" s="66"/>
      <c r="Y18" s="52"/>
      <c r="Z18" s="90"/>
      <c r="AA18" s="66"/>
      <c r="AB18" s="71"/>
      <c r="AC18" s="90"/>
      <c r="AD18" s="66"/>
      <c r="AE18" s="71"/>
      <c r="AF18" s="90"/>
      <c r="AG18" s="66"/>
      <c r="AH18" s="71"/>
      <c r="AI18" s="90"/>
      <c r="AJ18" s="66"/>
      <c r="AK18" s="71"/>
      <c r="AL18" s="90"/>
      <c r="AM18" s="66"/>
      <c r="AN18" s="71"/>
      <c r="AO18" s="90"/>
      <c r="AP18" s="66"/>
      <c r="AQ18" s="71"/>
      <c r="AR18" s="90"/>
      <c r="AS18" s="66"/>
      <c r="AT18" s="71"/>
      <c r="AU18" s="90"/>
      <c r="AV18" s="66"/>
      <c r="AW18" s="71"/>
      <c r="AX18" s="90"/>
      <c r="AY18" s="66"/>
      <c r="AZ18" s="71"/>
      <c r="BA18" s="90"/>
      <c r="BB18" s="66"/>
      <c r="BC18" s="71"/>
      <c r="BD18" s="90"/>
      <c r="BE18" s="66"/>
      <c r="BF18" s="71"/>
      <c r="BG18" s="90"/>
      <c r="BH18" s="66"/>
      <c r="BI18" s="71"/>
      <c r="BJ18" s="90"/>
      <c r="BK18" s="66"/>
      <c r="BL18" s="71"/>
      <c r="BM18" s="90"/>
      <c r="BN18" s="66"/>
      <c r="BO18" s="71"/>
      <c r="BP18" s="90"/>
      <c r="BQ18" s="66"/>
      <c r="BR18" s="71"/>
      <c r="BS18" s="90"/>
      <c r="BT18" s="66"/>
      <c r="BU18" s="71"/>
      <c r="BV18" s="90"/>
      <c r="BW18" s="66"/>
      <c r="BX18" s="71"/>
      <c r="BY18" s="90"/>
      <c r="BZ18" s="66"/>
      <c r="CA18" s="71"/>
      <c r="CB18" s="90"/>
      <c r="CC18" s="66"/>
      <c r="CD18" s="71"/>
      <c r="CE18" s="90"/>
    </row>
    <row r="19" spans="1:83" ht="13.5" customHeight="1" x14ac:dyDescent="0.25">
      <c r="A19" s="88" t="s">
        <v>318</v>
      </c>
      <c r="B19" s="2" t="s">
        <v>470</v>
      </c>
      <c r="C19" s="66"/>
      <c r="D19" s="71"/>
      <c r="E19" s="90"/>
      <c r="F19" s="66"/>
      <c r="G19" s="52"/>
      <c r="H19" s="90"/>
      <c r="I19" s="2" t="s">
        <v>470</v>
      </c>
      <c r="J19" s="2">
        <v>49</v>
      </c>
      <c r="K19" s="89">
        <v>3</v>
      </c>
      <c r="L19" s="66" t="s">
        <v>465</v>
      </c>
      <c r="M19" s="71">
        <v>40</v>
      </c>
      <c r="N19" s="90">
        <v>-6</v>
      </c>
      <c r="R19" s="66"/>
      <c r="S19" s="71"/>
      <c r="T19" s="90"/>
      <c r="U19" s="66"/>
      <c r="V19" s="71"/>
      <c r="W19" s="90"/>
      <c r="X19" s="66"/>
      <c r="Y19" s="52"/>
      <c r="Z19" s="90"/>
      <c r="AA19" s="66"/>
      <c r="AB19" s="71"/>
      <c r="AC19" s="90"/>
      <c r="AD19" s="66"/>
      <c r="AE19" s="71"/>
      <c r="AF19" s="90"/>
      <c r="AG19" s="66"/>
      <c r="AH19" s="71"/>
      <c r="AI19" s="90"/>
      <c r="AJ19" s="66"/>
      <c r="AK19" s="71"/>
      <c r="AL19" s="90"/>
      <c r="AM19" s="66"/>
      <c r="AN19" s="71"/>
      <c r="AO19" s="90"/>
      <c r="AP19" s="66"/>
      <c r="AQ19" s="71"/>
      <c r="AR19" s="90"/>
      <c r="AS19" s="66"/>
      <c r="AT19" s="71"/>
      <c r="AU19" s="90"/>
      <c r="AV19" s="66"/>
      <c r="AW19" s="71"/>
      <c r="AX19" s="90"/>
      <c r="AY19" s="66"/>
      <c r="AZ19" s="71"/>
      <c r="BA19" s="90"/>
      <c r="BB19" s="66"/>
      <c r="BC19" s="71"/>
      <c r="BD19" s="90"/>
      <c r="BE19" s="66"/>
      <c r="BF19" s="71"/>
      <c r="BG19" s="90"/>
      <c r="BH19" s="66"/>
      <c r="BI19" s="71"/>
      <c r="BJ19" s="90"/>
      <c r="BK19" s="66"/>
      <c r="BL19" s="71"/>
      <c r="BM19" s="90"/>
      <c r="BN19" s="66"/>
      <c r="BO19" s="71"/>
      <c r="BP19" s="90"/>
      <c r="BQ19" s="66"/>
      <c r="BR19" s="71"/>
      <c r="BS19" s="90"/>
      <c r="BT19" s="66"/>
      <c r="BU19" s="71"/>
      <c r="BV19" s="90"/>
      <c r="BW19" s="66"/>
      <c r="BX19" s="71"/>
      <c r="BY19" s="90"/>
      <c r="BZ19" s="66"/>
      <c r="CA19" s="71"/>
      <c r="CB19" s="90"/>
      <c r="CC19" s="66"/>
      <c r="CD19" s="71"/>
      <c r="CE19" s="90"/>
    </row>
    <row r="20" spans="1:83" ht="13.5" customHeight="1" x14ac:dyDescent="0.25">
      <c r="A20" s="88" t="s">
        <v>298</v>
      </c>
      <c r="B20" s="2" t="s">
        <v>471</v>
      </c>
      <c r="C20" s="66"/>
      <c r="D20" s="71">
        <v>86</v>
      </c>
      <c r="E20" s="90">
        <v>-1</v>
      </c>
      <c r="F20" s="66"/>
      <c r="G20" s="52">
        <v>86</v>
      </c>
      <c r="H20" s="90">
        <v>0</v>
      </c>
      <c r="I20" s="2" t="s">
        <v>471</v>
      </c>
      <c r="J20" s="2">
        <v>99</v>
      </c>
      <c r="K20" s="89">
        <v>6</v>
      </c>
      <c r="L20" s="66" t="s">
        <v>466</v>
      </c>
      <c r="M20" s="71">
        <v>96</v>
      </c>
      <c r="N20" s="90">
        <v>-3</v>
      </c>
      <c r="R20" s="66"/>
      <c r="S20" s="71"/>
      <c r="T20" s="90"/>
      <c r="U20" s="66"/>
      <c r="V20" s="71"/>
      <c r="W20" s="90"/>
      <c r="X20" s="66"/>
      <c r="Y20" s="52"/>
      <c r="Z20" s="90"/>
      <c r="AA20" s="66"/>
      <c r="AB20" s="71"/>
      <c r="AC20" s="90"/>
      <c r="AD20" s="66"/>
      <c r="AE20" s="71"/>
      <c r="AF20" s="90"/>
      <c r="AG20" s="66"/>
      <c r="AH20" s="71"/>
      <c r="AI20" s="90"/>
      <c r="AJ20" s="66"/>
      <c r="AK20" s="71"/>
      <c r="AL20" s="90"/>
      <c r="AM20" s="66"/>
      <c r="AN20" s="71"/>
      <c r="AO20" s="90"/>
      <c r="AP20" s="66"/>
      <c r="AQ20" s="71"/>
      <c r="AR20" s="90"/>
      <c r="AS20" s="66"/>
      <c r="AT20" s="71"/>
      <c r="AU20" s="90"/>
      <c r="AV20" s="66"/>
      <c r="AW20" s="71"/>
      <c r="AX20" s="90"/>
      <c r="AY20" s="66"/>
      <c r="AZ20" s="71"/>
      <c r="BA20" s="90"/>
      <c r="BB20" s="66"/>
      <c r="BC20" s="71"/>
      <c r="BD20" s="90"/>
      <c r="BE20" s="66"/>
      <c r="BF20" s="71"/>
      <c r="BG20" s="90"/>
      <c r="BH20" s="66"/>
      <c r="BI20" s="71"/>
      <c r="BJ20" s="90"/>
      <c r="BK20" s="66"/>
      <c r="BL20" s="71"/>
      <c r="BM20" s="90"/>
      <c r="BN20" s="66"/>
      <c r="BO20" s="71"/>
      <c r="BP20" s="90"/>
      <c r="BQ20" s="66"/>
      <c r="BR20" s="71"/>
      <c r="BS20" s="90"/>
      <c r="BT20" s="66"/>
      <c r="BU20" s="71"/>
      <c r="BV20" s="90"/>
      <c r="BW20" s="66"/>
      <c r="BX20" s="71"/>
      <c r="BY20" s="90"/>
      <c r="BZ20" s="66"/>
      <c r="CA20" s="71"/>
      <c r="CB20" s="90"/>
      <c r="CC20" s="66"/>
      <c r="CD20" s="71"/>
      <c r="CE20" s="90"/>
    </row>
    <row r="21" spans="1:83" ht="13.5" customHeight="1" x14ac:dyDescent="0.25">
      <c r="A21" s="88" t="s">
        <v>292</v>
      </c>
      <c r="B21" s="2" t="s">
        <v>473</v>
      </c>
      <c r="C21" s="66"/>
      <c r="D21" s="71">
        <v>24</v>
      </c>
      <c r="E21" s="90">
        <v>5</v>
      </c>
      <c r="F21" s="66"/>
      <c r="G21" s="52">
        <v>26</v>
      </c>
      <c r="H21" s="90">
        <v>2</v>
      </c>
      <c r="K21" s="89"/>
      <c r="L21" s="66"/>
      <c r="N21" s="90"/>
      <c r="R21" s="66"/>
      <c r="S21" s="71"/>
      <c r="T21" s="90"/>
      <c r="U21" s="66"/>
      <c r="V21" s="71"/>
      <c r="W21" s="90"/>
      <c r="X21" s="66"/>
      <c r="Y21" s="52"/>
      <c r="Z21" s="90"/>
      <c r="AA21" s="66"/>
      <c r="AB21" s="71"/>
      <c r="AC21" s="90"/>
      <c r="AD21" s="66"/>
      <c r="AE21" s="71"/>
      <c r="AF21" s="90"/>
      <c r="AG21" s="66"/>
      <c r="AH21" s="71"/>
      <c r="AI21" s="90"/>
      <c r="AJ21" s="66"/>
      <c r="AK21" s="71"/>
      <c r="AL21" s="90"/>
      <c r="AM21" s="66"/>
      <c r="AN21" s="71"/>
      <c r="AO21" s="90"/>
      <c r="AP21" s="66"/>
      <c r="AQ21" s="71"/>
      <c r="AR21" s="90"/>
      <c r="AS21" s="66"/>
      <c r="AT21" s="71"/>
      <c r="AU21" s="90"/>
      <c r="AV21" s="66"/>
      <c r="AW21" s="71"/>
      <c r="AX21" s="90"/>
      <c r="AY21" s="66"/>
      <c r="AZ21" s="71"/>
      <c r="BA21" s="90"/>
      <c r="BB21" s="66"/>
      <c r="BC21" s="71"/>
      <c r="BD21" s="90"/>
      <c r="BE21" s="66"/>
      <c r="BF21" s="71"/>
      <c r="BG21" s="90"/>
      <c r="BH21" s="66"/>
      <c r="BI21" s="71"/>
      <c r="BJ21" s="90"/>
      <c r="BK21" s="66"/>
      <c r="BL21" s="71"/>
      <c r="BM21" s="90"/>
      <c r="BN21" s="66"/>
      <c r="BO21" s="71"/>
      <c r="BP21" s="90"/>
      <c r="BQ21" s="66"/>
      <c r="BR21" s="71"/>
      <c r="BS21" s="90"/>
      <c r="BT21" s="66"/>
      <c r="BU21" s="71"/>
      <c r="BV21" s="90"/>
      <c r="BW21" s="66"/>
      <c r="BX21" s="71"/>
      <c r="BY21" s="90"/>
      <c r="BZ21" s="66"/>
      <c r="CA21" s="71"/>
      <c r="CB21" s="90"/>
      <c r="CC21" s="66"/>
      <c r="CD21" s="71"/>
      <c r="CE21" s="90"/>
    </row>
    <row r="22" spans="1:83" ht="13.5" customHeight="1" x14ac:dyDescent="0.25">
      <c r="A22" s="88" t="s">
        <v>315</v>
      </c>
      <c r="B22" s="2" t="s">
        <v>472</v>
      </c>
      <c r="C22" s="66"/>
      <c r="D22" s="71"/>
      <c r="E22" s="90"/>
      <c r="F22" s="66"/>
      <c r="G22" s="52"/>
      <c r="H22" s="90"/>
      <c r="I22" s="2" t="s">
        <v>472</v>
      </c>
      <c r="J22" s="2">
        <v>6</v>
      </c>
      <c r="K22" s="89">
        <v>-3</v>
      </c>
      <c r="L22" s="66" t="s">
        <v>371</v>
      </c>
      <c r="M22" s="71">
        <v>6</v>
      </c>
      <c r="N22" s="90">
        <v>0</v>
      </c>
      <c r="O22" s="2" t="s">
        <v>371</v>
      </c>
      <c r="P22" s="2">
        <v>6</v>
      </c>
      <c r="Q22" s="2">
        <v>0</v>
      </c>
      <c r="R22" s="66" t="s">
        <v>371</v>
      </c>
      <c r="S22" s="71">
        <v>7</v>
      </c>
      <c r="T22" s="90">
        <v>1</v>
      </c>
      <c r="U22" s="66"/>
      <c r="V22" s="71">
        <v>7</v>
      </c>
      <c r="W22" s="90">
        <v>-2</v>
      </c>
      <c r="X22" s="66"/>
      <c r="Y22" s="52"/>
      <c r="Z22" s="90"/>
      <c r="AA22" s="66"/>
      <c r="AB22" s="71"/>
      <c r="AC22" s="90"/>
      <c r="AD22" s="66"/>
      <c r="AE22" s="71"/>
      <c r="AF22" s="90"/>
      <c r="AG22" s="66"/>
      <c r="AH22" s="71"/>
      <c r="AI22" s="90"/>
      <c r="AJ22" s="66"/>
      <c r="AK22" s="71"/>
      <c r="AL22" s="90"/>
      <c r="AM22" s="66"/>
      <c r="AN22" s="71"/>
      <c r="AO22" s="90"/>
      <c r="AP22" s="66"/>
      <c r="AQ22" s="71"/>
      <c r="AR22" s="90"/>
      <c r="AS22" s="66"/>
      <c r="AT22" s="71"/>
      <c r="AU22" s="90"/>
      <c r="AV22" s="66"/>
      <c r="AW22" s="71"/>
      <c r="AX22" s="90"/>
      <c r="AY22" s="66"/>
      <c r="AZ22" s="71"/>
      <c r="BA22" s="90"/>
      <c r="BB22" s="66"/>
      <c r="BC22" s="71"/>
      <c r="BD22" s="90"/>
      <c r="BE22" s="66"/>
      <c r="BF22" s="71"/>
      <c r="BG22" s="90"/>
      <c r="BH22" s="66"/>
      <c r="BI22" s="71"/>
      <c r="BJ22" s="90"/>
      <c r="BK22" s="66"/>
      <c r="BL22" s="71"/>
      <c r="BM22" s="90"/>
      <c r="BN22" s="66"/>
      <c r="BO22" s="71"/>
      <c r="BP22" s="90"/>
      <c r="BQ22" s="66"/>
      <c r="BR22" s="71"/>
      <c r="BS22" s="90"/>
      <c r="BT22" s="66"/>
      <c r="BU22" s="71"/>
      <c r="BV22" s="90"/>
      <c r="BW22" s="66"/>
      <c r="BX22" s="71"/>
      <c r="BY22" s="90"/>
      <c r="BZ22" s="66"/>
      <c r="CA22" s="71"/>
      <c r="CB22" s="90"/>
      <c r="CC22" s="66"/>
      <c r="CD22" s="71"/>
      <c r="CE22" s="90"/>
    </row>
    <row r="23" spans="1:83" ht="13.5" customHeight="1" x14ac:dyDescent="0.25">
      <c r="A23" s="88"/>
      <c r="C23" s="66"/>
      <c r="D23" s="71"/>
      <c r="E23" s="90"/>
      <c r="F23" s="66"/>
      <c r="G23" s="52"/>
      <c r="H23" s="90"/>
      <c r="K23" s="89"/>
      <c r="L23" s="66"/>
      <c r="N23" s="90"/>
      <c r="O23" s="71"/>
      <c r="P23" s="71"/>
      <c r="Q23" s="71"/>
      <c r="R23" s="66"/>
      <c r="S23" s="71"/>
      <c r="T23" s="71"/>
      <c r="U23" s="66"/>
      <c r="V23" s="71">
        <f>SUM(V11:V22)</f>
        <v>347</v>
      </c>
      <c r="W23" s="71">
        <f>SUM(W11:W22)</f>
        <v>5</v>
      </c>
      <c r="X23" s="66"/>
      <c r="Y23" s="52"/>
      <c r="Z23" s="90"/>
      <c r="AA23" s="66"/>
      <c r="AB23" s="71"/>
      <c r="AC23" s="90"/>
      <c r="AD23" s="66"/>
      <c r="AE23" s="71"/>
      <c r="AF23" s="90"/>
      <c r="AG23" s="66"/>
      <c r="AH23" s="71"/>
      <c r="AI23" s="90"/>
      <c r="AJ23" s="66"/>
      <c r="AK23" s="71"/>
      <c r="AL23" s="90"/>
      <c r="AM23" s="66"/>
      <c r="AN23" s="71"/>
      <c r="AO23" s="90"/>
      <c r="AP23" s="66"/>
      <c r="AQ23" s="71"/>
      <c r="AR23" s="90"/>
      <c r="AS23" s="66"/>
      <c r="AT23" s="71"/>
      <c r="AU23" s="90"/>
      <c r="AV23" s="66"/>
      <c r="AW23" s="71"/>
      <c r="AX23" s="90"/>
      <c r="AY23" s="66"/>
      <c r="AZ23" s="71"/>
      <c r="BA23" s="90"/>
      <c r="BB23" s="66"/>
      <c r="BC23" s="71"/>
      <c r="BD23" s="90"/>
      <c r="BE23" s="66"/>
      <c r="BF23" s="71"/>
      <c r="BG23" s="90"/>
      <c r="BH23" s="66"/>
      <c r="BI23" s="71"/>
      <c r="BJ23" s="90"/>
      <c r="BK23" s="66"/>
      <c r="BL23" s="71"/>
      <c r="BM23" s="90"/>
      <c r="BN23" s="66"/>
      <c r="BO23" s="71"/>
      <c r="BP23" s="90"/>
      <c r="BQ23" s="66"/>
      <c r="BR23" s="71"/>
      <c r="BS23" s="90"/>
      <c r="BT23" s="66"/>
      <c r="BU23" s="71"/>
      <c r="BV23" s="90"/>
      <c r="BW23" s="66"/>
      <c r="BX23" s="71"/>
      <c r="BY23" s="90"/>
      <c r="BZ23" s="66"/>
      <c r="CA23" s="71"/>
      <c r="CB23" s="90"/>
      <c r="CC23" s="66"/>
      <c r="CD23" s="71"/>
      <c r="CE23" s="90"/>
    </row>
    <row r="24" spans="1:83" ht="13.5" customHeight="1" x14ac:dyDescent="0.25">
      <c r="A24" s="88"/>
      <c r="C24" s="66"/>
      <c r="D24" s="52"/>
      <c r="E24" s="90"/>
      <c r="F24" s="66"/>
      <c r="G24" s="52"/>
      <c r="H24" s="90"/>
      <c r="K24" s="89"/>
      <c r="L24" s="66"/>
      <c r="M24" s="52"/>
      <c r="N24" s="90"/>
      <c r="P24" s="92"/>
      <c r="R24" s="66"/>
      <c r="S24" s="52"/>
      <c r="T24" s="90"/>
      <c r="U24" s="66"/>
      <c r="V24" s="52"/>
      <c r="W24" s="90"/>
      <c r="X24" s="66"/>
      <c r="Y24" s="52"/>
      <c r="Z24" s="90"/>
      <c r="AA24" s="66"/>
      <c r="AB24" s="52"/>
      <c r="AC24" s="90"/>
      <c r="AD24" s="66"/>
      <c r="AE24" s="52"/>
      <c r="AF24" s="90"/>
      <c r="AG24" s="66"/>
      <c r="AH24" s="52"/>
      <c r="AI24" s="90"/>
      <c r="AJ24" s="66"/>
      <c r="AK24" s="52"/>
      <c r="AL24" s="90"/>
      <c r="AM24" s="66"/>
      <c r="AN24" s="52"/>
      <c r="AO24" s="90"/>
      <c r="AP24" s="66"/>
      <c r="AQ24" s="52"/>
      <c r="AR24" s="90"/>
      <c r="AS24" s="66"/>
      <c r="AT24" s="52"/>
      <c r="AU24" s="90"/>
      <c r="AV24" s="66"/>
      <c r="AW24" s="52"/>
      <c r="AX24" s="90"/>
      <c r="AY24" s="66"/>
      <c r="AZ24" s="52"/>
      <c r="BA24" s="90"/>
      <c r="BB24" s="66"/>
      <c r="BC24" s="52"/>
      <c r="BD24" s="90"/>
      <c r="BE24" s="66"/>
      <c r="BF24" s="52"/>
      <c r="BG24" s="90"/>
      <c r="BH24" s="66"/>
      <c r="BI24" s="52"/>
      <c r="BJ24" s="90"/>
      <c r="BK24" s="66"/>
      <c r="BL24" s="52"/>
      <c r="BM24" s="90"/>
      <c r="BN24" s="66"/>
      <c r="BO24" s="52"/>
      <c r="BP24" s="90"/>
      <c r="BQ24" s="66"/>
      <c r="BR24" s="52"/>
      <c r="BS24" s="90"/>
      <c r="BT24" s="66"/>
      <c r="BU24" s="52"/>
      <c r="BV24" s="90"/>
      <c r="BW24" s="66"/>
      <c r="BX24" s="52"/>
      <c r="BY24" s="90"/>
      <c r="BZ24" s="66"/>
      <c r="CA24" s="52"/>
      <c r="CB24" s="90"/>
      <c r="CC24" s="66"/>
      <c r="CD24" s="52"/>
      <c r="CE24" s="90"/>
    </row>
    <row r="25" spans="1:83" ht="13.5" customHeight="1" x14ac:dyDescent="0.25">
      <c r="A25" s="88"/>
      <c r="C25" s="66"/>
      <c r="D25" s="71"/>
      <c r="E25" s="90"/>
      <c r="F25" s="66"/>
      <c r="G25" s="52"/>
      <c r="H25" s="90"/>
      <c r="K25" s="89"/>
      <c r="L25" s="66"/>
      <c r="N25" s="90"/>
      <c r="R25" s="66"/>
      <c r="S25" s="71"/>
      <c r="T25" s="90"/>
      <c r="U25" s="66"/>
      <c r="V25" s="71"/>
      <c r="W25" s="90"/>
      <c r="X25" s="66"/>
      <c r="Y25" s="52"/>
      <c r="Z25" s="90"/>
      <c r="AA25" s="66"/>
      <c r="AB25" s="71"/>
      <c r="AC25" s="90"/>
      <c r="AD25" s="66"/>
      <c r="AE25" s="71"/>
      <c r="AF25" s="90"/>
      <c r="AG25" s="66"/>
      <c r="AH25" s="71"/>
      <c r="AI25" s="90"/>
      <c r="AJ25" s="66"/>
      <c r="AK25" s="71"/>
      <c r="AL25" s="90"/>
      <c r="AM25" s="66"/>
      <c r="AN25" s="71"/>
      <c r="AO25" s="90"/>
      <c r="AP25" s="66"/>
      <c r="AQ25" s="71"/>
      <c r="AR25" s="90"/>
      <c r="AS25" s="66"/>
      <c r="AT25" s="71"/>
      <c r="AU25" s="90"/>
      <c r="AV25" s="66"/>
      <c r="AW25" s="71"/>
      <c r="AX25" s="90"/>
      <c r="AY25" s="66"/>
      <c r="AZ25" s="71"/>
      <c r="BA25" s="90"/>
      <c r="BB25" s="66"/>
      <c r="BC25" s="71"/>
      <c r="BD25" s="90"/>
      <c r="BE25" s="66"/>
      <c r="BF25" s="71"/>
      <c r="BG25" s="90"/>
      <c r="BH25" s="66"/>
      <c r="BI25" s="71"/>
      <c r="BJ25" s="90"/>
      <c r="BK25" s="66"/>
      <c r="BL25" s="71"/>
      <c r="BM25" s="90"/>
      <c r="BN25" s="66"/>
      <c r="BO25" s="71"/>
      <c r="BP25" s="90"/>
      <c r="BQ25" s="66"/>
      <c r="BR25" s="71"/>
      <c r="BS25" s="90"/>
      <c r="BT25" s="66"/>
      <c r="BU25" s="71"/>
      <c r="BV25" s="90"/>
      <c r="BW25" s="66"/>
      <c r="BX25" s="71"/>
      <c r="BY25" s="90"/>
      <c r="BZ25" s="66"/>
      <c r="CA25" s="71"/>
      <c r="CB25" s="90"/>
      <c r="CC25" s="66"/>
      <c r="CD25" s="71"/>
      <c r="CE25" s="90"/>
    </row>
    <row r="26" spans="1:83" ht="13.5" customHeight="1" x14ac:dyDescent="0.25">
      <c r="A26" s="88"/>
      <c r="C26" s="66"/>
      <c r="D26" s="71"/>
      <c r="E26" s="90"/>
      <c r="F26" s="66"/>
      <c r="G26" s="52"/>
      <c r="H26" s="90"/>
      <c r="K26" s="89"/>
      <c r="L26" s="66"/>
      <c r="N26" s="90"/>
      <c r="R26" s="66"/>
      <c r="S26" s="71"/>
      <c r="T26" s="90"/>
      <c r="U26" s="66"/>
      <c r="V26" s="71"/>
      <c r="W26" s="90"/>
      <c r="X26" s="66"/>
      <c r="Y26" s="52"/>
      <c r="Z26" s="90"/>
      <c r="AA26" s="66"/>
      <c r="AB26" s="71"/>
      <c r="AC26" s="90"/>
      <c r="AD26" s="66"/>
      <c r="AE26" s="71"/>
      <c r="AF26" s="90"/>
      <c r="AG26" s="66"/>
      <c r="AH26" s="71"/>
      <c r="AI26" s="90"/>
      <c r="AJ26" s="66"/>
      <c r="AK26" s="71"/>
      <c r="AL26" s="90"/>
      <c r="AM26" s="66"/>
      <c r="AN26" s="71"/>
      <c r="AO26" s="90"/>
      <c r="AP26" s="66"/>
      <c r="AQ26" s="71"/>
      <c r="AR26" s="90"/>
      <c r="AS26" s="66"/>
      <c r="AT26" s="71"/>
      <c r="AU26" s="90"/>
      <c r="AV26" s="66"/>
      <c r="AW26" s="71"/>
      <c r="AX26" s="90"/>
      <c r="AY26" s="66"/>
      <c r="AZ26" s="71"/>
      <c r="BA26" s="90"/>
      <c r="BB26" s="66"/>
      <c r="BC26" s="71"/>
      <c r="BD26" s="90"/>
      <c r="BE26" s="66"/>
      <c r="BF26" s="71"/>
      <c r="BG26" s="90"/>
      <c r="BH26" s="66"/>
      <c r="BI26" s="71"/>
      <c r="BJ26" s="90"/>
      <c r="BK26" s="66"/>
      <c r="BL26" s="71"/>
      <c r="BM26" s="90"/>
      <c r="BN26" s="66"/>
      <c r="BO26" s="71"/>
      <c r="BP26" s="90"/>
      <c r="BQ26" s="66"/>
      <c r="BR26" s="71"/>
      <c r="BS26" s="90"/>
      <c r="BT26" s="66"/>
      <c r="BU26" s="71"/>
      <c r="BV26" s="90"/>
      <c r="BW26" s="66"/>
      <c r="BX26" s="71"/>
      <c r="BY26" s="90"/>
      <c r="BZ26" s="66"/>
      <c r="CA26" s="71"/>
      <c r="CB26" s="90"/>
      <c r="CC26" s="66"/>
      <c r="CD26" s="71"/>
      <c r="CE26" s="90"/>
    </row>
    <row r="27" spans="1:83" ht="13.5" customHeight="1" x14ac:dyDescent="0.25">
      <c r="A27" s="88"/>
      <c r="C27" s="66"/>
      <c r="D27" s="71"/>
      <c r="E27" s="90"/>
      <c r="F27" s="66"/>
      <c r="G27" s="52"/>
      <c r="H27" s="90"/>
      <c r="K27" s="89"/>
      <c r="L27" s="66"/>
      <c r="N27" s="90"/>
      <c r="R27" s="66"/>
      <c r="S27" s="71"/>
      <c r="T27" s="90"/>
      <c r="U27" s="66"/>
      <c r="V27" s="71"/>
      <c r="W27" s="90"/>
      <c r="X27" s="66"/>
      <c r="Y27" s="52"/>
      <c r="Z27" s="90"/>
      <c r="AA27" s="66"/>
      <c r="AB27" s="71"/>
      <c r="AC27" s="90"/>
      <c r="AD27" s="66"/>
      <c r="AE27" s="71"/>
      <c r="AF27" s="90"/>
      <c r="AG27" s="66"/>
      <c r="AH27" s="71"/>
      <c r="AI27" s="90"/>
      <c r="AJ27" s="66"/>
      <c r="AK27" s="71"/>
      <c r="AL27" s="90"/>
      <c r="AM27" s="66"/>
      <c r="AN27" s="71"/>
      <c r="AO27" s="90"/>
      <c r="AP27" s="66"/>
      <c r="AQ27" s="71"/>
      <c r="AR27" s="90"/>
      <c r="AS27" s="66"/>
      <c r="AT27" s="71"/>
      <c r="AU27" s="90"/>
      <c r="AV27" s="66"/>
      <c r="AW27" s="71"/>
      <c r="AX27" s="90"/>
      <c r="AY27" s="66"/>
      <c r="AZ27" s="71"/>
      <c r="BA27" s="90"/>
      <c r="BB27" s="66"/>
      <c r="BC27" s="71"/>
      <c r="BD27" s="90"/>
      <c r="BE27" s="66"/>
      <c r="BF27" s="71"/>
      <c r="BG27" s="90"/>
      <c r="BH27" s="66"/>
      <c r="BI27" s="71"/>
      <c r="BJ27" s="90"/>
      <c r="BK27" s="66"/>
      <c r="BL27" s="71"/>
      <c r="BM27" s="90"/>
      <c r="BN27" s="66"/>
      <c r="BO27" s="71"/>
      <c r="BP27" s="90"/>
      <c r="BQ27" s="66"/>
      <c r="BR27" s="71"/>
      <c r="BS27" s="90"/>
      <c r="BT27" s="66"/>
      <c r="BU27" s="71"/>
      <c r="BV27" s="90"/>
      <c r="BW27" s="66"/>
      <c r="BX27" s="71"/>
      <c r="BY27" s="90"/>
      <c r="BZ27" s="66"/>
      <c r="CA27" s="71"/>
      <c r="CB27" s="90"/>
      <c r="CC27" s="66"/>
      <c r="CD27" s="71"/>
      <c r="CE27" s="90"/>
    </row>
    <row r="28" spans="1:83" ht="13.5" customHeight="1" x14ac:dyDescent="0.25">
      <c r="A28" s="88"/>
      <c r="C28" s="66"/>
      <c r="D28" s="71"/>
      <c r="E28" s="90"/>
      <c r="F28" s="66"/>
      <c r="G28" s="52"/>
      <c r="H28" s="90"/>
      <c r="K28" s="89"/>
      <c r="L28" s="66"/>
      <c r="N28" s="90"/>
      <c r="R28" s="66"/>
      <c r="S28" s="71"/>
      <c r="T28" s="90"/>
      <c r="U28" s="66"/>
      <c r="V28" s="71"/>
      <c r="W28" s="90"/>
      <c r="X28" s="66"/>
      <c r="Y28" s="52"/>
      <c r="Z28" s="90"/>
      <c r="AA28" s="66"/>
      <c r="AB28" s="71"/>
      <c r="AC28" s="90"/>
      <c r="AD28" s="66"/>
      <c r="AE28" s="71"/>
      <c r="AF28" s="90"/>
      <c r="AG28" s="66"/>
      <c r="AH28" s="71"/>
      <c r="AI28" s="90"/>
      <c r="AJ28" s="66"/>
      <c r="AK28" s="71"/>
      <c r="AL28" s="90"/>
      <c r="AM28" s="66"/>
      <c r="AN28" s="71"/>
      <c r="AO28" s="90"/>
      <c r="AP28" s="66"/>
      <c r="AQ28" s="71"/>
      <c r="AR28" s="90"/>
      <c r="AS28" s="66"/>
      <c r="AT28" s="71"/>
      <c r="AU28" s="90"/>
      <c r="AV28" s="66"/>
      <c r="AW28" s="71"/>
      <c r="AX28" s="90"/>
      <c r="AY28" s="66"/>
      <c r="AZ28" s="71"/>
      <c r="BA28" s="90"/>
      <c r="BB28" s="66"/>
      <c r="BC28" s="71"/>
      <c r="BD28" s="90"/>
      <c r="BE28" s="66"/>
      <c r="BF28" s="71"/>
      <c r="BG28" s="90"/>
      <c r="BH28" s="66"/>
      <c r="BI28" s="71"/>
      <c r="BJ28" s="90"/>
      <c r="BK28" s="66"/>
      <c r="BL28" s="71"/>
      <c r="BM28" s="90"/>
      <c r="BN28" s="66"/>
      <c r="BO28" s="71"/>
      <c r="BP28" s="90"/>
      <c r="BQ28" s="66"/>
      <c r="BR28" s="71"/>
      <c r="BS28" s="90"/>
      <c r="BT28" s="66"/>
      <c r="BU28" s="71"/>
      <c r="BV28" s="90"/>
      <c r="BW28" s="66"/>
      <c r="BX28" s="71"/>
      <c r="BY28" s="90"/>
      <c r="BZ28" s="66"/>
      <c r="CA28" s="71"/>
      <c r="CB28" s="90"/>
      <c r="CC28" s="66"/>
      <c r="CD28" s="71"/>
      <c r="CE28" s="90"/>
    </row>
    <row r="29" spans="1:83" ht="13.5" customHeight="1" x14ac:dyDescent="0.25">
      <c r="A29" s="88"/>
      <c r="B29" s="89"/>
      <c r="C29" s="66"/>
      <c r="D29" s="71"/>
      <c r="E29" s="90"/>
      <c r="F29" s="66"/>
      <c r="G29" s="52"/>
      <c r="H29" s="90"/>
      <c r="K29" s="89"/>
      <c r="L29" s="66"/>
      <c r="N29" s="90"/>
      <c r="R29" s="66"/>
      <c r="S29" s="71"/>
      <c r="T29" s="90"/>
      <c r="U29" s="66"/>
      <c r="V29" s="71"/>
      <c r="W29" s="90"/>
      <c r="X29" s="66"/>
      <c r="Y29" s="52"/>
      <c r="Z29" s="90"/>
      <c r="AA29" s="66"/>
      <c r="AB29" s="71"/>
      <c r="AC29" s="90"/>
      <c r="AD29" s="66"/>
      <c r="AE29" s="71"/>
      <c r="AF29" s="90"/>
      <c r="AG29" s="66"/>
      <c r="AH29" s="71"/>
      <c r="AI29" s="90"/>
      <c r="AJ29" s="66"/>
      <c r="AK29" s="71"/>
      <c r="AL29" s="90"/>
      <c r="AM29" s="66"/>
      <c r="AN29" s="71"/>
      <c r="AO29" s="90"/>
      <c r="AP29" s="66"/>
      <c r="AQ29" s="71"/>
      <c r="AR29" s="90"/>
      <c r="AS29" s="66"/>
      <c r="AT29" s="71"/>
      <c r="AU29" s="90"/>
      <c r="AV29" s="66"/>
      <c r="AW29" s="71"/>
      <c r="AX29" s="90"/>
      <c r="AY29" s="66"/>
      <c r="AZ29" s="71"/>
      <c r="BA29" s="90"/>
      <c r="BB29" s="66"/>
      <c r="BC29" s="71"/>
      <c r="BD29" s="90"/>
      <c r="BE29" s="66"/>
      <c r="BF29" s="71"/>
      <c r="BG29" s="90"/>
      <c r="BH29" s="66"/>
      <c r="BI29" s="71"/>
      <c r="BJ29" s="90"/>
      <c r="BK29" s="66"/>
      <c r="BL29" s="71"/>
      <c r="BM29" s="90"/>
      <c r="BN29" s="66"/>
      <c r="BO29" s="71"/>
      <c r="BP29" s="90"/>
      <c r="BQ29" s="66"/>
      <c r="BR29" s="71"/>
      <c r="BS29" s="90"/>
      <c r="BT29" s="66"/>
      <c r="BU29" s="71"/>
      <c r="BV29" s="90"/>
      <c r="BW29" s="66"/>
      <c r="BX29" s="71"/>
      <c r="BY29" s="90"/>
      <c r="BZ29" s="66"/>
      <c r="CA29" s="71"/>
      <c r="CB29" s="90"/>
      <c r="CC29" s="66"/>
      <c r="CD29" s="71"/>
      <c r="CE29" s="90"/>
    </row>
    <row r="30" spans="1:83" ht="13.5" customHeight="1" x14ac:dyDescent="0.25">
      <c r="A30" s="88"/>
      <c r="C30" s="66"/>
      <c r="D30" s="71"/>
      <c r="E30" s="90"/>
      <c r="F30" s="66"/>
      <c r="G30" s="52"/>
      <c r="H30" s="90"/>
      <c r="K30" s="89"/>
      <c r="L30" s="66"/>
      <c r="N30" s="90"/>
      <c r="R30" s="66"/>
      <c r="S30" s="71"/>
      <c r="T30" s="90"/>
      <c r="U30" s="66"/>
      <c r="V30" s="71"/>
      <c r="W30" s="90"/>
      <c r="X30" s="66"/>
      <c r="Y30" s="52"/>
      <c r="Z30" s="90"/>
      <c r="AA30" s="66"/>
      <c r="AB30" s="71"/>
      <c r="AC30" s="90"/>
      <c r="AD30" s="66"/>
      <c r="AE30" s="71"/>
      <c r="AF30" s="90"/>
      <c r="AG30" s="66"/>
      <c r="AH30" s="71"/>
      <c r="AI30" s="90"/>
      <c r="AJ30" s="66"/>
      <c r="AK30" s="71"/>
      <c r="AL30" s="90"/>
      <c r="AM30" s="66"/>
      <c r="AN30" s="71"/>
      <c r="AO30" s="90"/>
      <c r="AP30" s="66"/>
      <c r="AQ30" s="71"/>
      <c r="AR30" s="90"/>
      <c r="AS30" s="66"/>
      <c r="AT30" s="71"/>
      <c r="AU30" s="90"/>
      <c r="AV30" s="66"/>
      <c r="AW30" s="71"/>
      <c r="AX30" s="90"/>
      <c r="AY30" s="66"/>
      <c r="AZ30" s="71"/>
      <c r="BA30" s="90"/>
      <c r="BB30" s="66"/>
      <c r="BC30" s="71"/>
      <c r="BD30" s="90"/>
      <c r="BE30" s="66"/>
      <c r="BF30" s="71"/>
      <c r="BG30" s="90"/>
      <c r="BH30" s="66"/>
      <c r="BI30" s="71"/>
      <c r="BJ30" s="90"/>
      <c r="BK30" s="66"/>
      <c r="BL30" s="71"/>
      <c r="BM30" s="90"/>
      <c r="BN30" s="66"/>
      <c r="BO30" s="71"/>
      <c r="BP30" s="90"/>
      <c r="BQ30" s="66"/>
      <c r="BR30" s="71"/>
      <c r="BS30" s="90"/>
      <c r="BT30" s="66"/>
      <c r="BU30" s="71"/>
      <c r="BV30" s="90"/>
      <c r="BW30" s="66"/>
      <c r="BX30" s="71"/>
      <c r="BY30" s="90"/>
      <c r="BZ30" s="66"/>
      <c r="CA30" s="71"/>
      <c r="CB30" s="90"/>
      <c r="CC30" s="66"/>
      <c r="CD30" s="71"/>
      <c r="CE30" s="90"/>
    </row>
    <row r="31" spans="1:83" ht="13.5" customHeight="1" x14ac:dyDescent="0.25">
      <c r="A31" s="51"/>
      <c r="C31" s="66"/>
      <c r="D31" s="71"/>
      <c r="E31" s="90"/>
      <c r="F31" s="66"/>
      <c r="G31" s="52"/>
      <c r="H31" s="90"/>
      <c r="K31" s="89"/>
      <c r="L31" s="66"/>
      <c r="N31" s="90"/>
      <c r="R31" s="66"/>
      <c r="S31" s="71"/>
      <c r="T31" s="90"/>
      <c r="U31" s="66"/>
      <c r="V31" s="71"/>
      <c r="W31" s="90"/>
      <c r="X31" s="66"/>
      <c r="Y31" s="52"/>
      <c r="Z31" s="90"/>
      <c r="AA31" s="66"/>
      <c r="AB31" s="71"/>
      <c r="AC31" s="90"/>
      <c r="AD31" s="66"/>
      <c r="AE31" s="71"/>
      <c r="AF31" s="90"/>
      <c r="AG31" s="66"/>
      <c r="AH31" s="71"/>
      <c r="AI31" s="90"/>
      <c r="AJ31" s="66"/>
      <c r="AK31" s="71"/>
      <c r="AL31" s="90"/>
      <c r="AM31" s="66"/>
      <c r="AN31" s="71"/>
      <c r="AO31" s="90"/>
      <c r="AP31" s="66"/>
      <c r="AQ31" s="71"/>
      <c r="AR31" s="90"/>
      <c r="AS31" s="66"/>
      <c r="AT31" s="71"/>
      <c r="AU31" s="90"/>
      <c r="AV31" s="66"/>
      <c r="AW31" s="71"/>
      <c r="AX31" s="90"/>
      <c r="AY31" s="66"/>
      <c r="AZ31" s="71"/>
      <c r="BA31" s="90"/>
      <c r="BB31" s="66"/>
      <c r="BC31" s="71"/>
      <c r="BD31" s="90"/>
      <c r="BE31" s="66"/>
      <c r="BF31" s="71"/>
      <c r="BG31" s="90"/>
      <c r="BH31" s="66"/>
      <c r="BI31" s="71"/>
      <c r="BJ31" s="90"/>
      <c r="BK31" s="66"/>
      <c r="BL31" s="71"/>
      <c r="BM31" s="90"/>
      <c r="BN31" s="66"/>
      <c r="BO31" s="71"/>
      <c r="BP31" s="90"/>
      <c r="BQ31" s="66"/>
      <c r="BR31" s="71"/>
      <c r="BS31" s="90"/>
      <c r="BT31" s="66"/>
      <c r="BU31" s="71"/>
      <c r="BV31" s="90"/>
      <c r="BW31" s="66"/>
      <c r="BX31" s="71"/>
      <c r="BY31" s="90"/>
      <c r="BZ31" s="66"/>
      <c r="CA31" s="71"/>
      <c r="CB31" s="90"/>
      <c r="CC31" s="66"/>
      <c r="CD31" s="71"/>
      <c r="CE31" s="90"/>
    </row>
    <row r="32" spans="1:83" ht="13.5" customHeight="1" x14ac:dyDescent="0.25">
      <c r="A32" s="51"/>
      <c r="B32" s="52"/>
      <c r="C32" s="66"/>
      <c r="D32" s="71"/>
      <c r="E32" s="90"/>
      <c r="F32" s="66"/>
      <c r="G32" s="52"/>
      <c r="H32" s="90"/>
      <c r="K32" s="89"/>
      <c r="L32" s="66"/>
      <c r="N32" s="90"/>
      <c r="R32" s="66"/>
      <c r="S32" s="71"/>
      <c r="T32" s="90"/>
      <c r="U32" s="66"/>
      <c r="V32" s="71"/>
      <c r="W32" s="90"/>
      <c r="X32" s="66"/>
      <c r="Y32" s="52"/>
      <c r="Z32" s="90"/>
      <c r="AA32" s="66"/>
      <c r="AB32" s="71"/>
      <c r="AC32" s="90"/>
      <c r="AD32" s="66"/>
      <c r="AE32" s="71"/>
      <c r="AF32" s="90"/>
      <c r="AG32" s="66"/>
      <c r="AH32" s="71"/>
      <c r="AI32" s="90"/>
      <c r="AJ32" s="66"/>
      <c r="AK32" s="71"/>
      <c r="AL32" s="90"/>
      <c r="AM32" s="66"/>
      <c r="AN32" s="71"/>
      <c r="AO32" s="90"/>
      <c r="AP32" s="66"/>
      <c r="AQ32" s="71"/>
      <c r="AR32" s="90"/>
      <c r="AS32" s="66"/>
      <c r="AT32" s="71"/>
      <c r="AU32" s="90"/>
      <c r="AV32" s="66"/>
      <c r="AW32" s="71"/>
      <c r="AX32" s="90"/>
      <c r="AY32" s="66"/>
      <c r="AZ32" s="71"/>
      <c r="BA32" s="90"/>
      <c r="BB32" s="66"/>
      <c r="BC32" s="71"/>
      <c r="BD32" s="90"/>
      <c r="BE32" s="66"/>
      <c r="BF32" s="71"/>
      <c r="BG32" s="90"/>
      <c r="BH32" s="66"/>
      <c r="BI32" s="71"/>
      <c r="BJ32" s="90"/>
      <c r="BK32" s="66"/>
      <c r="BL32" s="71"/>
      <c r="BM32" s="90"/>
      <c r="BN32" s="66"/>
      <c r="BO32" s="71"/>
      <c r="BP32" s="90"/>
      <c r="BQ32" s="66"/>
      <c r="BR32" s="71"/>
      <c r="BS32" s="90"/>
      <c r="BT32" s="66"/>
      <c r="BU32" s="71"/>
      <c r="BV32" s="90"/>
      <c r="BW32" s="66"/>
      <c r="BX32" s="71"/>
      <c r="BY32" s="90"/>
      <c r="BZ32" s="66"/>
      <c r="CA32" s="71"/>
      <c r="CB32" s="90"/>
      <c r="CC32" s="66"/>
      <c r="CD32" s="71"/>
      <c r="CE32" s="90"/>
    </row>
    <row r="33" spans="1:83" ht="13.5" customHeight="1" x14ac:dyDescent="0.25">
      <c r="A33" s="51"/>
      <c r="B33" s="52"/>
      <c r="C33" s="66"/>
      <c r="D33" s="71"/>
      <c r="E33" s="90"/>
      <c r="F33" s="66"/>
      <c r="G33" s="52"/>
      <c r="H33" s="90"/>
      <c r="K33" s="89"/>
      <c r="L33" s="66"/>
      <c r="N33" s="90"/>
      <c r="R33" s="66"/>
      <c r="S33" s="71"/>
      <c r="T33" s="90"/>
      <c r="U33" s="66"/>
      <c r="V33" s="71"/>
      <c r="W33" s="90"/>
      <c r="X33" s="66"/>
      <c r="Y33" s="52"/>
      <c r="Z33" s="90"/>
      <c r="AA33" s="66"/>
      <c r="AB33" s="71"/>
      <c r="AC33" s="90"/>
      <c r="AD33" s="66"/>
      <c r="AE33" s="71"/>
      <c r="AF33" s="90"/>
      <c r="AG33" s="66"/>
      <c r="AH33" s="71"/>
      <c r="AI33" s="90"/>
      <c r="AJ33" s="66"/>
      <c r="AK33" s="71"/>
      <c r="AL33" s="90"/>
      <c r="AM33" s="66"/>
      <c r="AN33" s="71"/>
      <c r="AO33" s="90"/>
      <c r="AP33" s="66"/>
      <c r="AQ33" s="71"/>
      <c r="AR33" s="90"/>
      <c r="AS33" s="66"/>
      <c r="AT33" s="71"/>
      <c r="AU33" s="90"/>
      <c r="AV33" s="66"/>
      <c r="AW33" s="71"/>
      <c r="AX33" s="90"/>
      <c r="AY33" s="66"/>
      <c r="AZ33" s="71"/>
      <c r="BA33" s="90"/>
      <c r="BB33" s="66"/>
      <c r="BC33" s="71"/>
      <c r="BD33" s="90"/>
      <c r="BE33" s="66"/>
      <c r="BF33" s="71"/>
      <c r="BG33" s="90"/>
      <c r="BH33" s="66"/>
      <c r="BI33" s="71"/>
      <c r="BJ33" s="90"/>
      <c r="BK33" s="66"/>
      <c r="BL33" s="71"/>
      <c r="BM33" s="90"/>
      <c r="BN33" s="66"/>
      <c r="BO33" s="71"/>
      <c r="BP33" s="90"/>
      <c r="BQ33" s="66"/>
      <c r="BR33" s="71"/>
      <c r="BS33" s="90"/>
      <c r="BT33" s="66"/>
      <c r="BU33" s="71"/>
      <c r="BV33" s="90"/>
      <c r="BW33" s="66"/>
      <c r="BX33" s="71"/>
      <c r="BY33" s="90"/>
      <c r="BZ33" s="66"/>
      <c r="CA33" s="71"/>
      <c r="CB33" s="90"/>
      <c r="CC33" s="66"/>
      <c r="CD33" s="71"/>
      <c r="CE33" s="90"/>
    </row>
    <row r="34" spans="1:83" ht="13.5" customHeight="1" x14ac:dyDescent="0.25">
      <c r="A34" s="88"/>
      <c r="C34" s="66"/>
      <c r="D34" s="71"/>
      <c r="E34" s="90"/>
      <c r="F34" s="66"/>
      <c r="G34" s="52"/>
      <c r="H34" s="90"/>
      <c r="K34" s="89"/>
      <c r="L34" s="66"/>
      <c r="N34" s="90"/>
      <c r="R34" s="66"/>
      <c r="S34" s="71"/>
      <c r="T34" s="90"/>
      <c r="U34" s="66"/>
      <c r="V34" s="71"/>
      <c r="W34" s="90"/>
      <c r="X34" s="66"/>
      <c r="Y34" s="52"/>
      <c r="Z34" s="90"/>
      <c r="AA34" s="66"/>
      <c r="AB34" s="71"/>
      <c r="AC34" s="90"/>
      <c r="AD34" s="66"/>
      <c r="AE34" s="71"/>
      <c r="AF34" s="90"/>
      <c r="AG34" s="66"/>
      <c r="AH34" s="71"/>
      <c r="AI34" s="90"/>
      <c r="AJ34" s="66"/>
      <c r="AK34" s="71"/>
      <c r="AL34" s="90"/>
      <c r="AM34" s="66"/>
      <c r="AN34" s="71"/>
      <c r="AO34" s="90"/>
      <c r="AP34" s="66"/>
      <c r="AQ34" s="71"/>
      <c r="AR34" s="90"/>
      <c r="AS34" s="66"/>
      <c r="AT34" s="71"/>
      <c r="AU34" s="90"/>
      <c r="AV34" s="66"/>
      <c r="AW34" s="71"/>
      <c r="AX34" s="90"/>
      <c r="AY34" s="66"/>
      <c r="AZ34" s="71"/>
      <c r="BA34" s="90"/>
      <c r="BB34" s="66"/>
      <c r="BC34" s="71"/>
      <c r="BD34" s="90"/>
      <c r="BE34" s="66"/>
      <c r="BF34" s="71"/>
      <c r="BG34" s="90"/>
      <c r="BH34" s="66"/>
      <c r="BI34" s="71"/>
      <c r="BJ34" s="90"/>
      <c r="BK34" s="66"/>
      <c r="BL34" s="71"/>
      <c r="BM34" s="90"/>
      <c r="BN34" s="66"/>
      <c r="BO34" s="71"/>
      <c r="BP34" s="90"/>
      <c r="BQ34" s="66"/>
      <c r="BR34" s="71"/>
      <c r="BS34" s="90"/>
      <c r="BT34" s="66"/>
      <c r="BU34" s="71"/>
      <c r="BV34" s="90"/>
      <c r="BW34" s="66"/>
      <c r="BX34" s="71"/>
      <c r="BY34" s="90"/>
      <c r="BZ34" s="66"/>
      <c r="CA34" s="71"/>
      <c r="CB34" s="90"/>
      <c r="CC34" s="66"/>
      <c r="CD34" s="71"/>
      <c r="CE34" s="90"/>
    </row>
    <row r="35" spans="1:83" ht="13.5" customHeight="1" x14ac:dyDescent="0.25">
      <c r="A35" s="88"/>
      <c r="C35" s="66"/>
      <c r="D35" s="52"/>
      <c r="E35" s="90"/>
      <c r="F35" s="66"/>
      <c r="G35" s="52"/>
      <c r="H35" s="90"/>
      <c r="K35" s="89"/>
      <c r="L35" s="66"/>
      <c r="M35" s="52"/>
      <c r="N35" s="90"/>
      <c r="R35" s="66"/>
      <c r="S35" s="52"/>
      <c r="T35" s="90"/>
      <c r="U35" s="66"/>
      <c r="V35" s="52"/>
      <c r="W35" s="90"/>
      <c r="X35" s="66"/>
      <c r="Y35" s="52"/>
      <c r="Z35" s="90"/>
      <c r="AA35" s="66"/>
      <c r="AB35" s="52"/>
      <c r="AC35" s="90"/>
      <c r="AD35" s="66"/>
      <c r="AE35" s="52"/>
      <c r="AF35" s="90"/>
      <c r="AG35" s="66"/>
      <c r="AH35" s="52"/>
      <c r="AI35" s="90"/>
      <c r="AJ35" s="66"/>
      <c r="AK35" s="52"/>
      <c r="AL35" s="90"/>
      <c r="AM35" s="66"/>
      <c r="AN35" s="52"/>
      <c r="AO35" s="90"/>
      <c r="AP35" s="66"/>
      <c r="AQ35" s="52"/>
      <c r="AR35" s="90"/>
      <c r="AS35" s="66"/>
      <c r="AT35" s="52"/>
      <c r="AU35" s="90"/>
      <c r="AV35" s="66"/>
      <c r="AW35" s="52"/>
      <c r="AX35" s="90"/>
      <c r="AY35" s="66"/>
      <c r="AZ35" s="52"/>
      <c r="BA35" s="90"/>
      <c r="BB35" s="66"/>
      <c r="BC35" s="52"/>
      <c r="BD35" s="90"/>
      <c r="BE35" s="66"/>
      <c r="BF35" s="52"/>
      <c r="BG35" s="90"/>
      <c r="BH35" s="66"/>
      <c r="BI35" s="52"/>
      <c r="BJ35" s="90"/>
      <c r="BK35" s="66"/>
      <c r="BL35" s="52"/>
      <c r="BM35" s="90"/>
      <c r="BN35" s="66"/>
      <c r="BO35" s="52"/>
      <c r="BP35" s="90"/>
      <c r="BQ35" s="66"/>
      <c r="BR35" s="52"/>
      <c r="BS35" s="90"/>
      <c r="BT35" s="66"/>
      <c r="BU35" s="52"/>
      <c r="BV35" s="90"/>
      <c r="BW35" s="66"/>
      <c r="BX35" s="52"/>
      <c r="BY35" s="90"/>
      <c r="BZ35" s="66"/>
      <c r="CA35" s="52"/>
      <c r="CB35" s="90"/>
      <c r="CC35" s="66"/>
      <c r="CD35" s="52"/>
      <c r="CE35" s="90"/>
    </row>
    <row r="36" spans="1:83" ht="13.5" customHeight="1" x14ac:dyDescent="0.25">
      <c r="A36" s="88"/>
      <c r="C36" s="66"/>
      <c r="D36" s="52"/>
      <c r="E36" s="90"/>
      <c r="F36" s="66"/>
      <c r="G36" s="52"/>
      <c r="H36" s="90"/>
      <c r="K36" s="89"/>
      <c r="L36" s="66"/>
      <c r="M36" s="52"/>
      <c r="N36" s="90"/>
      <c r="R36" s="66"/>
      <c r="S36" s="52"/>
      <c r="T36" s="90"/>
      <c r="U36" s="66"/>
      <c r="V36" s="52"/>
      <c r="W36" s="90"/>
      <c r="X36" s="66"/>
      <c r="Y36" s="52"/>
      <c r="Z36" s="90"/>
      <c r="AA36" s="66"/>
      <c r="AB36" s="52"/>
      <c r="AC36" s="90"/>
      <c r="AD36" s="66"/>
      <c r="AE36" s="52"/>
      <c r="AF36" s="90"/>
      <c r="AG36" s="66"/>
      <c r="AH36" s="52"/>
      <c r="AI36" s="90"/>
      <c r="AJ36" s="66"/>
      <c r="AK36" s="52"/>
      <c r="AL36" s="90"/>
      <c r="AM36" s="66"/>
      <c r="AN36" s="52"/>
      <c r="AO36" s="90"/>
      <c r="AP36" s="66"/>
      <c r="AQ36" s="52"/>
      <c r="AR36" s="90"/>
      <c r="AS36" s="66"/>
      <c r="AT36" s="52"/>
      <c r="AU36" s="90"/>
      <c r="AV36" s="66"/>
      <c r="AW36" s="52"/>
      <c r="AX36" s="90"/>
      <c r="AY36" s="66"/>
      <c r="AZ36" s="52"/>
      <c r="BA36" s="90"/>
      <c r="BB36" s="66"/>
      <c r="BC36" s="52"/>
      <c r="BD36" s="90"/>
      <c r="BE36" s="66"/>
      <c r="BF36" s="52"/>
      <c r="BG36" s="90"/>
      <c r="BH36" s="66"/>
      <c r="BI36" s="52"/>
      <c r="BJ36" s="90"/>
      <c r="BK36" s="66"/>
      <c r="BL36" s="52"/>
      <c r="BM36" s="90"/>
      <c r="BN36" s="66"/>
      <c r="BO36" s="52"/>
      <c r="BP36" s="90"/>
      <c r="BQ36" s="66"/>
      <c r="BR36" s="52"/>
      <c r="BS36" s="90"/>
      <c r="BT36" s="66"/>
      <c r="BU36" s="52"/>
      <c r="BV36" s="90"/>
      <c r="BW36" s="66"/>
      <c r="BX36" s="52"/>
      <c r="BY36" s="90"/>
      <c r="BZ36" s="66"/>
      <c r="CA36" s="52"/>
      <c r="CB36" s="90"/>
      <c r="CC36" s="66"/>
      <c r="CD36" s="52"/>
      <c r="CE36" s="90"/>
    </row>
    <row r="37" spans="1:83" ht="13.5" customHeight="1" x14ac:dyDescent="0.25">
      <c r="A37" s="88"/>
      <c r="C37" s="66"/>
      <c r="D37" s="52"/>
      <c r="E37" s="90"/>
      <c r="F37" s="66"/>
      <c r="G37" s="52"/>
      <c r="H37" s="90"/>
      <c r="K37" s="89"/>
      <c r="L37" s="66"/>
      <c r="M37" s="52"/>
      <c r="N37" s="90"/>
      <c r="R37" s="66"/>
      <c r="S37" s="52"/>
      <c r="T37" s="90"/>
      <c r="U37" s="66"/>
      <c r="V37" s="52"/>
      <c r="W37" s="90"/>
      <c r="X37" s="66"/>
      <c r="Y37" s="52"/>
      <c r="Z37" s="90"/>
      <c r="AA37" s="66"/>
      <c r="AB37" s="52"/>
      <c r="AC37" s="90"/>
      <c r="AD37" s="66"/>
      <c r="AE37" s="52"/>
      <c r="AF37" s="90"/>
      <c r="AG37" s="66"/>
      <c r="AH37" s="52"/>
      <c r="AI37" s="90"/>
      <c r="AJ37" s="66"/>
      <c r="AK37" s="52"/>
      <c r="AL37" s="90"/>
      <c r="AM37" s="66"/>
      <c r="AN37" s="52"/>
      <c r="AO37" s="90"/>
      <c r="AP37" s="66"/>
      <c r="AQ37" s="52"/>
      <c r="AR37" s="90"/>
      <c r="AS37" s="66"/>
      <c r="AT37" s="52"/>
      <c r="AU37" s="90"/>
      <c r="AV37" s="66"/>
      <c r="AW37" s="52"/>
      <c r="AX37" s="90"/>
      <c r="AY37" s="66"/>
      <c r="AZ37" s="52"/>
      <c r="BA37" s="90"/>
      <c r="BB37" s="66"/>
      <c r="BC37" s="52"/>
      <c r="BD37" s="90"/>
      <c r="BE37" s="66"/>
      <c r="BF37" s="52"/>
      <c r="BG37" s="90"/>
      <c r="BH37" s="66"/>
      <c r="BI37" s="52"/>
      <c r="BJ37" s="90"/>
      <c r="BK37" s="66"/>
      <c r="BL37" s="52"/>
      <c r="BM37" s="90"/>
      <c r="BN37" s="66"/>
      <c r="BO37" s="52"/>
      <c r="BP37" s="90"/>
      <c r="BQ37" s="66"/>
      <c r="BR37" s="52"/>
      <c r="BS37" s="90"/>
      <c r="BT37" s="66"/>
      <c r="BU37" s="52"/>
      <c r="BV37" s="90"/>
      <c r="BW37" s="66"/>
      <c r="BX37" s="52"/>
      <c r="BY37" s="90"/>
      <c r="BZ37" s="66"/>
      <c r="CA37" s="52"/>
      <c r="CB37" s="90"/>
      <c r="CC37" s="66"/>
      <c r="CD37" s="52"/>
      <c r="CE37" s="90"/>
    </row>
    <row r="38" spans="1:83" ht="13.5" customHeight="1" x14ac:dyDescent="0.25">
      <c r="A38" s="88"/>
      <c r="C38" s="66"/>
      <c r="D38" s="52"/>
      <c r="E38" s="90"/>
      <c r="F38" s="66"/>
      <c r="G38" s="93"/>
      <c r="H38" s="90"/>
      <c r="K38" s="89"/>
      <c r="L38" s="66"/>
      <c r="M38" s="52"/>
      <c r="N38" s="90"/>
      <c r="R38" s="66"/>
      <c r="S38" s="52"/>
      <c r="T38" s="90"/>
      <c r="U38" s="66"/>
      <c r="V38" s="52"/>
      <c r="W38" s="90"/>
      <c r="X38" s="66"/>
      <c r="Y38" s="93"/>
      <c r="Z38" s="90"/>
      <c r="AA38" s="66"/>
      <c r="AB38" s="52"/>
      <c r="AC38" s="90"/>
      <c r="AD38" s="66"/>
      <c r="AE38" s="52"/>
      <c r="AF38" s="90"/>
      <c r="AG38" s="66"/>
      <c r="AH38" s="52"/>
      <c r="AI38" s="90"/>
      <c r="AJ38" s="66"/>
      <c r="AK38" s="52"/>
      <c r="AL38" s="90"/>
      <c r="AM38" s="66"/>
      <c r="AN38" s="52"/>
      <c r="AO38" s="90"/>
      <c r="AP38" s="66"/>
      <c r="AQ38" s="52"/>
      <c r="AR38" s="90"/>
      <c r="AS38" s="66"/>
      <c r="AT38" s="52"/>
      <c r="AU38" s="90"/>
      <c r="AV38" s="66"/>
      <c r="AW38" s="52"/>
      <c r="AX38" s="90"/>
      <c r="AY38" s="66"/>
      <c r="AZ38" s="52"/>
      <c r="BA38" s="90"/>
      <c r="BB38" s="66"/>
      <c r="BC38" s="52"/>
      <c r="BD38" s="90"/>
      <c r="BE38" s="66"/>
      <c r="BF38" s="52"/>
      <c r="BG38" s="90"/>
      <c r="BH38" s="66"/>
      <c r="BI38" s="52"/>
      <c r="BJ38" s="90"/>
      <c r="BK38" s="66"/>
      <c r="BL38" s="52"/>
      <c r="BM38" s="90"/>
      <c r="BN38" s="66"/>
      <c r="BO38" s="52"/>
      <c r="BP38" s="90"/>
      <c r="BQ38" s="66"/>
      <c r="BR38" s="52"/>
      <c r="BS38" s="90"/>
      <c r="BT38" s="66"/>
      <c r="BU38" s="52"/>
      <c r="BV38" s="90"/>
      <c r="BW38" s="66"/>
      <c r="BX38" s="52"/>
      <c r="BY38" s="90"/>
      <c r="BZ38" s="66"/>
      <c r="CA38" s="52"/>
      <c r="CB38" s="90"/>
      <c r="CC38" s="66"/>
      <c r="CD38" s="52"/>
      <c r="CE38" s="90"/>
    </row>
    <row r="39" spans="1:83" ht="13.5" customHeight="1" x14ac:dyDescent="0.25">
      <c r="A39" s="88"/>
      <c r="C39" s="11"/>
      <c r="D39" s="93"/>
      <c r="E39" s="94"/>
      <c r="F39" s="11"/>
      <c r="G39" s="93"/>
      <c r="H39" s="94"/>
      <c r="I39" s="11"/>
      <c r="J39" s="93"/>
      <c r="K39" s="9"/>
      <c r="L39" s="11"/>
      <c r="M39" s="93"/>
      <c r="N39" s="94"/>
      <c r="O39" s="93"/>
      <c r="P39" s="93"/>
      <c r="Q39" s="9"/>
      <c r="R39" s="11"/>
      <c r="S39" s="93"/>
      <c r="T39" s="94"/>
      <c r="U39" s="11"/>
      <c r="V39" s="93"/>
      <c r="W39" s="94"/>
      <c r="X39" s="11"/>
      <c r="Y39" s="93"/>
      <c r="Z39" s="94"/>
      <c r="AA39" s="11"/>
      <c r="AB39" s="93"/>
      <c r="AC39" s="94"/>
      <c r="AD39" s="11"/>
      <c r="AE39" s="93"/>
      <c r="AF39" s="94"/>
      <c r="AG39" s="11"/>
      <c r="AH39" s="93"/>
      <c r="AI39" s="94"/>
      <c r="AJ39" s="11"/>
      <c r="AK39" s="93"/>
      <c r="AL39" s="94"/>
      <c r="AM39" s="11"/>
      <c r="AN39" s="93"/>
      <c r="AO39" s="94"/>
      <c r="AP39" s="11"/>
      <c r="AQ39" s="93"/>
      <c r="AR39" s="94"/>
      <c r="AS39" s="11"/>
      <c r="AT39" s="93"/>
      <c r="AU39" s="94"/>
      <c r="AV39" s="11"/>
      <c r="AW39" s="93"/>
      <c r="AX39" s="94"/>
      <c r="AY39" s="11"/>
      <c r="AZ39" s="93"/>
      <c r="BA39" s="94"/>
      <c r="BB39" s="11"/>
      <c r="BC39" s="93"/>
      <c r="BD39" s="94"/>
      <c r="BE39" s="11"/>
      <c r="BF39" s="93"/>
      <c r="BG39" s="94"/>
      <c r="BH39" s="11"/>
      <c r="BI39" s="93"/>
      <c r="BJ39" s="94"/>
      <c r="BK39" s="11"/>
      <c r="BL39" s="93"/>
      <c r="BM39" s="94"/>
      <c r="BN39" s="11"/>
      <c r="BO39" s="93"/>
      <c r="BP39" s="94"/>
      <c r="BQ39" s="11"/>
      <c r="BR39" s="93"/>
      <c r="BS39" s="94"/>
      <c r="BT39" s="11"/>
      <c r="BU39" s="93"/>
      <c r="BV39" s="94"/>
      <c r="BW39" s="11"/>
      <c r="BX39" s="93"/>
      <c r="BY39" s="94"/>
      <c r="BZ39" s="11"/>
      <c r="CA39" s="93"/>
      <c r="CB39" s="94"/>
      <c r="CC39" s="11"/>
      <c r="CD39" s="93"/>
      <c r="CE39" s="94"/>
    </row>
    <row r="40" spans="1:83" ht="13.5" customHeight="1" x14ac:dyDescent="0.25">
      <c r="A40" s="88"/>
      <c r="C40" s="11"/>
      <c r="D40" s="93"/>
      <c r="E40" s="94"/>
      <c r="F40" s="11"/>
      <c r="G40" s="93"/>
      <c r="H40" s="94"/>
      <c r="I40" s="11"/>
      <c r="J40" s="93"/>
      <c r="K40" s="9"/>
      <c r="L40" s="11"/>
      <c r="M40" s="93"/>
      <c r="N40" s="94"/>
      <c r="O40" s="93"/>
      <c r="P40" s="93"/>
      <c r="Q40" s="9"/>
      <c r="R40" s="11"/>
      <c r="S40" s="93"/>
      <c r="T40" s="94"/>
      <c r="U40" s="11"/>
      <c r="V40" s="93"/>
      <c r="W40" s="94"/>
      <c r="X40" s="11"/>
      <c r="Y40" s="93"/>
      <c r="Z40" s="94"/>
      <c r="AA40" s="11"/>
      <c r="AB40" s="93"/>
      <c r="AC40" s="94"/>
      <c r="AD40" s="11"/>
      <c r="AE40" s="93"/>
      <c r="AF40" s="94"/>
      <c r="AG40" s="11"/>
      <c r="AH40" s="93"/>
      <c r="AI40" s="94"/>
      <c r="AJ40" s="11"/>
      <c r="AK40" s="93"/>
      <c r="AL40" s="94"/>
      <c r="AM40" s="11"/>
      <c r="AN40" s="93"/>
      <c r="AO40" s="94"/>
      <c r="AP40" s="11"/>
      <c r="AQ40" s="93"/>
      <c r="AR40" s="94"/>
      <c r="AS40" s="11"/>
      <c r="AT40" s="93"/>
      <c r="AU40" s="94"/>
      <c r="AV40" s="11"/>
      <c r="AW40" s="93"/>
      <c r="AX40" s="94"/>
      <c r="AY40" s="11"/>
      <c r="AZ40" s="93"/>
      <c r="BA40" s="94"/>
      <c r="BB40" s="11"/>
      <c r="BC40" s="93"/>
      <c r="BD40" s="94"/>
      <c r="BE40" s="11"/>
      <c r="BF40" s="93"/>
      <c r="BG40" s="94"/>
      <c r="BH40" s="11"/>
      <c r="BI40" s="93"/>
      <c r="BJ40" s="94"/>
      <c r="BK40" s="11"/>
      <c r="BL40" s="93"/>
      <c r="BM40" s="94"/>
      <c r="BN40" s="11"/>
      <c r="BO40" s="93"/>
      <c r="BP40" s="94"/>
      <c r="BQ40" s="11"/>
      <c r="BR40" s="93"/>
      <c r="BS40" s="94"/>
      <c r="BT40" s="11"/>
      <c r="BU40" s="93"/>
      <c r="BV40" s="94"/>
      <c r="BW40" s="11"/>
      <c r="BX40" s="93"/>
      <c r="BY40" s="94"/>
      <c r="BZ40" s="11"/>
      <c r="CA40" s="93"/>
      <c r="CB40" s="94"/>
      <c r="CC40" s="11"/>
      <c r="CD40" s="93"/>
      <c r="CE40" s="94"/>
    </row>
    <row r="41" spans="1:83" ht="13.5" customHeight="1" x14ac:dyDescent="0.25">
      <c r="A41" s="88"/>
      <c r="C41" s="11"/>
      <c r="D41" s="93"/>
      <c r="E41" s="94"/>
      <c r="F41" s="11"/>
      <c r="G41" s="93"/>
      <c r="H41" s="94"/>
      <c r="I41" s="11"/>
      <c r="J41" s="93"/>
      <c r="K41" s="9"/>
      <c r="L41" s="11"/>
      <c r="M41" s="93"/>
      <c r="N41" s="94"/>
      <c r="O41" s="93"/>
      <c r="P41" s="93"/>
      <c r="Q41" s="9"/>
      <c r="R41" s="11"/>
      <c r="S41" s="93"/>
      <c r="T41" s="94"/>
      <c r="U41" s="11"/>
      <c r="V41" s="93"/>
      <c r="W41" s="94"/>
      <c r="X41" s="11"/>
      <c r="Y41" s="93"/>
      <c r="Z41" s="94"/>
      <c r="AA41" s="11"/>
      <c r="AB41" s="93"/>
      <c r="AC41" s="94"/>
      <c r="AD41" s="11"/>
      <c r="AE41" s="93"/>
      <c r="AF41" s="94"/>
      <c r="AG41" s="11"/>
      <c r="AH41" s="93"/>
      <c r="AI41" s="94"/>
      <c r="AJ41" s="11"/>
      <c r="AK41" s="93"/>
      <c r="AL41" s="94"/>
      <c r="AM41" s="11"/>
      <c r="AN41" s="93"/>
      <c r="AO41" s="94"/>
      <c r="AP41" s="11"/>
      <c r="AQ41" s="93"/>
      <c r="AR41" s="94"/>
      <c r="AS41" s="11"/>
      <c r="AT41" s="93"/>
      <c r="AU41" s="94"/>
      <c r="AV41" s="11"/>
      <c r="AW41" s="93"/>
      <c r="AX41" s="94"/>
      <c r="AY41" s="11"/>
      <c r="AZ41" s="93"/>
      <c r="BA41" s="94"/>
      <c r="BB41" s="11"/>
      <c r="BC41" s="93"/>
      <c r="BD41" s="94"/>
      <c r="BE41" s="11"/>
      <c r="BF41" s="93"/>
      <c r="BG41" s="94"/>
      <c r="BH41" s="11"/>
      <c r="BI41" s="93"/>
      <c r="BJ41" s="94"/>
      <c r="BK41" s="11"/>
      <c r="BL41" s="93"/>
      <c r="BM41" s="94"/>
      <c r="BN41" s="11"/>
      <c r="BO41" s="93"/>
      <c r="BP41" s="94"/>
      <c r="BQ41" s="11"/>
      <c r="BR41" s="93"/>
      <c r="BS41" s="94"/>
      <c r="BT41" s="11"/>
      <c r="BU41" s="93"/>
      <c r="BV41" s="94"/>
      <c r="BW41" s="11"/>
      <c r="BX41" s="93"/>
      <c r="BY41" s="94"/>
      <c r="BZ41" s="11"/>
      <c r="CA41" s="93"/>
      <c r="CB41" s="94"/>
      <c r="CC41" s="11"/>
      <c r="CD41" s="93"/>
      <c r="CE41" s="94"/>
    </row>
    <row r="42" spans="1:83" ht="13.5" customHeight="1" x14ac:dyDescent="0.25">
      <c r="A42" s="88"/>
      <c r="C42" s="11"/>
      <c r="D42" s="93"/>
      <c r="E42" s="94"/>
      <c r="F42" s="11"/>
      <c r="H42" s="94"/>
      <c r="I42" s="11"/>
      <c r="J42" s="93"/>
      <c r="K42" s="9"/>
      <c r="L42" s="11"/>
      <c r="M42" s="93"/>
      <c r="N42" s="94"/>
      <c r="O42" s="93"/>
      <c r="P42" s="93"/>
      <c r="Q42" s="9"/>
      <c r="R42" s="11"/>
      <c r="S42" s="93"/>
      <c r="T42" s="94"/>
      <c r="U42" s="11"/>
      <c r="V42" s="93"/>
      <c r="W42" s="94"/>
      <c r="X42" s="11"/>
      <c r="Z42" s="94"/>
      <c r="AA42" s="11"/>
      <c r="AB42" s="93"/>
      <c r="AC42" s="94"/>
      <c r="AD42" s="11"/>
      <c r="AE42" s="93"/>
      <c r="AF42" s="94"/>
      <c r="AG42" s="11"/>
      <c r="AH42" s="93"/>
      <c r="AI42" s="94"/>
      <c r="AJ42" s="11"/>
      <c r="AK42" s="93"/>
      <c r="AL42" s="94"/>
      <c r="AM42" s="11"/>
      <c r="AN42" s="93"/>
      <c r="AO42" s="94"/>
      <c r="AP42" s="11"/>
      <c r="AQ42" s="93"/>
      <c r="AR42" s="94"/>
      <c r="AS42" s="11"/>
      <c r="AT42" s="93"/>
      <c r="AU42" s="94"/>
      <c r="AV42" s="11"/>
      <c r="AW42" s="93"/>
      <c r="AX42" s="94"/>
      <c r="AY42" s="11"/>
      <c r="AZ42" s="93"/>
      <c r="BA42" s="94"/>
      <c r="BB42" s="11"/>
      <c r="BC42" s="93"/>
      <c r="BD42" s="94"/>
      <c r="BE42" s="11"/>
      <c r="BF42" s="93"/>
      <c r="BG42" s="94"/>
      <c r="BH42" s="11"/>
      <c r="BI42" s="93"/>
      <c r="BJ42" s="94"/>
      <c r="BK42" s="11"/>
      <c r="BL42" s="93"/>
      <c r="BM42" s="94"/>
      <c r="BN42" s="11"/>
      <c r="BO42" s="93"/>
      <c r="BP42" s="94"/>
      <c r="BQ42" s="11"/>
      <c r="BR42" s="93"/>
      <c r="BS42" s="94"/>
      <c r="BT42" s="11"/>
      <c r="BU42" s="93"/>
      <c r="BV42" s="94"/>
      <c r="BW42" s="11"/>
      <c r="BX42" s="93"/>
      <c r="BY42" s="94"/>
      <c r="BZ42" s="11"/>
      <c r="CA42" s="93"/>
      <c r="CB42" s="94"/>
      <c r="CC42" s="11"/>
      <c r="CD42" s="93"/>
      <c r="CE42" s="94"/>
    </row>
    <row r="43" spans="1:83" ht="13.5" customHeight="1" x14ac:dyDescent="0.25">
      <c r="A43" s="88"/>
      <c r="C43" s="11"/>
      <c r="D43" s="93"/>
      <c r="E43" s="94"/>
      <c r="F43" s="11"/>
      <c r="G43" s="93"/>
      <c r="H43" s="94"/>
      <c r="I43" s="11"/>
      <c r="J43" s="93"/>
      <c r="K43" s="9"/>
      <c r="L43" s="11"/>
      <c r="M43" s="93"/>
      <c r="N43" s="94"/>
      <c r="O43" s="93"/>
      <c r="P43" s="93"/>
      <c r="Q43" s="9"/>
      <c r="R43" s="11"/>
      <c r="S43" s="93"/>
      <c r="T43" s="94"/>
      <c r="U43" s="11"/>
      <c r="V43" s="93"/>
      <c r="W43" s="94"/>
      <c r="X43" s="11"/>
      <c r="Y43" s="93"/>
      <c r="Z43" s="94"/>
      <c r="AA43" s="11"/>
      <c r="AB43" s="93"/>
      <c r="AC43" s="94"/>
      <c r="AD43" s="11"/>
      <c r="AE43" s="93"/>
      <c r="AF43" s="94"/>
      <c r="AG43" s="11"/>
      <c r="AH43" s="93"/>
      <c r="AI43" s="94"/>
      <c r="AJ43" s="11"/>
      <c r="AK43" s="93"/>
      <c r="AL43" s="94"/>
      <c r="AM43" s="11"/>
      <c r="AN43" s="93"/>
      <c r="AO43" s="94"/>
      <c r="AP43" s="11"/>
      <c r="AQ43" s="93"/>
      <c r="AR43" s="94"/>
      <c r="AS43" s="11"/>
      <c r="AT43" s="93"/>
      <c r="AU43" s="94"/>
      <c r="AV43" s="11"/>
      <c r="AW43" s="93"/>
      <c r="AX43" s="94"/>
      <c r="AY43" s="11"/>
      <c r="AZ43" s="93"/>
      <c r="BA43" s="94"/>
      <c r="BB43" s="11"/>
      <c r="BC43" s="93"/>
      <c r="BD43" s="94"/>
      <c r="BE43" s="11"/>
      <c r="BF43" s="93"/>
      <c r="BG43" s="94"/>
      <c r="BH43" s="11"/>
      <c r="BI43" s="93"/>
      <c r="BJ43" s="94"/>
      <c r="BK43" s="11"/>
      <c r="BL43" s="93"/>
      <c r="BM43" s="94"/>
      <c r="BN43" s="11"/>
      <c r="BO43" s="93"/>
      <c r="BP43" s="94"/>
      <c r="BQ43" s="11"/>
      <c r="BR43" s="93"/>
      <c r="BS43" s="94"/>
      <c r="BT43" s="11"/>
      <c r="BU43" s="93"/>
      <c r="BV43" s="94"/>
      <c r="BW43" s="11"/>
      <c r="BX43" s="93"/>
      <c r="BY43" s="94"/>
      <c r="BZ43" s="11"/>
      <c r="CA43" s="93"/>
      <c r="CB43" s="94"/>
      <c r="CC43" s="11"/>
      <c r="CD43" s="93"/>
      <c r="CE43" s="94"/>
    </row>
    <row r="44" spans="1:83" ht="13.5" customHeight="1" x14ac:dyDescent="0.25">
      <c r="A44" s="88"/>
      <c r="C44" s="11"/>
      <c r="D44" s="93"/>
      <c r="E44" s="94"/>
      <c r="F44" s="11"/>
      <c r="G44" s="93"/>
      <c r="H44" s="94"/>
      <c r="I44" s="11"/>
      <c r="J44" s="93"/>
      <c r="K44" s="9"/>
      <c r="L44" s="11"/>
      <c r="M44" s="93"/>
      <c r="N44" s="94"/>
      <c r="O44" s="93"/>
      <c r="P44" s="93"/>
      <c r="Q44" s="9"/>
      <c r="R44" s="11"/>
      <c r="S44" s="93"/>
      <c r="T44" s="94"/>
      <c r="U44" s="11"/>
      <c r="V44" s="93"/>
      <c r="W44" s="94"/>
      <c r="X44" s="11"/>
      <c r="Y44" s="93"/>
      <c r="Z44" s="94"/>
      <c r="AA44" s="11"/>
      <c r="AB44" s="93"/>
      <c r="AC44" s="94"/>
      <c r="AD44" s="11"/>
      <c r="AE44" s="93"/>
      <c r="AF44" s="94"/>
      <c r="AG44" s="11"/>
      <c r="AH44" s="93"/>
      <c r="AI44" s="94"/>
      <c r="AJ44" s="11"/>
      <c r="AK44" s="93"/>
      <c r="AL44" s="94"/>
      <c r="AM44" s="11"/>
      <c r="AN44" s="93"/>
      <c r="AO44" s="94"/>
      <c r="AP44" s="11"/>
      <c r="AQ44" s="93"/>
      <c r="AR44" s="94"/>
      <c r="AS44" s="11"/>
      <c r="AT44" s="93"/>
      <c r="AU44" s="94"/>
      <c r="AV44" s="11"/>
      <c r="AW44" s="93"/>
      <c r="AX44" s="94"/>
      <c r="AY44" s="11"/>
      <c r="AZ44" s="93"/>
      <c r="BA44" s="94"/>
      <c r="BB44" s="11"/>
      <c r="BC44" s="93"/>
      <c r="BD44" s="94"/>
      <c r="BE44" s="11"/>
      <c r="BF44" s="93"/>
      <c r="BG44" s="94"/>
      <c r="BH44" s="11"/>
      <c r="BI44" s="93"/>
      <c r="BJ44" s="94"/>
      <c r="BK44" s="11"/>
      <c r="BL44" s="93"/>
      <c r="BM44" s="94"/>
      <c r="BN44" s="11"/>
      <c r="BO44" s="93"/>
      <c r="BP44" s="94"/>
      <c r="BQ44" s="11"/>
      <c r="BR44" s="93"/>
      <c r="BS44" s="94"/>
      <c r="BT44" s="11"/>
      <c r="BU44" s="93"/>
      <c r="BV44" s="94"/>
      <c r="BW44" s="11"/>
      <c r="BX44" s="93"/>
      <c r="BY44" s="94"/>
      <c r="BZ44" s="11"/>
      <c r="CA44" s="93"/>
      <c r="CB44" s="94"/>
      <c r="CC44" s="11"/>
      <c r="CD44" s="93"/>
      <c r="CE44" s="94"/>
    </row>
    <row r="45" spans="1:83" ht="13.5" customHeight="1" x14ac:dyDescent="0.25">
      <c r="A45" s="88"/>
      <c r="C45" s="11"/>
      <c r="D45" s="93"/>
      <c r="E45" s="94"/>
      <c r="F45" s="11"/>
      <c r="G45" s="93"/>
      <c r="H45" s="94"/>
      <c r="I45" s="11"/>
      <c r="J45" s="93"/>
      <c r="K45" s="9"/>
      <c r="L45" s="11"/>
      <c r="M45" s="93"/>
      <c r="N45" s="94"/>
      <c r="O45" s="93"/>
      <c r="P45" s="93"/>
      <c r="Q45" s="9"/>
      <c r="R45" s="11"/>
      <c r="S45" s="93"/>
      <c r="T45" s="94"/>
      <c r="U45" s="11"/>
      <c r="V45" s="93"/>
      <c r="W45" s="94"/>
      <c r="X45" s="11"/>
      <c r="Y45" s="93"/>
      <c r="Z45" s="94"/>
      <c r="AA45" s="11"/>
      <c r="AB45" s="93"/>
      <c r="AC45" s="94"/>
      <c r="AD45" s="11"/>
      <c r="AE45" s="93"/>
      <c r="AF45" s="94"/>
      <c r="AG45" s="11"/>
      <c r="AH45" s="93"/>
      <c r="AI45" s="94"/>
      <c r="AJ45" s="11"/>
      <c r="AK45" s="93"/>
      <c r="AL45" s="94"/>
      <c r="AM45" s="11"/>
      <c r="AN45" s="93"/>
      <c r="AO45" s="94"/>
      <c r="AP45" s="11"/>
      <c r="AQ45" s="93"/>
      <c r="AR45" s="94"/>
      <c r="AS45" s="11"/>
      <c r="AT45" s="93"/>
      <c r="AU45" s="94"/>
      <c r="AV45" s="11"/>
      <c r="AW45" s="93"/>
      <c r="AX45" s="94"/>
      <c r="AY45" s="11"/>
      <c r="AZ45" s="93"/>
      <c r="BA45" s="94"/>
      <c r="BB45" s="11"/>
      <c r="BC45" s="93"/>
      <c r="BD45" s="94"/>
      <c r="BE45" s="11"/>
      <c r="BF45" s="93"/>
      <c r="BG45" s="94"/>
      <c r="BH45" s="11"/>
      <c r="BI45" s="93"/>
      <c r="BJ45" s="94"/>
      <c r="BK45" s="11"/>
      <c r="BL45" s="93"/>
      <c r="BM45" s="94"/>
      <c r="BN45" s="11"/>
      <c r="BO45" s="93"/>
      <c r="BP45" s="94"/>
      <c r="BQ45" s="11"/>
      <c r="BR45" s="93"/>
      <c r="BS45" s="94"/>
      <c r="BT45" s="11"/>
      <c r="BU45" s="93"/>
      <c r="BV45" s="94"/>
      <c r="BW45" s="11"/>
      <c r="BX45" s="93"/>
      <c r="BY45" s="94"/>
      <c r="BZ45" s="11"/>
      <c r="CA45" s="93"/>
      <c r="CB45" s="94"/>
      <c r="CC45" s="11"/>
      <c r="CD45" s="93"/>
      <c r="CE45" s="94"/>
    </row>
    <row r="46" spans="1:83" ht="13.5" customHeight="1" x14ac:dyDescent="0.25">
      <c r="A46" s="88"/>
      <c r="C46" s="11"/>
      <c r="D46" s="93"/>
      <c r="E46" s="94"/>
      <c r="F46" s="11"/>
      <c r="G46" s="93"/>
      <c r="H46" s="94"/>
      <c r="I46" s="11"/>
      <c r="J46" s="93"/>
      <c r="K46" s="9"/>
      <c r="L46" s="11"/>
      <c r="M46" s="93"/>
      <c r="N46" s="94"/>
      <c r="O46" s="93"/>
      <c r="P46" s="93"/>
      <c r="Q46" s="9"/>
      <c r="R46" s="11"/>
      <c r="S46" s="93"/>
      <c r="T46" s="94"/>
      <c r="U46" s="11"/>
      <c r="V46" s="93"/>
      <c r="W46" s="94"/>
      <c r="X46" s="11"/>
      <c r="Y46" s="93"/>
      <c r="Z46" s="94"/>
      <c r="AA46" s="11"/>
      <c r="AB46" s="93"/>
      <c r="AC46" s="94"/>
      <c r="AD46" s="11"/>
      <c r="AE46" s="93"/>
      <c r="AF46" s="94"/>
      <c r="AG46" s="11"/>
      <c r="AH46" s="93"/>
      <c r="AI46" s="94"/>
      <c r="AJ46" s="11"/>
      <c r="AK46" s="93"/>
      <c r="AL46" s="94"/>
      <c r="AM46" s="11"/>
      <c r="AN46" s="93"/>
      <c r="AO46" s="94"/>
      <c r="AP46" s="11"/>
      <c r="AQ46" s="93"/>
      <c r="AR46" s="94"/>
      <c r="AS46" s="11"/>
      <c r="AT46" s="93"/>
      <c r="AU46" s="94"/>
      <c r="AV46" s="11"/>
      <c r="AW46" s="93"/>
      <c r="AX46" s="94"/>
      <c r="AY46" s="11"/>
      <c r="AZ46" s="93"/>
      <c r="BA46" s="94"/>
      <c r="BB46" s="11"/>
      <c r="BC46" s="93"/>
      <c r="BD46" s="94"/>
      <c r="BE46" s="11"/>
      <c r="BF46" s="93"/>
      <c r="BG46" s="94"/>
      <c r="BH46" s="11"/>
      <c r="BI46" s="93"/>
      <c r="BJ46" s="94"/>
      <c r="BK46" s="11"/>
      <c r="BL46" s="93"/>
      <c r="BM46" s="94"/>
      <c r="BN46" s="11"/>
      <c r="BO46" s="93"/>
      <c r="BP46" s="94"/>
      <c r="BQ46" s="11"/>
      <c r="BR46" s="93"/>
      <c r="BS46" s="94"/>
      <c r="BT46" s="11"/>
      <c r="BU46" s="93"/>
      <c r="BV46" s="94"/>
      <c r="BW46" s="11"/>
      <c r="BX46" s="93"/>
      <c r="BY46" s="94"/>
      <c r="BZ46" s="11"/>
      <c r="CA46" s="93"/>
      <c r="CB46" s="94"/>
      <c r="CC46" s="11"/>
      <c r="CD46" s="93"/>
      <c r="CE46" s="94"/>
    </row>
    <row r="47" spans="1:83" ht="13.5" customHeight="1" x14ac:dyDescent="0.25">
      <c r="A47" s="88"/>
      <c r="C47" s="11"/>
      <c r="D47" s="93"/>
      <c r="E47" s="94"/>
      <c r="F47" s="11"/>
      <c r="G47" s="93"/>
      <c r="H47" s="94"/>
      <c r="I47" s="11"/>
      <c r="J47" s="93"/>
      <c r="K47" s="9"/>
      <c r="L47" s="11"/>
      <c r="M47" s="93"/>
      <c r="N47" s="94"/>
      <c r="O47" s="93"/>
      <c r="P47" s="93"/>
      <c r="Q47" s="9"/>
      <c r="R47" s="11"/>
      <c r="S47" s="93"/>
      <c r="T47" s="94"/>
      <c r="U47" s="11"/>
      <c r="V47" s="93"/>
      <c r="W47" s="94"/>
      <c r="X47" s="11"/>
      <c r="Y47" s="93"/>
      <c r="Z47" s="94"/>
      <c r="AA47" s="11"/>
      <c r="AB47" s="93"/>
      <c r="AC47" s="94"/>
      <c r="AD47" s="11"/>
      <c r="AE47" s="93"/>
      <c r="AF47" s="94"/>
      <c r="AG47" s="11"/>
      <c r="AH47" s="93"/>
      <c r="AI47" s="94"/>
      <c r="AJ47" s="11"/>
      <c r="AK47" s="93"/>
      <c r="AL47" s="94"/>
      <c r="AM47" s="11"/>
      <c r="AN47" s="93"/>
      <c r="AO47" s="94"/>
      <c r="AP47" s="11"/>
      <c r="AQ47" s="93"/>
      <c r="AR47" s="94"/>
      <c r="AS47" s="11"/>
      <c r="AT47" s="93"/>
      <c r="AU47" s="94"/>
      <c r="AV47" s="11"/>
      <c r="AW47" s="93"/>
      <c r="AX47" s="94"/>
      <c r="AY47" s="11"/>
      <c r="AZ47" s="93"/>
      <c r="BA47" s="94"/>
      <c r="BB47" s="11"/>
      <c r="BC47" s="93"/>
      <c r="BD47" s="94"/>
      <c r="BE47" s="11"/>
      <c r="BF47" s="93"/>
      <c r="BG47" s="94"/>
      <c r="BH47" s="11"/>
      <c r="BI47" s="93"/>
      <c r="BJ47" s="94"/>
      <c r="BK47" s="11"/>
      <c r="BL47" s="93"/>
      <c r="BM47" s="94"/>
      <c r="BN47" s="11"/>
      <c r="BO47" s="93"/>
      <c r="BP47" s="94"/>
      <c r="BQ47" s="11"/>
      <c r="BR47" s="93"/>
      <c r="BS47" s="94"/>
      <c r="BT47" s="11"/>
      <c r="BU47" s="93"/>
      <c r="BV47" s="94"/>
      <c r="BW47" s="11"/>
      <c r="BX47" s="93"/>
      <c r="BY47" s="94"/>
      <c r="BZ47" s="11"/>
      <c r="CA47" s="93"/>
      <c r="CB47" s="94"/>
      <c r="CC47" s="11"/>
      <c r="CD47" s="93"/>
      <c r="CE47" s="94"/>
    </row>
    <row r="48" spans="1:83" ht="13.5" customHeight="1" x14ac:dyDescent="0.25">
      <c r="A48" s="88"/>
      <c r="C48" s="11"/>
      <c r="D48" s="93"/>
      <c r="E48" s="94"/>
      <c r="F48" s="11"/>
      <c r="G48" s="93"/>
      <c r="H48" s="94"/>
      <c r="I48" s="11"/>
      <c r="J48" s="93"/>
      <c r="K48" s="9"/>
      <c r="L48" s="11"/>
      <c r="M48" s="93"/>
      <c r="N48" s="94"/>
      <c r="O48" s="93"/>
      <c r="P48" s="93"/>
      <c r="Q48" s="9"/>
      <c r="R48" s="11"/>
      <c r="S48" s="93"/>
      <c r="T48" s="94"/>
      <c r="U48" s="11"/>
      <c r="V48" s="93"/>
      <c r="W48" s="94"/>
      <c r="X48" s="11"/>
      <c r="Y48" s="93"/>
      <c r="Z48" s="94"/>
      <c r="AA48" s="11"/>
      <c r="AB48" s="93"/>
      <c r="AC48" s="94"/>
      <c r="AD48" s="11"/>
      <c r="AE48" s="93"/>
      <c r="AF48" s="94"/>
      <c r="AG48" s="11"/>
      <c r="AH48" s="93"/>
      <c r="AI48" s="94"/>
      <c r="AJ48" s="11"/>
      <c r="AK48" s="93"/>
      <c r="AL48" s="94"/>
      <c r="AM48" s="11"/>
      <c r="AN48" s="93"/>
      <c r="AO48" s="94"/>
      <c r="AP48" s="11"/>
      <c r="AQ48" s="93"/>
      <c r="AR48" s="94"/>
      <c r="AS48" s="11"/>
      <c r="AT48" s="93"/>
      <c r="AU48" s="94"/>
      <c r="AV48" s="11"/>
      <c r="AW48" s="93"/>
      <c r="AX48" s="94"/>
      <c r="AY48" s="11"/>
      <c r="AZ48" s="93"/>
      <c r="BA48" s="94"/>
      <c r="BB48" s="11"/>
      <c r="BC48" s="93"/>
      <c r="BD48" s="94"/>
      <c r="BE48" s="11"/>
      <c r="BF48" s="93"/>
      <c r="BG48" s="94"/>
      <c r="BH48" s="11"/>
      <c r="BI48" s="93"/>
      <c r="BJ48" s="94"/>
      <c r="BK48" s="11"/>
      <c r="BL48" s="93"/>
      <c r="BM48" s="94"/>
      <c r="BN48" s="11"/>
      <c r="BO48" s="93"/>
      <c r="BP48" s="94"/>
      <c r="BQ48" s="11"/>
      <c r="BR48" s="93"/>
      <c r="BS48" s="94"/>
      <c r="BT48" s="11"/>
      <c r="BU48" s="93"/>
      <c r="BV48" s="94"/>
      <c r="BW48" s="11"/>
      <c r="BX48" s="93"/>
      <c r="BY48" s="94"/>
      <c r="BZ48" s="11"/>
      <c r="CA48" s="93"/>
      <c r="CB48" s="94"/>
      <c r="CC48" s="11"/>
      <c r="CD48" s="93"/>
      <c r="CE48" s="94"/>
    </row>
    <row r="49" spans="1:83" ht="13.5" customHeight="1" x14ac:dyDescent="0.25">
      <c r="A49" s="88"/>
      <c r="C49" s="11"/>
      <c r="D49" s="93"/>
      <c r="E49" s="94"/>
      <c r="F49" s="11"/>
      <c r="G49" s="93"/>
      <c r="H49" s="94"/>
      <c r="I49" s="11"/>
      <c r="J49" s="93"/>
      <c r="K49" s="9"/>
      <c r="L49" s="11"/>
      <c r="M49" s="93"/>
      <c r="N49" s="94"/>
      <c r="O49" s="93"/>
      <c r="P49" s="93"/>
      <c r="Q49" s="9"/>
      <c r="R49" s="11"/>
      <c r="S49" s="93"/>
      <c r="T49" s="94"/>
      <c r="U49" s="11"/>
      <c r="V49" s="93"/>
      <c r="W49" s="94"/>
      <c r="X49" s="11"/>
      <c r="Y49" s="93"/>
      <c r="Z49" s="94"/>
      <c r="AA49" s="11"/>
      <c r="AB49" s="93"/>
      <c r="AC49" s="94"/>
      <c r="AD49" s="11"/>
      <c r="AE49" s="93"/>
      <c r="AF49" s="94"/>
      <c r="AG49" s="11"/>
      <c r="AH49" s="93"/>
      <c r="AI49" s="94"/>
      <c r="AJ49" s="11"/>
      <c r="AK49" s="93"/>
      <c r="AL49" s="94"/>
      <c r="AM49" s="11"/>
      <c r="AN49" s="93"/>
      <c r="AO49" s="94"/>
      <c r="AP49" s="11"/>
      <c r="AQ49" s="93"/>
      <c r="AR49" s="94"/>
      <c r="AS49" s="11"/>
      <c r="AT49" s="93"/>
      <c r="AU49" s="94"/>
      <c r="AV49" s="11"/>
      <c r="AW49" s="93"/>
      <c r="AX49" s="94"/>
      <c r="AY49" s="11"/>
      <c r="AZ49" s="93"/>
      <c r="BA49" s="94"/>
      <c r="BB49" s="11"/>
      <c r="BC49" s="93"/>
      <c r="BD49" s="94"/>
      <c r="BE49" s="11"/>
      <c r="BF49" s="93"/>
      <c r="BG49" s="94"/>
      <c r="BH49" s="11"/>
      <c r="BI49" s="93"/>
      <c r="BJ49" s="94"/>
      <c r="BK49" s="11"/>
      <c r="BL49" s="93"/>
      <c r="BM49" s="94"/>
      <c r="BN49" s="11"/>
      <c r="BO49" s="93"/>
      <c r="BP49" s="94"/>
      <c r="BQ49" s="11"/>
      <c r="BR49" s="93"/>
      <c r="BS49" s="94"/>
      <c r="BT49" s="11"/>
      <c r="BU49" s="93"/>
      <c r="BV49" s="94"/>
      <c r="BW49" s="11"/>
      <c r="BX49" s="93"/>
      <c r="BY49" s="94"/>
      <c r="BZ49" s="11"/>
      <c r="CA49" s="93"/>
      <c r="CB49" s="94"/>
      <c r="CC49" s="11"/>
      <c r="CD49" s="93"/>
      <c r="CE49" s="94"/>
    </row>
    <row r="50" spans="1:83" ht="13.5" customHeight="1" x14ac:dyDescent="0.25">
      <c r="A50" s="88"/>
      <c r="C50" s="11"/>
      <c r="D50" s="93"/>
      <c r="E50" s="94"/>
      <c r="F50" s="11"/>
      <c r="G50" s="93"/>
      <c r="H50" s="94"/>
      <c r="I50" s="11"/>
      <c r="J50" s="93"/>
      <c r="K50" s="9"/>
      <c r="L50" s="11"/>
      <c r="M50" s="93"/>
      <c r="N50" s="94"/>
      <c r="O50" s="93"/>
      <c r="P50" s="93"/>
      <c r="Q50" s="9"/>
      <c r="R50" s="11"/>
      <c r="S50" s="93"/>
      <c r="T50" s="94"/>
      <c r="U50" s="11"/>
      <c r="V50" s="93"/>
      <c r="W50" s="94"/>
      <c r="X50" s="11"/>
      <c r="Y50" s="93"/>
      <c r="Z50" s="94"/>
      <c r="AA50" s="11"/>
      <c r="AB50" s="93"/>
      <c r="AC50" s="94"/>
      <c r="AD50" s="11"/>
      <c r="AE50" s="93"/>
      <c r="AF50" s="94"/>
      <c r="AG50" s="11"/>
      <c r="AH50" s="93"/>
      <c r="AI50" s="94"/>
      <c r="AJ50" s="11"/>
      <c r="AK50" s="93"/>
      <c r="AL50" s="94"/>
      <c r="AM50" s="11"/>
      <c r="AN50" s="93"/>
      <c r="AO50" s="94"/>
      <c r="AP50" s="11"/>
      <c r="AQ50" s="93"/>
      <c r="AR50" s="94"/>
      <c r="AS50" s="11"/>
      <c r="AT50" s="93"/>
      <c r="AU50" s="94"/>
      <c r="AV50" s="11"/>
      <c r="AW50" s="93"/>
      <c r="AX50" s="94"/>
      <c r="AY50" s="11"/>
      <c r="AZ50" s="93"/>
      <c r="BA50" s="94"/>
      <c r="BB50" s="11"/>
      <c r="BC50" s="93"/>
      <c r="BD50" s="94"/>
      <c r="BE50" s="11"/>
      <c r="BF50" s="93"/>
      <c r="BG50" s="94"/>
      <c r="BH50" s="11"/>
      <c r="BI50" s="93"/>
      <c r="BJ50" s="94"/>
      <c r="BK50" s="11"/>
      <c r="BL50" s="93"/>
      <c r="BM50" s="94"/>
      <c r="BN50" s="11"/>
      <c r="BO50" s="93"/>
      <c r="BP50" s="94"/>
      <c r="BQ50" s="11"/>
      <c r="BR50" s="93"/>
      <c r="BS50" s="94"/>
      <c r="BT50" s="11"/>
      <c r="BU50" s="93"/>
      <c r="BV50" s="94"/>
      <c r="BW50" s="11"/>
      <c r="BX50" s="93"/>
      <c r="BY50" s="94"/>
      <c r="BZ50" s="11"/>
      <c r="CA50" s="93"/>
      <c r="CB50" s="94"/>
      <c r="CC50" s="11"/>
      <c r="CD50" s="93"/>
      <c r="CE50" s="94"/>
    </row>
    <row r="51" spans="1:83" ht="13.5" customHeight="1" x14ac:dyDescent="0.25">
      <c r="A51" s="88"/>
      <c r="C51" s="11"/>
      <c r="D51" s="93"/>
      <c r="E51" s="94"/>
      <c r="F51" s="11"/>
      <c r="G51" s="93"/>
      <c r="H51" s="94"/>
      <c r="I51" s="11"/>
      <c r="J51" s="93"/>
      <c r="K51" s="9"/>
      <c r="L51" s="11"/>
      <c r="M51" s="93"/>
      <c r="N51" s="94"/>
      <c r="O51" s="93"/>
      <c r="P51" s="93"/>
      <c r="Q51" s="9"/>
      <c r="R51" s="11"/>
      <c r="S51" s="93"/>
      <c r="T51" s="94"/>
      <c r="U51" s="11"/>
      <c r="V51" s="93"/>
      <c r="W51" s="94"/>
      <c r="X51" s="11"/>
      <c r="Y51" s="93"/>
      <c r="Z51" s="94"/>
      <c r="AA51" s="11"/>
      <c r="AB51" s="93"/>
      <c r="AC51" s="94"/>
      <c r="AD51" s="11"/>
      <c r="AE51" s="93"/>
      <c r="AF51" s="94"/>
      <c r="AG51" s="11"/>
      <c r="AH51" s="93"/>
      <c r="AI51" s="94"/>
      <c r="AJ51" s="11"/>
      <c r="AK51" s="93"/>
      <c r="AL51" s="94"/>
      <c r="AM51" s="11"/>
      <c r="AN51" s="93"/>
      <c r="AO51" s="94"/>
      <c r="AP51" s="11"/>
      <c r="AQ51" s="93"/>
      <c r="AR51" s="94"/>
      <c r="AS51" s="11"/>
      <c r="AT51" s="93"/>
      <c r="AU51" s="94"/>
      <c r="AV51" s="11"/>
      <c r="AW51" s="93"/>
      <c r="AX51" s="94"/>
      <c r="AY51" s="11"/>
      <c r="AZ51" s="93"/>
      <c r="BA51" s="94"/>
      <c r="BB51" s="11"/>
      <c r="BC51" s="93"/>
      <c r="BD51" s="94"/>
      <c r="BE51" s="11"/>
      <c r="BF51" s="93"/>
      <c r="BG51" s="94"/>
      <c r="BH51" s="11"/>
      <c r="BI51" s="93"/>
      <c r="BJ51" s="94"/>
      <c r="BK51" s="11"/>
      <c r="BL51" s="93"/>
      <c r="BM51" s="94"/>
      <c r="BN51" s="11"/>
      <c r="BO51" s="93"/>
      <c r="BP51" s="94"/>
      <c r="BQ51" s="11"/>
      <c r="BR51" s="93"/>
      <c r="BS51" s="94"/>
      <c r="BT51" s="11"/>
      <c r="BU51" s="93"/>
      <c r="BV51" s="94"/>
      <c r="BW51" s="11"/>
      <c r="BX51" s="93"/>
      <c r="BY51" s="94"/>
      <c r="BZ51" s="11"/>
      <c r="CA51" s="93"/>
      <c r="CB51" s="94"/>
      <c r="CC51" s="11"/>
      <c r="CD51" s="93"/>
      <c r="CE51" s="94"/>
    </row>
    <row r="52" spans="1:83" ht="13.5" customHeight="1" x14ac:dyDescent="0.25">
      <c r="A52" s="88"/>
      <c r="C52" s="11"/>
      <c r="D52" s="93"/>
      <c r="E52" s="94"/>
      <c r="F52" s="11"/>
      <c r="G52" s="93"/>
      <c r="H52" s="94"/>
      <c r="I52" s="11"/>
      <c r="J52" s="93"/>
      <c r="K52" s="9"/>
      <c r="L52" s="11"/>
      <c r="M52" s="93"/>
      <c r="N52" s="94"/>
      <c r="O52" s="93"/>
      <c r="P52" s="93"/>
      <c r="Q52" s="9"/>
      <c r="R52" s="11"/>
      <c r="S52" s="93"/>
      <c r="T52" s="94"/>
      <c r="U52" s="11"/>
      <c r="V52" s="93"/>
      <c r="W52" s="94"/>
      <c r="X52" s="11"/>
      <c r="Y52" s="93"/>
      <c r="Z52" s="94"/>
      <c r="AA52" s="11"/>
      <c r="AB52" s="93"/>
      <c r="AC52" s="94"/>
      <c r="AD52" s="11"/>
      <c r="AE52" s="93"/>
      <c r="AF52" s="94"/>
      <c r="AG52" s="11"/>
      <c r="AH52" s="93"/>
      <c r="AI52" s="94"/>
      <c r="AJ52" s="11"/>
      <c r="AK52" s="93"/>
      <c r="AL52" s="94"/>
      <c r="AM52" s="11"/>
      <c r="AN52" s="93"/>
      <c r="AO52" s="94"/>
      <c r="AP52" s="11"/>
      <c r="AQ52" s="93"/>
      <c r="AR52" s="94"/>
      <c r="AS52" s="11"/>
      <c r="AT52" s="93"/>
      <c r="AU52" s="94"/>
      <c r="AV52" s="11"/>
      <c r="AW52" s="93"/>
      <c r="AX52" s="94"/>
      <c r="AY52" s="11"/>
      <c r="AZ52" s="93"/>
      <c r="BA52" s="94"/>
      <c r="BB52" s="11"/>
      <c r="BC52" s="93"/>
      <c r="BD52" s="94"/>
      <c r="BE52" s="11"/>
      <c r="BF52" s="93"/>
      <c r="BG52" s="94"/>
      <c r="BH52" s="11"/>
      <c r="BI52" s="93"/>
      <c r="BJ52" s="94"/>
      <c r="BK52" s="11"/>
      <c r="BL52" s="93"/>
      <c r="BM52" s="94"/>
      <c r="BN52" s="11"/>
      <c r="BO52" s="93"/>
      <c r="BP52" s="94"/>
      <c r="BQ52" s="11"/>
      <c r="BR52" s="93"/>
      <c r="BS52" s="94"/>
      <c r="BT52" s="11"/>
      <c r="BU52" s="93"/>
      <c r="BV52" s="94"/>
      <c r="BW52" s="11"/>
      <c r="BX52" s="93"/>
      <c r="BY52" s="94"/>
      <c r="BZ52" s="11"/>
      <c r="CA52" s="93"/>
      <c r="CB52" s="94"/>
      <c r="CC52" s="11"/>
      <c r="CD52" s="93"/>
      <c r="CE52" s="94"/>
    </row>
    <row r="53" spans="1:83" ht="13.5" customHeight="1" x14ac:dyDescent="0.25">
      <c r="A53" s="88"/>
      <c r="C53" s="11"/>
      <c r="D53" s="93"/>
      <c r="E53" s="94"/>
      <c r="F53" s="11"/>
      <c r="G53" s="93"/>
      <c r="H53" s="94"/>
      <c r="I53" s="11"/>
      <c r="J53" s="93"/>
      <c r="K53" s="9"/>
      <c r="L53" s="11"/>
      <c r="M53" s="93"/>
      <c r="N53" s="94"/>
      <c r="O53" s="93"/>
      <c r="P53" s="93"/>
      <c r="Q53" s="9"/>
      <c r="R53" s="11"/>
      <c r="S53" s="93"/>
      <c r="T53" s="94"/>
      <c r="U53" s="11"/>
      <c r="V53" s="93"/>
      <c r="W53" s="94"/>
      <c r="X53" s="11"/>
      <c r="Y53" s="93"/>
      <c r="Z53" s="94"/>
      <c r="AA53" s="11"/>
      <c r="AB53" s="93"/>
      <c r="AC53" s="94"/>
      <c r="AD53" s="11"/>
      <c r="AE53" s="93"/>
      <c r="AF53" s="94"/>
      <c r="AG53" s="11"/>
      <c r="AH53" s="93"/>
      <c r="AI53" s="94"/>
      <c r="AJ53" s="11"/>
      <c r="AK53" s="93"/>
      <c r="AL53" s="94"/>
      <c r="AM53" s="11"/>
      <c r="AN53" s="93"/>
      <c r="AO53" s="94"/>
      <c r="AP53" s="11"/>
      <c r="AQ53" s="93"/>
      <c r="AR53" s="94"/>
      <c r="AS53" s="11"/>
      <c r="AT53" s="93"/>
      <c r="AU53" s="94"/>
      <c r="AV53" s="11"/>
      <c r="AW53" s="93"/>
      <c r="AX53" s="94"/>
      <c r="AY53" s="11"/>
      <c r="AZ53" s="93"/>
      <c r="BA53" s="94"/>
      <c r="BB53" s="11"/>
      <c r="BC53" s="93"/>
      <c r="BD53" s="94"/>
      <c r="BE53" s="11"/>
      <c r="BF53" s="93"/>
      <c r="BG53" s="94"/>
      <c r="BH53" s="11"/>
      <c r="BI53" s="93"/>
      <c r="BJ53" s="94"/>
      <c r="BK53" s="11"/>
      <c r="BL53" s="93"/>
      <c r="BM53" s="94"/>
      <c r="BN53" s="11"/>
      <c r="BO53" s="93"/>
      <c r="BP53" s="94"/>
      <c r="BQ53" s="11"/>
      <c r="BR53" s="93"/>
      <c r="BS53" s="94"/>
      <c r="BT53" s="11"/>
      <c r="BU53" s="93"/>
      <c r="BV53" s="94"/>
      <c r="BW53" s="11"/>
      <c r="BX53" s="93"/>
      <c r="BY53" s="94"/>
      <c r="BZ53" s="11"/>
      <c r="CA53" s="93"/>
      <c r="CB53" s="94"/>
      <c r="CC53" s="11"/>
      <c r="CD53" s="93"/>
      <c r="CE53" s="94"/>
    </row>
    <row r="54" spans="1:83" ht="13.5" customHeight="1" x14ac:dyDescent="0.25">
      <c r="A54" s="88"/>
      <c r="C54" s="11"/>
      <c r="D54" s="93"/>
      <c r="E54" s="94"/>
      <c r="F54" s="11"/>
      <c r="G54" s="93"/>
      <c r="H54" s="94"/>
      <c r="I54" s="11"/>
      <c r="J54" s="93"/>
      <c r="K54" s="9"/>
      <c r="L54" s="11"/>
      <c r="M54" s="93"/>
      <c r="N54" s="94"/>
      <c r="O54" s="93"/>
      <c r="P54" s="93"/>
      <c r="Q54" s="9"/>
      <c r="R54" s="11"/>
      <c r="S54" s="93"/>
      <c r="T54" s="94"/>
      <c r="U54" s="11"/>
      <c r="V54" s="93"/>
      <c r="W54" s="94"/>
      <c r="X54" s="11"/>
      <c r="Y54" s="93"/>
      <c r="Z54" s="94"/>
      <c r="AA54" s="11"/>
      <c r="AB54" s="93"/>
      <c r="AC54" s="94"/>
      <c r="AD54" s="11"/>
      <c r="AE54" s="93"/>
      <c r="AF54" s="94"/>
      <c r="AG54" s="11"/>
      <c r="AH54" s="93"/>
      <c r="AI54" s="94"/>
      <c r="AJ54" s="11"/>
      <c r="AK54" s="93"/>
      <c r="AL54" s="94"/>
      <c r="AM54" s="11"/>
      <c r="AN54" s="93"/>
      <c r="AO54" s="94"/>
      <c r="AP54" s="11"/>
      <c r="AQ54" s="93"/>
      <c r="AR54" s="94"/>
      <c r="AS54" s="11"/>
      <c r="AT54" s="93"/>
      <c r="AU54" s="94"/>
      <c r="AV54" s="11"/>
      <c r="AW54" s="93"/>
      <c r="AX54" s="94"/>
      <c r="AY54" s="11"/>
      <c r="AZ54" s="93"/>
      <c r="BA54" s="94"/>
      <c r="BB54" s="11"/>
      <c r="BC54" s="93"/>
      <c r="BD54" s="94"/>
      <c r="BE54" s="11"/>
      <c r="BF54" s="93"/>
      <c r="BG54" s="94"/>
      <c r="BH54" s="11"/>
      <c r="BI54" s="93"/>
      <c r="BJ54" s="94"/>
      <c r="BK54" s="11"/>
      <c r="BL54" s="93"/>
      <c r="BM54" s="94"/>
      <c r="BN54" s="11"/>
      <c r="BO54" s="93"/>
      <c r="BP54" s="94"/>
      <c r="BQ54" s="11"/>
      <c r="BR54" s="93"/>
      <c r="BS54" s="94"/>
      <c r="BT54" s="11"/>
      <c r="BU54" s="93"/>
      <c r="BV54" s="94"/>
      <c r="BW54" s="11"/>
      <c r="BX54" s="93"/>
      <c r="BY54" s="94"/>
      <c r="BZ54" s="11"/>
      <c r="CA54" s="93"/>
      <c r="CB54" s="94"/>
      <c r="CC54" s="11"/>
      <c r="CD54" s="93"/>
      <c r="CE54" s="94"/>
    </row>
    <row r="55" spans="1:83" ht="13.5" customHeight="1" x14ac:dyDescent="0.25">
      <c r="A55" s="88"/>
      <c r="C55" s="11"/>
      <c r="D55" s="93"/>
      <c r="E55" s="94"/>
      <c r="F55" s="11"/>
      <c r="G55" s="93"/>
      <c r="H55" s="94"/>
      <c r="I55" s="11"/>
      <c r="J55" s="93"/>
      <c r="K55" s="9"/>
      <c r="L55" s="11"/>
      <c r="M55" s="93"/>
      <c r="N55" s="94"/>
      <c r="O55" s="93"/>
      <c r="P55" s="93"/>
      <c r="Q55" s="9"/>
      <c r="R55" s="11"/>
      <c r="S55" s="93"/>
      <c r="T55" s="94"/>
      <c r="U55" s="11"/>
      <c r="V55" s="93"/>
      <c r="W55" s="94"/>
      <c r="X55" s="11"/>
      <c r="Y55" s="93"/>
      <c r="Z55" s="94"/>
      <c r="AA55" s="11"/>
      <c r="AB55" s="93"/>
      <c r="AC55" s="94"/>
      <c r="AD55" s="11"/>
      <c r="AE55" s="93"/>
      <c r="AF55" s="94"/>
      <c r="AG55" s="11"/>
      <c r="AH55" s="93"/>
      <c r="AI55" s="94"/>
      <c r="AJ55" s="11"/>
      <c r="AK55" s="93"/>
      <c r="AL55" s="94"/>
      <c r="AM55" s="11"/>
      <c r="AN55" s="93"/>
      <c r="AO55" s="94"/>
      <c r="AP55" s="11"/>
      <c r="AQ55" s="93"/>
      <c r="AR55" s="94"/>
      <c r="AS55" s="11"/>
      <c r="AT55" s="93"/>
      <c r="AU55" s="94"/>
      <c r="AV55" s="11"/>
      <c r="AW55" s="93"/>
      <c r="AX55" s="94"/>
      <c r="AY55" s="11"/>
      <c r="AZ55" s="93"/>
      <c r="BA55" s="94"/>
      <c r="BB55" s="11"/>
      <c r="BC55" s="93"/>
      <c r="BD55" s="94"/>
      <c r="BE55" s="11"/>
      <c r="BF55" s="93"/>
      <c r="BG55" s="94"/>
      <c r="BH55" s="11"/>
      <c r="BI55" s="93"/>
      <c r="BJ55" s="94"/>
      <c r="BK55" s="11"/>
      <c r="BL55" s="93"/>
      <c r="BM55" s="94"/>
      <c r="BN55" s="11"/>
      <c r="BO55" s="93"/>
      <c r="BP55" s="94"/>
      <c r="BQ55" s="11"/>
      <c r="BR55" s="93"/>
      <c r="BS55" s="94"/>
      <c r="BT55" s="11"/>
      <c r="BU55" s="93"/>
      <c r="BV55" s="94"/>
      <c r="BW55" s="11"/>
      <c r="BX55" s="93"/>
      <c r="BY55" s="94"/>
      <c r="BZ55" s="11"/>
      <c r="CA55" s="93"/>
      <c r="CB55" s="94"/>
      <c r="CC55" s="11"/>
      <c r="CD55" s="93"/>
      <c r="CE55" s="94"/>
    </row>
    <row r="56" spans="1:83" ht="13.5" customHeight="1" x14ac:dyDescent="0.25">
      <c r="A56" s="88"/>
      <c r="C56" s="11"/>
      <c r="D56" s="93"/>
      <c r="E56" s="94"/>
      <c r="F56" s="11"/>
      <c r="G56" s="93"/>
      <c r="H56" s="94"/>
      <c r="I56" s="11"/>
      <c r="J56" s="93"/>
      <c r="K56" s="9"/>
      <c r="L56" s="11"/>
      <c r="M56" s="93"/>
      <c r="N56" s="94"/>
      <c r="O56" s="93"/>
      <c r="P56" s="93"/>
      <c r="Q56" s="9"/>
      <c r="R56" s="11"/>
      <c r="S56" s="93"/>
      <c r="T56" s="94"/>
      <c r="U56" s="11"/>
      <c r="V56" s="93"/>
      <c r="W56" s="94"/>
      <c r="X56" s="11"/>
      <c r="Y56" s="93"/>
      <c r="Z56" s="94"/>
      <c r="AA56" s="11"/>
      <c r="AB56" s="93"/>
      <c r="AC56" s="94"/>
      <c r="AD56" s="11"/>
      <c r="AE56" s="93"/>
      <c r="AF56" s="94"/>
      <c r="AG56" s="11"/>
      <c r="AH56" s="93"/>
      <c r="AI56" s="94"/>
      <c r="AJ56" s="11"/>
      <c r="AK56" s="93"/>
      <c r="AL56" s="94"/>
      <c r="AM56" s="11"/>
      <c r="AN56" s="93"/>
      <c r="AO56" s="94"/>
      <c r="AP56" s="11"/>
      <c r="AQ56" s="93"/>
      <c r="AR56" s="94"/>
      <c r="AS56" s="11"/>
      <c r="AT56" s="93"/>
      <c r="AU56" s="94"/>
      <c r="AV56" s="11"/>
      <c r="AW56" s="93"/>
      <c r="AX56" s="94"/>
      <c r="AY56" s="11"/>
      <c r="AZ56" s="93"/>
      <c r="BA56" s="94"/>
      <c r="BB56" s="11"/>
      <c r="BC56" s="93"/>
      <c r="BD56" s="94"/>
      <c r="BE56" s="11"/>
      <c r="BF56" s="93"/>
      <c r="BG56" s="94"/>
      <c r="BH56" s="11"/>
      <c r="BI56" s="93"/>
      <c r="BJ56" s="94"/>
      <c r="BK56" s="11"/>
      <c r="BL56" s="93"/>
      <c r="BM56" s="94"/>
      <c r="BN56" s="11"/>
      <c r="BO56" s="93"/>
      <c r="BP56" s="94"/>
      <c r="BQ56" s="11"/>
      <c r="BR56" s="93"/>
      <c r="BS56" s="94"/>
      <c r="BT56" s="11"/>
      <c r="BU56" s="93"/>
      <c r="BV56" s="94"/>
      <c r="BW56" s="11"/>
      <c r="BX56" s="93"/>
      <c r="BY56" s="94"/>
      <c r="BZ56" s="11"/>
      <c r="CA56" s="93"/>
      <c r="CB56" s="94"/>
      <c r="CC56" s="11"/>
      <c r="CD56" s="93"/>
      <c r="CE56" s="94"/>
    </row>
    <row r="57" spans="1:83" ht="13.5" customHeight="1" x14ac:dyDescent="0.25">
      <c r="A57" s="88"/>
      <c r="C57" s="11"/>
      <c r="D57" s="93"/>
      <c r="E57" s="94"/>
      <c r="F57" s="11"/>
      <c r="G57" s="93"/>
      <c r="H57" s="94"/>
      <c r="I57" s="11"/>
      <c r="J57" s="93"/>
      <c r="K57" s="9"/>
      <c r="L57" s="11"/>
      <c r="M57" s="93"/>
      <c r="N57" s="94"/>
      <c r="O57" s="93"/>
      <c r="P57" s="93"/>
      <c r="Q57" s="9"/>
      <c r="R57" s="11"/>
      <c r="S57" s="93"/>
      <c r="T57" s="94"/>
      <c r="U57" s="11"/>
      <c r="V57" s="93"/>
      <c r="W57" s="94"/>
      <c r="X57" s="11"/>
      <c r="Y57" s="93"/>
      <c r="Z57" s="94"/>
      <c r="AA57" s="11"/>
      <c r="AB57" s="93"/>
      <c r="AC57" s="94"/>
      <c r="AD57" s="11"/>
      <c r="AE57" s="93"/>
      <c r="AF57" s="94"/>
      <c r="AG57" s="11"/>
      <c r="AH57" s="93"/>
      <c r="AI57" s="94"/>
      <c r="AJ57" s="11"/>
      <c r="AK57" s="93"/>
      <c r="AL57" s="94"/>
      <c r="AM57" s="11"/>
      <c r="AN57" s="93"/>
      <c r="AO57" s="94"/>
      <c r="AP57" s="11"/>
      <c r="AQ57" s="93"/>
      <c r="AR57" s="94"/>
      <c r="AS57" s="11"/>
      <c r="AT57" s="93"/>
      <c r="AU57" s="94"/>
      <c r="AV57" s="11"/>
      <c r="AW57" s="93"/>
      <c r="AX57" s="94"/>
      <c r="AY57" s="11"/>
      <c r="AZ57" s="93"/>
      <c r="BA57" s="94"/>
      <c r="BB57" s="11"/>
      <c r="BC57" s="93"/>
      <c r="BD57" s="94"/>
      <c r="BE57" s="11"/>
      <c r="BF57" s="93"/>
      <c r="BG57" s="94"/>
      <c r="BH57" s="11"/>
      <c r="BI57" s="93"/>
      <c r="BJ57" s="94"/>
      <c r="BK57" s="11"/>
      <c r="BL57" s="93"/>
      <c r="BM57" s="94"/>
      <c r="BN57" s="11"/>
      <c r="BO57" s="93"/>
      <c r="BP57" s="94"/>
      <c r="BQ57" s="11"/>
      <c r="BR57" s="93"/>
      <c r="BS57" s="94"/>
      <c r="BT57" s="11"/>
      <c r="BU57" s="93"/>
      <c r="BV57" s="94"/>
      <c r="BW57" s="11"/>
      <c r="BX57" s="93"/>
      <c r="BY57" s="94"/>
      <c r="BZ57" s="11"/>
      <c r="CA57" s="93"/>
      <c r="CB57" s="94"/>
      <c r="CC57" s="11"/>
      <c r="CD57" s="93"/>
      <c r="CE57" s="94"/>
    </row>
    <row r="58" spans="1:83" ht="13.5" customHeight="1" x14ac:dyDescent="0.25">
      <c r="A58" s="88"/>
      <c r="C58" s="11"/>
      <c r="D58" s="93"/>
      <c r="E58" s="94"/>
      <c r="F58" s="11"/>
      <c r="G58" s="93"/>
      <c r="H58" s="94"/>
      <c r="I58" s="11"/>
      <c r="J58" s="93"/>
      <c r="K58" s="9"/>
      <c r="L58" s="11"/>
      <c r="M58" s="93"/>
      <c r="N58" s="94"/>
      <c r="O58" s="93"/>
      <c r="P58" s="93"/>
      <c r="Q58" s="9"/>
      <c r="R58" s="11"/>
      <c r="S58" s="93"/>
      <c r="T58" s="94"/>
      <c r="U58" s="11"/>
      <c r="V58" s="93"/>
      <c r="W58" s="94"/>
      <c r="X58" s="11"/>
      <c r="Y58" s="93"/>
      <c r="Z58" s="94"/>
      <c r="AA58" s="11"/>
      <c r="AB58" s="93"/>
      <c r="AC58" s="94"/>
      <c r="AD58" s="11"/>
      <c r="AE58" s="93"/>
      <c r="AF58" s="94"/>
      <c r="AG58" s="11"/>
      <c r="AH58" s="93"/>
      <c r="AI58" s="94"/>
      <c r="AJ58" s="11"/>
      <c r="AK58" s="93"/>
      <c r="AL58" s="94"/>
      <c r="AM58" s="11"/>
      <c r="AN58" s="93"/>
      <c r="AO58" s="94"/>
      <c r="AP58" s="11"/>
      <c r="AQ58" s="93"/>
      <c r="AR58" s="94"/>
      <c r="AS58" s="11"/>
      <c r="AT58" s="93"/>
      <c r="AU58" s="94"/>
      <c r="AV58" s="11"/>
      <c r="AW58" s="93"/>
      <c r="AX58" s="94"/>
      <c r="AY58" s="11"/>
      <c r="AZ58" s="93"/>
      <c r="BA58" s="94"/>
      <c r="BB58" s="11"/>
      <c r="BC58" s="93"/>
      <c r="BD58" s="94"/>
      <c r="BE58" s="11"/>
      <c r="BF58" s="93"/>
      <c r="BG58" s="94"/>
      <c r="BH58" s="11"/>
      <c r="BI58" s="93"/>
      <c r="BJ58" s="94"/>
      <c r="BK58" s="11"/>
      <c r="BL58" s="93"/>
      <c r="BM58" s="94"/>
      <c r="BN58" s="11"/>
      <c r="BO58" s="93"/>
      <c r="BP58" s="94"/>
      <c r="BQ58" s="11"/>
      <c r="BR58" s="93"/>
      <c r="BS58" s="94"/>
      <c r="BT58" s="11"/>
      <c r="BU58" s="93"/>
      <c r="BV58" s="94"/>
      <c r="BW58" s="11"/>
      <c r="BX58" s="93"/>
      <c r="BY58" s="94"/>
      <c r="BZ58" s="11"/>
      <c r="CA58" s="93"/>
      <c r="CB58" s="94"/>
      <c r="CC58" s="11"/>
      <c r="CD58" s="93"/>
      <c r="CE58" s="94"/>
    </row>
    <row r="59" spans="1:83" ht="13.5" customHeight="1" x14ac:dyDescent="0.25">
      <c r="A59" s="88"/>
      <c r="C59" s="11"/>
      <c r="D59" s="93"/>
      <c r="E59" s="94"/>
      <c r="F59" s="11"/>
      <c r="G59" s="93"/>
      <c r="H59" s="94"/>
      <c r="I59" s="11"/>
      <c r="J59" s="93"/>
      <c r="K59" s="9"/>
      <c r="L59" s="11"/>
      <c r="M59" s="93"/>
      <c r="N59" s="94"/>
      <c r="O59" s="93"/>
      <c r="P59" s="93"/>
      <c r="Q59" s="9"/>
      <c r="R59" s="11"/>
      <c r="S59" s="93"/>
      <c r="T59" s="94"/>
      <c r="U59" s="11"/>
      <c r="V59" s="93"/>
      <c r="W59" s="94"/>
      <c r="X59" s="11"/>
      <c r="Y59" s="93"/>
      <c r="Z59" s="94"/>
      <c r="AA59" s="11"/>
      <c r="AB59" s="93"/>
      <c r="AC59" s="94"/>
      <c r="AD59" s="11"/>
      <c r="AE59" s="93"/>
      <c r="AF59" s="94"/>
      <c r="AG59" s="11"/>
      <c r="AH59" s="93"/>
      <c r="AI59" s="94"/>
      <c r="AJ59" s="11"/>
      <c r="AK59" s="93"/>
      <c r="AL59" s="94"/>
      <c r="AM59" s="11"/>
      <c r="AN59" s="93"/>
      <c r="AO59" s="94"/>
      <c r="AP59" s="11"/>
      <c r="AQ59" s="93"/>
      <c r="AR59" s="94"/>
      <c r="AS59" s="11"/>
      <c r="AT59" s="93"/>
      <c r="AU59" s="94"/>
      <c r="AV59" s="11"/>
      <c r="AW59" s="93"/>
      <c r="AX59" s="94"/>
      <c r="AY59" s="11"/>
      <c r="AZ59" s="93"/>
      <c r="BA59" s="94"/>
      <c r="BB59" s="11"/>
      <c r="BC59" s="93"/>
      <c r="BD59" s="94"/>
      <c r="BE59" s="11"/>
      <c r="BF59" s="93"/>
      <c r="BG59" s="94"/>
      <c r="BH59" s="11"/>
      <c r="BI59" s="93"/>
      <c r="BJ59" s="94"/>
      <c r="BK59" s="11"/>
      <c r="BL59" s="93"/>
      <c r="BM59" s="94"/>
      <c r="BN59" s="11"/>
      <c r="BO59" s="93"/>
      <c r="BP59" s="94"/>
      <c r="BQ59" s="11"/>
      <c r="BR59" s="93"/>
      <c r="BS59" s="94"/>
      <c r="BT59" s="11"/>
      <c r="BU59" s="93"/>
      <c r="BV59" s="94"/>
      <c r="BW59" s="11"/>
      <c r="BX59" s="93"/>
      <c r="BY59" s="94"/>
      <c r="BZ59" s="11"/>
      <c r="CA59" s="93"/>
      <c r="CB59" s="94"/>
      <c r="CC59" s="11"/>
      <c r="CD59" s="93"/>
      <c r="CE59" s="94"/>
    </row>
    <row r="60" spans="1:83" ht="13.5" customHeight="1" x14ac:dyDescent="0.25">
      <c r="A60" s="88"/>
      <c r="C60" s="11"/>
      <c r="D60" s="93"/>
      <c r="E60" s="94"/>
      <c r="F60" s="11"/>
      <c r="G60" s="93"/>
      <c r="H60" s="94"/>
      <c r="I60" s="11"/>
      <c r="J60" s="93"/>
      <c r="K60" s="9"/>
      <c r="L60" s="11"/>
      <c r="M60" s="93"/>
      <c r="N60" s="94"/>
      <c r="O60" s="93"/>
      <c r="P60" s="93"/>
      <c r="Q60" s="9"/>
      <c r="R60" s="11"/>
      <c r="S60" s="93"/>
      <c r="T60" s="94"/>
      <c r="U60" s="11"/>
      <c r="V60" s="93"/>
      <c r="W60" s="94"/>
      <c r="X60" s="11"/>
      <c r="Y60" s="93"/>
      <c r="Z60" s="94"/>
      <c r="AA60" s="11"/>
      <c r="AB60" s="93"/>
      <c r="AC60" s="94"/>
      <c r="AD60" s="11"/>
      <c r="AE60" s="93"/>
      <c r="AF60" s="94"/>
      <c r="AG60" s="11"/>
      <c r="AH60" s="93"/>
      <c r="AI60" s="94"/>
      <c r="AJ60" s="11"/>
      <c r="AK60" s="93"/>
      <c r="AL60" s="94"/>
      <c r="AM60" s="11"/>
      <c r="AN60" s="93"/>
      <c r="AO60" s="94"/>
      <c r="AP60" s="11"/>
      <c r="AQ60" s="93"/>
      <c r="AR60" s="94"/>
      <c r="AS60" s="11"/>
      <c r="AT60" s="93"/>
      <c r="AU60" s="94"/>
      <c r="AV60" s="11"/>
      <c r="AW60" s="93"/>
      <c r="AX60" s="94"/>
      <c r="AY60" s="11"/>
      <c r="AZ60" s="93"/>
      <c r="BA60" s="94"/>
      <c r="BB60" s="11"/>
      <c r="BC60" s="93"/>
      <c r="BD60" s="94"/>
      <c r="BE60" s="11"/>
      <c r="BF60" s="93"/>
      <c r="BG60" s="94"/>
      <c r="BH60" s="11"/>
      <c r="BI60" s="93"/>
      <c r="BJ60" s="94"/>
      <c r="BK60" s="11"/>
      <c r="BL60" s="93"/>
      <c r="BM60" s="94"/>
      <c r="BN60" s="11"/>
      <c r="BO60" s="93"/>
      <c r="BP60" s="94"/>
      <c r="BQ60" s="11"/>
      <c r="BR60" s="93"/>
      <c r="BS60" s="94"/>
      <c r="BT60" s="11"/>
      <c r="BU60" s="93"/>
      <c r="BV60" s="94"/>
      <c r="BW60" s="11"/>
      <c r="BX60" s="93"/>
      <c r="BY60" s="94"/>
      <c r="BZ60" s="11"/>
      <c r="CA60" s="93"/>
      <c r="CB60" s="94"/>
      <c r="CC60" s="11"/>
      <c r="CD60" s="93"/>
      <c r="CE60" s="94"/>
    </row>
    <row r="61" spans="1:83" ht="13.5" customHeight="1" x14ac:dyDescent="0.25">
      <c r="A61" s="88"/>
      <c r="C61" s="11"/>
      <c r="D61" s="93"/>
      <c r="E61" s="94"/>
      <c r="F61" s="11"/>
      <c r="G61" s="93"/>
      <c r="H61" s="94"/>
      <c r="I61" s="11"/>
      <c r="J61" s="93"/>
      <c r="K61" s="9"/>
      <c r="L61" s="11"/>
      <c r="M61" s="93"/>
      <c r="N61" s="94"/>
      <c r="O61" s="93"/>
      <c r="P61" s="93"/>
      <c r="Q61" s="9"/>
      <c r="R61" s="11"/>
      <c r="S61" s="93"/>
      <c r="T61" s="94"/>
      <c r="U61" s="11"/>
      <c r="V61" s="93"/>
      <c r="W61" s="94"/>
      <c r="X61" s="11"/>
      <c r="Y61" s="93"/>
      <c r="Z61" s="94"/>
      <c r="AA61" s="11"/>
      <c r="AB61" s="93"/>
      <c r="AC61" s="94"/>
      <c r="AD61" s="11"/>
      <c r="AE61" s="93"/>
      <c r="AF61" s="94"/>
      <c r="AG61" s="11"/>
      <c r="AH61" s="93"/>
      <c r="AI61" s="94"/>
      <c r="AJ61" s="11"/>
      <c r="AK61" s="93"/>
      <c r="AL61" s="94"/>
      <c r="AM61" s="11"/>
      <c r="AN61" s="93"/>
      <c r="AO61" s="94"/>
      <c r="AP61" s="11"/>
      <c r="AQ61" s="93"/>
      <c r="AR61" s="94"/>
      <c r="AS61" s="11"/>
      <c r="AT61" s="93"/>
      <c r="AU61" s="94"/>
      <c r="AV61" s="11"/>
      <c r="AW61" s="93"/>
      <c r="AX61" s="94"/>
      <c r="AY61" s="11"/>
      <c r="AZ61" s="93"/>
      <c r="BA61" s="94"/>
      <c r="BB61" s="11"/>
      <c r="BC61" s="93"/>
      <c r="BD61" s="94"/>
      <c r="BE61" s="11"/>
      <c r="BF61" s="93"/>
      <c r="BG61" s="94"/>
      <c r="BH61" s="11"/>
      <c r="BI61" s="93"/>
      <c r="BJ61" s="94"/>
      <c r="BK61" s="11"/>
      <c r="BL61" s="93"/>
      <c r="BM61" s="94"/>
      <c r="BN61" s="11"/>
      <c r="BO61" s="93"/>
      <c r="BP61" s="94"/>
      <c r="BQ61" s="11"/>
      <c r="BR61" s="93"/>
      <c r="BS61" s="94"/>
      <c r="BT61" s="11"/>
      <c r="BU61" s="93"/>
      <c r="BV61" s="94"/>
      <c r="BW61" s="11"/>
      <c r="BX61" s="93"/>
      <c r="BY61" s="94"/>
      <c r="BZ61" s="11"/>
      <c r="CA61" s="93"/>
      <c r="CB61" s="94"/>
      <c r="CC61" s="11"/>
      <c r="CD61" s="93"/>
      <c r="CE61" s="94"/>
    </row>
    <row r="62" spans="1:83" ht="13.5" customHeight="1" x14ac:dyDescent="0.25">
      <c r="A62" s="88"/>
      <c r="C62" s="11"/>
      <c r="D62" s="93"/>
      <c r="E62" s="94"/>
      <c r="F62" s="11"/>
      <c r="G62" s="93"/>
      <c r="H62" s="94"/>
      <c r="I62" s="11"/>
      <c r="J62" s="93"/>
      <c r="K62" s="9"/>
      <c r="L62" s="11"/>
      <c r="M62" s="93"/>
      <c r="N62" s="94"/>
      <c r="O62" s="93"/>
      <c r="P62" s="93"/>
      <c r="Q62" s="9"/>
      <c r="R62" s="11"/>
      <c r="S62" s="93"/>
      <c r="T62" s="94"/>
      <c r="U62" s="11"/>
      <c r="V62" s="93"/>
      <c r="W62" s="94"/>
      <c r="X62" s="11"/>
      <c r="Y62" s="93"/>
      <c r="Z62" s="94"/>
      <c r="AA62" s="11"/>
      <c r="AB62" s="93"/>
      <c r="AC62" s="94"/>
      <c r="AD62" s="11"/>
      <c r="AE62" s="93"/>
      <c r="AF62" s="94"/>
      <c r="AG62" s="11"/>
      <c r="AH62" s="93"/>
      <c r="AI62" s="94"/>
      <c r="AJ62" s="11"/>
      <c r="AK62" s="93"/>
      <c r="AL62" s="94"/>
      <c r="AM62" s="11"/>
      <c r="AN62" s="93"/>
      <c r="AO62" s="94"/>
      <c r="AP62" s="11"/>
      <c r="AQ62" s="93"/>
      <c r="AR62" s="94"/>
      <c r="AS62" s="11"/>
      <c r="AT62" s="93"/>
      <c r="AU62" s="94"/>
      <c r="AV62" s="11"/>
      <c r="AW62" s="93"/>
      <c r="AX62" s="94"/>
      <c r="AY62" s="11"/>
      <c r="AZ62" s="93"/>
      <c r="BA62" s="94"/>
      <c r="BB62" s="11"/>
      <c r="BC62" s="93"/>
      <c r="BD62" s="94"/>
      <c r="BE62" s="11"/>
      <c r="BF62" s="93"/>
      <c r="BG62" s="94"/>
      <c r="BH62" s="11"/>
      <c r="BI62" s="93"/>
      <c r="BJ62" s="94"/>
      <c r="BK62" s="11"/>
      <c r="BL62" s="93"/>
      <c r="BM62" s="94"/>
      <c r="BN62" s="11"/>
      <c r="BO62" s="93"/>
      <c r="BP62" s="94"/>
      <c r="BQ62" s="11"/>
      <c r="BR62" s="93"/>
      <c r="BS62" s="94"/>
      <c r="BT62" s="11"/>
      <c r="BU62" s="93"/>
      <c r="BV62" s="94"/>
      <c r="BW62" s="11"/>
      <c r="BX62" s="93"/>
      <c r="BY62" s="94"/>
      <c r="BZ62" s="11"/>
      <c r="CA62" s="93"/>
      <c r="CB62" s="94"/>
      <c r="CC62" s="11"/>
      <c r="CD62" s="93"/>
      <c r="CE62" s="94"/>
    </row>
    <row r="63" spans="1:83" ht="13.5" customHeight="1" x14ac:dyDescent="0.25">
      <c r="A63" s="88"/>
      <c r="C63" s="11"/>
      <c r="D63" s="93"/>
      <c r="E63" s="94"/>
      <c r="F63" s="11"/>
      <c r="G63" s="93"/>
      <c r="H63" s="94"/>
      <c r="I63" s="11"/>
      <c r="J63" s="93"/>
      <c r="K63" s="9"/>
      <c r="L63" s="11"/>
      <c r="M63" s="93"/>
      <c r="N63" s="94"/>
      <c r="O63" s="93"/>
      <c r="P63" s="93"/>
      <c r="Q63" s="9"/>
      <c r="R63" s="11"/>
      <c r="S63" s="93"/>
      <c r="T63" s="94"/>
      <c r="U63" s="11"/>
      <c r="V63" s="93"/>
      <c r="W63" s="94"/>
      <c r="X63" s="11"/>
      <c r="Y63" s="93"/>
      <c r="Z63" s="94"/>
      <c r="AA63" s="11"/>
      <c r="AB63" s="93"/>
      <c r="AC63" s="94"/>
      <c r="AD63" s="11"/>
      <c r="AE63" s="93"/>
      <c r="AF63" s="94"/>
      <c r="AG63" s="11"/>
      <c r="AH63" s="93"/>
      <c r="AI63" s="94"/>
      <c r="AJ63" s="11"/>
      <c r="AK63" s="93"/>
      <c r="AL63" s="94"/>
      <c r="AM63" s="11"/>
      <c r="AN63" s="93"/>
      <c r="AO63" s="94"/>
      <c r="AP63" s="11"/>
      <c r="AQ63" s="93"/>
      <c r="AR63" s="94"/>
      <c r="AS63" s="11"/>
      <c r="AT63" s="93"/>
      <c r="AU63" s="94"/>
      <c r="AV63" s="11"/>
      <c r="AW63" s="93"/>
      <c r="AX63" s="94"/>
      <c r="AY63" s="11"/>
      <c r="AZ63" s="93"/>
      <c r="BA63" s="94"/>
      <c r="BB63" s="11"/>
      <c r="BC63" s="93"/>
      <c r="BD63" s="94"/>
      <c r="BE63" s="11"/>
      <c r="BF63" s="93"/>
      <c r="BG63" s="94"/>
      <c r="BH63" s="11"/>
      <c r="BI63" s="93"/>
      <c r="BJ63" s="94"/>
      <c r="BK63" s="11"/>
      <c r="BL63" s="93"/>
      <c r="BM63" s="94"/>
      <c r="BN63" s="11"/>
      <c r="BO63" s="93"/>
      <c r="BP63" s="94"/>
      <c r="BQ63" s="11"/>
      <c r="BR63" s="93"/>
      <c r="BS63" s="94"/>
      <c r="BT63" s="11"/>
      <c r="BU63" s="93"/>
      <c r="BV63" s="94"/>
      <c r="BW63" s="11"/>
      <c r="BX63" s="93"/>
      <c r="BY63" s="94"/>
      <c r="BZ63" s="11"/>
      <c r="CA63" s="93"/>
      <c r="CB63" s="94"/>
      <c r="CC63" s="11"/>
      <c r="CD63" s="93"/>
      <c r="CE63" s="94"/>
    </row>
    <row r="64" spans="1:83" ht="13.5" customHeight="1" x14ac:dyDescent="0.25">
      <c r="A64" s="88"/>
      <c r="C64" s="11"/>
      <c r="D64" s="93"/>
      <c r="E64" s="94"/>
      <c r="F64" s="11"/>
      <c r="G64" s="93"/>
      <c r="H64" s="94"/>
      <c r="I64" s="11"/>
      <c r="J64" s="93"/>
      <c r="K64" s="9"/>
      <c r="L64" s="11"/>
      <c r="M64" s="93"/>
      <c r="N64" s="94"/>
      <c r="O64" s="93"/>
      <c r="P64" s="93"/>
      <c r="Q64" s="9"/>
      <c r="R64" s="11"/>
      <c r="S64" s="93"/>
      <c r="T64" s="94"/>
      <c r="U64" s="11"/>
      <c r="V64" s="93"/>
      <c r="W64" s="94"/>
      <c r="X64" s="11"/>
      <c r="Y64" s="93"/>
      <c r="Z64" s="94"/>
      <c r="AA64" s="11"/>
      <c r="AB64" s="93"/>
      <c r="AC64" s="94"/>
      <c r="AD64" s="11"/>
      <c r="AE64" s="93"/>
      <c r="AF64" s="94"/>
      <c r="AG64" s="11"/>
      <c r="AH64" s="93"/>
      <c r="AI64" s="94"/>
      <c r="AJ64" s="11"/>
      <c r="AK64" s="93"/>
      <c r="AL64" s="94"/>
      <c r="AM64" s="11"/>
      <c r="AN64" s="93"/>
      <c r="AO64" s="94"/>
      <c r="AP64" s="11"/>
      <c r="AQ64" s="93"/>
      <c r="AR64" s="94"/>
      <c r="AS64" s="11"/>
      <c r="AT64" s="93"/>
      <c r="AU64" s="94"/>
      <c r="AV64" s="11"/>
      <c r="AW64" s="93"/>
      <c r="AX64" s="94"/>
      <c r="AY64" s="11"/>
      <c r="AZ64" s="93"/>
      <c r="BA64" s="94"/>
      <c r="BB64" s="11"/>
      <c r="BC64" s="93"/>
      <c r="BD64" s="94"/>
      <c r="BE64" s="11"/>
      <c r="BF64" s="93"/>
      <c r="BG64" s="94"/>
      <c r="BH64" s="11"/>
      <c r="BI64" s="93"/>
      <c r="BJ64" s="94"/>
      <c r="BK64" s="11"/>
      <c r="BL64" s="93"/>
      <c r="BM64" s="94"/>
      <c r="BN64" s="11"/>
      <c r="BO64" s="93"/>
      <c r="BP64" s="94"/>
      <c r="BQ64" s="11"/>
      <c r="BR64" s="93"/>
      <c r="BS64" s="94"/>
      <c r="BT64" s="11"/>
      <c r="BU64" s="93"/>
      <c r="BV64" s="94"/>
      <c r="BW64" s="11"/>
      <c r="BX64" s="93"/>
      <c r="BY64" s="94"/>
      <c r="BZ64" s="11"/>
      <c r="CA64" s="93"/>
      <c r="CB64" s="94"/>
      <c r="CC64" s="11"/>
      <c r="CD64" s="93"/>
      <c r="CE64" s="94"/>
    </row>
    <row r="65" spans="1:83" ht="13.5" customHeight="1" x14ac:dyDescent="0.25">
      <c r="A65" s="88"/>
      <c r="C65" s="11"/>
      <c r="D65" s="93"/>
      <c r="E65" s="94"/>
      <c r="F65" s="11"/>
      <c r="G65" s="93"/>
      <c r="H65" s="94"/>
      <c r="I65" s="11"/>
      <c r="J65" s="93"/>
      <c r="K65" s="9"/>
      <c r="L65" s="11"/>
      <c r="M65" s="93"/>
      <c r="N65" s="94"/>
      <c r="O65" s="93"/>
      <c r="P65" s="93"/>
      <c r="Q65" s="9"/>
      <c r="R65" s="11"/>
      <c r="S65" s="93"/>
      <c r="T65" s="94"/>
      <c r="U65" s="11"/>
      <c r="V65" s="93"/>
      <c r="W65" s="94"/>
      <c r="X65" s="11"/>
      <c r="Y65" s="93"/>
      <c r="Z65" s="94"/>
      <c r="AA65" s="11"/>
      <c r="AB65" s="93"/>
      <c r="AC65" s="94"/>
      <c r="AD65" s="11"/>
      <c r="AE65" s="93"/>
      <c r="AF65" s="94"/>
      <c r="AG65" s="11"/>
      <c r="AH65" s="93"/>
      <c r="AI65" s="94"/>
      <c r="AJ65" s="11"/>
      <c r="AK65" s="93"/>
      <c r="AL65" s="94"/>
      <c r="AM65" s="11"/>
      <c r="AN65" s="93"/>
      <c r="AO65" s="94"/>
      <c r="AP65" s="11"/>
      <c r="AQ65" s="93"/>
      <c r="AR65" s="94"/>
      <c r="AS65" s="11"/>
      <c r="AT65" s="93"/>
      <c r="AU65" s="94"/>
      <c r="AV65" s="11"/>
      <c r="AW65" s="93"/>
      <c r="AX65" s="94"/>
      <c r="AY65" s="11"/>
      <c r="AZ65" s="93"/>
      <c r="BA65" s="94"/>
      <c r="BB65" s="11"/>
      <c r="BC65" s="93"/>
      <c r="BD65" s="94"/>
      <c r="BE65" s="11"/>
      <c r="BF65" s="93"/>
      <c r="BG65" s="94"/>
      <c r="BH65" s="11"/>
      <c r="BI65" s="93"/>
      <c r="BJ65" s="94"/>
      <c r="BK65" s="11"/>
      <c r="BL65" s="93"/>
      <c r="BM65" s="94"/>
      <c r="BN65" s="11"/>
      <c r="BO65" s="93"/>
      <c r="BP65" s="94"/>
      <c r="BQ65" s="11"/>
      <c r="BR65" s="93"/>
      <c r="BS65" s="94"/>
      <c r="BT65" s="11"/>
      <c r="BU65" s="93"/>
      <c r="BV65" s="94"/>
      <c r="BW65" s="11"/>
      <c r="BX65" s="93"/>
      <c r="BY65" s="94"/>
      <c r="BZ65" s="11"/>
      <c r="CA65" s="93"/>
      <c r="CB65" s="94"/>
      <c r="CC65" s="11"/>
      <c r="CD65" s="93"/>
      <c r="CE65" s="94"/>
    </row>
    <row r="66" spans="1:83" ht="13.5" customHeight="1" x14ac:dyDescent="0.25">
      <c r="A66" s="88"/>
      <c r="C66" s="11"/>
      <c r="D66" s="93"/>
      <c r="E66" s="94"/>
      <c r="F66" s="11"/>
      <c r="G66" s="93"/>
      <c r="H66" s="94"/>
      <c r="I66" s="11"/>
      <c r="J66" s="93"/>
      <c r="K66" s="9"/>
      <c r="L66" s="11"/>
      <c r="M66" s="93"/>
      <c r="N66" s="94"/>
      <c r="O66" s="93"/>
      <c r="P66" s="93"/>
      <c r="Q66" s="9"/>
      <c r="R66" s="11"/>
      <c r="S66" s="93"/>
      <c r="T66" s="94"/>
      <c r="U66" s="11"/>
      <c r="V66" s="93"/>
      <c r="W66" s="94"/>
      <c r="X66" s="11"/>
      <c r="Y66" s="93"/>
      <c r="Z66" s="94"/>
      <c r="AA66" s="11"/>
      <c r="AB66" s="93"/>
      <c r="AC66" s="94"/>
      <c r="AD66" s="11"/>
      <c r="AE66" s="93"/>
      <c r="AF66" s="94"/>
      <c r="AG66" s="11"/>
      <c r="AH66" s="93"/>
      <c r="AI66" s="94"/>
      <c r="AJ66" s="11"/>
      <c r="AK66" s="93"/>
      <c r="AL66" s="94"/>
      <c r="AM66" s="11"/>
      <c r="AN66" s="93"/>
      <c r="AO66" s="94"/>
      <c r="AP66" s="11"/>
      <c r="AQ66" s="93"/>
      <c r="AR66" s="94"/>
      <c r="AS66" s="11"/>
      <c r="AT66" s="93"/>
      <c r="AU66" s="94"/>
      <c r="AV66" s="11"/>
      <c r="AW66" s="93"/>
      <c r="AX66" s="94"/>
      <c r="AY66" s="11"/>
      <c r="AZ66" s="93"/>
      <c r="BA66" s="94"/>
      <c r="BB66" s="11"/>
      <c r="BC66" s="93"/>
      <c r="BD66" s="94"/>
      <c r="BE66" s="11"/>
      <c r="BF66" s="93"/>
      <c r="BG66" s="94"/>
      <c r="BH66" s="11"/>
      <c r="BI66" s="93"/>
      <c r="BJ66" s="94"/>
      <c r="BK66" s="11"/>
      <c r="BL66" s="93"/>
      <c r="BM66" s="94"/>
      <c r="BN66" s="11"/>
      <c r="BO66" s="93"/>
      <c r="BP66" s="94"/>
      <c r="BQ66" s="11"/>
      <c r="BR66" s="93"/>
      <c r="BS66" s="94"/>
      <c r="BT66" s="11"/>
      <c r="BU66" s="93"/>
      <c r="BV66" s="94"/>
      <c r="BW66" s="11"/>
      <c r="BX66" s="93"/>
      <c r="BY66" s="94"/>
      <c r="BZ66" s="11"/>
      <c r="CA66" s="93"/>
      <c r="CB66" s="94"/>
      <c r="CC66" s="11"/>
      <c r="CD66" s="93"/>
      <c r="CE66" s="94"/>
    </row>
    <row r="67" spans="1:83" ht="13.5" customHeight="1" x14ac:dyDescent="0.25">
      <c r="A67" s="88"/>
      <c r="C67" s="11"/>
      <c r="D67" s="93"/>
      <c r="E67" s="94"/>
      <c r="F67" s="11"/>
      <c r="G67" s="93"/>
      <c r="H67" s="94"/>
      <c r="I67" s="11"/>
      <c r="J67" s="93"/>
      <c r="K67" s="9"/>
      <c r="L67" s="11"/>
      <c r="M67" s="93"/>
      <c r="N67" s="94"/>
      <c r="O67" s="93"/>
      <c r="P67" s="93"/>
      <c r="Q67" s="9"/>
      <c r="R67" s="11"/>
      <c r="S67" s="93"/>
      <c r="T67" s="94"/>
      <c r="U67" s="11"/>
      <c r="V67" s="93"/>
      <c r="W67" s="94"/>
      <c r="X67" s="11"/>
      <c r="Y67" s="93"/>
      <c r="Z67" s="94"/>
      <c r="AA67" s="11"/>
      <c r="AB67" s="93"/>
      <c r="AC67" s="94"/>
      <c r="AD67" s="11"/>
      <c r="AE67" s="93"/>
      <c r="AF67" s="94"/>
      <c r="AG67" s="11"/>
      <c r="AH67" s="93"/>
      <c r="AI67" s="94"/>
      <c r="AJ67" s="11"/>
      <c r="AK67" s="93"/>
      <c r="AL67" s="94"/>
      <c r="AM67" s="11"/>
      <c r="AN67" s="93"/>
      <c r="AO67" s="94"/>
      <c r="AP67" s="11"/>
      <c r="AQ67" s="93"/>
      <c r="AR67" s="94"/>
      <c r="AS67" s="11"/>
      <c r="AT67" s="93"/>
      <c r="AU67" s="94"/>
      <c r="AV67" s="11"/>
      <c r="AW67" s="93"/>
      <c r="AX67" s="94"/>
      <c r="AY67" s="11"/>
      <c r="AZ67" s="93"/>
      <c r="BA67" s="94"/>
      <c r="BB67" s="11"/>
      <c r="BC67" s="93"/>
      <c r="BD67" s="94"/>
      <c r="BE67" s="11"/>
      <c r="BF67" s="93"/>
      <c r="BG67" s="94"/>
      <c r="BH67" s="11"/>
      <c r="BI67" s="93"/>
      <c r="BJ67" s="94"/>
      <c r="BK67" s="11"/>
      <c r="BL67" s="93"/>
      <c r="BM67" s="94"/>
      <c r="BN67" s="11"/>
      <c r="BO67" s="93"/>
      <c r="BP67" s="94"/>
      <c r="BQ67" s="11"/>
      <c r="BR67" s="93"/>
      <c r="BS67" s="94"/>
      <c r="BT67" s="11"/>
      <c r="BU67" s="93"/>
      <c r="BV67" s="94"/>
      <c r="BW67" s="11"/>
      <c r="BX67" s="93"/>
      <c r="BY67" s="94"/>
      <c r="BZ67" s="11"/>
      <c r="CA67" s="93"/>
      <c r="CB67" s="94"/>
      <c r="CC67" s="11"/>
      <c r="CD67" s="93"/>
      <c r="CE67" s="94"/>
    </row>
    <row r="68" spans="1:83" ht="13.5" customHeight="1" x14ac:dyDescent="0.25">
      <c r="A68" s="88"/>
      <c r="C68" s="11"/>
      <c r="D68" s="93"/>
      <c r="E68" s="94"/>
      <c r="F68" s="11"/>
      <c r="G68" s="93"/>
      <c r="H68" s="94"/>
      <c r="I68" s="11"/>
      <c r="J68" s="93"/>
      <c r="K68" s="9"/>
      <c r="L68" s="11"/>
      <c r="M68" s="93"/>
      <c r="N68" s="94"/>
      <c r="O68" s="93"/>
      <c r="P68" s="93"/>
      <c r="Q68" s="9"/>
      <c r="R68" s="11"/>
      <c r="S68" s="93"/>
      <c r="T68" s="94"/>
      <c r="U68" s="11"/>
      <c r="V68" s="93"/>
      <c r="W68" s="94"/>
      <c r="X68" s="11"/>
      <c r="Y68" s="93"/>
      <c r="Z68" s="94"/>
      <c r="AA68" s="11"/>
      <c r="AB68" s="93"/>
      <c r="AC68" s="94"/>
      <c r="AD68" s="11"/>
      <c r="AE68" s="93"/>
      <c r="AF68" s="94"/>
      <c r="AG68" s="11"/>
      <c r="AH68" s="93"/>
      <c r="AI68" s="94"/>
      <c r="AJ68" s="11"/>
      <c r="AK68" s="93"/>
      <c r="AL68" s="94"/>
      <c r="AM68" s="11"/>
      <c r="AN68" s="93"/>
      <c r="AO68" s="94"/>
      <c r="AP68" s="11"/>
      <c r="AQ68" s="93"/>
      <c r="AR68" s="94"/>
      <c r="AS68" s="11"/>
      <c r="AT68" s="93"/>
      <c r="AU68" s="94"/>
      <c r="AV68" s="11"/>
      <c r="AW68" s="93"/>
      <c r="AX68" s="94"/>
      <c r="AY68" s="11"/>
      <c r="AZ68" s="93"/>
      <c r="BA68" s="94"/>
      <c r="BB68" s="11"/>
      <c r="BC68" s="93"/>
      <c r="BD68" s="94"/>
      <c r="BE68" s="11"/>
      <c r="BF68" s="93"/>
      <c r="BG68" s="94"/>
      <c r="BH68" s="11"/>
      <c r="BI68" s="93"/>
      <c r="BJ68" s="94"/>
      <c r="BK68" s="11"/>
      <c r="BL68" s="93"/>
      <c r="BM68" s="94"/>
      <c r="BN68" s="11"/>
      <c r="BO68" s="93"/>
      <c r="BP68" s="94"/>
      <c r="BQ68" s="11"/>
      <c r="BR68" s="93"/>
      <c r="BS68" s="94"/>
      <c r="BT68" s="11"/>
      <c r="BU68" s="93"/>
      <c r="BV68" s="94"/>
      <c r="BW68" s="11"/>
      <c r="BX68" s="93"/>
      <c r="BY68" s="94"/>
      <c r="BZ68" s="11"/>
      <c r="CA68" s="93"/>
      <c r="CB68" s="94"/>
      <c r="CC68" s="11"/>
      <c r="CD68" s="93"/>
      <c r="CE68" s="94"/>
    </row>
    <row r="69" spans="1:83" ht="13.5" customHeight="1" x14ac:dyDescent="0.25">
      <c r="A69" s="88"/>
      <c r="C69" s="11"/>
      <c r="D69" s="93"/>
      <c r="E69" s="94"/>
      <c r="F69" s="11"/>
      <c r="G69" s="93"/>
      <c r="H69" s="94"/>
      <c r="I69" s="11"/>
      <c r="J69" s="93"/>
      <c r="K69" s="9"/>
      <c r="L69" s="11"/>
      <c r="M69" s="93"/>
      <c r="N69" s="94"/>
      <c r="O69" s="93"/>
      <c r="P69" s="93"/>
      <c r="Q69" s="9"/>
      <c r="R69" s="11"/>
      <c r="S69" s="93"/>
      <c r="T69" s="94"/>
      <c r="U69" s="11"/>
      <c r="V69" s="93"/>
      <c r="W69" s="94"/>
      <c r="X69" s="11"/>
      <c r="Y69" s="93"/>
      <c r="Z69" s="94"/>
      <c r="AA69" s="11"/>
      <c r="AB69" s="93"/>
      <c r="AC69" s="94"/>
      <c r="AD69" s="11"/>
      <c r="AE69" s="93"/>
      <c r="AF69" s="94"/>
      <c r="AG69" s="11"/>
      <c r="AH69" s="93"/>
      <c r="AI69" s="94"/>
      <c r="AJ69" s="11"/>
      <c r="AK69" s="93"/>
      <c r="AL69" s="94"/>
      <c r="AM69" s="11"/>
      <c r="AN69" s="93"/>
      <c r="AO69" s="94"/>
      <c r="AP69" s="11"/>
      <c r="AQ69" s="93"/>
      <c r="AR69" s="94"/>
      <c r="AS69" s="11"/>
      <c r="AT69" s="93"/>
      <c r="AU69" s="94"/>
      <c r="AV69" s="11"/>
      <c r="AW69" s="93"/>
      <c r="AX69" s="94"/>
      <c r="AY69" s="11"/>
      <c r="AZ69" s="93"/>
      <c r="BA69" s="94"/>
      <c r="BB69" s="11"/>
      <c r="BC69" s="93"/>
      <c r="BD69" s="94"/>
      <c r="BE69" s="11"/>
      <c r="BF69" s="93"/>
      <c r="BG69" s="94"/>
      <c r="BH69" s="11"/>
      <c r="BI69" s="93"/>
      <c r="BJ69" s="94"/>
      <c r="BK69" s="11"/>
      <c r="BL69" s="93"/>
      <c r="BM69" s="94"/>
      <c r="BN69" s="11"/>
      <c r="BO69" s="93"/>
      <c r="BP69" s="94"/>
      <c r="BQ69" s="11"/>
      <c r="BR69" s="93"/>
      <c r="BS69" s="94"/>
      <c r="BT69" s="11"/>
      <c r="BU69" s="93"/>
      <c r="BV69" s="94"/>
      <c r="BW69" s="11"/>
      <c r="BX69" s="93"/>
      <c r="BY69" s="94"/>
      <c r="BZ69" s="11"/>
      <c r="CA69" s="93"/>
      <c r="CB69" s="94"/>
      <c r="CC69" s="11"/>
      <c r="CD69" s="93"/>
      <c r="CE69" s="94"/>
    </row>
    <row r="70" spans="1:83" ht="13.5" customHeight="1" x14ac:dyDescent="0.25">
      <c r="A70" s="88"/>
      <c r="C70" s="11"/>
      <c r="D70" s="93"/>
      <c r="E70" s="94"/>
      <c r="F70" s="11"/>
      <c r="G70" s="93"/>
      <c r="H70" s="94"/>
      <c r="I70" s="11"/>
      <c r="J70" s="93"/>
      <c r="K70" s="9"/>
      <c r="L70" s="11"/>
      <c r="M70" s="93"/>
      <c r="N70" s="94"/>
      <c r="O70" s="93"/>
      <c r="P70" s="93"/>
      <c r="Q70" s="9"/>
      <c r="R70" s="11"/>
      <c r="S70" s="93"/>
      <c r="T70" s="94"/>
      <c r="U70" s="11"/>
      <c r="V70" s="93"/>
      <c r="W70" s="94"/>
      <c r="X70" s="11"/>
      <c r="Y70" s="93"/>
      <c r="Z70" s="94"/>
      <c r="AA70" s="11"/>
      <c r="AB70" s="93"/>
      <c r="AC70" s="94"/>
      <c r="AD70" s="11"/>
      <c r="AE70" s="93"/>
      <c r="AF70" s="94"/>
      <c r="AG70" s="11"/>
      <c r="AH70" s="93"/>
      <c r="AI70" s="94"/>
      <c r="AJ70" s="11"/>
      <c r="AK70" s="93"/>
      <c r="AL70" s="94"/>
      <c r="AM70" s="11"/>
      <c r="AN70" s="93"/>
      <c r="AO70" s="94"/>
      <c r="AP70" s="11"/>
      <c r="AQ70" s="93"/>
      <c r="AR70" s="94"/>
      <c r="AS70" s="11"/>
      <c r="AT70" s="93"/>
      <c r="AU70" s="94"/>
      <c r="AV70" s="11"/>
      <c r="AW70" s="93"/>
      <c r="AX70" s="94"/>
      <c r="AY70" s="11"/>
      <c r="AZ70" s="93"/>
      <c r="BA70" s="94"/>
      <c r="BB70" s="11"/>
      <c r="BC70" s="93"/>
      <c r="BD70" s="94"/>
      <c r="BE70" s="11"/>
      <c r="BF70" s="93"/>
      <c r="BG70" s="94"/>
      <c r="BH70" s="11"/>
      <c r="BI70" s="93"/>
      <c r="BJ70" s="94"/>
      <c r="BK70" s="11"/>
      <c r="BL70" s="93"/>
      <c r="BM70" s="94"/>
      <c r="BN70" s="11"/>
      <c r="BO70" s="93"/>
      <c r="BP70" s="94"/>
      <c r="BQ70" s="11"/>
      <c r="BR70" s="93"/>
      <c r="BS70" s="94"/>
      <c r="BT70" s="11"/>
      <c r="BU70" s="93"/>
      <c r="BV70" s="94"/>
      <c r="BW70" s="11"/>
      <c r="BX70" s="93"/>
      <c r="BY70" s="94"/>
      <c r="BZ70" s="11"/>
      <c r="CA70" s="93"/>
      <c r="CB70" s="94"/>
      <c r="CC70" s="11"/>
      <c r="CD70" s="93"/>
      <c r="CE70" s="94"/>
    </row>
    <row r="71" spans="1:83" ht="13.5" customHeight="1" x14ac:dyDescent="0.25">
      <c r="A71" s="88"/>
      <c r="C71" s="11"/>
      <c r="D71" s="93"/>
      <c r="E71" s="94"/>
      <c r="F71" s="11"/>
      <c r="G71" s="93"/>
      <c r="H71" s="94"/>
      <c r="I71" s="11"/>
      <c r="J71" s="93"/>
      <c r="K71" s="9"/>
      <c r="L71" s="11"/>
      <c r="M71" s="93"/>
      <c r="N71" s="94"/>
      <c r="O71" s="93"/>
      <c r="P71" s="93"/>
      <c r="Q71" s="9"/>
      <c r="R71" s="11"/>
      <c r="S71" s="93"/>
      <c r="T71" s="94"/>
      <c r="U71" s="11"/>
      <c r="V71" s="93"/>
      <c r="W71" s="94"/>
      <c r="X71" s="11"/>
      <c r="Y71" s="93"/>
      <c r="Z71" s="94"/>
      <c r="AA71" s="11"/>
      <c r="AB71" s="93"/>
      <c r="AC71" s="94"/>
      <c r="AD71" s="11"/>
      <c r="AE71" s="93"/>
      <c r="AF71" s="94"/>
      <c r="AG71" s="11"/>
      <c r="AH71" s="93"/>
      <c r="AI71" s="94"/>
      <c r="AJ71" s="11"/>
      <c r="AK71" s="93"/>
      <c r="AL71" s="94"/>
      <c r="AM71" s="11"/>
      <c r="AN71" s="93"/>
      <c r="AO71" s="94"/>
      <c r="AP71" s="11"/>
      <c r="AQ71" s="93"/>
      <c r="AR71" s="94"/>
      <c r="AS71" s="11"/>
      <c r="AT71" s="93"/>
      <c r="AU71" s="94"/>
      <c r="AV71" s="11"/>
      <c r="AW71" s="93"/>
      <c r="AX71" s="94"/>
      <c r="AY71" s="11"/>
      <c r="AZ71" s="93"/>
      <c r="BA71" s="94"/>
      <c r="BB71" s="11"/>
      <c r="BC71" s="93"/>
      <c r="BD71" s="94"/>
      <c r="BE71" s="11"/>
      <c r="BF71" s="93"/>
      <c r="BG71" s="94"/>
      <c r="BH71" s="11"/>
      <c r="BI71" s="93"/>
      <c r="BJ71" s="94"/>
      <c r="BK71" s="11"/>
      <c r="BL71" s="93"/>
      <c r="BM71" s="94"/>
      <c r="BN71" s="11"/>
      <c r="BO71" s="93"/>
      <c r="BP71" s="94"/>
      <c r="BQ71" s="11"/>
      <c r="BR71" s="93"/>
      <c r="BS71" s="94"/>
      <c r="BT71" s="11"/>
      <c r="BU71" s="93"/>
      <c r="BV71" s="94"/>
      <c r="BW71" s="11"/>
      <c r="BX71" s="93"/>
      <c r="BY71" s="94"/>
      <c r="BZ71" s="11"/>
      <c r="CA71" s="93"/>
      <c r="CB71" s="94"/>
      <c r="CC71" s="11"/>
      <c r="CD71" s="93"/>
      <c r="CE71" s="94"/>
    </row>
    <row r="72" spans="1:83" ht="13.5" customHeight="1" x14ac:dyDescent="0.25">
      <c r="A72" s="88"/>
      <c r="C72" s="11"/>
      <c r="D72" s="93"/>
      <c r="E72" s="94"/>
      <c r="F72" s="11"/>
      <c r="G72" s="93"/>
      <c r="H72" s="94"/>
      <c r="I72" s="11"/>
      <c r="J72" s="93"/>
      <c r="K72" s="9"/>
      <c r="L72" s="11"/>
      <c r="M72" s="93"/>
      <c r="N72" s="94"/>
      <c r="O72" s="93"/>
      <c r="P72" s="93"/>
      <c r="Q72" s="9"/>
      <c r="R72" s="11"/>
      <c r="S72" s="93"/>
      <c r="T72" s="94"/>
      <c r="U72" s="11"/>
      <c r="V72" s="93"/>
      <c r="W72" s="94"/>
      <c r="X72" s="11"/>
      <c r="Y72" s="93"/>
      <c r="Z72" s="94"/>
      <c r="AA72" s="11"/>
      <c r="AB72" s="93"/>
      <c r="AC72" s="94"/>
      <c r="AD72" s="11"/>
      <c r="AE72" s="93"/>
      <c r="AF72" s="94"/>
      <c r="AG72" s="11"/>
      <c r="AH72" s="93"/>
      <c r="AI72" s="94"/>
      <c r="AJ72" s="11"/>
      <c r="AK72" s="93"/>
      <c r="AL72" s="94"/>
      <c r="AM72" s="11"/>
      <c r="AN72" s="93"/>
      <c r="AO72" s="94"/>
      <c r="AP72" s="11"/>
      <c r="AQ72" s="93"/>
      <c r="AR72" s="94"/>
      <c r="AS72" s="11"/>
      <c r="AT72" s="93"/>
      <c r="AU72" s="94"/>
      <c r="AV72" s="11"/>
      <c r="AW72" s="93"/>
      <c r="AX72" s="94"/>
      <c r="AY72" s="11"/>
      <c r="AZ72" s="93"/>
      <c r="BA72" s="94"/>
      <c r="BB72" s="11"/>
      <c r="BC72" s="93"/>
      <c r="BD72" s="94"/>
      <c r="BE72" s="11"/>
      <c r="BF72" s="93"/>
      <c r="BG72" s="94"/>
      <c r="BH72" s="11"/>
      <c r="BI72" s="93"/>
      <c r="BJ72" s="94"/>
      <c r="BK72" s="11"/>
      <c r="BL72" s="93"/>
      <c r="BM72" s="94"/>
      <c r="BN72" s="11"/>
      <c r="BO72" s="93"/>
      <c r="BP72" s="94"/>
      <c r="BQ72" s="11"/>
      <c r="BR72" s="93"/>
      <c r="BS72" s="94"/>
      <c r="BT72" s="11"/>
      <c r="BU72" s="93"/>
      <c r="BV72" s="94"/>
      <c r="BW72" s="11"/>
      <c r="BX72" s="93"/>
      <c r="BY72" s="94"/>
      <c r="BZ72" s="11"/>
      <c r="CA72" s="93"/>
      <c r="CB72" s="94"/>
      <c r="CC72" s="11"/>
      <c r="CD72" s="93"/>
      <c r="CE72" s="94"/>
    </row>
    <row r="73" spans="1:83" ht="13.5" customHeight="1" x14ac:dyDescent="0.25">
      <c r="A73" s="88"/>
      <c r="C73" s="11"/>
      <c r="D73" s="93"/>
      <c r="E73" s="94"/>
      <c r="F73" s="11"/>
      <c r="G73" s="93"/>
      <c r="H73" s="94"/>
      <c r="I73" s="11"/>
      <c r="J73" s="93"/>
      <c r="K73" s="9"/>
      <c r="L73" s="11"/>
      <c r="M73" s="93"/>
      <c r="N73" s="94"/>
      <c r="O73" s="93"/>
      <c r="P73" s="93"/>
      <c r="Q73" s="9"/>
      <c r="R73" s="11"/>
      <c r="S73" s="93"/>
      <c r="T73" s="94"/>
      <c r="U73" s="11"/>
      <c r="V73" s="93"/>
      <c r="W73" s="94"/>
      <c r="X73" s="11"/>
      <c r="Y73" s="93"/>
      <c r="Z73" s="94"/>
      <c r="AA73" s="11"/>
      <c r="AB73" s="93"/>
      <c r="AC73" s="94"/>
      <c r="AD73" s="11"/>
      <c r="AE73" s="93"/>
      <c r="AF73" s="94"/>
      <c r="AG73" s="11"/>
      <c r="AH73" s="93"/>
      <c r="AI73" s="94"/>
      <c r="AJ73" s="11"/>
      <c r="AK73" s="93"/>
      <c r="AL73" s="94"/>
      <c r="AM73" s="11"/>
      <c r="AN73" s="93"/>
      <c r="AO73" s="94"/>
      <c r="AP73" s="11"/>
      <c r="AQ73" s="93"/>
      <c r="AR73" s="94"/>
      <c r="AS73" s="11"/>
      <c r="AT73" s="93"/>
      <c r="AU73" s="94"/>
      <c r="AV73" s="11"/>
      <c r="AW73" s="93"/>
      <c r="AX73" s="94"/>
      <c r="AY73" s="11"/>
      <c r="AZ73" s="93"/>
      <c r="BA73" s="94"/>
      <c r="BB73" s="11"/>
      <c r="BC73" s="93"/>
      <c r="BD73" s="94"/>
      <c r="BE73" s="11"/>
      <c r="BF73" s="93"/>
      <c r="BG73" s="94"/>
      <c r="BH73" s="11"/>
      <c r="BI73" s="93"/>
      <c r="BJ73" s="94"/>
      <c r="BK73" s="11"/>
      <c r="BL73" s="93"/>
      <c r="BM73" s="94"/>
      <c r="BN73" s="11"/>
      <c r="BO73" s="93"/>
      <c r="BP73" s="94"/>
      <c r="BQ73" s="11"/>
      <c r="BR73" s="93"/>
      <c r="BS73" s="94"/>
      <c r="BT73" s="11"/>
      <c r="BU73" s="93"/>
      <c r="BV73" s="94"/>
      <c r="BW73" s="11"/>
      <c r="BX73" s="93"/>
      <c r="BY73" s="94"/>
      <c r="BZ73" s="11"/>
      <c r="CA73" s="93"/>
      <c r="CB73" s="94"/>
      <c r="CC73" s="11"/>
      <c r="CD73" s="93"/>
      <c r="CE73" s="94"/>
    </row>
    <row r="74" spans="1:83" ht="13.5" customHeight="1" x14ac:dyDescent="0.25">
      <c r="A74" s="88"/>
      <c r="C74" s="11"/>
      <c r="D74" s="93"/>
      <c r="E74" s="94"/>
      <c r="F74" s="11"/>
      <c r="G74" s="93"/>
      <c r="H74" s="94"/>
      <c r="I74" s="11"/>
      <c r="J74" s="93"/>
      <c r="K74" s="9"/>
      <c r="L74" s="11"/>
      <c r="M74" s="93"/>
      <c r="N74" s="94"/>
      <c r="O74" s="93"/>
      <c r="P74" s="93"/>
      <c r="Q74" s="9"/>
      <c r="R74" s="11"/>
      <c r="S74" s="93"/>
      <c r="T74" s="94"/>
      <c r="U74" s="11"/>
      <c r="V74" s="93"/>
      <c r="W74" s="94"/>
      <c r="X74" s="11"/>
      <c r="Y74" s="93"/>
      <c r="Z74" s="94"/>
      <c r="AA74" s="11"/>
      <c r="AB74" s="93"/>
      <c r="AC74" s="94"/>
      <c r="AD74" s="11"/>
      <c r="AE74" s="93"/>
      <c r="AF74" s="94"/>
      <c r="AG74" s="11"/>
      <c r="AH74" s="93"/>
      <c r="AI74" s="94"/>
      <c r="AJ74" s="11"/>
      <c r="AK74" s="93"/>
      <c r="AL74" s="94"/>
      <c r="AM74" s="11"/>
      <c r="AN74" s="93"/>
      <c r="AO74" s="94"/>
      <c r="AP74" s="11"/>
      <c r="AQ74" s="93"/>
      <c r="AR74" s="94"/>
      <c r="AS74" s="11"/>
      <c r="AT74" s="93"/>
      <c r="AU74" s="94"/>
      <c r="AV74" s="11"/>
      <c r="AW74" s="93"/>
      <c r="AX74" s="94"/>
      <c r="AY74" s="11"/>
      <c r="AZ74" s="93"/>
      <c r="BA74" s="94"/>
      <c r="BB74" s="11"/>
      <c r="BC74" s="93"/>
      <c r="BD74" s="94"/>
      <c r="BE74" s="11"/>
      <c r="BF74" s="93"/>
      <c r="BG74" s="94"/>
      <c r="BH74" s="11"/>
      <c r="BI74" s="93"/>
      <c r="BJ74" s="94"/>
      <c r="BK74" s="11"/>
      <c r="BL74" s="93"/>
      <c r="BM74" s="94"/>
      <c r="BN74" s="11"/>
      <c r="BO74" s="93"/>
      <c r="BP74" s="94"/>
      <c r="BQ74" s="11"/>
      <c r="BR74" s="93"/>
      <c r="BS74" s="94"/>
      <c r="BT74" s="11"/>
      <c r="BU74" s="93"/>
      <c r="BV74" s="94"/>
      <c r="BW74" s="11"/>
      <c r="BX74" s="93"/>
      <c r="BY74" s="94"/>
      <c r="BZ74" s="11"/>
      <c r="CA74" s="93"/>
      <c r="CB74" s="94"/>
      <c r="CC74" s="11"/>
      <c r="CD74" s="93"/>
      <c r="CE74" s="94"/>
    </row>
    <row r="75" spans="1:83" ht="13.5" customHeight="1" x14ac:dyDescent="0.25">
      <c r="A75" s="88"/>
      <c r="C75" s="11"/>
      <c r="D75" s="93"/>
      <c r="E75" s="94"/>
      <c r="F75" s="11"/>
      <c r="G75" s="93"/>
      <c r="H75" s="94"/>
      <c r="I75" s="11"/>
      <c r="J75" s="93"/>
      <c r="K75" s="9"/>
      <c r="L75" s="11"/>
      <c r="M75" s="93"/>
      <c r="N75" s="94"/>
      <c r="O75" s="93"/>
      <c r="P75" s="93"/>
      <c r="Q75" s="9"/>
      <c r="R75" s="11"/>
      <c r="S75" s="93"/>
      <c r="T75" s="94"/>
      <c r="U75" s="11"/>
      <c r="V75" s="93"/>
      <c r="W75" s="94"/>
      <c r="X75" s="11"/>
      <c r="Y75" s="93"/>
      <c r="Z75" s="94"/>
      <c r="AA75" s="11"/>
      <c r="AB75" s="93"/>
      <c r="AC75" s="94"/>
      <c r="AD75" s="11"/>
      <c r="AE75" s="93"/>
      <c r="AF75" s="94"/>
      <c r="AG75" s="11"/>
      <c r="AH75" s="93"/>
      <c r="AI75" s="94"/>
      <c r="AJ75" s="11"/>
      <c r="AK75" s="93"/>
      <c r="AL75" s="94"/>
      <c r="AM75" s="11"/>
      <c r="AN75" s="93"/>
      <c r="AO75" s="94"/>
      <c r="AP75" s="11"/>
      <c r="AQ75" s="93"/>
      <c r="AR75" s="94"/>
      <c r="AS75" s="11"/>
      <c r="AT75" s="93"/>
      <c r="AU75" s="94"/>
      <c r="AV75" s="11"/>
      <c r="AW75" s="93"/>
      <c r="AX75" s="94"/>
      <c r="AY75" s="11"/>
      <c r="AZ75" s="93"/>
      <c r="BA75" s="94"/>
      <c r="BB75" s="11"/>
      <c r="BC75" s="93"/>
      <c r="BD75" s="94"/>
      <c r="BE75" s="11"/>
      <c r="BF75" s="93"/>
      <c r="BG75" s="94"/>
      <c r="BH75" s="11"/>
      <c r="BI75" s="93"/>
      <c r="BJ75" s="94"/>
      <c r="BK75" s="11"/>
      <c r="BL75" s="93"/>
      <c r="BM75" s="94"/>
      <c r="BN75" s="11"/>
      <c r="BO75" s="93"/>
      <c r="BP75" s="94"/>
      <c r="BQ75" s="11"/>
      <c r="BR75" s="93"/>
      <c r="BS75" s="94"/>
      <c r="BT75" s="11"/>
      <c r="BU75" s="93"/>
      <c r="BV75" s="94"/>
      <c r="BW75" s="11"/>
      <c r="BX75" s="93"/>
      <c r="BY75" s="94"/>
      <c r="BZ75" s="11"/>
      <c r="CA75" s="93"/>
      <c r="CB75" s="94"/>
      <c r="CC75" s="11"/>
      <c r="CD75" s="93"/>
      <c r="CE75" s="94"/>
    </row>
    <row r="76" spans="1:83" ht="13.5" customHeight="1" x14ac:dyDescent="0.25">
      <c r="A76" s="88"/>
      <c r="C76" s="11"/>
      <c r="D76" s="93"/>
      <c r="E76" s="94"/>
      <c r="F76" s="11"/>
      <c r="G76" s="93"/>
      <c r="H76" s="94"/>
      <c r="I76" s="11"/>
      <c r="J76" s="93"/>
      <c r="K76" s="9"/>
      <c r="L76" s="11"/>
      <c r="M76" s="93"/>
      <c r="N76" s="94"/>
      <c r="O76" s="93"/>
      <c r="P76" s="93"/>
      <c r="Q76" s="9"/>
      <c r="R76" s="11"/>
      <c r="S76" s="93"/>
      <c r="T76" s="94"/>
      <c r="U76" s="11"/>
      <c r="V76" s="93"/>
      <c r="W76" s="94"/>
      <c r="X76" s="11"/>
      <c r="Y76" s="93"/>
      <c r="Z76" s="94"/>
      <c r="AA76" s="11"/>
      <c r="AB76" s="93"/>
      <c r="AC76" s="94"/>
      <c r="AD76" s="11"/>
      <c r="AE76" s="93"/>
      <c r="AF76" s="94"/>
      <c r="AG76" s="11"/>
      <c r="AH76" s="93"/>
      <c r="AI76" s="94"/>
      <c r="AJ76" s="11"/>
      <c r="AK76" s="93"/>
      <c r="AL76" s="94"/>
      <c r="AM76" s="11"/>
      <c r="AN76" s="93"/>
      <c r="AO76" s="94"/>
      <c r="AP76" s="11"/>
      <c r="AQ76" s="93"/>
      <c r="AR76" s="94"/>
      <c r="AS76" s="11"/>
      <c r="AT76" s="93"/>
      <c r="AU76" s="94"/>
      <c r="AV76" s="11"/>
      <c r="AW76" s="93"/>
      <c r="AX76" s="94"/>
      <c r="AY76" s="11"/>
      <c r="AZ76" s="93"/>
      <c r="BA76" s="94"/>
      <c r="BB76" s="11"/>
      <c r="BC76" s="93"/>
      <c r="BD76" s="94"/>
      <c r="BE76" s="11"/>
      <c r="BF76" s="93"/>
      <c r="BG76" s="94"/>
      <c r="BH76" s="11"/>
      <c r="BI76" s="93"/>
      <c r="BJ76" s="94"/>
      <c r="BK76" s="11"/>
      <c r="BL76" s="93"/>
      <c r="BM76" s="94"/>
      <c r="BN76" s="11"/>
      <c r="BO76" s="93"/>
      <c r="BP76" s="94"/>
      <c r="BQ76" s="11"/>
      <c r="BR76" s="93"/>
      <c r="BS76" s="94"/>
      <c r="BT76" s="11"/>
      <c r="BU76" s="93"/>
      <c r="BV76" s="94"/>
      <c r="BW76" s="11"/>
      <c r="BX76" s="93"/>
      <c r="BY76" s="94"/>
      <c r="BZ76" s="11"/>
      <c r="CA76" s="93"/>
      <c r="CB76" s="94"/>
      <c r="CC76" s="11"/>
      <c r="CD76" s="93"/>
      <c r="CE76" s="94"/>
    </row>
    <row r="77" spans="1:83" ht="13.5" customHeight="1" x14ac:dyDescent="0.25">
      <c r="A77" s="88"/>
      <c r="C77" s="11"/>
      <c r="D77" s="93"/>
      <c r="E77" s="94"/>
      <c r="F77" s="11"/>
      <c r="G77" s="93"/>
      <c r="H77" s="94"/>
      <c r="I77" s="11"/>
      <c r="J77" s="93"/>
      <c r="K77" s="9"/>
      <c r="L77" s="11"/>
      <c r="M77" s="93"/>
      <c r="N77" s="94"/>
      <c r="O77" s="93"/>
      <c r="P77" s="93"/>
      <c r="Q77" s="9"/>
      <c r="R77" s="11"/>
      <c r="S77" s="93"/>
      <c r="T77" s="94"/>
      <c r="U77" s="11"/>
      <c r="V77" s="93"/>
      <c r="W77" s="94"/>
      <c r="X77" s="11"/>
      <c r="Y77" s="93"/>
      <c r="Z77" s="94"/>
      <c r="AA77" s="11"/>
      <c r="AB77" s="93"/>
      <c r="AC77" s="94"/>
      <c r="AD77" s="11"/>
      <c r="AE77" s="93"/>
      <c r="AF77" s="94"/>
      <c r="AG77" s="11"/>
      <c r="AH77" s="93"/>
      <c r="AI77" s="94"/>
      <c r="AJ77" s="11"/>
      <c r="AK77" s="93"/>
      <c r="AL77" s="94"/>
      <c r="AM77" s="11"/>
      <c r="AN77" s="93"/>
      <c r="AO77" s="94"/>
      <c r="AP77" s="11"/>
      <c r="AQ77" s="93"/>
      <c r="AR77" s="94"/>
      <c r="AS77" s="11"/>
      <c r="AT77" s="93"/>
      <c r="AU77" s="94"/>
      <c r="AV77" s="11"/>
      <c r="AW77" s="93"/>
      <c r="AX77" s="94"/>
      <c r="AY77" s="11"/>
      <c r="AZ77" s="93"/>
      <c r="BA77" s="94"/>
      <c r="BB77" s="11"/>
      <c r="BC77" s="93"/>
      <c r="BD77" s="94"/>
      <c r="BE77" s="11"/>
      <c r="BF77" s="93"/>
      <c r="BG77" s="94"/>
      <c r="BH77" s="11"/>
      <c r="BI77" s="93"/>
      <c r="BJ77" s="94"/>
      <c r="BK77" s="11"/>
      <c r="BL77" s="93"/>
      <c r="BM77" s="94"/>
      <c r="BN77" s="11"/>
      <c r="BO77" s="93"/>
      <c r="BP77" s="94"/>
      <c r="BQ77" s="11"/>
      <c r="BR77" s="93"/>
      <c r="BS77" s="94"/>
      <c r="BT77" s="11"/>
      <c r="BU77" s="93"/>
      <c r="BV77" s="94"/>
      <c r="BW77" s="11"/>
      <c r="BX77" s="93"/>
      <c r="BY77" s="94"/>
      <c r="BZ77" s="11"/>
      <c r="CA77" s="93"/>
      <c r="CB77" s="94"/>
      <c r="CC77" s="11"/>
      <c r="CD77" s="93"/>
      <c r="CE77" s="94"/>
    </row>
    <row r="78" spans="1:83" ht="13.5" customHeight="1" x14ac:dyDescent="0.25">
      <c r="A78" s="88"/>
      <c r="C78" s="11"/>
      <c r="D78" s="93"/>
      <c r="E78" s="94"/>
      <c r="F78" s="11"/>
      <c r="G78" s="93"/>
      <c r="H78" s="94"/>
      <c r="I78" s="11"/>
      <c r="J78" s="93"/>
      <c r="K78" s="9"/>
      <c r="L78" s="11"/>
      <c r="M78" s="93"/>
      <c r="N78" s="94"/>
      <c r="O78" s="93"/>
      <c r="P78" s="93"/>
      <c r="Q78" s="9"/>
      <c r="R78" s="11"/>
      <c r="S78" s="93"/>
      <c r="T78" s="94"/>
      <c r="U78" s="11"/>
      <c r="V78" s="93"/>
      <c r="W78" s="94"/>
      <c r="X78" s="11"/>
      <c r="Y78" s="93"/>
      <c r="Z78" s="94"/>
      <c r="AA78" s="11"/>
      <c r="AB78" s="93"/>
      <c r="AC78" s="94"/>
      <c r="AD78" s="11"/>
      <c r="AE78" s="93"/>
      <c r="AF78" s="94"/>
      <c r="AG78" s="11"/>
      <c r="AH78" s="93"/>
      <c r="AI78" s="94"/>
      <c r="AJ78" s="11"/>
      <c r="AK78" s="93"/>
      <c r="AL78" s="94"/>
      <c r="AM78" s="11"/>
      <c r="AN78" s="93"/>
      <c r="AO78" s="94"/>
      <c r="AP78" s="11"/>
      <c r="AQ78" s="93"/>
      <c r="AR78" s="94"/>
      <c r="AS78" s="11"/>
      <c r="AT78" s="93"/>
      <c r="AU78" s="94"/>
      <c r="AV78" s="11"/>
      <c r="AW78" s="93"/>
      <c r="AX78" s="94"/>
      <c r="AY78" s="11"/>
      <c r="AZ78" s="93"/>
      <c r="BA78" s="94"/>
      <c r="BB78" s="11"/>
      <c r="BC78" s="93"/>
      <c r="BD78" s="94"/>
      <c r="BE78" s="11"/>
      <c r="BF78" s="93"/>
      <c r="BG78" s="94"/>
      <c r="BH78" s="11"/>
      <c r="BI78" s="93"/>
      <c r="BJ78" s="94"/>
      <c r="BK78" s="11"/>
      <c r="BL78" s="93"/>
      <c r="BM78" s="94"/>
      <c r="BN78" s="11"/>
      <c r="BO78" s="93"/>
      <c r="BP78" s="94"/>
      <c r="BQ78" s="11"/>
      <c r="BR78" s="93"/>
      <c r="BS78" s="94"/>
      <c r="BT78" s="11"/>
      <c r="BU78" s="93"/>
      <c r="BV78" s="94"/>
      <c r="BW78" s="11"/>
      <c r="BX78" s="93"/>
      <c r="BY78" s="94"/>
      <c r="BZ78" s="11"/>
      <c r="CA78" s="93"/>
      <c r="CB78" s="94"/>
      <c r="CC78" s="11"/>
      <c r="CD78" s="93"/>
      <c r="CE78" s="94"/>
    </row>
    <row r="79" spans="1:83" ht="13.5" customHeight="1" x14ac:dyDescent="0.25">
      <c r="A79" s="88"/>
      <c r="C79" s="11"/>
      <c r="D79" s="93"/>
      <c r="E79" s="94"/>
      <c r="F79" s="11"/>
      <c r="G79" s="93"/>
      <c r="H79" s="94"/>
      <c r="I79" s="11"/>
      <c r="J79" s="93"/>
      <c r="K79" s="9"/>
      <c r="L79" s="11"/>
      <c r="M79" s="93"/>
      <c r="N79" s="94"/>
      <c r="O79" s="93"/>
      <c r="P79" s="93"/>
      <c r="Q79" s="9"/>
      <c r="R79" s="11"/>
      <c r="S79" s="93"/>
      <c r="T79" s="94"/>
      <c r="U79" s="11"/>
      <c r="V79" s="93"/>
      <c r="W79" s="94"/>
      <c r="X79" s="11"/>
      <c r="Y79" s="93"/>
      <c r="Z79" s="94"/>
      <c r="AA79" s="11"/>
      <c r="AB79" s="93"/>
      <c r="AC79" s="94"/>
      <c r="AD79" s="11"/>
      <c r="AE79" s="93"/>
      <c r="AF79" s="94"/>
      <c r="AG79" s="11"/>
      <c r="AH79" s="93"/>
      <c r="AI79" s="94"/>
      <c r="AJ79" s="11"/>
      <c r="AK79" s="93"/>
      <c r="AL79" s="94"/>
      <c r="AM79" s="11"/>
      <c r="AN79" s="93"/>
      <c r="AO79" s="94"/>
      <c r="AP79" s="11"/>
      <c r="AQ79" s="93"/>
      <c r="AR79" s="94"/>
      <c r="AS79" s="11"/>
      <c r="AT79" s="93"/>
      <c r="AU79" s="94"/>
      <c r="AV79" s="11"/>
      <c r="AW79" s="93"/>
      <c r="AX79" s="94"/>
      <c r="AY79" s="11"/>
      <c r="AZ79" s="93"/>
      <c r="BA79" s="94"/>
      <c r="BB79" s="11"/>
      <c r="BC79" s="93"/>
      <c r="BD79" s="94"/>
      <c r="BE79" s="11"/>
      <c r="BF79" s="93"/>
      <c r="BG79" s="94"/>
      <c r="BH79" s="11"/>
      <c r="BI79" s="93"/>
      <c r="BJ79" s="94"/>
      <c r="BK79" s="11"/>
      <c r="BL79" s="93"/>
      <c r="BM79" s="94"/>
      <c r="BN79" s="11"/>
      <c r="BO79" s="93"/>
      <c r="BP79" s="94"/>
      <c r="BQ79" s="11"/>
      <c r="BR79" s="93"/>
      <c r="BS79" s="94"/>
      <c r="BT79" s="11"/>
      <c r="BU79" s="93"/>
      <c r="BV79" s="94"/>
      <c r="BW79" s="11"/>
      <c r="BX79" s="93"/>
      <c r="BY79" s="94"/>
      <c r="BZ79" s="11"/>
      <c r="CA79" s="93"/>
      <c r="CB79" s="94"/>
      <c r="CC79" s="11"/>
      <c r="CD79" s="93"/>
      <c r="CE79" s="94"/>
    </row>
    <row r="80" spans="1:83" ht="13.5" customHeight="1" x14ac:dyDescent="0.25">
      <c r="A80" s="88"/>
      <c r="C80" s="11"/>
      <c r="D80" s="93"/>
      <c r="E80" s="94"/>
      <c r="F80" s="11"/>
      <c r="G80" s="93"/>
      <c r="H80" s="94"/>
      <c r="I80" s="11"/>
      <c r="J80" s="93"/>
      <c r="K80" s="9"/>
      <c r="L80" s="11"/>
      <c r="M80" s="93"/>
      <c r="N80" s="94"/>
      <c r="O80" s="93"/>
      <c r="P80" s="93"/>
      <c r="Q80" s="9"/>
      <c r="R80" s="11"/>
      <c r="S80" s="93"/>
      <c r="T80" s="94"/>
      <c r="U80" s="11"/>
      <c r="V80" s="93"/>
      <c r="W80" s="94"/>
      <c r="X80" s="11"/>
      <c r="Y80" s="93"/>
      <c r="Z80" s="94"/>
      <c r="AA80" s="11"/>
      <c r="AB80" s="93"/>
      <c r="AC80" s="94"/>
      <c r="AD80" s="11"/>
      <c r="AE80" s="93"/>
      <c r="AF80" s="94"/>
      <c r="AG80" s="11"/>
      <c r="AH80" s="93"/>
      <c r="AI80" s="94"/>
      <c r="AJ80" s="11"/>
      <c r="AK80" s="93"/>
      <c r="AL80" s="94"/>
      <c r="AM80" s="11"/>
      <c r="AN80" s="93"/>
      <c r="AO80" s="94"/>
      <c r="AP80" s="11"/>
      <c r="AQ80" s="93"/>
      <c r="AR80" s="94"/>
      <c r="AS80" s="11"/>
      <c r="AT80" s="93"/>
      <c r="AU80" s="94"/>
      <c r="AV80" s="11"/>
      <c r="AW80" s="93"/>
      <c r="AX80" s="94"/>
      <c r="AY80" s="11"/>
      <c r="AZ80" s="93"/>
      <c r="BA80" s="94"/>
      <c r="BB80" s="11"/>
      <c r="BC80" s="93"/>
      <c r="BD80" s="94"/>
      <c r="BE80" s="11"/>
      <c r="BF80" s="93"/>
      <c r="BG80" s="94"/>
      <c r="BH80" s="11"/>
      <c r="BI80" s="93"/>
      <c r="BJ80" s="94"/>
      <c r="BK80" s="11"/>
      <c r="BL80" s="93"/>
      <c r="BM80" s="94"/>
      <c r="BN80" s="11"/>
      <c r="BO80" s="93"/>
      <c r="BP80" s="94"/>
      <c r="BQ80" s="11"/>
      <c r="BR80" s="93"/>
      <c r="BS80" s="94"/>
      <c r="BT80" s="11"/>
      <c r="BU80" s="93"/>
      <c r="BV80" s="94"/>
      <c r="BW80" s="11"/>
      <c r="BX80" s="93"/>
      <c r="BY80" s="94"/>
      <c r="BZ80" s="11"/>
      <c r="CA80" s="93"/>
      <c r="CB80" s="94"/>
      <c r="CC80" s="11"/>
      <c r="CD80" s="93"/>
      <c r="CE80" s="94"/>
    </row>
    <row r="81" spans="1:83" ht="13.5" customHeight="1" x14ac:dyDescent="0.25">
      <c r="A81" s="88"/>
      <c r="C81" s="11"/>
      <c r="D81" s="93"/>
      <c r="E81" s="94"/>
      <c r="F81" s="11"/>
      <c r="G81" s="93"/>
      <c r="H81" s="94"/>
      <c r="I81" s="11"/>
      <c r="J81" s="93"/>
      <c r="K81" s="9"/>
      <c r="L81" s="11"/>
      <c r="M81" s="93"/>
      <c r="N81" s="94"/>
      <c r="O81" s="93"/>
      <c r="P81" s="93"/>
      <c r="Q81" s="9"/>
      <c r="R81" s="11"/>
      <c r="S81" s="93"/>
      <c r="T81" s="94"/>
      <c r="U81" s="11"/>
      <c r="V81" s="93"/>
      <c r="W81" s="94"/>
      <c r="X81" s="11"/>
      <c r="Y81" s="93"/>
      <c r="Z81" s="94"/>
      <c r="AA81" s="11"/>
      <c r="AB81" s="93"/>
      <c r="AC81" s="94"/>
      <c r="AD81" s="11"/>
      <c r="AE81" s="93"/>
      <c r="AF81" s="94"/>
      <c r="AG81" s="11"/>
      <c r="AH81" s="93"/>
      <c r="AI81" s="94"/>
      <c r="AJ81" s="11"/>
      <c r="AK81" s="93"/>
      <c r="AL81" s="94"/>
      <c r="AM81" s="11"/>
      <c r="AN81" s="93"/>
      <c r="AO81" s="94"/>
      <c r="AP81" s="11"/>
      <c r="AQ81" s="93"/>
      <c r="AR81" s="94"/>
      <c r="AS81" s="11"/>
      <c r="AT81" s="93"/>
      <c r="AU81" s="94"/>
      <c r="AV81" s="11"/>
      <c r="AW81" s="93"/>
      <c r="AX81" s="94"/>
      <c r="AY81" s="11"/>
      <c r="AZ81" s="93"/>
      <c r="BA81" s="94"/>
      <c r="BB81" s="11"/>
      <c r="BC81" s="93"/>
      <c r="BD81" s="94"/>
      <c r="BE81" s="11"/>
      <c r="BF81" s="93"/>
      <c r="BG81" s="94"/>
      <c r="BH81" s="11"/>
      <c r="BI81" s="93"/>
      <c r="BJ81" s="94"/>
      <c r="BK81" s="11"/>
      <c r="BL81" s="93"/>
      <c r="BM81" s="94"/>
      <c r="BN81" s="11"/>
      <c r="BO81" s="93"/>
      <c r="BP81" s="94"/>
      <c r="BQ81" s="11"/>
      <c r="BR81" s="93"/>
      <c r="BS81" s="94"/>
      <c r="BT81" s="11"/>
      <c r="BU81" s="93"/>
      <c r="BV81" s="94"/>
      <c r="BW81" s="11"/>
      <c r="BX81" s="93"/>
      <c r="BY81" s="94"/>
      <c r="BZ81" s="11"/>
      <c r="CA81" s="93"/>
      <c r="CB81" s="94"/>
      <c r="CC81" s="11"/>
      <c r="CD81" s="93"/>
      <c r="CE81" s="94"/>
    </row>
    <row r="82" spans="1:83" ht="13.5" customHeight="1" x14ac:dyDescent="0.25">
      <c r="A82" s="88"/>
      <c r="C82" s="11"/>
      <c r="D82" s="93"/>
      <c r="E82" s="94"/>
      <c r="F82" s="11"/>
      <c r="G82" s="93"/>
      <c r="H82" s="94"/>
      <c r="I82" s="11"/>
      <c r="J82" s="93"/>
      <c r="K82" s="9"/>
      <c r="L82" s="11"/>
      <c r="M82" s="93"/>
      <c r="N82" s="94"/>
      <c r="O82" s="93"/>
      <c r="P82" s="93"/>
      <c r="Q82" s="9"/>
      <c r="R82" s="11"/>
      <c r="S82" s="93"/>
      <c r="T82" s="94"/>
      <c r="U82" s="11"/>
      <c r="V82" s="93"/>
      <c r="W82" s="94"/>
      <c r="X82" s="11"/>
      <c r="Y82" s="93"/>
      <c r="Z82" s="94"/>
      <c r="AA82" s="11"/>
      <c r="AB82" s="93"/>
      <c r="AC82" s="94"/>
      <c r="AD82" s="11"/>
      <c r="AE82" s="93"/>
      <c r="AF82" s="94"/>
      <c r="AG82" s="11"/>
      <c r="AH82" s="93"/>
      <c r="AI82" s="94"/>
      <c r="AJ82" s="11"/>
      <c r="AK82" s="93"/>
      <c r="AL82" s="94"/>
      <c r="AM82" s="11"/>
      <c r="AN82" s="93"/>
      <c r="AO82" s="94"/>
      <c r="AP82" s="11"/>
      <c r="AQ82" s="93"/>
      <c r="AR82" s="94"/>
      <c r="AS82" s="11"/>
      <c r="AT82" s="93"/>
      <c r="AU82" s="94"/>
      <c r="AV82" s="11"/>
      <c r="AW82" s="93"/>
      <c r="AX82" s="94"/>
      <c r="AY82" s="11"/>
      <c r="AZ82" s="93"/>
      <c r="BA82" s="94"/>
      <c r="BB82" s="11"/>
      <c r="BC82" s="93"/>
      <c r="BD82" s="94"/>
      <c r="BE82" s="11"/>
      <c r="BF82" s="93"/>
      <c r="BG82" s="94"/>
      <c r="BH82" s="11"/>
      <c r="BI82" s="93"/>
      <c r="BJ82" s="94"/>
      <c r="BK82" s="11"/>
      <c r="BL82" s="93"/>
      <c r="BM82" s="94"/>
      <c r="BN82" s="11"/>
      <c r="BO82" s="93"/>
      <c r="BP82" s="94"/>
      <c r="BQ82" s="11"/>
      <c r="BR82" s="93"/>
      <c r="BS82" s="94"/>
      <c r="BT82" s="11"/>
      <c r="BU82" s="93"/>
      <c r="BV82" s="94"/>
      <c r="BW82" s="11"/>
      <c r="BX82" s="93"/>
      <c r="BY82" s="94"/>
      <c r="BZ82" s="11"/>
      <c r="CA82" s="93"/>
      <c r="CB82" s="94"/>
      <c r="CC82" s="11"/>
      <c r="CD82" s="93"/>
      <c r="CE82" s="94"/>
    </row>
    <row r="83" spans="1:83" ht="13.5" customHeight="1" x14ac:dyDescent="0.25">
      <c r="A83" s="88"/>
      <c r="C83" s="11"/>
      <c r="D83" s="93"/>
      <c r="E83" s="94"/>
      <c r="F83" s="11"/>
      <c r="G83" s="93"/>
      <c r="H83" s="94"/>
      <c r="I83" s="11"/>
      <c r="J83" s="93"/>
      <c r="K83" s="9"/>
      <c r="L83" s="11"/>
      <c r="M83" s="93"/>
      <c r="N83" s="94"/>
      <c r="O83" s="93"/>
      <c r="P83" s="93"/>
      <c r="Q83" s="9"/>
      <c r="R83" s="11"/>
      <c r="S83" s="93"/>
      <c r="T83" s="94"/>
      <c r="U83" s="11"/>
      <c r="V83" s="93"/>
      <c r="W83" s="94"/>
      <c r="X83" s="11"/>
      <c r="Y83" s="93"/>
      <c r="Z83" s="94"/>
      <c r="AA83" s="11"/>
      <c r="AB83" s="93"/>
      <c r="AC83" s="94"/>
      <c r="AD83" s="11"/>
      <c r="AE83" s="93"/>
      <c r="AF83" s="94"/>
      <c r="AG83" s="11"/>
      <c r="AH83" s="93"/>
      <c r="AI83" s="94"/>
      <c r="AJ83" s="11"/>
      <c r="AK83" s="93"/>
      <c r="AL83" s="94"/>
      <c r="AM83" s="11"/>
      <c r="AN83" s="93"/>
      <c r="AO83" s="94"/>
      <c r="AP83" s="11"/>
      <c r="AQ83" s="93"/>
      <c r="AR83" s="94"/>
      <c r="AS83" s="11"/>
      <c r="AT83" s="93"/>
      <c r="AU83" s="94"/>
      <c r="AV83" s="11"/>
      <c r="AW83" s="93"/>
      <c r="AX83" s="94"/>
      <c r="AY83" s="11"/>
      <c r="AZ83" s="93"/>
      <c r="BA83" s="94"/>
      <c r="BB83" s="11"/>
      <c r="BC83" s="93"/>
      <c r="BD83" s="94"/>
      <c r="BE83" s="11"/>
      <c r="BF83" s="93"/>
      <c r="BG83" s="94"/>
      <c r="BH83" s="11"/>
      <c r="BI83" s="93"/>
      <c r="BJ83" s="94"/>
      <c r="BK83" s="11"/>
      <c r="BL83" s="93"/>
      <c r="BM83" s="94"/>
      <c r="BN83" s="11"/>
      <c r="BO83" s="93"/>
      <c r="BP83" s="94"/>
      <c r="BQ83" s="11"/>
      <c r="BR83" s="93"/>
      <c r="BS83" s="94"/>
      <c r="BT83" s="11"/>
      <c r="BU83" s="93"/>
      <c r="BV83" s="94"/>
      <c r="BW83" s="11"/>
      <c r="BX83" s="93"/>
      <c r="BY83" s="94"/>
      <c r="BZ83" s="11"/>
      <c r="CA83" s="93"/>
      <c r="CB83" s="94"/>
      <c r="CC83" s="11"/>
      <c r="CD83" s="93"/>
      <c r="CE83" s="94"/>
    </row>
    <row r="84" spans="1:83" ht="13.5" customHeight="1" x14ac:dyDescent="0.25">
      <c r="A84" s="88"/>
      <c r="C84" s="11"/>
      <c r="D84" s="93"/>
      <c r="E84" s="94"/>
      <c r="F84" s="11"/>
      <c r="G84" s="93"/>
      <c r="H84" s="94"/>
      <c r="I84" s="11"/>
      <c r="J84" s="93"/>
      <c r="K84" s="9"/>
      <c r="L84" s="11"/>
      <c r="M84" s="93"/>
      <c r="N84" s="94"/>
      <c r="O84" s="93"/>
      <c r="P84" s="93"/>
      <c r="Q84" s="9"/>
      <c r="R84" s="11"/>
      <c r="S84" s="93"/>
      <c r="T84" s="94"/>
      <c r="U84" s="11"/>
      <c r="V84" s="93"/>
      <c r="W84" s="94"/>
      <c r="X84" s="11"/>
      <c r="Y84" s="93"/>
      <c r="Z84" s="94"/>
      <c r="AA84" s="11"/>
      <c r="AB84" s="93"/>
      <c r="AC84" s="94"/>
      <c r="AD84" s="11"/>
      <c r="AE84" s="93"/>
      <c r="AF84" s="94"/>
      <c r="AG84" s="11"/>
      <c r="AH84" s="93"/>
      <c r="AI84" s="94"/>
      <c r="AJ84" s="11"/>
      <c r="AK84" s="93"/>
      <c r="AL84" s="94"/>
      <c r="AM84" s="11"/>
      <c r="AN84" s="93"/>
      <c r="AO84" s="94"/>
      <c r="AP84" s="11"/>
      <c r="AQ84" s="93"/>
      <c r="AR84" s="94"/>
      <c r="AS84" s="11"/>
      <c r="AT84" s="93"/>
      <c r="AU84" s="94"/>
      <c r="AV84" s="11"/>
      <c r="AW84" s="93"/>
      <c r="AX84" s="94"/>
      <c r="AY84" s="11"/>
      <c r="AZ84" s="93"/>
      <c r="BA84" s="94"/>
      <c r="BB84" s="11"/>
      <c r="BC84" s="93"/>
      <c r="BD84" s="94"/>
      <c r="BE84" s="11"/>
      <c r="BF84" s="93"/>
      <c r="BG84" s="94"/>
      <c r="BH84" s="11"/>
      <c r="BI84" s="93"/>
      <c r="BJ84" s="94"/>
      <c r="BK84" s="11"/>
      <c r="BL84" s="93"/>
      <c r="BM84" s="94"/>
      <c r="BN84" s="11"/>
      <c r="BO84" s="93"/>
      <c r="BP84" s="94"/>
      <c r="BQ84" s="11"/>
      <c r="BR84" s="93"/>
      <c r="BS84" s="94"/>
      <c r="BT84" s="11"/>
      <c r="BU84" s="93"/>
      <c r="BV84" s="94"/>
      <c r="BW84" s="11"/>
      <c r="BX84" s="93"/>
      <c r="BY84" s="94"/>
      <c r="BZ84" s="11"/>
      <c r="CA84" s="93"/>
      <c r="CB84" s="94"/>
      <c r="CC84" s="11"/>
      <c r="CD84" s="93"/>
      <c r="CE84" s="94"/>
    </row>
    <row r="85" spans="1:83" ht="13.5" customHeight="1" x14ac:dyDescent="0.25">
      <c r="A85" s="88"/>
      <c r="C85" s="11"/>
      <c r="D85" s="93"/>
      <c r="E85" s="94"/>
      <c r="F85" s="11"/>
      <c r="G85" s="93"/>
      <c r="H85" s="94"/>
      <c r="I85" s="11"/>
      <c r="J85" s="93"/>
      <c r="K85" s="9"/>
      <c r="L85" s="11"/>
      <c r="M85" s="93"/>
      <c r="N85" s="94"/>
      <c r="O85" s="93"/>
      <c r="P85" s="93"/>
      <c r="Q85" s="9"/>
      <c r="R85" s="11"/>
      <c r="S85" s="93"/>
      <c r="T85" s="94"/>
      <c r="U85" s="11"/>
      <c r="V85" s="93"/>
      <c r="W85" s="94"/>
      <c r="X85" s="11"/>
      <c r="Y85" s="93"/>
      <c r="Z85" s="94"/>
      <c r="AA85" s="11"/>
      <c r="AB85" s="93"/>
      <c r="AC85" s="94"/>
      <c r="AD85" s="11"/>
      <c r="AE85" s="93"/>
      <c r="AF85" s="94"/>
      <c r="AG85" s="11"/>
      <c r="AH85" s="93"/>
      <c r="AI85" s="94"/>
      <c r="AJ85" s="11"/>
      <c r="AK85" s="93"/>
      <c r="AL85" s="94"/>
      <c r="AM85" s="11"/>
      <c r="AN85" s="93"/>
      <c r="AO85" s="94"/>
      <c r="AP85" s="11"/>
      <c r="AQ85" s="93"/>
      <c r="AR85" s="94"/>
      <c r="AS85" s="11"/>
      <c r="AT85" s="93"/>
      <c r="AU85" s="94"/>
      <c r="AV85" s="11"/>
      <c r="AW85" s="93"/>
      <c r="AX85" s="94"/>
      <c r="AY85" s="11"/>
      <c r="AZ85" s="93"/>
      <c r="BA85" s="94"/>
      <c r="BB85" s="11"/>
      <c r="BC85" s="93"/>
      <c r="BD85" s="94"/>
      <c r="BE85" s="11"/>
      <c r="BF85" s="93"/>
      <c r="BG85" s="94"/>
      <c r="BH85" s="11"/>
      <c r="BI85" s="93"/>
      <c r="BJ85" s="94"/>
      <c r="BK85" s="11"/>
      <c r="BL85" s="93"/>
      <c r="BM85" s="94"/>
      <c r="BN85" s="11"/>
      <c r="BO85" s="93"/>
      <c r="BP85" s="94"/>
      <c r="BQ85" s="11"/>
      <c r="BR85" s="93"/>
      <c r="BS85" s="94"/>
      <c r="BT85" s="11"/>
      <c r="BU85" s="93"/>
      <c r="BV85" s="94"/>
      <c r="BW85" s="11"/>
      <c r="BX85" s="93"/>
      <c r="BY85" s="94"/>
      <c r="BZ85" s="11"/>
      <c r="CA85" s="93"/>
      <c r="CB85" s="94"/>
      <c r="CC85" s="11"/>
      <c r="CD85" s="93"/>
      <c r="CE85" s="94"/>
    </row>
    <row r="86" spans="1:83" ht="13.5" customHeight="1" x14ac:dyDescent="0.25">
      <c r="A86" s="88"/>
      <c r="C86" s="11"/>
      <c r="D86" s="93"/>
      <c r="E86" s="94"/>
      <c r="F86" s="11"/>
      <c r="G86" s="93"/>
      <c r="H86" s="94"/>
      <c r="I86" s="11"/>
      <c r="J86" s="93"/>
      <c r="K86" s="9"/>
      <c r="L86" s="11"/>
      <c r="M86" s="93"/>
      <c r="N86" s="94"/>
      <c r="O86" s="93"/>
      <c r="P86" s="93"/>
      <c r="Q86" s="9"/>
      <c r="R86" s="11"/>
      <c r="S86" s="93"/>
      <c r="T86" s="94"/>
      <c r="U86" s="11"/>
      <c r="V86" s="93"/>
      <c r="W86" s="94"/>
      <c r="X86" s="11"/>
      <c r="Y86" s="93"/>
      <c r="Z86" s="94"/>
      <c r="AA86" s="11"/>
      <c r="AB86" s="93"/>
      <c r="AC86" s="94"/>
      <c r="AD86" s="11"/>
      <c r="AE86" s="93"/>
      <c r="AF86" s="94"/>
      <c r="AG86" s="11"/>
      <c r="AH86" s="93"/>
      <c r="AI86" s="94"/>
      <c r="AJ86" s="11"/>
      <c r="AK86" s="93"/>
      <c r="AL86" s="94"/>
      <c r="AM86" s="11"/>
      <c r="AN86" s="93"/>
      <c r="AO86" s="94"/>
      <c r="AP86" s="11"/>
      <c r="AQ86" s="93"/>
      <c r="AR86" s="94"/>
      <c r="AS86" s="11"/>
      <c r="AT86" s="93"/>
      <c r="AU86" s="94"/>
      <c r="AV86" s="11"/>
      <c r="AW86" s="93"/>
      <c r="AX86" s="94"/>
      <c r="AY86" s="11"/>
      <c r="AZ86" s="93"/>
      <c r="BA86" s="94"/>
      <c r="BB86" s="11"/>
      <c r="BC86" s="93"/>
      <c r="BD86" s="94"/>
      <c r="BE86" s="11"/>
      <c r="BF86" s="93"/>
      <c r="BG86" s="94"/>
      <c r="BH86" s="11"/>
      <c r="BI86" s="93"/>
      <c r="BJ86" s="94"/>
      <c r="BK86" s="11"/>
      <c r="BL86" s="93"/>
      <c r="BM86" s="94"/>
      <c r="BN86" s="11"/>
      <c r="BO86" s="93"/>
      <c r="BP86" s="94"/>
      <c r="BQ86" s="11"/>
      <c r="BR86" s="93"/>
      <c r="BS86" s="94"/>
      <c r="BT86" s="11"/>
      <c r="BU86" s="93"/>
      <c r="BV86" s="94"/>
      <c r="BW86" s="11"/>
      <c r="BX86" s="93"/>
      <c r="BY86" s="94"/>
      <c r="BZ86" s="11"/>
      <c r="CA86" s="93"/>
      <c r="CB86" s="94"/>
      <c r="CC86" s="11"/>
      <c r="CD86" s="93"/>
      <c r="CE86" s="94"/>
    </row>
    <row r="87" spans="1:83" ht="13.5" customHeight="1" x14ac:dyDescent="0.25">
      <c r="A87" s="88"/>
      <c r="C87" s="11"/>
      <c r="D87" s="93"/>
      <c r="E87" s="94"/>
      <c r="F87" s="11"/>
      <c r="G87" s="93"/>
      <c r="H87" s="94"/>
      <c r="I87" s="11"/>
      <c r="J87" s="93"/>
      <c r="K87" s="9"/>
      <c r="L87" s="11"/>
      <c r="M87" s="93"/>
      <c r="N87" s="94"/>
      <c r="O87" s="93"/>
      <c r="P87" s="93"/>
      <c r="Q87" s="9"/>
      <c r="R87" s="11"/>
      <c r="S87" s="93"/>
      <c r="T87" s="94"/>
      <c r="U87" s="11"/>
      <c r="V87" s="93"/>
      <c r="W87" s="94"/>
      <c r="X87" s="11"/>
      <c r="Y87" s="93"/>
      <c r="Z87" s="94"/>
      <c r="AA87" s="11"/>
      <c r="AB87" s="93"/>
      <c r="AC87" s="94"/>
      <c r="AD87" s="11"/>
      <c r="AE87" s="93"/>
      <c r="AF87" s="94"/>
      <c r="AG87" s="11"/>
      <c r="AH87" s="93"/>
      <c r="AI87" s="94"/>
      <c r="AJ87" s="11"/>
      <c r="AK87" s="93"/>
      <c r="AL87" s="94"/>
      <c r="AM87" s="11"/>
      <c r="AN87" s="93"/>
      <c r="AO87" s="94"/>
      <c r="AP87" s="11"/>
      <c r="AQ87" s="93"/>
      <c r="AR87" s="94"/>
      <c r="AS87" s="11"/>
      <c r="AT87" s="93"/>
      <c r="AU87" s="94"/>
      <c r="AV87" s="11"/>
      <c r="AW87" s="93"/>
      <c r="AX87" s="94"/>
      <c r="AY87" s="11"/>
      <c r="AZ87" s="93"/>
      <c r="BA87" s="94"/>
      <c r="BB87" s="11"/>
      <c r="BC87" s="93"/>
      <c r="BD87" s="94"/>
      <c r="BE87" s="11"/>
      <c r="BF87" s="93"/>
      <c r="BG87" s="94"/>
      <c r="BH87" s="11"/>
      <c r="BI87" s="93"/>
      <c r="BJ87" s="94"/>
      <c r="BK87" s="11"/>
      <c r="BL87" s="93"/>
      <c r="BM87" s="94"/>
      <c r="BN87" s="11"/>
      <c r="BO87" s="93"/>
      <c r="BP87" s="94"/>
      <c r="BQ87" s="11"/>
      <c r="BR87" s="93"/>
      <c r="BS87" s="94"/>
      <c r="BT87" s="11"/>
      <c r="BU87" s="93"/>
      <c r="BV87" s="94"/>
      <c r="BW87" s="11"/>
      <c r="BX87" s="93"/>
      <c r="BY87" s="94"/>
      <c r="BZ87" s="11"/>
      <c r="CA87" s="93"/>
      <c r="CB87" s="94"/>
      <c r="CC87" s="11"/>
      <c r="CD87" s="93"/>
      <c r="CE87" s="94"/>
    </row>
    <row r="88" spans="1:83" ht="13.5" customHeight="1" x14ac:dyDescent="0.25">
      <c r="A88" s="88"/>
      <c r="C88" s="11"/>
      <c r="D88" s="93"/>
      <c r="E88" s="94"/>
      <c r="F88" s="11"/>
      <c r="G88" s="93"/>
      <c r="H88" s="94"/>
      <c r="I88" s="11"/>
      <c r="J88" s="93"/>
      <c r="K88" s="9"/>
      <c r="L88" s="11"/>
      <c r="M88" s="93"/>
      <c r="N88" s="94"/>
      <c r="O88" s="93"/>
      <c r="P88" s="93"/>
      <c r="Q88" s="9"/>
      <c r="R88" s="11"/>
      <c r="S88" s="93"/>
      <c r="T88" s="94"/>
      <c r="U88" s="11"/>
      <c r="V88" s="93"/>
      <c r="W88" s="94"/>
      <c r="X88" s="11"/>
      <c r="Y88" s="93"/>
      <c r="Z88" s="94"/>
      <c r="AA88" s="11"/>
      <c r="AB88" s="93"/>
      <c r="AC88" s="94"/>
      <c r="AD88" s="11"/>
      <c r="AE88" s="93"/>
      <c r="AF88" s="94"/>
      <c r="AG88" s="11"/>
      <c r="AH88" s="93"/>
      <c r="AI88" s="94"/>
      <c r="AJ88" s="11"/>
      <c r="AK88" s="93"/>
      <c r="AL88" s="94"/>
      <c r="AM88" s="11"/>
      <c r="AN88" s="93"/>
      <c r="AO88" s="94"/>
      <c r="AP88" s="11"/>
      <c r="AQ88" s="93"/>
      <c r="AR88" s="94"/>
      <c r="AS88" s="11"/>
      <c r="AT88" s="93"/>
      <c r="AU88" s="94"/>
      <c r="AV88" s="11"/>
      <c r="AW88" s="93"/>
      <c r="AX88" s="94"/>
      <c r="AY88" s="11"/>
      <c r="AZ88" s="93"/>
      <c r="BA88" s="94"/>
      <c r="BB88" s="11"/>
      <c r="BC88" s="93"/>
      <c r="BD88" s="94"/>
      <c r="BE88" s="11"/>
      <c r="BF88" s="93"/>
      <c r="BG88" s="94"/>
      <c r="BH88" s="11"/>
      <c r="BI88" s="93"/>
      <c r="BJ88" s="94"/>
      <c r="BK88" s="11"/>
      <c r="BL88" s="93"/>
      <c r="BM88" s="94"/>
      <c r="BN88" s="11"/>
      <c r="BO88" s="93"/>
      <c r="BP88" s="94"/>
      <c r="BQ88" s="11"/>
      <c r="BR88" s="93"/>
      <c r="BS88" s="94"/>
      <c r="BT88" s="11"/>
      <c r="BU88" s="93"/>
      <c r="BV88" s="94"/>
      <c r="BW88" s="11"/>
      <c r="BX88" s="93"/>
      <c r="BY88" s="94"/>
      <c r="BZ88" s="11"/>
      <c r="CA88" s="93"/>
      <c r="CB88" s="94"/>
      <c r="CC88" s="11"/>
      <c r="CD88" s="93"/>
      <c r="CE88" s="94"/>
    </row>
    <row r="89" spans="1:83" ht="13.5" customHeight="1" x14ac:dyDescent="0.25">
      <c r="A89" s="88"/>
      <c r="C89" s="11"/>
      <c r="D89" s="93"/>
      <c r="E89" s="94"/>
      <c r="F89" s="11"/>
      <c r="G89" s="93"/>
      <c r="H89" s="94"/>
      <c r="I89" s="11"/>
      <c r="J89" s="93"/>
      <c r="K89" s="9"/>
      <c r="L89" s="11"/>
      <c r="M89" s="93"/>
      <c r="N89" s="94"/>
      <c r="O89" s="93"/>
      <c r="P89" s="93"/>
      <c r="Q89" s="9"/>
      <c r="R89" s="11"/>
      <c r="S89" s="93"/>
      <c r="T89" s="94"/>
      <c r="U89" s="11"/>
      <c r="V89" s="93"/>
      <c r="W89" s="94"/>
      <c r="X89" s="11"/>
      <c r="Y89" s="93"/>
      <c r="Z89" s="94"/>
      <c r="AA89" s="11"/>
      <c r="AB89" s="93"/>
      <c r="AC89" s="94"/>
      <c r="AD89" s="11"/>
      <c r="AE89" s="93"/>
      <c r="AF89" s="94"/>
      <c r="AG89" s="11"/>
      <c r="AH89" s="93"/>
      <c r="AI89" s="94"/>
      <c r="AJ89" s="11"/>
      <c r="AK89" s="93"/>
      <c r="AL89" s="94"/>
      <c r="AM89" s="11"/>
      <c r="AN89" s="93"/>
      <c r="AO89" s="94"/>
      <c r="AP89" s="11"/>
      <c r="AQ89" s="93"/>
      <c r="AR89" s="94"/>
      <c r="AS89" s="11"/>
      <c r="AT89" s="93"/>
      <c r="AU89" s="94"/>
      <c r="AV89" s="11"/>
      <c r="AW89" s="93"/>
      <c r="AX89" s="94"/>
      <c r="AY89" s="11"/>
      <c r="AZ89" s="93"/>
      <c r="BA89" s="94"/>
      <c r="BB89" s="11"/>
      <c r="BC89" s="93"/>
      <c r="BD89" s="94"/>
      <c r="BE89" s="11"/>
      <c r="BF89" s="93"/>
      <c r="BG89" s="94"/>
      <c r="BH89" s="11"/>
      <c r="BI89" s="93"/>
      <c r="BJ89" s="94"/>
      <c r="BK89" s="11"/>
      <c r="BL89" s="93"/>
      <c r="BM89" s="94"/>
      <c r="BN89" s="11"/>
      <c r="BO89" s="93"/>
      <c r="BP89" s="94"/>
      <c r="BQ89" s="11"/>
      <c r="BR89" s="93"/>
      <c r="BS89" s="94"/>
      <c r="BT89" s="11"/>
      <c r="BU89" s="93"/>
      <c r="BV89" s="94"/>
      <c r="BW89" s="11"/>
      <c r="BX89" s="93"/>
      <c r="BY89" s="94"/>
      <c r="BZ89" s="11"/>
      <c r="CA89" s="93"/>
      <c r="CB89" s="94"/>
      <c r="CC89" s="11"/>
      <c r="CD89" s="93"/>
      <c r="CE89" s="94"/>
    </row>
    <row r="90" spans="1:83" ht="13.5" customHeight="1" x14ac:dyDescent="0.25">
      <c r="A90" s="88"/>
      <c r="C90" s="11"/>
      <c r="D90" s="93"/>
      <c r="E90" s="94"/>
      <c r="F90" s="11"/>
      <c r="G90" s="93"/>
      <c r="H90" s="94"/>
      <c r="I90" s="11"/>
      <c r="J90" s="93"/>
      <c r="K90" s="9"/>
      <c r="L90" s="11"/>
      <c r="M90" s="93"/>
      <c r="N90" s="94"/>
      <c r="O90" s="93"/>
      <c r="P90" s="93"/>
      <c r="Q90" s="9"/>
      <c r="R90" s="11"/>
      <c r="S90" s="93"/>
      <c r="T90" s="94"/>
      <c r="U90" s="11"/>
      <c r="V90" s="93"/>
      <c r="W90" s="94"/>
      <c r="X90" s="11"/>
      <c r="Y90" s="93"/>
      <c r="Z90" s="94"/>
      <c r="AA90" s="11"/>
      <c r="AB90" s="93"/>
      <c r="AC90" s="94"/>
      <c r="AD90" s="11"/>
      <c r="AE90" s="93"/>
      <c r="AF90" s="94"/>
      <c r="AG90" s="11"/>
      <c r="AH90" s="93"/>
      <c r="AI90" s="94"/>
      <c r="AJ90" s="11"/>
      <c r="AK90" s="93"/>
      <c r="AL90" s="94"/>
      <c r="AM90" s="11"/>
      <c r="AN90" s="93"/>
      <c r="AO90" s="94"/>
      <c r="AP90" s="11"/>
      <c r="AQ90" s="93"/>
      <c r="AR90" s="94"/>
      <c r="AS90" s="11"/>
      <c r="AT90" s="93"/>
      <c r="AU90" s="94"/>
      <c r="AV90" s="11"/>
      <c r="AW90" s="93"/>
      <c r="AX90" s="94"/>
      <c r="AY90" s="11"/>
      <c r="AZ90" s="93"/>
      <c r="BA90" s="94"/>
      <c r="BB90" s="11"/>
      <c r="BC90" s="93"/>
      <c r="BD90" s="94"/>
      <c r="BE90" s="11"/>
      <c r="BF90" s="93"/>
      <c r="BG90" s="94"/>
      <c r="BH90" s="11"/>
      <c r="BI90" s="93"/>
      <c r="BJ90" s="94"/>
      <c r="BK90" s="11"/>
      <c r="BL90" s="93"/>
      <c r="BM90" s="94"/>
      <c r="BN90" s="11"/>
      <c r="BO90" s="93"/>
      <c r="BP90" s="94"/>
      <c r="BQ90" s="11"/>
      <c r="BR90" s="93"/>
      <c r="BS90" s="94"/>
      <c r="BT90" s="11"/>
      <c r="BU90" s="93"/>
      <c r="BV90" s="94"/>
      <c r="BW90" s="11"/>
      <c r="BX90" s="93"/>
      <c r="BY90" s="94"/>
      <c r="BZ90" s="11"/>
      <c r="CA90" s="93"/>
      <c r="CB90" s="94"/>
      <c r="CC90" s="11"/>
      <c r="CD90" s="93"/>
      <c r="CE90" s="94"/>
    </row>
    <row r="91" spans="1:83" ht="13.5" customHeight="1" x14ac:dyDescent="0.25">
      <c r="A91" s="88"/>
      <c r="C91" s="11"/>
      <c r="D91" s="93"/>
      <c r="E91" s="94"/>
      <c r="F91" s="11"/>
      <c r="G91" s="93"/>
      <c r="H91" s="94"/>
      <c r="I91" s="11"/>
      <c r="J91" s="93"/>
      <c r="K91" s="9"/>
      <c r="L91" s="11"/>
      <c r="M91" s="93"/>
      <c r="N91" s="94"/>
      <c r="O91" s="93"/>
      <c r="P91" s="93"/>
      <c r="Q91" s="9"/>
      <c r="R91" s="11"/>
      <c r="S91" s="93"/>
      <c r="T91" s="94"/>
      <c r="U91" s="11"/>
      <c r="V91" s="93"/>
      <c r="W91" s="94"/>
      <c r="X91" s="11"/>
      <c r="Y91" s="93"/>
      <c r="Z91" s="94"/>
      <c r="AA91" s="11"/>
      <c r="AB91" s="93"/>
      <c r="AC91" s="94"/>
      <c r="AD91" s="11"/>
      <c r="AE91" s="93"/>
      <c r="AF91" s="94"/>
      <c r="AG91" s="11"/>
      <c r="AH91" s="93"/>
      <c r="AI91" s="94"/>
      <c r="AJ91" s="11"/>
      <c r="AK91" s="93"/>
      <c r="AL91" s="94"/>
      <c r="AM91" s="11"/>
      <c r="AN91" s="93"/>
      <c r="AO91" s="94"/>
      <c r="AP91" s="11"/>
      <c r="AQ91" s="93"/>
      <c r="AR91" s="94"/>
      <c r="AS91" s="11"/>
      <c r="AT91" s="93"/>
      <c r="AU91" s="94"/>
      <c r="AV91" s="11"/>
      <c r="AW91" s="93"/>
      <c r="AX91" s="94"/>
      <c r="AY91" s="11"/>
      <c r="AZ91" s="93"/>
      <c r="BA91" s="94"/>
      <c r="BB91" s="11"/>
      <c r="BC91" s="93"/>
      <c r="BD91" s="94"/>
      <c r="BE91" s="11"/>
      <c r="BF91" s="93"/>
      <c r="BG91" s="94"/>
      <c r="BH91" s="11"/>
      <c r="BI91" s="93"/>
      <c r="BJ91" s="94"/>
      <c r="BK91" s="11"/>
      <c r="BL91" s="93"/>
      <c r="BM91" s="94"/>
      <c r="BN91" s="11"/>
      <c r="BO91" s="93"/>
      <c r="BP91" s="94"/>
      <c r="BQ91" s="11"/>
      <c r="BR91" s="93"/>
      <c r="BS91" s="94"/>
      <c r="BT91" s="11"/>
      <c r="BU91" s="93"/>
      <c r="BV91" s="94"/>
      <c r="BW91" s="11"/>
      <c r="BX91" s="93"/>
      <c r="BY91" s="94"/>
      <c r="BZ91" s="11"/>
      <c r="CA91" s="93"/>
      <c r="CB91" s="94"/>
      <c r="CC91" s="11"/>
      <c r="CD91" s="93"/>
      <c r="CE91" s="94"/>
    </row>
    <row r="92" spans="1:83" ht="13.5" customHeight="1" x14ac:dyDescent="0.25">
      <c r="A92" s="88"/>
      <c r="C92" s="11"/>
      <c r="D92" s="93"/>
      <c r="E92" s="94"/>
      <c r="F92" s="11"/>
      <c r="G92" s="93"/>
      <c r="H92" s="94"/>
      <c r="I92" s="11"/>
      <c r="J92" s="93"/>
      <c r="K92" s="9"/>
      <c r="L92" s="11"/>
      <c r="M92" s="93"/>
      <c r="N92" s="94"/>
      <c r="O92" s="93"/>
      <c r="P92" s="93"/>
      <c r="Q92" s="9"/>
      <c r="R92" s="11"/>
      <c r="S92" s="93"/>
      <c r="T92" s="94"/>
      <c r="U92" s="11"/>
      <c r="V92" s="93"/>
      <c r="W92" s="94"/>
      <c r="X92" s="11"/>
      <c r="Y92" s="93"/>
      <c r="Z92" s="94"/>
      <c r="AA92" s="11"/>
      <c r="AB92" s="93"/>
      <c r="AC92" s="94"/>
      <c r="AD92" s="11"/>
      <c r="AE92" s="93"/>
      <c r="AF92" s="94"/>
      <c r="AG92" s="11"/>
      <c r="AH92" s="93"/>
      <c r="AI92" s="94"/>
      <c r="AJ92" s="11"/>
      <c r="AK92" s="93"/>
      <c r="AL92" s="94"/>
      <c r="AM92" s="11"/>
      <c r="AN92" s="93"/>
      <c r="AO92" s="94"/>
      <c r="AP92" s="11"/>
      <c r="AQ92" s="93"/>
      <c r="AR92" s="94"/>
      <c r="AS92" s="11"/>
      <c r="AT92" s="93"/>
      <c r="AU92" s="94"/>
      <c r="AV92" s="11"/>
      <c r="AW92" s="93"/>
      <c r="AX92" s="94"/>
      <c r="AY92" s="11"/>
      <c r="AZ92" s="93"/>
      <c r="BA92" s="94"/>
      <c r="BB92" s="11"/>
      <c r="BC92" s="93"/>
      <c r="BD92" s="94"/>
      <c r="BE92" s="11"/>
      <c r="BF92" s="93"/>
      <c r="BG92" s="94"/>
      <c r="BH92" s="11"/>
      <c r="BI92" s="93"/>
      <c r="BJ92" s="94"/>
      <c r="BK92" s="11"/>
      <c r="BL92" s="93"/>
      <c r="BM92" s="94"/>
      <c r="BN92" s="11"/>
      <c r="BO92" s="93"/>
      <c r="BP92" s="94"/>
      <c r="BQ92" s="11"/>
      <c r="BR92" s="93"/>
      <c r="BS92" s="94"/>
      <c r="BT92" s="11"/>
      <c r="BU92" s="93"/>
      <c r="BV92" s="94"/>
      <c r="BW92" s="11"/>
      <c r="BX92" s="93"/>
      <c r="BY92" s="94"/>
      <c r="BZ92" s="11"/>
      <c r="CA92" s="93"/>
      <c r="CB92" s="94"/>
      <c r="CC92" s="11"/>
      <c r="CD92" s="93"/>
      <c r="CE92" s="94"/>
    </row>
    <row r="93" spans="1:83" ht="13.5" customHeight="1" x14ac:dyDescent="0.25">
      <c r="A93" s="88"/>
      <c r="C93" s="11"/>
      <c r="D93" s="93"/>
      <c r="E93" s="94"/>
      <c r="F93" s="11"/>
      <c r="G93" s="93"/>
      <c r="H93" s="94"/>
      <c r="I93" s="11"/>
      <c r="J93" s="93"/>
      <c r="K93" s="9"/>
      <c r="L93" s="11"/>
      <c r="M93" s="93"/>
      <c r="N93" s="94"/>
      <c r="O93" s="93"/>
      <c r="P93" s="93"/>
      <c r="Q93" s="9"/>
      <c r="R93" s="11"/>
      <c r="S93" s="93"/>
      <c r="T93" s="94"/>
      <c r="U93" s="11"/>
      <c r="V93" s="93"/>
      <c r="W93" s="94"/>
      <c r="X93" s="11"/>
      <c r="Y93" s="93"/>
      <c r="Z93" s="94"/>
      <c r="AA93" s="11"/>
      <c r="AB93" s="93"/>
      <c r="AC93" s="94"/>
      <c r="AD93" s="11"/>
      <c r="AE93" s="93"/>
      <c r="AF93" s="94"/>
      <c r="AG93" s="11"/>
      <c r="AH93" s="93"/>
      <c r="AI93" s="94"/>
      <c r="AJ93" s="11"/>
      <c r="AK93" s="93"/>
      <c r="AL93" s="94"/>
      <c r="AM93" s="11"/>
      <c r="AN93" s="93"/>
      <c r="AO93" s="94"/>
      <c r="AP93" s="11"/>
      <c r="AQ93" s="93"/>
      <c r="AR93" s="94"/>
      <c r="AS93" s="11"/>
      <c r="AT93" s="93"/>
      <c r="AU93" s="94"/>
      <c r="AV93" s="11"/>
      <c r="AW93" s="93"/>
      <c r="AX93" s="94"/>
      <c r="AY93" s="11"/>
      <c r="AZ93" s="93"/>
      <c r="BA93" s="94"/>
      <c r="BB93" s="11"/>
      <c r="BC93" s="93"/>
      <c r="BD93" s="94"/>
      <c r="BE93" s="11"/>
      <c r="BF93" s="93"/>
      <c r="BG93" s="94"/>
      <c r="BH93" s="11"/>
      <c r="BI93" s="93"/>
      <c r="BJ93" s="94"/>
      <c r="BK93" s="11"/>
      <c r="BL93" s="93"/>
      <c r="BM93" s="94"/>
      <c r="BN93" s="11"/>
      <c r="BO93" s="93"/>
      <c r="BP93" s="94"/>
      <c r="BQ93" s="11"/>
      <c r="BR93" s="93"/>
      <c r="BS93" s="94"/>
      <c r="BT93" s="11"/>
      <c r="BU93" s="93"/>
      <c r="BV93" s="94"/>
      <c r="BW93" s="11"/>
      <c r="BX93" s="93"/>
      <c r="BY93" s="94"/>
      <c r="BZ93" s="11"/>
      <c r="CA93" s="93"/>
      <c r="CB93" s="94"/>
      <c r="CC93" s="11"/>
      <c r="CD93" s="93"/>
      <c r="CE93" s="94"/>
    </row>
    <row r="94" spans="1:83" ht="13.5" customHeight="1" x14ac:dyDescent="0.25">
      <c r="A94" s="88"/>
      <c r="C94" s="11"/>
      <c r="D94" s="93"/>
      <c r="E94" s="94"/>
      <c r="F94" s="11"/>
      <c r="G94" s="93"/>
      <c r="H94" s="94"/>
      <c r="I94" s="11"/>
      <c r="J94" s="93"/>
      <c r="K94" s="9"/>
      <c r="L94" s="11"/>
      <c r="M94" s="93"/>
      <c r="N94" s="94"/>
      <c r="O94" s="93"/>
      <c r="P94" s="93"/>
      <c r="Q94" s="9"/>
      <c r="R94" s="11"/>
      <c r="S94" s="93"/>
      <c r="T94" s="94"/>
      <c r="U94" s="11"/>
      <c r="V94" s="93"/>
      <c r="W94" s="94"/>
      <c r="X94" s="11"/>
      <c r="Y94" s="93"/>
      <c r="Z94" s="94"/>
      <c r="AA94" s="11"/>
      <c r="AB94" s="93"/>
      <c r="AC94" s="94"/>
      <c r="AD94" s="11"/>
      <c r="AE94" s="93"/>
      <c r="AF94" s="94"/>
      <c r="AG94" s="11"/>
      <c r="AH94" s="93"/>
      <c r="AI94" s="94"/>
      <c r="AJ94" s="11"/>
      <c r="AK94" s="93"/>
      <c r="AL94" s="94"/>
      <c r="AM94" s="11"/>
      <c r="AN94" s="93"/>
      <c r="AO94" s="94"/>
      <c r="AP94" s="11"/>
      <c r="AQ94" s="93"/>
      <c r="AR94" s="94"/>
      <c r="AS94" s="11"/>
      <c r="AT94" s="93"/>
      <c r="AU94" s="94"/>
      <c r="AV94" s="11"/>
      <c r="AW94" s="93"/>
      <c r="AX94" s="94"/>
      <c r="AY94" s="11"/>
      <c r="AZ94" s="93"/>
      <c r="BA94" s="94"/>
      <c r="BB94" s="11"/>
      <c r="BC94" s="93"/>
      <c r="BD94" s="94"/>
      <c r="BE94" s="11"/>
      <c r="BF94" s="93"/>
      <c r="BG94" s="94"/>
      <c r="BH94" s="11"/>
      <c r="BI94" s="93"/>
      <c r="BJ94" s="94"/>
      <c r="BK94" s="11"/>
      <c r="BL94" s="93"/>
      <c r="BM94" s="94"/>
      <c r="BN94" s="11"/>
      <c r="BO94" s="93"/>
      <c r="BP94" s="94"/>
      <c r="BQ94" s="11"/>
      <c r="BR94" s="93"/>
      <c r="BS94" s="94"/>
      <c r="BT94" s="11"/>
      <c r="BU94" s="93"/>
      <c r="BV94" s="94"/>
      <c r="BW94" s="11"/>
      <c r="BX94" s="93"/>
      <c r="BY94" s="94"/>
      <c r="BZ94" s="11"/>
      <c r="CA94" s="93"/>
      <c r="CB94" s="94"/>
      <c r="CC94" s="11"/>
      <c r="CD94" s="93"/>
      <c r="CE94" s="94"/>
    </row>
    <row r="95" spans="1:83" ht="13.5" customHeight="1" x14ac:dyDescent="0.25">
      <c r="A95" s="88"/>
      <c r="C95" s="11"/>
      <c r="D95" s="93"/>
      <c r="E95" s="94"/>
      <c r="F95" s="11"/>
      <c r="G95" s="93"/>
      <c r="H95" s="94"/>
      <c r="I95" s="11"/>
      <c r="J95" s="93"/>
      <c r="K95" s="9"/>
      <c r="L95" s="11"/>
      <c r="M95" s="93"/>
      <c r="N95" s="94"/>
      <c r="O95" s="93"/>
      <c r="P95" s="93"/>
      <c r="Q95" s="9"/>
      <c r="R95" s="11"/>
      <c r="S95" s="93"/>
      <c r="T95" s="94"/>
      <c r="U95" s="11"/>
      <c r="V95" s="93"/>
      <c r="W95" s="94"/>
      <c r="X95" s="11"/>
      <c r="Y95" s="93"/>
      <c r="Z95" s="94"/>
      <c r="AA95" s="11"/>
      <c r="AB95" s="93"/>
      <c r="AC95" s="94"/>
      <c r="AD95" s="11"/>
      <c r="AE95" s="93"/>
      <c r="AF95" s="94"/>
      <c r="AG95" s="11"/>
      <c r="AH95" s="93"/>
      <c r="AI95" s="94"/>
      <c r="AJ95" s="11"/>
      <c r="AK95" s="93"/>
      <c r="AL95" s="94"/>
      <c r="AM95" s="11"/>
      <c r="AN95" s="93"/>
      <c r="AO95" s="94"/>
      <c r="AP95" s="11"/>
      <c r="AQ95" s="93"/>
      <c r="AR95" s="94"/>
      <c r="AS95" s="11"/>
      <c r="AT95" s="93"/>
      <c r="AU95" s="94"/>
      <c r="AV95" s="11"/>
      <c r="AW95" s="93"/>
      <c r="AX95" s="94"/>
      <c r="AY95" s="11"/>
      <c r="AZ95" s="93"/>
      <c r="BA95" s="94"/>
      <c r="BB95" s="11"/>
      <c r="BC95" s="93"/>
      <c r="BD95" s="94"/>
      <c r="BE95" s="11"/>
      <c r="BF95" s="93"/>
      <c r="BG95" s="94"/>
      <c r="BH95" s="11"/>
      <c r="BI95" s="93"/>
      <c r="BJ95" s="94"/>
      <c r="BK95" s="11"/>
      <c r="BL95" s="93"/>
      <c r="BM95" s="94"/>
      <c r="BN95" s="11"/>
      <c r="BO95" s="93"/>
      <c r="BP95" s="94"/>
      <c r="BQ95" s="11"/>
      <c r="BR95" s="93"/>
      <c r="BS95" s="94"/>
      <c r="BT95" s="11"/>
      <c r="BU95" s="93"/>
      <c r="BV95" s="94"/>
      <c r="BW95" s="11"/>
      <c r="BX95" s="93"/>
      <c r="BY95" s="94"/>
      <c r="BZ95" s="11"/>
      <c r="CA95" s="93"/>
      <c r="CB95" s="94"/>
      <c r="CC95" s="11"/>
      <c r="CD95" s="93"/>
      <c r="CE95" s="94"/>
    </row>
    <row r="96" spans="1:83" ht="13.5" customHeight="1" x14ac:dyDescent="0.25">
      <c r="A96" s="88"/>
      <c r="C96" s="11"/>
      <c r="D96" s="93"/>
      <c r="E96" s="94"/>
      <c r="F96" s="11"/>
      <c r="G96" s="93"/>
      <c r="H96" s="94"/>
      <c r="I96" s="11"/>
      <c r="J96" s="93"/>
      <c r="K96" s="9"/>
      <c r="L96" s="11"/>
      <c r="M96" s="93"/>
      <c r="N96" s="94"/>
      <c r="O96" s="93"/>
      <c r="P96" s="93"/>
      <c r="Q96" s="9"/>
      <c r="R96" s="11"/>
      <c r="S96" s="93"/>
      <c r="T96" s="94"/>
      <c r="U96" s="11"/>
      <c r="V96" s="93"/>
      <c r="W96" s="94"/>
      <c r="X96" s="11"/>
      <c r="Y96" s="93"/>
      <c r="Z96" s="94"/>
      <c r="AA96" s="11"/>
      <c r="AB96" s="93"/>
      <c r="AC96" s="94"/>
      <c r="AD96" s="11"/>
      <c r="AE96" s="93"/>
      <c r="AF96" s="94"/>
      <c r="AG96" s="11"/>
      <c r="AH96" s="93"/>
      <c r="AI96" s="94"/>
      <c r="AJ96" s="11"/>
      <c r="AK96" s="93"/>
      <c r="AL96" s="94"/>
      <c r="AM96" s="11"/>
      <c r="AN96" s="93"/>
      <c r="AO96" s="94"/>
      <c r="AP96" s="11"/>
      <c r="AQ96" s="93"/>
      <c r="AR96" s="94"/>
      <c r="AS96" s="11"/>
      <c r="AT96" s="93"/>
      <c r="AU96" s="94"/>
      <c r="AV96" s="11"/>
      <c r="AW96" s="93"/>
      <c r="AX96" s="94"/>
      <c r="AY96" s="11"/>
      <c r="AZ96" s="93"/>
      <c r="BA96" s="94"/>
      <c r="BB96" s="11"/>
      <c r="BC96" s="93"/>
      <c r="BD96" s="94"/>
      <c r="BE96" s="11"/>
      <c r="BF96" s="93"/>
      <c r="BG96" s="94"/>
      <c r="BH96" s="11"/>
      <c r="BI96" s="93"/>
      <c r="BJ96" s="94"/>
      <c r="BK96" s="11"/>
      <c r="BL96" s="93"/>
      <c r="BM96" s="94"/>
      <c r="BN96" s="11"/>
      <c r="BO96" s="93"/>
      <c r="BP96" s="94"/>
      <c r="BQ96" s="11"/>
      <c r="BR96" s="93"/>
      <c r="BS96" s="94"/>
      <c r="BT96" s="11"/>
      <c r="BU96" s="93"/>
      <c r="BV96" s="94"/>
      <c r="BW96" s="11"/>
      <c r="BX96" s="93"/>
      <c r="BY96" s="94"/>
      <c r="BZ96" s="11"/>
      <c r="CA96" s="93"/>
      <c r="CB96" s="94"/>
      <c r="CC96" s="11"/>
      <c r="CD96" s="93"/>
      <c r="CE96" s="94"/>
    </row>
    <row r="97" spans="1:83" ht="13.5" customHeight="1" x14ac:dyDescent="0.25">
      <c r="A97" s="88"/>
      <c r="C97" s="11"/>
      <c r="D97" s="93"/>
      <c r="E97" s="94"/>
      <c r="F97" s="11"/>
      <c r="G97" s="93"/>
      <c r="H97" s="94"/>
      <c r="I97" s="11"/>
      <c r="J97" s="93"/>
      <c r="K97" s="9"/>
      <c r="L97" s="11"/>
      <c r="M97" s="93"/>
      <c r="N97" s="94"/>
      <c r="O97" s="93"/>
      <c r="P97" s="93"/>
      <c r="Q97" s="9"/>
      <c r="R97" s="11"/>
      <c r="S97" s="93"/>
      <c r="T97" s="94"/>
      <c r="U97" s="11"/>
      <c r="V97" s="93"/>
      <c r="W97" s="94"/>
      <c r="X97" s="11"/>
      <c r="Y97" s="93"/>
      <c r="Z97" s="94"/>
      <c r="AA97" s="11"/>
      <c r="AB97" s="93"/>
      <c r="AC97" s="94"/>
      <c r="AD97" s="11"/>
      <c r="AE97" s="93"/>
      <c r="AF97" s="94"/>
      <c r="AG97" s="11"/>
      <c r="AH97" s="93"/>
      <c r="AI97" s="94"/>
      <c r="AJ97" s="11"/>
      <c r="AK97" s="93"/>
      <c r="AL97" s="94"/>
      <c r="AM97" s="11"/>
      <c r="AN97" s="93"/>
      <c r="AO97" s="94"/>
      <c r="AP97" s="11"/>
      <c r="AQ97" s="93"/>
      <c r="AR97" s="94"/>
      <c r="AS97" s="11"/>
      <c r="AT97" s="93"/>
      <c r="AU97" s="94"/>
      <c r="AV97" s="11"/>
      <c r="AW97" s="93"/>
      <c r="AX97" s="94"/>
      <c r="AY97" s="11"/>
      <c r="AZ97" s="93"/>
      <c r="BA97" s="94"/>
      <c r="BB97" s="11"/>
      <c r="BC97" s="93"/>
      <c r="BD97" s="94"/>
      <c r="BE97" s="11"/>
      <c r="BF97" s="93"/>
      <c r="BG97" s="94"/>
      <c r="BH97" s="11"/>
      <c r="BI97" s="93"/>
      <c r="BJ97" s="94"/>
      <c r="BK97" s="11"/>
      <c r="BL97" s="93"/>
      <c r="BM97" s="94"/>
      <c r="BN97" s="11"/>
      <c r="BO97" s="93"/>
      <c r="BP97" s="94"/>
      <c r="BQ97" s="11"/>
      <c r="BR97" s="93"/>
      <c r="BS97" s="94"/>
      <c r="BT97" s="11"/>
      <c r="BU97" s="93"/>
      <c r="BV97" s="94"/>
      <c r="BW97" s="11"/>
      <c r="BX97" s="93"/>
      <c r="BY97" s="94"/>
      <c r="BZ97" s="11"/>
      <c r="CA97" s="93"/>
      <c r="CB97" s="94"/>
      <c r="CC97" s="11"/>
      <c r="CD97" s="93"/>
      <c r="CE97" s="94"/>
    </row>
    <row r="98" spans="1:83" ht="13.5" customHeight="1" x14ac:dyDescent="0.25">
      <c r="A98" s="88"/>
      <c r="C98" s="11"/>
      <c r="D98" s="93"/>
      <c r="E98" s="94"/>
      <c r="F98" s="11"/>
      <c r="G98" s="93"/>
      <c r="H98" s="94"/>
      <c r="I98" s="11"/>
      <c r="J98" s="93"/>
      <c r="K98" s="9"/>
      <c r="L98" s="11"/>
      <c r="M98" s="93"/>
      <c r="N98" s="94"/>
      <c r="O98" s="93"/>
      <c r="P98" s="93"/>
      <c r="Q98" s="9"/>
      <c r="R98" s="11"/>
      <c r="S98" s="93"/>
      <c r="T98" s="94"/>
      <c r="U98" s="11"/>
      <c r="V98" s="93"/>
      <c r="W98" s="94"/>
      <c r="X98" s="11"/>
      <c r="Y98" s="93"/>
      <c r="Z98" s="94"/>
      <c r="AA98" s="11"/>
      <c r="AB98" s="93"/>
      <c r="AC98" s="94"/>
      <c r="AD98" s="11"/>
      <c r="AE98" s="93"/>
      <c r="AF98" s="94"/>
      <c r="AG98" s="11"/>
      <c r="AH98" s="93"/>
      <c r="AI98" s="94"/>
      <c r="AJ98" s="11"/>
      <c r="AK98" s="93"/>
      <c r="AL98" s="94"/>
      <c r="AM98" s="11"/>
      <c r="AN98" s="93"/>
      <c r="AO98" s="94"/>
      <c r="AP98" s="11"/>
      <c r="AQ98" s="93"/>
      <c r="AR98" s="94"/>
      <c r="AS98" s="11"/>
      <c r="AT98" s="93"/>
      <c r="AU98" s="94"/>
      <c r="AV98" s="11"/>
      <c r="AW98" s="93"/>
      <c r="AX98" s="94"/>
      <c r="AY98" s="11"/>
      <c r="AZ98" s="93"/>
      <c r="BA98" s="94"/>
      <c r="BB98" s="11"/>
      <c r="BC98" s="93"/>
      <c r="BD98" s="94"/>
      <c r="BE98" s="11"/>
      <c r="BF98" s="93"/>
      <c r="BG98" s="94"/>
      <c r="BH98" s="11"/>
      <c r="BI98" s="93"/>
      <c r="BJ98" s="94"/>
      <c r="BK98" s="11"/>
      <c r="BL98" s="93"/>
      <c r="BM98" s="94"/>
      <c r="BN98" s="11"/>
      <c r="BO98" s="93"/>
      <c r="BP98" s="94"/>
      <c r="BQ98" s="11"/>
      <c r="BR98" s="93"/>
      <c r="BS98" s="94"/>
      <c r="BT98" s="11"/>
      <c r="BU98" s="93"/>
      <c r="BV98" s="94"/>
      <c r="BW98" s="11"/>
      <c r="BX98" s="93"/>
      <c r="BY98" s="94"/>
      <c r="BZ98" s="11"/>
      <c r="CA98" s="93"/>
      <c r="CB98" s="94"/>
      <c r="CC98" s="11"/>
      <c r="CD98" s="93"/>
      <c r="CE98" s="94"/>
    </row>
    <row r="99" spans="1:83" ht="13.5" customHeight="1" x14ac:dyDescent="0.25">
      <c r="A99" s="88"/>
      <c r="C99" s="11"/>
      <c r="D99" s="93"/>
      <c r="E99" s="94"/>
      <c r="F99" s="11"/>
      <c r="G99" s="93"/>
      <c r="H99" s="94"/>
      <c r="I99" s="11"/>
      <c r="J99" s="93"/>
      <c r="K99" s="9"/>
      <c r="L99" s="11"/>
      <c r="M99" s="93"/>
      <c r="N99" s="94"/>
      <c r="O99" s="93"/>
      <c r="P99" s="93"/>
      <c r="Q99" s="9"/>
      <c r="R99" s="11"/>
      <c r="S99" s="93"/>
      <c r="T99" s="94"/>
      <c r="U99" s="11"/>
      <c r="V99" s="93"/>
      <c r="W99" s="94"/>
      <c r="X99" s="11"/>
      <c r="Y99" s="93"/>
      <c r="Z99" s="94"/>
      <c r="AA99" s="11"/>
      <c r="AB99" s="93"/>
      <c r="AC99" s="94"/>
      <c r="AD99" s="11"/>
      <c r="AE99" s="93"/>
      <c r="AF99" s="94"/>
      <c r="AG99" s="11"/>
      <c r="AH99" s="93"/>
      <c r="AI99" s="94"/>
      <c r="AJ99" s="11"/>
      <c r="AK99" s="93"/>
      <c r="AL99" s="94"/>
      <c r="AM99" s="11"/>
      <c r="AN99" s="93"/>
      <c r="AO99" s="94"/>
      <c r="AP99" s="11"/>
      <c r="AQ99" s="93"/>
      <c r="AR99" s="94"/>
      <c r="AS99" s="11"/>
      <c r="AT99" s="93"/>
      <c r="AU99" s="94"/>
      <c r="AV99" s="11"/>
      <c r="AW99" s="93"/>
      <c r="AX99" s="94"/>
      <c r="AY99" s="11"/>
      <c r="AZ99" s="93"/>
      <c r="BA99" s="94"/>
      <c r="BB99" s="11"/>
      <c r="BC99" s="93"/>
      <c r="BD99" s="94"/>
      <c r="BE99" s="11"/>
      <c r="BF99" s="93"/>
      <c r="BG99" s="94"/>
      <c r="BH99" s="11"/>
      <c r="BI99" s="93"/>
      <c r="BJ99" s="94"/>
      <c r="BK99" s="11"/>
      <c r="BL99" s="93"/>
      <c r="BM99" s="94"/>
      <c r="BN99" s="11"/>
      <c r="BO99" s="93"/>
      <c r="BP99" s="94"/>
      <c r="BQ99" s="11"/>
      <c r="BR99" s="93"/>
      <c r="BS99" s="94"/>
      <c r="BT99" s="11"/>
      <c r="BU99" s="93"/>
      <c r="BV99" s="94"/>
      <c r="BW99" s="11"/>
      <c r="BX99" s="93"/>
      <c r="BY99" s="94"/>
      <c r="BZ99" s="11"/>
      <c r="CA99" s="93"/>
      <c r="CB99" s="94"/>
      <c r="CC99" s="11"/>
      <c r="CD99" s="93"/>
      <c r="CE99" s="94"/>
    </row>
  </sheetData>
  <customSheetViews>
    <customSheetView guid="{58E98FBC-18A6-4DF7-8BE5-466B393E75B5}">
      <pane xSplit="2" ySplit="10" topLeftCell="C11" activePane="bottomRight" state="frozen"/>
      <selection pane="bottomRight" activeCell="F16" sqref="F15:F20"/>
      <pageMargins left="0.75" right="0.75" top="1" bottom="1" header="0.5" footer="0.5"/>
      <pageSetup orientation="portrait" horizontalDpi="4294967292" verticalDpi="4294967292"/>
      <headerFooter alignWithMargins="0"/>
    </customSheetView>
  </customSheetViews>
  <phoneticPr fontId="0" type="noConversion"/>
  <pageMargins left="0.75" right="0.75" top="1" bottom="1" header="0.5" footer="0.5"/>
  <pageSetup orientation="portrait" horizontalDpi="4294967292" verticalDpi="4294967292"/>
  <headerFooter alignWithMargins="0"/>
  <legacyDrawing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info_parties!$A$1:$A$100</xm:f>
          </x14:formula1>
          <xm:sqref>A11:A97</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tabColor rgb="FFBED2BE"/>
  </sheetPr>
  <dimension ref="A1:JB202"/>
  <sheetViews>
    <sheetView zoomScaleNormal="100" workbookViewId="0">
      <pane xSplit="2" ySplit="10" topLeftCell="CQ38" activePane="bottomRight" state="frozen"/>
      <selection activeCell="I6" sqref="I6"/>
      <selection pane="topRight" activeCell="I6" sqref="I6"/>
      <selection pane="bottomLeft" activeCell="I6" sqref="I6"/>
      <selection pane="bottomRight" activeCell="DC49" sqref="DC49"/>
    </sheetView>
  </sheetViews>
  <sheetFormatPr defaultColWidth="5.6640625" defaultRowHeight="13.5" customHeight="1" x14ac:dyDescent="0.25"/>
  <cols>
    <col min="1" max="1" width="11.44140625" style="2" customWidth="1"/>
    <col min="2" max="2" width="22.88671875" style="2" customWidth="1"/>
    <col min="3" max="3" width="11.44140625" style="2" customWidth="1"/>
    <col min="4" max="4" width="5.6640625" style="2"/>
    <col min="5" max="5" width="11.44140625" style="2" customWidth="1"/>
    <col min="6" max="6" width="6" style="2" bestFit="1" customWidth="1"/>
    <col min="7" max="10" width="5.6640625" style="2"/>
    <col min="11" max="11" width="11.44140625" style="2" customWidth="1"/>
    <col min="12" max="16" width="5.6640625" style="2"/>
    <col min="17" max="17" width="11.44140625" style="2" customWidth="1"/>
    <col min="18" max="22" width="5.6640625" style="2"/>
    <col min="23" max="23" width="11.44140625" style="2" customWidth="1"/>
    <col min="24" max="24" width="5.6640625" style="2"/>
    <col min="25" max="25" width="11.44140625" style="2" customWidth="1"/>
    <col min="26" max="26" width="6" style="2" bestFit="1" customWidth="1"/>
    <col min="27" max="28" width="5.6640625" style="2"/>
    <col min="29" max="29" width="6.88671875" style="2" bestFit="1" customWidth="1"/>
    <col min="30" max="30" width="5.6640625" style="2"/>
    <col min="31" max="31" width="11.44140625" style="2" customWidth="1"/>
    <col min="32" max="36" width="5.6640625" style="2"/>
    <col min="37" max="37" width="11.44140625" style="2" customWidth="1"/>
    <col min="38" max="42" width="5.6640625" style="2"/>
    <col min="43" max="43" width="11.44140625" style="2" customWidth="1"/>
    <col min="44" max="44" width="5.6640625" style="2"/>
    <col min="45" max="45" width="11.44140625" style="2" customWidth="1"/>
    <col min="46" max="46" width="6.33203125" style="2" bestFit="1" customWidth="1"/>
    <col min="47" max="48" width="5.6640625" style="2"/>
    <col min="49" max="49" width="6" style="2" bestFit="1" customWidth="1"/>
    <col min="50" max="50" width="5.6640625" style="2"/>
    <col min="51" max="51" width="11.44140625" style="2" customWidth="1"/>
    <col min="52" max="56" width="5.6640625" style="2"/>
    <col min="57" max="57" width="11.44140625" style="2" customWidth="1"/>
    <col min="58" max="62" width="5.6640625" style="2"/>
    <col min="63" max="63" width="11.44140625" style="2" customWidth="1"/>
    <col min="64" max="64" width="5.6640625" style="2"/>
    <col min="65" max="65" width="11.44140625" style="2" customWidth="1"/>
    <col min="66" max="66" width="7.33203125" style="2" bestFit="1" customWidth="1"/>
    <col min="67" max="67" width="6.44140625" style="2" bestFit="1" customWidth="1"/>
    <col min="68" max="68" width="5.6640625" style="2"/>
    <col min="69" max="69" width="6" style="2" bestFit="1" customWidth="1"/>
    <col min="70" max="70" width="7.88671875" style="2" bestFit="1" customWidth="1"/>
    <col min="71" max="71" width="11.44140625" style="2" customWidth="1"/>
    <col min="72" max="76" width="5.6640625" style="2"/>
    <col min="77" max="77" width="11.44140625" style="2" customWidth="1"/>
    <col min="78" max="82" width="5.6640625" style="2"/>
    <col min="83" max="83" width="11.44140625" style="2" customWidth="1"/>
    <col min="84" max="84" width="5.6640625" style="2"/>
    <col min="85" max="85" width="11.44140625" style="2" customWidth="1"/>
    <col min="86" max="90" width="5.6640625" style="2"/>
    <col min="91" max="91" width="11.44140625" style="2" customWidth="1"/>
    <col min="92" max="96" width="5.6640625" style="2"/>
    <col min="97" max="97" width="11.44140625" style="2" customWidth="1"/>
    <col min="98" max="102" width="5.6640625" style="2"/>
    <col min="103" max="103" width="11.44140625" style="2" customWidth="1"/>
    <col min="104" max="104" width="5.6640625" style="2"/>
    <col min="105" max="105" width="11.44140625" style="2" customWidth="1"/>
    <col min="106" max="110" width="5.6640625" style="2"/>
    <col min="111" max="111" width="11.44140625" style="2" customWidth="1"/>
    <col min="112" max="116" width="5.6640625" style="2"/>
    <col min="117" max="117" width="11.44140625" style="2" customWidth="1"/>
    <col min="118" max="122" width="5.6640625" style="2"/>
    <col min="123" max="123" width="11.44140625" style="2" customWidth="1"/>
    <col min="124" max="124" width="5.6640625" style="2"/>
    <col min="125" max="125" width="11.44140625" style="2" customWidth="1"/>
    <col min="126" max="130" width="5.6640625" style="2"/>
    <col min="131" max="131" width="11.44140625" style="2" customWidth="1"/>
    <col min="132" max="136" width="5.6640625" style="2"/>
    <col min="137" max="137" width="11.44140625" style="2" customWidth="1"/>
    <col min="138" max="142" width="5.6640625" style="2"/>
    <col min="143" max="143" width="11.44140625" style="2" customWidth="1"/>
    <col min="144" max="144" width="5.6640625" style="2"/>
    <col min="145" max="145" width="11.44140625" style="2" customWidth="1"/>
    <col min="146" max="150" width="5.6640625" style="2"/>
    <col min="151" max="151" width="11.44140625" style="2" customWidth="1"/>
    <col min="152" max="156" width="5.6640625" style="2"/>
    <col min="157" max="157" width="11.44140625" style="2" customWidth="1"/>
    <col min="158" max="162" width="5.6640625" style="2"/>
    <col min="163" max="163" width="11.44140625" style="2" customWidth="1"/>
    <col min="164" max="182" width="5.6640625" style="2"/>
    <col min="183" max="183" width="11.44140625" style="2" customWidth="1"/>
    <col min="184" max="190" width="5.6640625" style="2"/>
    <col min="191" max="191" width="11.44140625" style="2" customWidth="1"/>
    <col min="192" max="196" width="5.6640625" style="2"/>
    <col min="197" max="197" width="11.44140625" style="2" customWidth="1"/>
    <col min="198" max="202" width="5.6640625" style="2"/>
    <col min="203" max="203" width="11.44140625" style="2" customWidth="1"/>
    <col min="204" max="204" width="5.6640625" style="2"/>
    <col min="205" max="205" width="11.44140625" style="2" customWidth="1"/>
    <col min="206" max="210" width="5.6640625" style="2"/>
    <col min="211" max="211" width="11.44140625" style="2" customWidth="1"/>
    <col min="212" max="216" width="5.6640625" style="2"/>
    <col min="217" max="217" width="11.44140625" style="2" customWidth="1"/>
    <col min="218" max="222" width="5.6640625" style="2"/>
    <col min="223" max="223" width="11.44140625" style="2" customWidth="1"/>
    <col min="224" max="224" width="5.6640625" style="2"/>
    <col min="225" max="226" width="11.44140625" style="2" customWidth="1"/>
    <col min="227" max="230" width="5.6640625" style="2"/>
    <col min="231" max="231" width="11.44140625" style="2" customWidth="1"/>
    <col min="232" max="236" width="5.6640625" style="2"/>
    <col min="237" max="237" width="11.44140625" style="2" customWidth="1"/>
    <col min="238" max="242" width="5.6640625" style="2"/>
    <col min="243" max="243" width="11.44140625" style="2" customWidth="1"/>
    <col min="244" max="244" width="5.6640625" style="2"/>
    <col min="245" max="245" width="11.44140625" style="2" customWidth="1"/>
    <col min="246" max="250" width="5.6640625" style="2"/>
    <col min="251" max="251" width="11.44140625" style="2" customWidth="1"/>
    <col min="252" max="256" width="5.6640625" style="2"/>
    <col min="257" max="257" width="11.44140625" style="2" customWidth="1"/>
    <col min="258" max="16384" width="5.6640625" style="2"/>
  </cols>
  <sheetData>
    <row r="1" spans="1:262" s="22" customFormat="1" ht="13.5" customHeight="1" x14ac:dyDescent="0.25">
      <c r="A1" s="17" t="s">
        <v>19</v>
      </c>
      <c r="B1" s="17"/>
      <c r="C1" s="18">
        <v>34497</v>
      </c>
      <c r="D1" s="19"/>
      <c r="E1" s="19"/>
      <c r="F1" s="19"/>
      <c r="G1" s="19"/>
      <c r="H1" s="19"/>
      <c r="I1" s="19"/>
      <c r="J1" s="19"/>
      <c r="K1" s="20"/>
      <c r="L1" s="19"/>
      <c r="M1" s="19"/>
      <c r="N1" s="19"/>
      <c r="O1" s="19"/>
      <c r="P1" s="21"/>
      <c r="Q1" s="19"/>
      <c r="R1" s="19"/>
      <c r="S1" s="19"/>
      <c r="T1" s="19"/>
      <c r="U1" s="19"/>
      <c r="V1" s="19"/>
      <c r="W1" s="18">
        <v>36324</v>
      </c>
      <c r="X1" s="19"/>
      <c r="Y1" s="19"/>
      <c r="Z1" s="19"/>
      <c r="AA1" s="19"/>
      <c r="AB1" s="19"/>
      <c r="AC1" s="19"/>
      <c r="AD1" s="19" t="s">
        <v>114</v>
      </c>
      <c r="AE1" s="20"/>
      <c r="AF1" s="19"/>
      <c r="AG1" s="19"/>
      <c r="AH1" s="19"/>
      <c r="AI1" s="19"/>
      <c r="AJ1" s="21"/>
      <c r="AK1" s="19"/>
      <c r="AL1" s="19"/>
      <c r="AM1" s="19"/>
      <c r="AN1" s="19"/>
      <c r="AO1" s="19" t="s">
        <v>114</v>
      </c>
      <c r="AP1" s="19"/>
      <c r="AQ1" s="18">
        <v>38151</v>
      </c>
      <c r="AR1" s="19"/>
      <c r="AS1" s="19"/>
      <c r="AT1" s="19"/>
      <c r="AU1" s="19"/>
      <c r="AV1" s="19"/>
      <c r="AW1" s="19"/>
      <c r="AX1" s="19" t="s">
        <v>114</v>
      </c>
      <c r="AY1" s="20"/>
      <c r="AZ1" s="19"/>
      <c r="BA1" s="19"/>
      <c r="BB1" s="19"/>
      <c r="BC1" s="19"/>
      <c r="BD1" s="21"/>
      <c r="BE1" s="19"/>
      <c r="BF1" s="19"/>
      <c r="BG1" s="19"/>
      <c r="BH1" s="19"/>
      <c r="BI1" s="19" t="s">
        <v>114</v>
      </c>
      <c r="BJ1" s="19"/>
      <c r="BK1" s="18">
        <v>39971</v>
      </c>
      <c r="BL1" s="19"/>
      <c r="BM1" s="19"/>
      <c r="BN1" s="19"/>
      <c r="BO1" s="19"/>
      <c r="BP1" s="19"/>
      <c r="BQ1" s="19"/>
      <c r="BR1" s="19"/>
      <c r="BS1" s="20"/>
      <c r="BT1" s="19"/>
      <c r="BU1" s="19"/>
      <c r="BV1" s="19"/>
      <c r="BW1" s="19"/>
      <c r="BX1" s="21"/>
      <c r="BY1" s="19"/>
      <c r="BZ1" s="19"/>
      <c r="CA1" s="19"/>
      <c r="CB1" s="19"/>
      <c r="CC1" s="19"/>
      <c r="CD1" s="19"/>
      <c r="CE1" s="18">
        <v>41784</v>
      </c>
      <c r="CF1" s="19"/>
      <c r="CG1" s="19"/>
      <c r="CH1" s="19"/>
      <c r="CI1" s="19"/>
      <c r="CJ1" s="19"/>
      <c r="CK1" s="19"/>
      <c r="CL1" s="19"/>
      <c r="CM1" s="20"/>
      <c r="CN1" s="19"/>
      <c r="CO1" s="19"/>
      <c r="CP1" s="19"/>
      <c r="CQ1" s="19"/>
      <c r="CR1" s="21"/>
      <c r="CS1" s="19"/>
      <c r="CT1" s="19"/>
      <c r="CU1" s="19"/>
      <c r="CV1" s="19"/>
      <c r="CW1" s="19"/>
      <c r="CX1" s="19"/>
      <c r="CY1" s="18">
        <v>43611</v>
      </c>
      <c r="CZ1" s="19"/>
      <c r="DA1" s="19"/>
      <c r="DB1" s="19"/>
      <c r="DC1" s="19"/>
      <c r="DD1" s="19"/>
      <c r="DE1" s="19"/>
      <c r="DF1" s="19"/>
      <c r="DG1" s="20"/>
      <c r="DH1" s="19"/>
      <c r="DI1" s="19"/>
      <c r="DJ1" s="19"/>
      <c r="DK1" s="19"/>
      <c r="DL1" s="21"/>
      <c r="DM1" s="19"/>
      <c r="DN1" s="19"/>
      <c r="DO1" s="19"/>
      <c r="DP1" s="19"/>
      <c r="DQ1" s="19"/>
      <c r="DR1" s="19"/>
      <c r="DS1" s="18"/>
      <c r="DT1" s="19"/>
      <c r="DU1" s="19"/>
      <c r="DV1" s="19"/>
      <c r="DW1" s="19"/>
      <c r="DX1" s="19"/>
      <c r="DY1" s="19"/>
      <c r="DZ1" s="19"/>
      <c r="EA1" s="20"/>
      <c r="EB1" s="19"/>
      <c r="EC1" s="19"/>
      <c r="ED1" s="19"/>
      <c r="EE1" s="19"/>
      <c r="EF1" s="21"/>
      <c r="EG1" s="19"/>
      <c r="EH1" s="19"/>
      <c r="EI1" s="19"/>
      <c r="EJ1" s="19"/>
      <c r="EK1" s="19"/>
      <c r="EL1" s="19"/>
      <c r="EM1" s="18"/>
      <c r="EN1" s="19"/>
      <c r="EO1" s="19"/>
      <c r="EP1" s="19"/>
      <c r="EQ1" s="19"/>
      <c r="ER1" s="19"/>
      <c r="ES1" s="19"/>
      <c r="ET1" s="19"/>
      <c r="EU1" s="20"/>
      <c r="EV1" s="19"/>
      <c r="EW1" s="19"/>
      <c r="EX1" s="19"/>
      <c r="EY1" s="19"/>
      <c r="EZ1" s="21"/>
      <c r="FA1" s="19"/>
      <c r="FB1" s="19"/>
      <c r="FC1" s="19"/>
      <c r="FD1" s="19"/>
      <c r="FE1" s="19"/>
      <c r="FF1" s="19"/>
      <c r="FG1" s="18"/>
      <c r="FH1" s="19"/>
      <c r="FI1" s="19"/>
      <c r="FJ1" s="19"/>
      <c r="FK1" s="19"/>
      <c r="FL1" s="19"/>
      <c r="FM1" s="19"/>
      <c r="FN1" s="19"/>
      <c r="FO1" s="20"/>
      <c r="FP1" s="19"/>
      <c r="FQ1" s="19"/>
      <c r="FR1" s="19"/>
      <c r="FS1" s="19"/>
      <c r="FT1" s="21"/>
      <c r="FU1" s="19"/>
      <c r="FV1" s="19"/>
      <c r="FW1" s="19"/>
      <c r="FX1" s="19"/>
      <c r="FY1" s="19"/>
      <c r="FZ1" s="19"/>
      <c r="GA1" s="18"/>
      <c r="GB1" s="19"/>
      <c r="GC1" s="19"/>
      <c r="GD1" s="19"/>
      <c r="GE1" s="19"/>
      <c r="GF1" s="19"/>
      <c r="GG1" s="19"/>
      <c r="GH1" s="19"/>
      <c r="GI1" s="20"/>
      <c r="GJ1" s="19"/>
      <c r="GK1" s="19"/>
      <c r="GL1" s="19"/>
      <c r="GM1" s="19"/>
      <c r="GN1" s="21"/>
      <c r="GO1" s="19"/>
      <c r="GP1" s="19"/>
      <c r="GQ1" s="19"/>
      <c r="GR1" s="19"/>
      <c r="GS1" s="19"/>
      <c r="GT1" s="19"/>
      <c r="GU1" s="18"/>
      <c r="GV1" s="19"/>
      <c r="GW1" s="19"/>
      <c r="GX1" s="19"/>
      <c r="GY1" s="19"/>
      <c r="GZ1" s="19"/>
      <c r="HA1" s="19"/>
      <c r="HB1" s="19"/>
      <c r="HC1" s="20"/>
      <c r="HD1" s="19"/>
      <c r="HE1" s="19"/>
      <c r="HF1" s="19"/>
      <c r="HG1" s="19"/>
      <c r="HH1" s="21"/>
      <c r="HI1" s="19"/>
      <c r="HJ1" s="19"/>
      <c r="HK1" s="19"/>
      <c r="HL1" s="19"/>
      <c r="HM1" s="19"/>
      <c r="HN1" s="19"/>
      <c r="HO1" s="18"/>
      <c r="HP1" s="19"/>
      <c r="HQ1" s="19"/>
      <c r="HR1" s="19"/>
      <c r="HS1" s="19"/>
      <c r="HT1" s="19"/>
      <c r="HU1" s="19"/>
      <c r="HV1" s="19"/>
      <c r="HW1" s="20"/>
      <c r="HX1" s="19"/>
      <c r="HY1" s="19"/>
      <c r="HZ1" s="19"/>
      <c r="IA1" s="19"/>
      <c r="IB1" s="21"/>
      <c r="IC1" s="19"/>
      <c r="ID1" s="19"/>
      <c r="IE1" s="19"/>
      <c r="IF1" s="19"/>
      <c r="IG1" s="19"/>
      <c r="IH1" s="19"/>
      <c r="II1" s="18"/>
      <c r="IJ1" s="19"/>
      <c r="IK1" s="19"/>
      <c r="IL1" s="19"/>
      <c r="IM1" s="19"/>
      <c r="IN1" s="19"/>
      <c r="IO1" s="19"/>
      <c r="IP1" s="19"/>
      <c r="IQ1" s="20"/>
      <c r="IR1" s="19"/>
      <c r="IS1" s="19"/>
      <c r="IT1" s="19"/>
      <c r="IU1" s="19"/>
      <c r="IV1" s="21"/>
      <c r="IW1" s="19"/>
      <c r="IX1" s="19"/>
      <c r="IY1" s="19"/>
      <c r="IZ1" s="19"/>
      <c r="JA1" s="19"/>
      <c r="JB1" s="19"/>
    </row>
    <row r="2" spans="1:262" s="22" customFormat="1" ht="13.5" customHeight="1" x14ac:dyDescent="0.25">
      <c r="A2" s="17" t="s">
        <v>125</v>
      </c>
      <c r="B2" s="17"/>
      <c r="C2" s="18">
        <v>34497</v>
      </c>
      <c r="D2" s="19"/>
      <c r="E2" s="19"/>
      <c r="F2" s="19"/>
      <c r="G2" s="19"/>
      <c r="H2" s="19"/>
      <c r="I2" s="19"/>
      <c r="J2" s="19"/>
      <c r="K2" s="20"/>
      <c r="L2" s="19"/>
      <c r="M2" s="19"/>
      <c r="N2" s="19"/>
      <c r="O2" s="19"/>
      <c r="P2" s="21"/>
      <c r="Q2" s="19"/>
      <c r="R2" s="19"/>
      <c r="S2" s="19"/>
      <c r="T2" s="19"/>
      <c r="U2" s="19"/>
      <c r="V2" s="19"/>
      <c r="W2" s="18">
        <v>36324</v>
      </c>
      <c r="X2" s="19"/>
      <c r="Y2" s="19"/>
      <c r="Z2" s="19"/>
      <c r="AA2" s="19"/>
      <c r="AB2" s="19"/>
      <c r="AC2" s="19"/>
      <c r="AD2" s="19"/>
      <c r="AE2" s="20"/>
      <c r="AF2" s="19"/>
      <c r="AG2" s="19"/>
      <c r="AH2" s="19"/>
      <c r="AI2" s="19"/>
      <c r="AJ2" s="21"/>
      <c r="AK2" s="19"/>
      <c r="AL2" s="19"/>
      <c r="AM2" s="19"/>
      <c r="AN2" s="19"/>
      <c r="AO2" s="19"/>
      <c r="AP2" s="19"/>
      <c r="AQ2" s="18">
        <v>38151</v>
      </c>
      <c r="AR2" s="19"/>
      <c r="AS2" s="19"/>
      <c r="AT2" s="19"/>
      <c r="AU2" s="19"/>
      <c r="AV2" s="19"/>
      <c r="AW2" s="19"/>
      <c r="AX2" s="19"/>
      <c r="AY2" s="20"/>
      <c r="AZ2" s="19"/>
      <c r="BA2" s="19"/>
      <c r="BB2" s="19"/>
      <c r="BC2" s="19"/>
      <c r="BD2" s="21"/>
      <c r="BE2" s="19"/>
      <c r="BF2" s="19"/>
      <c r="BG2" s="19"/>
      <c r="BH2" s="19"/>
      <c r="BI2" s="19"/>
      <c r="BJ2" s="19"/>
      <c r="BK2" s="18">
        <v>39971</v>
      </c>
      <c r="BL2" s="19"/>
      <c r="BM2" s="19"/>
      <c r="BN2" s="19"/>
      <c r="BO2" s="19"/>
      <c r="BP2" s="19"/>
      <c r="BQ2" s="19"/>
      <c r="BR2" s="19"/>
      <c r="BS2" s="20"/>
      <c r="BT2" s="19"/>
      <c r="BU2" s="19"/>
      <c r="BV2" s="19"/>
      <c r="BW2" s="19"/>
      <c r="BX2" s="21"/>
      <c r="BY2" s="19"/>
      <c r="BZ2" s="19"/>
      <c r="CA2" s="19"/>
      <c r="CB2" s="19"/>
      <c r="CC2" s="19"/>
      <c r="CD2" s="19"/>
      <c r="CE2" s="18">
        <v>41784</v>
      </c>
      <c r="CF2" s="19"/>
      <c r="CG2" s="19"/>
      <c r="CH2" s="19"/>
      <c r="CI2" s="19"/>
      <c r="CJ2" s="19"/>
      <c r="CK2" s="19"/>
      <c r="CL2" s="19"/>
      <c r="CM2" s="20"/>
      <c r="CN2" s="19"/>
      <c r="CO2" s="19"/>
      <c r="CP2" s="19"/>
      <c r="CQ2" s="19"/>
      <c r="CR2" s="21"/>
      <c r="CS2" s="19"/>
      <c r="CT2" s="19"/>
      <c r="CU2" s="19"/>
      <c r="CV2" s="19"/>
      <c r="CW2" s="19"/>
      <c r="CX2" s="19"/>
      <c r="CY2" s="18">
        <v>43611</v>
      </c>
      <c r="CZ2" s="19"/>
      <c r="DA2" s="19"/>
      <c r="DB2" s="19"/>
      <c r="DC2" s="19"/>
      <c r="DD2" s="19"/>
      <c r="DE2" s="19"/>
      <c r="DF2" s="19"/>
      <c r="DG2" s="20"/>
      <c r="DH2" s="19"/>
      <c r="DI2" s="19"/>
      <c r="DJ2" s="19"/>
      <c r="DK2" s="19"/>
      <c r="DL2" s="21"/>
      <c r="DM2" s="19"/>
      <c r="DN2" s="19"/>
      <c r="DO2" s="19"/>
      <c r="DP2" s="19"/>
      <c r="DQ2" s="19"/>
      <c r="DR2" s="19"/>
      <c r="DS2" s="18"/>
      <c r="DT2" s="19"/>
      <c r="DU2" s="19"/>
      <c r="DV2" s="19"/>
      <c r="DW2" s="19"/>
      <c r="DX2" s="19"/>
      <c r="DY2" s="19"/>
      <c r="DZ2" s="19"/>
      <c r="EA2" s="20"/>
      <c r="EB2" s="19"/>
      <c r="EC2" s="19"/>
      <c r="ED2" s="19"/>
      <c r="EE2" s="19"/>
      <c r="EF2" s="21"/>
      <c r="EG2" s="19"/>
      <c r="EH2" s="19"/>
      <c r="EI2" s="19"/>
      <c r="EJ2" s="19"/>
      <c r="EK2" s="19"/>
      <c r="EL2" s="19"/>
      <c r="EM2" s="18"/>
      <c r="EN2" s="19"/>
      <c r="EO2" s="19"/>
      <c r="EP2" s="19"/>
      <c r="EQ2" s="19"/>
      <c r="ER2" s="19"/>
      <c r="ES2" s="19"/>
      <c r="ET2" s="19"/>
      <c r="EU2" s="20"/>
      <c r="EV2" s="19"/>
      <c r="EW2" s="19"/>
      <c r="EX2" s="19"/>
      <c r="EY2" s="19"/>
      <c r="EZ2" s="21"/>
      <c r="FA2" s="19"/>
      <c r="FB2" s="19"/>
      <c r="FC2" s="19"/>
      <c r="FD2" s="19"/>
      <c r="FE2" s="19"/>
      <c r="FF2" s="19"/>
      <c r="FG2" s="18"/>
      <c r="FH2" s="19"/>
      <c r="FI2" s="19"/>
      <c r="FJ2" s="19"/>
      <c r="FK2" s="19"/>
      <c r="FL2" s="19"/>
      <c r="FM2" s="19"/>
      <c r="FN2" s="19"/>
      <c r="FO2" s="20"/>
      <c r="FP2" s="19"/>
      <c r="FQ2" s="19"/>
      <c r="FR2" s="19"/>
      <c r="FS2" s="19"/>
      <c r="FT2" s="21"/>
      <c r="FU2" s="19"/>
      <c r="FV2" s="19"/>
      <c r="FW2" s="19"/>
      <c r="FX2" s="19"/>
      <c r="FY2" s="19"/>
      <c r="FZ2" s="19"/>
      <c r="GA2" s="18"/>
      <c r="GB2" s="19"/>
      <c r="GC2" s="19"/>
      <c r="GD2" s="19"/>
      <c r="GE2" s="19"/>
      <c r="GF2" s="19"/>
      <c r="GG2" s="19"/>
      <c r="GH2" s="19"/>
      <c r="GI2" s="20"/>
      <c r="GJ2" s="19"/>
      <c r="GK2" s="19"/>
      <c r="GL2" s="19"/>
      <c r="GM2" s="19"/>
      <c r="GN2" s="21"/>
      <c r="GO2" s="19"/>
      <c r="GP2" s="19"/>
      <c r="GQ2" s="19"/>
      <c r="GR2" s="19"/>
      <c r="GS2" s="19"/>
      <c r="GT2" s="19"/>
      <c r="GU2" s="18"/>
      <c r="GV2" s="19"/>
      <c r="GW2" s="19"/>
      <c r="GX2" s="19"/>
      <c r="GY2" s="19"/>
      <c r="GZ2" s="19"/>
      <c r="HA2" s="19"/>
      <c r="HB2" s="19"/>
      <c r="HC2" s="20"/>
      <c r="HD2" s="19"/>
      <c r="HE2" s="19"/>
      <c r="HF2" s="19"/>
      <c r="HG2" s="19"/>
      <c r="HH2" s="21"/>
      <c r="HI2" s="19"/>
      <c r="HJ2" s="19"/>
      <c r="HK2" s="19"/>
      <c r="HL2" s="19"/>
      <c r="HM2" s="19"/>
      <c r="HN2" s="19"/>
      <c r="HO2" s="18"/>
      <c r="HP2" s="19"/>
      <c r="HQ2" s="19"/>
      <c r="HR2" s="19"/>
      <c r="HS2" s="19"/>
      <c r="HT2" s="19"/>
      <c r="HU2" s="19"/>
      <c r="HV2" s="19"/>
      <c r="HW2" s="20"/>
      <c r="HX2" s="19"/>
      <c r="HY2" s="19"/>
      <c r="HZ2" s="19"/>
      <c r="IA2" s="19"/>
      <c r="IB2" s="21"/>
      <c r="IC2" s="19"/>
      <c r="ID2" s="19"/>
      <c r="IE2" s="19"/>
      <c r="IF2" s="19"/>
      <c r="IG2" s="19"/>
      <c r="IH2" s="19"/>
      <c r="II2" s="18"/>
      <c r="IJ2" s="19"/>
      <c r="IK2" s="19"/>
      <c r="IL2" s="19"/>
      <c r="IM2" s="19"/>
      <c r="IN2" s="19"/>
      <c r="IO2" s="19"/>
      <c r="IP2" s="19"/>
      <c r="IQ2" s="20"/>
      <c r="IR2" s="19"/>
      <c r="IS2" s="19"/>
      <c r="IT2" s="19"/>
      <c r="IU2" s="19"/>
      <c r="IV2" s="21"/>
      <c r="IW2" s="19"/>
      <c r="IX2" s="19"/>
      <c r="IY2" s="19"/>
      <c r="IZ2" s="19"/>
      <c r="JA2" s="19"/>
      <c r="JB2" s="19"/>
    </row>
    <row r="3" spans="1:262" ht="13.5" customHeight="1" x14ac:dyDescent="0.25">
      <c r="A3" s="23" t="s">
        <v>20</v>
      </c>
      <c r="B3" s="23"/>
      <c r="C3" s="24">
        <v>87</v>
      </c>
      <c r="D3" s="25"/>
      <c r="E3" s="25"/>
      <c r="F3" s="25"/>
      <c r="G3" s="25"/>
      <c r="H3" s="25"/>
      <c r="I3" s="25"/>
      <c r="J3" s="25"/>
      <c r="K3" s="26"/>
      <c r="L3" s="25"/>
      <c r="M3" s="25"/>
      <c r="N3" s="25"/>
      <c r="O3" s="25"/>
      <c r="P3" s="27"/>
      <c r="Q3" s="25"/>
      <c r="R3" s="25"/>
      <c r="S3" s="25"/>
      <c r="T3" s="25"/>
      <c r="U3" s="25"/>
      <c r="V3" s="25"/>
      <c r="W3" s="24">
        <v>87</v>
      </c>
      <c r="X3" s="25"/>
      <c r="Y3" s="25"/>
      <c r="Z3" s="25"/>
      <c r="AA3" s="25"/>
      <c r="AB3" s="25"/>
      <c r="AC3" s="25"/>
      <c r="AD3" s="25"/>
      <c r="AE3" s="26"/>
      <c r="AF3" s="25"/>
      <c r="AG3" s="25"/>
      <c r="AH3" s="25"/>
      <c r="AI3" s="25"/>
      <c r="AJ3" s="27"/>
      <c r="AK3" s="25"/>
      <c r="AL3" s="25"/>
      <c r="AM3" s="25"/>
      <c r="AN3" s="25"/>
      <c r="AO3" s="25"/>
      <c r="AP3" s="25"/>
      <c r="AQ3" s="24">
        <v>78</v>
      </c>
      <c r="AR3" s="25"/>
      <c r="AS3" s="25"/>
      <c r="AT3" s="25"/>
      <c r="AU3" s="25"/>
      <c r="AV3" s="25"/>
      <c r="AW3" s="25"/>
      <c r="AX3" s="25"/>
      <c r="AY3" s="26"/>
      <c r="AZ3" s="25"/>
      <c r="BA3" s="25"/>
      <c r="BB3" s="25"/>
      <c r="BC3" s="25"/>
      <c r="BD3" s="27"/>
      <c r="BE3" s="25"/>
      <c r="BF3" s="25"/>
      <c r="BG3" s="25"/>
      <c r="BH3" s="25"/>
      <c r="BI3" s="25"/>
      <c r="BJ3" s="25"/>
      <c r="BK3" s="24">
        <v>72</v>
      </c>
      <c r="BL3" s="25"/>
      <c r="BM3" s="25"/>
      <c r="BN3" s="25"/>
      <c r="BO3" s="25"/>
      <c r="BP3" s="25"/>
      <c r="BQ3" s="25"/>
      <c r="BR3" s="25"/>
      <c r="BS3" s="26"/>
      <c r="BT3" s="25"/>
      <c r="BU3" s="25"/>
      <c r="BV3" s="25"/>
      <c r="BW3" s="25"/>
      <c r="BX3" s="27"/>
      <c r="BY3" s="25"/>
      <c r="BZ3" s="25"/>
      <c r="CA3" s="25"/>
      <c r="CB3" s="25"/>
      <c r="CC3" s="25"/>
      <c r="CD3" s="25"/>
      <c r="CE3" s="24">
        <v>74</v>
      </c>
      <c r="CF3" s="25"/>
      <c r="CG3" s="25"/>
      <c r="CH3" s="25"/>
      <c r="CI3" s="25"/>
      <c r="CJ3" s="25"/>
      <c r="CK3" s="25"/>
      <c r="CL3" s="25"/>
      <c r="CM3" s="26"/>
      <c r="CN3" s="25"/>
      <c r="CO3" s="25"/>
      <c r="CP3" s="25"/>
      <c r="CQ3" s="25"/>
      <c r="CR3" s="27"/>
      <c r="CS3" s="25"/>
      <c r="CT3" s="25"/>
      <c r="CU3" s="25"/>
      <c r="CV3" s="25"/>
      <c r="CW3" s="25"/>
      <c r="CX3" s="25"/>
      <c r="CY3" s="24">
        <v>74</v>
      </c>
      <c r="CZ3" s="25"/>
      <c r="DA3" s="25"/>
      <c r="DB3" s="25"/>
      <c r="DC3" s="25"/>
      <c r="DD3" s="25"/>
      <c r="DE3" s="25"/>
      <c r="DF3" s="25"/>
      <c r="DG3" s="26"/>
      <c r="DH3" s="25"/>
      <c r="DI3" s="25"/>
      <c r="DJ3" s="25"/>
      <c r="DK3" s="25"/>
      <c r="DL3" s="27"/>
      <c r="DM3" s="25"/>
      <c r="DN3" s="25"/>
      <c r="DO3" s="25"/>
      <c r="DP3" s="25"/>
      <c r="DQ3" s="25"/>
      <c r="DR3" s="25"/>
      <c r="DS3" s="24"/>
      <c r="DT3" s="25"/>
      <c r="DU3" s="25"/>
      <c r="DV3" s="25"/>
      <c r="DW3" s="25"/>
      <c r="DX3" s="25"/>
      <c r="DY3" s="25"/>
      <c r="DZ3" s="25"/>
      <c r="EA3" s="26"/>
      <c r="EB3" s="25"/>
      <c r="EC3" s="25"/>
      <c r="ED3" s="25"/>
      <c r="EE3" s="25"/>
      <c r="EF3" s="27"/>
      <c r="EG3" s="25"/>
      <c r="EH3" s="25"/>
      <c r="EI3" s="25"/>
      <c r="EJ3" s="25"/>
      <c r="EK3" s="25"/>
      <c r="EL3" s="25"/>
      <c r="EM3" s="24"/>
      <c r="EN3" s="25"/>
      <c r="EO3" s="25"/>
      <c r="EP3" s="25"/>
      <c r="EQ3" s="25"/>
      <c r="ER3" s="25"/>
      <c r="ES3" s="25"/>
      <c r="ET3" s="25"/>
      <c r="EU3" s="26"/>
      <c r="EV3" s="25"/>
      <c r="EW3" s="25"/>
      <c r="EX3" s="25"/>
      <c r="EY3" s="25"/>
      <c r="EZ3" s="27"/>
      <c r="FA3" s="25"/>
      <c r="FB3" s="25"/>
      <c r="FC3" s="25"/>
      <c r="FD3" s="25"/>
      <c r="FE3" s="25"/>
      <c r="FF3" s="25"/>
      <c r="FG3" s="24"/>
      <c r="FH3" s="25"/>
      <c r="FI3" s="25"/>
      <c r="FJ3" s="25"/>
      <c r="FK3" s="25"/>
      <c r="FL3" s="25"/>
      <c r="FM3" s="25"/>
      <c r="FN3" s="25"/>
      <c r="FO3" s="26"/>
      <c r="FP3" s="25"/>
      <c r="FQ3" s="25"/>
      <c r="FR3" s="25"/>
      <c r="FS3" s="25"/>
      <c r="FT3" s="27"/>
      <c r="FU3" s="25"/>
      <c r="FV3" s="25"/>
      <c r="FW3" s="25"/>
      <c r="FX3" s="25"/>
      <c r="FY3" s="25"/>
      <c r="FZ3" s="25"/>
      <c r="GA3" s="24"/>
      <c r="GB3" s="25"/>
      <c r="GC3" s="25"/>
      <c r="GD3" s="25"/>
      <c r="GE3" s="25"/>
      <c r="GF3" s="25"/>
      <c r="GG3" s="25"/>
      <c r="GH3" s="25"/>
      <c r="GI3" s="26"/>
      <c r="GJ3" s="25"/>
      <c r="GK3" s="25"/>
      <c r="GL3" s="25"/>
      <c r="GM3" s="25"/>
      <c r="GN3" s="27"/>
      <c r="GO3" s="25"/>
      <c r="GP3" s="25"/>
      <c r="GQ3" s="25"/>
      <c r="GR3" s="25"/>
      <c r="GS3" s="25"/>
      <c r="GT3" s="25"/>
      <c r="GU3" s="24"/>
      <c r="GV3" s="25"/>
      <c r="GW3" s="25"/>
      <c r="GX3" s="25"/>
      <c r="GY3" s="25"/>
      <c r="GZ3" s="25"/>
      <c r="HA3" s="25"/>
      <c r="HB3" s="25"/>
      <c r="HC3" s="26"/>
      <c r="HD3" s="25"/>
      <c r="HE3" s="25"/>
      <c r="HF3" s="25"/>
      <c r="HG3" s="25"/>
      <c r="HH3" s="27"/>
      <c r="HI3" s="25"/>
      <c r="HJ3" s="25"/>
      <c r="HK3" s="25"/>
      <c r="HL3" s="25"/>
      <c r="HM3" s="25"/>
      <c r="HN3" s="25"/>
      <c r="HO3" s="24"/>
      <c r="HP3" s="25"/>
      <c r="HQ3" s="25"/>
      <c r="HR3" s="25"/>
      <c r="HS3" s="25"/>
      <c r="HT3" s="25"/>
      <c r="HU3" s="25"/>
      <c r="HV3" s="25"/>
      <c r="HW3" s="26"/>
      <c r="HX3" s="25"/>
      <c r="HY3" s="25"/>
      <c r="HZ3" s="25"/>
      <c r="IA3" s="25"/>
      <c r="IB3" s="27"/>
      <c r="IC3" s="25"/>
      <c r="ID3" s="25"/>
      <c r="IE3" s="25"/>
      <c r="IF3" s="25"/>
      <c r="IG3" s="25"/>
      <c r="IH3" s="25"/>
      <c r="II3" s="24"/>
      <c r="IJ3" s="25"/>
      <c r="IK3" s="25"/>
      <c r="IL3" s="25"/>
      <c r="IM3" s="25"/>
      <c r="IN3" s="25"/>
      <c r="IO3" s="25"/>
      <c r="IP3" s="25"/>
      <c r="IQ3" s="26"/>
      <c r="IR3" s="25"/>
      <c r="IS3" s="25"/>
      <c r="IT3" s="25"/>
      <c r="IU3" s="25"/>
      <c r="IV3" s="27"/>
      <c r="IW3" s="25"/>
      <c r="IX3" s="25"/>
      <c r="IY3" s="25"/>
      <c r="IZ3" s="25"/>
      <c r="JA3" s="25"/>
      <c r="JB3" s="25"/>
    </row>
    <row r="4" spans="1:262" s="34" customFormat="1" ht="13.5" customHeight="1" x14ac:dyDescent="0.25">
      <c r="A4" s="28" t="s">
        <v>21</v>
      </c>
      <c r="B4" s="29"/>
      <c r="C4" s="30">
        <v>39019797</v>
      </c>
      <c r="D4" s="31"/>
      <c r="E4" s="31"/>
      <c r="F4" s="31"/>
      <c r="G4" s="31"/>
      <c r="H4" s="31"/>
      <c r="I4" s="31"/>
      <c r="J4" s="31"/>
      <c r="K4" s="32"/>
      <c r="L4" s="31"/>
      <c r="M4" s="31"/>
      <c r="N4" s="31"/>
      <c r="O4" s="31"/>
      <c r="P4" s="33"/>
      <c r="Q4" s="31"/>
      <c r="R4" s="31"/>
      <c r="S4" s="31"/>
      <c r="T4" s="31"/>
      <c r="U4" s="31"/>
      <c r="V4" s="31"/>
      <c r="W4" s="30">
        <v>40132517</v>
      </c>
      <c r="X4" s="31"/>
      <c r="Y4" s="31"/>
      <c r="Z4" s="31"/>
      <c r="AA4" s="31"/>
      <c r="AB4" s="31"/>
      <c r="AC4" s="31"/>
      <c r="AD4" s="31"/>
      <c r="AE4" s="32"/>
      <c r="AF4" s="31"/>
      <c r="AG4" s="31"/>
      <c r="AH4" s="31"/>
      <c r="AI4" s="31"/>
      <c r="AJ4" s="33"/>
      <c r="AK4" s="31"/>
      <c r="AL4" s="31"/>
      <c r="AM4" s="31"/>
      <c r="AN4" s="31"/>
      <c r="AO4" s="31"/>
      <c r="AP4" s="31"/>
      <c r="AQ4" s="30">
        <v>41509136</v>
      </c>
      <c r="AR4" s="31"/>
      <c r="AS4" s="31"/>
      <c r="AT4" s="31"/>
      <c r="AU4" s="31"/>
      <c r="AV4" s="31"/>
      <c r="AW4" s="31"/>
      <c r="AX4" s="31"/>
      <c r="AY4" s="32"/>
      <c r="AZ4" s="31"/>
      <c r="BA4" s="31"/>
      <c r="BB4" s="31"/>
      <c r="BC4" s="31"/>
      <c r="BD4" s="33"/>
      <c r="BE4" s="31"/>
      <c r="BF4" s="31"/>
      <c r="BG4" s="31"/>
      <c r="BH4" s="31"/>
      <c r="BI4" s="31"/>
      <c r="BJ4" s="31"/>
      <c r="BK4" s="30">
        <v>44282823</v>
      </c>
      <c r="BL4" s="31"/>
      <c r="BM4" s="31"/>
      <c r="BN4" s="31"/>
      <c r="BO4" s="31"/>
      <c r="BP4" s="31"/>
      <c r="BQ4" s="31"/>
      <c r="BR4" s="31"/>
      <c r="BS4" s="32"/>
      <c r="BT4" s="31"/>
      <c r="BU4" s="31"/>
      <c r="BV4" s="31"/>
      <c r="BW4" s="31"/>
      <c r="BX4" s="33"/>
      <c r="BY4" s="31"/>
      <c r="BZ4" s="31"/>
      <c r="CA4" s="31"/>
      <c r="CB4" s="31"/>
      <c r="CC4" s="31"/>
      <c r="CD4" s="31"/>
      <c r="CE4" s="30">
        <v>46544712</v>
      </c>
      <c r="CF4" s="31"/>
      <c r="CG4" s="31"/>
      <c r="CH4" s="31"/>
      <c r="CI4" s="31"/>
      <c r="CJ4" s="31"/>
      <c r="CK4" s="31"/>
      <c r="CL4" s="31"/>
      <c r="CM4" s="32"/>
      <c r="CN4" s="31"/>
      <c r="CO4" s="31"/>
      <c r="CP4" s="31"/>
      <c r="CQ4" s="31"/>
      <c r="CR4" s="33"/>
      <c r="CS4" s="31"/>
      <c r="CT4" s="31"/>
      <c r="CU4" s="31"/>
      <c r="CV4" s="31"/>
      <c r="CW4" s="31"/>
      <c r="CX4" s="31"/>
      <c r="CY4" s="30">
        <v>47345328</v>
      </c>
      <c r="CZ4" s="31"/>
      <c r="DA4" s="31"/>
      <c r="DB4" s="31"/>
      <c r="DC4" s="31"/>
      <c r="DD4" s="31"/>
      <c r="DE4" s="31"/>
      <c r="DF4" s="31"/>
      <c r="DG4" s="32"/>
      <c r="DH4" s="31"/>
      <c r="DI4" s="31"/>
      <c r="DJ4" s="31"/>
      <c r="DK4" s="31"/>
      <c r="DL4" s="33"/>
      <c r="DM4" s="31"/>
      <c r="DN4" s="31"/>
      <c r="DO4" s="31"/>
      <c r="DP4" s="31"/>
      <c r="DQ4" s="31"/>
      <c r="DR4" s="31"/>
      <c r="DS4" s="30"/>
      <c r="DT4" s="31"/>
      <c r="DU4" s="31"/>
      <c r="DV4" s="31"/>
      <c r="DW4" s="31"/>
      <c r="DX4" s="31"/>
      <c r="DY4" s="31"/>
      <c r="DZ4" s="31"/>
      <c r="EA4" s="32"/>
      <c r="EB4" s="31"/>
      <c r="EC4" s="31"/>
      <c r="ED4" s="31"/>
      <c r="EE4" s="31"/>
      <c r="EF4" s="33"/>
      <c r="EG4" s="31"/>
      <c r="EH4" s="31"/>
      <c r="EI4" s="31"/>
      <c r="EJ4" s="31"/>
      <c r="EK4" s="31"/>
      <c r="EL4" s="31"/>
      <c r="EM4" s="30"/>
      <c r="EN4" s="31"/>
      <c r="EO4" s="31"/>
      <c r="EP4" s="31"/>
      <c r="EQ4" s="31"/>
      <c r="ER4" s="31"/>
      <c r="ES4" s="31"/>
      <c r="ET4" s="31"/>
      <c r="EU4" s="32"/>
      <c r="EV4" s="31"/>
      <c r="EW4" s="31"/>
      <c r="EX4" s="31"/>
      <c r="EY4" s="31"/>
      <c r="EZ4" s="33"/>
      <c r="FA4" s="31"/>
      <c r="FB4" s="31"/>
      <c r="FC4" s="31"/>
      <c r="FD4" s="31"/>
      <c r="FE4" s="31"/>
      <c r="FF4" s="31"/>
      <c r="FG4" s="30"/>
      <c r="FH4" s="31"/>
      <c r="FI4" s="31"/>
      <c r="FJ4" s="31"/>
      <c r="FK4" s="31"/>
      <c r="FL4" s="31"/>
      <c r="FM4" s="31"/>
      <c r="FN4" s="31"/>
      <c r="FO4" s="32"/>
      <c r="FP4" s="31"/>
      <c r="FQ4" s="31"/>
      <c r="FR4" s="31"/>
      <c r="FS4" s="31"/>
      <c r="FT4" s="33"/>
      <c r="FU4" s="31"/>
      <c r="FV4" s="31"/>
      <c r="FW4" s="31"/>
      <c r="FX4" s="31"/>
      <c r="FY4" s="31"/>
      <c r="FZ4" s="31"/>
      <c r="GA4" s="30"/>
      <c r="GB4" s="31"/>
      <c r="GC4" s="31"/>
      <c r="GD4" s="31"/>
      <c r="GE4" s="31"/>
      <c r="GF4" s="31"/>
      <c r="GG4" s="31"/>
      <c r="GH4" s="31"/>
      <c r="GI4" s="32"/>
      <c r="GJ4" s="31"/>
      <c r="GK4" s="31"/>
      <c r="GL4" s="31"/>
      <c r="GM4" s="31"/>
      <c r="GN4" s="33"/>
      <c r="GO4" s="31"/>
      <c r="GP4" s="31"/>
      <c r="GQ4" s="31"/>
      <c r="GR4" s="31"/>
      <c r="GS4" s="31"/>
      <c r="GT4" s="31"/>
      <c r="GU4" s="30"/>
      <c r="GV4" s="31"/>
      <c r="GW4" s="31"/>
      <c r="GX4" s="31"/>
      <c r="GY4" s="31"/>
      <c r="GZ4" s="31"/>
      <c r="HA4" s="31"/>
      <c r="HB4" s="31"/>
      <c r="HC4" s="32"/>
      <c r="HD4" s="31"/>
      <c r="HE4" s="31"/>
      <c r="HF4" s="31"/>
      <c r="HG4" s="31"/>
      <c r="HH4" s="33"/>
      <c r="HI4" s="31"/>
      <c r="HJ4" s="31"/>
      <c r="HK4" s="31"/>
      <c r="HL4" s="31"/>
      <c r="HM4" s="31"/>
      <c r="HN4" s="31"/>
      <c r="HO4" s="30"/>
      <c r="HP4" s="31"/>
      <c r="HQ4" s="31"/>
      <c r="HR4" s="31"/>
      <c r="HS4" s="31"/>
      <c r="HT4" s="31"/>
      <c r="HU4" s="31"/>
      <c r="HV4" s="31"/>
      <c r="HW4" s="32"/>
      <c r="HX4" s="31"/>
      <c r="HY4" s="31"/>
      <c r="HZ4" s="31"/>
      <c r="IA4" s="31"/>
      <c r="IB4" s="33"/>
      <c r="IC4" s="31"/>
      <c r="ID4" s="31"/>
      <c r="IE4" s="31"/>
      <c r="IF4" s="31"/>
      <c r="IG4" s="31"/>
      <c r="IH4" s="31"/>
      <c r="II4" s="30"/>
      <c r="IJ4" s="31"/>
      <c r="IK4" s="31"/>
      <c r="IL4" s="31"/>
      <c r="IM4" s="31"/>
      <c r="IN4" s="31"/>
      <c r="IO4" s="31"/>
      <c r="IP4" s="31"/>
      <c r="IQ4" s="32"/>
      <c r="IR4" s="31"/>
      <c r="IS4" s="31"/>
      <c r="IT4" s="31"/>
      <c r="IU4" s="31"/>
      <c r="IV4" s="33"/>
      <c r="IW4" s="31"/>
      <c r="IX4" s="31"/>
      <c r="IY4" s="31"/>
      <c r="IZ4" s="31"/>
      <c r="JA4" s="31"/>
      <c r="JB4" s="31"/>
    </row>
    <row r="5" spans="1:262" s="34" customFormat="1" ht="13.5" customHeight="1" x14ac:dyDescent="0.25">
      <c r="A5" s="28" t="s">
        <v>22</v>
      </c>
      <c r="B5" s="29"/>
      <c r="C5" s="30">
        <v>20566980</v>
      </c>
      <c r="D5" s="31"/>
      <c r="E5" s="31"/>
      <c r="F5" s="31"/>
      <c r="G5" s="31"/>
      <c r="H5" s="31"/>
      <c r="I5" s="31"/>
      <c r="J5" s="31"/>
      <c r="K5" s="32"/>
      <c r="L5" s="31"/>
      <c r="M5" s="31"/>
      <c r="N5" s="31"/>
      <c r="O5" s="31"/>
      <c r="P5" s="33"/>
      <c r="Q5" s="31"/>
      <c r="R5" s="31"/>
      <c r="S5" s="31"/>
      <c r="T5" s="31"/>
      <c r="U5" s="31"/>
      <c r="V5" s="31"/>
      <c r="W5" s="30">
        <v>21366362</v>
      </c>
      <c r="X5" s="31"/>
      <c r="Y5" s="31"/>
      <c r="Z5" s="31"/>
      <c r="AA5" s="31"/>
      <c r="AB5" s="31"/>
      <c r="AC5" s="31"/>
      <c r="AD5" s="31"/>
      <c r="AE5" s="32"/>
      <c r="AF5" s="31"/>
      <c r="AG5" s="31"/>
      <c r="AH5" s="31"/>
      <c r="AI5" s="31"/>
      <c r="AJ5" s="33"/>
      <c r="AK5" s="31"/>
      <c r="AL5" s="31"/>
      <c r="AM5" s="31"/>
      <c r="AN5" s="31"/>
      <c r="AO5" s="31"/>
      <c r="AP5" s="31"/>
      <c r="AQ5" s="30">
        <v>17763671</v>
      </c>
      <c r="AR5" s="31"/>
      <c r="AS5" s="31"/>
      <c r="AT5" s="31"/>
      <c r="AU5" s="31"/>
      <c r="AV5" s="31"/>
      <c r="AW5" s="31"/>
      <c r="AX5" s="31"/>
      <c r="AY5" s="32"/>
      <c r="AZ5" s="31"/>
      <c r="BA5" s="31"/>
      <c r="BB5" s="31"/>
      <c r="BC5" s="31"/>
      <c r="BD5" s="33"/>
      <c r="BE5" s="31"/>
      <c r="BF5" s="31"/>
      <c r="BG5" s="31"/>
      <c r="BH5" s="31"/>
      <c r="BI5" s="31"/>
      <c r="BJ5" s="31"/>
      <c r="BK5" s="30">
        <v>17992823</v>
      </c>
      <c r="BL5" s="31"/>
      <c r="BM5" s="31"/>
      <c r="BN5" s="31"/>
      <c r="BO5" s="31"/>
      <c r="BP5" s="31"/>
      <c r="BQ5" s="31"/>
      <c r="BR5" s="31"/>
      <c r="BS5" s="32"/>
      <c r="BT5" s="31"/>
      <c r="BU5" s="31"/>
      <c r="BV5" s="31"/>
      <c r="BW5" s="31"/>
      <c r="BX5" s="33"/>
      <c r="BY5" s="31"/>
      <c r="BZ5" s="31"/>
      <c r="CA5" s="31"/>
      <c r="CB5" s="31"/>
      <c r="CC5" s="31"/>
      <c r="CD5" s="31"/>
      <c r="CE5" s="30">
        <v>19747893</v>
      </c>
      <c r="CF5" s="31"/>
      <c r="CG5" s="31"/>
      <c r="CH5" s="31"/>
      <c r="CI5" s="31"/>
      <c r="CJ5" s="31"/>
      <c r="CK5" s="31"/>
      <c r="CL5" s="31"/>
      <c r="CM5" s="32"/>
      <c r="CN5" s="31"/>
      <c r="CO5" s="31"/>
      <c r="CP5" s="31"/>
      <c r="CQ5" s="31"/>
      <c r="CR5" s="33"/>
      <c r="CS5" s="31"/>
      <c r="CT5" s="31"/>
      <c r="CU5" s="31"/>
      <c r="CV5" s="31"/>
      <c r="CW5" s="31"/>
      <c r="CX5" s="31"/>
      <c r="CY5" s="30">
        <v>23730740</v>
      </c>
      <c r="CZ5" s="31"/>
      <c r="DA5" s="31"/>
      <c r="DB5" s="31"/>
      <c r="DC5" s="31"/>
      <c r="DD5" s="31"/>
      <c r="DE5" s="31"/>
      <c r="DF5" s="31"/>
      <c r="DG5" s="32"/>
      <c r="DH5" s="31"/>
      <c r="DI5" s="31"/>
      <c r="DJ5" s="31"/>
      <c r="DK5" s="31"/>
      <c r="DL5" s="33"/>
      <c r="DM5" s="31"/>
      <c r="DN5" s="31"/>
      <c r="DO5" s="31"/>
      <c r="DP5" s="31"/>
      <c r="DQ5" s="31"/>
      <c r="DR5" s="31"/>
      <c r="DS5" s="30"/>
      <c r="DT5" s="31"/>
      <c r="DU5" s="31"/>
      <c r="DV5" s="31"/>
      <c r="DW5" s="31"/>
      <c r="DX5" s="31"/>
      <c r="DY5" s="31"/>
      <c r="DZ5" s="31"/>
      <c r="EA5" s="32"/>
      <c r="EB5" s="31"/>
      <c r="EC5" s="31"/>
      <c r="ED5" s="31"/>
      <c r="EE5" s="31"/>
      <c r="EF5" s="33"/>
      <c r="EG5" s="31"/>
      <c r="EH5" s="31"/>
      <c r="EI5" s="31"/>
      <c r="EJ5" s="31"/>
      <c r="EK5" s="31"/>
      <c r="EL5" s="31"/>
      <c r="EM5" s="30"/>
      <c r="EN5" s="31"/>
      <c r="EO5" s="31"/>
      <c r="EP5" s="31"/>
      <c r="EQ5" s="31"/>
      <c r="ER5" s="31"/>
      <c r="ES5" s="31"/>
      <c r="ET5" s="31"/>
      <c r="EU5" s="32"/>
      <c r="EV5" s="31"/>
      <c r="EW5" s="31"/>
      <c r="EX5" s="31"/>
      <c r="EY5" s="31"/>
      <c r="EZ5" s="33"/>
      <c r="FA5" s="31"/>
      <c r="FB5" s="31"/>
      <c r="FC5" s="31"/>
      <c r="FD5" s="31"/>
      <c r="FE5" s="31"/>
      <c r="FF5" s="31"/>
      <c r="FG5" s="30"/>
      <c r="FH5" s="31"/>
      <c r="FI5" s="31"/>
      <c r="FJ5" s="31"/>
      <c r="FK5" s="31"/>
      <c r="FL5" s="31"/>
      <c r="FM5" s="31"/>
      <c r="FN5" s="31"/>
      <c r="FO5" s="32"/>
      <c r="FP5" s="31"/>
      <c r="FQ5" s="31"/>
      <c r="FR5" s="31"/>
      <c r="FS5" s="31"/>
      <c r="FT5" s="33"/>
      <c r="FU5" s="31"/>
      <c r="FV5" s="31"/>
      <c r="FW5" s="31"/>
      <c r="FX5" s="31"/>
      <c r="FY5" s="31"/>
      <c r="FZ5" s="31"/>
      <c r="GA5" s="30"/>
      <c r="GB5" s="31"/>
      <c r="GC5" s="31"/>
      <c r="GD5" s="31"/>
      <c r="GE5" s="31"/>
      <c r="GF5" s="31"/>
      <c r="GG5" s="31"/>
      <c r="GH5" s="31"/>
      <c r="GI5" s="32"/>
      <c r="GJ5" s="31"/>
      <c r="GK5" s="31"/>
      <c r="GL5" s="31"/>
      <c r="GM5" s="31"/>
      <c r="GN5" s="33"/>
      <c r="GO5" s="31"/>
      <c r="GP5" s="31"/>
      <c r="GQ5" s="31"/>
      <c r="GR5" s="31"/>
      <c r="GS5" s="31"/>
      <c r="GT5" s="31"/>
      <c r="GU5" s="30"/>
      <c r="GV5" s="31"/>
      <c r="GW5" s="31"/>
      <c r="GX5" s="31"/>
      <c r="GY5" s="31"/>
      <c r="GZ5" s="31"/>
      <c r="HA5" s="31"/>
      <c r="HB5" s="31"/>
      <c r="HC5" s="32"/>
      <c r="HD5" s="31"/>
      <c r="HE5" s="31"/>
      <c r="HF5" s="31"/>
      <c r="HG5" s="31"/>
      <c r="HH5" s="33"/>
      <c r="HI5" s="31"/>
      <c r="HJ5" s="31"/>
      <c r="HK5" s="31"/>
      <c r="HL5" s="31"/>
      <c r="HM5" s="31"/>
      <c r="HN5" s="31"/>
      <c r="HO5" s="30"/>
      <c r="HP5" s="31"/>
      <c r="HQ5" s="31"/>
      <c r="HR5" s="31"/>
      <c r="HS5" s="31"/>
      <c r="HT5" s="31"/>
      <c r="HU5" s="31"/>
      <c r="HV5" s="31"/>
      <c r="HW5" s="32"/>
      <c r="HX5" s="31"/>
      <c r="HY5" s="31"/>
      <c r="HZ5" s="31"/>
      <c r="IA5" s="31"/>
      <c r="IB5" s="33"/>
      <c r="IC5" s="31"/>
      <c r="ID5" s="31"/>
      <c r="IE5" s="31"/>
      <c r="IF5" s="31"/>
      <c r="IG5" s="31"/>
      <c r="IH5" s="31"/>
      <c r="II5" s="30"/>
      <c r="IJ5" s="31"/>
      <c r="IK5" s="31"/>
      <c r="IL5" s="31"/>
      <c r="IM5" s="31"/>
      <c r="IN5" s="31"/>
      <c r="IO5" s="31"/>
      <c r="IP5" s="31"/>
      <c r="IQ5" s="32"/>
      <c r="IR5" s="31"/>
      <c r="IS5" s="31"/>
      <c r="IT5" s="31"/>
      <c r="IU5" s="31"/>
      <c r="IV5" s="33"/>
      <c r="IW5" s="31"/>
      <c r="IX5" s="31"/>
      <c r="IY5" s="31"/>
      <c r="IZ5" s="31"/>
      <c r="JA5" s="31"/>
      <c r="JB5" s="31"/>
    </row>
    <row r="6" spans="1:262" s="43" customFormat="1" ht="13.5" customHeight="1" x14ac:dyDescent="0.25">
      <c r="A6" s="35" t="s">
        <v>58</v>
      </c>
      <c r="B6" s="36"/>
      <c r="C6" s="37">
        <v>0.52700000000000002</v>
      </c>
      <c r="D6" s="38"/>
      <c r="E6" s="38"/>
      <c r="F6" s="38"/>
      <c r="G6" s="38"/>
      <c r="H6" s="38"/>
      <c r="I6" s="38"/>
      <c r="J6" s="38"/>
      <c r="K6" s="39"/>
      <c r="L6" s="38"/>
      <c r="M6" s="38"/>
      <c r="N6" s="38"/>
      <c r="O6" s="38"/>
      <c r="P6" s="40"/>
      <c r="Q6" s="38"/>
      <c r="R6" s="38"/>
      <c r="S6" s="38"/>
      <c r="T6" s="38"/>
      <c r="U6" s="38"/>
      <c r="V6" s="38"/>
      <c r="W6" s="41">
        <v>0.46800000000000003</v>
      </c>
      <c r="X6" s="38"/>
      <c r="Y6" s="38"/>
      <c r="Z6" s="38"/>
      <c r="AA6" s="38"/>
      <c r="AB6" s="38"/>
      <c r="AC6" s="38"/>
      <c r="AD6" s="38"/>
      <c r="AE6" s="39"/>
      <c r="AF6" s="38"/>
      <c r="AG6" s="38"/>
      <c r="AH6" s="38"/>
      <c r="AI6" s="38"/>
      <c r="AJ6" s="40"/>
      <c r="AK6" s="38"/>
      <c r="AL6" s="38"/>
      <c r="AM6" s="38"/>
      <c r="AN6" s="38"/>
      <c r="AO6" s="38"/>
      <c r="AP6" s="38"/>
      <c r="AQ6" s="42">
        <v>0.42899999999999999</v>
      </c>
      <c r="AR6" s="38"/>
      <c r="AS6" s="38"/>
      <c r="AT6" s="38"/>
      <c r="AU6" s="38"/>
      <c r="AV6" s="38"/>
      <c r="AW6" s="38"/>
      <c r="AX6" s="38"/>
      <c r="AY6" s="39"/>
      <c r="AZ6" s="38"/>
      <c r="BA6" s="38"/>
      <c r="BB6" s="38"/>
      <c r="BC6" s="38"/>
      <c r="BD6" s="40"/>
      <c r="BE6" s="38"/>
      <c r="BF6" s="38"/>
      <c r="BG6" s="38"/>
      <c r="BH6" s="38"/>
      <c r="BI6" s="38"/>
      <c r="BJ6" s="38"/>
      <c r="BK6" s="42">
        <v>0.40629999999999999</v>
      </c>
      <c r="BL6" s="38"/>
      <c r="BM6" s="38"/>
      <c r="BN6" s="38"/>
      <c r="BO6" s="38"/>
      <c r="BP6" s="38"/>
      <c r="BQ6" s="38"/>
      <c r="BR6" s="38"/>
      <c r="BS6" s="39"/>
      <c r="BT6" s="38"/>
      <c r="BU6" s="38"/>
      <c r="BV6" s="38"/>
      <c r="BW6" s="38"/>
      <c r="BX6" s="40"/>
      <c r="BY6" s="38"/>
      <c r="BZ6" s="38"/>
      <c r="CA6" s="38"/>
      <c r="CB6" s="38"/>
      <c r="CC6" s="38"/>
      <c r="CD6" s="38"/>
      <c r="CE6" s="37">
        <v>0.42399999999999999</v>
      </c>
      <c r="CF6" s="38"/>
      <c r="CG6" s="38"/>
      <c r="CH6" s="38"/>
      <c r="CI6" s="38"/>
      <c r="CJ6" s="38"/>
      <c r="CK6" s="38"/>
      <c r="CL6" s="38"/>
      <c r="CM6" s="39"/>
      <c r="CN6" s="38"/>
      <c r="CO6" s="38"/>
      <c r="CP6" s="38"/>
      <c r="CQ6" s="38"/>
      <c r="CR6" s="40"/>
      <c r="CS6" s="38"/>
      <c r="CT6" s="38"/>
      <c r="CU6" s="38"/>
      <c r="CV6" s="38"/>
      <c r="CW6" s="38"/>
      <c r="CX6" s="38"/>
      <c r="CY6" s="37">
        <v>0.501</v>
      </c>
      <c r="CZ6" s="38"/>
      <c r="DA6" s="38"/>
      <c r="DB6" s="38"/>
      <c r="DC6" s="38"/>
      <c r="DD6" s="38"/>
      <c r="DE6" s="38"/>
      <c r="DF6" s="38"/>
      <c r="DG6" s="39"/>
      <c r="DH6" s="38"/>
      <c r="DI6" s="38"/>
      <c r="DJ6" s="38"/>
      <c r="DK6" s="38"/>
      <c r="DL6" s="40"/>
      <c r="DM6" s="38"/>
      <c r="DN6" s="38"/>
      <c r="DO6" s="38"/>
      <c r="DP6" s="38"/>
      <c r="DQ6" s="38"/>
      <c r="DR6" s="38"/>
      <c r="DS6" s="37"/>
      <c r="DT6" s="38"/>
      <c r="DU6" s="38"/>
      <c r="DV6" s="38"/>
      <c r="DW6" s="38"/>
      <c r="DX6" s="38"/>
      <c r="DY6" s="38"/>
      <c r="DZ6" s="38"/>
      <c r="EA6" s="39"/>
      <c r="EB6" s="38"/>
      <c r="EC6" s="38"/>
      <c r="ED6" s="38"/>
      <c r="EE6" s="38"/>
      <c r="EF6" s="40"/>
      <c r="EG6" s="38"/>
      <c r="EH6" s="38"/>
      <c r="EI6" s="38"/>
      <c r="EJ6" s="38"/>
      <c r="EK6" s="38"/>
      <c r="EL6" s="38"/>
      <c r="EM6" s="37"/>
      <c r="EN6" s="38"/>
      <c r="EO6" s="38"/>
      <c r="EP6" s="38"/>
      <c r="EQ6" s="38"/>
      <c r="ER6" s="38"/>
      <c r="ES6" s="38"/>
      <c r="ET6" s="38"/>
      <c r="EU6" s="39"/>
      <c r="EV6" s="38"/>
      <c r="EW6" s="38"/>
      <c r="EX6" s="38"/>
      <c r="EY6" s="38"/>
      <c r="EZ6" s="40"/>
      <c r="FA6" s="38"/>
      <c r="FB6" s="38"/>
      <c r="FC6" s="38"/>
      <c r="FD6" s="38"/>
      <c r="FE6" s="38"/>
      <c r="FF6" s="38"/>
      <c r="FG6" s="37"/>
      <c r="FH6" s="38"/>
      <c r="FI6" s="38"/>
      <c r="FJ6" s="38"/>
      <c r="FK6" s="38"/>
      <c r="FL6" s="38"/>
      <c r="FM6" s="38"/>
      <c r="FN6" s="38"/>
      <c r="FO6" s="39"/>
      <c r="FP6" s="38"/>
      <c r="FQ6" s="38"/>
      <c r="FR6" s="38"/>
      <c r="FS6" s="38"/>
      <c r="FT6" s="40"/>
      <c r="FU6" s="38"/>
      <c r="FV6" s="38"/>
      <c r="FW6" s="38"/>
      <c r="FX6" s="38"/>
      <c r="FY6" s="38"/>
      <c r="FZ6" s="38"/>
      <c r="GA6" s="37"/>
      <c r="GB6" s="38"/>
      <c r="GC6" s="38"/>
      <c r="GD6" s="38"/>
      <c r="GE6" s="38"/>
      <c r="GF6" s="38"/>
      <c r="GG6" s="38"/>
      <c r="GH6" s="38"/>
      <c r="GI6" s="39"/>
      <c r="GJ6" s="38"/>
      <c r="GK6" s="38"/>
      <c r="GL6" s="38"/>
      <c r="GM6" s="38"/>
      <c r="GN6" s="40"/>
      <c r="GO6" s="38"/>
      <c r="GP6" s="38"/>
      <c r="GQ6" s="38"/>
      <c r="GR6" s="38"/>
      <c r="GS6" s="38"/>
      <c r="GT6" s="38"/>
      <c r="GU6" s="37"/>
      <c r="GV6" s="38"/>
      <c r="GW6" s="38"/>
      <c r="GX6" s="38"/>
      <c r="GY6" s="38"/>
      <c r="GZ6" s="38"/>
      <c r="HA6" s="38"/>
      <c r="HB6" s="38"/>
      <c r="HC6" s="39"/>
      <c r="HD6" s="38"/>
      <c r="HE6" s="38"/>
      <c r="HF6" s="38"/>
      <c r="HG6" s="38"/>
      <c r="HH6" s="40"/>
      <c r="HI6" s="38"/>
      <c r="HJ6" s="38"/>
      <c r="HK6" s="38"/>
      <c r="HL6" s="38"/>
      <c r="HM6" s="38"/>
      <c r="HN6" s="38"/>
      <c r="HO6" s="37"/>
      <c r="HP6" s="38"/>
      <c r="HQ6" s="38"/>
      <c r="HR6" s="38"/>
      <c r="HS6" s="38"/>
      <c r="HT6" s="38"/>
      <c r="HU6" s="38"/>
      <c r="HV6" s="38"/>
      <c r="HW6" s="39"/>
      <c r="HX6" s="38"/>
      <c r="HY6" s="38"/>
      <c r="HZ6" s="38"/>
      <c r="IA6" s="38"/>
      <c r="IB6" s="40"/>
      <c r="IC6" s="38"/>
      <c r="ID6" s="38"/>
      <c r="IE6" s="38"/>
      <c r="IF6" s="38"/>
      <c r="IG6" s="38"/>
      <c r="IH6" s="38"/>
      <c r="II6" s="37"/>
      <c r="IJ6" s="38"/>
      <c r="IK6" s="38"/>
      <c r="IL6" s="38"/>
      <c r="IM6" s="38"/>
      <c r="IN6" s="38"/>
      <c r="IO6" s="38"/>
      <c r="IP6" s="38"/>
      <c r="IQ6" s="39"/>
      <c r="IR6" s="38"/>
      <c r="IS6" s="38"/>
      <c r="IT6" s="38"/>
      <c r="IU6" s="38"/>
      <c r="IV6" s="40"/>
      <c r="IW6" s="38"/>
      <c r="IX6" s="38"/>
      <c r="IY6" s="38"/>
      <c r="IZ6" s="38"/>
      <c r="JA6" s="38"/>
      <c r="JB6" s="38"/>
    </row>
    <row r="7" spans="1:262" s="34" customFormat="1" ht="13.5" customHeight="1" x14ac:dyDescent="0.25">
      <c r="A7" s="28" t="s">
        <v>23</v>
      </c>
      <c r="B7" s="29"/>
      <c r="C7" s="30">
        <v>19487470</v>
      </c>
      <c r="D7" s="31"/>
      <c r="E7" s="31"/>
      <c r="F7" s="31"/>
      <c r="G7" s="31"/>
      <c r="H7" s="31"/>
      <c r="I7" s="31"/>
      <c r="J7" s="31"/>
      <c r="K7" s="32"/>
      <c r="L7" s="31"/>
      <c r="M7" s="31"/>
      <c r="N7" s="31"/>
      <c r="O7" s="31"/>
      <c r="P7" s="33"/>
      <c r="Q7" s="31"/>
      <c r="R7" s="31"/>
      <c r="S7" s="31"/>
      <c r="T7" s="31"/>
      <c r="U7" s="31"/>
      <c r="V7" s="31"/>
      <c r="W7" s="30">
        <v>17647172</v>
      </c>
      <c r="X7" s="31"/>
      <c r="Y7" s="31"/>
      <c r="Z7" s="31"/>
      <c r="AA7" s="31"/>
      <c r="AB7" s="31"/>
      <c r="AC7" s="31"/>
      <c r="AD7" s="31"/>
      <c r="AE7" s="32"/>
      <c r="AF7" s="31"/>
      <c r="AG7" s="31"/>
      <c r="AH7" s="31"/>
      <c r="AI7" s="31"/>
      <c r="AJ7" s="33"/>
      <c r="AK7" s="31"/>
      <c r="AL7" s="31"/>
      <c r="AM7" s="31"/>
      <c r="AN7" s="31"/>
      <c r="AO7" s="31"/>
      <c r="AP7" s="31"/>
      <c r="AQ7" s="30">
        <v>17168682</v>
      </c>
      <c r="AR7" s="31"/>
      <c r="AS7" s="31"/>
      <c r="AT7" s="31"/>
      <c r="AU7" s="31"/>
      <c r="AV7" s="31"/>
      <c r="AW7" s="31"/>
      <c r="AX7" s="31"/>
      <c r="AY7" s="32"/>
      <c r="AZ7" s="31"/>
      <c r="BA7" s="31"/>
      <c r="BB7" s="31"/>
      <c r="BC7" s="31"/>
      <c r="BD7" s="33"/>
      <c r="BE7" s="31"/>
      <c r="BF7" s="31"/>
      <c r="BG7" s="31"/>
      <c r="BH7" s="31"/>
      <c r="BI7" s="31"/>
      <c r="BJ7" s="31"/>
      <c r="BK7" s="30">
        <v>17218615</v>
      </c>
      <c r="BL7" s="31"/>
      <c r="BM7" s="31"/>
      <c r="BN7" s="31"/>
      <c r="BO7" s="31"/>
      <c r="BP7" s="31"/>
      <c r="BQ7" s="31"/>
      <c r="BR7" s="31"/>
      <c r="BS7" s="32"/>
      <c r="BT7" s="31"/>
      <c r="BU7" s="31"/>
      <c r="BV7" s="31"/>
      <c r="BW7" s="31"/>
      <c r="BX7" s="33"/>
      <c r="BY7" s="31"/>
      <c r="BZ7" s="31"/>
      <c r="CA7" s="31"/>
      <c r="CB7" s="31"/>
      <c r="CC7" s="31"/>
      <c r="CD7" s="31"/>
      <c r="CE7" s="30">
        <v>18955761</v>
      </c>
      <c r="CF7" s="31"/>
      <c r="CG7" s="31"/>
      <c r="CH7" s="31"/>
      <c r="CI7" s="31"/>
      <c r="CJ7" s="31"/>
      <c r="CK7" s="31"/>
      <c r="CL7" s="31"/>
      <c r="CM7" s="32"/>
      <c r="CN7" s="31"/>
      <c r="CO7" s="31"/>
      <c r="CP7" s="31"/>
      <c r="CQ7" s="31"/>
      <c r="CR7" s="33"/>
      <c r="CS7" s="31"/>
      <c r="CT7" s="31"/>
      <c r="CU7" s="31"/>
      <c r="CV7" s="31"/>
      <c r="CW7" s="31"/>
      <c r="CX7" s="31"/>
      <c r="CY7" s="30">
        <v>22655174</v>
      </c>
      <c r="CZ7" s="31"/>
      <c r="DA7" s="31"/>
      <c r="DB7" s="31"/>
      <c r="DC7" s="31"/>
      <c r="DD7" s="31"/>
      <c r="DE7" s="31"/>
      <c r="DF7" s="31"/>
      <c r="DG7" s="32"/>
      <c r="DH7" s="31"/>
      <c r="DI7" s="31"/>
      <c r="DJ7" s="31"/>
      <c r="DK7" s="31"/>
      <c r="DL7" s="33"/>
      <c r="DM7" s="31"/>
      <c r="DN7" s="31"/>
      <c r="DO7" s="31"/>
      <c r="DP7" s="31"/>
      <c r="DQ7" s="31"/>
      <c r="DR7" s="31"/>
      <c r="DS7" s="30"/>
      <c r="DT7" s="31"/>
      <c r="DU7" s="31"/>
      <c r="DV7" s="31"/>
      <c r="DW7" s="31"/>
      <c r="DX7" s="31"/>
      <c r="DY7" s="31"/>
      <c r="DZ7" s="31"/>
      <c r="EA7" s="32"/>
      <c r="EB7" s="31"/>
      <c r="EC7" s="31"/>
      <c r="ED7" s="31"/>
      <c r="EE7" s="31"/>
      <c r="EF7" s="33"/>
      <c r="EG7" s="31"/>
      <c r="EH7" s="31"/>
      <c r="EI7" s="31"/>
      <c r="EJ7" s="31"/>
      <c r="EK7" s="31"/>
      <c r="EL7" s="31"/>
      <c r="EM7" s="30"/>
      <c r="EN7" s="31"/>
      <c r="EO7" s="31"/>
      <c r="EP7" s="31"/>
      <c r="EQ7" s="31"/>
      <c r="ER7" s="31"/>
      <c r="ES7" s="31"/>
      <c r="ET7" s="31"/>
      <c r="EU7" s="32"/>
      <c r="EV7" s="31"/>
      <c r="EW7" s="31"/>
      <c r="EX7" s="31"/>
      <c r="EY7" s="31"/>
      <c r="EZ7" s="33"/>
      <c r="FA7" s="31"/>
      <c r="FB7" s="31"/>
      <c r="FC7" s="31"/>
      <c r="FD7" s="31"/>
      <c r="FE7" s="31"/>
      <c r="FF7" s="31"/>
      <c r="FG7" s="30"/>
      <c r="FH7" s="31"/>
      <c r="FI7" s="31"/>
      <c r="FJ7" s="31"/>
      <c r="FK7" s="31"/>
      <c r="FL7" s="31"/>
      <c r="FM7" s="31"/>
      <c r="FN7" s="31"/>
      <c r="FO7" s="32"/>
      <c r="FP7" s="31"/>
      <c r="FQ7" s="31"/>
      <c r="FR7" s="31"/>
      <c r="FS7" s="31"/>
      <c r="FT7" s="33"/>
      <c r="FU7" s="31"/>
      <c r="FV7" s="31"/>
      <c r="FW7" s="31"/>
      <c r="FX7" s="31"/>
      <c r="FY7" s="31"/>
      <c r="FZ7" s="31"/>
      <c r="GA7" s="30"/>
      <c r="GB7" s="31"/>
      <c r="GC7" s="31"/>
      <c r="GD7" s="31"/>
      <c r="GE7" s="31"/>
      <c r="GF7" s="31"/>
      <c r="GG7" s="31"/>
      <c r="GH7" s="31"/>
      <c r="GI7" s="32"/>
      <c r="GJ7" s="31"/>
      <c r="GK7" s="31"/>
      <c r="GL7" s="31"/>
      <c r="GM7" s="31"/>
      <c r="GN7" s="33"/>
      <c r="GO7" s="31"/>
      <c r="GP7" s="31"/>
      <c r="GQ7" s="31"/>
      <c r="GR7" s="31"/>
      <c r="GS7" s="31"/>
      <c r="GT7" s="31"/>
      <c r="GU7" s="30"/>
      <c r="GV7" s="31"/>
      <c r="GW7" s="31"/>
      <c r="GX7" s="31"/>
      <c r="GY7" s="31"/>
      <c r="GZ7" s="31"/>
      <c r="HA7" s="31"/>
      <c r="HB7" s="31"/>
      <c r="HC7" s="32"/>
      <c r="HD7" s="31"/>
      <c r="HE7" s="31"/>
      <c r="HF7" s="31"/>
      <c r="HG7" s="31"/>
      <c r="HH7" s="33"/>
      <c r="HI7" s="31"/>
      <c r="HJ7" s="31"/>
      <c r="HK7" s="31"/>
      <c r="HL7" s="31"/>
      <c r="HM7" s="31"/>
      <c r="HN7" s="31"/>
      <c r="HO7" s="30"/>
      <c r="HP7" s="31"/>
      <c r="HQ7" s="31"/>
      <c r="HR7" s="31"/>
      <c r="HS7" s="31"/>
      <c r="HT7" s="31"/>
      <c r="HU7" s="31"/>
      <c r="HV7" s="31"/>
      <c r="HW7" s="32"/>
      <c r="HX7" s="31"/>
      <c r="HY7" s="31"/>
      <c r="HZ7" s="31"/>
      <c r="IA7" s="31"/>
      <c r="IB7" s="33"/>
      <c r="IC7" s="31"/>
      <c r="ID7" s="31"/>
      <c r="IE7" s="31"/>
      <c r="IF7" s="31"/>
      <c r="IG7" s="31"/>
      <c r="IH7" s="31"/>
      <c r="II7" s="30"/>
      <c r="IJ7" s="31"/>
      <c r="IK7" s="31"/>
      <c r="IL7" s="31"/>
      <c r="IM7" s="31"/>
      <c r="IN7" s="31"/>
      <c r="IO7" s="31"/>
      <c r="IP7" s="31"/>
      <c r="IQ7" s="32"/>
      <c r="IR7" s="31"/>
      <c r="IS7" s="31"/>
      <c r="IT7" s="31"/>
      <c r="IU7" s="31"/>
      <c r="IV7" s="33"/>
      <c r="IW7" s="31"/>
      <c r="IX7" s="31"/>
      <c r="IY7" s="31"/>
      <c r="IZ7" s="31"/>
      <c r="JA7" s="31"/>
      <c r="JB7" s="31"/>
    </row>
    <row r="8" spans="1:262" s="43" customFormat="1" ht="13.5" customHeight="1" x14ac:dyDescent="0.25">
      <c r="A8" s="35" t="s">
        <v>59</v>
      </c>
      <c r="B8" s="36"/>
      <c r="C8" s="37">
        <f>C7/C5</f>
        <v>0.94751246901586916</v>
      </c>
      <c r="D8" s="38"/>
      <c r="E8" s="38"/>
      <c r="F8" s="38"/>
      <c r="G8" s="38"/>
      <c r="H8" s="38"/>
      <c r="I8" s="38"/>
      <c r="J8" s="38"/>
      <c r="K8" s="39"/>
      <c r="L8" s="38"/>
      <c r="M8" s="38"/>
      <c r="N8" s="38"/>
      <c r="O8" s="38"/>
      <c r="P8" s="40"/>
      <c r="Q8" s="38"/>
      <c r="R8" s="38"/>
      <c r="S8" s="38"/>
      <c r="T8" s="38"/>
      <c r="U8" s="38"/>
      <c r="V8" s="38"/>
      <c r="W8" s="220">
        <v>0.82593246337397075</v>
      </c>
      <c r="X8" s="38"/>
      <c r="Y8" s="38"/>
      <c r="Z8" s="38"/>
      <c r="AA8" s="38"/>
      <c r="AB8" s="38"/>
      <c r="AC8" s="38"/>
      <c r="AD8" s="38"/>
      <c r="AE8" s="39"/>
      <c r="AF8" s="38"/>
      <c r="AG8" s="38"/>
      <c r="AH8" s="38"/>
      <c r="AI8" s="38"/>
      <c r="AJ8" s="40"/>
      <c r="AK8" s="38"/>
      <c r="AL8" s="38"/>
      <c r="AM8" s="38"/>
      <c r="AN8" s="38"/>
      <c r="AO8" s="38"/>
      <c r="AP8" s="38"/>
      <c r="AQ8" s="221">
        <v>0.96650529048866096</v>
      </c>
      <c r="AR8" s="38"/>
      <c r="AS8" s="38"/>
      <c r="AT8" s="38"/>
      <c r="AU8" s="38"/>
      <c r="AV8" s="38"/>
      <c r="AW8" s="38"/>
      <c r="AX8" s="38"/>
      <c r="AY8" s="39"/>
      <c r="AZ8" s="38"/>
      <c r="BA8" s="38"/>
      <c r="BB8" s="38"/>
      <c r="BC8" s="38"/>
      <c r="BD8" s="40"/>
      <c r="BE8" s="38"/>
      <c r="BF8" s="38"/>
      <c r="BG8" s="38"/>
      <c r="BH8" s="38"/>
      <c r="BI8" s="38"/>
      <c r="BJ8" s="38"/>
      <c r="BK8" s="221">
        <v>0.95697128794075281</v>
      </c>
      <c r="BL8" s="38"/>
      <c r="BM8" s="38"/>
      <c r="BN8" s="38"/>
      <c r="BO8" s="38"/>
      <c r="BP8" s="38"/>
      <c r="BQ8" s="38"/>
      <c r="BR8" s="38"/>
      <c r="BS8" s="39"/>
      <c r="BT8" s="38"/>
      <c r="BU8" s="38"/>
      <c r="BV8" s="38"/>
      <c r="BW8" s="38"/>
      <c r="BX8" s="40"/>
      <c r="BY8" s="38"/>
      <c r="BZ8" s="38"/>
      <c r="CA8" s="38"/>
      <c r="CB8" s="38"/>
      <c r="CC8" s="38"/>
      <c r="CD8" s="38"/>
      <c r="CE8" s="37">
        <v>0.96</v>
      </c>
      <c r="CF8" s="38"/>
      <c r="CG8" s="38"/>
      <c r="CH8" s="38"/>
      <c r="CI8" s="38"/>
      <c r="CJ8" s="38"/>
      <c r="CK8" s="38"/>
      <c r="CL8" s="38"/>
      <c r="CM8" s="39"/>
      <c r="CN8" s="38"/>
      <c r="CO8" s="38"/>
      <c r="CP8" s="38"/>
      <c r="CQ8" s="38"/>
      <c r="CR8" s="40"/>
      <c r="CS8" s="38"/>
      <c r="CT8" s="38"/>
      <c r="CU8" s="38"/>
      <c r="CV8" s="38"/>
      <c r="CW8" s="38"/>
      <c r="CX8" s="38"/>
      <c r="CY8" s="37">
        <v>0.95499999999999996</v>
      </c>
      <c r="CZ8" s="38"/>
      <c r="DA8" s="38"/>
      <c r="DB8" s="38"/>
      <c r="DC8" s="38"/>
      <c r="DD8" s="38"/>
      <c r="DE8" s="38"/>
      <c r="DF8" s="38"/>
      <c r="DG8" s="39"/>
      <c r="DH8" s="38"/>
      <c r="DI8" s="38"/>
      <c r="DJ8" s="38"/>
      <c r="DK8" s="38"/>
      <c r="DL8" s="40"/>
      <c r="DM8" s="38"/>
      <c r="DN8" s="38"/>
      <c r="DO8" s="38"/>
      <c r="DP8" s="38"/>
      <c r="DQ8" s="38"/>
      <c r="DR8" s="38"/>
      <c r="DS8" s="37"/>
      <c r="DT8" s="38"/>
      <c r="DU8" s="38"/>
      <c r="DV8" s="38"/>
      <c r="DW8" s="38"/>
      <c r="DX8" s="38"/>
      <c r="DY8" s="38"/>
      <c r="DZ8" s="38"/>
      <c r="EA8" s="39"/>
      <c r="EB8" s="38"/>
      <c r="EC8" s="38"/>
      <c r="ED8" s="38"/>
      <c r="EE8" s="38"/>
      <c r="EF8" s="40"/>
      <c r="EG8" s="38"/>
      <c r="EH8" s="38"/>
      <c r="EI8" s="38"/>
      <c r="EJ8" s="38"/>
      <c r="EK8" s="38"/>
      <c r="EL8" s="38"/>
      <c r="EM8" s="37"/>
      <c r="EN8" s="38"/>
      <c r="EO8" s="38"/>
      <c r="EP8" s="38"/>
      <c r="EQ8" s="38"/>
      <c r="ER8" s="38"/>
      <c r="ES8" s="38"/>
      <c r="ET8" s="38"/>
      <c r="EU8" s="39"/>
      <c r="EV8" s="38"/>
      <c r="EW8" s="38"/>
      <c r="EX8" s="38"/>
      <c r="EY8" s="38"/>
      <c r="EZ8" s="40"/>
      <c r="FA8" s="38"/>
      <c r="FB8" s="38"/>
      <c r="FC8" s="38"/>
      <c r="FD8" s="38"/>
      <c r="FE8" s="38"/>
      <c r="FF8" s="38"/>
      <c r="FG8" s="37"/>
      <c r="FH8" s="38"/>
      <c r="FI8" s="38"/>
      <c r="FJ8" s="38"/>
      <c r="FK8" s="38"/>
      <c r="FL8" s="38"/>
      <c r="FM8" s="38"/>
      <c r="FN8" s="38"/>
      <c r="FO8" s="39"/>
      <c r="FP8" s="38"/>
      <c r="FQ8" s="38"/>
      <c r="FR8" s="38"/>
      <c r="FS8" s="38"/>
      <c r="FT8" s="40"/>
      <c r="FU8" s="38"/>
      <c r="FV8" s="38"/>
      <c r="FW8" s="38"/>
      <c r="FX8" s="38"/>
      <c r="FY8" s="38"/>
      <c r="FZ8" s="38"/>
      <c r="GA8" s="37"/>
      <c r="GB8" s="38"/>
      <c r="GC8" s="38"/>
      <c r="GD8" s="38"/>
      <c r="GE8" s="38"/>
      <c r="GF8" s="38"/>
      <c r="GG8" s="38"/>
      <c r="GH8" s="38"/>
      <c r="GI8" s="39"/>
      <c r="GJ8" s="38"/>
      <c r="GK8" s="38"/>
      <c r="GL8" s="38"/>
      <c r="GM8" s="38"/>
      <c r="GN8" s="40"/>
      <c r="GO8" s="38"/>
      <c r="GP8" s="38"/>
      <c r="GQ8" s="38"/>
      <c r="GR8" s="38"/>
      <c r="GS8" s="38"/>
      <c r="GT8" s="38"/>
      <c r="GU8" s="37"/>
      <c r="GV8" s="38"/>
      <c r="GW8" s="38"/>
      <c r="GX8" s="38"/>
      <c r="GY8" s="38"/>
      <c r="GZ8" s="38"/>
      <c r="HA8" s="38"/>
      <c r="HB8" s="38"/>
      <c r="HC8" s="39"/>
      <c r="HD8" s="38"/>
      <c r="HE8" s="38"/>
      <c r="HF8" s="38"/>
      <c r="HG8" s="38"/>
      <c r="HH8" s="40"/>
      <c r="HI8" s="38"/>
      <c r="HJ8" s="38"/>
      <c r="HK8" s="38"/>
      <c r="HL8" s="38"/>
      <c r="HM8" s="38"/>
      <c r="HN8" s="38"/>
      <c r="HO8" s="37"/>
      <c r="HP8" s="38"/>
      <c r="HQ8" s="38"/>
      <c r="HR8" s="38"/>
      <c r="HS8" s="38"/>
      <c r="HT8" s="38"/>
      <c r="HU8" s="38"/>
      <c r="HV8" s="38"/>
      <c r="HW8" s="39"/>
      <c r="HX8" s="38"/>
      <c r="HY8" s="38"/>
      <c r="HZ8" s="38"/>
      <c r="IA8" s="38"/>
      <c r="IB8" s="40"/>
      <c r="IC8" s="38"/>
      <c r="ID8" s="38"/>
      <c r="IE8" s="38"/>
      <c r="IF8" s="38"/>
      <c r="IG8" s="38"/>
      <c r="IH8" s="38"/>
      <c r="II8" s="37"/>
      <c r="IJ8" s="38"/>
      <c r="IK8" s="38"/>
      <c r="IL8" s="38"/>
      <c r="IM8" s="38"/>
      <c r="IN8" s="38"/>
      <c r="IO8" s="38"/>
      <c r="IP8" s="38"/>
      <c r="IQ8" s="39"/>
      <c r="IR8" s="38"/>
      <c r="IS8" s="38"/>
      <c r="IT8" s="38"/>
      <c r="IU8" s="38"/>
      <c r="IV8" s="40"/>
      <c r="IW8" s="38"/>
      <c r="IX8" s="38"/>
      <c r="IY8" s="38"/>
      <c r="IZ8" s="38"/>
      <c r="JA8" s="38"/>
      <c r="JB8" s="38"/>
    </row>
    <row r="9" spans="1:262" ht="13.5" customHeight="1" x14ac:dyDescent="0.25">
      <c r="A9" s="23" t="s">
        <v>6</v>
      </c>
      <c r="B9" s="23"/>
      <c r="C9" s="8"/>
      <c r="D9" s="25"/>
      <c r="E9" s="25"/>
      <c r="F9" s="38"/>
      <c r="G9" s="25"/>
      <c r="H9" s="25"/>
      <c r="I9" s="25"/>
      <c r="J9" s="25"/>
      <c r="K9" s="26"/>
      <c r="L9" s="25"/>
      <c r="M9" s="25"/>
      <c r="N9" s="25"/>
      <c r="O9" s="25"/>
      <c r="P9" s="27"/>
      <c r="Q9" s="25"/>
      <c r="R9" s="25"/>
      <c r="S9" s="25"/>
      <c r="T9" s="25"/>
      <c r="U9" s="25"/>
      <c r="V9" s="25"/>
      <c r="W9" s="8"/>
      <c r="X9" s="25"/>
      <c r="Y9" s="25"/>
      <c r="Z9" s="38"/>
      <c r="AA9" s="25"/>
      <c r="AB9" s="198"/>
      <c r="AC9" s="38"/>
      <c r="AD9" s="25"/>
      <c r="AE9" s="26"/>
      <c r="AF9" s="25"/>
      <c r="AG9" s="25"/>
      <c r="AH9" s="25"/>
      <c r="AI9" s="25"/>
      <c r="AJ9" s="27"/>
      <c r="AK9" s="25"/>
      <c r="AL9" s="25"/>
      <c r="AM9" s="25"/>
      <c r="AN9" s="25"/>
      <c r="AO9" s="25"/>
      <c r="AP9" s="25"/>
      <c r="AQ9" s="44"/>
      <c r="AR9" s="25"/>
      <c r="AS9" s="25"/>
      <c r="AT9" s="38"/>
      <c r="AU9" s="25"/>
      <c r="AV9" s="25"/>
      <c r="AW9" s="38"/>
      <c r="AX9" s="25"/>
      <c r="AY9" s="26"/>
      <c r="AZ9" s="25"/>
      <c r="BA9" s="25"/>
      <c r="BB9" s="25"/>
      <c r="BC9" s="25"/>
      <c r="BD9" s="27"/>
      <c r="BE9" s="25"/>
      <c r="BF9" s="25"/>
      <c r="BG9" s="25"/>
      <c r="BH9" s="25"/>
      <c r="BI9" s="25"/>
      <c r="BJ9" s="25"/>
      <c r="BK9" s="44"/>
      <c r="BL9" s="25"/>
      <c r="BM9" s="25"/>
      <c r="BN9" s="25"/>
      <c r="BO9" s="25"/>
      <c r="BP9" s="25"/>
      <c r="BQ9" s="25"/>
      <c r="BR9" s="25"/>
      <c r="BS9" s="26"/>
      <c r="BT9" s="25"/>
      <c r="BU9" s="25"/>
      <c r="BV9" s="25"/>
      <c r="BW9" s="25"/>
      <c r="BX9" s="27"/>
      <c r="BY9" s="25"/>
      <c r="BZ9" s="25"/>
      <c r="CA9" s="25"/>
      <c r="CB9" s="25"/>
      <c r="CC9" s="25"/>
      <c r="CD9" s="25"/>
      <c r="CE9" s="8" t="s">
        <v>995</v>
      </c>
      <c r="CF9" s="25"/>
      <c r="CG9" s="25"/>
      <c r="CH9" s="25"/>
      <c r="CI9" s="25"/>
      <c r="CJ9" s="25"/>
      <c r="CK9" s="25"/>
      <c r="CL9" s="25"/>
      <c r="CM9" s="26"/>
      <c r="CN9" s="25"/>
      <c r="CO9" s="25"/>
      <c r="CP9" s="25"/>
      <c r="CQ9" s="25"/>
      <c r="CR9" s="27"/>
      <c r="CS9" s="25"/>
      <c r="CT9" s="25"/>
      <c r="CU9" s="25"/>
      <c r="CV9" s="25"/>
      <c r="CW9" s="25"/>
      <c r="CX9" s="25"/>
      <c r="CY9" s="8"/>
      <c r="CZ9" s="25"/>
      <c r="DA9" s="25"/>
      <c r="DB9" s="25"/>
      <c r="DC9" s="25"/>
      <c r="DD9" s="25"/>
      <c r="DE9" s="25"/>
      <c r="DF9" s="25"/>
      <c r="DG9" s="26"/>
      <c r="DH9" s="25"/>
      <c r="DI9" s="25"/>
      <c r="DJ9" s="25"/>
      <c r="DK9" s="25"/>
      <c r="DL9" s="27"/>
      <c r="DM9" s="25"/>
      <c r="DN9" s="25"/>
      <c r="DO9" s="25"/>
      <c r="DP9" s="25"/>
      <c r="DQ9" s="25"/>
      <c r="DR9" s="25"/>
      <c r="DS9" s="8"/>
      <c r="DT9" s="25"/>
      <c r="DU9" s="25"/>
      <c r="DV9" s="25"/>
      <c r="DW9" s="25"/>
      <c r="DX9" s="25"/>
      <c r="DY9" s="25"/>
      <c r="DZ9" s="25"/>
      <c r="EA9" s="26"/>
      <c r="EB9" s="25"/>
      <c r="EC9" s="25"/>
      <c r="ED9" s="25"/>
      <c r="EE9" s="25"/>
      <c r="EF9" s="27"/>
      <c r="EG9" s="25"/>
      <c r="EH9" s="25"/>
      <c r="EI9" s="25"/>
      <c r="EJ9" s="25"/>
      <c r="EK9" s="25"/>
      <c r="EL9" s="25"/>
      <c r="EM9" s="8"/>
      <c r="EN9" s="25"/>
      <c r="EO9" s="25"/>
      <c r="EP9" s="25"/>
      <c r="EQ9" s="25"/>
      <c r="ER9" s="25"/>
      <c r="ES9" s="25"/>
      <c r="ET9" s="25"/>
      <c r="EU9" s="26"/>
      <c r="EV9" s="25"/>
      <c r="EW9" s="25"/>
      <c r="EX9" s="25"/>
      <c r="EY9" s="25"/>
      <c r="EZ9" s="27"/>
      <c r="FA9" s="25"/>
      <c r="FB9" s="25"/>
      <c r="FC9" s="25"/>
      <c r="FD9" s="25"/>
      <c r="FE9" s="25"/>
      <c r="FF9" s="25"/>
      <c r="FG9" s="8"/>
      <c r="FH9" s="25"/>
      <c r="FI9" s="25"/>
      <c r="FJ9" s="25"/>
      <c r="FK9" s="25"/>
      <c r="FL9" s="25"/>
      <c r="FM9" s="25"/>
      <c r="FN9" s="25"/>
      <c r="FO9" s="26"/>
      <c r="FP9" s="25"/>
      <c r="FQ9" s="25"/>
      <c r="FR9" s="25"/>
      <c r="FS9" s="25"/>
      <c r="FT9" s="27"/>
      <c r="FU9" s="25"/>
      <c r="FV9" s="25"/>
      <c r="FW9" s="25"/>
      <c r="FX9" s="25"/>
      <c r="FY9" s="25"/>
      <c r="FZ9" s="25"/>
      <c r="GA9" s="8"/>
      <c r="GB9" s="25"/>
      <c r="GC9" s="25"/>
      <c r="GD9" s="25"/>
      <c r="GE9" s="25"/>
      <c r="GF9" s="25"/>
      <c r="GG9" s="25"/>
      <c r="GH9" s="25"/>
      <c r="GI9" s="26"/>
      <c r="GJ9" s="25"/>
      <c r="GK9" s="25"/>
      <c r="GL9" s="25"/>
      <c r="GM9" s="25"/>
      <c r="GN9" s="27"/>
      <c r="GO9" s="25"/>
      <c r="GP9" s="25"/>
      <c r="GQ9" s="25"/>
      <c r="GR9" s="25"/>
      <c r="GS9" s="25"/>
      <c r="GT9" s="25"/>
      <c r="GU9" s="8"/>
      <c r="GV9" s="25"/>
      <c r="GW9" s="25"/>
      <c r="GX9" s="25"/>
      <c r="GY9" s="25"/>
      <c r="GZ9" s="25"/>
      <c r="HA9" s="25"/>
      <c r="HB9" s="25"/>
      <c r="HC9" s="26"/>
      <c r="HD9" s="25"/>
      <c r="HE9" s="25"/>
      <c r="HF9" s="25"/>
      <c r="HG9" s="25"/>
      <c r="HH9" s="27"/>
      <c r="HI9" s="25"/>
      <c r="HJ9" s="25"/>
      <c r="HK9" s="25"/>
      <c r="HL9" s="25"/>
      <c r="HM9" s="25"/>
      <c r="HN9" s="25"/>
      <c r="HO9" s="8"/>
      <c r="HP9" s="25"/>
      <c r="HQ9" s="25"/>
      <c r="HR9" s="25"/>
      <c r="HS9" s="25"/>
      <c r="HT9" s="25"/>
      <c r="HU9" s="25"/>
      <c r="HV9" s="25"/>
      <c r="HW9" s="26"/>
      <c r="HX9" s="25"/>
      <c r="HY9" s="25"/>
      <c r="HZ9" s="25"/>
      <c r="IA9" s="25"/>
      <c r="IB9" s="27"/>
      <c r="IC9" s="25"/>
      <c r="ID9" s="25"/>
      <c r="IE9" s="25"/>
      <c r="IF9" s="25"/>
      <c r="IG9" s="25"/>
      <c r="IH9" s="25"/>
      <c r="II9" s="8"/>
      <c r="IJ9" s="25"/>
      <c r="IK9" s="25"/>
      <c r="IL9" s="25"/>
      <c r="IM9" s="25"/>
      <c r="IN9" s="25"/>
      <c r="IO9" s="25"/>
      <c r="IP9" s="25"/>
      <c r="IQ9" s="26"/>
      <c r="IR9" s="25"/>
      <c r="IS9" s="25"/>
      <c r="IT9" s="25"/>
      <c r="IU9" s="25"/>
      <c r="IV9" s="27"/>
      <c r="IW9" s="25"/>
      <c r="IX9" s="25"/>
      <c r="IY9" s="25"/>
      <c r="IZ9" s="25"/>
      <c r="JA9" s="25"/>
      <c r="JB9" s="25"/>
    </row>
    <row r="10" spans="1:262" ht="31.5" customHeight="1" x14ac:dyDescent="0.25">
      <c r="A10" s="45" t="s">
        <v>124</v>
      </c>
      <c r="B10" s="45" t="s">
        <v>32</v>
      </c>
      <c r="C10" s="46" t="s">
        <v>30</v>
      </c>
      <c r="D10" s="45" t="s">
        <v>29</v>
      </c>
      <c r="E10" s="45" t="s">
        <v>24</v>
      </c>
      <c r="F10" s="45" t="s">
        <v>25</v>
      </c>
      <c r="G10" s="45" t="s">
        <v>26</v>
      </c>
      <c r="H10" s="45" t="s">
        <v>27</v>
      </c>
      <c r="I10" s="45" t="s">
        <v>28</v>
      </c>
      <c r="J10" s="45" t="s">
        <v>26</v>
      </c>
      <c r="K10" s="47" t="s">
        <v>97</v>
      </c>
      <c r="L10" s="48" t="s">
        <v>55</v>
      </c>
      <c r="M10" s="48" t="s">
        <v>98</v>
      </c>
      <c r="N10" s="48" t="s">
        <v>99</v>
      </c>
      <c r="O10" s="48" t="s">
        <v>100</v>
      </c>
      <c r="P10" s="49" t="s">
        <v>101</v>
      </c>
      <c r="Q10" s="50" t="s">
        <v>102</v>
      </c>
      <c r="R10" s="50" t="s">
        <v>56</v>
      </c>
      <c r="S10" s="50" t="s">
        <v>103</v>
      </c>
      <c r="T10" s="50" t="s">
        <v>104</v>
      </c>
      <c r="U10" s="50" t="s">
        <v>105</v>
      </c>
      <c r="V10" s="50" t="s">
        <v>128</v>
      </c>
      <c r="W10" s="46" t="s">
        <v>30</v>
      </c>
      <c r="X10" s="45" t="s">
        <v>29</v>
      </c>
      <c r="Y10" s="45" t="s">
        <v>24</v>
      </c>
      <c r="Z10" s="45" t="s">
        <v>25</v>
      </c>
      <c r="AA10" s="45" t="s">
        <v>26</v>
      </c>
      <c r="AB10" s="45" t="s">
        <v>27</v>
      </c>
      <c r="AC10" s="45" t="s">
        <v>28</v>
      </c>
      <c r="AD10" s="45" t="s">
        <v>26</v>
      </c>
      <c r="AE10" s="47" t="s">
        <v>97</v>
      </c>
      <c r="AF10" s="48" t="s">
        <v>55</v>
      </c>
      <c r="AG10" s="48" t="s">
        <v>98</v>
      </c>
      <c r="AH10" s="48" t="s">
        <v>99</v>
      </c>
      <c r="AI10" s="48" t="s">
        <v>100</v>
      </c>
      <c r="AJ10" s="49" t="s">
        <v>101</v>
      </c>
      <c r="AK10" s="50" t="s">
        <v>102</v>
      </c>
      <c r="AL10" s="50" t="s">
        <v>56</v>
      </c>
      <c r="AM10" s="50" t="s">
        <v>103</v>
      </c>
      <c r="AN10" s="50" t="s">
        <v>104</v>
      </c>
      <c r="AO10" s="50" t="s">
        <v>105</v>
      </c>
      <c r="AP10" s="50" t="s">
        <v>128</v>
      </c>
      <c r="AQ10" s="46" t="s">
        <v>30</v>
      </c>
      <c r="AR10" s="45" t="s">
        <v>29</v>
      </c>
      <c r="AS10" s="45" t="s">
        <v>24</v>
      </c>
      <c r="AT10" s="45" t="s">
        <v>25</v>
      </c>
      <c r="AU10" s="45" t="s">
        <v>26</v>
      </c>
      <c r="AV10" s="45" t="s">
        <v>27</v>
      </c>
      <c r="AW10" s="45" t="s">
        <v>28</v>
      </c>
      <c r="AX10" s="45" t="s">
        <v>26</v>
      </c>
      <c r="AY10" s="47" t="s">
        <v>97</v>
      </c>
      <c r="AZ10" s="48" t="s">
        <v>55</v>
      </c>
      <c r="BA10" s="48" t="s">
        <v>98</v>
      </c>
      <c r="BB10" s="48" t="s">
        <v>99</v>
      </c>
      <c r="BC10" s="48" t="s">
        <v>100</v>
      </c>
      <c r="BD10" s="49" t="s">
        <v>101</v>
      </c>
      <c r="BE10" s="50" t="s">
        <v>102</v>
      </c>
      <c r="BF10" s="50" t="s">
        <v>56</v>
      </c>
      <c r="BG10" s="50" t="s">
        <v>103</v>
      </c>
      <c r="BH10" s="50" t="s">
        <v>104</v>
      </c>
      <c r="BI10" s="50" t="s">
        <v>105</v>
      </c>
      <c r="BJ10" s="50" t="s">
        <v>128</v>
      </c>
      <c r="BK10" s="46" t="s">
        <v>30</v>
      </c>
      <c r="BL10" s="45" t="s">
        <v>29</v>
      </c>
      <c r="BM10" s="45" t="s">
        <v>24</v>
      </c>
      <c r="BN10" s="45" t="s">
        <v>25</v>
      </c>
      <c r="BO10" s="45" t="s">
        <v>26</v>
      </c>
      <c r="BP10" s="45" t="s">
        <v>27</v>
      </c>
      <c r="BQ10" s="45" t="s">
        <v>28</v>
      </c>
      <c r="BR10" s="45" t="s">
        <v>26</v>
      </c>
      <c r="BS10" s="47" t="s">
        <v>97</v>
      </c>
      <c r="BT10" s="48" t="s">
        <v>55</v>
      </c>
      <c r="BU10" s="48" t="s">
        <v>98</v>
      </c>
      <c r="BV10" s="48" t="s">
        <v>99</v>
      </c>
      <c r="BW10" s="48" t="s">
        <v>100</v>
      </c>
      <c r="BX10" s="49" t="s">
        <v>101</v>
      </c>
      <c r="BY10" s="50" t="s">
        <v>102</v>
      </c>
      <c r="BZ10" s="50" t="s">
        <v>56</v>
      </c>
      <c r="CA10" s="50" t="s">
        <v>103</v>
      </c>
      <c r="CB10" s="50" t="s">
        <v>104</v>
      </c>
      <c r="CC10" s="50" t="s">
        <v>105</v>
      </c>
      <c r="CD10" s="50" t="s">
        <v>128</v>
      </c>
      <c r="CE10" s="46" t="s">
        <v>30</v>
      </c>
      <c r="CF10" s="45" t="s">
        <v>29</v>
      </c>
      <c r="CG10" s="45" t="s">
        <v>24</v>
      </c>
      <c r="CH10" s="45" t="s">
        <v>25</v>
      </c>
      <c r="CI10" s="45" t="s">
        <v>26</v>
      </c>
      <c r="CJ10" s="45" t="s">
        <v>27</v>
      </c>
      <c r="CK10" s="45" t="s">
        <v>28</v>
      </c>
      <c r="CL10" s="45" t="s">
        <v>26</v>
      </c>
      <c r="CM10" s="47" t="s">
        <v>97</v>
      </c>
      <c r="CN10" s="48" t="s">
        <v>55</v>
      </c>
      <c r="CO10" s="48" t="s">
        <v>98</v>
      </c>
      <c r="CP10" s="48" t="s">
        <v>99</v>
      </c>
      <c r="CQ10" s="48" t="s">
        <v>100</v>
      </c>
      <c r="CR10" s="49" t="s">
        <v>101</v>
      </c>
      <c r="CS10" s="50" t="s">
        <v>102</v>
      </c>
      <c r="CT10" s="50" t="s">
        <v>56</v>
      </c>
      <c r="CU10" s="50" t="s">
        <v>103</v>
      </c>
      <c r="CV10" s="50" t="s">
        <v>104</v>
      </c>
      <c r="CW10" s="50" t="s">
        <v>105</v>
      </c>
      <c r="CX10" s="50" t="s">
        <v>128</v>
      </c>
      <c r="CY10" s="46" t="s">
        <v>30</v>
      </c>
      <c r="CZ10" s="45" t="s">
        <v>29</v>
      </c>
      <c r="DA10" s="45" t="s">
        <v>24</v>
      </c>
      <c r="DB10" s="45" t="s">
        <v>25</v>
      </c>
      <c r="DC10" s="45" t="s">
        <v>26</v>
      </c>
      <c r="DD10" s="45" t="s">
        <v>27</v>
      </c>
      <c r="DE10" s="45" t="s">
        <v>28</v>
      </c>
      <c r="DF10" s="45" t="s">
        <v>26</v>
      </c>
      <c r="DG10" s="47" t="s">
        <v>97</v>
      </c>
      <c r="DH10" s="48" t="s">
        <v>55</v>
      </c>
      <c r="DI10" s="48" t="s">
        <v>98</v>
      </c>
      <c r="DJ10" s="48" t="s">
        <v>99</v>
      </c>
      <c r="DK10" s="48" t="s">
        <v>100</v>
      </c>
      <c r="DL10" s="49" t="s">
        <v>101</v>
      </c>
      <c r="DM10" s="50" t="s">
        <v>102</v>
      </c>
      <c r="DN10" s="50" t="s">
        <v>56</v>
      </c>
      <c r="DO10" s="50" t="s">
        <v>103</v>
      </c>
      <c r="DP10" s="50" t="s">
        <v>104</v>
      </c>
      <c r="DQ10" s="50" t="s">
        <v>105</v>
      </c>
      <c r="DR10" s="50" t="s">
        <v>128</v>
      </c>
      <c r="DS10" s="46" t="s">
        <v>30</v>
      </c>
      <c r="DT10" s="45" t="s">
        <v>29</v>
      </c>
      <c r="DU10" s="45" t="s">
        <v>24</v>
      </c>
      <c r="DV10" s="45" t="s">
        <v>25</v>
      </c>
      <c r="DW10" s="45" t="s">
        <v>26</v>
      </c>
      <c r="DX10" s="45" t="s">
        <v>27</v>
      </c>
      <c r="DY10" s="45" t="s">
        <v>28</v>
      </c>
      <c r="DZ10" s="45" t="s">
        <v>26</v>
      </c>
      <c r="EA10" s="47" t="s">
        <v>97</v>
      </c>
      <c r="EB10" s="48" t="s">
        <v>55</v>
      </c>
      <c r="EC10" s="48" t="s">
        <v>98</v>
      </c>
      <c r="ED10" s="48" t="s">
        <v>99</v>
      </c>
      <c r="EE10" s="48" t="s">
        <v>100</v>
      </c>
      <c r="EF10" s="49" t="s">
        <v>101</v>
      </c>
      <c r="EG10" s="50" t="s">
        <v>102</v>
      </c>
      <c r="EH10" s="50" t="s">
        <v>56</v>
      </c>
      <c r="EI10" s="50" t="s">
        <v>103</v>
      </c>
      <c r="EJ10" s="50" t="s">
        <v>104</v>
      </c>
      <c r="EK10" s="50" t="s">
        <v>105</v>
      </c>
      <c r="EL10" s="50" t="s">
        <v>128</v>
      </c>
      <c r="EM10" s="46" t="s">
        <v>30</v>
      </c>
      <c r="EN10" s="45" t="s">
        <v>29</v>
      </c>
      <c r="EO10" s="45" t="s">
        <v>24</v>
      </c>
      <c r="EP10" s="45" t="s">
        <v>25</v>
      </c>
      <c r="EQ10" s="45" t="s">
        <v>26</v>
      </c>
      <c r="ER10" s="45" t="s">
        <v>27</v>
      </c>
      <c r="ES10" s="45" t="s">
        <v>28</v>
      </c>
      <c r="ET10" s="45" t="s">
        <v>26</v>
      </c>
      <c r="EU10" s="47" t="s">
        <v>97</v>
      </c>
      <c r="EV10" s="48" t="s">
        <v>55</v>
      </c>
      <c r="EW10" s="48" t="s">
        <v>98</v>
      </c>
      <c r="EX10" s="48" t="s">
        <v>99</v>
      </c>
      <c r="EY10" s="48" t="s">
        <v>100</v>
      </c>
      <c r="EZ10" s="49" t="s">
        <v>101</v>
      </c>
      <c r="FA10" s="50" t="s">
        <v>102</v>
      </c>
      <c r="FB10" s="50" t="s">
        <v>56</v>
      </c>
      <c r="FC10" s="50" t="s">
        <v>103</v>
      </c>
      <c r="FD10" s="50" t="s">
        <v>104</v>
      </c>
      <c r="FE10" s="50" t="s">
        <v>105</v>
      </c>
      <c r="FF10" s="50" t="s">
        <v>128</v>
      </c>
      <c r="FG10" s="46" t="s">
        <v>30</v>
      </c>
      <c r="FH10" s="45" t="s">
        <v>29</v>
      </c>
      <c r="FI10" s="45" t="s">
        <v>24</v>
      </c>
      <c r="FJ10" s="45" t="s">
        <v>25</v>
      </c>
      <c r="FK10" s="45" t="s">
        <v>26</v>
      </c>
      <c r="FL10" s="45" t="s">
        <v>27</v>
      </c>
      <c r="FM10" s="45" t="s">
        <v>28</v>
      </c>
      <c r="FN10" s="45" t="s">
        <v>26</v>
      </c>
      <c r="FO10" s="47" t="s">
        <v>97</v>
      </c>
      <c r="FP10" s="48" t="s">
        <v>55</v>
      </c>
      <c r="FQ10" s="48" t="s">
        <v>98</v>
      </c>
      <c r="FR10" s="48" t="s">
        <v>99</v>
      </c>
      <c r="FS10" s="48" t="s">
        <v>100</v>
      </c>
      <c r="FT10" s="49" t="s">
        <v>101</v>
      </c>
      <c r="FU10" s="50" t="s">
        <v>102</v>
      </c>
      <c r="FV10" s="50" t="s">
        <v>56</v>
      </c>
      <c r="FW10" s="50" t="s">
        <v>103</v>
      </c>
      <c r="FX10" s="50" t="s">
        <v>104</v>
      </c>
      <c r="FY10" s="50" t="s">
        <v>105</v>
      </c>
      <c r="FZ10" s="50" t="s">
        <v>128</v>
      </c>
      <c r="GA10" s="46" t="s">
        <v>30</v>
      </c>
      <c r="GB10" s="45" t="s">
        <v>29</v>
      </c>
      <c r="GC10" s="45" t="s">
        <v>24</v>
      </c>
      <c r="GD10" s="45" t="s">
        <v>25</v>
      </c>
      <c r="GE10" s="45" t="s">
        <v>26</v>
      </c>
      <c r="GF10" s="45" t="s">
        <v>27</v>
      </c>
      <c r="GG10" s="45" t="s">
        <v>28</v>
      </c>
      <c r="GH10" s="45" t="s">
        <v>26</v>
      </c>
      <c r="GI10" s="47" t="s">
        <v>97</v>
      </c>
      <c r="GJ10" s="48" t="s">
        <v>55</v>
      </c>
      <c r="GK10" s="48" t="s">
        <v>98</v>
      </c>
      <c r="GL10" s="48" t="s">
        <v>99</v>
      </c>
      <c r="GM10" s="48" t="s">
        <v>100</v>
      </c>
      <c r="GN10" s="49" t="s">
        <v>101</v>
      </c>
      <c r="GO10" s="50" t="s">
        <v>102</v>
      </c>
      <c r="GP10" s="50" t="s">
        <v>56</v>
      </c>
      <c r="GQ10" s="50" t="s">
        <v>103</v>
      </c>
      <c r="GR10" s="50" t="s">
        <v>104</v>
      </c>
      <c r="GS10" s="50" t="s">
        <v>105</v>
      </c>
      <c r="GT10" s="50" t="s">
        <v>128</v>
      </c>
      <c r="GU10" s="46" t="s">
        <v>30</v>
      </c>
      <c r="GV10" s="45" t="s">
        <v>29</v>
      </c>
      <c r="GW10" s="45" t="s">
        <v>24</v>
      </c>
      <c r="GX10" s="45" t="s">
        <v>25</v>
      </c>
      <c r="GY10" s="45" t="s">
        <v>26</v>
      </c>
      <c r="GZ10" s="45" t="s">
        <v>27</v>
      </c>
      <c r="HA10" s="45" t="s">
        <v>28</v>
      </c>
      <c r="HB10" s="45" t="s">
        <v>26</v>
      </c>
      <c r="HC10" s="47" t="s">
        <v>97</v>
      </c>
      <c r="HD10" s="48" t="s">
        <v>55</v>
      </c>
      <c r="HE10" s="48" t="s">
        <v>98</v>
      </c>
      <c r="HF10" s="48" t="s">
        <v>99</v>
      </c>
      <c r="HG10" s="48" t="s">
        <v>100</v>
      </c>
      <c r="HH10" s="49" t="s">
        <v>101</v>
      </c>
      <c r="HI10" s="50" t="s">
        <v>102</v>
      </c>
      <c r="HJ10" s="50" t="s">
        <v>56</v>
      </c>
      <c r="HK10" s="50" t="s">
        <v>103</v>
      </c>
      <c r="HL10" s="50" t="s">
        <v>104</v>
      </c>
      <c r="HM10" s="50" t="s">
        <v>105</v>
      </c>
      <c r="HN10" s="50" t="s">
        <v>128</v>
      </c>
      <c r="HO10" s="46" t="s">
        <v>30</v>
      </c>
      <c r="HP10" s="45" t="s">
        <v>29</v>
      </c>
      <c r="HQ10" s="45" t="s">
        <v>24</v>
      </c>
      <c r="HR10" s="45" t="s">
        <v>25</v>
      </c>
      <c r="HS10" s="45" t="s">
        <v>26</v>
      </c>
      <c r="HT10" s="45" t="s">
        <v>27</v>
      </c>
      <c r="HU10" s="45" t="s">
        <v>28</v>
      </c>
      <c r="HV10" s="45" t="s">
        <v>26</v>
      </c>
      <c r="HW10" s="47" t="s">
        <v>97</v>
      </c>
      <c r="HX10" s="48" t="s">
        <v>55</v>
      </c>
      <c r="HY10" s="48" t="s">
        <v>98</v>
      </c>
      <c r="HZ10" s="48" t="s">
        <v>99</v>
      </c>
      <c r="IA10" s="48" t="s">
        <v>100</v>
      </c>
      <c r="IB10" s="49" t="s">
        <v>101</v>
      </c>
      <c r="IC10" s="50" t="s">
        <v>102</v>
      </c>
      <c r="ID10" s="50" t="s">
        <v>56</v>
      </c>
      <c r="IE10" s="50" t="s">
        <v>103</v>
      </c>
      <c r="IF10" s="50" t="s">
        <v>104</v>
      </c>
      <c r="IG10" s="50" t="s">
        <v>105</v>
      </c>
      <c r="IH10" s="50" t="s">
        <v>128</v>
      </c>
      <c r="II10" s="46" t="s">
        <v>30</v>
      </c>
      <c r="IJ10" s="45" t="s">
        <v>29</v>
      </c>
      <c r="IK10" s="45" t="s">
        <v>24</v>
      </c>
      <c r="IL10" s="45" t="s">
        <v>25</v>
      </c>
      <c r="IM10" s="45" t="s">
        <v>26</v>
      </c>
      <c r="IN10" s="45" t="s">
        <v>27</v>
      </c>
      <c r="IO10" s="45" t="s">
        <v>28</v>
      </c>
      <c r="IP10" s="45" t="s">
        <v>26</v>
      </c>
      <c r="IQ10" s="47" t="s">
        <v>97</v>
      </c>
      <c r="IR10" s="48" t="s">
        <v>55</v>
      </c>
      <c r="IS10" s="48" t="s">
        <v>98</v>
      </c>
      <c r="IT10" s="48" t="s">
        <v>99</v>
      </c>
      <c r="IU10" s="48" t="s">
        <v>100</v>
      </c>
      <c r="IV10" s="49" t="s">
        <v>101</v>
      </c>
      <c r="IW10" s="50" t="s">
        <v>102</v>
      </c>
      <c r="IX10" s="50" t="s">
        <v>56</v>
      </c>
      <c r="IY10" s="50" t="s">
        <v>103</v>
      </c>
      <c r="IZ10" s="50" t="s">
        <v>104</v>
      </c>
      <c r="JA10" s="50" t="s">
        <v>105</v>
      </c>
      <c r="JB10" s="50" t="s">
        <v>128</v>
      </c>
    </row>
    <row r="11" spans="1:262" s="9" customFormat="1" ht="13.5" customHeight="1" x14ac:dyDescent="0.25">
      <c r="A11" s="51" t="s">
        <v>289</v>
      </c>
      <c r="B11" s="52" t="s">
        <v>485</v>
      </c>
      <c r="C11" s="8"/>
      <c r="E11" s="53">
        <v>527236</v>
      </c>
      <c r="F11" s="54">
        <v>2.7000000000000003E-2</v>
      </c>
      <c r="G11" s="55">
        <v>1E-3</v>
      </c>
      <c r="H11" s="52">
        <v>0</v>
      </c>
      <c r="I11" s="54">
        <v>0</v>
      </c>
      <c r="J11" s="218">
        <v>0</v>
      </c>
      <c r="K11" s="55"/>
      <c r="L11" s="55"/>
      <c r="M11" s="55"/>
      <c r="N11" s="55"/>
      <c r="O11" s="55"/>
      <c r="P11" s="55"/>
      <c r="Q11" s="53"/>
      <c r="R11" s="55"/>
      <c r="S11" s="55"/>
      <c r="U11" s="55"/>
      <c r="V11" s="55"/>
      <c r="W11" s="8"/>
      <c r="Y11" s="53">
        <v>914811</v>
      </c>
      <c r="Z11" s="213">
        <v>5.2000000000000005E-2</v>
      </c>
      <c r="AA11" s="213">
        <v>2.5000000000000001E-2</v>
      </c>
      <c r="AB11" s="52">
        <v>5</v>
      </c>
      <c r="AC11" s="213">
        <v>5.7000000000000002E-2</v>
      </c>
      <c r="AD11" s="218">
        <v>5</v>
      </c>
      <c r="AE11" s="53"/>
      <c r="AF11" s="55"/>
      <c r="AG11" s="55"/>
      <c r="AH11" s="55"/>
      <c r="AI11" s="55"/>
      <c r="AJ11" s="55"/>
      <c r="AK11" s="53"/>
      <c r="AM11" s="55"/>
      <c r="AO11" s="55"/>
      <c r="AP11" s="55"/>
      <c r="AQ11" s="8" t="s">
        <v>485</v>
      </c>
      <c r="AS11" s="14">
        <v>571552</v>
      </c>
      <c r="AT11" s="213">
        <v>3.3000000000000002E-2</v>
      </c>
      <c r="AU11" s="213">
        <v>-1.9E-2</v>
      </c>
      <c r="AV11" s="124">
        <v>0</v>
      </c>
      <c r="AW11" s="213">
        <v>0</v>
      </c>
      <c r="AX11" s="218">
        <v>-5</v>
      </c>
      <c r="AY11" s="53"/>
      <c r="AZ11" s="55"/>
      <c r="BA11" s="55"/>
      <c r="BB11" s="55"/>
      <c r="BC11" s="55"/>
      <c r="BD11" s="55"/>
      <c r="BE11" s="53"/>
      <c r="BF11" s="55"/>
      <c r="BG11" s="55"/>
      <c r="BI11" s="55"/>
      <c r="BJ11" s="55"/>
      <c r="BK11" s="8"/>
      <c r="BM11" s="53"/>
      <c r="BN11" s="213"/>
      <c r="BO11" s="213"/>
      <c r="BP11" s="52"/>
      <c r="BQ11" s="213"/>
      <c r="BR11" s="217"/>
      <c r="BS11" s="53"/>
      <c r="BT11" s="55"/>
      <c r="BU11" s="55"/>
      <c r="BV11" s="203"/>
      <c r="BW11" s="55"/>
      <c r="BX11" s="55"/>
      <c r="BY11" s="53"/>
      <c r="BZ11" s="55"/>
      <c r="CA11" s="55"/>
      <c r="CC11" s="55"/>
      <c r="CD11" s="55"/>
      <c r="CE11" s="53"/>
      <c r="CG11" s="53"/>
      <c r="CH11" s="54"/>
      <c r="CI11" s="54"/>
      <c r="CJ11" s="52"/>
      <c r="CK11" s="54"/>
      <c r="CL11" s="54"/>
      <c r="CM11" s="53"/>
      <c r="CN11" s="55"/>
      <c r="CO11" s="55"/>
      <c r="CR11" s="56"/>
      <c r="CS11" s="53"/>
      <c r="CT11" s="55"/>
      <c r="CU11" s="55"/>
      <c r="CW11" s="55"/>
      <c r="CX11" s="55"/>
      <c r="CY11" s="8"/>
      <c r="DA11" s="53"/>
      <c r="DB11" s="54"/>
      <c r="DC11" s="54"/>
      <c r="DD11" s="52"/>
      <c r="DE11" s="54"/>
      <c r="DF11" s="54"/>
      <c r="DG11" s="53"/>
      <c r="DH11" s="55"/>
      <c r="DI11" s="55"/>
      <c r="DL11" s="56"/>
      <c r="DM11" s="53"/>
      <c r="DN11" s="55"/>
      <c r="DO11" s="55"/>
      <c r="DQ11" s="55"/>
      <c r="DR11" s="55"/>
      <c r="DS11" s="8"/>
      <c r="DU11" s="53"/>
      <c r="DV11" s="54"/>
      <c r="DW11" s="54"/>
      <c r="DX11" s="52"/>
      <c r="DY11" s="54"/>
      <c r="DZ11" s="54"/>
      <c r="EA11" s="53"/>
      <c r="EC11" s="57"/>
      <c r="EF11" s="56"/>
      <c r="EG11" s="53"/>
      <c r="EH11" s="55"/>
      <c r="EI11" s="55"/>
      <c r="EK11" s="55"/>
      <c r="EL11" s="55"/>
      <c r="EM11" s="8"/>
      <c r="EO11" s="53"/>
      <c r="EP11" s="54"/>
      <c r="EQ11" s="54"/>
      <c r="ER11" s="52"/>
      <c r="ES11" s="54"/>
      <c r="ET11" s="54"/>
      <c r="EU11" s="53"/>
      <c r="EV11" s="55"/>
      <c r="EW11" s="55"/>
      <c r="EZ11" s="56"/>
      <c r="FA11" s="53"/>
      <c r="FB11" s="55"/>
      <c r="FC11" s="55"/>
      <c r="FE11" s="55"/>
      <c r="FF11" s="55"/>
      <c r="FG11" s="8"/>
      <c r="FI11" s="53"/>
      <c r="FJ11" s="54"/>
      <c r="FK11" s="54"/>
      <c r="FL11" s="52"/>
      <c r="FM11" s="54"/>
      <c r="FN11" s="54"/>
      <c r="FO11" s="53"/>
      <c r="FP11" s="55"/>
      <c r="FQ11" s="55"/>
      <c r="FT11" s="56"/>
      <c r="FU11" s="53"/>
      <c r="FV11" s="55"/>
      <c r="FW11" s="55"/>
      <c r="FY11" s="55"/>
      <c r="FZ11" s="55"/>
      <c r="GA11" s="8"/>
      <c r="GC11" s="52"/>
      <c r="GD11" s="54"/>
      <c r="GE11" s="52"/>
      <c r="GF11" s="52"/>
      <c r="GG11" s="54"/>
      <c r="GH11" s="52"/>
      <c r="GI11" s="58"/>
      <c r="GN11" s="56"/>
      <c r="GU11" s="8"/>
      <c r="GW11" s="52"/>
      <c r="GX11" s="54"/>
      <c r="GY11" s="52"/>
      <c r="GZ11" s="52"/>
      <c r="HA11" s="54"/>
      <c r="HB11" s="52"/>
      <c r="HC11" s="58"/>
      <c r="HH11" s="56"/>
      <c r="HO11" s="8"/>
      <c r="HQ11" s="52"/>
      <c r="HR11" s="54"/>
      <c r="HS11" s="52"/>
      <c r="HT11" s="52"/>
      <c r="HU11" s="54"/>
      <c r="HV11" s="52"/>
      <c r="HW11" s="58"/>
      <c r="IB11" s="56"/>
      <c r="II11" s="8"/>
      <c r="IK11" s="52"/>
      <c r="IL11" s="54"/>
      <c r="IM11" s="52"/>
      <c r="IN11" s="52"/>
      <c r="IO11" s="54"/>
      <c r="IP11" s="52"/>
      <c r="IQ11" s="58"/>
      <c r="IV11" s="56"/>
    </row>
    <row r="12" spans="1:262" s="9" customFormat="1" ht="13.5" customHeight="1" x14ac:dyDescent="0.25">
      <c r="A12" s="51" t="s">
        <v>294</v>
      </c>
      <c r="B12" s="52" t="s">
        <v>486</v>
      </c>
      <c r="C12" s="8"/>
      <c r="E12" s="53">
        <v>1342222</v>
      </c>
      <c r="F12" s="54">
        <v>6.9000000000000006E-2</v>
      </c>
      <c r="G12" s="55">
        <v>-8.0000000000000002E-3</v>
      </c>
      <c r="H12" s="52">
        <v>7</v>
      </c>
      <c r="I12" s="54">
        <v>0.08</v>
      </c>
      <c r="J12" s="218">
        <v>0</v>
      </c>
      <c r="K12" s="55"/>
      <c r="L12" s="55"/>
      <c r="M12" s="55"/>
      <c r="N12" s="55"/>
      <c r="O12" s="55"/>
      <c r="P12" s="55"/>
      <c r="Q12" s="53"/>
      <c r="R12" s="55"/>
      <c r="S12" s="55"/>
      <c r="U12" s="55"/>
      <c r="V12" s="55"/>
      <c r="W12" s="8"/>
      <c r="Y12" s="53">
        <v>1196491</v>
      </c>
      <c r="Z12" s="213">
        <v>6.8000000000000005E-2</v>
      </c>
      <c r="AA12" s="213">
        <v>-1E-3</v>
      </c>
      <c r="AB12" s="52">
        <v>6</v>
      </c>
      <c r="AC12" s="213">
        <v>6.9000000000000006E-2</v>
      </c>
      <c r="AD12" s="218">
        <v>-1</v>
      </c>
      <c r="AE12" s="53"/>
      <c r="AF12" s="55"/>
      <c r="AG12" s="55"/>
      <c r="AH12" s="55"/>
      <c r="AI12" s="55"/>
      <c r="AJ12" s="55"/>
      <c r="AK12" s="53"/>
      <c r="AM12" s="55"/>
      <c r="AO12" s="55"/>
      <c r="AP12" s="55"/>
      <c r="AQ12" s="8" t="s">
        <v>486</v>
      </c>
      <c r="AS12" s="14">
        <v>1009815</v>
      </c>
      <c r="AT12" s="213">
        <v>5.9000000000000004E-2</v>
      </c>
      <c r="AU12" s="213">
        <v>-9.0000000000000011E-3</v>
      </c>
      <c r="AV12" s="124">
        <v>2</v>
      </c>
      <c r="AW12" s="204">
        <v>2.6000000000000002E-2</v>
      </c>
      <c r="AX12" s="218">
        <v>-4</v>
      </c>
      <c r="AY12" s="53"/>
      <c r="AZ12" s="55"/>
      <c r="BA12" s="55"/>
      <c r="BB12" s="55"/>
      <c r="BC12" s="55"/>
      <c r="BD12" s="55"/>
      <c r="BE12" s="53"/>
      <c r="BF12" s="55"/>
      <c r="BG12" s="55"/>
      <c r="BI12" s="55"/>
      <c r="BJ12" s="55"/>
      <c r="BK12" s="8"/>
      <c r="BM12" s="53"/>
      <c r="BN12" s="213"/>
      <c r="BO12" s="213"/>
      <c r="BP12" s="52"/>
      <c r="BQ12" s="213"/>
      <c r="BR12" s="217"/>
      <c r="BS12" s="53"/>
      <c r="BT12" s="55"/>
      <c r="BU12" s="55"/>
      <c r="BV12" s="203"/>
      <c r="BW12" s="55"/>
      <c r="BX12" s="55"/>
      <c r="BY12" s="53"/>
      <c r="BZ12" s="55"/>
      <c r="CA12" s="55"/>
      <c r="CC12" s="55"/>
      <c r="CD12" s="55"/>
      <c r="CE12" s="53"/>
      <c r="CG12" s="53"/>
      <c r="CH12" s="54"/>
      <c r="CI12" s="54"/>
      <c r="CJ12" s="52"/>
      <c r="CK12" s="54"/>
      <c r="CL12" s="54"/>
      <c r="CM12" s="53"/>
      <c r="CN12" s="55"/>
      <c r="CO12" s="55"/>
      <c r="CR12" s="56"/>
      <c r="CS12" s="53"/>
      <c r="CT12" s="55"/>
      <c r="CU12" s="55"/>
      <c r="CW12" s="55"/>
      <c r="CX12" s="55"/>
      <c r="CY12" s="8"/>
      <c r="DA12" s="53">
        <v>564949</v>
      </c>
      <c r="DB12" s="54">
        <v>2.5000000000000001E-2</v>
      </c>
      <c r="DC12" s="54">
        <v>2.5000000000000001E-2</v>
      </c>
      <c r="DD12" s="52">
        <v>0</v>
      </c>
      <c r="DE12" s="54">
        <v>0</v>
      </c>
      <c r="DF12" s="54">
        <v>0</v>
      </c>
      <c r="DG12" s="53"/>
      <c r="DH12" s="55"/>
      <c r="DI12" s="55"/>
      <c r="DL12" s="56"/>
      <c r="DM12" s="53"/>
      <c r="DN12" s="55"/>
      <c r="DO12" s="55"/>
      <c r="DQ12" s="55"/>
      <c r="DR12" s="55"/>
      <c r="DS12" s="8"/>
      <c r="DU12" s="53"/>
      <c r="DV12" s="54"/>
      <c r="DW12" s="54"/>
      <c r="DX12" s="52"/>
      <c r="DY12" s="54"/>
      <c r="DZ12" s="54"/>
      <c r="EA12" s="53"/>
      <c r="EC12" s="57"/>
      <c r="EF12" s="56"/>
      <c r="EG12" s="53"/>
      <c r="EH12" s="55"/>
      <c r="EI12" s="55"/>
      <c r="EK12" s="55"/>
      <c r="EL12" s="55"/>
      <c r="EM12" s="8"/>
      <c r="EO12" s="53"/>
      <c r="EP12" s="54"/>
      <c r="EQ12" s="54"/>
      <c r="ER12" s="52"/>
      <c r="ES12" s="54"/>
      <c r="ET12" s="54"/>
      <c r="EU12" s="53"/>
      <c r="EV12" s="55"/>
      <c r="EW12" s="55"/>
      <c r="EZ12" s="56"/>
      <c r="FA12" s="53"/>
      <c r="FB12" s="55"/>
      <c r="FC12" s="55"/>
      <c r="FE12" s="55"/>
      <c r="FF12" s="55"/>
      <c r="FG12" s="8"/>
      <c r="FI12" s="53"/>
      <c r="FJ12" s="54"/>
      <c r="FK12" s="54"/>
      <c r="FL12" s="52"/>
      <c r="FM12" s="54"/>
      <c r="FN12" s="54"/>
      <c r="FO12" s="53"/>
      <c r="FP12" s="55"/>
      <c r="FQ12" s="55"/>
      <c r="FT12" s="56"/>
      <c r="FU12" s="53"/>
      <c r="FV12" s="55"/>
      <c r="FW12" s="55"/>
      <c r="FY12" s="55"/>
      <c r="FZ12" s="55"/>
      <c r="GA12" s="8"/>
      <c r="GC12" s="53"/>
      <c r="GD12" s="54"/>
      <c r="GE12" s="52"/>
      <c r="GF12" s="52"/>
      <c r="GG12" s="54"/>
      <c r="GH12" s="52"/>
      <c r="GI12" s="58"/>
      <c r="GN12" s="56"/>
      <c r="GU12" s="8"/>
      <c r="GW12" s="53"/>
      <c r="GX12" s="54"/>
      <c r="GY12" s="52"/>
      <c r="GZ12" s="52"/>
      <c r="HA12" s="54"/>
      <c r="HB12" s="52"/>
      <c r="HC12" s="58"/>
      <c r="HH12" s="56"/>
      <c r="HO12" s="8"/>
      <c r="HQ12" s="53"/>
      <c r="HR12" s="54"/>
      <c r="HS12" s="52"/>
      <c r="HT12" s="52"/>
      <c r="HU12" s="54"/>
      <c r="HV12" s="52"/>
      <c r="HW12" s="58"/>
      <c r="IB12" s="56"/>
      <c r="II12" s="8"/>
      <c r="IK12" s="53"/>
      <c r="IL12" s="54"/>
      <c r="IM12" s="52"/>
      <c r="IN12" s="52"/>
      <c r="IO12" s="54"/>
      <c r="IP12" s="52"/>
      <c r="IQ12" s="58"/>
      <c r="IV12" s="56"/>
    </row>
    <row r="13" spans="1:262" s="9" customFormat="1" ht="13.5" customHeight="1" x14ac:dyDescent="0.2">
      <c r="A13" s="59" t="s">
        <v>295</v>
      </c>
      <c r="B13" s="52" t="s">
        <v>487</v>
      </c>
      <c r="C13" s="8"/>
      <c r="E13" s="53">
        <v>2834173</v>
      </c>
      <c r="F13" s="54">
        <v>0.14499999999999999</v>
      </c>
      <c r="G13" s="55">
        <v>-9.0999999999999998E-2</v>
      </c>
      <c r="H13" s="52">
        <v>15</v>
      </c>
      <c r="I13" s="54">
        <v>0.17199999999999999</v>
      </c>
      <c r="J13" s="218">
        <v>-3</v>
      </c>
      <c r="K13" s="55"/>
      <c r="L13" s="55"/>
      <c r="M13" s="55"/>
      <c r="N13" s="55"/>
      <c r="O13" s="55"/>
      <c r="P13" s="55"/>
      <c r="Q13" s="53"/>
      <c r="R13" s="55"/>
      <c r="S13" s="55"/>
      <c r="U13" s="55"/>
      <c r="V13" s="55"/>
      <c r="W13" s="8"/>
      <c r="Y13" s="53">
        <v>3874231</v>
      </c>
      <c r="Z13" s="213">
        <v>0.22</v>
      </c>
      <c r="AA13" s="213">
        <v>7.4999999999999997E-2</v>
      </c>
      <c r="AB13" s="52">
        <v>22</v>
      </c>
      <c r="AC13" s="213">
        <v>0.253</v>
      </c>
      <c r="AD13" s="218">
        <v>7</v>
      </c>
      <c r="AE13" s="53"/>
      <c r="AF13" s="55"/>
      <c r="AG13" s="55"/>
      <c r="AH13" s="55"/>
      <c r="AI13" s="55"/>
      <c r="AJ13" s="55"/>
      <c r="AK13" s="53"/>
      <c r="AM13" s="55"/>
      <c r="AO13" s="55"/>
      <c r="AP13" s="55"/>
      <c r="AQ13" s="8" t="s">
        <v>487</v>
      </c>
      <c r="AS13" s="14">
        <v>4960264</v>
      </c>
      <c r="AT13" s="213">
        <v>0.28899999999999998</v>
      </c>
      <c r="AU13" s="213">
        <v>6.9000000000000006E-2</v>
      </c>
      <c r="AV13" s="124">
        <v>31</v>
      </c>
      <c r="AW13" s="204">
        <v>0.39700000000000002</v>
      </c>
      <c r="AX13" s="218">
        <v>9</v>
      </c>
      <c r="AY13" s="53"/>
      <c r="AZ13" s="55"/>
      <c r="BA13" s="55"/>
      <c r="BB13" s="55"/>
      <c r="BC13" s="55"/>
      <c r="BD13" s="55"/>
      <c r="BE13" s="53"/>
      <c r="BF13" s="55"/>
      <c r="BG13" s="55"/>
      <c r="BI13" s="55"/>
      <c r="BJ13" s="55"/>
      <c r="BK13" s="8" t="s">
        <v>488</v>
      </c>
      <c r="BM13" s="53">
        <v>2838160</v>
      </c>
      <c r="BN13" s="213">
        <v>0.1648</v>
      </c>
      <c r="BO13" s="213">
        <v>-0.1242</v>
      </c>
      <c r="BP13" s="52">
        <v>14</v>
      </c>
      <c r="BQ13" s="213">
        <v>0.19440000000000002</v>
      </c>
      <c r="BR13" s="218">
        <v>-17</v>
      </c>
      <c r="BS13" s="53"/>
      <c r="BT13" s="55"/>
      <c r="BU13" s="55"/>
      <c r="BV13" s="203"/>
      <c r="BW13" s="55"/>
      <c r="BX13" s="55"/>
      <c r="BY13" s="53"/>
      <c r="BZ13" s="55"/>
      <c r="CA13" s="55"/>
      <c r="CC13" s="55"/>
      <c r="CD13" s="55"/>
      <c r="CE13" s="53" t="s">
        <v>998</v>
      </c>
      <c r="CG13" s="53">
        <v>2650357</v>
      </c>
      <c r="CH13" s="54">
        <v>0.14000000000000001</v>
      </c>
      <c r="CI13" s="54">
        <v>-2.5000000000000001E-2</v>
      </c>
      <c r="CJ13" s="52">
        <v>13</v>
      </c>
      <c r="CK13" s="54">
        <v>0.17599999999999999</v>
      </c>
      <c r="CL13" s="54">
        <v>0</v>
      </c>
      <c r="CM13" s="53"/>
      <c r="CN13" s="55"/>
      <c r="CO13" s="55"/>
      <c r="CR13" s="56"/>
      <c r="CS13" s="53"/>
      <c r="CT13" s="55"/>
      <c r="CU13" s="55"/>
      <c r="CW13" s="55"/>
      <c r="CX13" s="55"/>
      <c r="CY13" s="8"/>
      <c r="DA13" s="53">
        <v>1403170</v>
      </c>
      <c r="DB13" s="54">
        <v>6.2E-2</v>
      </c>
      <c r="DC13" s="54">
        <v>-0.107</v>
      </c>
      <c r="DD13" s="52">
        <v>6</v>
      </c>
      <c r="DE13" s="54">
        <v>6.7000000000000004E-2</v>
      </c>
      <c r="DF13" s="54">
        <v>-0.109</v>
      </c>
      <c r="DG13" s="53"/>
      <c r="DH13" s="55"/>
      <c r="DI13" s="55"/>
      <c r="DL13" s="56"/>
      <c r="DM13" s="53"/>
      <c r="DN13" s="55"/>
      <c r="DO13" s="55"/>
      <c r="DQ13" s="55"/>
      <c r="DR13" s="55"/>
      <c r="DS13" s="8"/>
      <c r="DU13" s="53"/>
      <c r="DV13" s="54"/>
      <c r="DW13" s="54"/>
      <c r="DX13" s="52"/>
      <c r="DY13" s="54"/>
      <c r="DZ13" s="54"/>
      <c r="EA13" s="53"/>
      <c r="EC13" s="57"/>
      <c r="EF13" s="56"/>
      <c r="EG13" s="53"/>
      <c r="EH13" s="55"/>
      <c r="EI13" s="55"/>
      <c r="EK13" s="55"/>
      <c r="EL13" s="55"/>
      <c r="EM13" s="8"/>
      <c r="EO13" s="53"/>
      <c r="EP13" s="54"/>
      <c r="EQ13" s="54"/>
      <c r="ER13" s="52"/>
      <c r="ES13" s="54"/>
      <c r="ET13" s="54"/>
      <c r="EU13" s="53"/>
      <c r="EV13" s="55"/>
      <c r="EW13" s="55"/>
      <c r="EZ13" s="56"/>
      <c r="FA13" s="53"/>
      <c r="FB13" s="55"/>
      <c r="FC13" s="55"/>
      <c r="FE13" s="55"/>
      <c r="FF13" s="55"/>
      <c r="FG13" s="8"/>
      <c r="FI13" s="53"/>
      <c r="FJ13" s="54"/>
      <c r="FK13" s="54"/>
      <c r="FL13" s="52"/>
      <c r="FM13" s="54"/>
      <c r="FN13" s="54"/>
      <c r="FO13" s="53"/>
      <c r="FP13" s="55"/>
      <c r="FQ13" s="55"/>
      <c r="FT13" s="56"/>
      <c r="FU13" s="53"/>
      <c r="FV13" s="55"/>
      <c r="FW13" s="55"/>
      <c r="FY13" s="55"/>
      <c r="FZ13" s="55"/>
      <c r="GA13" s="8"/>
      <c r="GB13" s="60"/>
      <c r="GC13" s="60"/>
      <c r="GD13" s="61"/>
      <c r="GE13" s="52"/>
      <c r="GF13" s="62"/>
      <c r="GG13" s="61"/>
      <c r="GH13" s="52"/>
      <c r="GI13" s="63"/>
      <c r="GJ13" s="52"/>
      <c r="GK13" s="52"/>
      <c r="GL13" s="52"/>
      <c r="GM13" s="52"/>
      <c r="GN13" s="64"/>
      <c r="GO13" s="52"/>
      <c r="GP13" s="52"/>
      <c r="GQ13" s="52"/>
      <c r="GR13" s="52"/>
      <c r="GS13" s="52"/>
      <c r="GT13" s="52"/>
      <c r="GU13" s="8"/>
      <c r="GV13" s="60"/>
      <c r="GW13" s="60"/>
      <c r="GX13" s="61"/>
      <c r="GY13" s="52"/>
      <c r="GZ13" s="62"/>
      <c r="HA13" s="61"/>
      <c r="HB13" s="52"/>
      <c r="HC13" s="63"/>
      <c r="HD13" s="52"/>
      <c r="HE13" s="52"/>
      <c r="HF13" s="52"/>
      <c r="HG13" s="52"/>
      <c r="HH13" s="64"/>
      <c r="HI13" s="52"/>
      <c r="HJ13" s="52"/>
      <c r="HK13" s="52"/>
      <c r="HL13" s="52"/>
      <c r="HM13" s="52"/>
      <c r="HN13" s="52"/>
      <c r="HO13" s="8"/>
      <c r="HP13" s="60"/>
      <c r="HQ13" s="60"/>
      <c r="HR13" s="61"/>
      <c r="HS13" s="52"/>
      <c r="HT13" s="62"/>
      <c r="HU13" s="61"/>
      <c r="HV13" s="52"/>
      <c r="HW13" s="63"/>
      <c r="HX13" s="52"/>
      <c r="HY13" s="52"/>
      <c r="HZ13" s="52"/>
      <c r="IA13" s="52"/>
      <c r="IB13" s="64"/>
      <c r="IC13" s="52"/>
      <c r="ID13" s="52"/>
      <c r="IE13" s="52"/>
      <c r="IF13" s="52"/>
      <c r="IG13" s="52"/>
      <c r="IH13" s="52"/>
      <c r="II13" s="8"/>
      <c r="IJ13" s="60"/>
      <c r="IK13" s="60"/>
      <c r="IL13" s="61"/>
      <c r="IM13" s="52"/>
      <c r="IN13" s="62"/>
      <c r="IO13" s="61"/>
      <c r="IP13" s="52"/>
      <c r="IQ13" s="63"/>
      <c r="IR13" s="52"/>
      <c r="IS13" s="52"/>
      <c r="IT13" s="52"/>
      <c r="IU13" s="52"/>
      <c r="IV13" s="64"/>
      <c r="IW13" s="52"/>
      <c r="IX13" s="52"/>
      <c r="IY13" s="52"/>
      <c r="IZ13" s="52"/>
      <c r="JA13" s="52"/>
      <c r="JB13" s="52"/>
    </row>
    <row r="14" spans="1:262" s="9" customFormat="1" ht="13.5" customHeight="1" x14ac:dyDescent="0.25">
      <c r="A14" s="51" t="s">
        <v>296</v>
      </c>
      <c r="B14" s="52" t="s">
        <v>431</v>
      </c>
      <c r="C14" s="8"/>
      <c r="E14" s="53">
        <v>574806</v>
      </c>
      <c r="F14" s="54">
        <v>0.03</v>
      </c>
      <c r="G14" s="55">
        <v>-5.5999999999999994E-2</v>
      </c>
      <c r="H14" s="52">
        <v>0</v>
      </c>
      <c r="I14" s="54">
        <v>0</v>
      </c>
      <c r="J14" s="218">
        <v>0</v>
      </c>
      <c r="K14" s="55"/>
      <c r="L14" s="55"/>
      <c r="M14" s="55"/>
      <c r="N14" s="55"/>
      <c r="O14" s="55"/>
      <c r="P14" s="55"/>
      <c r="Q14" s="53"/>
      <c r="R14" s="55"/>
      <c r="S14" s="55"/>
      <c r="U14" s="55"/>
      <c r="V14" s="55"/>
      <c r="W14" s="8"/>
      <c r="Y14" s="53">
        <v>1715729</v>
      </c>
      <c r="Z14" s="213">
        <v>9.6999999999999989E-2</v>
      </c>
      <c r="AA14" s="213">
        <v>6.7000000000000004E-2</v>
      </c>
      <c r="AB14" s="52">
        <v>9</v>
      </c>
      <c r="AC14" s="213">
        <v>0.10400000000000001</v>
      </c>
      <c r="AD14" s="218">
        <v>9</v>
      </c>
      <c r="AE14" s="53"/>
      <c r="AF14" s="55"/>
      <c r="AG14" s="55"/>
      <c r="AH14" s="55"/>
      <c r="AI14" s="55"/>
      <c r="AJ14" s="55"/>
      <c r="AK14" s="53"/>
      <c r="AM14" s="55"/>
      <c r="AO14" s="55"/>
      <c r="AP14" s="55"/>
      <c r="AQ14" s="8" t="s">
        <v>431</v>
      </c>
      <c r="AS14" s="14">
        <v>1271072</v>
      </c>
      <c r="AT14" s="213">
        <v>7.4999999999999997E-2</v>
      </c>
      <c r="AU14" s="213">
        <v>-2.2000000000000002E-2</v>
      </c>
      <c r="AV14" s="124">
        <v>6</v>
      </c>
      <c r="AW14" s="213">
        <v>7.6999999999999999E-2</v>
      </c>
      <c r="AX14" s="218">
        <v>-3</v>
      </c>
      <c r="AY14" s="53"/>
      <c r="AZ14" s="55"/>
      <c r="BA14" s="55"/>
      <c r="BB14" s="55"/>
      <c r="BC14" s="55"/>
      <c r="BD14" s="55"/>
      <c r="BE14" s="53"/>
      <c r="BF14" s="55"/>
      <c r="BG14" s="55"/>
      <c r="BI14" s="55"/>
      <c r="BJ14" s="55"/>
      <c r="BK14" s="8"/>
      <c r="BM14" s="53"/>
      <c r="BN14" s="54"/>
      <c r="BO14" s="213"/>
      <c r="BP14" s="52"/>
      <c r="BQ14" s="213"/>
      <c r="BR14" s="218"/>
      <c r="BS14" s="53"/>
      <c r="BT14" s="55"/>
      <c r="BU14" s="55"/>
      <c r="BV14" s="203"/>
      <c r="BW14" s="55"/>
      <c r="BX14" s="55"/>
      <c r="BY14" s="53"/>
      <c r="BZ14" s="55"/>
      <c r="CA14" s="55"/>
      <c r="CC14" s="55"/>
      <c r="CD14" s="55"/>
      <c r="CE14" s="53"/>
      <c r="CG14" s="53"/>
      <c r="CH14" s="54"/>
      <c r="CI14" s="54"/>
      <c r="CJ14" s="52"/>
      <c r="CK14" s="54"/>
      <c r="CL14" s="54"/>
      <c r="CM14" s="53"/>
      <c r="CN14" s="55"/>
      <c r="CO14" s="55"/>
      <c r="CR14" s="56"/>
      <c r="CS14" s="53"/>
      <c r="CT14" s="55"/>
      <c r="CU14" s="55"/>
      <c r="CW14" s="55"/>
      <c r="CX14" s="55"/>
      <c r="CY14" s="8"/>
      <c r="DA14" s="53"/>
      <c r="DB14" s="54"/>
      <c r="DC14" s="54"/>
      <c r="DD14" s="52"/>
      <c r="DE14" s="54"/>
      <c r="DF14" s="54"/>
      <c r="DG14" s="53"/>
      <c r="DH14" s="55"/>
      <c r="DI14" s="55"/>
      <c r="DL14" s="56"/>
      <c r="DM14" s="53"/>
      <c r="DN14" s="55"/>
      <c r="DO14" s="55"/>
      <c r="DQ14" s="55"/>
      <c r="DR14" s="55"/>
      <c r="DS14" s="8"/>
      <c r="DU14" s="53"/>
      <c r="DV14" s="54"/>
      <c r="DW14" s="54"/>
      <c r="DX14" s="52"/>
      <c r="DY14" s="54"/>
      <c r="DZ14" s="54"/>
      <c r="EA14" s="53"/>
      <c r="EC14" s="57"/>
      <c r="EF14" s="56"/>
      <c r="EG14" s="53"/>
      <c r="EH14" s="55"/>
      <c r="EI14" s="55"/>
      <c r="EK14" s="55"/>
      <c r="EL14" s="55"/>
      <c r="EM14" s="8"/>
      <c r="EO14" s="53"/>
      <c r="EP14" s="54"/>
      <c r="EQ14" s="54"/>
      <c r="ER14" s="52"/>
      <c r="ES14" s="54"/>
      <c r="ET14" s="54"/>
      <c r="EU14" s="53"/>
      <c r="EV14" s="55"/>
      <c r="EW14" s="55"/>
      <c r="EZ14" s="56"/>
      <c r="FA14" s="53"/>
      <c r="FB14" s="55"/>
      <c r="FC14" s="55"/>
      <c r="FE14" s="55"/>
      <c r="FF14" s="55"/>
      <c r="FG14" s="8"/>
      <c r="FI14" s="53"/>
      <c r="FJ14" s="54"/>
      <c r="FK14" s="54"/>
      <c r="FL14" s="52"/>
      <c r="FM14" s="54"/>
      <c r="FN14" s="54"/>
      <c r="FO14" s="53"/>
      <c r="FP14" s="55"/>
      <c r="FQ14" s="55"/>
      <c r="FT14" s="56"/>
      <c r="FU14" s="53"/>
      <c r="FV14" s="55"/>
      <c r="FW14" s="55"/>
      <c r="FY14" s="55"/>
      <c r="FZ14" s="55"/>
      <c r="GA14" s="8"/>
      <c r="GC14" s="53"/>
      <c r="GD14" s="54"/>
      <c r="GE14" s="52"/>
      <c r="GF14" s="65"/>
      <c r="GG14" s="54"/>
      <c r="GH14" s="52"/>
      <c r="GI14" s="58"/>
      <c r="GN14" s="56"/>
      <c r="GU14" s="8"/>
      <c r="GW14" s="53"/>
      <c r="GX14" s="54"/>
      <c r="GY14" s="52"/>
      <c r="GZ14" s="65"/>
      <c r="HA14" s="54"/>
      <c r="HB14" s="52"/>
      <c r="HC14" s="58"/>
      <c r="HH14" s="56"/>
      <c r="HO14" s="8"/>
      <c r="HQ14" s="53"/>
      <c r="HR14" s="54"/>
      <c r="HS14" s="52"/>
      <c r="HT14" s="65"/>
      <c r="HU14" s="54"/>
      <c r="HV14" s="52"/>
      <c r="HW14" s="58"/>
      <c r="IB14" s="56"/>
      <c r="II14" s="8"/>
      <c r="IK14" s="53"/>
      <c r="IL14" s="54"/>
      <c r="IM14" s="52"/>
      <c r="IN14" s="65"/>
      <c r="IO14" s="54"/>
      <c r="IP14" s="52"/>
      <c r="IQ14" s="58"/>
      <c r="IV14" s="56"/>
    </row>
    <row r="15" spans="1:262" s="9" customFormat="1" ht="13.5" customHeight="1" x14ac:dyDescent="0.25">
      <c r="A15" s="51" t="s">
        <v>291</v>
      </c>
      <c r="B15" s="52" t="s">
        <v>489</v>
      </c>
      <c r="C15" s="8"/>
      <c r="E15" s="53"/>
      <c r="F15" s="54"/>
      <c r="G15" s="55"/>
      <c r="H15" s="52"/>
      <c r="I15" s="54"/>
      <c r="J15" s="218"/>
      <c r="K15" s="55"/>
      <c r="L15" s="55"/>
      <c r="M15" s="55"/>
      <c r="N15" s="55"/>
      <c r="O15" s="55"/>
      <c r="P15" s="55"/>
      <c r="Q15" s="53"/>
      <c r="R15" s="55"/>
      <c r="S15" s="55"/>
      <c r="U15" s="55"/>
      <c r="V15" s="55"/>
      <c r="W15" s="8"/>
      <c r="Y15" s="53">
        <v>268038</v>
      </c>
      <c r="Z15" s="213">
        <v>1.4999999999999999E-2</v>
      </c>
      <c r="AA15" s="213">
        <v>0</v>
      </c>
      <c r="AB15" s="52">
        <v>0</v>
      </c>
      <c r="AC15" s="213">
        <v>0</v>
      </c>
      <c r="AD15" s="218">
        <v>0</v>
      </c>
      <c r="AE15" s="53"/>
      <c r="AF15" s="55"/>
      <c r="AG15" s="55"/>
      <c r="AH15" s="55"/>
      <c r="AI15" s="55"/>
      <c r="AJ15" s="55"/>
      <c r="AK15" s="53"/>
      <c r="AM15" s="55"/>
      <c r="AO15" s="55"/>
      <c r="AP15" s="55"/>
      <c r="AQ15" s="8" t="s">
        <v>489</v>
      </c>
      <c r="AS15" s="14">
        <v>166561</v>
      </c>
      <c r="AT15" s="213">
        <v>0.01</v>
      </c>
      <c r="AU15" s="213">
        <v>-5.0000000000000001E-3</v>
      </c>
      <c r="AV15" s="124">
        <v>0</v>
      </c>
      <c r="AW15" s="213">
        <v>0</v>
      </c>
      <c r="AX15" s="218">
        <v>0</v>
      </c>
      <c r="AY15" s="53"/>
      <c r="AZ15" s="55"/>
      <c r="BA15" s="55"/>
      <c r="BB15" s="55"/>
      <c r="BC15" s="55"/>
      <c r="BD15" s="55"/>
      <c r="BE15" s="53"/>
      <c r="BF15" s="55"/>
      <c r="BG15" s="55"/>
      <c r="BI15" s="55"/>
      <c r="BJ15" s="55"/>
      <c r="BK15" s="8"/>
      <c r="BM15" s="53"/>
      <c r="BN15" s="54"/>
      <c r="BO15" s="213"/>
      <c r="BP15" s="52"/>
      <c r="BQ15" s="213"/>
      <c r="BR15" s="218"/>
      <c r="BS15" s="53"/>
      <c r="BT15" s="55"/>
      <c r="BU15" s="55"/>
      <c r="BV15" s="203"/>
      <c r="BW15" s="55"/>
      <c r="BX15" s="55"/>
      <c r="BY15" s="53"/>
      <c r="BZ15" s="55"/>
      <c r="CA15" s="55"/>
      <c r="CC15" s="55"/>
      <c r="CD15" s="55"/>
      <c r="CE15" s="53"/>
      <c r="CG15" s="53"/>
      <c r="CH15" s="54"/>
      <c r="CI15" s="54"/>
      <c r="CJ15" s="52"/>
      <c r="CK15" s="54"/>
      <c r="CL15" s="54"/>
      <c r="CM15" s="53"/>
      <c r="CN15" s="55"/>
      <c r="CO15" s="55"/>
      <c r="CR15" s="56"/>
      <c r="CS15" s="53"/>
      <c r="CT15" s="55"/>
      <c r="CU15" s="55"/>
      <c r="CW15" s="55"/>
      <c r="CX15" s="55"/>
      <c r="CY15" s="8"/>
      <c r="DA15" s="53"/>
      <c r="DB15" s="54"/>
      <c r="DC15" s="54"/>
      <c r="DD15" s="52"/>
      <c r="DE15" s="54"/>
      <c r="DF15" s="54"/>
      <c r="DG15" s="53"/>
      <c r="DH15" s="55"/>
      <c r="DI15" s="55"/>
      <c r="DL15" s="56"/>
      <c r="DM15" s="53"/>
      <c r="DN15" s="55"/>
      <c r="DO15" s="55"/>
      <c r="DQ15" s="55"/>
      <c r="DR15" s="55"/>
      <c r="DS15" s="8"/>
      <c r="DU15" s="53"/>
      <c r="DV15" s="54"/>
      <c r="DW15" s="54"/>
      <c r="DX15" s="52"/>
      <c r="DY15" s="54"/>
      <c r="DZ15" s="54"/>
      <c r="EA15" s="53"/>
      <c r="EC15" s="57"/>
      <c r="EF15" s="56"/>
      <c r="EG15" s="53"/>
      <c r="EH15" s="55"/>
      <c r="EI15" s="55"/>
      <c r="EK15" s="55"/>
      <c r="EL15" s="55"/>
      <c r="EM15" s="8"/>
      <c r="EO15" s="53"/>
      <c r="EP15" s="54"/>
      <c r="EQ15" s="54"/>
      <c r="ER15" s="52"/>
      <c r="ES15" s="54"/>
      <c r="ET15" s="54"/>
      <c r="EU15" s="53"/>
      <c r="EV15" s="55"/>
      <c r="EW15" s="55"/>
      <c r="EZ15" s="56"/>
      <c r="FA15" s="53"/>
      <c r="FB15" s="55"/>
      <c r="FC15" s="55"/>
      <c r="FE15" s="55"/>
      <c r="FF15" s="55"/>
      <c r="FG15" s="8"/>
      <c r="FI15" s="53"/>
      <c r="FJ15" s="54"/>
      <c r="FK15" s="54"/>
      <c r="FL15" s="52"/>
      <c r="FM15" s="54"/>
      <c r="FN15" s="54"/>
      <c r="FO15" s="53"/>
      <c r="FP15" s="55"/>
      <c r="FQ15" s="55"/>
      <c r="FT15" s="56"/>
      <c r="FU15" s="53"/>
      <c r="FV15" s="55"/>
      <c r="FW15" s="55"/>
      <c r="FY15" s="55"/>
      <c r="FZ15" s="55"/>
      <c r="GA15" s="8"/>
      <c r="GC15" s="53"/>
      <c r="GD15" s="54"/>
      <c r="GE15" s="52"/>
      <c r="GF15" s="65"/>
      <c r="GG15" s="54"/>
      <c r="GH15" s="52"/>
      <c r="GI15" s="58"/>
      <c r="GN15" s="56"/>
      <c r="GU15" s="8"/>
      <c r="GW15" s="53"/>
      <c r="GX15" s="54"/>
      <c r="GY15" s="52"/>
      <c r="GZ15" s="65"/>
      <c r="HA15" s="54"/>
      <c r="HB15" s="52"/>
      <c r="HC15" s="58"/>
      <c r="HH15" s="56"/>
      <c r="HO15" s="8"/>
      <c r="HQ15" s="53"/>
      <c r="HR15" s="54"/>
      <c r="HS15" s="52"/>
      <c r="HT15" s="65"/>
      <c r="HU15" s="54"/>
      <c r="HV15" s="52"/>
      <c r="HW15" s="58"/>
      <c r="IB15" s="56"/>
      <c r="II15" s="8"/>
      <c r="IK15" s="53"/>
      <c r="IL15" s="54"/>
      <c r="IM15" s="52"/>
      <c r="IN15" s="65"/>
      <c r="IO15" s="54"/>
      <c r="IP15" s="52"/>
      <c r="IQ15" s="58"/>
      <c r="IV15" s="56"/>
    </row>
    <row r="16" spans="1:262" s="9" customFormat="1" ht="13.5" customHeight="1" x14ac:dyDescent="0.25">
      <c r="A16" s="51" t="s">
        <v>297</v>
      </c>
      <c r="B16" s="52" t="s">
        <v>444</v>
      </c>
      <c r="C16" s="8"/>
      <c r="E16" s="53">
        <v>4985574</v>
      </c>
      <c r="F16" s="54">
        <v>0.25600000000000001</v>
      </c>
      <c r="G16" s="55">
        <v>-3.2000000000000001E-2</v>
      </c>
      <c r="H16" s="52">
        <v>28</v>
      </c>
      <c r="I16" s="54">
        <v>0.32200000000000001</v>
      </c>
      <c r="J16" s="218">
        <v>2</v>
      </c>
      <c r="K16" s="55"/>
      <c r="L16" s="55"/>
      <c r="M16" s="55"/>
      <c r="N16" s="55"/>
      <c r="O16" s="55"/>
      <c r="P16" s="55"/>
      <c r="Q16" s="53"/>
      <c r="R16" s="55"/>
      <c r="S16" s="55"/>
      <c r="U16" s="55"/>
      <c r="V16" s="55"/>
      <c r="W16" s="8"/>
      <c r="Y16" s="53">
        <v>1638999</v>
      </c>
      <c r="Z16" s="213">
        <v>9.3000000000000013E-2</v>
      </c>
      <c r="AA16" s="213">
        <v>0</v>
      </c>
      <c r="AB16" s="52">
        <v>9</v>
      </c>
      <c r="AC16" s="213">
        <v>0.10400000000000001</v>
      </c>
      <c r="AD16" s="218">
        <v>2</v>
      </c>
      <c r="AE16" s="53"/>
      <c r="AF16" s="55"/>
      <c r="AG16" s="55"/>
      <c r="AH16" s="55"/>
      <c r="AI16" s="55"/>
      <c r="AJ16" s="55"/>
      <c r="AK16" s="53"/>
      <c r="AM16" s="55"/>
      <c r="AO16" s="55"/>
      <c r="AP16" s="55"/>
      <c r="AQ16" s="8" t="s">
        <v>444</v>
      </c>
      <c r="AS16" s="14">
        <v>2051246</v>
      </c>
      <c r="AT16" s="213">
        <v>0.11900000000000001</v>
      </c>
      <c r="AU16" s="213">
        <v>2.7000000000000003E-2</v>
      </c>
      <c r="AV16" s="124">
        <v>11</v>
      </c>
      <c r="AW16" s="213">
        <v>0.14099999999999999</v>
      </c>
      <c r="AX16" s="218">
        <v>2</v>
      </c>
      <c r="AY16" s="53"/>
      <c r="AZ16" s="55"/>
      <c r="BA16" s="55"/>
      <c r="BB16" s="55"/>
      <c r="BC16" s="55"/>
      <c r="BD16" s="55"/>
      <c r="BE16" s="53"/>
      <c r="BF16" s="55"/>
      <c r="BG16" s="55"/>
      <c r="BI16" s="55"/>
      <c r="BJ16" s="55"/>
      <c r="BK16" s="8"/>
      <c r="BM16" s="53"/>
      <c r="BN16" s="54"/>
      <c r="BO16" s="213"/>
      <c r="BP16" s="52"/>
      <c r="BQ16" s="213"/>
      <c r="BR16" s="218"/>
      <c r="BS16" s="53"/>
      <c r="BT16" s="55"/>
      <c r="BU16" s="55"/>
      <c r="BV16" s="203"/>
      <c r="BW16" s="55"/>
      <c r="BX16" s="55"/>
      <c r="BY16" s="53"/>
      <c r="BZ16" s="55"/>
      <c r="CA16" s="55"/>
      <c r="CC16" s="55"/>
      <c r="CD16" s="55"/>
      <c r="CE16" s="53"/>
      <c r="CG16" s="53"/>
      <c r="CH16" s="54"/>
      <c r="CI16" s="54"/>
      <c r="CJ16" s="52"/>
      <c r="CK16" s="54"/>
      <c r="CL16" s="54"/>
      <c r="CM16" s="53"/>
      <c r="CN16" s="55"/>
      <c r="CO16" s="55"/>
      <c r="CR16" s="56"/>
      <c r="CS16" s="53"/>
      <c r="CT16" s="55"/>
      <c r="CU16" s="55"/>
      <c r="CW16" s="55"/>
      <c r="CX16" s="55"/>
      <c r="CY16" s="8"/>
      <c r="DA16" s="53"/>
      <c r="DB16" s="54"/>
      <c r="DC16" s="54"/>
      <c r="DD16" s="52"/>
      <c r="DE16" s="54"/>
      <c r="DF16" s="54"/>
      <c r="DG16" s="53"/>
      <c r="DH16" s="55"/>
      <c r="DI16" s="55"/>
      <c r="DL16" s="56"/>
      <c r="DM16" s="53"/>
      <c r="DN16" s="55"/>
      <c r="DO16" s="55"/>
      <c r="DQ16" s="55"/>
      <c r="DR16" s="55"/>
      <c r="DS16" s="8"/>
      <c r="DU16" s="53"/>
      <c r="DV16" s="54"/>
      <c r="DW16" s="54"/>
      <c r="DX16" s="52"/>
      <c r="DY16" s="54"/>
      <c r="DZ16" s="54"/>
      <c r="EA16" s="53"/>
      <c r="EC16" s="57"/>
      <c r="EF16" s="56"/>
      <c r="EG16" s="53"/>
      <c r="EH16" s="55"/>
      <c r="EI16" s="55"/>
      <c r="EK16" s="55"/>
      <c r="EL16" s="55"/>
      <c r="EM16" s="8"/>
      <c r="EO16" s="53"/>
      <c r="EP16" s="54"/>
      <c r="EQ16" s="54"/>
      <c r="ER16" s="52"/>
      <c r="ES16" s="54"/>
      <c r="ET16" s="54"/>
      <c r="EU16" s="53"/>
      <c r="EV16" s="55"/>
      <c r="EW16" s="55"/>
      <c r="EZ16" s="56"/>
      <c r="FA16" s="53"/>
      <c r="FB16" s="55"/>
      <c r="FC16" s="55"/>
      <c r="FE16" s="55"/>
      <c r="FF16" s="55"/>
      <c r="FG16" s="8"/>
      <c r="FI16" s="53"/>
      <c r="FJ16" s="54"/>
      <c r="FK16" s="54"/>
      <c r="FL16" s="52"/>
      <c r="FM16" s="54"/>
      <c r="FN16" s="54"/>
      <c r="FO16" s="53"/>
      <c r="FP16" s="55"/>
      <c r="FQ16" s="55"/>
      <c r="FT16" s="56"/>
      <c r="FU16" s="53"/>
      <c r="FV16" s="55"/>
      <c r="FW16" s="55"/>
      <c r="FY16" s="55"/>
      <c r="FZ16" s="55"/>
      <c r="GA16" s="8"/>
      <c r="GC16" s="52"/>
      <c r="GD16" s="54"/>
      <c r="GE16" s="52"/>
      <c r="GF16" s="52"/>
      <c r="GG16" s="54"/>
      <c r="GH16" s="52"/>
      <c r="GI16" s="58"/>
      <c r="GN16" s="56"/>
      <c r="GU16" s="8"/>
      <c r="GW16" s="52"/>
      <c r="GX16" s="54"/>
      <c r="GY16" s="52"/>
      <c r="GZ16" s="52"/>
      <c r="HA16" s="54"/>
      <c r="HB16" s="52"/>
      <c r="HC16" s="58"/>
      <c r="HH16" s="56"/>
      <c r="HO16" s="8"/>
      <c r="HQ16" s="52"/>
      <c r="HR16" s="54"/>
      <c r="HS16" s="52"/>
      <c r="HT16" s="52"/>
      <c r="HU16" s="54"/>
      <c r="HV16" s="52"/>
      <c r="HW16" s="58"/>
      <c r="IB16" s="56"/>
      <c r="II16" s="8"/>
      <c r="IK16" s="52"/>
      <c r="IL16" s="54"/>
      <c r="IM16" s="52"/>
      <c r="IN16" s="52"/>
      <c r="IO16" s="54"/>
      <c r="IP16" s="52"/>
      <c r="IQ16" s="58"/>
      <c r="IV16" s="56"/>
    </row>
    <row r="17" spans="1:262" s="9" customFormat="1" ht="13.5" customHeight="1" x14ac:dyDescent="0.25">
      <c r="A17" s="51" t="s">
        <v>298</v>
      </c>
      <c r="B17" s="52" t="s">
        <v>490</v>
      </c>
      <c r="C17" s="8"/>
      <c r="E17" s="53"/>
      <c r="F17" s="54"/>
      <c r="G17" s="55"/>
      <c r="H17" s="52"/>
      <c r="I17" s="54"/>
      <c r="J17" s="218"/>
      <c r="K17" s="55"/>
      <c r="L17" s="55"/>
      <c r="M17" s="55"/>
      <c r="N17" s="55"/>
      <c r="O17" s="55"/>
      <c r="P17" s="55"/>
      <c r="Q17" s="53"/>
      <c r="R17" s="55"/>
      <c r="S17" s="55"/>
      <c r="U17" s="55"/>
      <c r="V17" s="55"/>
      <c r="W17" s="8"/>
      <c r="Y17" s="53">
        <v>2263201</v>
      </c>
      <c r="Z17" s="213">
        <v>0.128</v>
      </c>
      <c r="AA17" s="213">
        <v>0</v>
      </c>
      <c r="AB17" s="52">
        <v>12</v>
      </c>
      <c r="AC17" s="213">
        <v>0.13800000000000001</v>
      </c>
      <c r="AD17" s="218">
        <v>-9</v>
      </c>
      <c r="AE17" s="53"/>
      <c r="AF17" s="55"/>
      <c r="AG17" s="55"/>
      <c r="AH17" s="55"/>
      <c r="AI17" s="55"/>
      <c r="AJ17" s="55"/>
      <c r="AK17" s="53"/>
      <c r="AM17" s="55"/>
      <c r="AO17" s="55"/>
      <c r="AP17" s="55"/>
      <c r="AQ17" s="8"/>
      <c r="AS17" s="14"/>
      <c r="AT17" s="213"/>
      <c r="AU17" s="213"/>
      <c r="AV17" s="124"/>
      <c r="AW17" s="213"/>
      <c r="AX17" s="218"/>
      <c r="AY17" s="53"/>
      <c r="AZ17" s="55"/>
      <c r="BA17" s="55"/>
      <c r="BB17" s="55"/>
      <c r="BC17" s="55"/>
      <c r="BD17" s="55"/>
      <c r="BE17" s="53"/>
      <c r="BF17" s="55"/>
      <c r="BG17" s="55"/>
      <c r="BI17" s="55"/>
      <c r="BJ17" s="55"/>
      <c r="BK17" s="8"/>
      <c r="BM17" s="53"/>
      <c r="BN17" s="54"/>
      <c r="BO17" s="213"/>
      <c r="BP17" s="52"/>
      <c r="BQ17" s="213"/>
      <c r="BR17" s="218"/>
      <c r="BS17" s="53"/>
      <c r="BT17" s="55"/>
      <c r="BU17" s="55"/>
      <c r="BV17" s="203"/>
      <c r="BW17" s="55"/>
      <c r="BX17" s="55"/>
      <c r="BY17" s="53"/>
      <c r="BZ17" s="55"/>
      <c r="CA17" s="55"/>
      <c r="CC17" s="55"/>
      <c r="CD17" s="55"/>
      <c r="CE17" s="53"/>
      <c r="CG17" s="53"/>
      <c r="CH17" s="54"/>
      <c r="CI17" s="54"/>
      <c r="CJ17" s="52"/>
      <c r="CK17" s="54"/>
      <c r="CL17" s="54"/>
      <c r="CM17" s="53"/>
      <c r="CN17" s="55"/>
      <c r="CO17" s="55"/>
      <c r="CR17" s="56"/>
      <c r="CS17" s="53"/>
      <c r="CT17" s="55"/>
      <c r="CU17" s="55"/>
      <c r="CW17" s="55"/>
      <c r="CX17" s="55"/>
      <c r="CY17" s="8"/>
      <c r="DA17" s="53"/>
      <c r="DB17" s="54"/>
      <c r="DC17" s="54"/>
      <c r="DD17" s="52"/>
      <c r="DE17" s="54"/>
      <c r="DF17" s="54"/>
      <c r="DG17" s="53"/>
      <c r="DH17" s="55"/>
      <c r="DI17" s="55"/>
      <c r="DL17" s="56"/>
      <c r="DM17" s="53"/>
      <c r="DN17" s="55"/>
      <c r="DO17" s="55"/>
      <c r="DQ17" s="55"/>
      <c r="DR17" s="55"/>
      <c r="DS17" s="8"/>
      <c r="DU17" s="53"/>
      <c r="DV17" s="54"/>
      <c r="DW17" s="54"/>
      <c r="DX17" s="52"/>
      <c r="DY17" s="54"/>
      <c r="DZ17" s="54"/>
      <c r="EA17" s="53"/>
      <c r="EC17" s="57"/>
      <c r="EF17" s="56"/>
      <c r="EG17" s="53"/>
      <c r="EH17" s="55"/>
      <c r="EI17" s="55"/>
      <c r="EK17" s="55"/>
      <c r="EL17" s="55"/>
      <c r="EM17" s="8"/>
      <c r="EO17" s="53"/>
      <c r="EP17" s="54"/>
      <c r="EQ17" s="54"/>
      <c r="ER17" s="52"/>
      <c r="ES17" s="54"/>
      <c r="ET17" s="54"/>
      <c r="EU17" s="53"/>
      <c r="EV17" s="55"/>
      <c r="EW17" s="55"/>
      <c r="EZ17" s="56"/>
      <c r="FA17" s="53"/>
      <c r="FB17" s="55"/>
      <c r="FC17" s="55"/>
      <c r="FE17" s="55"/>
      <c r="FF17" s="55"/>
      <c r="FG17" s="8"/>
      <c r="FI17" s="53"/>
      <c r="FJ17" s="54"/>
      <c r="FK17" s="54"/>
      <c r="FL17" s="52"/>
      <c r="FM17" s="54"/>
      <c r="FN17" s="54"/>
      <c r="FO17" s="53"/>
      <c r="FP17" s="55"/>
      <c r="FQ17" s="55"/>
      <c r="FT17" s="56"/>
      <c r="FU17" s="53"/>
      <c r="FV17" s="55"/>
      <c r="FW17" s="55"/>
      <c r="FY17" s="55"/>
      <c r="FZ17" s="55"/>
      <c r="GA17" s="8"/>
      <c r="GC17" s="53"/>
      <c r="GD17" s="54"/>
      <c r="GE17" s="54"/>
      <c r="GF17" s="52"/>
      <c r="GG17" s="54"/>
      <c r="GH17" s="54"/>
      <c r="GI17" s="58"/>
      <c r="GN17" s="56"/>
      <c r="GU17" s="8"/>
      <c r="GW17" s="53"/>
      <c r="GX17" s="54"/>
      <c r="GY17" s="54"/>
      <c r="GZ17" s="52"/>
      <c r="HA17" s="54"/>
      <c r="HB17" s="54"/>
      <c r="HC17" s="58"/>
      <c r="HH17" s="56"/>
      <c r="HO17" s="8"/>
      <c r="HQ17" s="53"/>
      <c r="HR17" s="54"/>
      <c r="HS17" s="54"/>
      <c r="HT17" s="52"/>
      <c r="HU17" s="54"/>
      <c r="HV17" s="54"/>
      <c r="HW17" s="58"/>
      <c r="IB17" s="56"/>
      <c r="II17" s="8"/>
      <c r="IK17" s="53"/>
      <c r="IL17" s="54"/>
      <c r="IM17" s="54"/>
      <c r="IN17" s="52"/>
      <c r="IO17" s="54"/>
      <c r="IP17" s="54"/>
      <c r="IQ17" s="58"/>
      <c r="IV17" s="56"/>
    </row>
    <row r="18" spans="1:262" s="9" customFormat="1" ht="13.5" customHeight="1" x14ac:dyDescent="0.25">
      <c r="A18" s="51" t="s">
        <v>313</v>
      </c>
      <c r="B18" s="52" t="s">
        <v>491</v>
      </c>
      <c r="C18" s="8" t="s">
        <v>510</v>
      </c>
      <c r="E18" s="53">
        <v>2404105</v>
      </c>
      <c r="F18" s="54">
        <v>0.12300000000000001</v>
      </c>
      <c r="G18" s="54">
        <v>0.12300000000000001</v>
      </c>
      <c r="H18" s="52">
        <v>13</v>
      </c>
      <c r="I18" s="54">
        <v>0.14899999999999999</v>
      </c>
      <c r="J18" s="218">
        <v>13</v>
      </c>
      <c r="K18" s="55"/>
      <c r="L18" s="55"/>
      <c r="M18" s="55"/>
      <c r="N18" s="55"/>
      <c r="O18" s="55"/>
      <c r="P18" s="55"/>
      <c r="Q18" s="53"/>
      <c r="R18" s="55"/>
      <c r="S18" s="55"/>
      <c r="U18" s="55"/>
      <c r="V18" s="55"/>
      <c r="W18" s="8"/>
      <c r="Y18" s="53">
        <v>2304544</v>
      </c>
      <c r="Z18" s="213">
        <v>0.13100000000000001</v>
      </c>
      <c r="AA18" s="213">
        <v>0</v>
      </c>
      <c r="AB18" s="52">
        <v>13</v>
      </c>
      <c r="AC18" s="213">
        <v>0.14899999999999999</v>
      </c>
      <c r="AD18" s="218">
        <v>0</v>
      </c>
      <c r="AE18" s="53"/>
      <c r="AF18" s="55"/>
      <c r="AG18" s="55"/>
      <c r="AH18" s="55"/>
      <c r="AI18" s="55"/>
      <c r="AJ18" s="55"/>
      <c r="AK18" s="53"/>
      <c r="AM18" s="55"/>
      <c r="AO18" s="55"/>
      <c r="AP18" s="55"/>
      <c r="AQ18" s="8" t="s">
        <v>492</v>
      </c>
      <c r="AS18" s="14">
        <v>1516524</v>
      </c>
      <c r="AT18" s="213">
        <v>8.8000000000000009E-2</v>
      </c>
      <c r="AU18" s="213">
        <v>-4.2999999999999997E-2</v>
      </c>
      <c r="AV18" s="124">
        <v>3</v>
      </c>
      <c r="AW18" s="213">
        <v>3.7999999999999999E-2</v>
      </c>
      <c r="AX18" s="218">
        <v>-10</v>
      </c>
      <c r="AY18" s="53"/>
      <c r="AZ18" s="55"/>
      <c r="BA18" s="55"/>
      <c r="BB18" s="55"/>
      <c r="BC18" s="55"/>
      <c r="BD18" s="55"/>
      <c r="BE18" s="53"/>
      <c r="BF18" s="55"/>
      <c r="BG18" s="55"/>
      <c r="BI18" s="55"/>
      <c r="BJ18" s="55"/>
      <c r="BK18" s="8"/>
      <c r="BM18" s="53"/>
      <c r="BN18" s="54"/>
      <c r="BO18" s="213"/>
      <c r="BP18" s="52"/>
      <c r="BQ18" s="213"/>
      <c r="BR18" s="218"/>
      <c r="BS18" s="53"/>
      <c r="BT18" s="55"/>
      <c r="BU18" s="55"/>
      <c r="BV18" s="203"/>
      <c r="BW18" s="55"/>
      <c r="BX18" s="55"/>
      <c r="BY18" s="53"/>
      <c r="BZ18" s="55"/>
      <c r="CA18" s="55"/>
      <c r="CC18" s="55"/>
      <c r="CD18" s="55"/>
      <c r="CE18" s="53"/>
      <c r="CG18" s="53"/>
      <c r="CH18" s="54"/>
      <c r="CI18" s="54"/>
      <c r="CJ18" s="52"/>
      <c r="CK18" s="54"/>
      <c r="CL18" s="54"/>
      <c r="CM18" s="53"/>
      <c r="CN18" s="55"/>
      <c r="CO18" s="55"/>
      <c r="CR18" s="56"/>
      <c r="CS18" s="53"/>
      <c r="CT18" s="55"/>
      <c r="CU18" s="55"/>
      <c r="CW18" s="55"/>
      <c r="CX18" s="55"/>
      <c r="CY18" s="8"/>
      <c r="DA18" s="53"/>
      <c r="DB18" s="54"/>
      <c r="DC18" s="54"/>
      <c r="DD18" s="52"/>
      <c r="DE18" s="54"/>
      <c r="DF18" s="54"/>
      <c r="DG18" s="53"/>
      <c r="DH18" s="55"/>
      <c r="DI18" s="55"/>
      <c r="DL18" s="56"/>
      <c r="DM18" s="53"/>
      <c r="DN18" s="55"/>
      <c r="DO18" s="55"/>
      <c r="DQ18" s="55"/>
      <c r="DR18" s="55"/>
      <c r="DS18" s="8"/>
      <c r="DU18" s="53"/>
      <c r="DV18" s="54"/>
      <c r="DW18" s="54"/>
      <c r="DX18" s="52"/>
      <c r="DY18" s="54"/>
      <c r="DZ18" s="54"/>
      <c r="EA18" s="53"/>
      <c r="EC18" s="57"/>
      <c r="EF18" s="56"/>
      <c r="EG18" s="53"/>
      <c r="EH18" s="55"/>
      <c r="EI18" s="55"/>
      <c r="EK18" s="55"/>
      <c r="EL18" s="55"/>
      <c r="EM18" s="8"/>
      <c r="EO18" s="53"/>
      <c r="EP18" s="54"/>
      <c r="EQ18" s="54"/>
      <c r="ER18" s="52"/>
      <c r="ES18" s="54"/>
      <c r="ET18" s="54"/>
      <c r="EU18" s="53"/>
      <c r="EV18" s="55"/>
      <c r="EW18" s="55"/>
      <c r="EZ18" s="56"/>
      <c r="FA18" s="53"/>
      <c r="FB18" s="55"/>
      <c r="FC18" s="55"/>
      <c r="FE18" s="55"/>
      <c r="FF18" s="55"/>
      <c r="FG18" s="8"/>
      <c r="FI18" s="53"/>
      <c r="FJ18" s="54"/>
      <c r="FK18" s="54"/>
      <c r="FL18" s="52"/>
      <c r="FM18" s="54"/>
      <c r="FN18" s="54"/>
      <c r="FO18" s="53"/>
      <c r="FP18" s="55"/>
      <c r="FQ18" s="55"/>
      <c r="FT18" s="56"/>
      <c r="FU18" s="53"/>
      <c r="FV18" s="55"/>
      <c r="FW18" s="55"/>
      <c r="FY18" s="55"/>
      <c r="FZ18" s="55"/>
      <c r="GA18" s="8"/>
      <c r="GC18" s="53"/>
      <c r="GD18" s="54"/>
      <c r="GE18" s="52"/>
      <c r="GF18" s="52"/>
      <c r="GG18" s="54"/>
      <c r="GH18" s="52"/>
      <c r="GI18" s="58"/>
      <c r="GN18" s="56"/>
      <c r="GU18" s="8"/>
      <c r="GW18" s="53"/>
      <c r="GX18" s="54"/>
      <c r="GY18" s="52"/>
      <c r="GZ18" s="52"/>
      <c r="HA18" s="54"/>
      <c r="HB18" s="52"/>
      <c r="HC18" s="58"/>
      <c r="HH18" s="56"/>
      <c r="HO18" s="8"/>
      <c r="HQ18" s="53"/>
      <c r="HR18" s="54"/>
      <c r="HS18" s="52"/>
      <c r="HT18" s="52"/>
      <c r="HU18" s="54"/>
      <c r="HV18" s="52"/>
      <c r="HW18" s="58"/>
      <c r="IB18" s="56"/>
      <c r="II18" s="8"/>
      <c r="IK18" s="53"/>
      <c r="IL18" s="54"/>
      <c r="IM18" s="52"/>
      <c r="IN18" s="52"/>
      <c r="IO18" s="54"/>
      <c r="IP18" s="52"/>
      <c r="IQ18" s="58"/>
      <c r="IV18" s="56"/>
    </row>
    <row r="19" spans="1:262" s="9" customFormat="1" ht="13.5" customHeight="1" x14ac:dyDescent="0.25">
      <c r="A19" s="51" t="s">
        <v>301</v>
      </c>
      <c r="B19" s="52" t="s">
        <v>493</v>
      </c>
      <c r="C19" s="8"/>
      <c r="E19" s="53">
        <v>771061</v>
      </c>
      <c r="F19" s="54">
        <v>0.04</v>
      </c>
      <c r="G19" s="55">
        <v>-2E-3</v>
      </c>
      <c r="H19" s="52">
        <v>0</v>
      </c>
      <c r="I19" s="54">
        <v>0</v>
      </c>
      <c r="J19" s="218">
        <v>0</v>
      </c>
      <c r="K19" s="55"/>
      <c r="L19" s="55"/>
      <c r="M19" s="55"/>
      <c r="N19" s="55"/>
      <c r="O19" s="55"/>
      <c r="P19" s="55"/>
      <c r="Q19" s="53"/>
      <c r="R19" s="55"/>
      <c r="S19" s="55"/>
      <c r="U19" s="55"/>
      <c r="V19" s="55"/>
      <c r="W19" s="8"/>
      <c r="Y19" s="53">
        <v>1195863</v>
      </c>
      <c r="Z19" s="213">
        <v>6.8000000000000005E-2</v>
      </c>
      <c r="AA19" s="213">
        <v>2.7999999999999997E-2</v>
      </c>
      <c r="AB19" s="52">
        <v>6</v>
      </c>
      <c r="AC19" s="213">
        <v>6.9000000000000006E-2</v>
      </c>
      <c r="AD19" s="218">
        <v>6</v>
      </c>
      <c r="AE19" s="53"/>
      <c r="AF19" s="55"/>
      <c r="AG19" s="55"/>
      <c r="AH19" s="55"/>
      <c r="AI19" s="55"/>
      <c r="AJ19" s="55"/>
      <c r="AK19" s="53"/>
      <c r="AM19" s="55"/>
      <c r="AO19" s="55"/>
      <c r="AP19" s="55"/>
      <c r="AQ19" s="8" t="s">
        <v>493</v>
      </c>
      <c r="AS19" s="14">
        <v>297291</v>
      </c>
      <c r="AT19" s="213">
        <v>1.7000000000000001E-2</v>
      </c>
      <c r="AU19" s="213">
        <v>-5.0999999999999997E-2</v>
      </c>
      <c r="AV19" s="124">
        <v>0</v>
      </c>
      <c r="AW19" s="213">
        <v>0</v>
      </c>
      <c r="AX19" s="218">
        <v>-6</v>
      </c>
      <c r="AY19" s="53"/>
      <c r="AZ19" s="55"/>
      <c r="BA19" s="55"/>
      <c r="BB19" s="55"/>
      <c r="BC19" s="55"/>
      <c r="BD19" s="55"/>
      <c r="BE19" s="53"/>
      <c r="BF19" s="55"/>
      <c r="BG19" s="55"/>
      <c r="BI19" s="55"/>
      <c r="BJ19" s="55"/>
      <c r="BK19" s="8"/>
      <c r="BM19" s="53"/>
      <c r="BN19" s="54"/>
      <c r="BO19" s="213"/>
      <c r="BP19" s="52"/>
      <c r="BQ19" s="213"/>
      <c r="BR19" s="218"/>
      <c r="BS19" s="53"/>
      <c r="BT19" s="55"/>
      <c r="BU19" s="55"/>
      <c r="BV19" s="203"/>
      <c r="BW19" s="55"/>
      <c r="BX19" s="55"/>
      <c r="BY19" s="53"/>
      <c r="BZ19" s="55"/>
      <c r="CA19" s="55"/>
      <c r="CC19" s="55"/>
      <c r="CD19" s="55"/>
      <c r="CE19" s="53"/>
      <c r="CG19" s="53"/>
      <c r="CH19" s="54"/>
      <c r="CI19" s="54"/>
      <c r="CJ19" s="52"/>
      <c r="CK19" s="54"/>
      <c r="CL19" s="54"/>
      <c r="CM19" s="53"/>
      <c r="CN19" s="55"/>
      <c r="CO19" s="55"/>
      <c r="CR19" s="56"/>
      <c r="CS19" s="53"/>
      <c r="CT19" s="55"/>
      <c r="CU19" s="55"/>
      <c r="CW19" s="55"/>
      <c r="CX19" s="55"/>
      <c r="CY19" s="8"/>
      <c r="DA19" s="53"/>
      <c r="DB19" s="54"/>
      <c r="DC19" s="54"/>
      <c r="DD19" s="52"/>
      <c r="DE19" s="54"/>
      <c r="DF19" s="54"/>
      <c r="DG19" s="53"/>
      <c r="DH19" s="55"/>
      <c r="DI19" s="55"/>
      <c r="DL19" s="56"/>
      <c r="DM19" s="53"/>
      <c r="DN19" s="55"/>
      <c r="DO19" s="55"/>
      <c r="DQ19" s="55"/>
      <c r="DR19" s="55"/>
      <c r="DS19" s="8"/>
      <c r="DU19" s="53"/>
      <c r="DV19" s="54"/>
      <c r="DW19" s="54"/>
      <c r="DX19" s="52"/>
      <c r="DY19" s="54"/>
      <c r="DZ19" s="54"/>
      <c r="EA19" s="53"/>
      <c r="EC19" s="57"/>
      <c r="EF19" s="56"/>
      <c r="EG19" s="53"/>
      <c r="EH19" s="55"/>
      <c r="EI19" s="55"/>
      <c r="EK19" s="55"/>
      <c r="EL19" s="55"/>
      <c r="EM19" s="8"/>
      <c r="EO19" s="53"/>
      <c r="EP19" s="54"/>
      <c r="EQ19" s="54"/>
      <c r="ER19" s="52"/>
      <c r="ES19" s="54"/>
      <c r="ET19" s="54"/>
      <c r="EU19" s="53"/>
      <c r="EV19" s="55"/>
      <c r="EW19" s="55"/>
      <c r="EZ19" s="56"/>
      <c r="FA19" s="53"/>
      <c r="FB19" s="55"/>
      <c r="FC19" s="55"/>
      <c r="FE19" s="55"/>
      <c r="FF19" s="55"/>
      <c r="FG19" s="8"/>
      <c r="FI19" s="53"/>
      <c r="FJ19" s="54"/>
      <c r="FK19" s="54"/>
      <c r="FL19" s="52"/>
      <c r="FM19" s="54"/>
      <c r="FN19" s="54"/>
      <c r="FO19" s="53"/>
      <c r="FP19" s="55"/>
      <c r="FQ19" s="55"/>
      <c r="FT19" s="56"/>
      <c r="FU19" s="53"/>
      <c r="FV19" s="55"/>
      <c r="FW19" s="55"/>
      <c r="FY19" s="55"/>
      <c r="FZ19" s="55"/>
      <c r="GA19" s="8"/>
      <c r="GC19" s="53"/>
      <c r="GD19" s="54"/>
      <c r="GE19" s="52"/>
      <c r="GF19" s="52"/>
      <c r="GG19" s="54"/>
      <c r="GH19" s="52"/>
      <c r="GI19" s="58"/>
      <c r="GN19" s="56"/>
      <c r="GU19" s="8"/>
      <c r="GW19" s="53"/>
      <c r="GX19" s="54"/>
      <c r="GY19" s="52"/>
      <c r="GZ19" s="52"/>
      <c r="HA19" s="54"/>
      <c r="HB19" s="52"/>
      <c r="HC19" s="58"/>
      <c r="HH19" s="56"/>
      <c r="HO19" s="8"/>
      <c r="HQ19" s="53"/>
      <c r="HR19" s="54"/>
      <c r="HS19" s="52"/>
      <c r="HT19" s="52"/>
      <c r="HU19" s="54"/>
      <c r="HV19" s="52"/>
      <c r="HW19" s="58"/>
      <c r="IB19" s="56"/>
      <c r="II19" s="8"/>
      <c r="IK19" s="53"/>
      <c r="IL19" s="54"/>
      <c r="IM19" s="52"/>
      <c r="IN19" s="52"/>
      <c r="IO19" s="54"/>
      <c r="IP19" s="52"/>
      <c r="IQ19" s="58"/>
      <c r="IV19" s="56"/>
    </row>
    <row r="20" spans="1:262" s="9" customFormat="1" ht="13.5" customHeight="1" x14ac:dyDescent="0.25">
      <c r="A20" s="51" t="s">
        <v>299</v>
      </c>
      <c r="B20" s="52" t="s">
        <v>446</v>
      </c>
      <c r="C20" s="8"/>
      <c r="E20" s="53">
        <v>2050086</v>
      </c>
      <c r="F20" s="54">
        <v>0.105</v>
      </c>
      <c r="G20" s="55">
        <v>-1.3000000000000001E-2</v>
      </c>
      <c r="H20" s="52">
        <v>11</v>
      </c>
      <c r="I20" s="54">
        <v>0.126</v>
      </c>
      <c r="J20" s="218">
        <v>1</v>
      </c>
      <c r="K20" s="55"/>
      <c r="L20" s="55"/>
      <c r="M20" s="55"/>
      <c r="N20" s="55"/>
      <c r="O20" s="55"/>
      <c r="P20" s="55"/>
      <c r="Q20" s="53"/>
      <c r="R20" s="55"/>
      <c r="S20" s="55"/>
      <c r="U20" s="55"/>
      <c r="V20" s="55"/>
      <c r="W20" s="8"/>
      <c r="Y20" s="53">
        <v>1005285</v>
      </c>
      <c r="Z20" s="213">
        <v>5.7000000000000002E-2</v>
      </c>
      <c r="AA20" s="213">
        <v>-4.8000000000000001E-2</v>
      </c>
      <c r="AB20" s="52">
        <v>5</v>
      </c>
      <c r="AC20" s="213">
        <v>5.7000000000000002E-2</v>
      </c>
      <c r="AD20" s="218">
        <v>-6</v>
      </c>
      <c r="AE20" s="53"/>
      <c r="AF20" s="55"/>
      <c r="AG20" s="55"/>
      <c r="AH20" s="55"/>
      <c r="AI20" s="55"/>
      <c r="AJ20" s="55"/>
      <c r="AK20" s="53"/>
      <c r="AM20" s="55"/>
      <c r="AO20" s="55"/>
      <c r="AP20" s="55"/>
      <c r="AQ20" s="8" t="s">
        <v>446</v>
      </c>
      <c r="AS20" s="14">
        <v>1684859</v>
      </c>
      <c r="AT20" s="213">
        <v>9.8000000000000004E-2</v>
      </c>
      <c r="AU20" s="213">
        <v>4.2000000000000003E-2</v>
      </c>
      <c r="AV20" s="124">
        <v>7</v>
      </c>
      <c r="AW20" s="213">
        <v>0.09</v>
      </c>
      <c r="AX20" s="218">
        <v>2</v>
      </c>
      <c r="AY20" s="53"/>
      <c r="AZ20" s="55"/>
      <c r="BA20" s="55"/>
      <c r="BB20" s="55"/>
      <c r="BC20" s="55"/>
      <c r="BD20" s="55"/>
      <c r="BE20" s="53"/>
      <c r="BF20" s="55"/>
      <c r="BG20" s="55"/>
      <c r="BI20" s="55"/>
      <c r="BJ20" s="55"/>
      <c r="BK20" s="8" t="s">
        <v>494</v>
      </c>
      <c r="BM20" s="53">
        <v>1091691</v>
      </c>
      <c r="BN20" s="213">
        <v>6.3399999999999998E-2</v>
      </c>
      <c r="BO20" s="213">
        <v>-3.4700000000000002E-2</v>
      </c>
      <c r="BP20" s="52">
        <v>3</v>
      </c>
      <c r="BQ20" s="213">
        <v>4.1600000000000005E-2</v>
      </c>
      <c r="BR20" s="218">
        <v>-4</v>
      </c>
      <c r="BS20" s="53"/>
      <c r="BT20" s="55"/>
      <c r="BU20" s="55"/>
      <c r="BV20" s="203"/>
      <c r="BW20" s="55"/>
      <c r="BX20" s="55"/>
      <c r="BY20" s="53"/>
      <c r="BZ20" s="55"/>
      <c r="CA20" s="55"/>
      <c r="CC20" s="55"/>
      <c r="CD20" s="55"/>
      <c r="CE20" s="53" t="s">
        <v>996</v>
      </c>
      <c r="CG20" s="53">
        <v>4712461</v>
      </c>
      <c r="CH20" s="54">
        <v>0.249</v>
      </c>
      <c r="CI20" s="54">
        <v>0.185</v>
      </c>
      <c r="CJ20" s="52">
        <v>24</v>
      </c>
      <c r="CK20" s="54">
        <v>0.32400000000000001</v>
      </c>
      <c r="CL20" s="54">
        <v>0.28399999999999997</v>
      </c>
      <c r="CM20" s="53"/>
      <c r="CN20" s="55"/>
      <c r="CO20" s="55"/>
      <c r="CR20" s="56"/>
      <c r="CS20" s="53"/>
      <c r="CT20" s="55"/>
      <c r="CU20" s="55"/>
      <c r="CW20" s="55"/>
      <c r="CX20" s="55"/>
      <c r="CY20" s="8" t="s">
        <v>1301</v>
      </c>
      <c r="DA20" s="53">
        <v>5286939</v>
      </c>
      <c r="DB20" s="54">
        <v>0.23300000000000001</v>
      </c>
      <c r="DC20" s="54">
        <v>-1.4999999999999999E-2</v>
      </c>
      <c r="DD20" s="52">
        <v>23</v>
      </c>
      <c r="DE20" s="54">
        <v>0.29699999999999999</v>
      </c>
      <c r="DF20" s="54">
        <v>-2.7E-2</v>
      </c>
      <c r="DG20" s="53"/>
      <c r="DH20" s="55"/>
      <c r="DI20" s="55"/>
      <c r="DL20" s="56"/>
      <c r="DM20" s="53"/>
      <c r="DN20" s="55"/>
      <c r="DO20" s="55"/>
      <c r="DQ20" s="55"/>
      <c r="DR20" s="55"/>
      <c r="DS20" s="8"/>
      <c r="DU20" s="53"/>
      <c r="DV20" s="54"/>
      <c r="DW20" s="54"/>
      <c r="DX20" s="52"/>
      <c r="DY20" s="54"/>
      <c r="DZ20" s="54"/>
      <c r="EA20" s="53"/>
      <c r="EC20" s="57"/>
      <c r="EF20" s="56"/>
      <c r="EG20" s="53"/>
      <c r="EH20" s="55"/>
      <c r="EI20" s="55"/>
      <c r="EK20" s="55"/>
      <c r="EL20" s="55"/>
      <c r="EM20" s="8"/>
      <c r="EO20" s="53"/>
      <c r="EP20" s="54"/>
      <c r="EQ20" s="54"/>
      <c r="ER20" s="52"/>
      <c r="ES20" s="54"/>
      <c r="ET20" s="54"/>
      <c r="EU20" s="53"/>
      <c r="EV20" s="55"/>
      <c r="EW20" s="55"/>
      <c r="EZ20" s="56"/>
      <c r="FA20" s="53"/>
      <c r="FB20" s="55"/>
      <c r="FC20" s="55"/>
      <c r="FE20" s="55"/>
      <c r="FF20" s="55"/>
      <c r="FG20" s="8"/>
      <c r="FI20" s="53"/>
      <c r="FJ20" s="54"/>
      <c r="FK20" s="54"/>
      <c r="FL20" s="52"/>
      <c r="FM20" s="54"/>
      <c r="FN20" s="54"/>
      <c r="FO20" s="53"/>
      <c r="FP20" s="55"/>
      <c r="FQ20" s="55"/>
      <c r="FT20" s="56"/>
      <c r="FU20" s="53"/>
      <c r="FV20" s="55"/>
      <c r="FW20" s="55"/>
      <c r="FY20" s="55"/>
      <c r="FZ20" s="55"/>
      <c r="GA20" s="8"/>
      <c r="GC20" s="53"/>
      <c r="GD20" s="54"/>
      <c r="GE20" s="52"/>
      <c r="GF20" s="52"/>
      <c r="GG20" s="54"/>
      <c r="GH20" s="52"/>
      <c r="GI20" s="58"/>
      <c r="GN20" s="56"/>
      <c r="GU20" s="8"/>
      <c r="GW20" s="53"/>
      <c r="GX20" s="54"/>
      <c r="GY20" s="52"/>
      <c r="GZ20" s="52"/>
      <c r="HA20" s="54"/>
      <c r="HB20" s="52"/>
      <c r="HC20" s="58"/>
      <c r="HH20" s="56"/>
      <c r="HO20" s="8"/>
      <c r="HQ20" s="53"/>
      <c r="HR20" s="54"/>
      <c r="HS20" s="52"/>
      <c r="HT20" s="52"/>
      <c r="HU20" s="54"/>
      <c r="HV20" s="52"/>
      <c r="HW20" s="58"/>
      <c r="IB20" s="56"/>
      <c r="II20" s="8"/>
      <c r="IK20" s="53"/>
      <c r="IL20" s="54"/>
      <c r="IM20" s="52"/>
      <c r="IN20" s="52"/>
      <c r="IO20" s="54"/>
      <c r="IP20" s="52"/>
      <c r="IQ20" s="58"/>
      <c r="IV20" s="56"/>
    </row>
    <row r="21" spans="1:262" s="9" customFormat="1" ht="13.5" customHeight="1" x14ac:dyDescent="0.25">
      <c r="A21" s="51" t="s">
        <v>314</v>
      </c>
      <c r="B21" s="52" t="s">
        <v>495</v>
      </c>
      <c r="C21" s="8"/>
      <c r="E21" s="53"/>
      <c r="F21" s="54"/>
      <c r="G21" s="55"/>
      <c r="H21" s="52"/>
      <c r="I21" s="54"/>
      <c r="J21" s="218"/>
      <c r="K21" s="55"/>
      <c r="L21" s="55"/>
      <c r="M21" s="55"/>
      <c r="N21" s="55"/>
      <c r="O21" s="55"/>
      <c r="P21" s="55"/>
      <c r="Q21" s="53"/>
      <c r="R21" s="55"/>
      <c r="S21" s="55"/>
      <c r="U21" s="55"/>
      <c r="V21" s="55"/>
      <c r="W21" s="8"/>
      <c r="Y21" s="53">
        <v>578837</v>
      </c>
      <c r="Z21" s="213">
        <v>3.3000000000000002E-2</v>
      </c>
      <c r="AA21" s="54" t="s">
        <v>114</v>
      </c>
      <c r="AB21" s="52">
        <v>0</v>
      </c>
      <c r="AC21" s="213">
        <v>0</v>
      </c>
      <c r="AD21" s="218">
        <v>0</v>
      </c>
      <c r="AE21" s="53"/>
      <c r="AF21" s="55"/>
      <c r="AG21" s="55"/>
      <c r="AH21" s="55"/>
      <c r="AI21" s="55"/>
      <c r="AJ21" s="55"/>
      <c r="AK21" s="53"/>
      <c r="AM21" s="55"/>
      <c r="AO21" s="55"/>
      <c r="AP21" s="55"/>
      <c r="AQ21" s="8"/>
      <c r="AS21" s="14"/>
      <c r="AT21" s="213"/>
      <c r="AU21" s="213"/>
      <c r="AV21" s="124"/>
      <c r="AW21" s="213"/>
      <c r="AX21" s="218"/>
      <c r="AY21" s="53"/>
      <c r="AZ21" s="55"/>
      <c r="BA21" s="55"/>
      <c r="BB21" s="55"/>
      <c r="BC21" s="55"/>
      <c r="BD21" s="55"/>
      <c r="BE21" s="53"/>
      <c r="BF21" s="55"/>
      <c r="BG21" s="55"/>
      <c r="BI21" s="55"/>
      <c r="BJ21" s="55"/>
      <c r="BK21" s="8"/>
      <c r="BM21" s="53"/>
      <c r="BN21" s="213"/>
      <c r="BO21" s="213"/>
      <c r="BP21" s="52"/>
      <c r="BQ21" s="213"/>
      <c r="BR21" s="218"/>
      <c r="BS21" s="53"/>
      <c r="BT21" s="55"/>
      <c r="BU21" s="55"/>
      <c r="BV21" s="203"/>
      <c r="BW21" s="55"/>
      <c r="BX21" s="55"/>
      <c r="BY21" s="53"/>
      <c r="BZ21" s="55"/>
      <c r="CA21" s="55"/>
      <c r="CC21" s="55"/>
      <c r="CD21" s="55"/>
      <c r="CE21" s="53"/>
      <c r="CG21" s="53"/>
      <c r="CH21" s="54"/>
      <c r="CI21" s="54"/>
      <c r="CJ21" s="52"/>
      <c r="CK21" s="54"/>
      <c r="CL21" s="54"/>
      <c r="CM21" s="53"/>
      <c r="CN21" s="55"/>
      <c r="CO21" s="55"/>
      <c r="CR21" s="56"/>
      <c r="CS21" s="53"/>
      <c r="CT21" s="55"/>
      <c r="CU21" s="55"/>
      <c r="CW21" s="55"/>
      <c r="CX21" s="55"/>
      <c r="CY21" s="8"/>
      <c r="DA21" s="53"/>
      <c r="DB21" s="54"/>
      <c r="DC21" s="54"/>
      <c r="DD21" s="52"/>
      <c r="DE21" s="54"/>
      <c r="DF21" s="54"/>
      <c r="DG21" s="53"/>
      <c r="DH21" s="55"/>
      <c r="DI21" s="55"/>
      <c r="DL21" s="56"/>
      <c r="DM21" s="53"/>
      <c r="DN21" s="55"/>
      <c r="DO21" s="55"/>
      <c r="DQ21" s="55"/>
      <c r="DR21" s="55"/>
      <c r="DS21" s="8"/>
      <c r="DU21" s="53"/>
      <c r="DV21" s="54"/>
      <c r="DW21" s="54"/>
      <c r="DX21" s="52"/>
      <c r="DY21" s="54"/>
      <c r="DZ21" s="54"/>
      <c r="EA21" s="53"/>
      <c r="EC21" s="57"/>
      <c r="EF21" s="56"/>
      <c r="EG21" s="53"/>
      <c r="EH21" s="55"/>
      <c r="EI21" s="55"/>
      <c r="EK21" s="55"/>
      <c r="EL21" s="55"/>
      <c r="EM21" s="8"/>
      <c r="EO21" s="53"/>
      <c r="EP21" s="54"/>
      <c r="EQ21" s="54"/>
      <c r="ER21" s="52"/>
      <c r="ES21" s="54"/>
      <c r="ET21" s="54"/>
      <c r="EU21" s="53"/>
      <c r="EV21" s="55"/>
      <c r="EW21" s="55"/>
      <c r="EZ21" s="56"/>
      <c r="FA21" s="53"/>
      <c r="FB21" s="55"/>
      <c r="FC21" s="55"/>
      <c r="FE21" s="55"/>
      <c r="FF21" s="55"/>
      <c r="FG21" s="8"/>
      <c r="FI21" s="53"/>
      <c r="FJ21" s="54"/>
      <c r="FK21" s="54"/>
      <c r="FL21" s="52"/>
      <c r="FM21" s="54"/>
      <c r="FN21" s="54"/>
      <c r="FO21" s="53"/>
      <c r="FP21" s="55"/>
      <c r="FQ21" s="55"/>
      <c r="FT21" s="56"/>
      <c r="FU21" s="53"/>
      <c r="FV21" s="55"/>
      <c r="FW21" s="55"/>
      <c r="FY21" s="55"/>
      <c r="FZ21" s="55"/>
      <c r="GA21" s="8"/>
      <c r="GC21" s="52"/>
      <c r="GD21" s="54"/>
      <c r="GE21" s="53"/>
      <c r="GF21" s="53"/>
      <c r="GG21" s="54"/>
      <c r="GH21" s="53"/>
      <c r="GI21" s="58"/>
      <c r="GN21" s="56"/>
      <c r="GU21" s="8"/>
      <c r="GW21" s="52"/>
      <c r="GX21" s="54"/>
      <c r="GY21" s="53"/>
      <c r="GZ21" s="53"/>
      <c r="HA21" s="54"/>
      <c r="HB21" s="53"/>
      <c r="HC21" s="58"/>
      <c r="HH21" s="56"/>
      <c r="HO21" s="8"/>
      <c r="HQ21" s="52"/>
      <c r="HR21" s="54"/>
      <c r="HS21" s="53"/>
      <c r="HT21" s="53"/>
      <c r="HU21" s="54"/>
      <c r="HV21" s="53"/>
      <c r="HW21" s="58"/>
      <c r="IB21" s="56"/>
      <c r="II21" s="8"/>
      <c r="IK21" s="52"/>
      <c r="IL21" s="54"/>
      <c r="IM21" s="53"/>
      <c r="IN21" s="53"/>
      <c r="IO21" s="54"/>
      <c r="IP21" s="53"/>
      <c r="IQ21" s="58"/>
      <c r="IV21" s="56"/>
    </row>
    <row r="22" spans="1:262" s="9" customFormat="1" ht="13.5" customHeight="1" x14ac:dyDescent="0.25">
      <c r="A22" s="51" t="s">
        <v>303</v>
      </c>
      <c r="B22" s="52" t="s">
        <v>496</v>
      </c>
      <c r="C22" s="8"/>
      <c r="E22" s="53"/>
      <c r="F22" s="54"/>
      <c r="G22" s="55"/>
      <c r="H22" s="52"/>
      <c r="I22" s="54"/>
      <c r="J22" s="55"/>
      <c r="K22" s="55"/>
      <c r="L22" s="55"/>
      <c r="M22" s="55"/>
      <c r="N22" s="55"/>
      <c r="O22" s="55"/>
      <c r="P22" s="55"/>
      <c r="Q22" s="53"/>
      <c r="R22" s="55"/>
      <c r="S22" s="55"/>
      <c r="U22" s="55"/>
      <c r="V22" s="55"/>
      <c r="W22" s="8"/>
      <c r="Y22" s="53"/>
      <c r="Z22" s="54"/>
      <c r="AA22" s="54"/>
      <c r="AB22" s="52"/>
      <c r="AC22" s="54"/>
      <c r="AD22" s="218"/>
      <c r="AE22" s="53"/>
      <c r="AF22" s="55"/>
      <c r="AG22" s="55"/>
      <c r="AH22" s="55"/>
      <c r="AI22" s="55"/>
      <c r="AJ22" s="55"/>
      <c r="AK22" s="53"/>
      <c r="AM22" s="55"/>
      <c r="AO22" s="55"/>
      <c r="AP22" s="55"/>
      <c r="AQ22" s="8" t="s">
        <v>496</v>
      </c>
      <c r="AS22" s="14">
        <v>53605</v>
      </c>
      <c r="AT22" s="213">
        <v>3.0000000000000001E-3</v>
      </c>
      <c r="AU22" s="213">
        <v>-0.03</v>
      </c>
      <c r="AV22" s="124">
        <v>0</v>
      </c>
      <c r="AW22" s="213">
        <v>0</v>
      </c>
      <c r="AX22" s="218">
        <v>0</v>
      </c>
      <c r="AY22" s="53"/>
      <c r="AZ22" s="55"/>
      <c r="BA22" s="55"/>
      <c r="BB22" s="55"/>
      <c r="BC22" s="55"/>
      <c r="BD22" s="55"/>
      <c r="BE22" s="53"/>
      <c r="BF22" s="55"/>
      <c r="BG22" s="55"/>
      <c r="BI22" s="55"/>
      <c r="BJ22" s="55"/>
      <c r="BK22" s="8"/>
      <c r="BM22" s="53"/>
      <c r="BN22" s="54"/>
      <c r="BO22" s="54"/>
      <c r="BP22" s="52"/>
      <c r="BQ22" s="213"/>
      <c r="BR22" s="218"/>
      <c r="BS22" s="53"/>
      <c r="BT22" s="55"/>
      <c r="BU22" s="55"/>
      <c r="BV22" s="203"/>
      <c r="BW22" s="55"/>
      <c r="BX22" s="55"/>
      <c r="BY22" s="53"/>
      <c r="BZ22" s="55"/>
      <c r="CA22" s="55"/>
      <c r="CC22" s="55"/>
      <c r="CD22" s="55"/>
      <c r="CE22" s="53"/>
      <c r="CG22" s="53"/>
      <c r="CH22" s="54"/>
      <c r="CI22" s="54"/>
      <c r="CJ22" s="52"/>
      <c r="CK22" s="54"/>
      <c r="CL22" s="54"/>
      <c r="CM22" s="53"/>
      <c r="CN22" s="55"/>
      <c r="CO22" s="55"/>
      <c r="CR22" s="56"/>
      <c r="CS22" s="53"/>
      <c r="CT22" s="55"/>
      <c r="CU22" s="55"/>
      <c r="CW22" s="55"/>
      <c r="CX22" s="55"/>
      <c r="CY22" s="8"/>
      <c r="DA22" s="53"/>
      <c r="DB22" s="54"/>
      <c r="DC22" s="54"/>
      <c r="DD22" s="52"/>
      <c r="DE22" s="54"/>
      <c r="DF22" s="54"/>
      <c r="DG22" s="53"/>
      <c r="DH22" s="55"/>
      <c r="DI22" s="55"/>
      <c r="DL22" s="56"/>
      <c r="DM22" s="53"/>
      <c r="DN22" s="55"/>
      <c r="DO22" s="55"/>
      <c r="DQ22" s="55"/>
      <c r="DR22" s="55"/>
      <c r="DS22" s="8"/>
      <c r="DU22" s="53"/>
      <c r="DV22" s="54"/>
      <c r="DW22" s="54"/>
      <c r="DX22" s="52"/>
      <c r="DY22" s="54"/>
      <c r="DZ22" s="54"/>
      <c r="EA22" s="53"/>
      <c r="EC22" s="57"/>
      <c r="EF22" s="56"/>
      <c r="EG22" s="53"/>
      <c r="EH22" s="55"/>
      <c r="EI22" s="55"/>
      <c r="EK22" s="55"/>
      <c r="EL22" s="55"/>
      <c r="EM22" s="8"/>
      <c r="EO22" s="53"/>
      <c r="EP22" s="54"/>
      <c r="EQ22" s="54"/>
      <c r="ER22" s="52"/>
      <c r="ES22" s="54"/>
      <c r="ET22" s="54"/>
      <c r="EU22" s="53"/>
      <c r="EV22" s="55"/>
      <c r="EW22" s="55"/>
      <c r="EZ22" s="56"/>
      <c r="FA22" s="53"/>
      <c r="FB22" s="55"/>
      <c r="FC22" s="55"/>
      <c r="FE22" s="55"/>
      <c r="FF22" s="55"/>
      <c r="FG22" s="8"/>
      <c r="FI22" s="53"/>
      <c r="FJ22" s="54"/>
      <c r="FK22" s="54"/>
      <c r="FL22" s="52"/>
      <c r="FM22" s="54"/>
      <c r="FN22" s="54"/>
      <c r="FO22" s="53"/>
      <c r="FP22" s="55"/>
      <c r="FQ22" s="55"/>
      <c r="FT22" s="56"/>
      <c r="FU22" s="53"/>
      <c r="FV22" s="55"/>
      <c r="FW22" s="55"/>
      <c r="FY22" s="55"/>
      <c r="FZ22" s="55"/>
      <c r="GA22" s="8"/>
      <c r="GC22" s="52"/>
      <c r="GD22" s="54"/>
      <c r="GE22" s="52"/>
      <c r="GF22" s="52"/>
      <c r="GG22" s="54"/>
      <c r="GH22" s="52"/>
      <c r="GI22" s="58"/>
      <c r="GN22" s="56"/>
      <c r="GU22" s="8"/>
      <c r="GW22" s="52"/>
      <c r="GX22" s="54"/>
      <c r="GY22" s="52"/>
      <c r="GZ22" s="52"/>
      <c r="HA22" s="54"/>
      <c r="HB22" s="52"/>
      <c r="HC22" s="58"/>
      <c r="HH22" s="56"/>
      <c r="HO22" s="8"/>
      <c r="HQ22" s="52"/>
      <c r="HR22" s="54"/>
      <c r="HS22" s="52"/>
      <c r="HT22" s="52"/>
      <c r="HU22" s="54"/>
      <c r="HV22" s="52"/>
      <c r="HW22" s="58"/>
      <c r="IB22" s="56"/>
      <c r="II22" s="8"/>
      <c r="IK22" s="52"/>
      <c r="IL22" s="54"/>
      <c r="IM22" s="52"/>
      <c r="IN22" s="52"/>
      <c r="IO22" s="54"/>
      <c r="IP22" s="52"/>
      <c r="IQ22" s="58"/>
      <c r="IV22" s="56"/>
    </row>
    <row r="23" spans="1:262" s="9" customFormat="1" ht="13.5" customHeight="1" x14ac:dyDescent="0.25">
      <c r="A23" s="51" t="s">
        <v>290</v>
      </c>
      <c r="B23" s="52" t="s">
        <v>497</v>
      </c>
      <c r="C23" s="8"/>
      <c r="E23" s="53"/>
      <c r="F23" s="54"/>
      <c r="G23" s="55"/>
      <c r="H23" s="52"/>
      <c r="I23" s="54"/>
      <c r="J23" s="55"/>
      <c r="K23" s="55"/>
      <c r="L23" s="55"/>
      <c r="M23" s="55"/>
      <c r="N23" s="55"/>
      <c r="O23" s="55"/>
      <c r="P23" s="55"/>
      <c r="Q23" s="53"/>
      <c r="R23" s="55"/>
      <c r="S23" s="55"/>
      <c r="U23" s="55"/>
      <c r="V23" s="55"/>
      <c r="W23" s="8"/>
      <c r="Y23" s="53"/>
      <c r="Z23" s="54"/>
      <c r="AA23" s="54"/>
      <c r="AB23" s="52"/>
      <c r="AC23" s="54"/>
      <c r="AD23" s="218"/>
      <c r="AE23" s="53"/>
      <c r="AF23" s="55"/>
      <c r="AG23" s="55"/>
      <c r="AH23" s="55"/>
      <c r="AI23" s="55"/>
      <c r="AJ23" s="55"/>
      <c r="AK23" s="53"/>
      <c r="AM23" s="55"/>
      <c r="AO23" s="55"/>
      <c r="AP23" s="55"/>
      <c r="AQ23" s="8" t="s">
        <v>498</v>
      </c>
      <c r="AS23" s="14">
        <v>141358</v>
      </c>
      <c r="AT23" s="213">
        <v>8.0000000000000002E-3</v>
      </c>
      <c r="AU23" s="213">
        <v>0</v>
      </c>
      <c r="AV23" s="124">
        <v>1</v>
      </c>
      <c r="AW23" s="213">
        <v>1.3000000000000001E-2</v>
      </c>
      <c r="AX23" s="218">
        <v>1</v>
      </c>
      <c r="AY23" s="53"/>
      <c r="AZ23" s="55"/>
      <c r="BA23" s="55"/>
      <c r="BB23" s="55"/>
      <c r="BC23" s="55"/>
      <c r="BD23" s="55"/>
      <c r="BE23" s="53"/>
      <c r="BF23" s="55"/>
      <c r="BG23" s="55"/>
      <c r="BI23" s="55"/>
      <c r="BJ23" s="55"/>
      <c r="BK23" s="8"/>
      <c r="BM23" s="53"/>
      <c r="BN23" s="54"/>
      <c r="BO23" s="54"/>
      <c r="BP23" s="52"/>
      <c r="BQ23" s="213"/>
      <c r="BR23" s="218"/>
      <c r="BS23" s="53"/>
      <c r="BT23" s="55"/>
      <c r="BU23" s="55"/>
      <c r="BV23" s="203"/>
      <c r="BW23" s="55"/>
      <c r="BX23" s="55"/>
      <c r="BY23" s="53"/>
      <c r="BZ23" s="55"/>
      <c r="CA23" s="55"/>
      <c r="CC23" s="55"/>
      <c r="CD23" s="55"/>
      <c r="CE23" s="53"/>
      <c r="CG23" s="53"/>
      <c r="CH23" s="54"/>
      <c r="CI23" s="54"/>
      <c r="CJ23" s="52"/>
      <c r="CK23" s="54"/>
      <c r="CL23" s="54"/>
      <c r="CM23" s="53"/>
      <c r="CN23" s="55"/>
      <c r="CO23" s="55"/>
      <c r="CR23" s="56"/>
      <c r="CS23" s="53"/>
      <c r="CT23" s="55"/>
      <c r="CU23" s="55"/>
      <c r="CW23" s="55"/>
      <c r="CX23" s="55"/>
      <c r="CY23" s="8"/>
      <c r="DA23" s="53"/>
      <c r="DB23" s="54"/>
      <c r="DC23" s="54"/>
      <c r="DD23" s="52"/>
      <c r="DE23" s="54"/>
      <c r="DF23" s="54"/>
      <c r="DG23" s="53"/>
      <c r="DH23" s="55"/>
      <c r="DI23" s="55"/>
      <c r="DL23" s="56"/>
      <c r="DM23" s="53"/>
      <c r="DN23" s="55"/>
      <c r="DO23" s="55"/>
      <c r="DQ23" s="55"/>
      <c r="DR23" s="55"/>
      <c r="DS23" s="8"/>
      <c r="DU23" s="53"/>
      <c r="DV23" s="54"/>
      <c r="DW23" s="54"/>
      <c r="DX23" s="52"/>
      <c r="DY23" s="54"/>
      <c r="DZ23" s="54"/>
      <c r="EA23" s="53"/>
      <c r="EC23" s="57"/>
      <c r="EF23" s="56"/>
      <c r="EG23" s="53"/>
      <c r="EH23" s="55"/>
      <c r="EI23" s="55"/>
      <c r="EK23" s="55"/>
      <c r="EL23" s="55"/>
      <c r="EM23" s="8"/>
      <c r="EO23" s="53"/>
      <c r="EP23" s="54"/>
      <c r="EQ23" s="54"/>
      <c r="ER23" s="52"/>
      <c r="ES23" s="54"/>
      <c r="ET23" s="54"/>
      <c r="EU23" s="53"/>
      <c r="EV23" s="55"/>
      <c r="EW23" s="55"/>
      <c r="EZ23" s="56"/>
      <c r="FA23" s="53"/>
      <c r="FB23" s="55"/>
      <c r="FC23" s="55"/>
      <c r="FE23" s="55"/>
      <c r="FF23" s="55"/>
      <c r="FG23" s="8"/>
      <c r="FI23" s="53"/>
      <c r="FJ23" s="54"/>
      <c r="FK23" s="54"/>
      <c r="FL23" s="52"/>
      <c r="FM23" s="54"/>
      <c r="FN23" s="54"/>
      <c r="FO23" s="53"/>
      <c r="FP23" s="55"/>
      <c r="FQ23" s="55"/>
      <c r="FT23" s="56"/>
      <c r="FU23" s="53"/>
      <c r="FV23" s="55"/>
      <c r="FW23" s="55"/>
      <c r="FY23" s="55"/>
      <c r="FZ23" s="55"/>
      <c r="GA23" s="8"/>
      <c r="GC23" s="52"/>
      <c r="GD23" s="54"/>
      <c r="GE23" s="52"/>
      <c r="GF23" s="52"/>
      <c r="GG23" s="54"/>
      <c r="GH23" s="52"/>
      <c r="GI23" s="58"/>
      <c r="GN23" s="56"/>
      <c r="GU23" s="8"/>
      <c r="GW23" s="52"/>
      <c r="GX23" s="54"/>
      <c r="GY23" s="52"/>
      <c r="GZ23" s="52"/>
      <c r="HA23" s="54"/>
      <c r="HB23" s="52"/>
      <c r="HC23" s="58"/>
      <c r="HH23" s="56"/>
      <c r="HO23" s="8"/>
      <c r="HQ23" s="52"/>
      <c r="HR23" s="54"/>
      <c r="HS23" s="52"/>
      <c r="HT23" s="52"/>
      <c r="HU23" s="54"/>
      <c r="HV23" s="52"/>
      <c r="HW23" s="58"/>
      <c r="IB23" s="56"/>
      <c r="II23" s="8"/>
      <c r="IK23" s="52"/>
      <c r="IL23" s="54"/>
      <c r="IM23" s="52"/>
      <c r="IN23" s="52"/>
      <c r="IO23" s="54"/>
      <c r="IP23" s="52"/>
      <c r="IQ23" s="58"/>
      <c r="IV23" s="56"/>
    </row>
    <row r="24" spans="1:262" s="9" customFormat="1" ht="13.5" customHeight="1" x14ac:dyDescent="0.25">
      <c r="A24" s="51" t="s">
        <v>302</v>
      </c>
      <c r="B24" s="52" t="s">
        <v>499</v>
      </c>
      <c r="C24" s="8"/>
      <c r="E24" s="53"/>
      <c r="F24" s="54"/>
      <c r="G24" s="55"/>
      <c r="H24" s="52"/>
      <c r="I24" s="54"/>
      <c r="J24" s="55"/>
      <c r="K24" s="55"/>
      <c r="L24" s="55"/>
      <c r="M24" s="55"/>
      <c r="N24" s="55"/>
      <c r="O24" s="55"/>
      <c r="P24" s="55"/>
      <c r="Q24" s="53"/>
      <c r="R24" s="55"/>
      <c r="S24" s="55"/>
      <c r="U24" s="55"/>
      <c r="V24" s="55"/>
      <c r="W24" s="8"/>
      <c r="Y24" s="53"/>
      <c r="Z24" s="197"/>
      <c r="AA24" s="54"/>
      <c r="AB24" s="52"/>
      <c r="AC24" s="197"/>
      <c r="AD24" s="218"/>
      <c r="AE24" s="53"/>
      <c r="AF24" s="55"/>
      <c r="AG24" s="55"/>
      <c r="AH24" s="55"/>
      <c r="AI24" s="55"/>
      <c r="AJ24" s="55"/>
      <c r="AK24" s="53"/>
      <c r="AM24" s="55"/>
      <c r="AO24" s="55"/>
      <c r="AP24" s="55"/>
      <c r="AQ24" s="8" t="s">
        <v>499</v>
      </c>
      <c r="AS24" s="14">
        <v>2856158</v>
      </c>
      <c r="AT24" s="213">
        <v>0.16600000000000001</v>
      </c>
      <c r="AU24" s="213">
        <v>3.6000000000000004E-2</v>
      </c>
      <c r="AV24" s="124">
        <v>17</v>
      </c>
      <c r="AW24" s="213">
        <v>0.218</v>
      </c>
      <c r="AX24" s="218">
        <v>5</v>
      </c>
      <c r="AY24" s="53"/>
      <c r="AZ24" s="55"/>
      <c r="BA24" s="55"/>
      <c r="BB24" s="55"/>
      <c r="BC24" s="55"/>
      <c r="BD24" s="55"/>
      <c r="BE24" s="53"/>
      <c r="BF24" s="55"/>
      <c r="BG24" s="55"/>
      <c r="BI24" s="55"/>
      <c r="BJ24" s="55"/>
      <c r="BK24" s="8"/>
      <c r="BM24" s="53"/>
      <c r="BN24" s="54"/>
      <c r="BO24" s="54"/>
      <c r="BP24" s="52"/>
      <c r="BQ24" s="213"/>
      <c r="BR24" s="218"/>
      <c r="BS24" s="53"/>
      <c r="BT24" s="55"/>
      <c r="BU24" s="55"/>
      <c r="BV24" s="203"/>
      <c r="BW24" s="55"/>
      <c r="BX24" s="55"/>
      <c r="BY24" s="53"/>
      <c r="BZ24" s="55"/>
      <c r="CA24" s="55"/>
      <c r="CC24" s="55"/>
      <c r="CD24" s="55"/>
      <c r="CE24" s="53"/>
      <c r="CG24" s="53"/>
      <c r="CH24" s="54"/>
      <c r="CI24" s="54"/>
      <c r="CJ24" s="52"/>
      <c r="CK24" s="54"/>
      <c r="CL24" s="54"/>
      <c r="CM24" s="53"/>
      <c r="CN24" s="55"/>
      <c r="CO24" s="55"/>
      <c r="CR24" s="56"/>
      <c r="CS24" s="53"/>
      <c r="CT24" s="55"/>
      <c r="CU24" s="55"/>
      <c r="CW24" s="55"/>
      <c r="CX24" s="55"/>
      <c r="CY24" s="8"/>
      <c r="DA24" s="53"/>
      <c r="DB24" s="54"/>
      <c r="DC24" s="54"/>
      <c r="DD24" s="52"/>
      <c r="DE24" s="54"/>
      <c r="DF24" s="54"/>
      <c r="DG24" s="53"/>
      <c r="DH24" s="55"/>
      <c r="DI24" s="55"/>
      <c r="DL24" s="56"/>
      <c r="DM24" s="53"/>
      <c r="DN24" s="55"/>
      <c r="DO24" s="55"/>
      <c r="DQ24" s="55"/>
      <c r="DR24" s="55"/>
      <c r="DS24" s="8"/>
      <c r="DU24" s="53"/>
      <c r="DV24" s="54"/>
      <c r="DW24" s="54"/>
      <c r="DX24" s="52"/>
      <c r="DY24" s="54"/>
      <c r="DZ24" s="54"/>
      <c r="EA24" s="53"/>
      <c r="EC24" s="57"/>
      <c r="EF24" s="56"/>
      <c r="EG24" s="53"/>
      <c r="EH24" s="55"/>
      <c r="EI24" s="55"/>
      <c r="EK24" s="55"/>
      <c r="EL24" s="55"/>
      <c r="EM24" s="8"/>
      <c r="EO24" s="53"/>
      <c r="EP24" s="54"/>
      <c r="EQ24" s="54"/>
      <c r="ER24" s="52"/>
      <c r="ES24" s="54"/>
      <c r="ET24" s="54"/>
      <c r="EU24" s="53"/>
      <c r="EV24" s="55"/>
      <c r="EW24" s="55"/>
      <c r="EZ24" s="56"/>
      <c r="FA24" s="53"/>
      <c r="FB24" s="55"/>
      <c r="FC24" s="55"/>
      <c r="FE24" s="55"/>
      <c r="FF24" s="55"/>
      <c r="FG24" s="8"/>
      <c r="FI24" s="53"/>
      <c r="FJ24" s="54"/>
      <c r="FK24" s="54"/>
      <c r="FL24" s="52"/>
      <c r="FM24" s="54"/>
      <c r="FN24" s="54"/>
      <c r="FO24" s="53"/>
      <c r="FP24" s="55"/>
      <c r="FQ24" s="55"/>
      <c r="FT24" s="56"/>
      <c r="FU24" s="53"/>
      <c r="FV24" s="55"/>
      <c r="FW24" s="55"/>
      <c r="FY24" s="55"/>
      <c r="FZ24" s="55"/>
      <c r="GA24" s="8"/>
      <c r="GC24" s="52"/>
      <c r="GD24" s="54"/>
      <c r="GE24" s="52"/>
      <c r="GF24" s="52"/>
      <c r="GG24" s="54"/>
      <c r="GH24" s="52"/>
      <c r="GI24" s="58"/>
      <c r="GN24" s="56"/>
      <c r="GU24" s="8"/>
      <c r="GW24" s="52"/>
      <c r="GX24" s="54"/>
      <c r="GY24" s="52"/>
      <c r="GZ24" s="52"/>
      <c r="HA24" s="54"/>
      <c r="HB24" s="52"/>
      <c r="HC24" s="58"/>
      <c r="HH24" s="56"/>
      <c r="HO24" s="8"/>
      <c r="HQ24" s="52"/>
      <c r="HR24" s="54"/>
      <c r="HS24" s="52"/>
      <c r="HT24" s="52"/>
      <c r="HU24" s="54"/>
      <c r="HV24" s="52"/>
      <c r="HW24" s="58"/>
      <c r="IB24" s="56"/>
      <c r="II24" s="8"/>
      <c r="IK24" s="52"/>
      <c r="IL24" s="54"/>
      <c r="IM24" s="52"/>
      <c r="IN24" s="52"/>
      <c r="IO24" s="54"/>
      <c r="IP24" s="52"/>
      <c r="IQ24" s="58"/>
      <c r="IV24" s="56"/>
    </row>
    <row r="25" spans="1:262" s="9" customFormat="1" ht="13.5" customHeight="1" x14ac:dyDescent="0.25">
      <c r="A25" s="51" t="s">
        <v>305</v>
      </c>
      <c r="B25" s="52" t="s">
        <v>500</v>
      </c>
      <c r="C25" s="8"/>
      <c r="E25" s="53"/>
      <c r="F25" s="54"/>
      <c r="G25" s="55"/>
      <c r="H25" s="52"/>
      <c r="I25" s="54"/>
      <c r="J25" s="55"/>
      <c r="K25" s="55"/>
      <c r="L25" s="55"/>
      <c r="M25" s="55"/>
      <c r="N25" s="55"/>
      <c r="O25" s="55"/>
      <c r="P25" s="55"/>
      <c r="Q25" s="53"/>
      <c r="R25" s="55"/>
      <c r="S25" s="55"/>
      <c r="U25" s="55"/>
      <c r="V25" s="55"/>
      <c r="W25" s="8"/>
      <c r="Y25" s="53"/>
      <c r="Z25" s="197"/>
      <c r="AA25" s="54"/>
      <c r="AB25" s="52"/>
      <c r="AC25" s="197"/>
      <c r="AD25" s="54"/>
      <c r="AE25" s="53"/>
      <c r="AF25" s="55"/>
      <c r="AG25" s="55"/>
      <c r="AH25" s="55"/>
      <c r="AI25" s="55"/>
      <c r="AJ25" s="55"/>
      <c r="AK25" s="53"/>
      <c r="AM25" s="55"/>
      <c r="AO25" s="55"/>
      <c r="AP25" s="55"/>
      <c r="AQ25" s="8"/>
      <c r="AS25" s="14"/>
      <c r="AT25" s="54"/>
      <c r="AU25" s="54"/>
      <c r="AV25" s="124"/>
      <c r="AW25" s="54"/>
      <c r="AX25" s="218"/>
      <c r="AY25" s="53"/>
      <c r="AZ25" s="55"/>
      <c r="BA25" s="55"/>
      <c r="BB25" s="55"/>
      <c r="BC25" s="55"/>
      <c r="BD25" s="55"/>
      <c r="BE25" s="53"/>
      <c r="BF25" s="55"/>
      <c r="BG25" s="55"/>
      <c r="BI25" s="55"/>
      <c r="BJ25" s="55"/>
      <c r="BK25" s="8" t="s">
        <v>500</v>
      </c>
      <c r="BM25" s="53">
        <v>205975</v>
      </c>
      <c r="BN25" s="213">
        <v>1.2E-2</v>
      </c>
      <c r="BO25" s="213">
        <v>0</v>
      </c>
      <c r="BP25" s="52">
        <v>0</v>
      </c>
      <c r="BQ25" s="213">
        <v>0</v>
      </c>
      <c r="BR25" s="218">
        <v>0</v>
      </c>
      <c r="BS25" s="53"/>
      <c r="BT25" s="55"/>
      <c r="BU25" s="55"/>
      <c r="BV25" s="55"/>
      <c r="BW25" s="55"/>
      <c r="BX25" s="55"/>
      <c r="BY25" s="53"/>
      <c r="BZ25" s="55"/>
      <c r="CA25" s="55"/>
      <c r="CC25" s="55"/>
      <c r="CD25" s="55"/>
      <c r="CE25" s="9" t="s">
        <v>1007</v>
      </c>
      <c r="CG25" s="9">
        <v>139900</v>
      </c>
      <c r="CH25" s="54">
        <v>7.0000000000000001E-3</v>
      </c>
      <c r="CI25" s="54">
        <v>7.0000000000000001E-3</v>
      </c>
      <c r="CJ25" s="9">
        <v>0</v>
      </c>
      <c r="CK25" s="54">
        <v>0</v>
      </c>
      <c r="CL25" s="54">
        <v>0</v>
      </c>
      <c r="CM25" s="53"/>
      <c r="CN25" s="55"/>
      <c r="CO25" s="55"/>
      <c r="CR25" s="56"/>
      <c r="CS25" s="53"/>
      <c r="CT25" s="55"/>
      <c r="CU25" s="55"/>
      <c r="CW25" s="55"/>
      <c r="CX25" s="55"/>
      <c r="CY25" s="8"/>
      <c r="DA25" s="53"/>
      <c r="DB25" s="54"/>
      <c r="DC25" s="54"/>
      <c r="DD25" s="52"/>
      <c r="DE25" s="54"/>
      <c r="DF25" s="54"/>
      <c r="DG25" s="53"/>
      <c r="DH25" s="55"/>
      <c r="DI25" s="55"/>
      <c r="DL25" s="56"/>
      <c r="DM25" s="53"/>
      <c r="DN25" s="55"/>
      <c r="DO25" s="55"/>
      <c r="DQ25" s="55"/>
      <c r="DR25" s="55"/>
      <c r="DS25" s="8"/>
      <c r="DU25" s="53"/>
      <c r="DV25" s="54"/>
      <c r="DW25" s="54"/>
      <c r="DX25" s="52"/>
      <c r="DY25" s="54"/>
      <c r="DZ25" s="54"/>
      <c r="EA25" s="53"/>
      <c r="EC25" s="57"/>
      <c r="EF25" s="56"/>
      <c r="EG25" s="53"/>
      <c r="EH25" s="55"/>
      <c r="EI25" s="55"/>
      <c r="EK25" s="55"/>
      <c r="EL25" s="55"/>
      <c r="EM25" s="8"/>
      <c r="EO25" s="53"/>
      <c r="EP25" s="54"/>
      <c r="EQ25" s="54"/>
      <c r="ER25" s="52"/>
      <c r="ES25" s="54"/>
      <c r="ET25" s="54"/>
      <c r="EU25" s="53"/>
      <c r="EV25" s="55"/>
      <c r="EW25" s="55"/>
      <c r="EZ25" s="56"/>
      <c r="FA25" s="53"/>
      <c r="FB25" s="55"/>
      <c r="FC25" s="55"/>
      <c r="FE25" s="55"/>
      <c r="FF25" s="55"/>
      <c r="FG25" s="8"/>
      <c r="FI25" s="53"/>
      <c r="FJ25" s="54"/>
      <c r="FK25" s="54"/>
      <c r="FL25" s="52"/>
      <c r="FM25" s="54"/>
      <c r="FN25" s="54"/>
      <c r="FO25" s="53"/>
      <c r="FP25" s="55"/>
      <c r="FQ25" s="55"/>
      <c r="FT25" s="56"/>
      <c r="FU25" s="53"/>
      <c r="FV25" s="55"/>
      <c r="FW25" s="55"/>
      <c r="FY25" s="55"/>
      <c r="FZ25" s="55"/>
      <c r="GA25" s="66"/>
      <c r="GB25" s="60"/>
      <c r="GC25" s="60"/>
      <c r="GD25" s="61"/>
      <c r="GE25" s="53"/>
      <c r="GF25" s="53"/>
      <c r="GG25" s="54"/>
      <c r="GH25" s="53"/>
      <c r="GI25" s="63"/>
      <c r="GJ25" s="52"/>
      <c r="GK25" s="52"/>
      <c r="GL25" s="52"/>
      <c r="GM25" s="52"/>
      <c r="GN25" s="64"/>
      <c r="GO25" s="52"/>
      <c r="GP25" s="52"/>
      <c r="GQ25" s="52"/>
      <c r="GR25" s="52"/>
      <c r="GS25" s="52"/>
      <c r="GT25" s="52"/>
      <c r="GU25" s="66"/>
      <c r="GV25" s="60"/>
      <c r="GW25" s="60"/>
      <c r="GX25" s="61"/>
      <c r="GY25" s="53"/>
      <c r="GZ25" s="53"/>
      <c r="HA25" s="54"/>
      <c r="HB25" s="53"/>
      <c r="HC25" s="63"/>
      <c r="HD25" s="52"/>
      <c r="HE25" s="52"/>
      <c r="HF25" s="52"/>
      <c r="HG25" s="52"/>
      <c r="HH25" s="64"/>
      <c r="HI25" s="52"/>
      <c r="HJ25" s="52"/>
      <c r="HK25" s="52"/>
      <c r="HL25" s="52"/>
      <c r="HM25" s="52"/>
      <c r="HN25" s="52"/>
      <c r="HO25" s="66"/>
      <c r="HP25" s="60"/>
      <c r="HQ25" s="60"/>
      <c r="HR25" s="61"/>
      <c r="HS25" s="53"/>
      <c r="HT25" s="53"/>
      <c r="HU25" s="54"/>
      <c r="HV25" s="53"/>
      <c r="HW25" s="63"/>
      <c r="HX25" s="52"/>
      <c r="HY25" s="52"/>
      <c r="HZ25" s="52"/>
      <c r="IA25" s="52"/>
      <c r="IB25" s="64"/>
      <c r="IC25" s="52"/>
      <c r="ID25" s="52"/>
      <c r="IE25" s="52"/>
      <c r="IF25" s="52"/>
      <c r="IG25" s="52"/>
      <c r="IH25" s="52"/>
      <c r="II25" s="66"/>
      <c r="IJ25" s="60"/>
      <c r="IK25" s="60"/>
      <c r="IL25" s="61"/>
      <c r="IM25" s="53"/>
      <c r="IN25" s="53"/>
      <c r="IO25" s="54"/>
      <c r="IP25" s="53"/>
      <c r="IQ25" s="63"/>
      <c r="IR25" s="52"/>
      <c r="IS25" s="52"/>
      <c r="IT25" s="52"/>
      <c r="IU25" s="52"/>
      <c r="IV25" s="64"/>
      <c r="IW25" s="52"/>
      <c r="IX25" s="52"/>
      <c r="IY25" s="52"/>
      <c r="IZ25" s="52"/>
      <c r="JA25" s="52"/>
      <c r="JB25" s="52"/>
    </row>
    <row r="26" spans="1:262" s="9" customFormat="1" ht="13.5" customHeight="1" x14ac:dyDescent="0.25">
      <c r="A26" s="51" t="s">
        <v>306</v>
      </c>
      <c r="B26" s="52" t="s">
        <v>501</v>
      </c>
      <c r="C26" s="8"/>
      <c r="E26" s="53"/>
      <c r="F26" s="54"/>
      <c r="G26" s="55"/>
      <c r="H26" s="52"/>
      <c r="I26" s="54"/>
      <c r="J26" s="55"/>
      <c r="K26" s="55"/>
      <c r="L26" s="55"/>
      <c r="M26" s="55"/>
      <c r="N26" s="55"/>
      <c r="O26" s="55"/>
      <c r="P26" s="55"/>
      <c r="Q26" s="53"/>
      <c r="R26" s="55"/>
      <c r="S26" s="55"/>
      <c r="U26" s="55"/>
      <c r="V26" s="55"/>
      <c r="W26" s="8"/>
      <c r="Y26" s="53"/>
      <c r="Z26" s="54"/>
      <c r="AA26" s="54"/>
      <c r="AB26" s="52"/>
      <c r="AC26" s="54"/>
      <c r="AD26" s="54"/>
      <c r="AE26" s="53"/>
      <c r="AF26" s="55"/>
      <c r="AG26" s="55"/>
      <c r="AH26" s="55"/>
      <c r="AI26" s="55"/>
      <c r="AJ26" s="55"/>
      <c r="AK26" s="53"/>
      <c r="AM26" s="55"/>
      <c r="AO26" s="55"/>
      <c r="AP26" s="55"/>
      <c r="AQ26" s="8"/>
      <c r="AS26" s="14"/>
      <c r="AT26" s="54"/>
      <c r="AU26" s="54"/>
      <c r="AV26" s="124"/>
      <c r="AW26" s="54"/>
      <c r="AX26" s="218"/>
      <c r="AY26" s="53"/>
      <c r="AZ26" s="55"/>
      <c r="BA26" s="55"/>
      <c r="BB26" s="55"/>
      <c r="BC26" s="55"/>
      <c r="BD26" s="55"/>
      <c r="BE26" s="53"/>
      <c r="BF26" s="55"/>
      <c r="BG26" s="55"/>
      <c r="BI26" s="55"/>
      <c r="BJ26" s="55"/>
      <c r="BK26" s="8" t="s">
        <v>501</v>
      </c>
      <c r="BM26" s="53">
        <v>304585</v>
      </c>
      <c r="BN26" s="213">
        <v>1.77E-2</v>
      </c>
      <c r="BO26" s="213">
        <v>0</v>
      </c>
      <c r="BP26" s="52">
        <v>0</v>
      </c>
      <c r="BQ26" s="213">
        <v>0</v>
      </c>
      <c r="BR26" s="218">
        <v>0</v>
      </c>
      <c r="BS26" s="53"/>
      <c r="BT26" s="55"/>
      <c r="BU26" s="55"/>
      <c r="BV26" s="55"/>
      <c r="BW26" s="55"/>
      <c r="BX26" s="55"/>
      <c r="BY26" s="53"/>
      <c r="BZ26" s="55"/>
      <c r="CA26" s="55"/>
      <c r="CC26" s="55"/>
      <c r="CD26" s="55"/>
      <c r="CE26" s="53" t="s">
        <v>1002</v>
      </c>
      <c r="CG26" s="53">
        <v>724441</v>
      </c>
      <c r="CH26" s="54">
        <v>3.7999999999999999E-2</v>
      </c>
      <c r="CI26" s="54">
        <v>2.1000000000000001E-2</v>
      </c>
      <c r="CJ26" s="52">
        <v>0</v>
      </c>
      <c r="CK26" s="54">
        <v>0</v>
      </c>
      <c r="CL26" s="54">
        <v>0</v>
      </c>
      <c r="CM26" s="53"/>
      <c r="CN26" s="55"/>
      <c r="CO26" s="55"/>
      <c r="CR26" s="56"/>
      <c r="CS26" s="53"/>
      <c r="CT26" s="55"/>
      <c r="CU26" s="55"/>
      <c r="CW26" s="55"/>
      <c r="CX26" s="55"/>
      <c r="CY26" s="8"/>
      <c r="DA26" s="53"/>
      <c r="DB26" s="54"/>
      <c r="DC26" s="54"/>
      <c r="DD26" s="52"/>
      <c r="DE26" s="54"/>
      <c r="DF26" s="54"/>
      <c r="DG26" s="53"/>
      <c r="DH26" s="55"/>
      <c r="DI26" s="55"/>
      <c r="DL26" s="56"/>
      <c r="DM26" s="53"/>
      <c r="DN26" s="55"/>
      <c r="DO26" s="55"/>
      <c r="DQ26" s="55"/>
      <c r="DR26" s="55"/>
      <c r="DS26" s="8"/>
      <c r="DU26" s="53"/>
      <c r="DV26" s="54"/>
      <c r="DW26" s="54"/>
      <c r="DX26" s="52"/>
      <c r="DY26" s="54"/>
      <c r="DZ26" s="54"/>
      <c r="EA26" s="53"/>
      <c r="EC26" s="57"/>
      <c r="EF26" s="56"/>
      <c r="EG26" s="53"/>
      <c r="EH26" s="55"/>
      <c r="EI26" s="55"/>
      <c r="EK26" s="55"/>
      <c r="EL26" s="55"/>
      <c r="EM26" s="8"/>
      <c r="EO26" s="53"/>
      <c r="EP26" s="54"/>
      <c r="EQ26" s="54"/>
      <c r="ER26" s="52"/>
      <c r="ES26" s="54"/>
      <c r="ET26" s="54"/>
      <c r="EU26" s="53"/>
      <c r="EV26" s="55"/>
      <c r="EW26" s="55"/>
      <c r="EZ26" s="56"/>
      <c r="FA26" s="53"/>
      <c r="FB26" s="55"/>
      <c r="FC26" s="55"/>
      <c r="FE26" s="55"/>
      <c r="FF26" s="55"/>
      <c r="FG26" s="8"/>
      <c r="FI26" s="53"/>
      <c r="FJ26" s="54"/>
      <c r="FK26" s="54"/>
      <c r="FL26" s="52"/>
      <c r="FM26" s="54"/>
      <c r="FN26" s="54"/>
      <c r="FO26" s="53"/>
      <c r="FP26" s="55"/>
      <c r="FQ26" s="55"/>
      <c r="FT26" s="56"/>
      <c r="FU26" s="53"/>
      <c r="FV26" s="55"/>
      <c r="FW26" s="55"/>
      <c r="FY26" s="55"/>
      <c r="FZ26" s="55"/>
      <c r="GA26" s="66"/>
      <c r="GB26" s="60"/>
      <c r="GC26" s="60"/>
      <c r="GD26" s="61"/>
      <c r="GE26" s="53"/>
      <c r="GF26" s="53"/>
      <c r="GG26" s="54"/>
      <c r="GH26" s="53"/>
      <c r="GI26" s="63"/>
      <c r="GJ26" s="52"/>
      <c r="GK26" s="52"/>
      <c r="GL26" s="52"/>
      <c r="GM26" s="52"/>
      <c r="GN26" s="64"/>
      <c r="GO26" s="52"/>
      <c r="GP26" s="52"/>
      <c r="GQ26" s="52"/>
      <c r="GR26" s="52"/>
      <c r="GS26" s="52"/>
      <c r="GT26" s="52"/>
      <c r="GU26" s="66"/>
      <c r="GV26" s="60"/>
      <c r="GW26" s="60"/>
      <c r="GX26" s="61"/>
      <c r="GY26" s="53"/>
      <c r="GZ26" s="53"/>
      <c r="HA26" s="54"/>
      <c r="HB26" s="53"/>
      <c r="HC26" s="63"/>
      <c r="HD26" s="52"/>
      <c r="HE26" s="52"/>
      <c r="HF26" s="52"/>
      <c r="HG26" s="52"/>
      <c r="HH26" s="64"/>
      <c r="HI26" s="52"/>
      <c r="HJ26" s="52"/>
      <c r="HK26" s="52"/>
      <c r="HL26" s="52"/>
      <c r="HM26" s="52"/>
      <c r="HN26" s="52"/>
      <c r="HO26" s="66"/>
      <c r="HP26" s="60"/>
      <c r="HQ26" s="60"/>
      <c r="HR26" s="61"/>
      <c r="HS26" s="53"/>
      <c r="HT26" s="53"/>
      <c r="HU26" s="54"/>
      <c r="HV26" s="53"/>
      <c r="HW26" s="63"/>
      <c r="HX26" s="52"/>
      <c r="HY26" s="52"/>
      <c r="HZ26" s="52"/>
      <c r="IA26" s="52"/>
      <c r="IB26" s="64"/>
      <c r="IC26" s="52"/>
      <c r="ID26" s="52"/>
      <c r="IE26" s="52"/>
      <c r="IF26" s="52"/>
      <c r="IG26" s="52"/>
      <c r="IH26" s="52"/>
      <c r="II26" s="66"/>
      <c r="IJ26" s="60"/>
      <c r="IK26" s="60"/>
      <c r="IL26" s="61"/>
      <c r="IM26" s="53"/>
      <c r="IN26" s="53"/>
      <c r="IO26" s="54"/>
      <c r="IP26" s="53"/>
      <c r="IQ26" s="63"/>
      <c r="IR26" s="52"/>
      <c r="IS26" s="52"/>
      <c r="IT26" s="52"/>
      <c r="IU26" s="52"/>
      <c r="IV26" s="64"/>
      <c r="IW26" s="52"/>
      <c r="IX26" s="52"/>
      <c r="IY26" s="52"/>
      <c r="IZ26" s="52"/>
      <c r="JA26" s="52"/>
      <c r="JB26" s="52"/>
    </row>
    <row r="27" spans="1:262" s="9" customFormat="1" ht="13.5" customHeight="1" x14ac:dyDescent="0.25">
      <c r="A27" s="51" t="s">
        <v>307</v>
      </c>
      <c r="B27" s="52" t="s">
        <v>502</v>
      </c>
      <c r="C27" s="8"/>
      <c r="E27" s="53"/>
      <c r="F27" s="54"/>
      <c r="G27" s="55"/>
      <c r="H27" s="52"/>
      <c r="I27" s="54"/>
      <c r="J27" s="55"/>
      <c r="K27" s="55"/>
      <c r="L27" s="55"/>
      <c r="M27" s="55"/>
      <c r="N27" s="55"/>
      <c r="O27" s="55"/>
      <c r="P27" s="55"/>
      <c r="Q27" s="53"/>
      <c r="R27" s="55"/>
      <c r="S27" s="55"/>
      <c r="U27" s="55"/>
      <c r="V27" s="55"/>
      <c r="W27" s="8"/>
      <c r="Y27" s="53"/>
      <c r="Z27" s="54"/>
      <c r="AA27" s="54"/>
      <c r="AB27" s="52"/>
      <c r="AC27" s="54"/>
      <c r="AD27" s="54"/>
      <c r="AE27" s="53"/>
      <c r="AF27" s="55"/>
      <c r="AG27" s="55"/>
      <c r="AH27" s="55"/>
      <c r="AI27" s="55"/>
      <c r="AJ27" s="55"/>
      <c r="AK27" s="53"/>
      <c r="AM27" s="55"/>
      <c r="AO27" s="55"/>
      <c r="AP27" s="55"/>
      <c r="AQ27" s="8"/>
      <c r="AS27" s="14"/>
      <c r="AT27" s="54"/>
      <c r="AU27" s="54"/>
      <c r="AV27" s="124"/>
      <c r="AW27" s="54"/>
      <c r="AX27" s="218"/>
      <c r="AY27" s="53"/>
      <c r="AZ27" s="55"/>
      <c r="BA27" s="55"/>
      <c r="BB27" s="55"/>
      <c r="BC27" s="55"/>
      <c r="BD27" s="55"/>
      <c r="BE27" s="53"/>
      <c r="BF27" s="55"/>
      <c r="BG27" s="55"/>
      <c r="BI27" s="55"/>
      <c r="BJ27" s="55"/>
      <c r="BK27" s="8" t="s">
        <v>502</v>
      </c>
      <c r="BM27" s="53">
        <v>625375</v>
      </c>
      <c r="BN27" s="213">
        <v>3.6299999999999999E-2</v>
      </c>
      <c r="BO27" s="213">
        <v>1.72E-2</v>
      </c>
      <c r="BP27" s="52">
        <v>0</v>
      </c>
      <c r="BQ27" s="213">
        <v>0</v>
      </c>
      <c r="BR27" s="218">
        <v>0</v>
      </c>
      <c r="BS27" s="53"/>
      <c r="BT27" s="55"/>
      <c r="BU27" s="55"/>
      <c r="BV27" s="55"/>
      <c r="BW27" s="55"/>
      <c r="BX27" s="55"/>
      <c r="BY27" s="53"/>
      <c r="BZ27" s="55"/>
      <c r="CA27" s="55"/>
      <c r="CC27" s="55"/>
      <c r="CD27" s="55"/>
      <c r="CE27" s="53" t="s">
        <v>1006</v>
      </c>
      <c r="CG27" s="53">
        <v>211759</v>
      </c>
      <c r="CH27" s="54">
        <v>1.0999999999999999E-2</v>
      </c>
      <c r="CI27" s="54">
        <v>-2.5000000000000001E-2</v>
      </c>
      <c r="CJ27" s="52">
        <v>0</v>
      </c>
      <c r="CK27" s="54">
        <v>0</v>
      </c>
      <c r="CL27" s="54">
        <v>0</v>
      </c>
      <c r="CM27" s="53"/>
      <c r="CN27" s="55"/>
      <c r="CO27" s="55"/>
      <c r="CR27" s="56"/>
      <c r="CS27" s="53"/>
      <c r="CT27" s="55"/>
      <c r="CU27" s="55"/>
      <c r="CW27" s="55"/>
      <c r="CX27" s="55"/>
      <c r="CY27" s="8"/>
      <c r="DA27" s="53"/>
      <c r="DB27" s="54"/>
      <c r="DC27" s="54"/>
      <c r="DD27" s="52"/>
      <c r="DE27" s="54"/>
      <c r="DF27" s="54"/>
      <c r="DG27" s="53"/>
      <c r="DH27" s="55"/>
      <c r="DI27" s="55"/>
      <c r="DL27" s="56"/>
      <c r="DM27" s="53"/>
      <c r="DN27" s="55"/>
      <c r="DO27" s="55"/>
      <c r="DQ27" s="55"/>
      <c r="DR27" s="55"/>
      <c r="DS27" s="8"/>
      <c r="DU27" s="53"/>
      <c r="DV27" s="54"/>
      <c r="DW27" s="54"/>
      <c r="DX27" s="52"/>
      <c r="DY27" s="54"/>
      <c r="DZ27" s="54"/>
      <c r="EA27" s="53"/>
      <c r="EC27" s="57"/>
      <c r="EF27" s="56"/>
      <c r="EG27" s="53"/>
      <c r="EH27" s="55"/>
      <c r="EI27" s="55"/>
      <c r="EK27" s="55"/>
      <c r="EL27" s="55"/>
      <c r="EM27" s="8"/>
      <c r="EO27" s="53"/>
      <c r="EP27" s="54"/>
      <c r="EQ27" s="54"/>
      <c r="ER27" s="52"/>
      <c r="ES27" s="54"/>
      <c r="ET27" s="54"/>
      <c r="EU27" s="53"/>
      <c r="EV27" s="55"/>
      <c r="EW27" s="55"/>
      <c r="EZ27" s="56"/>
      <c r="FA27" s="53"/>
      <c r="FB27" s="55"/>
      <c r="FC27" s="55"/>
      <c r="FE27" s="55"/>
      <c r="FF27" s="55"/>
      <c r="FG27" s="8"/>
      <c r="FI27" s="53"/>
      <c r="FJ27" s="54"/>
      <c r="FK27" s="54"/>
      <c r="FL27" s="52"/>
      <c r="FM27" s="54"/>
      <c r="FN27" s="54"/>
      <c r="FO27" s="53"/>
      <c r="FP27" s="55"/>
      <c r="FQ27" s="55"/>
      <c r="FT27" s="56"/>
      <c r="FU27" s="53"/>
      <c r="FV27" s="55"/>
      <c r="FW27" s="55"/>
      <c r="FY27" s="55"/>
      <c r="FZ27" s="55"/>
      <c r="GA27" s="66"/>
      <c r="GB27" s="60"/>
      <c r="GC27" s="60"/>
      <c r="GD27" s="61"/>
      <c r="GE27" s="53"/>
      <c r="GF27" s="53"/>
      <c r="GG27" s="54"/>
      <c r="GH27" s="53"/>
      <c r="GI27" s="63"/>
      <c r="GJ27" s="52"/>
      <c r="GK27" s="52"/>
      <c r="GL27" s="52"/>
      <c r="GM27" s="52"/>
      <c r="GN27" s="64"/>
      <c r="GO27" s="52"/>
      <c r="GP27" s="52"/>
      <c r="GQ27" s="52"/>
      <c r="GR27" s="52"/>
      <c r="GS27" s="52"/>
      <c r="GT27" s="52"/>
      <c r="GU27" s="66"/>
      <c r="GV27" s="60"/>
      <c r="GW27" s="60"/>
      <c r="GX27" s="61"/>
      <c r="GY27" s="53"/>
      <c r="GZ27" s="53"/>
      <c r="HA27" s="54"/>
      <c r="HB27" s="53"/>
      <c r="HC27" s="63"/>
      <c r="HD27" s="52"/>
      <c r="HE27" s="52"/>
      <c r="HF27" s="52"/>
      <c r="HG27" s="52"/>
      <c r="HH27" s="64"/>
      <c r="HI27" s="52"/>
      <c r="HJ27" s="52"/>
      <c r="HK27" s="52"/>
      <c r="HL27" s="52"/>
      <c r="HM27" s="52"/>
      <c r="HN27" s="52"/>
      <c r="HO27" s="66"/>
      <c r="HP27" s="60"/>
      <c r="HQ27" s="60"/>
      <c r="HR27" s="61"/>
      <c r="HS27" s="53"/>
      <c r="HT27" s="53"/>
      <c r="HU27" s="54"/>
      <c r="HV27" s="53"/>
      <c r="HW27" s="63"/>
      <c r="HX27" s="52"/>
      <c r="HY27" s="52"/>
      <c r="HZ27" s="52"/>
      <c r="IA27" s="52"/>
      <c r="IB27" s="64"/>
      <c r="IC27" s="52"/>
      <c r="ID27" s="52"/>
      <c r="IE27" s="52"/>
      <c r="IF27" s="52"/>
      <c r="IG27" s="52"/>
      <c r="IH27" s="52"/>
      <c r="II27" s="66"/>
      <c r="IJ27" s="60"/>
      <c r="IK27" s="60"/>
      <c r="IL27" s="61"/>
      <c r="IM27" s="53"/>
      <c r="IN27" s="53"/>
      <c r="IO27" s="54"/>
      <c r="IP27" s="53"/>
      <c r="IQ27" s="63"/>
      <c r="IR27" s="52"/>
      <c r="IS27" s="52"/>
      <c r="IT27" s="52"/>
      <c r="IU27" s="52"/>
      <c r="IV27" s="64"/>
      <c r="IW27" s="52"/>
      <c r="IX27" s="52"/>
      <c r="IY27" s="52"/>
      <c r="IZ27" s="52"/>
      <c r="JA27" s="52"/>
      <c r="JB27" s="52"/>
    </row>
    <row r="28" spans="1:262" s="9" customFormat="1" ht="13.5" customHeight="1" x14ac:dyDescent="0.25">
      <c r="A28" s="51" t="s">
        <v>308</v>
      </c>
      <c r="B28" s="52" t="s">
        <v>503</v>
      </c>
      <c r="C28" s="8"/>
      <c r="E28" s="53"/>
      <c r="F28" s="54"/>
      <c r="G28" s="55"/>
      <c r="H28" s="52"/>
      <c r="I28" s="54"/>
      <c r="J28" s="55"/>
      <c r="K28" s="55"/>
      <c r="L28" s="55"/>
      <c r="M28" s="55"/>
      <c r="N28" s="55"/>
      <c r="O28" s="55"/>
      <c r="P28" s="55"/>
      <c r="Q28" s="53"/>
      <c r="R28" s="55"/>
      <c r="S28" s="55"/>
      <c r="U28" s="55"/>
      <c r="V28" s="55"/>
      <c r="W28" s="8"/>
      <c r="Y28" s="53"/>
      <c r="Z28" s="54"/>
      <c r="AA28" s="54"/>
      <c r="AB28" s="52"/>
      <c r="AC28" s="54"/>
      <c r="AD28" s="54"/>
      <c r="AE28" s="53"/>
      <c r="AF28" s="55"/>
      <c r="AG28" s="55"/>
      <c r="AH28" s="55"/>
      <c r="AI28" s="55"/>
      <c r="AJ28" s="55"/>
      <c r="AK28" s="53"/>
      <c r="AM28" s="55"/>
      <c r="AO28" s="55"/>
      <c r="AP28" s="55"/>
      <c r="AQ28" s="8"/>
      <c r="AS28" s="14"/>
      <c r="AT28" s="54"/>
      <c r="AU28" s="54"/>
      <c r="AV28" s="124"/>
      <c r="AW28" s="54"/>
      <c r="AX28" s="218"/>
      <c r="AY28" s="53"/>
      <c r="AZ28" s="55"/>
      <c r="BA28" s="55"/>
      <c r="BB28" s="55"/>
      <c r="BC28" s="55"/>
      <c r="BD28" s="55"/>
      <c r="BE28" s="53"/>
      <c r="BF28" s="55"/>
      <c r="BG28" s="55"/>
      <c r="BI28" s="55"/>
      <c r="BJ28" s="55"/>
      <c r="BK28" s="8" t="s">
        <v>503</v>
      </c>
      <c r="BM28" s="53">
        <v>826357</v>
      </c>
      <c r="BN28" s="213">
        <v>4.8000000000000001E-2</v>
      </c>
      <c r="BO28" s="213">
        <v>-3.6000000000000004E-2</v>
      </c>
      <c r="BP28" s="52">
        <v>1</v>
      </c>
      <c r="BQ28" s="213">
        <v>1.38E-2</v>
      </c>
      <c r="BR28" s="218">
        <v>-2</v>
      </c>
      <c r="BS28" s="53"/>
      <c r="BT28" s="55"/>
      <c r="BU28" s="55"/>
      <c r="BV28" s="55"/>
      <c r="BW28" s="55"/>
      <c r="BX28" s="55"/>
      <c r="BY28" s="53"/>
      <c r="BZ28" s="55"/>
      <c r="CA28" s="55"/>
      <c r="CC28" s="55"/>
      <c r="CD28" s="55"/>
      <c r="CE28" s="53"/>
      <c r="CG28" s="53"/>
      <c r="CH28" s="54"/>
      <c r="CI28" s="54"/>
      <c r="CJ28" s="52"/>
      <c r="CK28" s="54"/>
      <c r="CL28" s="54"/>
      <c r="CM28" s="53"/>
      <c r="CN28" s="55"/>
      <c r="CO28" s="55"/>
      <c r="CR28" s="56"/>
      <c r="CS28" s="53"/>
      <c r="CT28" s="55"/>
      <c r="CU28" s="55"/>
      <c r="CW28" s="55"/>
      <c r="CX28" s="55"/>
      <c r="CY28" s="8"/>
      <c r="DA28" s="53"/>
      <c r="DB28" s="54"/>
      <c r="DC28" s="54"/>
      <c r="DD28" s="52"/>
      <c r="DE28" s="54"/>
      <c r="DF28" s="54"/>
      <c r="DG28" s="53"/>
      <c r="DH28" s="55"/>
      <c r="DI28" s="55"/>
      <c r="DL28" s="56"/>
      <c r="DM28" s="53"/>
      <c r="DN28" s="55"/>
      <c r="DO28" s="55"/>
      <c r="DQ28" s="55"/>
      <c r="DR28" s="55"/>
      <c r="DS28" s="8"/>
      <c r="DU28" s="53"/>
      <c r="DV28" s="54"/>
      <c r="DW28" s="54"/>
      <c r="DX28" s="52"/>
      <c r="DY28" s="54"/>
      <c r="DZ28" s="54"/>
      <c r="EA28" s="53"/>
      <c r="EC28" s="57"/>
      <c r="EF28" s="56"/>
      <c r="EG28" s="53"/>
      <c r="EH28" s="55"/>
      <c r="EI28" s="55"/>
      <c r="EK28" s="55"/>
      <c r="EL28" s="55"/>
      <c r="EM28" s="8"/>
      <c r="EO28" s="53"/>
      <c r="EP28" s="54"/>
      <c r="EQ28" s="54"/>
      <c r="ER28" s="52"/>
      <c r="ES28" s="54"/>
      <c r="ET28" s="54"/>
      <c r="EU28" s="53"/>
      <c r="EV28" s="55"/>
      <c r="EW28" s="55"/>
      <c r="EZ28" s="56"/>
      <c r="FA28" s="53"/>
      <c r="FB28" s="55"/>
      <c r="FC28" s="55"/>
      <c r="FE28" s="55"/>
      <c r="FF28" s="55"/>
      <c r="FG28" s="8"/>
      <c r="FI28" s="53"/>
      <c r="FJ28" s="54"/>
      <c r="FK28" s="54"/>
      <c r="FL28" s="52"/>
      <c r="FM28" s="54"/>
      <c r="FN28" s="54"/>
      <c r="FO28" s="53"/>
      <c r="FP28" s="55"/>
      <c r="FQ28" s="55"/>
      <c r="FT28" s="56"/>
      <c r="FU28" s="53"/>
      <c r="FV28" s="55"/>
      <c r="FW28" s="55"/>
      <c r="FY28" s="55"/>
      <c r="FZ28" s="55"/>
      <c r="GA28" s="66"/>
      <c r="GB28" s="60"/>
      <c r="GC28" s="60"/>
      <c r="GD28" s="61"/>
      <c r="GE28" s="53"/>
      <c r="GF28" s="53"/>
      <c r="GG28" s="54"/>
      <c r="GH28" s="53"/>
      <c r="GI28" s="63"/>
      <c r="GJ28" s="52"/>
      <c r="GK28" s="52"/>
      <c r="GL28" s="52"/>
      <c r="GM28" s="52"/>
      <c r="GN28" s="64"/>
      <c r="GO28" s="52"/>
      <c r="GP28" s="52"/>
      <c r="GQ28" s="52"/>
      <c r="GR28" s="52"/>
      <c r="GS28" s="52"/>
      <c r="GT28" s="52"/>
      <c r="GU28" s="66"/>
      <c r="GV28" s="60"/>
      <c r="GW28" s="60"/>
      <c r="GX28" s="61"/>
      <c r="GY28" s="53"/>
      <c r="GZ28" s="53"/>
      <c r="HA28" s="54"/>
      <c r="HB28" s="53"/>
      <c r="HC28" s="63"/>
      <c r="HD28" s="52"/>
      <c r="HE28" s="52"/>
      <c r="HF28" s="52"/>
      <c r="HG28" s="52"/>
      <c r="HH28" s="64"/>
      <c r="HI28" s="52"/>
      <c r="HJ28" s="52"/>
      <c r="HK28" s="52"/>
      <c r="HL28" s="52"/>
      <c r="HM28" s="52"/>
      <c r="HN28" s="52"/>
      <c r="HO28" s="66"/>
      <c r="HP28" s="60"/>
      <c r="HQ28" s="60"/>
      <c r="HR28" s="61"/>
      <c r="HS28" s="53"/>
      <c r="HT28" s="53"/>
      <c r="HU28" s="54"/>
      <c r="HV28" s="53"/>
      <c r="HW28" s="63"/>
      <c r="HX28" s="52"/>
      <c r="HY28" s="52"/>
      <c r="HZ28" s="52"/>
      <c r="IA28" s="52"/>
      <c r="IB28" s="64"/>
      <c r="IC28" s="52"/>
      <c r="ID28" s="52"/>
      <c r="IE28" s="52"/>
      <c r="IF28" s="52"/>
      <c r="IG28" s="52"/>
      <c r="IH28" s="52"/>
      <c r="II28" s="66"/>
      <c r="IJ28" s="60"/>
      <c r="IK28" s="60"/>
      <c r="IL28" s="61"/>
      <c r="IM28" s="53"/>
      <c r="IN28" s="53"/>
      <c r="IO28" s="54"/>
      <c r="IP28" s="53"/>
      <c r="IQ28" s="63"/>
      <c r="IR28" s="52"/>
      <c r="IS28" s="52"/>
      <c r="IT28" s="52"/>
      <c r="IU28" s="52"/>
      <c r="IV28" s="64"/>
      <c r="IW28" s="52"/>
      <c r="IX28" s="52"/>
      <c r="IY28" s="52"/>
      <c r="IZ28" s="52"/>
      <c r="JA28" s="52"/>
      <c r="JB28" s="52"/>
    </row>
    <row r="29" spans="1:262" s="9" customFormat="1" ht="13.5" customHeight="1" x14ac:dyDescent="0.25">
      <c r="A29" s="51" t="s">
        <v>309</v>
      </c>
      <c r="B29" s="52" t="s">
        <v>504</v>
      </c>
      <c r="C29" s="8"/>
      <c r="E29" s="53"/>
      <c r="F29" s="54"/>
      <c r="G29" s="55"/>
      <c r="H29" s="52"/>
      <c r="I29" s="54"/>
      <c r="J29" s="55"/>
      <c r="K29" s="55"/>
      <c r="L29" s="55"/>
      <c r="M29" s="55"/>
      <c r="N29" s="55"/>
      <c r="O29" s="55"/>
      <c r="P29" s="55"/>
      <c r="Q29" s="53"/>
      <c r="R29" s="55"/>
      <c r="S29" s="55"/>
      <c r="U29" s="55"/>
      <c r="V29" s="55"/>
      <c r="W29" s="8"/>
      <c r="Y29" s="53"/>
      <c r="Z29" s="54"/>
      <c r="AA29" s="54"/>
      <c r="AB29" s="52"/>
      <c r="AC29" s="197"/>
      <c r="AD29" s="54"/>
      <c r="AE29" s="53"/>
      <c r="AF29" s="55"/>
      <c r="AG29" s="55"/>
      <c r="AH29" s="55"/>
      <c r="AI29" s="55"/>
      <c r="AJ29" s="55"/>
      <c r="AK29" s="53"/>
      <c r="AM29" s="55"/>
      <c r="AO29" s="55"/>
      <c r="AP29" s="55"/>
      <c r="AQ29" s="8"/>
      <c r="AS29" s="14"/>
      <c r="AT29" s="54"/>
      <c r="AU29" s="54"/>
      <c r="AV29" s="124"/>
      <c r="AW29" s="54"/>
      <c r="AX29" s="218"/>
      <c r="AY29" s="53"/>
      <c r="AZ29" s="55"/>
      <c r="BA29" s="55"/>
      <c r="BB29" s="55"/>
      <c r="BC29" s="55"/>
      <c r="BD29" s="55"/>
      <c r="BE29" s="53"/>
      <c r="BF29" s="55"/>
      <c r="BG29" s="55"/>
      <c r="BI29" s="55"/>
      <c r="BJ29" s="55"/>
      <c r="BK29" s="8" t="s">
        <v>504</v>
      </c>
      <c r="BM29" s="53">
        <v>840833</v>
      </c>
      <c r="BN29" s="213">
        <v>4.8800000000000003E-2</v>
      </c>
      <c r="BO29" s="213">
        <v>2.3199999999999998E-2</v>
      </c>
      <c r="BP29" s="52">
        <v>0</v>
      </c>
      <c r="BQ29" s="213">
        <v>0</v>
      </c>
      <c r="BR29" s="218">
        <v>0</v>
      </c>
      <c r="BS29" s="53"/>
      <c r="BT29" s="55"/>
      <c r="BU29" s="55"/>
      <c r="BV29" s="55"/>
      <c r="BW29" s="55"/>
      <c r="BX29" s="55"/>
      <c r="BY29" s="53"/>
      <c r="BZ29" s="55"/>
      <c r="CA29" s="55"/>
      <c r="CC29" s="55"/>
      <c r="CD29" s="55"/>
      <c r="CE29" s="53"/>
      <c r="CG29" s="53"/>
      <c r="CH29" s="54"/>
      <c r="CI29" s="54"/>
      <c r="CJ29" s="52"/>
      <c r="CK29" s="54"/>
      <c r="CL29" s="54"/>
      <c r="CM29" s="53"/>
      <c r="CN29" s="55"/>
      <c r="CO29" s="55"/>
      <c r="CR29" s="56"/>
      <c r="CS29" s="53"/>
      <c r="CT29" s="55"/>
      <c r="CU29" s="55"/>
      <c r="CW29" s="55"/>
      <c r="CX29" s="55"/>
      <c r="CY29" s="8"/>
      <c r="DA29" s="53"/>
      <c r="DB29" s="54"/>
      <c r="DC29" s="54"/>
      <c r="DD29" s="52"/>
      <c r="DE29" s="54"/>
      <c r="DF29" s="54"/>
      <c r="DG29" s="53"/>
      <c r="DH29" s="55"/>
      <c r="DI29" s="55"/>
      <c r="DL29" s="56"/>
      <c r="DM29" s="53"/>
      <c r="DN29" s="55"/>
      <c r="DO29" s="55"/>
      <c r="DQ29" s="55"/>
      <c r="DR29" s="55"/>
      <c r="DS29" s="8"/>
      <c r="DU29" s="53"/>
      <c r="DV29" s="54"/>
      <c r="DW29" s="54"/>
      <c r="DX29" s="52"/>
      <c r="DY29" s="54"/>
      <c r="DZ29" s="54"/>
      <c r="EA29" s="53"/>
      <c r="EC29" s="57"/>
      <c r="EF29" s="56"/>
      <c r="EG29" s="53"/>
      <c r="EH29" s="55"/>
      <c r="EI29" s="55"/>
      <c r="EK29" s="55"/>
      <c r="EL29" s="55"/>
      <c r="EM29" s="8"/>
      <c r="EO29" s="53"/>
      <c r="EP29" s="54"/>
      <c r="EQ29" s="54"/>
      <c r="ER29" s="52"/>
      <c r="ES29" s="54"/>
      <c r="ET29" s="54"/>
      <c r="EU29" s="53"/>
      <c r="EV29" s="55"/>
      <c r="EW29" s="55"/>
      <c r="EZ29" s="56"/>
      <c r="FA29" s="53"/>
      <c r="FB29" s="55"/>
      <c r="FC29" s="55"/>
      <c r="FE29" s="55"/>
      <c r="FF29" s="55"/>
      <c r="FG29" s="8"/>
      <c r="FI29" s="53"/>
      <c r="FJ29" s="54"/>
      <c r="FK29" s="54"/>
      <c r="FL29" s="52"/>
      <c r="FM29" s="54"/>
      <c r="FN29" s="54"/>
      <c r="FO29" s="53"/>
      <c r="FP29" s="55"/>
      <c r="FQ29" s="55"/>
      <c r="FT29" s="56"/>
      <c r="FU29" s="53"/>
      <c r="FV29" s="55"/>
      <c r="FW29" s="55"/>
      <c r="FY29" s="55"/>
      <c r="FZ29" s="55"/>
      <c r="GA29" s="66"/>
      <c r="GB29" s="60"/>
      <c r="GC29" s="60"/>
      <c r="GD29" s="61"/>
      <c r="GE29" s="53"/>
      <c r="GF29" s="53"/>
      <c r="GG29" s="54"/>
      <c r="GH29" s="53"/>
      <c r="GI29" s="63"/>
      <c r="GJ29" s="52"/>
      <c r="GK29" s="52"/>
      <c r="GL29" s="52"/>
      <c r="GM29" s="52"/>
      <c r="GN29" s="64"/>
      <c r="GO29" s="52"/>
      <c r="GP29" s="52"/>
      <c r="GQ29" s="52"/>
      <c r="GR29" s="52"/>
      <c r="GS29" s="52"/>
      <c r="GT29" s="52"/>
      <c r="GU29" s="66"/>
      <c r="GV29" s="60"/>
      <c r="GW29" s="60"/>
      <c r="GX29" s="61"/>
      <c r="GY29" s="53"/>
      <c r="GZ29" s="53"/>
      <c r="HA29" s="54"/>
      <c r="HB29" s="53"/>
      <c r="HC29" s="63"/>
      <c r="HD29" s="52"/>
      <c r="HE29" s="52"/>
      <c r="HF29" s="52"/>
      <c r="HG29" s="52"/>
      <c r="HH29" s="64"/>
      <c r="HI29" s="52"/>
      <c r="HJ29" s="52"/>
      <c r="HK29" s="52"/>
      <c r="HL29" s="52"/>
      <c r="HM29" s="52"/>
      <c r="HN29" s="52"/>
      <c r="HO29" s="66"/>
      <c r="HP29" s="60"/>
      <c r="HQ29" s="60"/>
      <c r="HR29" s="61"/>
      <c r="HS29" s="53"/>
      <c r="HT29" s="53"/>
      <c r="HU29" s="54"/>
      <c r="HV29" s="53"/>
      <c r="HW29" s="63"/>
      <c r="HX29" s="52"/>
      <c r="HY29" s="52"/>
      <c r="HZ29" s="52"/>
      <c r="IA29" s="52"/>
      <c r="IB29" s="64"/>
      <c r="IC29" s="52"/>
      <c r="ID29" s="52"/>
      <c r="IE29" s="52"/>
      <c r="IF29" s="52"/>
      <c r="IG29" s="52"/>
      <c r="IH29" s="52"/>
      <c r="II29" s="66"/>
      <c r="IJ29" s="60"/>
      <c r="IK29" s="60"/>
      <c r="IL29" s="61"/>
      <c r="IM29" s="53"/>
      <c r="IN29" s="53"/>
      <c r="IO29" s="54"/>
      <c r="IP29" s="53"/>
      <c r="IQ29" s="63"/>
      <c r="IR29" s="52"/>
      <c r="IS29" s="52"/>
      <c r="IT29" s="52"/>
      <c r="IU29" s="52"/>
      <c r="IV29" s="64"/>
      <c r="IW29" s="52"/>
      <c r="IX29" s="52"/>
      <c r="IY29" s="52"/>
      <c r="IZ29" s="52"/>
      <c r="JA29" s="52"/>
      <c r="JB29" s="52"/>
    </row>
    <row r="30" spans="1:262" s="9" customFormat="1" ht="13.5" customHeight="1" x14ac:dyDescent="0.25">
      <c r="A30" s="51" t="s">
        <v>310</v>
      </c>
      <c r="B30" s="52" t="s">
        <v>505</v>
      </c>
      <c r="C30" s="8"/>
      <c r="E30" s="53"/>
      <c r="F30" s="54"/>
      <c r="G30" s="55"/>
      <c r="H30" s="52"/>
      <c r="I30" s="54"/>
      <c r="J30" s="55"/>
      <c r="K30" s="55"/>
      <c r="L30" s="55"/>
      <c r="M30" s="55"/>
      <c r="N30" s="55"/>
      <c r="O30" s="55"/>
      <c r="P30" s="55"/>
      <c r="Q30" s="53"/>
      <c r="R30" s="55"/>
      <c r="S30" s="55"/>
      <c r="U30" s="55"/>
      <c r="V30" s="55"/>
      <c r="W30" s="8"/>
      <c r="Y30" s="53"/>
      <c r="Z30" s="54"/>
      <c r="AA30" s="54"/>
      <c r="AB30" s="52"/>
      <c r="AC30" s="54"/>
      <c r="AD30" s="54"/>
      <c r="AE30" s="53"/>
      <c r="AF30" s="55"/>
      <c r="AG30" s="55"/>
      <c r="AH30" s="55"/>
      <c r="AI30" s="55"/>
      <c r="AJ30" s="55"/>
      <c r="AK30" s="53"/>
      <c r="AM30" s="55"/>
      <c r="AO30" s="55"/>
      <c r="AP30" s="55"/>
      <c r="AQ30" s="8"/>
      <c r="AS30" s="14"/>
      <c r="AT30" s="54"/>
      <c r="AU30" s="54"/>
      <c r="AV30" s="124"/>
      <c r="AW30" s="54"/>
      <c r="AX30" s="218"/>
      <c r="AY30" s="53"/>
      <c r="AZ30" s="55"/>
      <c r="BA30" s="55"/>
      <c r="BB30" s="55"/>
      <c r="BC30" s="55"/>
      <c r="BD30" s="55"/>
      <c r="BE30" s="53"/>
      <c r="BF30" s="55"/>
      <c r="BG30" s="55"/>
      <c r="BI30" s="55"/>
      <c r="BJ30" s="55"/>
      <c r="BK30" s="8" t="s">
        <v>505</v>
      </c>
      <c r="BM30" s="53">
        <v>1115021</v>
      </c>
      <c r="BN30" s="213">
        <v>6.480000000000001E-2</v>
      </c>
      <c r="BO30" s="213">
        <v>5.8999999999999999E-3</v>
      </c>
      <c r="BP30" s="52">
        <v>5</v>
      </c>
      <c r="BQ30" s="213">
        <v>6.9400000000000003E-2</v>
      </c>
      <c r="BR30" s="218">
        <v>2</v>
      </c>
      <c r="BS30" s="53"/>
      <c r="BT30" s="55"/>
      <c r="BU30" s="55"/>
      <c r="BV30" s="55"/>
      <c r="BW30" s="55"/>
      <c r="BX30" s="55"/>
      <c r="BY30" s="53"/>
      <c r="BZ30" s="55"/>
      <c r="CA30" s="55"/>
      <c r="CC30" s="55"/>
      <c r="CD30" s="55"/>
      <c r="CE30" s="53" t="s">
        <v>1001</v>
      </c>
      <c r="CG30" s="53">
        <v>1252730</v>
      </c>
      <c r="CH30" s="54">
        <v>6.6000000000000003E-2</v>
      </c>
      <c r="CI30" s="54">
        <v>1E-3</v>
      </c>
      <c r="CJ30" s="52">
        <v>4</v>
      </c>
      <c r="CK30" s="54">
        <v>5.3999999999999999E-2</v>
      </c>
      <c r="CL30" s="54">
        <v>-1.4E-2</v>
      </c>
      <c r="CM30" s="53"/>
      <c r="CN30" s="55"/>
      <c r="CO30" s="55"/>
      <c r="CR30" s="56"/>
      <c r="CS30" s="53"/>
      <c r="CT30" s="55"/>
      <c r="CU30" s="55"/>
      <c r="CW30" s="55"/>
      <c r="CX30" s="55"/>
      <c r="CY30" s="8"/>
      <c r="DA30" s="53"/>
      <c r="DB30" s="54"/>
      <c r="DC30" s="54"/>
      <c r="DD30" s="52"/>
      <c r="DE30" s="54"/>
      <c r="DF30" s="54"/>
      <c r="DG30" s="53"/>
      <c r="DH30" s="55"/>
      <c r="DI30" s="55"/>
      <c r="DL30" s="56"/>
      <c r="DM30" s="53"/>
      <c r="DN30" s="55"/>
      <c r="DO30" s="55"/>
      <c r="DQ30" s="55"/>
      <c r="DR30" s="55"/>
      <c r="DS30" s="8"/>
      <c r="DU30" s="53"/>
      <c r="DV30" s="54"/>
      <c r="DW30" s="54"/>
      <c r="DX30" s="52"/>
      <c r="DY30" s="54"/>
      <c r="DZ30" s="54"/>
      <c r="EA30" s="53"/>
      <c r="EC30" s="57"/>
      <c r="EF30" s="56"/>
      <c r="EG30" s="53"/>
      <c r="EH30" s="55"/>
      <c r="EI30" s="55"/>
      <c r="EK30" s="55"/>
      <c r="EL30" s="55"/>
      <c r="EM30" s="8"/>
      <c r="EO30" s="53"/>
      <c r="EP30" s="54"/>
      <c r="EQ30" s="54"/>
      <c r="ER30" s="52"/>
      <c r="ES30" s="54"/>
      <c r="ET30" s="54"/>
      <c r="EU30" s="53"/>
      <c r="EV30" s="55"/>
      <c r="EW30" s="55"/>
      <c r="EZ30" s="56"/>
      <c r="FA30" s="53"/>
      <c r="FB30" s="55"/>
      <c r="FC30" s="55"/>
      <c r="FE30" s="55"/>
      <c r="FF30" s="55"/>
      <c r="FG30" s="8"/>
      <c r="FI30" s="53"/>
      <c r="FJ30" s="54"/>
      <c r="FK30" s="54"/>
      <c r="FL30" s="52"/>
      <c r="FM30" s="54"/>
      <c r="FN30" s="54"/>
      <c r="FO30" s="53"/>
      <c r="FP30" s="55"/>
      <c r="FQ30" s="55"/>
      <c r="FT30" s="56"/>
      <c r="FU30" s="53"/>
      <c r="FV30" s="55"/>
      <c r="FW30" s="55"/>
      <c r="FY30" s="55"/>
      <c r="FZ30" s="55"/>
      <c r="GA30" s="66"/>
      <c r="GB30" s="60"/>
      <c r="GC30" s="60"/>
      <c r="GD30" s="61"/>
      <c r="GE30" s="52"/>
      <c r="GF30" s="62"/>
      <c r="GG30" s="61"/>
      <c r="GH30" s="52"/>
      <c r="GI30" s="63"/>
      <c r="GJ30" s="52"/>
      <c r="GK30" s="52"/>
      <c r="GL30" s="52"/>
      <c r="GM30" s="52"/>
      <c r="GN30" s="64"/>
      <c r="GO30" s="52"/>
      <c r="GP30" s="52"/>
      <c r="GQ30" s="52"/>
      <c r="GR30" s="52"/>
      <c r="GS30" s="52"/>
      <c r="GT30" s="52"/>
      <c r="GU30" s="66"/>
      <c r="GV30" s="60"/>
      <c r="GW30" s="60"/>
      <c r="GX30" s="61"/>
      <c r="GY30" s="52"/>
      <c r="GZ30" s="62"/>
      <c r="HA30" s="61"/>
      <c r="HB30" s="52"/>
      <c r="HC30" s="63"/>
      <c r="HD30" s="52"/>
      <c r="HE30" s="52"/>
      <c r="HF30" s="52"/>
      <c r="HG30" s="52"/>
      <c r="HH30" s="64"/>
      <c r="HI30" s="52"/>
      <c r="HJ30" s="52"/>
      <c r="HK30" s="52"/>
      <c r="HL30" s="52"/>
      <c r="HM30" s="52"/>
      <c r="HN30" s="52"/>
      <c r="HO30" s="66"/>
      <c r="HP30" s="60"/>
      <c r="HQ30" s="60"/>
      <c r="HR30" s="61"/>
      <c r="HS30" s="52"/>
      <c r="HT30" s="62"/>
      <c r="HU30" s="61"/>
      <c r="HV30" s="52"/>
      <c r="HW30" s="63"/>
      <c r="HX30" s="52"/>
      <c r="HY30" s="52"/>
      <c r="HZ30" s="52"/>
      <c r="IA30" s="52"/>
      <c r="IB30" s="64"/>
      <c r="IC30" s="52"/>
      <c r="ID30" s="52"/>
      <c r="IE30" s="52"/>
      <c r="IF30" s="52"/>
      <c r="IG30" s="52"/>
      <c r="IH30" s="52"/>
      <c r="II30" s="66"/>
      <c r="IJ30" s="60"/>
      <c r="IK30" s="60"/>
      <c r="IL30" s="61"/>
      <c r="IM30" s="52"/>
      <c r="IN30" s="62"/>
      <c r="IO30" s="61"/>
      <c r="IP30" s="52"/>
      <c r="IQ30" s="63"/>
      <c r="IR30" s="52"/>
      <c r="IS30" s="52"/>
      <c r="IT30" s="52"/>
      <c r="IU30" s="52"/>
      <c r="IV30" s="64"/>
      <c r="IW30" s="52"/>
      <c r="IX30" s="52"/>
      <c r="IY30" s="52"/>
      <c r="IZ30" s="52"/>
      <c r="JA30" s="52"/>
      <c r="JB30" s="52"/>
    </row>
    <row r="31" spans="1:262" s="9" customFormat="1" ht="13.5" customHeight="1" x14ac:dyDescent="0.25">
      <c r="A31" s="51" t="s">
        <v>311</v>
      </c>
      <c r="B31" s="52" t="s">
        <v>506</v>
      </c>
      <c r="C31" s="8"/>
      <c r="E31" s="53"/>
      <c r="F31" s="54"/>
      <c r="G31" s="55"/>
      <c r="H31" s="52"/>
      <c r="I31" s="54"/>
      <c r="J31" s="55"/>
      <c r="K31" s="55"/>
      <c r="L31" s="55"/>
      <c r="M31" s="55"/>
      <c r="N31" s="55"/>
      <c r="O31" s="55"/>
      <c r="P31" s="55"/>
      <c r="Q31" s="53"/>
      <c r="R31" s="55"/>
      <c r="S31" s="55"/>
      <c r="U31" s="55"/>
      <c r="V31" s="55"/>
      <c r="W31" s="8"/>
      <c r="Y31" s="53"/>
      <c r="Z31" s="197"/>
      <c r="AA31" s="54"/>
      <c r="AB31" s="52"/>
      <c r="AC31" s="197"/>
      <c r="AD31" s="54"/>
      <c r="AE31" s="53"/>
      <c r="AF31" s="55"/>
      <c r="AG31" s="55"/>
      <c r="AH31" s="55"/>
      <c r="AI31" s="55"/>
      <c r="AJ31" s="55"/>
      <c r="AK31" s="53"/>
      <c r="AM31" s="55"/>
      <c r="AO31" s="55"/>
      <c r="AP31" s="55"/>
      <c r="AQ31" s="8"/>
      <c r="AS31" s="14"/>
      <c r="AT31" s="54"/>
      <c r="AU31" s="54"/>
      <c r="AV31" s="124"/>
      <c r="AW31" s="54"/>
      <c r="AX31" s="218"/>
      <c r="AY31" s="53"/>
      <c r="AZ31" s="55"/>
      <c r="BA31" s="55"/>
      <c r="BB31" s="55"/>
      <c r="BC31" s="55"/>
      <c r="BD31" s="55"/>
      <c r="BE31" s="53"/>
      <c r="BF31" s="55"/>
      <c r="BG31" s="55"/>
      <c r="BI31" s="55"/>
      <c r="BJ31" s="55"/>
      <c r="BK31" s="8" t="s">
        <v>506</v>
      </c>
      <c r="BM31" s="53">
        <v>1455841</v>
      </c>
      <c r="BN31" s="213">
        <v>8.4600000000000009E-2</v>
      </c>
      <c r="BO31" s="213">
        <v>-4.0700000000000007E-2</v>
      </c>
      <c r="BP31" s="52">
        <v>6</v>
      </c>
      <c r="BQ31" s="213">
        <v>8.3299999999999999E-2</v>
      </c>
      <c r="BR31" s="218">
        <v>-5</v>
      </c>
      <c r="BS31" s="53"/>
      <c r="BT31" s="55"/>
      <c r="BU31" s="55"/>
      <c r="BV31" s="55"/>
      <c r="BW31" s="55"/>
      <c r="BX31" s="55"/>
      <c r="BY31" s="53"/>
      <c r="BZ31" s="55"/>
      <c r="CA31" s="55"/>
      <c r="CC31" s="55"/>
      <c r="CD31" s="55"/>
      <c r="CE31" s="53" t="s">
        <v>999</v>
      </c>
      <c r="CG31" s="53">
        <v>1884565</v>
      </c>
      <c r="CH31" s="54">
        <v>9.9000000000000005E-2</v>
      </c>
      <c r="CI31" s="54">
        <v>1.4999999999999999E-2</v>
      </c>
      <c r="CJ31" s="52">
        <v>7</v>
      </c>
      <c r="CK31" s="54">
        <v>9.5000000000000001E-2</v>
      </c>
      <c r="CL31" s="54">
        <v>-2.7E-2</v>
      </c>
      <c r="CM31" s="53"/>
      <c r="CN31" s="55"/>
      <c r="CO31" s="55"/>
      <c r="CR31" s="56"/>
      <c r="CS31" s="53"/>
      <c r="CT31" s="55"/>
      <c r="CU31" s="55"/>
      <c r="CW31" s="55"/>
      <c r="CX31" s="55"/>
      <c r="CY31" s="8"/>
      <c r="DA31" s="53"/>
      <c r="DB31" s="54"/>
      <c r="DC31" s="54"/>
      <c r="DD31" s="52"/>
      <c r="DE31" s="54"/>
      <c r="DF31" s="54"/>
      <c r="DG31" s="53"/>
      <c r="DH31" s="55"/>
      <c r="DI31" s="55"/>
      <c r="DL31" s="56"/>
      <c r="DM31" s="53"/>
      <c r="DN31" s="55"/>
      <c r="DO31" s="55"/>
      <c r="DQ31" s="55"/>
      <c r="DR31" s="55"/>
      <c r="DS31" s="8"/>
      <c r="DU31" s="53"/>
      <c r="DV31" s="54"/>
      <c r="DW31" s="54"/>
      <c r="DX31" s="52"/>
      <c r="DY31" s="54"/>
      <c r="DZ31" s="54"/>
      <c r="EA31" s="53"/>
      <c r="EC31" s="57"/>
      <c r="EF31" s="56"/>
      <c r="EG31" s="53"/>
      <c r="EH31" s="55"/>
      <c r="EI31" s="55"/>
      <c r="EK31" s="55"/>
      <c r="EL31" s="55"/>
      <c r="EM31" s="8"/>
      <c r="EO31" s="53"/>
      <c r="EP31" s="54"/>
      <c r="EQ31" s="54"/>
      <c r="ER31" s="52"/>
      <c r="ES31" s="54"/>
      <c r="ET31" s="54"/>
      <c r="EU31" s="53"/>
      <c r="EV31" s="55"/>
      <c r="EW31" s="55"/>
      <c r="EZ31" s="56"/>
      <c r="FA31" s="53"/>
      <c r="FB31" s="55"/>
      <c r="FC31" s="55"/>
      <c r="FE31" s="55"/>
      <c r="FF31" s="55"/>
      <c r="FG31" s="8"/>
      <c r="FI31" s="53"/>
      <c r="FJ31" s="54"/>
      <c r="FK31" s="54"/>
      <c r="FL31" s="52"/>
      <c r="FM31" s="54"/>
      <c r="FN31" s="54"/>
      <c r="FO31" s="53"/>
      <c r="FP31" s="55"/>
      <c r="FQ31" s="55"/>
      <c r="FT31" s="56"/>
      <c r="FU31" s="53"/>
      <c r="FV31" s="55"/>
      <c r="FW31" s="55"/>
      <c r="FY31" s="55"/>
      <c r="FZ31" s="55"/>
      <c r="GA31" s="66"/>
      <c r="GB31" s="60"/>
      <c r="GC31" s="60"/>
      <c r="GD31" s="61"/>
      <c r="GE31" s="52"/>
      <c r="GF31" s="62"/>
      <c r="GG31" s="61"/>
      <c r="GH31" s="52"/>
      <c r="GI31" s="63"/>
      <c r="GJ31" s="52"/>
      <c r="GK31" s="52"/>
      <c r="GL31" s="52"/>
      <c r="GM31" s="52"/>
      <c r="GN31" s="64"/>
      <c r="GO31" s="52"/>
      <c r="GP31" s="52"/>
      <c r="GQ31" s="52"/>
      <c r="GR31" s="52"/>
      <c r="GS31" s="52"/>
      <c r="GT31" s="52"/>
      <c r="GU31" s="66"/>
      <c r="GV31" s="60"/>
      <c r="GW31" s="60"/>
      <c r="GX31" s="61"/>
      <c r="GY31" s="52"/>
      <c r="GZ31" s="62"/>
      <c r="HA31" s="61"/>
      <c r="HB31" s="52"/>
      <c r="HC31" s="63"/>
      <c r="HD31" s="52"/>
      <c r="HE31" s="52"/>
      <c r="HF31" s="52"/>
      <c r="HG31" s="52"/>
      <c r="HH31" s="64"/>
      <c r="HI31" s="52"/>
      <c r="HJ31" s="52"/>
      <c r="HK31" s="52"/>
      <c r="HL31" s="52"/>
      <c r="HM31" s="52"/>
      <c r="HN31" s="52"/>
      <c r="HO31" s="66"/>
      <c r="HP31" s="60"/>
      <c r="HQ31" s="60"/>
      <c r="HR31" s="61"/>
      <c r="HS31" s="52"/>
      <c r="HT31" s="62"/>
      <c r="HU31" s="61"/>
      <c r="HV31" s="52"/>
      <c r="HW31" s="63"/>
      <c r="HX31" s="52"/>
      <c r="HY31" s="52"/>
      <c r="HZ31" s="52"/>
      <c r="IA31" s="52"/>
      <c r="IB31" s="64"/>
      <c r="IC31" s="52"/>
      <c r="ID31" s="52"/>
      <c r="IE31" s="52"/>
      <c r="IF31" s="52"/>
      <c r="IG31" s="52"/>
      <c r="IH31" s="52"/>
      <c r="II31" s="66"/>
      <c r="IJ31" s="60"/>
      <c r="IK31" s="60"/>
      <c r="IL31" s="61"/>
      <c r="IM31" s="52"/>
      <c r="IN31" s="62"/>
      <c r="IO31" s="61"/>
      <c r="IP31" s="52"/>
      <c r="IQ31" s="63"/>
      <c r="IR31" s="52"/>
      <c r="IS31" s="52"/>
      <c r="IT31" s="52"/>
      <c r="IU31" s="52"/>
      <c r="IV31" s="64"/>
      <c r="IW31" s="52"/>
      <c r="IX31" s="52"/>
      <c r="IY31" s="52"/>
      <c r="IZ31" s="52"/>
      <c r="JA31" s="52"/>
      <c r="JB31" s="52"/>
    </row>
    <row r="32" spans="1:262" s="9" customFormat="1" ht="13.5" customHeight="1" x14ac:dyDescent="0.25">
      <c r="A32" s="51" t="s">
        <v>312</v>
      </c>
      <c r="B32" s="52" t="s">
        <v>507</v>
      </c>
      <c r="C32" s="8"/>
      <c r="E32" s="53"/>
      <c r="F32" s="54"/>
      <c r="G32" s="55"/>
      <c r="H32" s="52"/>
      <c r="I32" s="54"/>
      <c r="J32" s="55"/>
      <c r="K32" s="55"/>
      <c r="L32" s="55"/>
      <c r="M32" s="55"/>
      <c r="N32" s="55"/>
      <c r="O32" s="55"/>
      <c r="P32" s="55"/>
      <c r="Q32" s="53"/>
      <c r="R32" s="55"/>
      <c r="S32" s="55"/>
      <c r="U32" s="55"/>
      <c r="V32" s="55"/>
      <c r="W32" s="8"/>
      <c r="Y32" s="53"/>
      <c r="Z32" s="54"/>
      <c r="AA32" s="54"/>
      <c r="AB32" s="52"/>
      <c r="AC32" s="54"/>
      <c r="AD32" s="54"/>
      <c r="AE32" s="53"/>
      <c r="AF32" s="55"/>
      <c r="AG32" s="55"/>
      <c r="AH32" s="55"/>
      <c r="AI32" s="55"/>
      <c r="AJ32" s="55"/>
      <c r="AK32" s="53"/>
      <c r="AM32" s="55"/>
      <c r="AO32" s="55"/>
      <c r="AP32" s="55"/>
      <c r="AQ32" s="8"/>
      <c r="AS32" s="14"/>
      <c r="AT32" s="54"/>
      <c r="AU32" s="54"/>
      <c r="AV32" s="124"/>
      <c r="AW32" s="54"/>
      <c r="AX32" s="218"/>
      <c r="AY32" s="53"/>
      <c r="AZ32" s="55"/>
      <c r="BA32" s="55"/>
      <c r="BB32" s="55"/>
      <c r="BC32" s="55"/>
      <c r="BD32" s="55"/>
      <c r="BE32" s="53"/>
      <c r="BF32" s="55"/>
      <c r="BG32" s="55"/>
      <c r="BI32" s="55"/>
      <c r="BJ32" s="55"/>
      <c r="BK32" s="8" t="s">
        <v>507</v>
      </c>
      <c r="BM32" s="53">
        <v>2803759</v>
      </c>
      <c r="BN32" s="213">
        <v>0.16280000000000003</v>
      </c>
      <c r="BO32" s="213">
        <v>8.8699999999999987E-2</v>
      </c>
      <c r="BP32" s="52">
        <v>14</v>
      </c>
      <c r="BQ32" s="213">
        <v>0.19440000000000002</v>
      </c>
      <c r="BR32" s="218">
        <v>8</v>
      </c>
      <c r="BS32" s="53"/>
      <c r="BT32" s="55"/>
      <c r="BU32" s="55"/>
      <c r="BV32" s="55"/>
      <c r="BW32" s="55"/>
      <c r="BX32" s="55"/>
      <c r="BY32" s="53"/>
      <c r="BZ32" s="55"/>
      <c r="CA32" s="55"/>
      <c r="CC32" s="55"/>
      <c r="CD32" s="55"/>
      <c r="CE32" s="53" t="s">
        <v>1000</v>
      </c>
      <c r="CG32" s="53">
        <v>1696442</v>
      </c>
      <c r="CH32" s="54">
        <v>0.09</v>
      </c>
      <c r="CI32" s="54">
        <v>-7.2999999999999995E-2</v>
      </c>
      <c r="CJ32" s="52">
        <v>6</v>
      </c>
      <c r="CK32" s="54">
        <v>8.1000000000000003E-2</v>
      </c>
      <c r="CL32" s="54">
        <v>-0.122</v>
      </c>
      <c r="CM32" s="53"/>
      <c r="CN32" s="55"/>
      <c r="CO32" s="55"/>
      <c r="CR32" s="56"/>
      <c r="CS32" s="53"/>
      <c r="CT32" s="55"/>
      <c r="CU32" s="55"/>
      <c r="CW32" s="55"/>
      <c r="CX32" s="55"/>
      <c r="CY32" s="8"/>
      <c r="DA32" s="53">
        <v>3055023</v>
      </c>
      <c r="DB32" s="54">
        <v>0.13500000000000001</v>
      </c>
      <c r="DC32" s="54">
        <v>3.1E-2</v>
      </c>
      <c r="DD32" s="52">
        <v>13</v>
      </c>
      <c r="DE32" s="54">
        <v>0.16200000000000001</v>
      </c>
      <c r="DF32" s="54">
        <v>8.1000000000000003E-2</v>
      </c>
      <c r="DG32" s="53"/>
      <c r="DH32" s="55"/>
      <c r="DI32" s="55"/>
      <c r="DL32" s="56"/>
      <c r="DM32" s="53"/>
      <c r="DN32" s="55"/>
      <c r="DO32" s="55"/>
      <c r="DQ32" s="55"/>
      <c r="DR32" s="55"/>
      <c r="DS32" s="8"/>
      <c r="DU32" s="53"/>
      <c r="DV32" s="54"/>
      <c r="DW32" s="54"/>
      <c r="DX32" s="52"/>
      <c r="DY32" s="54"/>
      <c r="DZ32" s="54"/>
      <c r="EA32" s="53"/>
      <c r="EC32" s="57"/>
      <c r="EF32" s="56"/>
      <c r="EG32" s="53"/>
      <c r="EH32" s="55"/>
      <c r="EI32" s="55"/>
      <c r="EK32" s="55"/>
      <c r="EL32" s="55"/>
      <c r="EM32" s="8"/>
      <c r="EO32" s="53"/>
      <c r="EP32" s="54"/>
      <c r="EQ32" s="54"/>
      <c r="ER32" s="52"/>
      <c r="ES32" s="54"/>
      <c r="ET32" s="54"/>
      <c r="EU32" s="53"/>
      <c r="EV32" s="55"/>
      <c r="EW32" s="55"/>
      <c r="EZ32" s="56"/>
      <c r="FA32" s="53"/>
      <c r="FB32" s="55"/>
      <c r="FC32" s="55"/>
      <c r="FE32" s="55"/>
      <c r="FF32" s="55"/>
      <c r="FG32" s="8"/>
      <c r="FI32" s="53"/>
      <c r="FJ32" s="54"/>
      <c r="FK32" s="54"/>
      <c r="FL32" s="52"/>
      <c r="FM32" s="54"/>
      <c r="FN32" s="54"/>
      <c r="FO32" s="53"/>
      <c r="FP32" s="55"/>
      <c r="FQ32" s="55"/>
      <c r="FT32" s="56"/>
      <c r="FU32" s="53"/>
      <c r="FV32" s="55"/>
      <c r="FW32" s="55"/>
      <c r="FY32" s="55"/>
      <c r="FZ32" s="55"/>
      <c r="GA32" s="66"/>
      <c r="GB32" s="60"/>
      <c r="GC32" s="60"/>
      <c r="GD32" s="61"/>
      <c r="GE32" s="52"/>
      <c r="GF32" s="62"/>
      <c r="GG32" s="61"/>
      <c r="GH32" s="52"/>
      <c r="GI32" s="63"/>
      <c r="GJ32" s="52"/>
      <c r="GK32" s="52"/>
      <c r="GL32" s="52"/>
      <c r="GM32" s="52"/>
      <c r="GN32" s="64"/>
      <c r="GO32" s="52"/>
      <c r="GP32" s="52"/>
      <c r="GQ32" s="52"/>
      <c r="GR32" s="52"/>
      <c r="GS32" s="52"/>
      <c r="GT32" s="52"/>
      <c r="GU32" s="66"/>
      <c r="GV32" s="60"/>
      <c r="GW32" s="60"/>
      <c r="GX32" s="61"/>
      <c r="GY32" s="52"/>
      <c r="GZ32" s="62"/>
      <c r="HA32" s="61"/>
      <c r="HB32" s="52"/>
      <c r="HC32" s="63"/>
      <c r="HD32" s="52"/>
      <c r="HE32" s="52"/>
      <c r="HF32" s="52"/>
      <c r="HG32" s="52"/>
      <c r="HH32" s="64"/>
      <c r="HI32" s="52"/>
      <c r="HJ32" s="52"/>
      <c r="HK32" s="52"/>
      <c r="HL32" s="52"/>
      <c r="HM32" s="52"/>
      <c r="HN32" s="52"/>
      <c r="HO32" s="66"/>
      <c r="HP32" s="60"/>
      <c r="HQ32" s="60"/>
      <c r="HR32" s="61"/>
      <c r="HS32" s="52"/>
      <c r="HT32" s="62"/>
      <c r="HU32" s="61"/>
      <c r="HV32" s="52"/>
      <c r="HW32" s="63"/>
      <c r="HX32" s="52"/>
      <c r="HY32" s="52"/>
      <c r="HZ32" s="52"/>
      <c r="IA32" s="52"/>
      <c r="IB32" s="64"/>
      <c r="IC32" s="52"/>
      <c r="ID32" s="52"/>
      <c r="IE32" s="52"/>
      <c r="IF32" s="52"/>
      <c r="IG32" s="52"/>
      <c r="IH32" s="52"/>
      <c r="II32" s="66"/>
      <c r="IJ32" s="60"/>
      <c r="IK32" s="60"/>
      <c r="IL32" s="61"/>
      <c r="IM32" s="52"/>
      <c r="IN32" s="62"/>
      <c r="IO32" s="61"/>
      <c r="IP32" s="52"/>
      <c r="IQ32" s="63"/>
      <c r="IR32" s="52"/>
      <c r="IS32" s="52"/>
      <c r="IT32" s="52"/>
      <c r="IU32" s="52"/>
      <c r="IV32" s="64"/>
      <c r="IW32" s="52"/>
      <c r="IX32" s="52"/>
      <c r="IY32" s="52"/>
      <c r="IZ32" s="52"/>
      <c r="JA32" s="52"/>
      <c r="JB32" s="52"/>
    </row>
    <row r="33" spans="1:262" s="9" customFormat="1" ht="13.5" customHeight="1" x14ac:dyDescent="0.25">
      <c r="A33" s="51" t="s">
        <v>302</v>
      </c>
      <c r="B33" s="52" t="s">
        <v>508</v>
      </c>
      <c r="C33" s="8"/>
      <c r="E33" s="53"/>
      <c r="F33" s="54"/>
      <c r="G33" s="55"/>
      <c r="H33" s="52"/>
      <c r="I33" s="54"/>
      <c r="J33" s="55"/>
      <c r="K33" s="55"/>
      <c r="L33" s="55"/>
      <c r="M33" s="55"/>
      <c r="N33" s="55"/>
      <c r="O33" s="55"/>
      <c r="P33" s="55"/>
      <c r="Q33" s="53"/>
      <c r="R33" s="55"/>
      <c r="S33" s="55"/>
      <c r="U33" s="55"/>
      <c r="V33" s="55"/>
      <c r="W33" s="8"/>
      <c r="Y33" s="53"/>
      <c r="Z33" s="54"/>
      <c r="AA33" s="54"/>
      <c r="AB33" s="52"/>
      <c r="AC33" s="54"/>
      <c r="AD33" s="54"/>
      <c r="AE33" s="53"/>
      <c r="AF33" s="55"/>
      <c r="AG33" s="55"/>
      <c r="AH33" s="55"/>
      <c r="AI33" s="55"/>
      <c r="AJ33" s="55"/>
      <c r="AK33" s="53"/>
      <c r="AM33" s="55"/>
      <c r="AO33" s="55"/>
      <c r="AP33" s="55"/>
      <c r="AQ33" s="8"/>
      <c r="AS33" s="14"/>
      <c r="AT33" s="54"/>
      <c r="AU33" s="54"/>
      <c r="AV33" s="124"/>
      <c r="AW33" s="54"/>
      <c r="AX33" s="218"/>
      <c r="AY33" s="53"/>
      <c r="AZ33" s="55"/>
      <c r="BA33" s="55"/>
      <c r="BB33" s="55"/>
      <c r="BC33" s="55"/>
      <c r="BD33" s="55"/>
      <c r="BE33" s="53"/>
      <c r="BF33" s="55"/>
      <c r="BG33" s="55"/>
      <c r="BI33" s="55"/>
      <c r="BJ33" s="55"/>
      <c r="BK33" s="8" t="s">
        <v>508</v>
      </c>
      <c r="BM33" s="53">
        <v>4799908</v>
      </c>
      <c r="BN33" s="213">
        <v>0.27879999999999999</v>
      </c>
      <c r="BO33" s="213">
        <v>0.1124</v>
      </c>
      <c r="BP33" s="52">
        <v>29</v>
      </c>
      <c r="BQ33" s="213">
        <v>0.40280000000000005</v>
      </c>
      <c r="BR33" s="218">
        <v>12</v>
      </c>
      <c r="BS33" s="53"/>
      <c r="BT33" s="55"/>
      <c r="BU33" s="55"/>
      <c r="BV33" s="55"/>
      <c r="BW33" s="55"/>
      <c r="BX33" s="55"/>
      <c r="BY33" s="53"/>
      <c r="BZ33" s="55"/>
      <c r="CA33" s="55"/>
      <c r="CC33" s="55"/>
      <c r="CD33" s="55"/>
      <c r="CE33" s="53" t="s">
        <v>997</v>
      </c>
      <c r="CG33" s="53">
        <v>3943819</v>
      </c>
      <c r="CH33" s="54">
        <v>0.20799999999999999</v>
      </c>
      <c r="CI33" s="54">
        <v>-7.0999999999999994E-2</v>
      </c>
      <c r="CJ33" s="52">
        <v>20</v>
      </c>
      <c r="CK33" s="54">
        <v>0.27</v>
      </c>
      <c r="CL33" s="54">
        <v>-9.5000000000000001E-2</v>
      </c>
      <c r="CM33" s="53"/>
      <c r="CN33" s="55"/>
      <c r="CO33" s="55"/>
      <c r="CR33" s="56"/>
      <c r="CS33" s="53"/>
      <c r="CT33" s="55"/>
      <c r="CU33" s="55"/>
      <c r="CW33" s="55"/>
      <c r="CX33" s="55"/>
      <c r="CY33" s="8"/>
      <c r="DA33" s="53">
        <v>1920407</v>
      </c>
      <c r="DB33" s="54">
        <v>8.5000000000000006E-2</v>
      </c>
      <c r="DC33" s="54">
        <v>-0.123</v>
      </c>
      <c r="DD33" s="52">
        <v>8</v>
      </c>
      <c r="DE33" s="54">
        <v>0.108</v>
      </c>
      <c r="DF33" s="54">
        <v>-0.16200000000000001</v>
      </c>
      <c r="DG33" s="53"/>
      <c r="DH33" s="55"/>
      <c r="DI33" s="55"/>
      <c r="DL33" s="56"/>
      <c r="DM33" s="53"/>
      <c r="DN33" s="55"/>
      <c r="DO33" s="55"/>
      <c r="DQ33" s="55"/>
      <c r="DR33" s="55"/>
      <c r="DS33" s="8"/>
      <c r="DU33" s="53"/>
      <c r="DV33" s="54"/>
      <c r="DW33" s="54"/>
      <c r="DX33" s="52"/>
      <c r="DY33" s="54"/>
      <c r="DZ33" s="54"/>
      <c r="EA33" s="53"/>
      <c r="EC33" s="57"/>
      <c r="EF33" s="56"/>
      <c r="EG33" s="53"/>
      <c r="EH33" s="55"/>
      <c r="EI33" s="55"/>
      <c r="EK33" s="55"/>
      <c r="EL33" s="55"/>
      <c r="EM33" s="8"/>
      <c r="EO33" s="53"/>
      <c r="EP33" s="54"/>
      <c r="EQ33" s="54"/>
      <c r="ER33" s="52"/>
      <c r="ES33" s="54"/>
      <c r="ET33" s="54"/>
      <c r="EU33" s="53"/>
      <c r="EV33" s="55"/>
      <c r="EW33" s="55"/>
      <c r="EZ33" s="56"/>
      <c r="FA33" s="53"/>
      <c r="FB33" s="55"/>
      <c r="FC33" s="55"/>
      <c r="FE33" s="55"/>
      <c r="FF33" s="55"/>
      <c r="FG33" s="8"/>
      <c r="FI33" s="53"/>
      <c r="FJ33" s="54"/>
      <c r="FK33" s="54"/>
      <c r="FL33" s="52"/>
      <c r="FM33" s="54"/>
      <c r="FN33" s="54"/>
      <c r="FO33" s="53"/>
      <c r="FP33" s="55"/>
      <c r="FQ33" s="55"/>
      <c r="FT33" s="56"/>
      <c r="FU33" s="53"/>
      <c r="FV33" s="55"/>
      <c r="FW33" s="55"/>
      <c r="FY33" s="55"/>
      <c r="FZ33" s="55"/>
      <c r="GA33" s="66"/>
      <c r="GB33" s="60"/>
      <c r="GC33" s="60"/>
      <c r="GD33" s="61"/>
      <c r="GE33" s="52"/>
      <c r="GF33" s="62"/>
      <c r="GG33" s="61"/>
      <c r="GH33" s="52"/>
      <c r="GI33" s="63"/>
      <c r="GJ33" s="52"/>
      <c r="GK33" s="52"/>
      <c r="GL33" s="52"/>
      <c r="GM33" s="52"/>
      <c r="GN33" s="64"/>
      <c r="GO33" s="52"/>
      <c r="GP33" s="52"/>
      <c r="GQ33" s="52"/>
      <c r="GR33" s="52"/>
      <c r="GS33" s="52"/>
      <c r="GT33" s="52"/>
      <c r="GU33" s="66"/>
      <c r="GV33" s="60"/>
      <c r="GW33" s="60"/>
      <c r="GX33" s="61"/>
      <c r="GY33" s="52"/>
      <c r="GZ33" s="62"/>
      <c r="HA33" s="61"/>
      <c r="HB33" s="52"/>
      <c r="HC33" s="63"/>
      <c r="HD33" s="52"/>
      <c r="HE33" s="52"/>
      <c r="HF33" s="52"/>
      <c r="HG33" s="52"/>
      <c r="HH33" s="64"/>
      <c r="HI33" s="52"/>
      <c r="HJ33" s="52"/>
      <c r="HK33" s="52"/>
      <c r="HL33" s="52"/>
      <c r="HM33" s="52"/>
      <c r="HN33" s="52"/>
      <c r="HO33" s="66"/>
      <c r="HP33" s="60"/>
      <c r="HQ33" s="60"/>
      <c r="HR33" s="61"/>
      <c r="HS33" s="52"/>
      <c r="HT33" s="62"/>
      <c r="HU33" s="61"/>
      <c r="HV33" s="52"/>
      <c r="HW33" s="63"/>
      <c r="HX33" s="52"/>
      <c r="HY33" s="52"/>
      <c r="HZ33" s="52"/>
      <c r="IA33" s="52"/>
      <c r="IB33" s="64"/>
      <c r="IC33" s="52"/>
      <c r="ID33" s="52"/>
      <c r="IE33" s="52"/>
      <c r="IF33" s="52"/>
      <c r="IG33" s="52"/>
      <c r="IH33" s="52"/>
      <c r="II33" s="66"/>
      <c r="IJ33" s="60"/>
      <c r="IK33" s="60"/>
      <c r="IL33" s="61"/>
      <c r="IM33" s="52"/>
      <c r="IN33" s="62"/>
      <c r="IO33" s="61"/>
      <c r="IP33" s="52"/>
      <c r="IQ33" s="63"/>
      <c r="IR33" s="52"/>
      <c r="IS33" s="52"/>
      <c r="IT33" s="52"/>
      <c r="IU33" s="52"/>
      <c r="IV33" s="64"/>
      <c r="IW33" s="52"/>
      <c r="IX33" s="52"/>
      <c r="IY33" s="52"/>
      <c r="IZ33" s="52"/>
      <c r="JA33" s="52"/>
      <c r="JB33" s="52"/>
    </row>
    <row r="34" spans="1:262" s="9" customFormat="1" ht="13.5" customHeight="1" x14ac:dyDescent="0.25">
      <c r="A34" s="51" t="s">
        <v>321</v>
      </c>
      <c r="B34" s="52" t="s">
        <v>509</v>
      </c>
      <c r="C34" s="8"/>
      <c r="E34" s="53">
        <v>2344457</v>
      </c>
      <c r="F34" s="54">
        <v>0.12</v>
      </c>
      <c r="G34" s="54">
        <v>0.12</v>
      </c>
      <c r="H34" s="52">
        <v>13</v>
      </c>
      <c r="I34" s="54">
        <v>0.14899999999999999</v>
      </c>
      <c r="J34" s="55">
        <v>9</v>
      </c>
      <c r="K34" s="55"/>
      <c r="L34" s="55"/>
      <c r="M34" s="55"/>
      <c r="N34" s="55"/>
      <c r="O34" s="55"/>
      <c r="P34" s="55"/>
      <c r="Q34" s="53"/>
      <c r="R34" s="55"/>
      <c r="S34" s="55"/>
      <c r="U34" s="55"/>
      <c r="V34" s="55"/>
      <c r="W34" s="8"/>
      <c r="Y34" s="53"/>
      <c r="Z34" s="54"/>
      <c r="AA34" s="54"/>
      <c r="AB34" s="52"/>
      <c r="AC34" s="54"/>
      <c r="AD34" s="54"/>
      <c r="AE34" s="53"/>
      <c r="AF34" s="55"/>
      <c r="AG34" s="55"/>
      <c r="AH34" s="55"/>
      <c r="AI34" s="55"/>
      <c r="AJ34" s="55"/>
      <c r="AK34" s="53"/>
      <c r="AM34" s="55"/>
      <c r="AO34" s="55"/>
      <c r="AP34" s="55"/>
      <c r="AQ34" s="8"/>
      <c r="AS34" s="14"/>
      <c r="AT34" s="54"/>
      <c r="AU34" s="54"/>
      <c r="AV34" s="124"/>
      <c r="AW34" s="54"/>
      <c r="AX34" s="54"/>
      <c r="AY34" s="53"/>
      <c r="AZ34" s="55"/>
      <c r="BA34" s="55"/>
      <c r="BB34" s="55"/>
      <c r="BC34" s="55"/>
      <c r="BD34" s="55"/>
      <c r="BE34" s="53"/>
      <c r="BF34" s="55"/>
      <c r="BG34" s="55"/>
      <c r="BI34" s="55"/>
      <c r="BJ34" s="55"/>
      <c r="BK34" s="8"/>
      <c r="BM34" s="53"/>
      <c r="BN34" s="54" t="s">
        <v>284</v>
      </c>
      <c r="BO34" s="54" t="s">
        <v>284</v>
      </c>
      <c r="BP34" s="52" t="s">
        <v>284</v>
      </c>
      <c r="BQ34" s="54" t="s">
        <v>284</v>
      </c>
      <c r="BR34" s="54" t="s">
        <v>284</v>
      </c>
      <c r="BS34" s="53"/>
      <c r="BT34" s="55" t="s">
        <v>284</v>
      </c>
      <c r="BU34" s="55" t="s">
        <v>284</v>
      </c>
      <c r="BV34" s="55" t="s">
        <v>284</v>
      </c>
      <c r="BW34" s="55" t="s">
        <v>284</v>
      </c>
      <c r="BX34" s="55" t="s">
        <v>284</v>
      </c>
      <c r="BY34" s="53"/>
      <c r="BZ34" s="55"/>
      <c r="CA34" s="55"/>
      <c r="CC34" s="55"/>
      <c r="CD34" s="55"/>
      <c r="CE34" s="53"/>
      <c r="CG34" s="53"/>
      <c r="CH34" s="54"/>
      <c r="CI34" s="54"/>
      <c r="CJ34" s="52"/>
      <c r="CK34" s="54"/>
      <c r="CL34" s="54"/>
      <c r="CM34" s="53"/>
      <c r="CN34" s="55"/>
      <c r="CO34" s="55"/>
      <c r="CR34" s="56"/>
      <c r="CS34" s="53"/>
      <c r="CT34" s="55"/>
      <c r="CU34" s="55"/>
      <c r="CW34" s="55"/>
      <c r="CX34" s="55"/>
      <c r="CY34" s="8"/>
      <c r="DA34" s="53"/>
      <c r="DB34" s="54"/>
      <c r="DC34" s="54"/>
      <c r="DD34" s="52"/>
      <c r="DE34" s="54"/>
      <c r="DF34" s="54"/>
      <c r="DG34" s="53"/>
      <c r="DH34" s="55"/>
      <c r="DI34" s="55"/>
      <c r="DL34" s="56"/>
      <c r="DM34" s="53"/>
      <c r="DN34" s="55"/>
      <c r="DO34" s="55"/>
      <c r="DQ34" s="55"/>
      <c r="DR34" s="55"/>
      <c r="DS34" s="8"/>
      <c r="DU34" s="53"/>
      <c r="DV34" s="54"/>
      <c r="DW34" s="54"/>
      <c r="DX34" s="52"/>
      <c r="DY34" s="54"/>
      <c r="DZ34" s="54"/>
      <c r="EA34" s="53"/>
      <c r="EC34" s="57"/>
      <c r="EF34" s="56"/>
      <c r="EG34" s="53"/>
      <c r="EH34" s="55"/>
      <c r="EI34" s="55"/>
      <c r="EK34" s="55"/>
      <c r="EL34" s="55"/>
      <c r="EM34" s="8"/>
      <c r="EO34" s="53"/>
      <c r="EP34" s="54"/>
      <c r="EQ34" s="54"/>
      <c r="ER34" s="52"/>
      <c r="ES34" s="54"/>
      <c r="ET34" s="54"/>
      <c r="EU34" s="53"/>
      <c r="EV34" s="55"/>
      <c r="EW34" s="55"/>
      <c r="EZ34" s="56"/>
      <c r="FA34" s="53"/>
      <c r="FB34" s="55"/>
      <c r="FC34" s="55"/>
      <c r="FE34" s="55"/>
      <c r="FF34" s="55"/>
      <c r="FG34" s="8"/>
      <c r="FI34" s="53"/>
      <c r="FJ34" s="54"/>
      <c r="FK34" s="54"/>
      <c r="FL34" s="52"/>
      <c r="FM34" s="54"/>
      <c r="FN34" s="54"/>
      <c r="FO34" s="53"/>
      <c r="FP34" s="55"/>
      <c r="FQ34" s="55"/>
      <c r="FT34" s="56"/>
      <c r="FU34" s="53"/>
      <c r="FV34" s="55"/>
      <c r="FW34" s="55"/>
      <c r="FY34" s="55"/>
      <c r="FZ34" s="55"/>
      <c r="GA34" s="66"/>
      <c r="GB34" s="60"/>
      <c r="GC34" s="60"/>
      <c r="GD34" s="61"/>
      <c r="GE34" s="52"/>
      <c r="GF34" s="62"/>
      <c r="GG34" s="61"/>
      <c r="GH34" s="52"/>
      <c r="GI34" s="63"/>
      <c r="GJ34" s="52"/>
      <c r="GK34" s="52"/>
      <c r="GL34" s="52"/>
      <c r="GM34" s="52"/>
      <c r="GN34" s="64"/>
      <c r="GO34" s="52"/>
      <c r="GP34" s="52"/>
      <c r="GQ34" s="52"/>
      <c r="GR34" s="52"/>
      <c r="GS34" s="52"/>
      <c r="GT34" s="52"/>
      <c r="GU34" s="66"/>
      <c r="GV34" s="60"/>
      <c r="GW34" s="60"/>
      <c r="GX34" s="61"/>
      <c r="GY34" s="52"/>
      <c r="GZ34" s="62"/>
      <c r="HA34" s="61"/>
      <c r="HB34" s="52"/>
      <c r="HC34" s="63"/>
      <c r="HD34" s="52"/>
      <c r="HE34" s="52"/>
      <c r="HF34" s="52"/>
      <c r="HG34" s="52"/>
      <c r="HH34" s="64"/>
      <c r="HI34" s="52"/>
      <c r="HJ34" s="52"/>
      <c r="HK34" s="52"/>
      <c r="HL34" s="52"/>
      <c r="HM34" s="52"/>
      <c r="HN34" s="52"/>
      <c r="HO34" s="66"/>
      <c r="HP34" s="60"/>
      <c r="HQ34" s="60"/>
      <c r="HR34" s="61"/>
      <c r="HS34" s="52"/>
      <c r="HT34" s="62"/>
      <c r="HU34" s="61"/>
      <c r="HV34" s="52"/>
      <c r="HW34" s="63"/>
      <c r="HX34" s="52"/>
      <c r="HY34" s="52"/>
      <c r="HZ34" s="52"/>
      <c r="IA34" s="52"/>
      <c r="IB34" s="64"/>
      <c r="IC34" s="52"/>
      <c r="ID34" s="52"/>
      <c r="IE34" s="52"/>
      <c r="IF34" s="52"/>
      <c r="IG34" s="52"/>
      <c r="IH34" s="52"/>
      <c r="II34" s="66"/>
      <c r="IJ34" s="60"/>
      <c r="IK34" s="60"/>
      <c r="IL34" s="61"/>
      <c r="IM34" s="52"/>
      <c r="IN34" s="62"/>
      <c r="IO34" s="61"/>
      <c r="IP34" s="52"/>
      <c r="IQ34" s="63"/>
      <c r="IR34" s="52"/>
      <c r="IS34" s="52"/>
      <c r="IT34" s="52"/>
      <c r="IU34" s="52"/>
      <c r="IV34" s="64"/>
      <c r="IW34" s="52"/>
      <c r="IX34" s="52"/>
      <c r="IY34" s="52"/>
      <c r="IZ34" s="52"/>
      <c r="JA34" s="52"/>
      <c r="JB34" s="52"/>
    </row>
    <row r="35" spans="1:262" s="9" customFormat="1" ht="13.5" customHeight="1" x14ac:dyDescent="0.25">
      <c r="A35" s="51" t="s">
        <v>514</v>
      </c>
      <c r="B35" s="52" t="s">
        <v>511</v>
      </c>
      <c r="C35" s="8"/>
      <c r="E35" s="53">
        <v>392291</v>
      </c>
      <c r="F35" s="54">
        <v>0.02</v>
      </c>
      <c r="G35" s="54">
        <v>0.02</v>
      </c>
      <c r="H35" s="52">
        <v>0</v>
      </c>
      <c r="I35" s="54">
        <v>0</v>
      </c>
      <c r="J35" s="55">
        <v>0</v>
      </c>
      <c r="K35" s="53"/>
      <c r="L35" s="55"/>
      <c r="M35" s="55"/>
      <c r="N35" s="55"/>
      <c r="O35" s="55"/>
      <c r="P35" s="55"/>
      <c r="Q35" s="53"/>
      <c r="R35" s="55"/>
      <c r="S35" s="55"/>
      <c r="U35" s="55"/>
      <c r="V35" s="55"/>
      <c r="W35" s="8"/>
      <c r="Y35" s="53"/>
      <c r="Z35" s="197"/>
      <c r="AA35" s="54"/>
      <c r="AB35" s="52"/>
      <c r="AC35" s="197"/>
      <c r="AD35" s="54"/>
      <c r="AE35" s="53"/>
      <c r="AF35" s="55"/>
      <c r="AG35" s="55"/>
      <c r="AH35" s="55"/>
      <c r="AI35" s="55"/>
      <c r="AJ35" s="55"/>
      <c r="AK35" s="53"/>
      <c r="AM35" s="55"/>
      <c r="AO35" s="55"/>
      <c r="AP35" s="55"/>
      <c r="AQ35" s="8"/>
      <c r="AS35" s="14"/>
      <c r="AT35" s="54"/>
      <c r="AU35" s="54"/>
      <c r="AV35" s="124"/>
      <c r="AW35" s="54"/>
      <c r="AX35" s="54"/>
      <c r="AY35" s="53"/>
      <c r="AZ35" s="55"/>
      <c r="BA35" s="55"/>
      <c r="BB35" s="55"/>
      <c r="BC35" s="55"/>
      <c r="BD35" s="55"/>
      <c r="BE35" s="53"/>
      <c r="BF35" s="55"/>
      <c r="BG35" s="55"/>
      <c r="BI35" s="55"/>
      <c r="BJ35" s="55"/>
      <c r="BK35" s="8"/>
      <c r="BM35" s="53"/>
      <c r="BN35" s="54" t="s">
        <v>284</v>
      </c>
      <c r="BO35" s="54" t="s">
        <v>284</v>
      </c>
      <c r="BP35" s="52" t="s">
        <v>284</v>
      </c>
      <c r="BQ35" s="54" t="s">
        <v>284</v>
      </c>
      <c r="BR35" s="54" t="s">
        <v>284</v>
      </c>
      <c r="BS35" s="53"/>
      <c r="BT35" s="55" t="s">
        <v>284</v>
      </c>
      <c r="BU35" s="55" t="s">
        <v>284</v>
      </c>
      <c r="BV35" s="55" t="s">
        <v>284</v>
      </c>
      <c r="BW35" s="55" t="s">
        <v>284</v>
      </c>
      <c r="BX35" s="55" t="s">
        <v>284</v>
      </c>
      <c r="BY35" s="53"/>
      <c r="BZ35" s="55"/>
      <c r="CA35" s="55"/>
      <c r="CC35" s="55"/>
      <c r="CD35" s="55"/>
      <c r="CE35" s="53"/>
      <c r="CG35" s="53"/>
      <c r="CH35" s="54"/>
      <c r="CI35" s="54"/>
      <c r="CJ35" s="52"/>
      <c r="CK35" s="54"/>
      <c r="CL35" s="54"/>
      <c r="CM35" s="53"/>
      <c r="CN35" s="55"/>
      <c r="CO35" s="55"/>
      <c r="CR35" s="56"/>
      <c r="CS35" s="53"/>
      <c r="CT35" s="55"/>
      <c r="CU35" s="55"/>
      <c r="CW35" s="55"/>
      <c r="CX35" s="55"/>
      <c r="CY35" s="8"/>
      <c r="DA35" s="53">
        <v>412136</v>
      </c>
      <c r="DB35" s="54">
        <v>1.7999999999999999E-2</v>
      </c>
      <c r="DC35" s="54">
        <v>1.7999999999999999E-2</v>
      </c>
      <c r="DD35" s="52">
        <v>0</v>
      </c>
      <c r="DE35" s="54">
        <v>0</v>
      </c>
      <c r="DF35" s="54">
        <v>0</v>
      </c>
      <c r="DG35" s="53"/>
      <c r="DH35" s="55"/>
      <c r="DI35" s="55"/>
      <c r="DL35" s="56"/>
      <c r="DM35" s="53"/>
      <c r="DN35" s="55"/>
      <c r="DO35" s="55"/>
      <c r="DQ35" s="55"/>
      <c r="DR35" s="55"/>
      <c r="DS35" s="8"/>
      <c r="DU35" s="53"/>
      <c r="DV35" s="54"/>
      <c r="DW35" s="54"/>
      <c r="DX35" s="52"/>
      <c r="DY35" s="54"/>
      <c r="DZ35" s="54"/>
      <c r="EA35" s="53"/>
      <c r="EC35" s="57"/>
      <c r="EF35" s="56"/>
      <c r="EG35" s="53"/>
      <c r="EH35" s="55"/>
      <c r="EI35" s="55"/>
      <c r="EK35" s="55"/>
      <c r="EL35" s="55"/>
      <c r="EM35" s="8"/>
      <c r="EO35" s="53"/>
      <c r="EP35" s="54"/>
      <c r="EQ35" s="54"/>
      <c r="ER35" s="52"/>
      <c r="ES35" s="54"/>
      <c r="ET35" s="54"/>
      <c r="EU35" s="53"/>
      <c r="EV35" s="55"/>
      <c r="EW35" s="55"/>
      <c r="EZ35" s="56"/>
      <c r="FA35" s="53"/>
      <c r="FB35" s="55"/>
      <c r="FC35" s="55"/>
      <c r="FE35" s="55"/>
      <c r="FF35" s="55"/>
      <c r="FG35" s="8"/>
      <c r="FI35" s="53"/>
      <c r="FJ35" s="54"/>
      <c r="FK35" s="54"/>
      <c r="FL35" s="52"/>
      <c r="FM35" s="54"/>
      <c r="FN35" s="54"/>
      <c r="FO35" s="53"/>
      <c r="FP35" s="55"/>
      <c r="FQ35" s="55"/>
      <c r="FT35" s="56"/>
      <c r="FU35" s="53"/>
      <c r="FV35" s="55"/>
      <c r="FW35" s="55"/>
      <c r="FY35" s="55"/>
      <c r="FZ35" s="55"/>
      <c r="GA35" s="66"/>
      <c r="GB35" s="60"/>
      <c r="GC35" s="60"/>
      <c r="GD35" s="61"/>
      <c r="GE35" s="52"/>
      <c r="GF35" s="62"/>
      <c r="GG35" s="61"/>
      <c r="GH35" s="52"/>
      <c r="GI35" s="63"/>
      <c r="GJ35" s="52"/>
      <c r="GK35" s="52"/>
      <c r="GL35" s="52"/>
      <c r="GM35" s="52"/>
      <c r="GN35" s="64"/>
      <c r="GO35" s="52"/>
      <c r="GP35" s="52"/>
      <c r="GQ35" s="52"/>
      <c r="GR35" s="52"/>
      <c r="GS35" s="52"/>
      <c r="GT35" s="52"/>
      <c r="GU35" s="66"/>
      <c r="GV35" s="60"/>
      <c r="GW35" s="60"/>
      <c r="GX35" s="61"/>
      <c r="GY35" s="52"/>
      <c r="GZ35" s="62"/>
      <c r="HA35" s="61"/>
      <c r="HB35" s="52"/>
      <c r="HC35" s="63"/>
      <c r="HD35" s="52"/>
      <c r="HE35" s="52"/>
      <c r="HF35" s="52"/>
      <c r="HG35" s="52"/>
      <c r="HH35" s="64"/>
      <c r="HI35" s="52"/>
      <c r="HJ35" s="52"/>
      <c r="HK35" s="52"/>
      <c r="HL35" s="52"/>
      <c r="HM35" s="52"/>
      <c r="HN35" s="52"/>
      <c r="HO35" s="66"/>
      <c r="HP35" s="60"/>
      <c r="HQ35" s="60"/>
      <c r="HR35" s="61"/>
      <c r="HS35" s="52"/>
      <c r="HT35" s="62"/>
      <c r="HU35" s="61"/>
      <c r="HV35" s="52"/>
      <c r="HW35" s="63"/>
      <c r="HX35" s="52"/>
      <c r="HY35" s="52"/>
      <c r="HZ35" s="52"/>
      <c r="IA35" s="52"/>
      <c r="IB35" s="64"/>
      <c r="IC35" s="52"/>
      <c r="ID35" s="52"/>
      <c r="IE35" s="52"/>
      <c r="IF35" s="52"/>
      <c r="IG35" s="52"/>
      <c r="IH35" s="52"/>
      <c r="II35" s="66"/>
      <c r="IJ35" s="60"/>
      <c r="IK35" s="60"/>
      <c r="IL35" s="61"/>
      <c r="IM35" s="52"/>
      <c r="IN35" s="62"/>
      <c r="IO35" s="61"/>
      <c r="IP35" s="52"/>
      <c r="IQ35" s="63"/>
      <c r="IR35" s="52"/>
      <c r="IS35" s="52"/>
      <c r="IT35" s="52"/>
      <c r="IU35" s="52"/>
      <c r="IV35" s="64"/>
      <c r="IW35" s="52"/>
      <c r="IX35" s="52"/>
      <c r="IY35" s="52"/>
      <c r="IZ35" s="52"/>
      <c r="JA35" s="52"/>
      <c r="JB35" s="52"/>
    </row>
    <row r="36" spans="1:262" s="9" customFormat="1" ht="13.5" customHeight="1" x14ac:dyDescent="0.25">
      <c r="A36" s="51" t="s">
        <v>320</v>
      </c>
      <c r="B36" s="219" t="s">
        <v>516</v>
      </c>
      <c r="C36" s="8"/>
      <c r="E36" s="53">
        <v>494986</v>
      </c>
      <c r="F36" s="54">
        <v>2.5000000000000001E-2</v>
      </c>
      <c r="G36" s="55"/>
      <c r="H36" s="52">
        <v>0</v>
      </c>
      <c r="I36" s="54">
        <v>0</v>
      </c>
      <c r="J36" s="55">
        <v>0</v>
      </c>
      <c r="K36" s="53"/>
      <c r="L36" s="55"/>
      <c r="M36" s="55"/>
      <c r="N36" s="55"/>
      <c r="O36" s="55"/>
      <c r="P36" s="55"/>
      <c r="Q36" s="53"/>
      <c r="R36" s="55"/>
      <c r="S36" s="55"/>
      <c r="U36" s="55"/>
      <c r="V36" s="55"/>
      <c r="W36" s="8"/>
      <c r="Y36" s="53"/>
      <c r="Z36" s="197"/>
      <c r="AA36" s="54"/>
      <c r="AB36" s="52"/>
      <c r="AC36" s="197"/>
      <c r="AD36" s="54"/>
      <c r="AE36" s="53"/>
      <c r="AF36" s="55"/>
      <c r="AG36" s="55"/>
      <c r="AH36" s="55"/>
      <c r="AI36" s="55"/>
      <c r="AJ36" s="55"/>
      <c r="AK36" s="53"/>
      <c r="AM36" s="55"/>
      <c r="AO36" s="55"/>
      <c r="AP36" s="55"/>
      <c r="AQ36" s="8"/>
      <c r="AS36" s="14"/>
      <c r="AT36" s="54"/>
      <c r="AU36" s="54"/>
      <c r="AV36" s="124"/>
      <c r="AW36" s="54"/>
      <c r="AX36" s="54"/>
      <c r="AY36" s="53"/>
      <c r="AZ36" s="55"/>
      <c r="BA36" s="55"/>
      <c r="BB36" s="55"/>
      <c r="BC36" s="55"/>
      <c r="BD36" s="55"/>
      <c r="BE36" s="53"/>
      <c r="BF36" s="55"/>
      <c r="BG36" s="55"/>
      <c r="BI36" s="55"/>
      <c r="BJ36" s="55"/>
      <c r="BK36" s="8"/>
      <c r="BM36" s="53"/>
      <c r="BN36" s="54" t="s">
        <v>284</v>
      </c>
      <c r="BO36" s="54" t="s">
        <v>284</v>
      </c>
      <c r="BP36" s="52" t="s">
        <v>284</v>
      </c>
      <c r="BQ36" s="54" t="s">
        <v>284</v>
      </c>
      <c r="BR36" s="54" t="s">
        <v>284</v>
      </c>
      <c r="BS36" s="53"/>
      <c r="BT36" s="55" t="s">
        <v>284</v>
      </c>
      <c r="BU36" s="55" t="s">
        <v>284</v>
      </c>
      <c r="BV36" s="55" t="s">
        <v>284</v>
      </c>
      <c r="BW36" s="55" t="s">
        <v>284</v>
      </c>
      <c r="BX36" s="55" t="s">
        <v>284</v>
      </c>
      <c r="BY36" s="53"/>
      <c r="BZ36" s="55"/>
      <c r="CA36" s="55"/>
      <c r="CC36" s="55"/>
      <c r="CD36" s="55"/>
      <c r="CE36" s="53"/>
      <c r="CG36" s="53"/>
      <c r="CH36" s="54"/>
      <c r="CI36" s="54"/>
      <c r="CJ36" s="52"/>
      <c r="CK36" s="54"/>
      <c r="CL36" s="54"/>
      <c r="CM36" s="53"/>
      <c r="CN36" s="55"/>
      <c r="CO36" s="55"/>
      <c r="CR36" s="56"/>
      <c r="CS36" s="53"/>
      <c r="CT36" s="55"/>
      <c r="CU36" s="55"/>
      <c r="CW36" s="55"/>
      <c r="CX36" s="55"/>
      <c r="CY36" s="8"/>
      <c r="DA36" s="53"/>
      <c r="DB36" s="54"/>
      <c r="DC36" s="54"/>
      <c r="DD36" s="52"/>
      <c r="DE36" s="54"/>
      <c r="DF36" s="54"/>
      <c r="DG36" s="53"/>
      <c r="DH36" s="55"/>
      <c r="DI36" s="55"/>
      <c r="DL36" s="56"/>
      <c r="DM36" s="53"/>
      <c r="DN36" s="55"/>
      <c r="DO36" s="55"/>
      <c r="DQ36" s="55"/>
      <c r="DR36" s="55"/>
      <c r="DS36" s="8"/>
      <c r="DU36" s="53"/>
      <c r="DV36" s="54"/>
      <c r="DW36" s="54"/>
      <c r="DX36" s="52"/>
      <c r="DY36" s="54"/>
      <c r="DZ36" s="54"/>
      <c r="EA36" s="53"/>
      <c r="EC36" s="57"/>
      <c r="EF36" s="56"/>
      <c r="EG36" s="53"/>
      <c r="EH36" s="55"/>
      <c r="EI36" s="55"/>
      <c r="EK36" s="55"/>
      <c r="EL36" s="55"/>
      <c r="EM36" s="8"/>
      <c r="EO36" s="53"/>
      <c r="EP36" s="54"/>
      <c r="EQ36" s="54"/>
      <c r="ER36" s="52"/>
      <c r="ES36" s="54"/>
      <c r="ET36" s="54"/>
      <c r="EU36" s="53"/>
      <c r="EV36" s="55"/>
      <c r="EW36" s="55"/>
      <c r="EZ36" s="56"/>
      <c r="FA36" s="53"/>
      <c r="FB36" s="55"/>
      <c r="FC36" s="55"/>
      <c r="FE36" s="55"/>
      <c r="FF36" s="55"/>
      <c r="FG36" s="8"/>
      <c r="FI36" s="53"/>
      <c r="FJ36" s="54"/>
      <c r="FK36" s="54"/>
      <c r="FL36" s="52"/>
      <c r="FM36" s="54"/>
      <c r="FN36" s="54"/>
      <c r="FO36" s="53"/>
      <c r="FP36" s="55"/>
      <c r="FQ36" s="55"/>
      <c r="FT36" s="56"/>
      <c r="FU36" s="53"/>
      <c r="FV36" s="55"/>
      <c r="FW36" s="55"/>
      <c r="FY36" s="55"/>
      <c r="FZ36" s="55"/>
      <c r="GA36" s="66"/>
      <c r="GB36" s="60"/>
      <c r="GC36" s="60"/>
      <c r="GD36" s="61"/>
      <c r="GE36" s="52"/>
      <c r="GF36" s="62"/>
      <c r="GG36" s="61"/>
      <c r="GH36" s="52"/>
      <c r="GI36" s="63"/>
      <c r="GJ36" s="52"/>
      <c r="GK36" s="52"/>
      <c r="GL36" s="52"/>
      <c r="GM36" s="52"/>
      <c r="GN36" s="64"/>
      <c r="GO36" s="52"/>
      <c r="GP36" s="52"/>
      <c r="GQ36" s="52"/>
      <c r="GR36" s="52"/>
      <c r="GS36" s="52"/>
      <c r="GT36" s="52"/>
      <c r="GU36" s="66"/>
      <c r="GV36" s="60"/>
      <c r="GW36" s="60"/>
      <c r="GX36" s="61"/>
      <c r="GY36" s="52"/>
      <c r="GZ36" s="62"/>
      <c r="HA36" s="61"/>
      <c r="HB36" s="52"/>
      <c r="HC36" s="63"/>
      <c r="HD36" s="52"/>
      <c r="HE36" s="52"/>
      <c r="HF36" s="52"/>
      <c r="HG36" s="52"/>
      <c r="HH36" s="64"/>
      <c r="HI36" s="52"/>
      <c r="HJ36" s="52"/>
      <c r="HK36" s="52"/>
      <c r="HL36" s="52"/>
      <c r="HM36" s="52"/>
      <c r="HN36" s="52"/>
      <c r="HO36" s="66"/>
      <c r="HP36" s="60"/>
      <c r="HQ36" s="60"/>
      <c r="HR36" s="61"/>
      <c r="HS36" s="52"/>
      <c r="HT36" s="62"/>
      <c r="HU36" s="61"/>
      <c r="HV36" s="52"/>
      <c r="HW36" s="63"/>
      <c r="HX36" s="52"/>
      <c r="HY36" s="52"/>
      <c r="HZ36" s="52"/>
      <c r="IA36" s="52"/>
      <c r="IB36" s="64"/>
      <c r="IC36" s="52"/>
      <c r="ID36" s="52"/>
      <c r="IE36" s="52"/>
      <c r="IF36" s="52"/>
      <c r="IG36" s="52"/>
      <c r="IH36" s="52"/>
      <c r="II36" s="66"/>
      <c r="IJ36" s="60"/>
      <c r="IK36" s="60"/>
      <c r="IL36" s="61"/>
      <c r="IM36" s="52"/>
      <c r="IN36" s="62"/>
      <c r="IO36" s="61"/>
      <c r="IP36" s="52"/>
      <c r="IQ36" s="63"/>
      <c r="IR36" s="52"/>
      <c r="IS36" s="52"/>
      <c r="IT36" s="52"/>
      <c r="IU36" s="52"/>
      <c r="IV36" s="64"/>
      <c r="IW36" s="52"/>
      <c r="IX36" s="52"/>
      <c r="IY36" s="52"/>
      <c r="IZ36" s="52"/>
      <c r="JA36" s="52"/>
      <c r="JB36" s="52"/>
    </row>
    <row r="37" spans="1:262" s="9" customFormat="1" ht="13.5" customHeight="1" x14ac:dyDescent="0.25">
      <c r="A37" s="177" t="s">
        <v>1024</v>
      </c>
      <c r="B37" s="53" t="s">
        <v>1003</v>
      </c>
      <c r="C37" s="8"/>
      <c r="E37" s="53"/>
      <c r="F37" s="54"/>
      <c r="G37" s="55"/>
      <c r="H37" s="52"/>
      <c r="I37" s="54"/>
      <c r="J37" s="55"/>
      <c r="K37" s="53"/>
      <c r="L37" s="55"/>
      <c r="M37" s="55"/>
      <c r="N37" s="55"/>
      <c r="O37" s="55"/>
      <c r="P37" s="55"/>
      <c r="Q37" s="53"/>
      <c r="R37" s="55"/>
      <c r="S37" s="55"/>
      <c r="U37" s="55"/>
      <c r="V37" s="55"/>
      <c r="W37" s="8"/>
      <c r="Y37" s="53"/>
      <c r="Z37" s="54"/>
      <c r="AA37" s="54"/>
      <c r="AB37" s="52"/>
      <c r="AC37" s="54"/>
      <c r="AD37" s="54"/>
      <c r="AE37" s="53"/>
      <c r="AF37" s="55"/>
      <c r="AG37" s="55"/>
      <c r="AH37" s="55"/>
      <c r="AI37" s="55"/>
      <c r="AJ37" s="55"/>
      <c r="AK37" s="53"/>
      <c r="AM37" s="55"/>
      <c r="AO37" s="55"/>
      <c r="AP37" s="55"/>
      <c r="AQ37" s="8"/>
      <c r="AS37" s="14"/>
      <c r="AT37" s="54"/>
      <c r="AU37" s="54"/>
      <c r="AV37" s="124"/>
      <c r="AW37" s="54"/>
      <c r="AX37" s="54"/>
      <c r="AY37" s="53"/>
      <c r="AZ37" s="55"/>
      <c r="BA37" s="55"/>
      <c r="BB37" s="55"/>
      <c r="BC37" s="55"/>
      <c r="BD37" s="55"/>
      <c r="BE37" s="53"/>
      <c r="BF37" s="55"/>
      <c r="BG37" s="55"/>
      <c r="BI37" s="55"/>
      <c r="BJ37" s="55"/>
      <c r="BK37" s="8"/>
      <c r="BM37" s="53"/>
      <c r="BN37" s="54"/>
      <c r="BO37" s="54"/>
      <c r="BP37" s="52"/>
      <c r="BQ37" s="54"/>
      <c r="BR37" s="54"/>
      <c r="BS37" s="53"/>
      <c r="BT37" s="55"/>
      <c r="BU37" s="55"/>
      <c r="BV37" s="55"/>
      <c r="BW37" s="55"/>
      <c r="BX37" s="55"/>
      <c r="BY37" s="53"/>
      <c r="BZ37" s="55"/>
      <c r="CA37" s="55"/>
      <c r="CC37" s="55"/>
      <c r="CD37" s="55"/>
      <c r="CE37" s="53" t="s">
        <v>1003</v>
      </c>
      <c r="CG37" s="53">
        <v>549734</v>
      </c>
      <c r="CH37" s="54">
        <v>2.9000000000000001E-2</v>
      </c>
      <c r="CI37" s="54">
        <v>2.9000000000000001E-2</v>
      </c>
      <c r="CJ37" s="52">
        <v>0</v>
      </c>
      <c r="CK37" s="54">
        <v>0</v>
      </c>
      <c r="CL37" s="54">
        <v>0</v>
      </c>
      <c r="CM37" s="53"/>
      <c r="CN37" s="55"/>
      <c r="CO37" s="55"/>
      <c r="CR37" s="56"/>
      <c r="CS37" s="53"/>
      <c r="CT37" s="55"/>
      <c r="CU37" s="55"/>
      <c r="CW37" s="55"/>
      <c r="CX37" s="55"/>
      <c r="CY37" s="8"/>
      <c r="DA37" s="53"/>
      <c r="DB37" s="54"/>
      <c r="DC37" s="54"/>
      <c r="DD37" s="52"/>
      <c r="DE37" s="54"/>
      <c r="DF37" s="54"/>
      <c r="DG37" s="53"/>
      <c r="DH37" s="55"/>
      <c r="DI37" s="55"/>
      <c r="DL37" s="56"/>
      <c r="DM37" s="53"/>
      <c r="DN37" s="55"/>
      <c r="DO37" s="55"/>
      <c r="DQ37" s="55"/>
      <c r="DR37" s="55"/>
      <c r="DS37" s="8"/>
      <c r="DU37" s="53"/>
      <c r="DV37" s="54"/>
      <c r="DW37" s="54"/>
      <c r="DX37" s="52"/>
      <c r="DY37" s="54"/>
      <c r="DZ37" s="54"/>
      <c r="EA37" s="53"/>
      <c r="EC37" s="57"/>
      <c r="EF37" s="56"/>
      <c r="EG37" s="53"/>
      <c r="EH37" s="55"/>
      <c r="EI37" s="55"/>
      <c r="EK37" s="55"/>
      <c r="EL37" s="55"/>
      <c r="EM37" s="8"/>
      <c r="EO37" s="53"/>
      <c r="EP37" s="54"/>
      <c r="EQ37" s="54"/>
      <c r="ER37" s="52"/>
      <c r="ES37" s="54"/>
      <c r="ET37" s="54"/>
      <c r="EU37" s="53"/>
      <c r="EV37" s="55"/>
      <c r="EW37" s="55"/>
      <c r="EZ37" s="56"/>
      <c r="FA37" s="53"/>
      <c r="FB37" s="55"/>
      <c r="FC37" s="55"/>
      <c r="FE37" s="55"/>
      <c r="FF37" s="55"/>
      <c r="FG37" s="8"/>
      <c r="FI37" s="53"/>
      <c r="FJ37" s="54"/>
      <c r="FK37" s="54"/>
      <c r="FL37" s="52"/>
      <c r="FM37" s="54"/>
      <c r="FN37" s="54"/>
      <c r="FO37" s="53"/>
      <c r="FP37" s="55"/>
      <c r="FQ37" s="55"/>
      <c r="FT37" s="56"/>
      <c r="FU37" s="53"/>
      <c r="FV37" s="55"/>
      <c r="FW37" s="55"/>
      <c r="FY37" s="55"/>
      <c r="FZ37" s="55"/>
      <c r="GA37" s="66"/>
      <c r="GB37" s="60"/>
      <c r="GC37" s="60"/>
      <c r="GD37" s="61"/>
      <c r="GE37" s="52"/>
      <c r="GF37" s="62"/>
      <c r="GG37" s="61"/>
      <c r="GH37" s="52"/>
      <c r="GI37" s="63"/>
      <c r="GJ37" s="52"/>
      <c r="GK37" s="52"/>
      <c r="GL37" s="52"/>
      <c r="GM37" s="52"/>
      <c r="GN37" s="64"/>
      <c r="GO37" s="52"/>
      <c r="GP37" s="52"/>
      <c r="GQ37" s="52"/>
      <c r="GR37" s="52"/>
      <c r="GS37" s="52"/>
      <c r="GT37" s="52"/>
      <c r="GU37" s="66"/>
      <c r="GV37" s="60"/>
      <c r="GW37" s="60"/>
      <c r="GX37" s="61"/>
      <c r="GY37" s="52"/>
      <c r="GZ37" s="62"/>
      <c r="HA37" s="61"/>
      <c r="HB37" s="52"/>
      <c r="HC37" s="63"/>
      <c r="HD37" s="52"/>
      <c r="HE37" s="52"/>
      <c r="HF37" s="52"/>
      <c r="HG37" s="52"/>
      <c r="HH37" s="64"/>
      <c r="HI37" s="52"/>
      <c r="HJ37" s="52"/>
      <c r="HK37" s="52"/>
      <c r="HL37" s="52"/>
      <c r="HM37" s="52"/>
      <c r="HN37" s="52"/>
      <c r="HO37" s="66"/>
      <c r="HP37" s="60"/>
      <c r="HQ37" s="60"/>
      <c r="HR37" s="61"/>
      <c r="HS37" s="52"/>
      <c r="HT37" s="62"/>
      <c r="HU37" s="61"/>
      <c r="HV37" s="52"/>
      <c r="HW37" s="63"/>
      <c r="HX37" s="52"/>
      <c r="HY37" s="52"/>
      <c r="HZ37" s="52"/>
      <c r="IA37" s="52"/>
      <c r="IB37" s="64"/>
      <c r="IC37" s="52"/>
      <c r="ID37" s="52"/>
      <c r="IE37" s="52"/>
      <c r="IF37" s="52"/>
      <c r="IG37" s="52"/>
      <c r="IH37" s="52"/>
      <c r="II37" s="66"/>
      <c r="IJ37" s="60"/>
      <c r="IK37" s="60"/>
      <c r="IL37" s="61"/>
      <c r="IM37" s="52"/>
      <c r="IN37" s="62"/>
      <c r="IO37" s="61"/>
      <c r="IP37" s="52"/>
      <c r="IQ37" s="63"/>
      <c r="IR37" s="52"/>
      <c r="IS37" s="52"/>
      <c r="IT37" s="52"/>
      <c r="IU37" s="52"/>
      <c r="IV37" s="64"/>
      <c r="IW37" s="52"/>
      <c r="IX37" s="52"/>
      <c r="IY37" s="52"/>
      <c r="IZ37" s="52"/>
      <c r="JA37" s="52"/>
      <c r="JB37" s="52"/>
    </row>
    <row r="38" spans="1:262" s="9" customFormat="1" ht="13.5" customHeight="1" x14ac:dyDescent="0.25">
      <c r="A38" s="177" t="s">
        <v>1028</v>
      </c>
      <c r="B38" s="53" t="s">
        <v>1004</v>
      </c>
      <c r="C38" s="8"/>
      <c r="E38" s="53"/>
      <c r="F38" s="54"/>
      <c r="G38" s="55"/>
      <c r="H38" s="52"/>
      <c r="I38" s="54"/>
      <c r="J38" s="55"/>
      <c r="K38" s="53"/>
      <c r="L38" s="55"/>
      <c r="M38" s="55"/>
      <c r="N38" s="55"/>
      <c r="O38" s="55"/>
      <c r="P38" s="55"/>
      <c r="Q38" s="53"/>
      <c r="R38" s="55"/>
      <c r="S38" s="55"/>
      <c r="U38" s="55"/>
      <c r="V38" s="55"/>
      <c r="W38" s="8"/>
      <c r="Y38" s="53"/>
      <c r="Z38" s="54"/>
      <c r="AA38" s="54"/>
      <c r="AB38" s="52"/>
      <c r="AC38" s="54"/>
      <c r="AD38" s="54"/>
      <c r="AE38" s="53"/>
      <c r="AF38" s="55"/>
      <c r="AG38" s="55"/>
      <c r="AH38" s="55"/>
      <c r="AI38" s="55"/>
      <c r="AJ38" s="55"/>
      <c r="AK38" s="53"/>
      <c r="AM38" s="55"/>
      <c r="AO38" s="55"/>
      <c r="AP38" s="55"/>
      <c r="AQ38" s="8"/>
      <c r="AS38" s="53"/>
      <c r="AT38" s="72"/>
      <c r="AU38" s="54"/>
      <c r="AV38" s="125"/>
      <c r="AW38" s="54"/>
      <c r="AX38" s="54"/>
      <c r="AY38" s="53"/>
      <c r="AZ38" s="55"/>
      <c r="BA38" s="55"/>
      <c r="BB38" s="55"/>
      <c r="BC38" s="55"/>
      <c r="BD38" s="55"/>
      <c r="BE38" s="53"/>
      <c r="BF38" s="55"/>
      <c r="BG38" s="55"/>
      <c r="BI38" s="55"/>
      <c r="BJ38" s="55"/>
      <c r="BK38" s="8"/>
      <c r="BM38" s="53"/>
      <c r="BN38" s="54"/>
      <c r="BO38" s="54"/>
      <c r="BP38" s="52"/>
      <c r="BQ38" s="54"/>
      <c r="BR38" s="54"/>
      <c r="BS38" s="53"/>
      <c r="BT38" s="55"/>
      <c r="BU38" s="55"/>
      <c r="BV38" s="55"/>
      <c r="BW38" s="55"/>
      <c r="BX38" s="55"/>
      <c r="BY38" s="53"/>
      <c r="BZ38" s="55"/>
      <c r="CA38" s="55"/>
      <c r="CC38" s="55"/>
      <c r="CD38" s="55"/>
      <c r="CE38" s="53" t="s">
        <v>1004</v>
      </c>
      <c r="CG38" s="53">
        <v>266343</v>
      </c>
      <c r="CH38" s="54">
        <v>1.4E-2</v>
      </c>
      <c r="CI38" s="54">
        <v>1.4E-2</v>
      </c>
      <c r="CJ38" s="52">
        <v>0</v>
      </c>
      <c r="CK38" s="54">
        <v>0</v>
      </c>
      <c r="CL38" s="54">
        <v>0</v>
      </c>
      <c r="CM38" s="53"/>
      <c r="CN38" s="55"/>
      <c r="CO38" s="55"/>
      <c r="CR38" s="56"/>
      <c r="CS38" s="53"/>
      <c r="CT38" s="55"/>
      <c r="CU38" s="55"/>
      <c r="CW38" s="55"/>
      <c r="CX38" s="55"/>
      <c r="CY38" s="8"/>
      <c r="DA38" s="53"/>
      <c r="DB38" s="54"/>
      <c r="DC38" s="54"/>
      <c r="DD38" s="52"/>
      <c r="DE38" s="54"/>
      <c r="DF38" s="54"/>
      <c r="DG38" s="53"/>
      <c r="DH38" s="55"/>
      <c r="DI38" s="55"/>
      <c r="DL38" s="56"/>
      <c r="DM38" s="53"/>
      <c r="DN38" s="55"/>
      <c r="DO38" s="55"/>
      <c r="DQ38" s="55"/>
      <c r="DR38" s="55"/>
      <c r="DS38" s="8"/>
      <c r="DU38" s="53"/>
      <c r="DV38" s="54"/>
      <c r="DW38" s="54"/>
      <c r="DX38" s="52"/>
      <c r="DY38" s="54"/>
      <c r="DZ38" s="54"/>
      <c r="EA38" s="53"/>
      <c r="EC38" s="57"/>
      <c r="EF38" s="56"/>
      <c r="EG38" s="53"/>
      <c r="EH38" s="55"/>
      <c r="EI38" s="55"/>
      <c r="EK38" s="55"/>
      <c r="EL38" s="55"/>
      <c r="EM38" s="8"/>
      <c r="EO38" s="53"/>
      <c r="EP38" s="54"/>
      <c r="EQ38" s="54"/>
      <c r="ER38" s="52"/>
      <c r="ES38" s="54"/>
      <c r="ET38" s="54"/>
      <c r="EU38" s="53"/>
      <c r="EV38" s="55"/>
      <c r="EW38" s="55"/>
      <c r="EZ38" s="56"/>
      <c r="FA38" s="53"/>
      <c r="FB38" s="55"/>
      <c r="FC38" s="55"/>
      <c r="FE38" s="55"/>
      <c r="FF38" s="55"/>
      <c r="FG38" s="8"/>
      <c r="FI38" s="53"/>
      <c r="FJ38" s="54"/>
      <c r="FK38" s="54"/>
      <c r="FL38" s="52"/>
      <c r="FM38" s="54"/>
      <c r="FN38" s="54"/>
      <c r="FO38" s="53"/>
      <c r="FP38" s="55"/>
      <c r="FQ38" s="55"/>
      <c r="FT38" s="56"/>
      <c r="FU38" s="53"/>
      <c r="FV38" s="55"/>
      <c r="FW38" s="55"/>
      <c r="FY38" s="55"/>
      <c r="FZ38" s="55"/>
      <c r="GA38" s="66"/>
      <c r="GB38" s="60"/>
      <c r="GC38" s="60"/>
      <c r="GD38" s="61"/>
      <c r="GE38" s="53"/>
      <c r="GF38" s="53"/>
      <c r="GG38" s="54"/>
      <c r="GH38" s="53"/>
      <c r="GI38" s="63"/>
      <c r="GJ38" s="52"/>
      <c r="GK38" s="52"/>
      <c r="GL38" s="52"/>
      <c r="GM38" s="52"/>
      <c r="GN38" s="64"/>
      <c r="GO38" s="52"/>
      <c r="GP38" s="52"/>
      <c r="GQ38" s="52"/>
      <c r="GR38" s="52"/>
      <c r="GS38" s="52"/>
      <c r="GT38" s="52"/>
      <c r="GU38" s="66"/>
      <c r="GV38" s="60"/>
      <c r="GW38" s="60"/>
      <c r="GX38" s="61"/>
      <c r="GY38" s="53"/>
      <c r="GZ38" s="53"/>
      <c r="HA38" s="54"/>
      <c r="HB38" s="53"/>
      <c r="HC38" s="63"/>
      <c r="HD38" s="52"/>
      <c r="HE38" s="52"/>
      <c r="HF38" s="52"/>
      <c r="HG38" s="52"/>
      <c r="HH38" s="64"/>
      <c r="HI38" s="52"/>
      <c r="HJ38" s="52"/>
      <c r="HK38" s="52"/>
      <c r="HL38" s="52"/>
      <c r="HM38" s="52"/>
      <c r="HN38" s="52"/>
      <c r="HO38" s="66"/>
      <c r="HP38" s="60"/>
      <c r="HQ38" s="60"/>
      <c r="HR38" s="61"/>
      <c r="HS38" s="53"/>
      <c r="HT38" s="53"/>
      <c r="HU38" s="54"/>
      <c r="HV38" s="53"/>
      <c r="HW38" s="63"/>
      <c r="HX38" s="52"/>
      <c r="HY38" s="52"/>
      <c r="HZ38" s="52"/>
      <c r="IA38" s="52"/>
      <c r="IB38" s="64"/>
      <c r="IC38" s="52"/>
      <c r="ID38" s="52"/>
      <c r="IE38" s="52"/>
      <c r="IF38" s="52"/>
      <c r="IG38" s="52"/>
      <c r="IH38" s="52"/>
      <c r="II38" s="66"/>
      <c r="IJ38" s="60"/>
      <c r="IK38" s="60"/>
      <c r="IL38" s="61"/>
      <c r="IM38" s="53"/>
      <c r="IN38" s="53"/>
      <c r="IO38" s="54"/>
      <c r="IP38" s="53"/>
      <c r="IQ38" s="63"/>
      <c r="IR38" s="52"/>
      <c r="IS38" s="52"/>
      <c r="IT38" s="52"/>
      <c r="IU38" s="52"/>
      <c r="IV38" s="64"/>
      <c r="IW38" s="52"/>
      <c r="IX38" s="52"/>
      <c r="IY38" s="52"/>
      <c r="IZ38" s="52"/>
      <c r="JA38" s="52"/>
      <c r="JB38" s="52"/>
    </row>
    <row r="39" spans="1:262" s="9" customFormat="1" ht="13.5" customHeight="1" x14ac:dyDescent="0.25">
      <c r="A39" s="177" t="s">
        <v>1025</v>
      </c>
      <c r="B39" s="53" t="s">
        <v>1005</v>
      </c>
      <c r="C39" s="8"/>
      <c r="E39" s="53"/>
      <c r="F39" s="54"/>
      <c r="G39" s="55"/>
      <c r="H39" s="52"/>
      <c r="I39" s="54"/>
      <c r="J39" s="55"/>
      <c r="K39" s="53"/>
      <c r="L39" s="55"/>
      <c r="M39" s="55"/>
      <c r="N39" s="55"/>
      <c r="O39" s="55"/>
      <c r="P39" s="55"/>
      <c r="Q39" s="53"/>
      <c r="R39" s="55"/>
      <c r="S39" s="55"/>
      <c r="U39" s="55"/>
      <c r="V39" s="55"/>
      <c r="W39" s="8"/>
      <c r="Y39" s="53"/>
      <c r="Z39" s="54"/>
      <c r="AA39" s="54"/>
      <c r="AB39" s="52"/>
      <c r="AC39" s="54"/>
      <c r="AD39" s="54"/>
      <c r="AE39" s="53"/>
      <c r="AF39" s="55"/>
      <c r="AG39" s="55"/>
      <c r="AH39" s="55"/>
      <c r="AI39" s="55"/>
      <c r="AJ39" s="55"/>
      <c r="AK39" s="53"/>
      <c r="AM39" s="55"/>
      <c r="AO39" s="55"/>
      <c r="AP39" s="55"/>
      <c r="AQ39" s="8"/>
      <c r="AS39" s="53"/>
      <c r="AT39" s="72"/>
      <c r="AU39" s="54"/>
      <c r="AV39" s="125"/>
      <c r="AW39" s="54"/>
      <c r="AX39" s="54"/>
      <c r="AY39" s="53"/>
      <c r="AZ39" s="55"/>
      <c r="BA39" s="55"/>
      <c r="BB39" s="55"/>
      <c r="BC39" s="55"/>
      <c r="BD39" s="55"/>
      <c r="BE39" s="53"/>
      <c r="BF39" s="55"/>
      <c r="BG39" s="55"/>
      <c r="BI39" s="55"/>
      <c r="BJ39" s="55"/>
      <c r="BK39" s="8"/>
      <c r="BM39" s="53"/>
      <c r="BN39" s="54"/>
      <c r="BO39" s="54"/>
      <c r="BP39" s="52"/>
      <c r="BQ39" s="54"/>
      <c r="BR39" s="54"/>
      <c r="BS39" s="53"/>
      <c r="BT39" s="55"/>
      <c r="BU39" s="55"/>
      <c r="BV39" s="55"/>
      <c r="BW39" s="55"/>
      <c r="BX39" s="55"/>
      <c r="BY39" s="53"/>
      <c r="BZ39" s="55"/>
      <c r="CA39" s="55"/>
      <c r="CC39" s="55"/>
      <c r="CD39" s="55"/>
      <c r="CE39" s="53" t="s">
        <v>1005</v>
      </c>
      <c r="CG39" s="53">
        <v>222491</v>
      </c>
      <c r="CH39" s="54">
        <v>1.2E-2</v>
      </c>
      <c r="CI39" s="54">
        <v>0</v>
      </c>
      <c r="CJ39" s="52">
        <v>0</v>
      </c>
      <c r="CK39" s="54">
        <v>0</v>
      </c>
      <c r="CL39" s="54">
        <v>0</v>
      </c>
      <c r="CM39" s="53"/>
      <c r="CN39" s="55"/>
      <c r="CO39" s="55"/>
      <c r="CR39" s="56"/>
      <c r="CS39" s="53"/>
      <c r="CT39" s="55"/>
      <c r="CU39" s="55"/>
      <c r="CW39" s="55"/>
      <c r="CX39" s="55"/>
      <c r="CY39" s="8"/>
      <c r="DA39" s="53">
        <v>176339</v>
      </c>
      <c r="DB39" s="54">
        <v>8.0000000000000002E-3</v>
      </c>
      <c r="DC39" s="54">
        <v>-4.0000000000000001E-3</v>
      </c>
      <c r="DD39" s="52">
        <v>0</v>
      </c>
      <c r="DE39" s="54">
        <v>0</v>
      </c>
      <c r="DF39" s="54">
        <v>0</v>
      </c>
      <c r="DG39" s="53"/>
      <c r="DH39" s="55"/>
      <c r="DI39" s="55"/>
      <c r="DL39" s="56"/>
      <c r="DM39" s="53"/>
      <c r="DN39" s="55"/>
      <c r="DO39" s="55"/>
      <c r="DQ39" s="55"/>
      <c r="DR39" s="55"/>
      <c r="DS39" s="8"/>
      <c r="DU39" s="53"/>
      <c r="DV39" s="54"/>
      <c r="DW39" s="54"/>
      <c r="DX39" s="52"/>
      <c r="DY39" s="54"/>
      <c r="DZ39" s="54"/>
      <c r="EA39" s="53"/>
      <c r="EC39" s="57"/>
      <c r="EF39" s="56"/>
      <c r="EG39" s="53"/>
      <c r="EH39" s="55"/>
      <c r="EI39" s="55"/>
      <c r="EK39" s="55"/>
      <c r="EL39" s="55"/>
      <c r="EM39" s="8"/>
      <c r="EO39" s="53"/>
      <c r="EP39" s="54"/>
      <c r="EQ39" s="54"/>
      <c r="ER39" s="52"/>
      <c r="ES39" s="54"/>
      <c r="ET39" s="54"/>
      <c r="EU39" s="53"/>
      <c r="EV39" s="55"/>
      <c r="EW39" s="55"/>
      <c r="EZ39" s="56"/>
      <c r="FA39" s="53"/>
      <c r="FB39" s="55"/>
      <c r="FC39" s="55"/>
      <c r="FE39" s="55"/>
      <c r="FF39" s="55"/>
      <c r="FG39" s="8"/>
      <c r="FI39" s="53"/>
      <c r="FJ39" s="54"/>
      <c r="FK39" s="54"/>
      <c r="FL39" s="52"/>
      <c r="FM39" s="54"/>
      <c r="FN39" s="54"/>
      <c r="FO39" s="53"/>
      <c r="FP39" s="55"/>
      <c r="FQ39" s="55"/>
      <c r="FT39" s="56"/>
      <c r="FU39" s="53"/>
      <c r="FV39" s="55"/>
      <c r="FW39" s="55"/>
      <c r="FY39" s="55"/>
      <c r="FZ39" s="55"/>
      <c r="GA39" s="66"/>
      <c r="GB39" s="60"/>
      <c r="GC39" s="60"/>
      <c r="GD39" s="61"/>
      <c r="GE39" s="52"/>
      <c r="GF39" s="62"/>
      <c r="GG39" s="61"/>
      <c r="GH39" s="52"/>
      <c r="GI39" s="63"/>
      <c r="GJ39" s="52"/>
      <c r="GK39" s="52"/>
      <c r="GL39" s="52"/>
      <c r="GM39" s="52"/>
      <c r="GN39" s="64"/>
      <c r="GO39" s="52"/>
      <c r="GP39" s="52"/>
      <c r="GQ39" s="52"/>
      <c r="GR39" s="52"/>
      <c r="GS39" s="52"/>
      <c r="GT39" s="52"/>
      <c r="GU39" s="66"/>
      <c r="GV39" s="60"/>
      <c r="GW39" s="60"/>
      <c r="GX39" s="61"/>
      <c r="GY39" s="52"/>
      <c r="GZ39" s="62"/>
      <c r="HA39" s="61"/>
      <c r="HB39" s="52"/>
      <c r="HC39" s="63"/>
      <c r="HD39" s="52"/>
      <c r="HE39" s="52"/>
      <c r="HF39" s="52"/>
      <c r="HG39" s="52"/>
      <c r="HH39" s="64"/>
      <c r="HI39" s="52"/>
      <c r="HJ39" s="52"/>
      <c r="HK39" s="52"/>
      <c r="HL39" s="52"/>
      <c r="HM39" s="52"/>
      <c r="HN39" s="52"/>
      <c r="HO39" s="66"/>
      <c r="HP39" s="60"/>
      <c r="HQ39" s="60"/>
      <c r="HR39" s="61"/>
      <c r="HS39" s="52"/>
      <c r="HT39" s="62"/>
      <c r="HU39" s="61"/>
      <c r="HV39" s="52"/>
      <c r="HW39" s="63"/>
      <c r="HX39" s="52"/>
      <c r="HY39" s="52"/>
      <c r="HZ39" s="52"/>
      <c r="IA39" s="52"/>
      <c r="IB39" s="64"/>
      <c r="IC39" s="52"/>
      <c r="ID39" s="52"/>
      <c r="IE39" s="52"/>
      <c r="IF39" s="52"/>
      <c r="IG39" s="52"/>
      <c r="IH39" s="52"/>
      <c r="II39" s="66"/>
      <c r="IJ39" s="60"/>
      <c r="IK39" s="60"/>
      <c r="IL39" s="61"/>
      <c r="IM39" s="52"/>
      <c r="IN39" s="62"/>
      <c r="IO39" s="61"/>
      <c r="IP39" s="52"/>
      <c r="IQ39" s="63"/>
      <c r="IR39" s="52"/>
      <c r="IS39" s="52"/>
      <c r="IT39" s="52"/>
      <c r="IU39" s="52"/>
      <c r="IV39" s="64"/>
      <c r="IW39" s="52"/>
      <c r="IX39" s="52"/>
      <c r="IY39" s="52"/>
      <c r="IZ39" s="52"/>
      <c r="JA39" s="52"/>
      <c r="JB39" s="52"/>
    </row>
    <row r="40" spans="1:262" s="9" customFormat="1" ht="13.5" customHeight="1" x14ac:dyDescent="0.25">
      <c r="A40" s="177" t="s">
        <v>1026</v>
      </c>
      <c r="B40" s="53" t="s">
        <v>1008</v>
      </c>
      <c r="C40" s="8"/>
      <c r="E40" s="53"/>
      <c r="F40" s="54"/>
      <c r="G40" s="55"/>
      <c r="H40" s="52"/>
      <c r="I40" s="54"/>
      <c r="J40" s="55"/>
      <c r="K40" s="53"/>
      <c r="L40" s="55"/>
      <c r="M40" s="55"/>
      <c r="P40" s="56"/>
      <c r="Q40" s="53"/>
      <c r="R40" s="55"/>
      <c r="S40" s="55"/>
      <c r="U40" s="55"/>
      <c r="V40" s="55"/>
      <c r="W40" s="8"/>
      <c r="Y40" s="53"/>
      <c r="Z40" s="54"/>
      <c r="AA40" s="54"/>
      <c r="AB40" s="52"/>
      <c r="AC40" s="54"/>
      <c r="AD40" s="54"/>
      <c r="AE40" s="53"/>
      <c r="AF40" s="55"/>
      <c r="AG40" s="55"/>
      <c r="AJ40" s="56"/>
      <c r="AK40" s="53"/>
      <c r="AM40" s="55"/>
      <c r="AO40" s="55"/>
      <c r="AP40" s="55"/>
      <c r="AQ40" s="8"/>
      <c r="AS40" s="53"/>
      <c r="AT40" s="72"/>
      <c r="AU40" s="54"/>
      <c r="AV40" s="125"/>
      <c r="AW40" s="54"/>
      <c r="AX40" s="54"/>
      <c r="AY40" s="53"/>
      <c r="AZ40" s="55"/>
      <c r="BA40" s="55"/>
      <c r="BD40" s="56"/>
      <c r="BE40" s="53"/>
      <c r="BF40" s="55"/>
      <c r="BG40" s="55"/>
      <c r="BI40" s="55"/>
      <c r="BJ40" s="55"/>
      <c r="BK40" s="8"/>
      <c r="BM40" s="53"/>
      <c r="BN40" s="54"/>
      <c r="BO40" s="54"/>
      <c r="BP40" s="52"/>
      <c r="BQ40" s="54"/>
      <c r="BR40" s="54"/>
      <c r="BS40" s="53"/>
      <c r="BT40" s="55"/>
      <c r="BU40" s="55"/>
      <c r="BX40" s="56"/>
      <c r="BY40" s="53"/>
      <c r="BZ40" s="55"/>
      <c r="CA40" s="55"/>
      <c r="CC40" s="55"/>
      <c r="CD40" s="55"/>
      <c r="CE40" s="53" t="s">
        <v>1008</v>
      </c>
      <c r="CG40" s="53">
        <v>127849</v>
      </c>
      <c r="CH40" s="54">
        <v>7.0000000000000001E-3</v>
      </c>
      <c r="CI40" s="54">
        <v>7.0000000000000001E-3</v>
      </c>
      <c r="CJ40" s="52">
        <v>0</v>
      </c>
      <c r="CK40" s="54">
        <v>0</v>
      </c>
      <c r="CL40" s="54">
        <v>0</v>
      </c>
      <c r="CM40" s="53"/>
      <c r="CN40" s="55"/>
      <c r="CO40" s="55"/>
      <c r="CR40" s="56"/>
      <c r="CS40" s="53"/>
      <c r="CT40" s="55"/>
      <c r="CU40" s="55"/>
      <c r="CW40" s="55"/>
      <c r="CX40" s="55"/>
      <c r="CY40" s="8"/>
      <c r="DA40" s="53"/>
      <c r="DB40" s="54"/>
      <c r="DC40" s="54"/>
      <c r="DD40" s="52"/>
      <c r="DE40" s="54"/>
      <c r="DF40" s="54"/>
      <c r="DG40" s="53"/>
      <c r="DH40" s="55"/>
      <c r="DI40" s="55"/>
      <c r="DL40" s="56"/>
      <c r="DM40" s="53"/>
      <c r="DN40" s="55"/>
      <c r="DO40" s="55"/>
      <c r="DQ40" s="55"/>
      <c r="DR40" s="55"/>
      <c r="DS40" s="8"/>
      <c r="DU40" s="53"/>
      <c r="DV40" s="54"/>
      <c r="DW40" s="54"/>
      <c r="DX40" s="52"/>
      <c r="DY40" s="54"/>
      <c r="DZ40" s="54"/>
      <c r="EA40" s="53"/>
      <c r="EC40" s="57"/>
      <c r="EF40" s="56"/>
      <c r="EG40" s="53"/>
      <c r="EH40" s="55"/>
      <c r="EI40" s="55"/>
      <c r="EK40" s="55"/>
      <c r="EL40" s="55"/>
      <c r="EM40" s="8"/>
      <c r="EO40" s="53"/>
      <c r="EP40" s="54"/>
      <c r="EQ40" s="54"/>
      <c r="ER40" s="52"/>
      <c r="ES40" s="54"/>
      <c r="ET40" s="54"/>
      <c r="EU40" s="53"/>
      <c r="EV40" s="55"/>
      <c r="EW40" s="55"/>
      <c r="EZ40" s="56"/>
      <c r="FA40" s="53"/>
      <c r="FB40" s="55"/>
      <c r="FC40" s="55"/>
      <c r="FE40" s="55"/>
      <c r="FF40" s="55"/>
      <c r="FG40" s="8"/>
      <c r="FI40" s="53"/>
      <c r="FJ40" s="54"/>
      <c r="FK40" s="54"/>
      <c r="FL40" s="52"/>
      <c r="FM40" s="54"/>
      <c r="FN40" s="54"/>
      <c r="FO40" s="53"/>
      <c r="FP40" s="55"/>
      <c r="FQ40" s="55"/>
      <c r="FT40" s="56"/>
      <c r="FU40" s="53"/>
      <c r="FV40" s="55"/>
      <c r="FW40" s="55"/>
      <c r="FY40" s="55"/>
      <c r="FZ40" s="55"/>
      <c r="GA40" s="66"/>
      <c r="GB40" s="60"/>
      <c r="GC40" s="60"/>
      <c r="GD40" s="61"/>
      <c r="GE40" s="52"/>
      <c r="GF40" s="62"/>
      <c r="GG40" s="61"/>
      <c r="GH40" s="52"/>
      <c r="GI40" s="63"/>
      <c r="GJ40" s="52"/>
      <c r="GK40" s="52"/>
      <c r="GL40" s="52"/>
      <c r="GM40" s="52"/>
      <c r="GN40" s="64"/>
      <c r="GO40" s="52"/>
      <c r="GP40" s="52"/>
      <c r="GQ40" s="52"/>
      <c r="GR40" s="52"/>
      <c r="GS40" s="52"/>
      <c r="GT40" s="52"/>
      <c r="GU40" s="66"/>
      <c r="GV40" s="60"/>
      <c r="GW40" s="60"/>
      <c r="GX40" s="61"/>
      <c r="GY40" s="52"/>
      <c r="GZ40" s="62"/>
      <c r="HA40" s="61"/>
      <c r="HB40" s="52"/>
      <c r="HC40" s="63"/>
      <c r="HD40" s="52"/>
      <c r="HE40" s="52"/>
      <c r="HF40" s="52"/>
      <c r="HG40" s="52"/>
      <c r="HH40" s="64"/>
      <c r="HI40" s="52"/>
      <c r="HJ40" s="52"/>
      <c r="HK40" s="52"/>
      <c r="HL40" s="52"/>
      <c r="HM40" s="52"/>
      <c r="HN40" s="52"/>
      <c r="HO40" s="66"/>
      <c r="HP40" s="60"/>
      <c r="HQ40" s="60"/>
      <c r="HR40" s="61"/>
      <c r="HS40" s="52"/>
      <c r="HT40" s="62"/>
      <c r="HU40" s="61"/>
      <c r="HV40" s="52"/>
      <c r="HW40" s="63"/>
      <c r="HX40" s="52"/>
      <c r="HY40" s="52"/>
      <c r="HZ40" s="52"/>
      <c r="IA40" s="52"/>
      <c r="IB40" s="64"/>
      <c r="IC40" s="52"/>
      <c r="ID40" s="52"/>
      <c r="IE40" s="52"/>
      <c r="IF40" s="52"/>
      <c r="IG40" s="52"/>
      <c r="IH40" s="52"/>
      <c r="II40" s="66"/>
      <c r="IJ40" s="60"/>
      <c r="IK40" s="60"/>
      <c r="IL40" s="61"/>
      <c r="IM40" s="52"/>
      <c r="IN40" s="62"/>
      <c r="IO40" s="61"/>
      <c r="IP40" s="52"/>
      <c r="IQ40" s="63"/>
      <c r="IR40" s="52"/>
      <c r="IS40" s="52"/>
      <c r="IT40" s="52"/>
      <c r="IU40" s="52"/>
      <c r="IV40" s="64"/>
      <c r="IW40" s="52"/>
      <c r="IX40" s="52"/>
      <c r="IY40" s="52"/>
      <c r="IZ40" s="52"/>
      <c r="JA40" s="52"/>
      <c r="JB40" s="52"/>
    </row>
    <row r="41" spans="1:262" s="9" customFormat="1" ht="13.5" customHeight="1" x14ac:dyDescent="0.25">
      <c r="A41" s="177" t="s">
        <v>1027</v>
      </c>
      <c r="B41" s="53" t="s">
        <v>1009</v>
      </c>
      <c r="C41" s="8"/>
      <c r="E41" s="53"/>
      <c r="F41" s="54"/>
      <c r="G41" s="55"/>
      <c r="H41" s="52"/>
      <c r="I41" s="54"/>
      <c r="J41" s="55"/>
      <c r="K41" s="53"/>
      <c r="L41" s="55"/>
      <c r="M41" s="55"/>
      <c r="P41" s="56"/>
      <c r="Q41" s="53"/>
      <c r="R41" s="55"/>
      <c r="S41" s="55"/>
      <c r="U41" s="55"/>
      <c r="V41" s="55"/>
      <c r="W41" s="8"/>
      <c r="Y41" s="53"/>
      <c r="Z41" s="54"/>
      <c r="AA41" s="54"/>
      <c r="AB41" s="52"/>
      <c r="AC41" s="54"/>
      <c r="AD41" s="54"/>
      <c r="AE41" s="53"/>
      <c r="AF41" s="55"/>
      <c r="AG41" s="55"/>
      <c r="AJ41" s="56"/>
      <c r="AK41" s="53"/>
      <c r="AM41" s="55"/>
      <c r="AO41" s="55"/>
      <c r="AP41" s="55"/>
      <c r="AQ41" s="8"/>
      <c r="AS41" s="53"/>
      <c r="AT41" s="72"/>
      <c r="AU41" s="54"/>
      <c r="AV41" s="125"/>
      <c r="AW41" s="54"/>
      <c r="AX41" s="54"/>
      <c r="AY41" s="53"/>
      <c r="AZ41" s="55"/>
      <c r="BA41" s="55"/>
      <c r="BD41" s="56"/>
      <c r="BE41" s="53"/>
      <c r="BF41" s="55"/>
      <c r="BG41" s="55"/>
      <c r="BI41" s="55"/>
      <c r="BJ41" s="55"/>
      <c r="BK41" s="8"/>
      <c r="BM41" s="53"/>
      <c r="BN41" s="54"/>
      <c r="BO41" s="54"/>
      <c r="BP41" s="52"/>
      <c r="BQ41" s="54"/>
      <c r="BR41" s="54"/>
      <c r="BS41" s="53"/>
      <c r="BT41" s="55"/>
      <c r="BU41" s="55"/>
      <c r="BX41" s="56"/>
      <c r="BY41" s="53"/>
      <c r="BZ41" s="55"/>
      <c r="CA41" s="55"/>
      <c r="CC41" s="55"/>
      <c r="CD41" s="55"/>
      <c r="CE41" s="53" t="s">
        <v>1009</v>
      </c>
      <c r="CG41" s="53">
        <v>110090</v>
      </c>
      <c r="CH41" s="54">
        <v>6.0000000000000001E-3</v>
      </c>
      <c r="CI41" s="54">
        <v>6.0000000000000001E-3</v>
      </c>
      <c r="CJ41" s="52">
        <v>0</v>
      </c>
      <c r="CK41" s="54">
        <v>0</v>
      </c>
      <c r="CL41" s="54">
        <v>0</v>
      </c>
      <c r="CM41" s="53"/>
      <c r="CN41" s="55"/>
      <c r="CO41" s="55"/>
      <c r="CR41" s="56"/>
      <c r="CS41" s="53"/>
      <c r="CT41" s="55"/>
      <c r="CU41" s="55"/>
      <c r="CW41" s="55"/>
      <c r="CX41" s="55"/>
      <c r="CY41" s="8"/>
      <c r="DA41" s="53"/>
      <c r="DB41" s="54"/>
      <c r="DC41" s="54"/>
      <c r="DD41" s="52"/>
      <c r="DE41" s="54"/>
      <c r="DF41" s="54"/>
      <c r="DG41" s="53"/>
      <c r="DH41" s="55"/>
      <c r="DI41" s="55"/>
      <c r="DL41" s="56"/>
      <c r="DM41" s="53"/>
      <c r="DN41" s="55"/>
      <c r="DO41" s="55"/>
      <c r="DQ41" s="55"/>
      <c r="DR41" s="55"/>
      <c r="DS41" s="8"/>
      <c r="DU41" s="53"/>
      <c r="DV41" s="54"/>
      <c r="DW41" s="54"/>
      <c r="DX41" s="52"/>
      <c r="DY41" s="54"/>
      <c r="DZ41" s="54"/>
      <c r="EA41" s="53"/>
      <c r="EC41" s="57"/>
      <c r="EF41" s="56"/>
      <c r="EG41" s="53"/>
      <c r="EH41" s="55"/>
      <c r="EI41" s="55"/>
      <c r="EK41" s="55"/>
      <c r="EL41" s="55"/>
      <c r="EM41" s="8"/>
      <c r="EO41" s="53"/>
      <c r="EP41" s="54"/>
      <c r="EQ41" s="54"/>
      <c r="ER41" s="52"/>
      <c r="ES41" s="54"/>
      <c r="ET41" s="54"/>
      <c r="EU41" s="53"/>
      <c r="EV41" s="55"/>
      <c r="EW41" s="55"/>
      <c r="EZ41" s="56"/>
      <c r="FA41" s="53"/>
      <c r="FB41" s="55"/>
      <c r="FC41" s="55"/>
      <c r="FE41" s="55"/>
      <c r="FF41" s="55"/>
      <c r="FG41" s="8"/>
      <c r="FI41" s="53"/>
      <c r="FJ41" s="54"/>
      <c r="FK41" s="54"/>
      <c r="FL41" s="52"/>
      <c r="FM41" s="54"/>
      <c r="FN41" s="54"/>
      <c r="FO41" s="53"/>
      <c r="FP41" s="55"/>
      <c r="FQ41" s="55"/>
      <c r="FT41" s="56"/>
      <c r="FU41" s="53"/>
      <c r="FV41" s="55"/>
      <c r="FW41" s="55"/>
      <c r="FY41" s="55"/>
      <c r="FZ41" s="55"/>
      <c r="GA41" s="66"/>
      <c r="GB41" s="60"/>
      <c r="GC41" s="60"/>
      <c r="GD41" s="61"/>
      <c r="GE41" s="52"/>
      <c r="GF41" s="62"/>
      <c r="GG41" s="61"/>
      <c r="GH41" s="52"/>
      <c r="GI41" s="63"/>
      <c r="GJ41" s="52"/>
      <c r="GK41" s="52"/>
      <c r="GL41" s="52"/>
      <c r="GM41" s="52"/>
      <c r="GN41" s="64"/>
      <c r="GO41" s="52"/>
      <c r="GP41" s="52"/>
      <c r="GQ41" s="52"/>
      <c r="GR41" s="52"/>
      <c r="GS41" s="52"/>
      <c r="GT41" s="52"/>
      <c r="GU41" s="66"/>
      <c r="GV41" s="60"/>
      <c r="GW41" s="60"/>
      <c r="GX41" s="61"/>
      <c r="GY41" s="52"/>
      <c r="GZ41" s="62"/>
      <c r="HA41" s="61"/>
      <c r="HB41" s="52"/>
      <c r="HC41" s="63"/>
      <c r="HD41" s="52"/>
      <c r="HE41" s="52"/>
      <c r="HF41" s="52"/>
      <c r="HG41" s="52"/>
      <c r="HH41" s="64"/>
      <c r="HI41" s="52"/>
      <c r="HJ41" s="52"/>
      <c r="HK41" s="52"/>
      <c r="HL41" s="52"/>
      <c r="HM41" s="52"/>
      <c r="HN41" s="52"/>
      <c r="HO41" s="66"/>
      <c r="HP41" s="60"/>
      <c r="HQ41" s="60"/>
      <c r="HR41" s="61"/>
      <c r="HS41" s="52"/>
      <c r="HT41" s="62"/>
      <c r="HU41" s="61"/>
      <c r="HV41" s="52"/>
      <c r="HW41" s="63"/>
      <c r="HX41" s="52"/>
      <c r="HY41" s="52"/>
      <c r="HZ41" s="52"/>
      <c r="IA41" s="52"/>
      <c r="IB41" s="64"/>
      <c r="IC41" s="52"/>
      <c r="ID41" s="52"/>
      <c r="IE41" s="52"/>
      <c r="IF41" s="52"/>
      <c r="IG41" s="52"/>
      <c r="IH41" s="52"/>
      <c r="II41" s="66"/>
      <c r="IJ41" s="60"/>
      <c r="IK41" s="60"/>
      <c r="IL41" s="61"/>
      <c r="IM41" s="52"/>
      <c r="IN41" s="62"/>
      <c r="IO41" s="61"/>
      <c r="IP41" s="52"/>
      <c r="IQ41" s="63"/>
      <c r="IR41" s="52"/>
      <c r="IS41" s="52"/>
      <c r="IT41" s="52"/>
      <c r="IU41" s="52"/>
      <c r="IV41" s="64"/>
      <c r="IW41" s="52"/>
      <c r="IX41" s="52"/>
      <c r="IY41" s="52"/>
      <c r="IZ41" s="52"/>
      <c r="JA41" s="52"/>
      <c r="JB41" s="52"/>
    </row>
    <row r="42" spans="1:262" s="9" customFormat="1" ht="13.5" customHeight="1" x14ac:dyDescent="0.25">
      <c r="A42" s="51" t="s">
        <v>990</v>
      </c>
      <c r="B42" s="52" t="s">
        <v>339</v>
      </c>
      <c r="C42" s="8"/>
      <c r="E42" s="53">
        <v>776483</v>
      </c>
      <c r="F42" s="54">
        <v>0.04</v>
      </c>
      <c r="G42" s="55">
        <v>1.6E-2</v>
      </c>
      <c r="H42" s="52">
        <v>0</v>
      </c>
      <c r="I42" s="54">
        <v>0</v>
      </c>
      <c r="J42" s="218">
        <v>0</v>
      </c>
      <c r="K42" s="55"/>
      <c r="L42" s="55"/>
      <c r="M42" s="55"/>
      <c r="N42" s="55"/>
      <c r="O42" s="55"/>
      <c r="P42" s="55"/>
      <c r="Q42" s="53"/>
      <c r="R42" s="55"/>
      <c r="S42" s="55"/>
      <c r="U42" s="55"/>
      <c r="V42" s="55"/>
      <c r="W42" s="8"/>
      <c r="Y42" s="53">
        <v>691143</v>
      </c>
      <c r="Z42" s="213">
        <v>3.7999999999999999E-2</v>
      </c>
      <c r="AA42" s="54"/>
      <c r="AB42" s="52">
        <v>0</v>
      </c>
      <c r="AC42" s="213">
        <v>0</v>
      </c>
      <c r="AD42" s="218">
        <v>0</v>
      </c>
      <c r="AE42" s="53"/>
      <c r="AF42" s="55"/>
      <c r="AG42" s="55"/>
      <c r="AH42" s="55"/>
      <c r="AI42" s="55"/>
      <c r="AJ42" s="55"/>
      <c r="AK42" s="53"/>
      <c r="AM42" s="55"/>
      <c r="AO42" s="55"/>
      <c r="AP42" s="55"/>
      <c r="AQ42" s="8" t="s">
        <v>339</v>
      </c>
      <c r="AS42" s="14">
        <v>588377</v>
      </c>
      <c r="AT42" s="213">
        <v>3.4000000000000002E-2</v>
      </c>
      <c r="AU42" s="213">
        <v>-4.0000000000000001E-3</v>
      </c>
      <c r="AV42" s="124">
        <v>0</v>
      </c>
      <c r="AW42" s="213">
        <v>0</v>
      </c>
      <c r="AX42" s="218">
        <v>0</v>
      </c>
      <c r="AY42" s="53"/>
      <c r="AZ42" s="55"/>
      <c r="BA42" s="55"/>
      <c r="BB42" s="55"/>
      <c r="BC42" s="55"/>
      <c r="BD42" s="55"/>
      <c r="BE42" s="53"/>
      <c r="BF42" s="55"/>
      <c r="BG42" s="55"/>
      <c r="BI42" s="55"/>
      <c r="BJ42" s="55"/>
      <c r="BK42" s="8" t="s">
        <v>339</v>
      </c>
      <c r="BM42" s="53">
        <v>311109</v>
      </c>
      <c r="BN42" s="213">
        <v>1.8068177957402499E-2</v>
      </c>
      <c r="BO42" s="213">
        <v>-4.7400000000000005E-2</v>
      </c>
      <c r="BP42" s="52">
        <v>0</v>
      </c>
      <c r="BQ42" s="213">
        <v>0</v>
      </c>
      <c r="BR42" s="218">
        <v>0</v>
      </c>
      <c r="BS42" s="53"/>
      <c r="BT42" s="55"/>
      <c r="BU42" s="55"/>
      <c r="BV42" s="203"/>
      <c r="BW42" s="55"/>
      <c r="BX42" s="55"/>
      <c r="BY42" s="53"/>
      <c r="BZ42" s="55"/>
      <c r="CA42" s="55"/>
      <c r="CC42" s="55"/>
      <c r="CD42" s="55"/>
      <c r="CE42" s="53" t="s">
        <v>339</v>
      </c>
      <c r="CG42" s="53">
        <v>462780</v>
      </c>
      <c r="CH42" s="54">
        <v>2.4E-2</v>
      </c>
      <c r="CI42" s="54">
        <v>0</v>
      </c>
      <c r="CJ42" s="52">
        <v>0</v>
      </c>
      <c r="CK42" s="54">
        <v>0</v>
      </c>
      <c r="CL42" s="54">
        <v>0</v>
      </c>
      <c r="CM42" s="53"/>
      <c r="CN42" s="55"/>
      <c r="CO42" s="55"/>
      <c r="CR42" s="56"/>
      <c r="CS42" s="53"/>
      <c r="CT42" s="55"/>
      <c r="CU42" s="55"/>
      <c r="CW42" s="55"/>
      <c r="CX42" s="55"/>
      <c r="CY42" s="8"/>
      <c r="DA42" s="53">
        <v>201419</v>
      </c>
      <c r="DB42" s="54">
        <v>8.9999999999999993E-3</v>
      </c>
      <c r="DC42" s="54">
        <v>8.9999999999999993E-3</v>
      </c>
      <c r="DD42" s="52">
        <v>0</v>
      </c>
      <c r="DE42" s="54">
        <v>0</v>
      </c>
      <c r="DF42" s="54">
        <v>0</v>
      </c>
      <c r="DG42" s="53"/>
      <c r="DH42" s="55"/>
      <c r="DI42" s="55"/>
      <c r="DL42" s="56"/>
      <c r="DM42" s="53"/>
      <c r="DN42" s="55"/>
      <c r="DO42" s="55"/>
      <c r="DQ42" s="55"/>
      <c r="DR42" s="55"/>
      <c r="DS42" s="8"/>
      <c r="DU42" s="53"/>
      <c r="DV42" s="54"/>
      <c r="DW42" s="54"/>
      <c r="DX42" s="52"/>
      <c r="DY42" s="54"/>
      <c r="DZ42" s="54"/>
      <c r="EA42" s="53"/>
      <c r="EC42" s="57"/>
      <c r="EF42" s="56"/>
      <c r="EG42" s="53"/>
      <c r="EH42" s="55"/>
      <c r="EI42" s="55"/>
      <c r="EK42" s="55"/>
      <c r="EL42" s="55"/>
      <c r="EM42" s="8"/>
      <c r="EO42" s="53"/>
      <c r="EP42" s="54"/>
      <c r="EQ42" s="54"/>
      <c r="ER42" s="52"/>
      <c r="ES42" s="54"/>
      <c r="ET42" s="54"/>
      <c r="EU42" s="53"/>
      <c r="EV42" s="55"/>
      <c r="EW42" s="55"/>
      <c r="EZ42" s="56"/>
      <c r="FA42" s="53"/>
      <c r="FB42" s="55"/>
      <c r="FC42" s="55"/>
      <c r="FE42" s="55"/>
      <c r="FF42" s="55"/>
      <c r="FG42" s="8"/>
      <c r="FI42" s="53"/>
      <c r="FJ42" s="54"/>
      <c r="FK42" s="54"/>
      <c r="FL42" s="52"/>
      <c r="FM42" s="54"/>
      <c r="FN42" s="54"/>
      <c r="FO42" s="53"/>
      <c r="FP42" s="55"/>
      <c r="FQ42" s="55"/>
      <c r="FT42" s="56"/>
      <c r="FU42" s="53"/>
      <c r="FV42" s="55"/>
      <c r="FW42" s="55"/>
      <c r="FY42" s="55"/>
      <c r="FZ42" s="55"/>
      <c r="GA42" s="8"/>
      <c r="GC42" s="52"/>
      <c r="GD42" s="54"/>
      <c r="GE42" s="52"/>
      <c r="GF42" s="52"/>
      <c r="GG42" s="54"/>
      <c r="GH42" s="52"/>
      <c r="GI42" s="58"/>
      <c r="GN42" s="56"/>
      <c r="GU42" s="8"/>
      <c r="GW42" s="52"/>
      <c r="GX42" s="54"/>
      <c r="GY42" s="52"/>
      <c r="GZ42" s="52"/>
      <c r="HA42" s="54"/>
      <c r="HB42" s="52"/>
      <c r="HC42" s="58"/>
      <c r="HH42" s="56"/>
      <c r="HO42" s="8"/>
      <c r="HQ42" s="52"/>
      <c r="HR42" s="54"/>
      <c r="HS42" s="52"/>
      <c r="HT42" s="52"/>
      <c r="HU42" s="54"/>
      <c r="HV42" s="52"/>
      <c r="HW42" s="58"/>
      <c r="IB42" s="56"/>
      <c r="II42" s="8"/>
      <c r="IK42" s="52"/>
      <c r="IL42" s="54"/>
      <c r="IM42" s="52"/>
      <c r="IN42" s="52"/>
      <c r="IO42" s="54"/>
      <c r="IP42" s="52"/>
      <c r="IQ42" s="58"/>
      <c r="IV42" s="56"/>
    </row>
    <row r="43" spans="1:262" s="9" customFormat="1" ht="13.5" customHeight="1" x14ac:dyDescent="0.25">
      <c r="A43" s="51" t="s">
        <v>1239</v>
      </c>
      <c r="B43" s="52" t="s">
        <v>1302</v>
      </c>
      <c r="C43" s="8"/>
      <c r="E43" s="53"/>
      <c r="F43" s="54"/>
      <c r="G43" s="55"/>
      <c r="H43" s="52"/>
      <c r="I43" s="54"/>
      <c r="J43" s="55"/>
      <c r="K43" s="53"/>
      <c r="L43" s="55"/>
      <c r="M43" s="55"/>
      <c r="P43" s="56"/>
      <c r="Q43" s="53"/>
      <c r="R43" s="55"/>
      <c r="S43" s="55"/>
      <c r="U43" s="55"/>
      <c r="V43" s="55"/>
      <c r="W43" s="8"/>
      <c r="Y43" s="53"/>
      <c r="Z43" s="54"/>
      <c r="AA43" s="54"/>
      <c r="AB43" s="52"/>
      <c r="AC43" s="54"/>
      <c r="AD43" s="54"/>
      <c r="AE43" s="53"/>
      <c r="AF43" s="55"/>
      <c r="AG43" s="55"/>
      <c r="AJ43" s="56"/>
      <c r="AK43" s="53"/>
      <c r="AM43" s="55"/>
      <c r="AO43" s="55"/>
      <c r="AP43" s="55"/>
      <c r="AQ43" s="8"/>
      <c r="AS43" s="53"/>
      <c r="AT43" s="72"/>
      <c r="AU43" s="54"/>
      <c r="AV43" s="125"/>
      <c r="AW43" s="54"/>
      <c r="AX43" s="54"/>
      <c r="AY43" s="53"/>
      <c r="AZ43" s="55"/>
      <c r="BA43" s="55"/>
      <c r="BD43" s="56"/>
      <c r="BE43" s="53"/>
      <c r="BF43" s="55"/>
      <c r="BG43" s="55"/>
      <c r="BI43" s="55"/>
      <c r="BJ43" s="55"/>
      <c r="BK43" s="8"/>
      <c r="BM43" s="53"/>
      <c r="BN43" s="54"/>
      <c r="BO43" s="54"/>
      <c r="BP43" s="52"/>
      <c r="BQ43" s="54"/>
      <c r="BR43" s="54"/>
      <c r="BS43" s="53"/>
      <c r="BT43" s="55"/>
      <c r="BU43" s="55"/>
      <c r="BX43" s="56"/>
      <c r="BY43" s="53"/>
      <c r="BZ43" s="55"/>
      <c r="CA43" s="55"/>
      <c r="CC43" s="55"/>
      <c r="CD43" s="55"/>
      <c r="CM43" s="53"/>
      <c r="CN43" s="55"/>
      <c r="CO43" s="55"/>
      <c r="CR43" s="56"/>
      <c r="CS43" s="53"/>
      <c r="CT43" s="55"/>
      <c r="CU43" s="55"/>
      <c r="CW43" s="55"/>
      <c r="CX43" s="55"/>
      <c r="CY43" s="8"/>
      <c r="DA43" s="53">
        <v>5079015</v>
      </c>
      <c r="DB43" s="54">
        <v>0.224</v>
      </c>
      <c r="DC43" s="54">
        <v>0.224</v>
      </c>
      <c r="DD43" s="52">
        <v>23</v>
      </c>
      <c r="DE43" s="54">
        <v>0.28399999999999997</v>
      </c>
      <c r="DF43" s="54">
        <v>0.28399999999999997</v>
      </c>
      <c r="DG43" s="53"/>
      <c r="DH43" s="55"/>
      <c r="DI43" s="55"/>
      <c r="DL43" s="56"/>
      <c r="DM43" s="53"/>
      <c r="DN43" s="55"/>
      <c r="DO43" s="55"/>
      <c r="DQ43" s="55"/>
      <c r="DR43" s="55"/>
      <c r="DS43" s="8"/>
      <c r="DU43" s="53"/>
      <c r="DV43" s="54"/>
      <c r="DW43" s="54"/>
      <c r="DX43" s="52"/>
      <c r="DY43" s="54"/>
      <c r="DZ43" s="54"/>
      <c r="EA43" s="53"/>
      <c r="EC43" s="57"/>
      <c r="EF43" s="56"/>
      <c r="EG43" s="53"/>
      <c r="EH43" s="55"/>
      <c r="EI43" s="55"/>
      <c r="EK43" s="55"/>
      <c r="EL43" s="55"/>
      <c r="EM43" s="8"/>
      <c r="EO43" s="53"/>
      <c r="EP43" s="54"/>
      <c r="EQ43" s="54"/>
      <c r="ER43" s="52"/>
      <c r="ES43" s="54"/>
      <c r="ET43" s="54"/>
      <c r="EU43" s="53"/>
      <c r="EV43" s="55"/>
      <c r="EW43" s="55"/>
      <c r="EZ43" s="56"/>
      <c r="FA43" s="53"/>
      <c r="FB43" s="55"/>
      <c r="FC43" s="55"/>
      <c r="FE43" s="55"/>
      <c r="FF43" s="55"/>
      <c r="FG43" s="8"/>
      <c r="FI43" s="53"/>
      <c r="FJ43" s="54"/>
      <c r="FK43" s="54"/>
      <c r="FL43" s="52"/>
      <c r="FM43" s="54"/>
      <c r="FN43" s="54"/>
      <c r="FO43" s="53"/>
      <c r="FP43" s="55"/>
      <c r="FQ43" s="55"/>
      <c r="FT43" s="56"/>
      <c r="FU43" s="53"/>
      <c r="FV43" s="55"/>
      <c r="FW43" s="55"/>
      <c r="FY43" s="55"/>
      <c r="FZ43" s="55"/>
      <c r="GA43" s="66"/>
      <c r="GB43" s="60"/>
      <c r="GC43" s="60"/>
      <c r="GD43" s="61"/>
      <c r="GE43" s="52"/>
      <c r="GF43" s="62"/>
      <c r="GG43" s="61"/>
      <c r="GH43" s="52"/>
      <c r="GI43" s="63"/>
      <c r="GJ43" s="52"/>
      <c r="GK43" s="52"/>
      <c r="GL43" s="52"/>
      <c r="GM43" s="52"/>
      <c r="GN43" s="64"/>
      <c r="GO43" s="52"/>
      <c r="GP43" s="52"/>
      <c r="GQ43" s="52"/>
      <c r="GR43" s="52"/>
      <c r="GS43" s="52"/>
      <c r="GT43" s="52"/>
      <c r="GU43" s="66"/>
      <c r="GV43" s="60"/>
      <c r="GW43" s="60"/>
      <c r="GX43" s="61"/>
      <c r="GY43" s="52"/>
      <c r="GZ43" s="62"/>
      <c r="HA43" s="61"/>
      <c r="HB43" s="52"/>
      <c r="HC43" s="63"/>
      <c r="HD43" s="52"/>
      <c r="HE43" s="52"/>
      <c r="HF43" s="52"/>
      <c r="HG43" s="52"/>
      <c r="HH43" s="64"/>
      <c r="HI43" s="52"/>
      <c r="HJ43" s="52"/>
      <c r="HK43" s="52"/>
      <c r="HL43" s="52"/>
      <c r="HM43" s="52"/>
      <c r="HN43" s="52"/>
      <c r="HO43" s="66"/>
      <c r="HP43" s="60"/>
      <c r="HQ43" s="60"/>
      <c r="HR43" s="61"/>
      <c r="HS43" s="52"/>
      <c r="HT43" s="62"/>
      <c r="HU43" s="61"/>
      <c r="HV43" s="52"/>
      <c r="HW43" s="63"/>
      <c r="HX43" s="52"/>
      <c r="HY43" s="52"/>
      <c r="HZ43" s="52"/>
      <c r="IA43" s="52"/>
      <c r="IB43" s="64"/>
      <c r="IC43" s="52"/>
      <c r="ID43" s="52"/>
      <c r="IE43" s="52"/>
      <c r="IF43" s="52"/>
      <c r="IG43" s="52"/>
      <c r="IH43" s="52"/>
      <c r="II43" s="66"/>
      <c r="IJ43" s="60"/>
      <c r="IK43" s="60"/>
      <c r="IL43" s="61"/>
      <c r="IM43" s="52"/>
      <c r="IN43" s="62"/>
      <c r="IO43" s="61"/>
      <c r="IP43" s="52"/>
      <c r="IQ43" s="63"/>
      <c r="IR43" s="52"/>
      <c r="IS43" s="52"/>
      <c r="IT43" s="52"/>
      <c r="IU43" s="52"/>
      <c r="IV43" s="64"/>
      <c r="IW43" s="52"/>
      <c r="IX43" s="52"/>
      <c r="IY43" s="52"/>
      <c r="IZ43" s="52"/>
      <c r="JA43" s="52"/>
      <c r="JB43" s="52"/>
    </row>
    <row r="44" spans="1:262" s="9" customFormat="1" ht="13.5" customHeight="1" x14ac:dyDescent="0.25">
      <c r="A44" s="51" t="s">
        <v>1246</v>
      </c>
      <c r="B44" s="52" t="s">
        <v>1303</v>
      </c>
      <c r="C44" s="8"/>
      <c r="E44" s="53"/>
      <c r="F44" s="54"/>
      <c r="G44" s="55"/>
      <c r="H44" s="52"/>
      <c r="I44" s="54"/>
      <c r="J44" s="55"/>
      <c r="K44" s="53"/>
      <c r="L44" s="55"/>
      <c r="M44" s="55"/>
      <c r="P44" s="56"/>
      <c r="Q44" s="53"/>
      <c r="R44" s="55"/>
      <c r="S44" s="55"/>
      <c r="U44" s="55"/>
      <c r="V44" s="55"/>
      <c r="W44" s="8"/>
      <c r="Y44" s="53"/>
      <c r="Z44" s="54"/>
      <c r="AA44" s="54"/>
      <c r="AB44" s="52"/>
      <c r="AC44" s="54"/>
      <c r="AD44" s="54"/>
      <c r="AE44" s="53"/>
      <c r="AF44" s="55"/>
      <c r="AG44" s="55"/>
      <c r="AJ44" s="56"/>
      <c r="AK44" s="53"/>
      <c r="AM44" s="55"/>
      <c r="AO44" s="55"/>
      <c r="AP44" s="55"/>
      <c r="AQ44" s="8"/>
      <c r="AS44" s="53"/>
      <c r="AT44" s="72"/>
      <c r="AU44" s="54"/>
      <c r="AV44" s="125"/>
      <c r="AW44" s="54"/>
      <c r="AX44" s="54"/>
      <c r="AY44" s="53"/>
      <c r="AZ44" s="55"/>
      <c r="BA44" s="55"/>
      <c r="BD44" s="56"/>
      <c r="BE44" s="53"/>
      <c r="BF44" s="55"/>
      <c r="BG44" s="55"/>
      <c r="BI44" s="55"/>
      <c r="BJ44" s="55"/>
      <c r="BK44" s="8"/>
      <c r="BM44" s="53"/>
      <c r="BN44" s="54"/>
      <c r="BO44" s="54"/>
      <c r="BP44" s="52"/>
      <c r="BQ44" s="54"/>
      <c r="BR44" s="54"/>
      <c r="BS44" s="53"/>
      <c r="BT44" s="55"/>
      <c r="BU44" s="55"/>
      <c r="BX44" s="56"/>
      <c r="BY44" s="53"/>
      <c r="BZ44" s="55"/>
      <c r="CA44" s="55"/>
      <c r="CC44" s="55"/>
      <c r="CD44" s="55"/>
      <c r="CE44" s="53"/>
      <c r="CG44" s="53"/>
      <c r="CH44" s="54"/>
      <c r="CI44" s="54"/>
      <c r="CJ44" s="52"/>
      <c r="CK44" s="54"/>
      <c r="CL44" s="54"/>
      <c r="CM44" s="53"/>
      <c r="CN44" s="55"/>
      <c r="CO44" s="55"/>
      <c r="CR44" s="56"/>
      <c r="CS44" s="53"/>
      <c r="CT44" s="55"/>
      <c r="CU44" s="55"/>
      <c r="CW44" s="55"/>
      <c r="CX44" s="55"/>
      <c r="CY44" s="8"/>
      <c r="DA44" s="53">
        <v>1428548</v>
      </c>
      <c r="DB44" s="54">
        <v>6.3E-2</v>
      </c>
      <c r="DC44" s="54">
        <v>6.3E-2</v>
      </c>
      <c r="DD44" s="52">
        <v>6</v>
      </c>
      <c r="DE44" s="54">
        <v>8.1000000000000003E-2</v>
      </c>
      <c r="DF44" s="54">
        <v>8.1000000000000003E-2</v>
      </c>
      <c r="DG44" s="53"/>
      <c r="DH44" s="55"/>
      <c r="DI44" s="55"/>
      <c r="DL44" s="56"/>
      <c r="DM44" s="53"/>
      <c r="DN44" s="55"/>
      <c r="DO44" s="55"/>
      <c r="DQ44" s="55"/>
      <c r="DR44" s="55"/>
      <c r="DS44" s="8"/>
      <c r="DU44" s="53"/>
      <c r="DV44" s="54"/>
      <c r="DW44" s="54"/>
      <c r="DX44" s="52"/>
      <c r="DY44" s="54"/>
      <c r="DZ44" s="54"/>
      <c r="EA44" s="53"/>
      <c r="EC44" s="57"/>
      <c r="EF44" s="56"/>
      <c r="EG44" s="53"/>
      <c r="EH44" s="55"/>
      <c r="EI44" s="55"/>
      <c r="EK44" s="55"/>
      <c r="EL44" s="55"/>
      <c r="EM44" s="8"/>
      <c r="EO44" s="53"/>
      <c r="EP44" s="54"/>
      <c r="EQ44" s="54"/>
      <c r="ER44" s="52"/>
      <c r="ES44" s="54"/>
      <c r="ET44" s="54"/>
      <c r="EU44" s="53"/>
      <c r="EV44" s="55"/>
      <c r="EW44" s="55"/>
      <c r="EZ44" s="56"/>
      <c r="FA44" s="53"/>
      <c r="FB44" s="55"/>
      <c r="FC44" s="55"/>
      <c r="FE44" s="55"/>
      <c r="FF44" s="55"/>
      <c r="FG44" s="8"/>
      <c r="FI44" s="53"/>
      <c r="FJ44" s="54"/>
      <c r="FK44" s="54"/>
      <c r="FL44" s="52"/>
      <c r="FM44" s="54"/>
      <c r="FN44" s="54"/>
      <c r="FO44" s="53"/>
      <c r="FP44" s="55"/>
      <c r="FQ44" s="55"/>
      <c r="FT44" s="56"/>
      <c r="FU44" s="53"/>
      <c r="FV44" s="55"/>
      <c r="FW44" s="55"/>
      <c r="FY44" s="55"/>
      <c r="FZ44" s="55"/>
      <c r="GA44" s="66"/>
      <c r="GB44" s="60"/>
      <c r="GC44" s="60"/>
      <c r="GD44" s="61"/>
      <c r="GE44" s="52"/>
      <c r="GF44" s="62"/>
      <c r="GG44" s="61"/>
      <c r="GH44" s="52"/>
      <c r="GI44" s="63"/>
      <c r="GJ44" s="52"/>
      <c r="GK44" s="52"/>
      <c r="GL44" s="52"/>
      <c r="GM44" s="52"/>
      <c r="GN44" s="64"/>
      <c r="GO44" s="52"/>
      <c r="GP44" s="52"/>
      <c r="GQ44" s="52"/>
      <c r="GR44" s="52"/>
      <c r="GS44" s="52"/>
      <c r="GT44" s="52"/>
      <c r="GU44" s="66"/>
      <c r="GV44" s="60"/>
      <c r="GW44" s="60"/>
      <c r="GX44" s="61"/>
      <c r="GY44" s="52"/>
      <c r="GZ44" s="62"/>
      <c r="HA44" s="61"/>
      <c r="HB44" s="52"/>
      <c r="HC44" s="63"/>
      <c r="HD44" s="52"/>
      <c r="HE44" s="52"/>
      <c r="HF44" s="52"/>
      <c r="HG44" s="52"/>
      <c r="HH44" s="64"/>
      <c r="HI44" s="52"/>
      <c r="HJ44" s="52"/>
      <c r="HK44" s="52"/>
      <c r="HL44" s="52"/>
      <c r="HM44" s="52"/>
      <c r="HN44" s="52"/>
      <c r="HO44" s="66"/>
      <c r="HP44" s="60"/>
      <c r="HQ44" s="60"/>
      <c r="HR44" s="61"/>
      <c r="HS44" s="52"/>
      <c r="HT44" s="62"/>
      <c r="HU44" s="61"/>
      <c r="HV44" s="52"/>
      <c r="HW44" s="63"/>
      <c r="HX44" s="52"/>
      <c r="HY44" s="52"/>
      <c r="HZ44" s="52"/>
      <c r="IA44" s="52"/>
      <c r="IB44" s="64"/>
      <c r="IC44" s="52"/>
      <c r="ID44" s="52"/>
      <c r="IE44" s="52"/>
      <c r="IF44" s="52"/>
      <c r="IG44" s="52"/>
      <c r="IH44" s="52"/>
      <c r="II44" s="66"/>
      <c r="IJ44" s="60"/>
      <c r="IK44" s="60"/>
      <c r="IL44" s="61"/>
      <c r="IM44" s="52"/>
      <c r="IN44" s="62"/>
      <c r="IO44" s="61"/>
      <c r="IP44" s="52"/>
      <c r="IQ44" s="63"/>
      <c r="IR44" s="52"/>
      <c r="IS44" s="52"/>
      <c r="IT44" s="52"/>
      <c r="IU44" s="52"/>
      <c r="IV44" s="64"/>
      <c r="IW44" s="52"/>
      <c r="IX44" s="52"/>
      <c r="IY44" s="52"/>
      <c r="IZ44" s="52"/>
      <c r="JA44" s="52"/>
      <c r="JB44" s="52"/>
    </row>
    <row r="45" spans="1:262" s="9" customFormat="1" ht="13.5" customHeight="1" x14ac:dyDescent="0.25">
      <c r="A45" s="51" t="s">
        <v>1255</v>
      </c>
      <c r="B45" s="52" t="s">
        <v>1258</v>
      </c>
      <c r="C45" s="8"/>
      <c r="E45" s="53"/>
      <c r="F45" s="54"/>
      <c r="G45" s="55"/>
      <c r="H45" s="52"/>
      <c r="I45" s="54"/>
      <c r="J45" s="55"/>
      <c r="K45" s="53"/>
      <c r="L45" s="55"/>
      <c r="M45" s="55"/>
      <c r="P45" s="56"/>
      <c r="Q45" s="53"/>
      <c r="R45" s="55"/>
      <c r="S45" s="55"/>
      <c r="U45" s="55"/>
      <c r="V45" s="55"/>
      <c r="W45" s="8"/>
      <c r="Y45" s="53"/>
      <c r="Z45" s="54"/>
      <c r="AA45" s="54"/>
      <c r="AB45" s="52"/>
      <c r="AC45" s="54"/>
      <c r="AD45" s="54"/>
      <c r="AE45" s="53"/>
      <c r="AF45" s="55"/>
      <c r="AG45" s="55"/>
      <c r="AJ45" s="56"/>
      <c r="AK45" s="53"/>
      <c r="AM45" s="55"/>
      <c r="AO45" s="55"/>
      <c r="AP45" s="55"/>
      <c r="AQ45" s="8"/>
      <c r="AS45" s="53"/>
      <c r="AT45" s="72"/>
      <c r="AU45" s="54"/>
      <c r="AV45" s="125"/>
      <c r="AW45" s="54"/>
      <c r="AX45" s="54"/>
      <c r="AY45" s="53"/>
      <c r="AZ45" s="55"/>
      <c r="BA45" s="55"/>
      <c r="BD45" s="56"/>
      <c r="BE45" s="53"/>
      <c r="BF45" s="55"/>
      <c r="BG45" s="55"/>
      <c r="BI45" s="55"/>
      <c r="BJ45" s="55"/>
      <c r="BK45" s="8"/>
      <c r="BM45" s="53"/>
      <c r="BN45" s="54"/>
      <c r="BO45" s="54"/>
      <c r="BP45" s="52"/>
      <c r="BQ45" s="54"/>
      <c r="BR45" s="54"/>
      <c r="BS45" s="53"/>
      <c r="BT45" s="55"/>
      <c r="BU45" s="55"/>
      <c r="BX45" s="56"/>
      <c r="BY45" s="53"/>
      <c r="BZ45" s="55"/>
      <c r="CA45" s="55"/>
      <c r="CC45" s="55"/>
      <c r="CD45" s="55"/>
      <c r="CE45" s="53"/>
      <c r="CG45" s="53"/>
      <c r="CH45" s="54"/>
      <c r="CI45" s="54"/>
      <c r="CJ45" s="52"/>
      <c r="CK45" s="54"/>
      <c r="CL45" s="54"/>
      <c r="CM45" s="53"/>
      <c r="CN45" s="55"/>
      <c r="CO45" s="55"/>
      <c r="CR45" s="56"/>
      <c r="CS45" s="53"/>
      <c r="CT45" s="55"/>
      <c r="CU45" s="55"/>
      <c r="CW45" s="55"/>
      <c r="CX45" s="55"/>
      <c r="CY45" s="8"/>
      <c r="DA45" s="53">
        <v>795508</v>
      </c>
      <c r="DB45" s="54">
        <v>3.5000000000000003E-2</v>
      </c>
      <c r="DC45" s="54">
        <v>-3.0000000000000001E-3</v>
      </c>
      <c r="DD45" s="52">
        <v>0</v>
      </c>
      <c r="DE45" s="54">
        <v>0</v>
      </c>
      <c r="DF45" s="54">
        <v>0</v>
      </c>
      <c r="DG45" s="53"/>
      <c r="DH45" s="55"/>
      <c r="DI45" s="55"/>
      <c r="DL45" s="56"/>
      <c r="DM45" s="53"/>
      <c r="DN45" s="55"/>
      <c r="DO45" s="55"/>
      <c r="DQ45" s="55"/>
      <c r="DR45" s="55"/>
      <c r="DS45" s="8"/>
      <c r="DU45" s="53"/>
      <c r="DV45" s="54"/>
      <c r="DW45" s="54"/>
      <c r="DX45" s="52"/>
      <c r="DY45" s="54"/>
      <c r="DZ45" s="54"/>
      <c r="EA45" s="53"/>
      <c r="EC45" s="57"/>
      <c r="EF45" s="56"/>
      <c r="EG45" s="53"/>
      <c r="EH45" s="55"/>
      <c r="EI45" s="55"/>
      <c r="EK45" s="55"/>
      <c r="EL45" s="55"/>
      <c r="EM45" s="8"/>
      <c r="EO45" s="53"/>
      <c r="EP45" s="54"/>
      <c r="EQ45" s="54"/>
      <c r="ER45" s="52"/>
      <c r="ES45" s="54"/>
      <c r="ET45" s="54"/>
      <c r="EU45" s="53"/>
      <c r="EV45" s="55"/>
      <c r="EW45" s="55"/>
      <c r="EZ45" s="56"/>
      <c r="FA45" s="53"/>
      <c r="FB45" s="55"/>
      <c r="FC45" s="55"/>
      <c r="FE45" s="55"/>
      <c r="FF45" s="55"/>
      <c r="FG45" s="8"/>
      <c r="FI45" s="53"/>
      <c r="FJ45" s="54"/>
      <c r="FK45" s="54"/>
      <c r="FL45" s="52"/>
      <c r="FM45" s="54"/>
      <c r="FN45" s="54"/>
      <c r="FO45" s="53"/>
      <c r="FP45" s="55"/>
      <c r="FQ45" s="55"/>
      <c r="FT45" s="56"/>
      <c r="FU45" s="53"/>
      <c r="FV45" s="55"/>
      <c r="FW45" s="55"/>
      <c r="FY45" s="55"/>
      <c r="FZ45" s="55"/>
      <c r="GA45" s="66"/>
      <c r="GB45" s="60"/>
      <c r="GC45" s="60"/>
      <c r="GD45" s="61"/>
      <c r="GE45" s="52"/>
      <c r="GF45" s="62"/>
      <c r="GG45" s="61"/>
      <c r="GH45" s="52"/>
      <c r="GI45" s="63"/>
      <c r="GJ45" s="52"/>
      <c r="GK45" s="52"/>
      <c r="GL45" s="52"/>
      <c r="GM45" s="52"/>
      <c r="GN45" s="64"/>
      <c r="GO45" s="52"/>
      <c r="GP45" s="52"/>
      <c r="GQ45" s="52"/>
      <c r="GR45" s="52"/>
      <c r="GS45" s="52"/>
      <c r="GT45" s="52"/>
      <c r="GU45" s="66"/>
      <c r="GV45" s="60"/>
      <c r="GW45" s="60"/>
      <c r="GX45" s="61"/>
      <c r="GY45" s="52"/>
      <c r="GZ45" s="62"/>
      <c r="HA45" s="61"/>
      <c r="HB45" s="52"/>
      <c r="HC45" s="63"/>
      <c r="HD45" s="52"/>
      <c r="HE45" s="52"/>
      <c r="HF45" s="52"/>
      <c r="HG45" s="52"/>
      <c r="HH45" s="64"/>
      <c r="HI45" s="52"/>
      <c r="HJ45" s="52"/>
      <c r="HK45" s="52"/>
      <c r="HL45" s="52"/>
      <c r="HM45" s="52"/>
      <c r="HN45" s="52"/>
      <c r="HO45" s="66"/>
      <c r="HP45" s="60"/>
      <c r="HQ45" s="60"/>
      <c r="HR45" s="61"/>
      <c r="HS45" s="52"/>
      <c r="HT45" s="62"/>
      <c r="HU45" s="61"/>
      <c r="HV45" s="52"/>
      <c r="HW45" s="63"/>
      <c r="HX45" s="52"/>
      <c r="HY45" s="52"/>
      <c r="HZ45" s="52"/>
      <c r="IA45" s="52"/>
      <c r="IB45" s="64"/>
      <c r="IC45" s="52"/>
      <c r="ID45" s="52"/>
      <c r="IE45" s="52"/>
      <c r="IF45" s="52"/>
      <c r="IG45" s="52"/>
      <c r="IH45" s="52"/>
      <c r="II45" s="66"/>
      <c r="IJ45" s="60"/>
      <c r="IK45" s="60"/>
      <c r="IL45" s="61"/>
      <c r="IM45" s="52"/>
      <c r="IN45" s="62"/>
      <c r="IO45" s="61"/>
      <c r="IP45" s="52"/>
      <c r="IQ45" s="63"/>
      <c r="IR45" s="52"/>
      <c r="IS45" s="52"/>
      <c r="IT45" s="52"/>
      <c r="IU45" s="52"/>
      <c r="IV45" s="64"/>
      <c r="IW45" s="52"/>
      <c r="IX45" s="52"/>
      <c r="IY45" s="52"/>
      <c r="IZ45" s="52"/>
      <c r="JA45" s="52"/>
      <c r="JB45" s="52"/>
    </row>
    <row r="46" spans="1:262" s="9" customFormat="1" ht="13.5" customHeight="1" x14ac:dyDescent="0.25">
      <c r="A46" s="51" t="s">
        <v>988</v>
      </c>
      <c r="B46" s="52" t="s">
        <v>1304</v>
      </c>
      <c r="C46" s="8"/>
      <c r="E46" s="53"/>
      <c r="F46" s="54"/>
      <c r="G46" s="55"/>
      <c r="H46" s="52"/>
      <c r="I46" s="54"/>
      <c r="J46" s="55"/>
      <c r="K46" s="53"/>
      <c r="L46" s="55"/>
      <c r="M46" s="55"/>
      <c r="P46" s="56"/>
      <c r="Q46" s="53"/>
      <c r="R46" s="55"/>
      <c r="S46" s="55"/>
      <c r="U46" s="55"/>
      <c r="V46" s="55"/>
      <c r="W46" s="8"/>
      <c r="Y46" s="53"/>
      <c r="Z46" s="54"/>
      <c r="AA46" s="54"/>
      <c r="AB46" s="52"/>
      <c r="AC46" s="54"/>
      <c r="AD46" s="54"/>
      <c r="AE46" s="53"/>
      <c r="AF46" s="55"/>
      <c r="AG46" s="55"/>
      <c r="AJ46" s="56"/>
      <c r="AK46" s="53"/>
      <c r="AM46" s="55"/>
      <c r="AO46" s="55"/>
      <c r="AP46" s="55"/>
      <c r="AQ46" s="8"/>
      <c r="AS46" s="53"/>
      <c r="AT46" s="72"/>
      <c r="AU46" s="54"/>
      <c r="AV46" s="125"/>
      <c r="AW46" s="54"/>
      <c r="AX46" s="54"/>
      <c r="AY46" s="53"/>
      <c r="AZ46" s="55"/>
      <c r="BA46" s="55"/>
      <c r="BD46" s="56"/>
      <c r="BE46" s="53"/>
      <c r="BF46" s="55"/>
      <c r="BG46" s="55"/>
      <c r="BI46" s="55"/>
      <c r="BJ46" s="55"/>
      <c r="BK46" s="8"/>
      <c r="BM46" s="53"/>
      <c r="BN46" s="54"/>
      <c r="BO46" s="54"/>
      <c r="BP46" s="52"/>
      <c r="BQ46" s="54"/>
      <c r="BR46" s="54"/>
      <c r="BS46" s="53"/>
      <c r="BT46" s="55"/>
      <c r="BU46" s="55"/>
      <c r="BX46" s="56"/>
      <c r="BY46" s="53"/>
      <c r="BZ46" s="55"/>
      <c r="CA46" s="55"/>
      <c r="CC46" s="55"/>
      <c r="CD46" s="55"/>
      <c r="CE46" s="53"/>
      <c r="CG46" s="53"/>
      <c r="CH46" s="54"/>
      <c r="CI46" s="54"/>
      <c r="CJ46" s="52"/>
      <c r="CK46" s="54"/>
      <c r="CL46" s="54"/>
      <c r="CM46" s="53"/>
      <c r="CN46" s="55"/>
      <c r="CO46" s="55"/>
      <c r="CR46" s="56"/>
      <c r="CS46" s="53"/>
      <c r="CT46" s="55"/>
      <c r="CU46" s="55"/>
      <c r="CW46" s="55"/>
      <c r="CX46" s="55"/>
      <c r="CY46" s="8"/>
      <c r="DA46" s="53">
        <v>566057</v>
      </c>
      <c r="DB46" s="54">
        <v>2.5000000000000001E-2</v>
      </c>
      <c r="DC46" s="54">
        <v>2.5000000000000001E-2</v>
      </c>
      <c r="DD46" s="52">
        <v>0</v>
      </c>
      <c r="DE46" s="54">
        <v>0</v>
      </c>
      <c r="DF46" s="54">
        <v>0</v>
      </c>
      <c r="DG46" s="53"/>
      <c r="DH46" s="55"/>
      <c r="DI46" s="55"/>
      <c r="DL46" s="56"/>
      <c r="DM46" s="53"/>
      <c r="DN46" s="55"/>
      <c r="DO46" s="55"/>
      <c r="DQ46" s="55"/>
      <c r="DR46" s="55"/>
      <c r="DS46" s="8"/>
      <c r="DU46" s="53"/>
      <c r="DV46" s="54"/>
      <c r="DW46" s="54"/>
      <c r="DX46" s="52"/>
      <c r="DY46" s="54"/>
      <c r="DZ46" s="54"/>
      <c r="EA46" s="53"/>
      <c r="EC46" s="57"/>
      <c r="EF46" s="56"/>
      <c r="EG46" s="53"/>
      <c r="EH46" s="55"/>
      <c r="EI46" s="55"/>
      <c r="EK46" s="55"/>
      <c r="EL46" s="55"/>
      <c r="EM46" s="8"/>
      <c r="EO46" s="53"/>
      <c r="EP46" s="54"/>
      <c r="EQ46" s="54"/>
      <c r="ER46" s="52"/>
      <c r="ES46" s="54"/>
      <c r="ET46" s="54"/>
      <c r="EU46" s="53"/>
      <c r="EV46" s="55"/>
      <c r="EW46" s="55"/>
      <c r="EZ46" s="56"/>
      <c r="FA46" s="53"/>
      <c r="FB46" s="55"/>
      <c r="FC46" s="55"/>
      <c r="FE46" s="55"/>
      <c r="FF46" s="55"/>
      <c r="FG46" s="8"/>
      <c r="FI46" s="53"/>
      <c r="FJ46" s="54"/>
      <c r="FK46" s="54"/>
      <c r="FL46" s="52"/>
      <c r="FM46" s="54"/>
      <c r="FN46" s="54"/>
      <c r="FO46" s="53"/>
      <c r="FP46" s="55"/>
      <c r="FQ46" s="55"/>
      <c r="FT46" s="56"/>
      <c r="FU46" s="53"/>
      <c r="FV46" s="55"/>
      <c r="FW46" s="55"/>
      <c r="FY46" s="55"/>
      <c r="FZ46" s="55"/>
      <c r="GA46" s="66"/>
      <c r="GB46" s="60"/>
      <c r="GC46" s="60"/>
      <c r="GD46" s="61"/>
      <c r="GE46" s="52"/>
      <c r="GF46" s="62"/>
      <c r="GG46" s="61"/>
      <c r="GH46" s="52"/>
      <c r="GI46" s="63"/>
      <c r="GJ46" s="52"/>
      <c r="GK46" s="52"/>
      <c r="GL46" s="52"/>
      <c r="GM46" s="52"/>
      <c r="GN46" s="64"/>
      <c r="GO46" s="52"/>
      <c r="GP46" s="52"/>
      <c r="GQ46" s="52"/>
      <c r="GR46" s="52"/>
      <c r="GS46" s="52"/>
      <c r="GT46" s="52"/>
      <c r="GU46" s="66"/>
      <c r="GV46" s="60"/>
      <c r="GW46" s="60"/>
      <c r="GX46" s="61"/>
      <c r="GY46" s="52"/>
      <c r="GZ46" s="62"/>
      <c r="HA46" s="61"/>
      <c r="HB46" s="52"/>
      <c r="HC46" s="63"/>
      <c r="HD46" s="52"/>
      <c r="HE46" s="52"/>
      <c r="HF46" s="52"/>
      <c r="HG46" s="52"/>
      <c r="HH46" s="64"/>
      <c r="HI46" s="52"/>
      <c r="HJ46" s="52"/>
      <c r="HK46" s="52"/>
      <c r="HL46" s="52"/>
      <c r="HM46" s="52"/>
      <c r="HN46" s="52"/>
      <c r="HO46" s="66"/>
      <c r="HP46" s="60"/>
      <c r="HQ46" s="60"/>
      <c r="HR46" s="61"/>
      <c r="HS46" s="52"/>
      <c r="HT46" s="62"/>
      <c r="HU46" s="61"/>
      <c r="HV46" s="52"/>
      <c r="HW46" s="63"/>
      <c r="HX46" s="52"/>
      <c r="HY46" s="52"/>
      <c r="HZ46" s="52"/>
      <c r="IA46" s="52"/>
      <c r="IB46" s="64"/>
      <c r="IC46" s="52"/>
      <c r="ID46" s="52"/>
      <c r="IE46" s="52"/>
      <c r="IF46" s="52"/>
      <c r="IG46" s="52"/>
      <c r="IH46" s="52"/>
      <c r="II46" s="66"/>
      <c r="IJ46" s="60"/>
      <c r="IK46" s="60"/>
      <c r="IL46" s="61"/>
      <c r="IM46" s="52"/>
      <c r="IN46" s="62"/>
      <c r="IO46" s="61"/>
      <c r="IP46" s="52"/>
      <c r="IQ46" s="63"/>
      <c r="IR46" s="52"/>
      <c r="IS46" s="52"/>
      <c r="IT46" s="52"/>
      <c r="IU46" s="52"/>
      <c r="IV46" s="64"/>
      <c r="IW46" s="52"/>
      <c r="IX46" s="52"/>
      <c r="IY46" s="52"/>
      <c r="IZ46" s="52"/>
      <c r="JA46" s="52"/>
      <c r="JB46" s="52"/>
    </row>
    <row r="47" spans="1:262" s="9" customFormat="1" ht="13.5" customHeight="1" x14ac:dyDescent="0.25">
      <c r="A47" s="51" t="s">
        <v>1305</v>
      </c>
      <c r="B47" s="52" t="s">
        <v>1306</v>
      </c>
      <c r="C47" s="8"/>
      <c r="E47" s="53"/>
      <c r="F47" s="54"/>
      <c r="G47" s="55"/>
      <c r="H47" s="52"/>
      <c r="I47" s="54"/>
      <c r="J47" s="55"/>
      <c r="K47" s="53"/>
      <c r="L47" s="55"/>
      <c r="M47" s="55"/>
      <c r="P47" s="56"/>
      <c r="Q47" s="53"/>
      <c r="R47" s="55"/>
      <c r="S47" s="55"/>
      <c r="U47" s="55"/>
      <c r="V47" s="55"/>
      <c r="W47" s="8"/>
      <c r="Y47" s="53"/>
      <c r="Z47" s="54"/>
      <c r="AA47" s="54"/>
      <c r="AB47" s="52"/>
      <c r="AC47" s="54"/>
      <c r="AD47" s="54"/>
      <c r="AE47" s="53"/>
      <c r="AF47" s="55"/>
      <c r="AG47" s="55"/>
      <c r="AJ47" s="56"/>
      <c r="AK47" s="53"/>
      <c r="AM47" s="55"/>
      <c r="AO47" s="55"/>
      <c r="AP47" s="55"/>
      <c r="AQ47" s="8"/>
      <c r="AS47" s="53"/>
      <c r="AT47" s="72"/>
      <c r="AU47" s="54"/>
      <c r="AV47" s="125"/>
      <c r="AW47" s="54"/>
      <c r="AX47" s="54"/>
      <c r="AY47" s="53"/>
      <c r="AZ47" s="55"/>
      <c r="BA47" s="55"/>
      <c r="BD47" s="56"/>
      <c r="BE47" s="53"/>
      <c r="BF47" s="55"/>
      <c r="BG47" s="55"/>
      <c r="BI47" s="55"/>
      <c r="BJ47" s="55"/>
      <c r="BK47" s="8"/>
      <c r="BM47" s="53"/>
      <c r="BN47" s="54"/>
      <c r="BO47" s="54"/>
      <c r="BP47" s="52"/>
      <c r="BQ47" s="54"/>
      <c r="BR47" s="54"/>
      <c r="BS47" s="53"/>
      <c r="BT47" s="55"/>
      <c r="BU47" s="55"/>
      <c r="BX47" s="56"/>
      <c r="BY47" s="53"/>
      <c r="BZ47" s="55"/>
      <c r="CA47" s="55"/>
      <c r="CC47" s="55"/>
      <c r="CD47" s="55"/>
      <c r="CE47" s="53"/>
      <c r="CG47" s="53"/>
      <c r="CH47" s="54"/>
      <c r="CI47" s="54"/>
      <c r="CJ47" s="52"/>
      <c r="CK47" s="54"/>
      <c r="CL47" s="54"/>
      <c r="CM47" s="53"/>
      <c r="CN47" s="55"/>
      <c r="CO47" s="55"/>
      <c r="CR47" s="56"/>
      <c r="CS47" s="53"/>
      <c r="CT47" s="55"/>
      <c r="CU47" s="55"/>
      <c r="CW47" s="55"/>
      <c r="CX47" s="55"/>
      <c r="CY47" s="8"/>
      <c r="DA47" s="53">
        <v>490074</v>
      </c>
      <c r="DB47" s="54">
        <v>2.1999999999999999E-2</v>
      </c>
      <c r="DC47" s="54">
        <v>2.1999999999999999E-2</v>
      </c>
      <c r="DD47" s="52">
        <v>0</v>
      </c>
      <c r="DE47" s="54">
        <v>0</v>
      </c>
      <c r="DF47" s="54">
        <v>0</v>
      </c>
      <c r="DG47" s="53"/>
      <c r="DH47" s="55"/>
      <c r="DI47" s="55"/>
      <c r="DL47" s="56"/>
      <c r="DM47" s="53"/>
      <c r="DN47" s="55"/>
      <c r="DO47" s="55"/>
      <c r="DQ47" s="55"/>
      <c r="DR47" s="55"/>
      <c r="DS47" s="8"/>
      <c r="DU47" s="53"/>
      <c r="DV47" s="54"/>
      <c r="DW47" s="54"/>
      <c r="DX47" s="52"/>
      <c r="DY47" s="54"/>
      <c r="DZ47" s="54"/>
      <c r="EA47" s="53"/>
      <c r="EC47" s="57"/>
      <c r="EF47" s="56"/>
      <c r="EG47" s="53"/>
      <c r="EH47" s="55"/>
      <c r="EI47" s="55"/>
      <c r="EK47" s="55"/>
      <c r="EL47" s="55"/>
      <c r="EM47" s="8"/>
      <c r="EO47" s="53"/>
      <c r="EP47" s="54"/>
      <c r="EQ47" s="54"/>
      <c r="ER47" s="52"/>
      <c r="ES47" s="54"/>
      <c r="ET47" s="54"/>
      <c r="EU47" s="53"/>
      <c r="EV47" s="55"/>
      <c r="EW47" s="55"/>
      <c r="EZ47" s="56"/>
      <c r="FA47" s="53"/>
      <c r="FB47" s="55"/>
      <c r="FC47" s="55"/>
      <c r="FE47" s="55"/>
      <c r="FF47" s="55"/>
      <c r="FG47" s="8"/>
      <c r="FI47" s="53"/>
      <c r="FJ47" s="54"/>
      <c r="FK47" s="54"/>
      <c r="FL47" s="52"/>
      <c r="FM47" s="54"/>
      <c r="FN47" s="54"/>
      <c r="FO47" s="53"/>
      <c r="FP47" s="55"/>
      <c r="FQ47" s="55"/>
      <c r="FT47" s="56"/>
      <c r="FU47" s="53"/>
      <c r="FV47" s="55"/>
      <c r="FW47" s="55"/>
      <c r="FY47" s="55"/>
      <c r="FZ47" s="55"/>
      <c r="GA47" s="66"/>
      <c r="GB47" s="60"/>
      <c r="GC47" s="60"/>
      <c r="GD47" s="61"/>
      <c r="GE47" s="52"/>
      <c r="GF47" s="62"/>
      <c r="GG47" s="61"/>
      <c r="GH47" s="52"/>
      <c r="GI47" s="63"/>
      <c r="GJ47" s="52"/>
      <c r="GK47" s="52"/>
      <c r="GL47" s="52"/>
      <c r="GM47" s="52"/>
      <c r="GN47" s="64"/>
      <c r="GO47" s="52"/>
      <c r="GP47" s="52"/>
      <c r="GQ47" s="52"/>
      <c r="GR47" s="52"/>
      <c r="GS47" s="52"/>
      <c r="GT47" s="52"/>
      <c r="GU47" s="66"/>
      <c r="GV47" s="60"/>
      <c r="GW47" s="60"/>
      <c r="GX47" s="61"/>
      <c r="GY47" s="52"/>
      <c r="GZ47" s="62"/>
      <c r="HA47" s="61"/>
      <c r="HB47" s="52"/>
      <c r="HC47" s="63"/>
      <c r="HD47" s="52"/>
      <c r="HE47" s="52"/>
      <c r="HF47" s="52"/>
      <c r="HG47" s="52"/>
      <c r="HH47" s="64"/>
      <c r="HI47" s="52"/>
      <c r="HJ47" s="52"/>
      <c r="HK47" s="52"/>
      <c r="HL47" s="52"/>
      <c r="HM47" s="52"/>
      <c r="HN47" s="52"/>
      <c r="HO47" s="66"/>
      <c r="HP47" s="60"/>
      <c r="HQ47" s="60"/>
      <c r="HR47" s="61"/>
      <c r="HS47" s="52"/>
      <c r="HT47" s="62"/>
      <c r="HU47" s="61"/>
      <c r="HV47" s="52"/>
      <c r="HW47" s="63"/>
      <c r="HX47" s="52"/>
      <c r="HY47" s="52"/>
      <c r="HZ47" s="52"/>
      <c r="IA47" s="52"/>
      <c r="IB47" s="64"/>
      <c r="IC47" s="52"/>
      <c r="ID47" s="52"/>
      <c r="IE47" s="52"/>
      <c r="IF47" s="52"/>
      <c r="IG47" s="52"/>
      <c r="IH47" s="52"/>
      <c r="II47" s="66"/>
      <c r="IJ47" s="60"/>
      <c r="IK47" s="60"/>
      <c r="IL47" s="61"/>
      <c r="IM47" s="52"/>
      <c r="IN47" s="62"/>
      <c r="IO47" s="61"/>
      <c r="IP47" s="52"/>
      <c r="IQ47" s="63"/>
      <c r="IR47" s="52"/>
      <c r="IS47" s="52"/>
      <c r="IT47" s="52"/>
      <c r="IU47" s="52"/>
      <c r="IV47" s="64"/>
      <c r="IW47" s="52"/>
      <c r="IX47" s="52"/>
      <c r="IY47" s="52"/>
      <c r="IZ47" s="52"/>
      <c r="JA47" s="52"/>
      <c r="JB47" s="52"/>
    </row>
    <row r="48" spans="1:262" s="9" customFormat="1" ht="13.5" customHeight="1" x14ac:dyDescent="0.25">
      <c r="A48" s="51" t="s">
        <v>1309</v>
      </c>
      <c r="B48" s="52" t="s">
        <v>1310</v>
      </c>
      <c r="C48" s="8"/>
      <c r="E48" s="53"/>
      <c r="F48" s="54"/>
      <c r="G48" s="55"/>
      <c r="H48" s="52"/>
      <c r="I48" s="54"/>
      <c r="J48" s="55"/>
      <c r="K48" s="53"/>
      <c r="L48" s="55"/>
      <c r="M48" s="55"/>
      <c r="P48" s="56"/>
      <c r="Q48" s="53"/>
      <c r="R48" s="55"/>
      <c r="S48" s="55"/>
      <c r="U48" s="55"/>
      <c r="V48" s="55"/>
      <c r="W48" s="8"/>
      <c r="Y48" s="53"/>
      <c r="Z48" s="54"/>
      <c r="AA48" s="54"/>
      <c r="AB48" s="52"/>
      <c r="AC48" s="54"/>
      <c r="AD48" s="54"/>
      <c r="AE48" s="53"/>
      <c r="AF48" s="55"/>
      <c r="AG48" s="55"/>
      <c r="AJ48" s="56"/>
      <c r="AK48" s="53"/>
      <c r="AM48" s="55"/>
      <c r="AO48" s="55"/>
      <c r="AP48" s="55"/>
      <c r="AQ48" s="8"/>
      <c r="AS48" s="53"/>
      <c r="AT48" s="54"/>
      <c r="AU48" s="54"/>
      <c r="AV48" s="125"/>
      <c r="AW48" s="54"/>
      <c r="AX48" s="54"/>
      <c r="AY48" s="53"/>
      <c r="AZ48" s="55"/>
      <c r="BA48" s="55"/>
      <c r="BD48" s="56"/>
      <c r="BE48" s="53"/>
      <c r="BF48" s="55"/>
      <c r="BG48" s="55"/>
      <c r="BI48" s="55"/>
      <c r="BJ48" s="55"/>
      <c r="BK48" s="8"/>
      <c r="BM48" s="53"/>
      <c r="BN48" s="54"/>
      <c r="BO48" s="54"/>
      <c r="BP48" s="52"/>
      <c r="BQ48" s="54"/>
      <c r="BR48" s="54"/>
      <c r="BS48" s="53"/>
      <c r="BT48" s="55"/>
      <c r="BU48" s="55"/>
      <c r="BX48" s="56"/>
      <c r="BY48" s="53"/>
      <c r="BZ48" s="55"/>
      <c r="CA48" s="55"/>
      <c r="CC48" s="55"/>
      <c r="CD48" s="55"/>
      <c r="CE48" s="53"/>
      <c r="CG48" s="53"/>
      <c r="CH48" s="54"/>
      <c r="CI48" s="54"/>
      <c r="CJ48" s="52"/>
      <c r="CK48" s="54"/>
      <c r="CL48" s="54"/>
      <c r="CM48" s="53"/>
      <c r="CN48" s="55"/>
      <c r="CO48" s="55"/>
      <c r="CR48" s="56"/>
      <c r="CS48" s="53"/>
      <c r="CT48" s="55"/>
      <c r="CU48" s="55"/>
      <c r="CW48" s="55"/>
      <c r="CX48" s="55"/>
      <c r="CY48" s="8"/>
      <c r="DA48" s="53">
        <v>741772</v>
      </c>
      <c r="DB48" s="54">
        <v>3.3000000000000002E-2</v>
      </c>
      <c r="DC48" s="54">
        <v>3.3000000000000002E-2</v>
      </c>
      <c r="DD48" s="52">
        <v>0</v>
      </c>
      <c r="DE48" s="54">
        <v>0</v>
      </c>
      <c r="DF48" s="54">
        <v>0</v>
      </c>
      <c r="DG48" s="53"/>
      <c r="DH48" s="55"/>
      <c r="DI48" s="55"/>
      <c r="DL48" s="56"/>
      <c r="DM48" s="53"/>
      <c r="DN48" s="55"/>
      <c r="DO48" s="55"/>
      <c r="DQ48" s="55"/>
      <c r="DR48" s="55"/>
      <c r="DS48" s="8"/>
      <c r="DU48" s="53"/>
      <c r="DV48" s="54"/>
      <c r="DW48" s="54"/>
      <c r="DX48" s="52"/>
      <c r="DY48" s="54"/>
      <c r="DZ48" s="54"/>
      <c r="EA48" s="53"/>
      <c r="EC48" s="57"/>
      <c r="EF48" s="56"/>
      <c r="EG48" s="53"/>
      <c r="EH48" s="55"/>
      <c r="EI48" s="55"/>
      <c r="EK48" s="55"/>
      <c r="EL48" s="55"/>
      <c r="EM48" s="8"/>
      <c r="EO48" s="53"/>
      <c r="EP48" s="54"/>
      <c r="EQ48" s="54"/>
      <c r="ER48" s="52"/>
      <c r="ES48" s="54"/>
      <c r="ET48" s="54"/>
      <c r="EU48" s="53"/>
      <c r="EV48" s="55"/>
      <c r="EW48" s="55"/>
      <c r="EZ48" s="56"/>
      <c r="FA48" s="53"/>
      <c r="FB48" s="55"/>
      <c r="FC48" s="55"/>
      <c r="FE48" s="55"/>
      <c r="FF48" s="55"/>
      <c r="FG48" s="8"/>
      <c r="FI48" s="53"/>
      <c r="FJ48" s="54"/>
      <c r="FK48" s="54"/>
      <c r="FL48" s="52"/>
      <c r="FM48" s="54"/>
      <c r="FN48" s="54"/>
      <c r="FO48" s="53"/>
      <c r="FP48" s="55"/>
      <c r="FQ48" s="55"/>
      <c r="FT48" s="56"/>
      <c r="FU48" s="53"/>
      <c r="FV48" s="55"/>
      <c r="FW48" s="55"/>
      <c r="FY48" s="55"/>
      <c r="FZ48" s="55"/>
      <c r="GA48" s="66"/>
      <c r="GB48" s="60"/>
      <c r="GC48" s="60"/>
      <c r="GD48" s="67"/>
      <c r="GE48" s="52"/>
      <c r="GF48" s="60"/>
      <c r="GG48" s="61"/>
      <c r="GH48" s="52"/>
      <c r="GI48" s="63"/>
      <c r="GJ48" s="52"/>
      <c r="GK48" s="52"/>
      <c r="GL48" s="52"/>
      <c r="GM48" s="52"/>
      <c r="GN48" s="64"/>
      <c r="GO48" s="52"/>
      <c r="GP48" s="52"/>
      <c r="GQ48" s="52"/>
      <c r="GR48" s="52"/>
      <c r="GS48" s="52"/>
      <c r="GT48" s="52"/>
      <c r="GU48" s="66"/>
      <c r="GV48" s="60"/>
      <c r="GW48" s="60"/>
      <c r="GX48" s="67"/>
      <c r="GY48" s="52"/>
      <c r="GZ48" s="60"/>
      <c r="HA48" s="61"/>
      <c r="HB48" s="52"/>
      <c r="HC48" s="63"/>
      <c r="HD48" s="52"/>
      <c r="HE48" s="52"/>
      <c r="HF48" s="52"/>
      <c r="HG48" s="52"/>
      <c r="HH48" s="64"/>
      <c r="HI48" s="52"/>
      <c r="HJ48" s="52"/>
      <c r="HK48" s="52"/>
      <c r="HL48" s="52"/>
      <c r="HM48" s="52"/>
      <c r="HN48" s="52"/>
      <c r="HO48" s="66"/>
      <c r="HP48" s="60"/>
      <c r="HQ48" s="60"/>
      <c r="HR48" s="67"/>
      <c r="HS48" s="52"/>
      <c r="HT48" s="60"/>
      <c r="HU48" s="61"/>
      <c r="HV48" s="52"/>
      <c r="HW48" s="63"/>
      <c r="HX48" s="52"/>
      <c r="HY48" s="52"/>
      <c r="HZ48" s="52"/>
      <c r="IA48" s="52"/>
      <c r="IB48" s="64"/>
      <c r="IC48" s="52"/>
      <c r="ID48" s="52"/>
      <c r="IE48" s="52"/>
      <c r="IF48" s="52"/>
      <c r="IG48" s="52"/>
      <c r="IH48" s="52"/>
      <c r="II48" s="66"/>
      <c r="IJ48" s="60"/>
      <c r="IK48" s="60"/>
      <c r="IL48" s="67"/>
      <c r="IM48" s="52"/>
      <c r="IN48" s="60"/>
      <c r="IO48" s="61"/>
      <c r="IP48" s="52"/>
      <c r="IQ48" s="63"/>
      <c r="IR48" s="52"/>
      <c r="IS48" s="52"/>
      <c r="IT48" s="52"/>
      <c r="IU48" s="52"/>
      <c r="IV48" s="64"/>
      <c r="IW48" s="52"/>
      <c r="IX48" s="52"/>
      <c r="IY48" s="52"/>
      <c r="IZ48" s="52"/>
      <c r="JA48" s="52"/>
      <c r="JB48" s="52"/>
    </row>
    <row r="49" spans="1:262" s="9" customFormat="1" ht="13.5" customHeight="1" x14ac:dyDescent="0.25">
      <c r="A49" s="51" t="s">
        <v>1236</v>
      </c>
      <c r="B49" s="52" t="s">
        <v>1237</v>
      </c>
      <c r="C49" s="8"/>
      <c r="E49" s="53"/>
      <c r="F49" s="54"/>
      <c r="G49" s="55"/>
      <c r="H49" s="52"/>
      <c r="I49" s="54"/>
      <c r="J49" s="55"/>
      <c r="K49" s="53"/>
      <c r="L49" s="55"/>
      <c r="M49" s="55"/>
      <c r="P49" s="56"/>
      <c r="Q49" s="53"/>
      <c r="R49" s="55"/>
      <c r="S49" s="55"/>
      <c r="U49" s="55"/>
      <c r="V49" s="55"/>
      <c r="W49" s="8"/>
      <c r="Y49" s="53"/>
      <c r="Z49" s="54"/>
      <c r="AA49" s="54"/>
      <c r="AB49" s="52"/>
      <c r="AC49" s="54"/>
      <c r="AD49" s="54"/>
      <c r="AE49" s="53"/>
      <c r="AF49" s="55"/>
      <c r="AG49" s="55"/>
      <c r="AJ49" s="56"/>
      <c r="AK49" s="53"/>
      <c r="AM49" s="55"/>
      <c r="AO49" s="55"/>
      <c r="AP49" s="55"/>
      <c r="AQ49" s="8"/>
      <c r="AS49" s="53"/>
      <c r="AT49" s="54"/>
      <c r="AU49" s="54"/>
      <c r="AV49" s="125"/>
      <c r="AW49" s="54"/>
      <c r="AX49" s="54"/>
      <c r="AY49" s="53"/>
      <c r="AZ49" s="55"/>
      <c r="BA49" s="55"/>
      <c r="BD49" s="56"/>
      <c r="BE49" s="53"/>
      <c r="BF49" s="55"/>
      <c r="BG49" s="55"/>
      <c r="BI49" s="55"/>
      <c r="BJ49" s="55"/>
      <c r="BK49" s="8"/>
      <c r="BM49" s="53"/>
      <c r="BN49" s="54"/>
      <c r="BO49" s="54"/>
      <c r="BP49" s="52"/>
      <c r="BQ49" s="54"/>
      <c r="BR49" s="54"/>
      <c r="BS49" s="53"/>
      <c r="BT49" s="55"/>
      <c r="BU49" s="55"/>
      <c r="BX49" s="56"/>
      <c r="BY49" s="53"/>
      <c r="BZ49" s="55"/>
      <c r="CA49" s="55"/>
      <c r="CC49" s="55"/>
      <c r="CD49" s="55"/>
      <c r="CE49" s="53"/>
      <c r="CG49" s="53"/>
      <c r="CH49" s="54"/>
      <c r="CI49" s="54"/>
      <c r="CJ49" s="52"/>
      <c r="CK49" s="54"/>
      <c r="CL49" s="54"/>
      <c r="CM49" s="53"/>
      <c r="CN49" s="55"/>
      <c r="CO49" s="55"/>
      <c r="CR49" s="56"/>
      <c r="CS49" s="53"/>
      <c r="CT49" s="55"/>
      <c r="CU49" s="55"/>
      <c r="CW49" s="55"/>
      <c r="CX49" s="55"/>
      <c r="CY49" s="8"/>
      <c r="DA49" s="53">
        <v>265469</v>
      </c>
      <c r="DB49" s="54">
        <v>1.2E-2</v>
      </c>
      <c r="DC49" s="54">
        <v>8.0000000000000002E-3</v>
      </c>
      <c r="DD49" s="52">
        <v>0</v>
      </c>
      <c r="DE49" s="54">
        <v>0</v>
      </c>
      <c r="DF49" s="54">
        <v>0</v>
      </c>
      <c r="DG49" s="53"/>
      <c r="DH49" s="55"/>
      <c r="DI49" s="55"/>
      <c r="DL49" s="56"/>
      <c r="DM49" s="53"/>
      <c r="DN49" s="55"/>
      <c r="DO49" s="55"/>
      <c r="DQ49" s="55"/>
      <c r="DR49" s="55"/>
      <c r="DS49" s="8"/>
      <c r="DU49" s="53"/>
      <c r="DV49" s="54"/>
      <c r="DW49" s="54"/>
      <c r="DX49" s="52"/>
      <c r="DY49" s="54"/>
      <c r="DZ49" s="54"/>
      <c r="EA49" s="53"/>
      <c r="EC49" s="57"/>
      <c r="EF49" s="56"/>
      <c r="EG49" s="53"/>
      <c r="EH49" s="55"/>
      <c r="EI49" s="55"/>
      <c r="EK49" s="55"/>
      <c r="EL49" s="55"/>
      <c r="EM49" s="8"/>
      <c r="EO49" s="53"/>
      <c r="EP49" s="54"/>
      <c r="EQ49" s="54"/>
      <c r="ER49" s="52"/>
      <c r="ES49" s="54"/>
      <c r="ET49" s="54"/>
      <c r="EU49" s="53"/>
      <c r="EV49" s="55"/>
      <c r="EW49" s="55"/>
      <c r="EZ49" s="56"/>
      <c r="FA49" s="53"/>
      <c r="FB49" s="55"/>
      <c r="FC49" s="55"/>
      <c r="FE49" s="55"/>
      <c r="FF49" s="55"/>
      <c r="FG49" s="8"/>
      <c r="FI49" s="53"/>
      <c r="FJ49" s="54"/>
      <c r="FK49" s="54"/>
      <c r="FL49" s="52"/>
      <c r="FM49" s="54"/>
      <c r="FN49" s="54"/>
      <c r="FO49" s="53"/>
      <c r="FP49" s="55"/>
      <c r="FQ49" s="55"/>
      <c r="FT49" s="56"/>
      <c r="FU49" s="53"/>
      <c r="FV49" s="55"/>
      <c r="FW49" s="55"/>
      <c r="FY49" s="55"/>
      <c r="FZ49" s="55"/>
      <c r="GA49" s="66"/>
      <c r="GB49" s="60"/>
      <c r="GC49" s="60"/>
      <c r="GD49" s="67"/>
      <c r="GE49" s="52"/>
      <c r="GF49" s="60"/>
      <c r="GG49" s="61"/>
      <c r="GH49" s="52"/>
      <c r="GI49" s="63"/>
      <c r="GJ49" s="52"/>
      <c r="GK49" s="52"/>
      <c r="GL49" s="52"/>
      <c r="GM49" s="52"/>
      <c r="GN49" s="64"/>
      <c r="GO49" s="52"/>
      <c r="GP49" s="52"/>
      <c r="GQ49" s="52"/>
      <c r="GR49" s="52"/>
      <c r="GS49" s="52"/>
      <c r="GT49" s="52"/>
      <c r="GU49" s="66"/>
      <c r="GV49" s="60"/>
      <c r="GW49" s="60"/>
      <c r="GX49" s="67"/>
      <c r="GY49" s="52"/>
      <c r="GZ49" s="60"/>
      <c r="HA49" s="61"/>
      <c r="HB49" s="52"/>
      <c r="HC49" s="63"/>
      <c r="HD49" s="52"/>
      <c r="HE49" s="52"/>
      <c r="HF49" s="52"/>
      <c r="HG49" s="52"/>
      <c r="HH49" s="64"/>
      <c r="HI49" s="52"/>
      <c r="HJ49" s="52"/>
      <c r="HK49" s="52"/>
      <c r="HL49" s="52"/>
      <c r="HM49" s="52"/>
      <c r="HN49" s="52"/>
      <c r="HO49" s="66"/>
      <c r="HP49" s="60"/>
      <c r="HQ49" s="60"/>
      <c r="HR49" s="67"/>
      <c r="HS49" s="52"/>
      <c r="HT49" s="60"/>
      <c r="HU49" s="61"/>
      <c r="HV49" s="52"/>
      <c r="HW49" s="63"/>
      <c r="HX49" s="52"/>
      <c r="HY49" s="52"/>
      <c r="HZ49" s="52"/>
      <c r="IA49" s="52"/>
      <c r="IB49" s="64"/>
      <c r="IC49" s="52"/>
      <c r="ID49" s="52"/>
      <c r="IE49" s="52"/>
      <c r="IF49" s="52"/>
      <c r="IG49" s="52"/>
      <c r="IH49" s="52"/>
      <c r="II49" s="66"/>
      <c r="IJ49" s="60"/>
      <c r="IK49" s="60"/>
      <c r="IL49" s="67"/>
      <c r="IM49" s="52"/>
      <c r="IN49" s="60"/>
      <c r="IO49" s="61"/>
      <c r="IP49" s="52"/>
      <c r="IQ49" s="63"/>
      <c r="IR49" s="52"/>
      <c r="IS49" s="52"/>
      <c r="IT49" s="52"/>
      <c r="IU49" s="52"/>
      <c r="IV49" s="64"/>
      <c r="IW49" s="52"/>
      <c r="IX49" s="52"/>
      <c r="IY49" s="52"/>
      <c r="IZ49" s="52"/>
      <c r="JA49" s="52"/>
      <c r="JB49" s="52"/>
    </row>
    <row r="50" spans="1:262" s="9" customFormat="1" ht="13.5" customHeight="1" x14ac:dyDescent="0.25">
      <c r="A50" s="51" t="s">
        <v>1311</v>
      </c>
      <c r="B50" s="52" t="s">
        <v>1312</v>
      </c>
      <c r="C50" s="8"/>
      <c r="E50" s="53"/>
      <c r="F50" s="54"/>
      <c r="G50" s="55"/>
      <c r="H50" s="52"/>
      <c r="I50" s="54"/>
      <c r="J50" s="55"/>
      <c r="K50" s="53"/>
      <c r="L50" s="55"/>
      <c r="M50" s="55"/>
      <c r="P50" s="56"/>
      <c r="Q50" s="53"/>
      <c r="R50" s="55"/>
      <c r="S50" s="55"/>
      <c r="U50" s="55"/>
      <c r="V50" s="55"/>
      <c r="W50" s="8"/>
      <c r="Y50" s="53"/>
      <c r="Z50" s="54"/>
      <c r="AA50" s="54"/>
      <c r="AB50" s="52"/>
      <c r="AC50" s="54"/>
      <c r="AD50" s="54"/>
      <c r="AE50" s="53"/>
      <c r="AF50" s="55"/>
      <c r="AG50" s="55"/>
      <c r="AJ50" s="56"/>
      <c r="AK50" s="53"/>
      <c r="AM50" s="55"/>
      <c r="AO50" s="55"/>
      <c r="AP50" s="55"/>
      <c r="AQ50" s="8"/>
      <c r="AS50" s="53"/>
      <c r="AT50" s="54"/>
      <c r="AU50" s="54"/>
      <c r="AV50" s="125"/>
      <c r="AW50" s="54"/>
      <c r="AX50" s="54"/>
      <c r="AY50" s="53"/>
      <c r="AZ50" s="55"/>
      <c r="BA50" s="55"/>
      <c r="BD50" s="56"/>
      <c r="BE50" s="53"/>
      <c r="BF50" s="55"/>
      <c r="BG50" s="55"/>
      <c r="BI50" s="55"/>
      <c r="BJ50" s="55"/>
      <c r="BK50" s="8"/>
      <c r="BM50" s="53"/>
      <c r="BN50" s="54"/>
      <c r="BO50" s="54"/>
      <c r="BP50" s="52"/>
      <c r="BQ50" s="54"/>
      <c r="BR50" s="54"/>
      <c r="BS50" s="53"/>
      <c r="BT50" s="55"/>
      <c r="BU50" s="55"/>
      <c r="BX50" s="56"/>
      <c r="BY50" s="53"/>
      <c r="BZ50" s="55"/>
      <c r="CA50" s="55"/>
      <c r="CC50" s="55"/>
      <c r="CD50" s="55"/>
      <c r="CE50" s="53"/>
      <c r="CG50" s="53"/>
      <c r="CH50" s="54"/>
      <c r="CI50" s="54"/>
      <c r="CJ50" s="52"/>
      <c r="CK50" s="54"/>
      <c r="CL50" s="54"/>
      <c r="CM50" s="53"/>
      <c r="CN50" s="55"/>
      <c r="CO50" s="55"/>
      <c r="CR50" s="56"/>
      <c r="CS50" s="53"/>
      <c r="CT50" s="55"/>
      <c r="CU50" s="55"/>
      <c r="CW50" s="55"/>
      <c r="CX50" s="55"/>
      <c r="CY50" s="8"/>
      <c r="DA50" s="53">
        <v>147140</v>
      </c>
      <c r="DB50" s="54">
        <v>6.0000000000000001E-3</v>
      </c>
      <c r="DC50" s="54">
        <v>6.0000000000000001E-3</v>
      </c>
      <c r="DD50" s="52">
        <v>0</v>
      </c>
      <c r="DE50" s="54">
        <v>0</v>
      </c>
      <c r="DF50" s="54">
        <v>0</v>
      </c>
      <c r="DG50" s="53"/>
      <c r="DH50" s="55"/>
      <c r="DI50" s="55"/>
      <c r="DL50" s="56"/>
      <c r="DM50" s="53"/>
      <c r="DN50" s="55"/>
      <c r="DO50" s="55"/>
      <c r="DQ50" s="55"/>
      <c r="DR50" s="55"/>
      <c r="DS50" s="8"/>
      <c r="DU50" s="53"/>
      <c r="DV50" s="54"/>
      <c r="DW50" s="54"/>
      <c r="DX50" s="52"/>
      <c r="DY50" s="54"/>
      <c r="DZ50" s="54"/>
      <c r="EA50" s="53"/>
      <c r="EC50" s="57"/>
      <c r="EF50" s="56"/>
      <c r="EG50" s="53"/>
      <c r="EH50" s="55"/>
      <c r="EI50" s="55"/>
      <c r="EK50" s="55"/>
      <c r="EL50" s="55"/>
      <c r="EM50" s="8"/>
      <c r="EO50" s="53"/>
      <c r="EP50" s="54"/>
      <c r="EQ50" s="54"/>
      <c r="ER50" s="52"/>
      <c r="ES50" s="54"/>
      <c r="ET50" s="54"/>
      <c r="EU50" s="53"/>
      <c r="EV50" s="55"/>
      <c r="EW50" s="55"/>
      <c r="EZ50" s="56"/>
      <c r="FA50" s="53"/>
      <c r="FB50" s="55"/>
      <c r="FC50" s="55"/>
      <c r="FE50" s="55"/>
      <c r="FF50" s="55"/>
      <c r="FG50" s="8"/>
      <c r="FI50" s="53"/>
      <c r="FJ50" s="54"/>
      <c r="FK50" s="54"/>
      <c r="FL50" s="52"/>
      <c r="FM50" s="54"/>
      <c r="FN50" s="54"/>
      <c r="FO50" s="53"/>
      <c r="FP50" s="55"/>
      <c r="FQ50" s="55"/>
      <c r="FT50" s="56"/>
      <c r="FU50" s="53"/>
      <c r="FV50" s="55"/>
      <c r="FW50" s="55"/>
      <c r="FY50" s="55"/>
      <c r="FZ50" s="55"/>
      <c r="GA50" s="68"/>
      <c r="GB50" s="60"/>
      <c r="GC50" s="61"/>
      <c r="GD50" s="62"/>
      <c r="GE50" s="61"/>
      <c r="GF50" s="60"/>
      <c r="GG50" s="61"/>
      <c r="GH50" s="61"/>
      <c r="GI50" s="69"/>
      <c r="GJ50" s="61"/>
      <c r="GN50" s="56"/>
      <c r="GS50" s="62"/>
      <c r="GT50" s="61"/>
      <c r="GU50" s="68"/>
      <c r="GV50" s="60"/>
      <c r="GW50" s="61"/>
      <c r="GX50" s="62"/>
      <c r="GY50" s="61"/>
      <c r="GZ50" s="60"/>
      <c r="HA50" s="61"/>
      <c r="HB50" s="61"/>
      <c r="HC50" s="69"/>
      <c r="HD50" s="61"/>
      <c r="HH50" s="56"/>
      <c r="HM50" s="62"/>
      <c r="HN50" s="61"/>
      <c r="HO50" s="68"/>
      <c r="HP50" s="60"/>
      <c r="HQ50" s="61"/>
      <c r="HR50" s="62"/>
      <c r="HS50" s="61"/>
      <c r="HT50" s="60"/>
      <c r="HU50" s="61"/>
      <c r="HV50" s="61"/>
      <c r="HW50" s="69"/>
      <c r="HX50" s="61"/>
      <c r="IB50" s="56"/>
      <c r="IG50" s="62"/>
      <c r="IH50" s="61"/>
      <c r="II50" s="68"/>
      <c r="IJ50" s="60"/>
      <c r="IK50" s="61"/>
      <c r="IL50" s="62"/>
      <c r="IM50" s="61"/>
      <c r="IN50" s="60"/>
      <c r="IO50" s="61"/>
      <c r="IP50" s="61"/>
      <c r="IQ50" s="69"/>
      <c r="IR50" s="61"/>
      <c r="IV50" s="56"/>
      <c r="JA50" s="62"/>
      <c r="JB50" s="61"/>
    </row>
    <row r="51" spans="1:262" s="9" customFormat="1" ht="13.5" customHeight="1" x14ac:dyDescent="0.25">
      <c r="A51" s="51" t="s">
        <v>962</v>
      </c>
      <c r="B51" s="52" t="s">
        <v>1314</v>
      </c>
      <c r="C51" s="8"/>
      <c r="E51" s="53"/>
      <c r="F51" s="54"/>
      <c r="G51" s="55"/>
      <c r="H51" s="52"/>
      <c r="I51" s="54"/>
      <c r="J51" s="55"/>
      <c r="K51" s="53"/>
      <c r="L51" s="55"/>
      <c r="M51" s="55"/>
      <c r="P51" s="56"/>
      <c r="Q51" s="53"/>
      <c r="R51" s="55"/>
      <c r="S51" s="55"/>
      <c r="U51" s="55"/>
      <c r="V51" s="55"/>
      <c r="W51" s="8"/>
      <c r="Y51" s="53"/>
      <c r="Z51" s="54"/>
      <c r="AA51" s="54"/>
      <c r="AB51" s="52"/>
      <c r="AC51" s="54"/>
      <c r="AD51" s="54"/>
      <c r="AE51" s="53"/>
      <c r="AF51" s="55"/>
      <c r="AG51" s="55"/>
      <c r="AJ51" s="56"/>
      <c r="AK51" s="53"/>
      <c r="AM51" s="55"/>
      <c r="AO51" s="55"/>
      <c r="AP51" s="55"/>
      <c r="AQ51" s="8"/>
      <c r="AS51" s="53"/>
      <c r="AT51" s="54"/>
      <c r="AU51" s="54"/>
      <c r="AV51" s="52"/>
      <c r="AW51" s="54"/>
      <c r="AX51" s="54"/>
      <c r="AY51" s="53"/>
      <c r="AZ51" s="55"/>
      <c r="BA51" s="55"/>
      <c r="BD51" s="56"/>
      <c r="BE51" s="53"/>
      <c r="BF51" s="55"/>
      <c r="BG51" s="55"/>
      <c r="BI51" s="55"/>
      <c r="BJ51" s="55"/>
      <c r="BK51" s="8"/>
      <c r="BM51" s="53"/>
      <c r="BN51" s="54"/>
      <c r="BO51" s="54"/>
      <c r="BP51" s="52"/>
      <c r="BQ51" s="54"/>
      <c r="BR51" s="54"/>
      <c r="BS51" s="53"/>
      <c r="BT51" s="55"/>
      <c r="BU51" s="55"/>
      <c r="BX51" s="56"/>
      <c r="BY51" s="53"/>
      <c r="BZ51" s="55"/>
      <c r="CA51" s="55"/>
      <c r="CC51" s="55"/>
      <c r="CD51" s="55"/>
      <c r="CE51" s="53"/>
      <c r="CG51" s="53"/>
      <c r="CH51" s="54"/>
      <c r="CI51" s="54"/>
      <c r="CJ51" s="52"/>
      <c r="CK51" s="54"/>
      <c r="CL51" s="54"/>
      <c r="CM51" s="53"/>
      <c r="CN51" s="55"/>
      <c r="CO51" s="55"/>
      <c r="CR51" s="56"/>
      <c r="CS51" s="53"/>
      <c r="CT51" s="55"/>
      <c r="CU51" s="55"/>
      <c r="CW51" s="55"/>
      <c r="CX51" s="55"/>
      <c r="CY51" s="8"/>
      <c r="DA51" s="53">
        <v>121209</v>
      </c>
      <c r="DB51" s="54">
        <v>5.0000000000000001E-3</v>
      </c>
      <c r="DC51" s="54">
        <v>5.0000000000000001E-3</v>
      </c>
      <c r="DD51" s="52">
        <v>0</v>
      </c>
      <c r="DE51" s="54">
        <v>0</v>
      </c>
      <c r="DF51" s="54">
        <v>0</v>
      </c>
      <c r="DG51" s="53"/>
      <c r="DH51" s="55"/>
      <c r="DI51" s="55"/>
      <c r="DL51" s="56"/>
      <c r="DM51" s="53"/>
      <c r="DN51" s="55"/>
      <c r="DO51" s="55"/>
      <c r="DQ51" s="55"/>
      <c r="DR51" s="55"/>
      <c r="DS51" s="8"/>
      <c r="DU51" s="53"/>
      <c r="DV51" s="54"/>
      <c r="DW51" s="54"/>
      <c r="DX51" s="52"/>
      <c r="DY51" s="54"/>
      <c r="DZ51" s="54"/>
      <c r="EA51" s="53"/>
      <c r="EC51" s="57"/>
      <c r="EF51" s="56"/>
      <c r="EG51" s="53"/>
      <c r="EH51" s="55"/>
      <c r="EI51" s="55"/>
      <c r="EK51" s="55"/>
      <c r="EL51" s="55"/>
      <c r="EM51" s="8"/>
      <c r="EO51" s="53"/>
      <c r="EP51" s="54"/>
      <c r="EQ51" s="54"/>
      <c r="ER51" s="52"/>
      <c r="ES51" s="54"/>
      <c r="ET51" s="54"/>
      <c r="EU51" s="53"/>
      <c r="EV51" s="55"/>
      <c r="EW51" s="55"/>
      <c r="EZ51" s="56"/>
      <c r="FA51" s="53"/>
      <c r="FB51" s="55"/>
      <c r="FC51" s="55"/>
      <c r="FE51" s="55"/>
      <c r="FF51" s="55"/>
      <c r="FG51" s="8"/>
      <c r="FI51" s="53"/>
      <c r="FJ51" s="54"/>
      <c r="FK51" s="54"/>
      <c r="FL51" s="52"/>
      <c r="FM51" s="54"/>
      <c r="FN51" s="54"/>
      <c r="FO51" s="53"/>
      <c r="FP51" s="55"/>
      <c r="FQ51" s="55"/>
      <c r="FT51" s="56"/>
      <c r="FU51" s="53"/>
      <c r="FV51" s="55"/>
      <c r="FW51" s="55"/>
      <c r="FY51" s="55"/>
      <c r="FZ51" s="55"/>
      <c r="GA51" s="66"/>
      <c r="GB51" s="60"/>
      <c r="GC51" s="60"/>
      <c r="GD51" s="67"/>
      <c r="GE51" s="52"/>
      <c r="GF51" s="60"/>
      <c r="GG51" s="61"/>
      <c r="GH51" s="52"/>
      <c r="GI51" s="63"/>
      <c r="GJ51" s="52"/>
      <c r="GK51" s="52"/>
      <c r="GL51" s="52"/>
      <c r="GM51" s="52"/>
      <c r="GN51" s="64"/>
      <c r="GO51" s="52"/>
      <c r="GP51" s="52"/>
      <c r="GQ51" s="52"/>
      <c r="GR51" s="52"/>
      <c r="GS51" s="52"/>
      <c r="GT51" s="52"/>
      <c r="GU51" s="66"/>
      <c r="GV51" s="60"/>
      <c r="GW51" s="60"/>
      <c r="GX51" s="67"/>
      <c r="GY51" s="52"/>
      <c r="GZ51" s="60"/>
      <c r="HA51" s="61"/>
      <c r="HB51" s="52"/>
      <c r="HC51" s="63"/>
      <c r="HD51" s="52"/>
      <c r="HE51" s="52"/>
      <c r="HF51" s="52"/>
      <c r="HG51" s="52"/>
      <c r="HH51" s="64"/>
      <c r="HI51" s="52"/>
      <c r="HJ51" s="52"/>
      <c r="HK51" s="52"/>
      <c r="HL51" s="52"/>
      <c r="HM51" s="52"/>
      <c r="HN51" s="52"/>
      <c r="HO51" s="66"/>
      <c r="HP51" s="60"/>
      <c r="HQ51" s="60"/>
      <c r="HR51" s="67"/>
      <c r="HS51" s="52"/>
      <c r="HT51" s="60"/>
      <c r="HU51" s="61"/>
      <c r="HV51" s="52"/>
      <c r="HW51" s="63"/>
      <c r="HX51" s="52"/>
      <c r="HY51" s="52"/>
      <c r="HZ51" s="52"/>
      <c r="IA51" s="52"/>
      <c r="IB51" s="64"/>
      <c r="IC51" s="52"/>
      <c r="ID51" s="52"/>
      <c r="IE51" s="52"/>
      <c r="IF51" s="52"/>
      <c r="IG51" s="52"/>
      <c r="IH51" s="52"/>
      <c r="II51" s="66"/>
      <c r="IJ51" s="60"/>
      <c r="IK51" s="60"/>
      <c r="IL51" s="67"/>
      <c r="IM51" s="52"/>
      <c r="IN51" s="60"/>
      <c r="IO51" s="61"/>
      <c r="IP51" s="52"/>
      <c r="IQ51" s="63"/>
      <c r="IR51" s="52"/>
      <c r="IS51" s="52"/>
      <c r="IT51" s="52"/>
      <c r="IU51" s="52"/>
      <c r="IV51" s="64"/>
      <c r="IW51" s="52"/>
      <c r="IX51" s="52"/>
      <c r="IY51" s="52"/>
      <c r="IZ51" s="52"/>
      <c r="JA51" s="52"/>
      <c r="JB51" s="52"/>
    </row>
    <row r="52" spans="1:262" s="9" customFormat="1" ht="13.5" customHeight="1" x14ac:dyDescent="0.25">
      <c r="A52" s="51"/>
      <c r="B52" s="52"/>
      <c r="C52" s="8"/>
      <c r="E52" s="53"/>
      <c r="F52" s="54"/>
      <c r="G52" s="55"/>
      <c r="H52" s="52"/>
      <c r="I52" s="54"/>
      <c r="J52" s="55"/>
      <c r="K52" s="53"/>
      <c r="L52" s="55"/>
      <c r="M52" s="55"/>
      <c r="P52" s="56"/>
      <c r="Q52" s="53"/>
      <c r="R52" s="55"/>
      <c r="S52" s="55"/>
      <c r="U52" s="55"/>
      <c r="V52" s="55"/>
      <c r="W52" s="8"/>
      <c r="Y52" s="53"/>
      <c r="Z52" s="54"/>
      <c r="AA52" s="54"/>
      <c r="AB52" s="52"/>
      <c r="AC52" s="54"/>
      <c r="AD52" s="54"/>
      <c r="AE52" s="53"/>
      <c r="AF52" s="55"/>
      <c r="AG52" s="55"/>
      <c r="AJ52" s="56"/>
      <c r="AK52" s="53"/>
      <c r="AM52" s="55"/>
      <c r="AO52" s="55"/>
      <c r="AP52" s="55"/>
      <c r="AQ52" s="8"/>
      <c r="AS52" s="53"/>
      <c r="AT52" s="54"/>
      <c r="AU52" s="54"/>
      <c r="AV52" s="52"/>
      <c r="AW52" s="54"/>
      <c r="AX52" s="54"/>
      <c r="AY52" s="53"/>
      <c r="AZ52" s="55"/>
      <c r="BA52" s="55"/>
      <c r="BD52" s="56"/>
      <c r="BE52" s="53"/>
      <c r="BF52" s="55"/>
      <c r="BG52" s="55"/>
      <c r="BI52" s="55"/>
      <c r="BJ52" s="55"/>
      <c r="BK52" s="8"/>
      <c r="BM52" s="53"/>
      <c r="BN52" s="54"/>
      <c r="BO52" s="54"/>
      <c r="BP52" s="52"/>
      <c r="BQ52" s="54"/>
      <c r="BR52" s="54"/>
      <c r="BS52" s="53"/>
      <c r="BT52" s="55"/>
      <c r="BU52" s="55"/>
      <c r="BX52" s="56"/>
      <c r="BY52" s="53"/>
      <c r="BZ52" s="55"/>
      <c r="CA52" s="55"/>
      <c r="CC52" s="55"/>
      <c r="CD52" s="55"/>
      <c r="CE52" s="53"/>
      <c r="CG52" s="53"/>
      <c r="CH52" s="54"/>
      <c r="CI52" s="54"/>
      <c r="CJ52" s="52"/>
      <c r="CK52" s="54"/>
      <c r="CL52" s="54"/>
      <c r="CM52" s="53"/>
      <c r="CN52" s="55"/>
      <c r="CO52" s="55"/>
      <c r="CR52" s="56"/>
      <c r="CS52" s="53"/>
      <c r="CT52" s="55"/>
      <c r="CU52" s="55"/>
      <c r="CW52" s="55"/>
      <c r="CX52" s="55"/>
      <c r="CY52" s="8"/>
      <c r="DA52" s="53"/>
      <c r="DB52" s="54"/>
      <c r="DC52" s="54"/>
      <c r="DD52" s="52"/>
      <c r="DE52" s="54"/>
      <c r="DF52" s="54"/>
      <c r="DG52" s="53"/>
      <c r="DH52" s="55"/>
      <c r="DI52" s="55"/>
      <c r="DL52" s="56"/>
      <c r="DM52" s="53"/>
      <c r="DN52" s="55"/>
      <c r="DO52" s="55"/>
      <c r="DQ52" s="55"/>
      <c r="DR52" s="55"/>
      <c r="DS52" s="8"/>
      <c r="DU52" s="53"/>
      <c r="DV52" s="54"/>
      <c r="DW52" s="54"/>
      <c r="DX52" s="52"/>
      <c r="DY52" s="54"/>
      <c r="DZ52" s="54"/>
      <c r="EA52" s="53"/>
      <c r="EC52" s="57"/>
      <c r="EF52" s="56"/>
      <c r="EG52" s="53"/>
      <c r="EH52" s="55"/>
      <c r="EI52" s="55"/>
      <c r="EK52" s="55"/>
      <c r="EL52" s="55"/>
      <c r="EM52" s="8"/>
      <c r="EO52" s="53"/>
      <c r="EP52" s="54"/>
      <c r="EQ52" s="54"/>
      <c r="ER52" s="52"/>
      <c r="ES52" s="54"/>
      <c r="ET52" s="54"/>
      <c r="EU52" s="53"/>
      <c r="EV52" s="55"/>
      <c r="EW52" s="55"/>
      <c r="EZ52" s="56"/>
      <c r="FA52" s="53"/>
      <c r="FB52" s="55"/>
      <c r="FC52" s="55"/>
      <c r="FE52" s="55"/>
      <c r="FF52" s="55"/>
      <c r="FG52" s="8"/>
      <c r="FI52" s="53"/>
      <c r="FJ52" s="54"/>
      <c r="FK52" s="54"/>
      <c r="FL52" s="52"/>
      <c r="FM52" s="54"/>
      <c r="FN52" s="54"/>
      <c r="FO52" s="53"/>
      <c r="FP52" s="55"/>
      <c r="FQ52" s="55"/>
      <c r="FT52" s="56"/>
      <c r="FU52" s="53"/>
      <c r="FV52" s="55"/>
      <c r="FW52" s="55"/>
      <c r="FY52" s="55"/>
      <c r="FZ52" s="55"/>
      <c r="GA52" s="66"/>
      <c r="GB52" s="60"/>
      <c r="GC52" s="60"/>
      <c r="GD52" s="67"/>
      <c r="GE52" s="67"/>
      <c r="GF52" s="60"/>
      <c r="GG52" s="61"/>
      <c r="GH52" s="52"/>
      <c r="GI52" s="63"/>
      <c r="GJ52" s="52"/>
      <c r="GK52" s="52"/>
      <c r="GL52" s="52"/>
      <c r="GM52" s="52"/>
      <c r="GN52" s="64"/>
      <c r="GO52" s="52"/>
      <c r="GP52" s="52"/>
      <c r="GQ52" s="52"/>
      <c r="GR52" s="52"/>
      <c r="GS52" s="52"/>
      <c r="GT52" s="52"/>
      <c r="GU52" s="66"/>
      <c r="GV52" s="60"/>
      <c r="GW52" s="60"/>
      <c r="GX52" s="67"/>
      <c r="GY52" s="67"/>
      <c r="GZ52" s="60"/>
      <c r="HA52" s="61"/>
      <c r="HB52" s="52"/>
      <c r="HC52" s="63"/>
      <c r="HD52" s="52"/>
      <c r="HE52" s="52"/>
      <c r="HF52" s="52"/>
      <c r="HG52" s="52"/>
      <c r="HH52" s="64"/>
      <c r="HI52" s="52"/>
      <c r="HJ52" s="52"/>
      <c r="HK52" s="52"/>
      <c r="HL52" s="52"/>
      <c r="HM52" s="52"/>
      <c r="HN52" s="52"/>
      <c r="HO52" s="66"/>
      <c r="HP52" s="60"/>
      <c r="HQ52" s="60"/>
      <c r="HR52" s="67"/>
      <c r="HS52" s="67"/>
      <c r="HT52" s="60"/>
      <c r="HU52" s="61"/>
      <c r="HV52" s="52"/>
      <c r="HW52" s="63"/>
      <c r="HX52" s="52"/>
      <c r="HY52" s="52"/>
      <c r="HZ52" s="52"/>
      <c r="IA52" s="52"/>
      <c r="IB52" s="64"/>
      <c r="IC52" s="52"/>
      <c r="ID52" s="52"/>
      <c r="IE52" s="52"/>
      <c r="IF52" s="52"/>
      <c r="IG52" s="52"/>
      <c r="IH52" s="52"/>
      <c r="II52" s="66"/>
      <c r="IJ52" s="60"/>
      <c r="IK52" s="60"/>
      <c r="IL52" s="67"/>
      <c r="IM52" s="67"/>
      <c r="IN52" s="60"/>
      <c r="IO52" s="61"/>
      <c r="IP52" s="52"/>
      <c r="IQ52" s="63"/>
      <c r="IR52" s="52"/>
      <c r="IS52" s="52"/>
      <c r="IT52" s="52"/>
      <c r="IU52" s="52"/>
      <c r="IV52" s="64"/>
      <c r="IW52" s="52"/>
      <c r="IX52" s="52"/>
      <c r="IY52" s="52"/>
      <c r="IZ52" s="52"/>
      <c r="JA52" s="52"/>
      <c r="JB52" s="52"/>
    </row>
    <row r="53" spans="1:262" s="9" customFormat="1" ht="13.5" customHeight="1" x14ac:dyDescent="0.25">
      <c r="A53" s="70"/>
      <c r="B53" s="52"/>
      <c r="C53" s="8"/>
      <c r="E53" s="53"/>
      <c r="F53" s="54"/>
      <c r="G53" s="55"/>
      <c r="H53" s="52"/>
      <c r="I53" s="54"/>
      <c r="J53" s="55"/>
      <c r="K53" s="53"/>
      <c r="L53" s="55"/>
      <c r="M53" s="55"/>
      <c r="P53" s="56"/>
      <c r="Q53" s="53"/>
      <c r="R53" s="55"/>
      <c r="S53" s="55"/>
      <c r="U53" s="55"/>
      <c r="V53" s="55"/>
      <c r="W53" s="8"/>
      <c r="Y53" s="53"/>
      <c r="Z53" s="54"/>
      <c r="AA53" s="54"/>
      <c r="AB53" s="52"/>
      <c r="AC53" s="54"/>
      <c r="AD53" s="54"/>
      <c r="AE53" s="53"/>
      <c r="AF53" s="55"/>
      <c r="AG53" s="55"/>
      <c r="AJ53" s="56"/>
      <c r="AK53" s="53"/>
      <c r="AM53" s="55"/>
      <c r="AO53" s="55"/>
      <c r="AP53" s="55"/>
      <c r="AQ53" s="8"/>
      <c r="AS53" s="53"/>
      <c r="AT53" s="54"/>
      <c r="AU53" s="54"/>
      <c r="AV53" s="52"/>
      <c r="AW53" s="54"/>
      <c r="AX53" s="54"/>
      <c r="AY53" s="53"/>
      <c r="AZ53" s="55"/>
      <c r="BA53" s="55"/>
      <c r="BD53" s="56"/>
      <c r="BE53" s="53"/>
      <c r="BF53" s="55"/>
      <c r="BG53" s="55"/>
      <c r="BI53" s="55"/>
      <c r="BJ53" s="55"/>
      <c r="BK53" s="8"/>
      <c r="BM53" s="53"/>
      <c r="BN53" s="54"/>
      <c r="BO53" s="54"/>
      <c r="BP53" s="52"/>
      <c r="BQ53" s="54"/>
      <c r="BR53" s="54"/>
      <c r="BS53" s="53"/>
      <c r="BT53" s="55"/>
      <c r="BU53" s="55"/>
      <c r="BX53" s="56"/>
      <c r="BY53" s="53"/>
      <c r="BZ53" s="55"/>
      <c r="CA53" s="55"/>
      <c r="CC53" s="55"/>
      <c r="CD53" s="55"/>
      <c r="CE53" s="53"/>
      <c r="CG53" s="53"/>
      <c r="CH53" s="54"/>
      <c r="CI53" s="54"/>
      <c r="CJ53" s="52"/>
      <c r="CK53" s="54"/>
      <c r="CL53" s="54"/>
      <c r="CM53" s="53"/>
      <c r="CN53" s="55"/>
      <c r="CO53" s="55"/>
      <c r="CR53" s="56"/>
      <c r="CS53" s="53"/>
      <c r="CT53" s="55"/>
      <c r="CU53" s="55"/>
      <c r="CW53" s="55"/>
      <c r="CX53" s="55"/>
      <c r="CY53" s="8"/>
      <c r="DA53" s="53"/>
      <c r="DB53" s="54"/>
      <c r="DC53" s="54"/>
      <c r="DD53" s="52"/>
      <c r="DE53" s="54"/>
      <c r="DF53" s="54"/>
      <c r="DG53" s="53"/>
      <c r="DH53" s="55"/>
      <c r="DI53" s="55"/>
      <c r="DL53" s="56"/>
      <c r="DM53" s="53"/>
      <c r="DN53" s="55"/>
      <c r="DO53" s="55"/>
      <c r="DQ53" s="55"/>
      <c r="DR53" s="55"/>
      <c r="DS53" s="8"/>
      <c r="DU53" s="53"/>
      <c r="DV53" s="54"/>
      <c r="DW53" s="54"/>
      <c r="DX53" s="52"/>
      <c r="DY53" s="54"/>
      <c r="DZ53" s="54"/>
      <c r="EA53" s="53"/>
      <c r="EC53" s="57"/>
      <c r="EF53" s="56"/>
      <c r="EG53" s="53"/>
      <c r="EH53" s="55"/>
      <c r="EI53" s="55"/>
      <c r="EK53" s="55"/>
      <c r="EL53" s="55"/>
      <c r="EM53" s="8"/>
      <c r="EO53" s="53"/>
      <c r="EP53" s="54"/>
      <c r="EQ53" s="54"/>
      <c r="ER53" s="52"/>
      <c r="ES53" s="54"/>
      <c r="ET53" s="54"/>
      <c r="EU53" s="53"/>
      <c r="EV53" s="55"/>
      <c r="EW53" s="55"/>
      <c r="EZ53" s="56"/>
      <c r="FA53" s="53"/>
      <c r="FB53" s="55"/>
      <c r="FC53" s="55"/>
      <c r="FE53" s="55"/>
      <c r="FF53" s="55"/>
      <c r="FG53" s="8"/>
      <c r="FI53" s="53"/>
      <c r="FJ53" s="54"/>
      <c r="FK53" s="54"/>
      <c r="FL53" s="52"/>
      <c r="FM53" s="54"/>
      <c r="FN53" s="54"/>
      <c r="FO53" s="53"/>
      <c r="FP53" s="55"/>
      <c r="FQ53" s="55"/>
      <c r="FT53" s="56"/>
      <c r="FU53" s="53"/>
      <c r="FV53" s="55"/>
      <c r="FW53" s="55"/>
      <c r="FY53" s="55"/>
      <c r="FZ53" s="55"/>
      <c r="GA53" s="8"/>
      <c r="GG53" s="55"/>
      <c r="GI53" s="58"/>
      <c r="GN53" s="56"/>
      <c r="GU53" s="8"/>
      <c r="HA53" s="55"/>
      <c r="HC53" s="58"/>
      <c r="HH53" s="56"/>
      <c r="HO53" s="8"/>
      <c r="HU53" s="55"/>
      <c r="HW53" s="58"/>
      <c r="IB53" s="56"/>
      <c r="II53" s="8"/>
      <c r="IO53" s="55"/>
      <c r="IQ53" s="58"/>
      <c r="IV53" s="56"/>
    </row>
    <row r="54" spans="1:262" s="9" customFormat="1" ht="13.5" customHeight="1" x14ac:dyDescent="0.25">
      <c r="A54" s="70"/>
      <c r="B54" s="52"/>
      <c r="C54" s="8"/>
      <c r="E54" s="53"/>
      <c r="F54" s="54"/>
      <c r="G54" s="55"/>
      <c r="H54" s="52"/>
      <c r="I54" s="54"/>
      <c r="J54" s="55"/>
      <c r="K54" s="53"/>
      <c r="L54" s="55"/>
      <c r="M54" s="55"/>
      <c r="P54" s="56"/>
      <c r="Q54" s="53"/>
      <c r="R54" s="55"/>
      <c r="S54" s="55"/>
      <c r="U54" s="55"/>
      <c r="V54" s="55"/>
      <c r="W54" s="8"/>
      <c r="Y54" s="53"/>
      <c r="Z54" s="54"/>
      <c r="AA54" s="54"/>
      <c r="AB54" s="52"/>
      <c r="AC54" s="54"/>
      <c r="AD54" s="54"/>
      <c r="AE54" s="53"/>
      <c r="AF54" s="55"/>
      <c r="AG54" s="55"/>
      <c r="AJ54" s="56"/>
      <c r="AK54" s="53"/>
      <c r="AM54" s="55"/>
      <c r="AO54" s="55"/>
      <c r="AP54" s="55"/>
      <c r="AQ54" s="8"/>
      <c r="AS54" s="53"/>
      <c r="AT54" s="54"/>
      <c r="AU54" s="54"/>
      <c r="AV54" s="52"/>
      <c r="AW54" s="54"/>
      <c r="AX54" s="54"/>
      <c r="AY54" s="53"/>
      <c r="AZ54" s="55"/>
      <c r="BA54" s="55"/>
      <c r="BD54" s="56"/>
      <c r="BE54" s="53"/>
      <c r="BF54" s="55"/>
      <c r="BG54" s="55"/>
      <c r="BI54" s="55"/>
      <c r="BJ54" s="55"/>
      <c r="BK54" s="8"/>
      <c r="BM54" s="53"/>
      <c r="BN54" s="54"/>
      <c r="BO54" s="54"/>
      <c r="BP54" s="52"/>
      <c r="BQ54" s="54"/>
      <c r="BR54" s="54"/>
      <c r="BS54" s="53"/>
      <c r="BT54" s="55"/>
      <c r="BU54" s="55"/>
      <c r="BX54" s="56"/>
      <c r="BY54" s="53"/>
      <c r="BZ54" s="55"/>
      <c r="CA54" s="55"/>
      <c r="CC54" s="55"/>
      <c r="CD54" s="55"/>
      <c r="CE54" s="53"/>
      <c r="CG54" s="53"/>
      <c r="CH54" s="54"/>
      <c r="CI54" s="54"/>
      <c r="CJ54" s="52"/>
      <c r="CK54" s="54"/>
      <c r="CL54" s="54"/>
      <c r="CM54" s="53"/>
      <c r="CN54" s="55"/>
      <c r="CO54" s="55"/>
      <c r="CR54" s="56"/>
      <c r="CS54" s="53"/>
      <c r="CT54" s="55"/>
      <c r="CU54" s="55"/>
      <c r="CW54" s="55"/>
      <c r="CX54" s="55"/>
      <c r="CY54" s="8"/>
      <c r="DA54" s="53"/>
      <c r="DB54" s="54"/>
      <c r="DC54" s="54"/>
      <c r="DD54" s="52"/>
      <c r="DE54" s="54"/>
      <c r="DF54" s="54"/>
      <c r="DG54" s="53"/>
      <c r="DH54" s="55"/>
      <c r="DI54" s="55"/>
      <c r="DL54" s="56"/>
      <c r="DM54" s="53"/>
      <c r="DN54" s="55"/>
      <c r="DO54" s="55"/>
      <c r="DQ54" s="55"/>
      <c r="DR54" s="55"/>
      <c r="DS54" s="8"/>
      <c r="DU54" s="53"/>
      <c r="DV54" s="54"/>
      <c r="DW54" s="54"/>
      <c r="DX54" s="52"/>
      <c r="DY54" s="54"/>
      <c r="DZ54" s="54"/>
      <c r="EA54" s="53"/>
      <c r="EC54" s="57"/>
      <c r="EF54" s="56"/>
      <c r="EG54" s="53"/>
      <c r="EH54" s="55"/>
      <c r="EI54" s="55"/>
      <c r="EK54" s="55"/>
      <c r="EL54" s="55"/>
      <c r="EM54" s="8"/>
      <c r="EO54" s="53"/>
      <c r="EP54" s="54"/>
      <c r="EQ54" s="54"/>
      <c r="ER54" s="52"/>
      <c r="ES54" s="54"/>
      <c r="ET54" s="54"/>
      <c r="EU54" s="53"/>
      <c r="EV54" s="55"/>
      <c r="EW54" s="55"/>
      <c r="EZ54" s="56"/>
      <c r="FA54" s="53"/>
      <c r="FB54" s="55"/>
      <c r="FC54" s="55"/>
      <c r="FE54" s="55"/>
      <c r="FF54" s="55"/>
      <c r="FG54" s="8"/>
      <c r="FI54" s="53"/>
      <c r="FJ54" s="54"/>
      <c r="FK54" s="54"/>
      <c r="FL54" s="52"/>
      <c r="FM54" s="54"/>
      <c r="FN54" s="54"/>
      <c r="FO54" s="53"/>
      <c r="FP54" s="55"/>
      <c r="FQ54" s="55"/>
      <c r="FT54" s="56"/>
      <c r="FU54" s="53"/>
      <c r="FV54" s="55"/>
      <c r="FW54" s="55"/>
      <c r="FY54" s="55"/>
      <c r="FZ54" s="55"/>
      <c r="GA54" s="8"/>
      <c r="GG54" s="55"/>
      <c r="GI54" s="58"/>
      <c r="GN54" s="56"/>
      <c r="GU54" s="8"/>
      <c r="HA54" s="55"/>
      <c r="HC54" s="58"/>
      <c r="HH54" s="56"/>
      <c r="HO54" s="8"/>
      <c r="HU54" s="55"/>
      <c r="HW54" s="58"/>
      <c r="IB54" s="56"/>
      <c r="II54" s="8"/>
      <c r="IO54" s="55"/>
      <c r="IQ54" s="58"/>
      <c r="IV54" s="56"/>
    </row>
    <row r="55" spans="1:262" s="9" customFormat="1" ht="13.5" customHeight="1" x14ac:dyDescent="0.25">
      <c r="A55" s="70"/>
      <c r="B55" s="52"/>
      <c r="C55" s="8"/>
      <c r="E55" s="53"/>
      <c r="F55" s="54"/>
      <c r="G55" s="55"/>
      <c r="H55" s="52"/>
      <c r="I55" s="54"/>
      <c r="J55" s="55"/>
      <c r="K55" s="53"/>
      <c r="L55" s="55"/>
      <c r="M55" s="55"/>
      <c r="P55" s="56"/>
      <c r="Q55" s="53"/>
      <c r="R55" s="55"/>
      <c r="S55" s="55"/>
      <c r="U55" s="55"/>
      <c r="V55" s="55"/>
      <c r="W55" s="8"/>
      <c r="Y55" s="53"/>
      <c r="Z55" s="54"/>
      <c r="AA55" s="54"/>
      <c r="AB55" s="52"/>
      <c r="AC55" s="54"/>
      <c r="AD55" s="54"/>
      <c r="AE55" s="53"/>
      <c r="AF55" s="55"/>
      <c r="AG55" s="55"/>
      <c r="AJ55" s="56"/>
      <c r="AK55" s="53"/>
      <c r="AM55" s="55"/>
      <c r="AO55" s="55"/>
      <c r="AP55" s="55"/>
      <c r="AQ55" s="8"/>
      <c r="AS55" s="53"/>
      <c r="AT55" s="54"/>
      <c r="AU55" s="54"/>
      <c r="AV55" s="52"/>
      <c r="AW55" s="54"/>
      <c r="AX55" s="54"/>
      <c r="AY55" s="53"/>
      <c r="AZ55" s="55"/>
      <c r="BA55" s="55"/>
      <c r="BD55" s="56"/>
      <c r="BE55" s="53"/>
      <c r="BF55" s="55"/>
      <c r="BG55" s="55"/>
      <c r="BI55" s="55"/>
      <c r="BJ55" s="55"/>
      <c r="BK55" s="8"/>
      <c r="BM55" s="53"/>
      <c r="BN55" s="54"/>
      <c r="BO55" s="54"/>
      <c r="BP55" s="52"/>
      <c r="BQ55" s="54"/>
      <c r="BR55" s="54"/>
      <c r="BS55" s="53"/>
      <c r="BT55" s="55"/>
      <c r="BU55" s="55"/>
      <c r="BX55" s="56"/>
      <c r="BY55" s="53"/>
      <c r="BZ55" s="55"/>
      <c r="CA55" s="55"/>
      <c r="CC55" s="55"/>
      <c r="CD55" s="55"/>
      <c r="CE55" s="53"/>
      <c r="CG55" s="53"/>
      <c r="CH55" s="54"/>
      <c r="CI55" s="54"/>
      <c r="CJ55" s="52"/>
      <c r="CK55" s="54"/>
      <c r="CL55" s="54"/>
      <c r="CM55" s="53"/>
      <c r="CN55" s="55"/>
      <c r="CO55" s="55"/>
      <c r="CR55" s="56"/>
      <c r="CS55" s="53"/>
      <c r="CT55" s="55"/>
      <c r="CU55" s="55"/>
      <c r="CW55" s="55"/>
      <c r="CX55" s="55"/>
      <c r="CY55" s="8"/>
      <c r="DA55" s="53"/>
      <c r="DB55" s="54"/>
      <c r="DC55" s="54"/>
      <c r="DD55" s="52"/>
      <c r="DE55" s="54"/>
      <c r="DF55" s="54"/>
      <c r="DG55" s="53"/>
      <c r="DH55" s="55"/>
      <c r="DI55" s="55"/>
      <c r="DL55" s="56"/>
      <c r="DM55" s="53"/>
      <c r="DN55" s="55"/>
      <c r="DO55" s="55"/>
      <c r="DQ55" s="55"/>
      <c r="DR55" s="55"/>
      <c r="DS55" s="8"/>
      <c r="DU55" s="53"/>
      <c r="DV55" s="54"/>
      <c r="DW55" s="54"/>
      <c r="DX55" s="52"/>
      <c r="DY55" s="54"/>
      <c r="DZ55" s="54"/>
      <c r="EA55" s="53"/>
      <c r="EC55" s="57"/>
      <c r="EF55" s="56"/>
      <c r="EG55" s="53"/>
      <c r="EH55" s="55"/>
      <c r="EI55" s="55"/>
      <c r="EK55" s="55"/>
      <c r="EL55" s="55"/>
      <c r="EM55" s="8"/>
      <c r="EO55" s="53"/>
      <c r="EP55" s="54"/>
      <c r="EQ55" s="54"/>
      <c r="ER55" s="52"/>
      <c r="ES55" s="54"/>
      <c r="ET55" s="54"/>
      <c r="EU55" s="53"/>
      <c r="EV55" s="55"/>
      <c r="EW55" s="55"/>
      <c r="EZ55" s="56"/>
      <c r="FA55" s="53"/>
      <c r="FB55" s="55"/>
      <c r="FC55" s="55"/>
      <c r="FE55" s="55"/>
      <c r="FF55" s="55"/>
      <c r="FG55" s="8"/>
      <c r="FI55" s="53"/>
      <c r="FJ55" s="54"/>
      <c r="FK55" s="54"/>
      <c r="FL55" s="52"/>
      <c r="FM55" s="54"/>
      <c r="FN55" s="54"/>
      <c r="FO55" s="53"/>
      <c r="FP55" s="55"/>
      <c r="FQ55" s="55"/>
      <c r="FT55" s="56"/>
      <c r="FU55" s="53"/>
      <c r="FV55" s="55"/>
      <c r="FW55" s="55"/>
      <c r="FY55" s="55"/>
      <c r="FZ55" s="55"/>
      <c r="GA55" s="8"/>
      <c r="GG55" s="55"/>
      <c r="GI55" s="58"/>
      <c r="GN55" s="56"/>
      <c r="GU55" s="8"/>
      <c r="HA55" s="55"/>
      <c r="HC55" s="58"/>
      <c r="HH55" s="56"/>
      <c r="HO55" s="8"/>
      <c r="HU55" s="55"/>
      <c r="HW55" s="58"/>
      <c r="IB55" s="56"/>
      <c r="II55" s="8"/>
      <c r="IO55" s="55"/>
      <c r="IQ55" s="58"/>
      <c r="IV55" s="56"/>
    </row>
    <row r="56" spans="1:262" s="9" customFormat="1" ht="13.5" customHeight="1" x14ac:dyDescent="0.25">
      <c r="A56" s="70"/>
      <c r="B56" s="52"/>
      <c r="C56" s="8"/>
      <c r="E56" s="53"/>
      <c r="F56" s="54"/>
      <c r="G56" s="55"/>
      <c r="H56" s="52"/>
      <c r="I56" s="54"/>
      <c r="J56" s="55"/>
      <c r="K56" s="53"/>
      <c r="L56" s="55"/>
      <c r="M56" s="55"/>
      <c r="P56" s="56"/>
      <c r="Q56" s="53"/>
      <c r="R56" s="55"/>
      <c r="S56" s="55"/>
      <c r="U56" s="55"/>
      <c r="V56" s="55"/>
      <c r="W56" s="8"/>
      <c r="Y56" s="53"/>
      <c r="Z56" s="54"/>
      <c r="AA56" s="54"/>
      <c r="AB56" s="52"/>
      <c r="AC56" s="54"/>
      <c r="AD56" s="54"/>
      <c r="AE56" s="53"/>
      <c r="AF56" s="55"/>
      <c r="AG56" s="55"/>
      <c r="AJ56" s="56"/>
      <c r="AK56" s="53"/>
      <c r="AM56" s="55"/>
      <c r="AO56" s="55"/>
      <c r="AP56" s="55"/>
      <c r="AQ56" s="8"/>
      <c r="AS56" s="53"/>
      <c r="AT56" s="54"/>
      <c r="AU56" s="54"/>
      <c r="AV56" s="52"/>
      <c r="AW56" s="54"/>
      <c r="AX56" s="54"/>
      <c r="AY56" s="53"/>
      <c r="AZ56" s="55"/>
      <c r="BA56" s="55"/>
      <c r="BD56" s="56"/>
      <c r="BE56" s="53"/>
      <c r="BF56" s="55"/>
      <c r="BG56" s="55"/>
      <c r="BI56" s="55"/>
      <c r="BJ56" s="55"/>
      <c r="BK56" s="8"/>
      <c r="BM56" s="53"/>
      <c r="BN56" s="54"/>
      <c r="BO56" s="54"/>
      <c r="BP56" s="52"/>
      <c r="BQ56" s="54"/>
      <c r="BR56" s="54"/>
      <c r="BS56" s="53"/>
      <c r="BT56" s="55"/>
      <c r="BU56" s="55"/>
      <c r="BX56" s="56"/>
      <c r="BY56" s="53"/>
      <c r="BZ56" s="55"/>
      <c r="CA56" s="55"/>
      <c r="CC56" s="55"/>
      <c r="CD56" s="55"/>
      <c r="CE56" s="53"/>
      <c r="CG56" s="53"/>
      <c r="CH56" s="54"/>
      <c r="CI56" s="54"/>
      <c r="CJ56" s="52"/>
      <c r="CK56" s="54"/>
      <c r="CL56" s="54"/>
      <c r="CM56" s="53"/>
      <c r="CN56" s="55"/>
      <c r="CO56" s="55"/>
      <c r="CR56" s="56"/>
      <c r="CS56" s="53"/>
      <c r="CT56" s="55"/>
      <c r="CU56" s="55"/>
      <c r="CW56" s="55"/>
      <c r="CX56" s="55"/>
      <c r="CY56" s="8"/>
      <c r="DA56" s="53"/>
      <c r="DB56" s="54"/>
      <c r="DC56" s="54"/>
      <c r="DD56" s="52"/>
      <c r="DE56" s="54"/>
      <c r="DF56" s="54"/>
      <c r="DG56" s="53"/>
      <c r="DH56" s="55"/>
      <c r="DI56" s="55"/>
      <c r="DL56" s="56"/>
      <c r="DM56" s="53"/>
      <c r="DN56" s="55"/>
      <c r="DO56" s="55"/>
      <c r="DQ56" s="55"/>
      <c r="DR56" s="55"/>
      <c r="DS56" s="8"/>
      <c r="DU56" s="53"/>
      <c r="DV56" s="54"/>
      <c r="DW56" s="54"/>
      <c r="DX56" s="52"/>
      <c r="DY56" s="54"/>
      <c r="DZ56" s="54"/>
      <c r="EA56" s="53"/>
      <c r="EC56" s="57"/>
      <c r="EF56" s="56"/>
      <c r="EG56" s="53"/>
      <c r="EH56" s="55"/>
      <c r="EI56" s="55"/>
      <c r="EK56" s="55"/>
      <c r="EL56" s="55"/>
      <c r="EM56" s="8"/>
      <c r="EO56" s="53"/>
      <c r="EP56" s="54"/>
      <c r="EQ56" s="54"/>
      <c r="ER56" s="52"/>
      <c r="ES56" s="54"/>
      <c r="ET56" s="54"/>
      <c r="EU56" s="53"/>
      <c r="EV56" s="55"/>
      <c r="EW56" s="55"/>
      <c r="EZ56" s="56"/>
      <c r="FA56" s="53"/>
      <c r="FB56" s="55"/>
      <c r="FC56" s="55"/>
      <c r="FE56" s="55"/>
      <c r="FF56" s="55"/>
      <c r="FG56" s="8"/>
      <c r="FI56" s="53"/>
      <c r="FJ56" s="54"/>
      <c r="FK56" s="54"/>
      <c r="FL56" s="52"/>
      <c r="FM56" s="54"/>
      <c r="FN56" s="54"/>
      <c r="FO56" s="53"/>
      <c r="FP56" s="55"/>
      <c r="FQ56" s="55"/>
      <c r="FT56" s="56"/>
      <c r="FU56" s="53"/>
      <c r="FV56" s="55"/>
      <c r="FW56" s="55"/>
      <c r="FY56" s="55"/>
      <c r="FZ56" s="55"/>
      <c r="GA56" s="8"/>
      <c r="GG56" s="55"/>
      <c r="GI56" s="58"/>
      <c r="GN56" s="56"/>
      <c r="GU56" s="8"/>
      <c r="HA56" s="55"/>
      <c r="HC56" s="58"/>
      <c r="HH56" s="56"/>
      <c r="HO56" s="8"/>
      <c r="HU56" s="55"/>
      <c r="HW56" s="58"/>
      <c r="IB56" s="56"/>
      <c r="II56" s="8"/>
      <c r="IO56" s="55"/>
      <c r="IQ56" s="58"/>
      <c r="IV56" s="56"/>
    </row>
    <row r="57" spans="1:262" s="9" customFormat="1" ht="13.5" customHeight="1" x14ac:dyDescent="0.25">
      <c r="A57" s="70"/>
      <c r="B57" s="52"/>
      <c r="C57" s="8"/>
      <c r="E57" s="53"/>
      <c r="F57" s="54"/>
      <c r="G57" s="55"/>
      <c r="H57" s="52"/>
      <c r="I57" s="54"/>
      <c r="J57" s="55"/>
      <c r="K57" s="53"/>
      <c r="L57" s="55"/>
      <c r="M57" s="55"/>
      <c r="P57" s="56"/>
      <c r="Q57" s="53"/>
      <c r="R57" s="55"/>
      <c r="S57" s="55"/>
      <c r="U57" s="55"/>
      <c r="V57" s="55"/>
      <c r="W57" s="8"/>
      <c r="Y57" s="53"/>
      <c r="Z57" s="54"/>
      <c r="AA57" s="54"/>
      <c r="AB57" s="52"/>
      <c r="AC57" s="54"/>
      <c r="AD57" s="54"/>
      <c r="AE57" s="53"/>
      <c r="AF57" s="55"/>
      <c r="AG57" s="55"/>
      <c r="AJ57" s="56"/>
      <c r="AK57" s="53"/>
      <c r="AM57" s="55"/>
      <c r="AO57" s="55"/>
      <c r="AP57" s="55"/>
      <c r="AQ57" s="8"/>
      <c r="AS57" s="53"/>
      <c r="AT57" s="54"/>
      <c r="AU57" s="54"/>
      <c r="AV57" s="52"/>
      <c r="AW57" s="54"/>
      <c r="AX57" s="54"/>
      <c r="AY57" s="53"/>
      <c r="AZ57" s="55"/>
      <c r="BA57" s="55"/>
      <c r="BD57" s="56"/>
      <c r="BE57" s="53"/>
      <c r="BF57" s="55"/>
      <c r="BG57" s="55"/>
      <c r="BI57" s="55"/>
      <c r="BJ57" s="55"/>
      <c r="BK57" s="8"/>
      <c r="BM57" s="53"/>
      <c r="BN57" s="54"/>
      <c r="BO57" s="54"/>
      <c r="BP57" s="52"/>
      <c r="BQ57" s="54"/>
      <c r="BR57" s="54"/>
      <c r="BS57" s="53"/>
      <c r="BT57" s="55"/>
      <c r="BU57" s="55"/>
      <c r="BX57" s="56"/>
      <c r="BY57" s="53"/>
      <c r="BZ57" s="55"/>
      <c r="CA57" s="55"/>
      <c r="CC57" s="55"/>
      <c r="CD57" s="55"/>
      <c r="CE57" s="53"/>
      <c r="CG57" s="53"/>
      <c r="CH57" s="54"/>
      <c r="CI57" s="54"/>
      <c r="CJ57" s="52"/>
      <c r="CK57" s="54"/>
      <c r="CL57" s="54"/>
      <c r="CM57" s="53"/>
      <c r="CN57" s="55"/>
      <c r="CO57" s="55"/>
      <c r="CR57" s="56"/>
      <c r="CS57" s="53"/>
      <c r="CT57" s="55"/>
      <c r="CU57" s="55"/>
      <c r="CW57" s="55"/>
      <c r="CX57" s="55"/>
      <c r="CY57" s="8"/>
      <c r="DA57" s="53"/>
      <c r="DB57" s="54"/>
      <c r="DC57" s="54"/>
      <c r="DD57" s="52"/>
      <c r="DE57" s="54"/>
      <c r="DF57" s="54"/>
      <c r="DG57" s="53"/>
      <c r="DH57" s="55"/>
      <c r="DI57" s="55"/>
      <c r="DL57" s="56"/>
      <c r="DM57" s="53"/>
      <c r="DN57" s="55"/>
      <c r="DO57" s="55"/>
      <c r="DQ57" s="55"/>
      <c r="DR57" s="55"/>
      <c r="DS57" s="8"/>
      <c r="DU57" s="53"/>
      <c r="DV57" s="54"/>
      <c r="DW57" s="54"/>
      <c r="DX57" s="52"/>
      <c r="DY57" s="54"/>
      <c r="DZ57" s="54"/>
      <c r="EA57" s="53"/>
      <c r="EC57" s="57"/>
      <c r="EF57" s="56"/>
      <c r="EG57" s="53"/>
      <c r="EH57" s="55"/>
      <c r="EI57" s="55"/>
      <c r="EK57" s="55"/>
      <c r="EL57" s="55"/>
      <c r="EM57" s="8"/>
      <c r="EO57" s="53"/>
      <c r="EP57" s="54"/>
      <c r="EQ57" s="54"/>
      <c r="ER57" s="52"/>
      <c r="ES57" s="54"/>
      <c r="ET57" s="54"/>
      <c r="EU57" s="53"/>
      <c r="EV57" s="55"/>
      <c r="EW57" s="55"/>
      <c r="EZ57" s="56"/>
      <c r="FA57" s="53"/>
      <c r="FB57" s="55"/>
      <c r="FC57" s="55"/>
      <c r="FE57" s="55"/>
      <c r="FF57" s="55"/>
      <c r="FG57" s="8"/>
      <c r="FI57" s="53"/>
      <c r="FJ57" s="54"/>
      <c r="FK57" s="54"/>
      <c r="FL57" s="52"/>
      <c r="FM57" s="54"/>
      <c r="FN57" s="54"/>
      <c r="FO57" s="53"/>
      <c r="FP57" s="55"/>
      <c r="FQ57" s="55"/>
      <c r="FT57" s="56"/>
      <c r="FU57" s="53"/>
      <c r="FV57" s="55"/>
      <c r="FW57" s="55"/>
      <c r="FY57" s="55"/>
      <c r="FZ57" s="55"/>
      <c r="GA57" s="8"/>
      <c r="GG57" s="55"/>
      <c r="GI57" s="58"/>
      <c r="GN57" s="56"/>
      <c r="GU57" s="8"/>
      <c r="HA57" s="55"/>
      <c r="HC57" s="58"/>
      <c r="HH57" s="56"/>
      <c r="HO57" s="8"/>
      <c r="HU57" s="55"/>
      <c r="HW57" s="58"/>
      <c r="IB57" s="56"/>
      <c r="II57" s="8"/>
      <c r="IO57" s="55"/>
      <c r="IQ57" s="58"/>
      <c r="IV57" s="56"/>
    </row>
    <row r="58" spans="1:262" s="9" customFormat="1" ht="13.5" customHeight="1" x14ac:dyDescent="0.25">
      <c r="A58" s="70"/>
      <c r="B58" s="52"/>
      <c r="C58" s="8"/>
      <c r="E58" s="53"/>
      <c r="F58" s="54"/>
      <c r="G58" s="55"/>
      <c r="H58" s="52"/>
      <c r="I58" s="54"/>
      <c r="J58" s="55"/>
      <c r="K58" s="53"/>
      <c r="L58" s="55"/>
      <c r="M58" s="55"/>
      <c r="P58" s="56"/>
      <c r="Q58" s="53"/>
      <c r="R58" s="55"/>
      <c r="S58" s="55"/>
      <c r="U58" s="55"/>
      <c r="V58" s="55"/>
      <c r="W58" s="8"/>
      <c r="Y58" s="53"/>
      <c r="Z58" s="54"/>
      <c r="AA58" s="54"/>
      <c r="AB58" s="52"/>
      <c r="AC58" s="54"/>
      <c r="AD58" s="54"/>
      <c r="AE58" s="53"/>
      <c r="AF58" s="55"/>
      <c r="AG58" s="55"/>
      <c r="AJ58" s="56"/>
      <c r="AK58" s="53"/>
      <c r="AM58" s="55"/>
      <c r="AO58" s="55"/>
      <c r="AP58" s="55"/>
      <c r="AQ58" s="8"/>
      <c r="AS58" s="53"/>
      <c r="AT58" s="54"/>
      <c r="AU58" s="54"/>
      <c r="AV58" s="52"/>
      <c r="AW58" s="54"/>
      <c r="AX58" s="54"/>
      <c r="AY58" s="53"/>
      <c r="AZ58" s="55"/>
      <c r="BA58" s="55"/>
      <c r="BD58" s="56"/>
      <c r="BE58" s="53"/>
      <c r="BF58" s="55"/>
      <c r="BG58" s="55"/>
      <c r="BI58" s="55"/>
      <c r="BJ58" s="55"/>
      <c r="BK58" s="8"/>
      <c r="BM58" s="53"/>
      <c r="BN58" s="54"/>
      <c r="BO58" s="54"/>
      <c r="BP58" s="52"/>
      <c r="BQ58" s="54"/>
      <c r="BR58" s="54"/>
      <c r="BS58" s="53"/>
      <c r="BT58" s="55"/>
      <c r="BU58" s="55"/>
      <c r="BX58" s="56"/>
      <c r="BY58" s="53"/>
      <c r="BZ58" s="55"/>
      <c r="CA58" s="55"/>
      <c r="CC58" s="55"/>
      <c r="CD58" s="55"/>
      <c r="CE58" s="53"/>
      <c r="CG58" s="53"/>
      <c r="CH58" s="54"/>
      <c r="CI58" s="54"/>
      <c r="CJ58" s="52"/>
      <c r="CK58" s="54"/>
      <c r="CL58" s="54"/>
      <c r="CM58" s="53"/>
      <c r="CN58" s="55"/>
      <c r="CO58" s="55"/>
      <c r="CR58" s="56"/>
      <c r="CS58" s="53"/>
      <c r="CT58" s="55"/>
      <c r="CU58" s="55"/>
      <c r="CW58" s="55"/>
      <c r="CX58" s="55"/>
      <c r="CY58" s="8"/>
      <c r="DA58" s="53"/>
      <c r="DB58" s="54"/>
      <c r="DC58" s="54"/>
      <c r="DD58" s="52"/>
      <c r="DE58" s="54"/>
      <c r="DF58" s="54"/>
      <c r="DG58" s="53"/>
      <c r="DH58" s="55"/>
      <c r="DI58" s="55"/>
      <c r="DL58" s="56"/>
      <c r="DM58" s="53"/>
      <c r="DN58" s="55"/>
      <c r="DO58" s="55"/>
      <c r="DQ58" s="55"/>
      <c r="DR58" s="55"/>
      <c r="DS58" s="8"/>
      <c r="DU58" s="53"/>
      <c r="DV58" s="54"/>
      <c r="DW58" s="54"/>
      <c r="DX58" s="52"/>
      <c r="DY58" s="54"/>
      <c r="DZ58" s="54"/>
      <c r="EA58" s="53"/>
      <c r="EC58" s="57"/>
      <c r="EF58" s="56"/>
      <c r="EG58" s="53"/>
      <c r="EH58" s="55"/>
      <c r="EI58" s="55"/>
      <c r="EK58" s="55"/>
      <c r="EL58" s="55"/>
      <c r="EM58" s="8"/>
      <c r="EO58" s="53"/>
      <c r="EP58" s="54"/>
      <c r="EQ58" s="54"/>
      <c r="ER58" s="52"/>
      <c r="ES58" s="54"/>
      <c r="ET58" s="54"/>
      <c r="EU58" s="53"/>
      <c r="EV58" s="55"/>
      <c r="EW58" s="55"/>
      <c r="EZ58" s="56"/>
      <c r="FA58" s="53"/>
      <c r="FB58" s="55"/>
      <c r="FC58" s="55"/>
      <c r="FE58" s="55"/>
      <c r="FF58" s="55"/>
      <c r="FG58" s="8"/>
      <c r="FI58" s="53"/>
      <c r="FJ58" s="54"/>
      <c r="FK58" s="54"/>
      <c r="FL58" s="52"/>
      <c r="FM58" s="54"/>
      <c r="FN58" s="54"/>
      <c r="FO58" s="53"/>
      <c r="FP58" s="55"/>
      <c r="FQ58" s="55"/>
      <c r="FT58" s="56"/>
      <c r="FU58" s="53"/>
      <c r="FV58" s="55"/>
      <c r="FW58" s="55"/>
      <c r="FY58" s="55"/>
      <c r="FZ58" s="55"/>
      <c r="GA58" s="8"/>
      <c r="GG58" s="55"/>
      <c r="GI58" s="58"/>
      <c r="GN58" s="56"/>
      <c r="GU58" s="8"/>
      <c r="HA58" s="55"/>
      <c r="HC58" s="58"/>
      <c r="HH58" s="56"/>
      <c r="HO58" s="8"/>
      <c r="HU58" s="55"/>
      <c r="HW58" s="58"/>
      <c r="IB58" s="56"/>
      <c r="II58" s="8"/>
      <c r="IO58" s="55"/>
      <c r="IQ58" s="58"/>
      <c r="IV58" s="56"/>
    </row>
    <row r="59" spans="1:262" s="9" customFormat="1" ht="13.5" customHeight="1" x14ac:dyDescent="0.25">
      <c r="A59" s="70"/>
      <c r="B59" s="52"/>
      <c r="C59" s="8"/>
      <c r="E59" s="53"/>
      <c r="F59" s="54"/>
      <c r="G59" s="55"/>
      <c r="H59" s="52"/>
      <c r="I59" s="54"/>
      <c r="J59" s="55"/>
      <c r="K59" s="53"/>
      <c r="L59" s="55"/>
      <c r="M59" s="55"/>
      <c r="P59" s="56"/>
      <c r="Q59" s="53"/>
      <c r="R59" s="55"/>
      <c r="S59" s="55"/>
      <c r="U59" s="55"/>
      <c r="V59" s="55"/>
      <c r="W59" s="8"/>
      <c r="Y59" s="53"/>
      <c r="Z59" s="54"/>
      <c r="AA59" s="54"/>
      <c r="AB59" s="52"/>
      <c r="AC59" s="54"/>
      <c r="AD59" s="54"/>
      <c r="AE59" s="53"/>
      <c r="AF59" s="55"/>
      <c r="AG59" s="55"/>
      <c r="AJ59" s="56"/>
      <c r="AK59" s="53"/>
      <c r="AM59" s="55"/>
      <c r="AO59" s="55"/>
      <c r="AP59" s="55"/>
      <c r="AQ59" s="8"/>
      <c r="AS59" s="53"/>
      <c r="AT59" s="54"/>
      <c r="AU59" s="54"/>
      <c r="AV59" s="52"/>
      <c r="AW59" s="54"/>
      <c r="AX59" s="54"/>
      <c r="AY59" s="53"/>
      <c r="AZ59" s="55"/>
      <c r="BA59" s="55"/>
      <c r="BD59" s="56"/>
      <c r="BE59" s="53"/>
      <c r="BF59" s="55"/>
      <c r="BG59" s="55"/>
      <c r="BI59" s="55"/>
      <c r="BJ59" s="55"/>
      <c r="BK59" s="8"/>
      <c r="BM59" s="53"/>
      <c r="BN59" s="54"/>
      <c r="BO59" s="54"/>
      <c r="BP59" s="52"/>
      <c r="BQ59" s="54"/>
      <c r="BR59" s="54"/>
      <c r="BS59" s="53"/>
      <c r="BT59" s="55"/>
      <c r="BU59" s="55"/>
      <c r="BX59" s="56"/>
      <c r="BY59" s="53"/>
      <c r="BZ59" s="55"/>
      <c r="CA59" s="55"/>
      <c r="CC59" s="55"/>
      <c r="CD59" s="55"/>
      <c r="CE59" s="53"/>
      <c r="CG59" s="53"/>
      <c r="CH59" s="54"/>
      <c r="CI59" s="54"/>
      <c r="CJ59" s="52"/>
      <c r="CK59" s="54"/>
      <c r="CL59" s="54"/>
      <c r="CM59" s="53"/>
      <c r="CN59" s="55"/>
      <c r="CO59" s="55"/>
      <c r="CR59" s="56"/>
      <c r="CS59" s="53"/>
      <c r="CT59" s="55"/>
      <c r="CU59" s="55"/>
      <c r="CW59" s="55"/>
      <c r="CX59" s="55"/>
      <c r="CY59" s="8"/>
      <c r="DA59" s="53"/>
      <c r="DB59" s="54"/>
      <c r="DC59" s="54"/>
      <c r="DD59" s="52"/>
      <c r="DE59" s="54"/>
      <c r="DF59" s="54"/>
      <c r="DG59" s="53"/>
      <c r="DH59" s="55"/>
      <c r="DI59" s="55"/>
      <c r="DL59" s="56"/>
      <c r="DM59" s="53"/>
      <c r="DN59" s="55"/>
      <c r="DO59" s="55"/>
      <c r="DQ59" s="55"/>
      <c r="DR59" s="55"/>
      <c r="DS59" s="8"/>
      <c r="DU59" s="53"/>
      <c r="DV59" s="54"/>
      <c r="DW59" s="54"/>
      <c r="DX59" s="52"/>
      <c r="DY59" s="54"/>
      <c r="DZ59" s="54"/>
      <c r="EA59" s="53"/>
      <c r="EC59" s="57"/>
      <c r="EF59" s="56"/>
      <c r="EG59" s="53"/>
      <c r="EH59" s="55"/>
      <c r="EI59" s="55"/>
      <c r="EK59" s="55"/>
      <c r="EL59" s="55"/>
      <c r="EM59" s="8"/>
      <c r="EO59" s="53"/>
      <c r="EP59" s="54"/>
      <c r="EQ59" s="54"/>
      <c r="ER59" s="52"/>
      <c r="ES59" s="54"/>
      <c r="ET59" s="54"/>
      <c r="EU59" s="53"/>
      <c r="EV59" s="55"/>
      <c r="EW59" s="55"/>
      <c r="EZ59" s="56"/>
      <c r="FA59" s="53"/>
      <c r="FB59" s="55"/>
      <c r="FC59" s="55"/>
      <c r="FE59" s="55"/>
      <c r="FF59" s="55"/>
      <c r="FG59" s="8"/>
      <c r="FI59" s="53"/>
      <c r="FJ59" s="54"/>
      <c r="FK59" s="54"/>
      <c r="FL59" s="52"/>
      <c r="FM59" s="54"/>
      <c r="FN59" s="54"/>
      <c r="FO59" s="53"/>
      <c r="FP59" s="55"/>
      <c r="FQ59" s="55"/>
      <c r="FT59" s="56"/>
      <c r="FU59" s="53"/>
      <c r="FV59" s="55"/>
      <c r="FW59" s="55"/>
      <c r="FY59" s="55"/>
      <c r="FZ59" s="55"/>
      <c r="GA59" s="8"/>
      <c r="GG59" s="55"/>
      <c r="GI59" s="58"/>
      <c r="GN59" s="56"/>
      <c r="GU59" s="8"/>
      <c r="HA59" s="55"/>
      <c r="HC59" s="58"/>
      <c r="HH59" s="56"/>
      <c r="HO59" s="8"/>
      <c r="HU59" s="55"/>
      <c r="HW59" s="58"/>
      <c r="IB59" s="56"/>
      <c r="II59" s="8"/>
      <c r="IO59" s="55"/>
      <c r="IQ59" s="58"/>
      <c r="IV59" s="56"/>
    </row>
    <row r="60" spans="1:262" s="9" customFormat="1" ht="13.5" customHeight="1" x14ac:dyDescent="0.25">
      <c r="A60" s="70"/>
      <c r="B60" s="52"/>
      <c r="C60" s="8"/>
      <c r="E60" s="53"/>
      <c r="F60" s="54"/>
      <c r="G60" s="55"/>
      <c r="H60" s="52"/>
      <c r="I60" s="54"/>
      <c r="J60" s="55"/>
      <c r="K60" s="53"/>
      <c r="L60" s="55"/>
      <c r="M60" s="55"/>
      <c r="P60" s="56"/>
      <c r="Q60" s="53"/>
      <c r="R60" s="55"/>
      <c r="S60" s="55"/>
      <c r="U60" s="55"/>
      <c r="V60" s="55"/>
      <c r="W60" s="8"/>
      <c r="Y60" s="53"/>
      <c r="Z60" s="54"/>
      <c r="AA60" s="54"/>
      <c r="AB60" s="52"/>
      <c r="AC60" s="54"/>
      <c r="AD60" s="54"/>
      <c r="AE60" s="53"/>
      <c r="AF60" s="55"/>
      <c r="AG60" s="55"/>
      <c r="AJ60" s="56"/>
      <c r="AK60" s="53"/>
      <c r="AM60" s="55"/>
      <c r="AO60" s="55"/>
      <c r="AP60" s="55"/>
      <c r="AQ60" s="8"/>
      <c r="AS60" s="53"/>
      <c r="AT60" s="54"/>
      <c r="AU60" s="54"/>
      <c r="AV60" s="52"/>
      <c r="AW60" s="54"/>
      <c r="AX60" s="54"/>
      <c r="AY60" s="53"/>
      <c r="AZ60" s="55"/>
      <c r="BA60" s="55"/>
      <c r="BD60" s="56"/>
      <c r="BE60" s="53"/>
      <c r="BF60" s="55"/>
      <c r="BG60" s="55"/>
      <c r="BI60" s="55"/>
      <c r="BJ60" s="55"/>
      <c r="BK60" s="8"/>
      <c r="BM60" s="53"/>
      <c r="BN60" s="54"/>
      <c r="BO60" s="54"/>
      <c r="BP60" s="52"/>
      <c r="BQ60" s="54"/>
      <c r="BR60" s="54"/>
      <c r="BS60" s="53"/>
      <c r="BT60" s="55"/>
      <c r="BU60" s="55"/>
      <c r="BX60" s="56"/>
      <c r="BY60" s="53"/>
      <c r="BZ60" s="55"/>
      <c r="CA60" s="55"/>
      <c r="CC60" s="55"/>
      <c r="CD60" s="55"/>
      <c r="CE60" s="53"/>
      <c r="CG60" s="53"/>
      <c r="CH60" s="54"/>
      <c r="CI60" s="54"/>
      <c r="CJ60" s="52"/>
      <c r="CK60" s="54"/>
      <c r="CL60" s="54"/>
      <c r="CM60" s="53"/>
      <c r="CN60" s="55"/>
      <c r="CO60" s="55"/>
      <c r="CR60" s="56"/>
      <c r="CS60" s="53"/>
      <c r="CT60" s="55"/>
      <c r="CU60" s="55"/>
      <c r="CW60" s="55"/>
      <c r="CX60" s="55"/>
      <c r="CY60" s="8"/>
      <c r="DA60" s="53"/>
      <c r="DB60" s="54"/>
      <c r="DC60" s="54"/>
      <c r="DD60" s="52"/>
      <c r="DE60" s="54"/>
      <c r="DF60" s="54"/>
      <c r="DG60" s="53"/>
      <c r="DH60" s="55"/>
      <c r="DI60" s="55"/>
      <c r="DL60" s="56"/>
      <c r="DM60" s="53"/>
      <c r="DN60" s="55"/>
      <c r="DO60" s="55"/>
      <c r="DQ60" s="55"/>
      <c r="DR60" s="55"/>
      <c r="DS60" s="8"/>
      <c r="DU60" s="53"/>
      <c r="DV60" s="54"/>
      <c r="DW60" s="54"/>
      <c r="DX60" s="52"/>
      <c r="DY60" s="54"/>
      <c r="DZ60" s="54"/>
      <c r="EA60" s="53"/>
      <c r="EC60" s="57"/>
      <c r="EF60" s="56"/>
      <c r="EG60" s="53"/>
      <c r="EH60" s="55"/>
      <c r="EI60" s="55"/>
      <c r="EK60" s="55"/>
      <c r="EL60" s="55"/>
      <c r="EM60" s="8"/>
      <c r="EO60" s="53"/>
      <c r="EP60" s="54"/>
      <c r="EQ60" s="54"/>
      <c r="ER60" s="52"/>
      <c r="ES60" s="54"/>
      <c r="ET60" s="54"/>
      <c r="EU60" s="53"/>
      <c r="EV60" s="55"/>
      <c r="EW60" s="55"/>
      <c r="EZ60" s="56"/>
      <c r="FA60" s="53"/>
      <c r="FB60" s="55"/>
      <c r="FC60" s="55"/>
      <c r="FE60" s="55"/>
      <c r="FF60" s="55"/>
      <c r="FG60" s="8"/>
      <c r="FI60" s="53"/>
      <c r="FJ60" s="54"/>
      <c r="FK60" s="54"/>
      <c r="FL60" s="52"/>
      <c r="FM60" s="54"/>
      <c r="FN60" s="54"/>
      <c r="FO60" s="53"/>
      <c r="FP60" s="55"/>
      <c r="FQ60" s="55"/>
      <c r="FT60" s="56"/>
      <c r="FU60" s="53"/>
      <c r="FV60" s="55"/>
      <c r="FW60" s="55"/>
      <c r="FY60" s="55"/>
      <c r="FZ60" s="55"/>
      <c r="GA60" s="8"/>
      <c r="GG60" s="55"/>
      <c r="GI60" s="58"/>
      <c r="GN60" s="56"/>
      <c r="GU60" s="8"/>
      <c r="HA60" s="55"/>
      <c r="HC60" s="58"/>
      <c r="HH60" s="56"/>
      <c r="HO60" s="8"/>
      <c r="HU60" s="55"/>
      <c r="HW60" s="58"/>
      <c r="IB60" s="56"/>
      <c r="II60" s="8"/>
      <c r="IO60" s="55"/>
      <c r="IQ60" s="58"/>
      <c r="IV60" s="56"/>
    </row>
    <row r="61" spans="1:262" s="9" customFormat="1" ht="13.5" customHeight="1" x14ac:dyDescent="0.25">
      <c r="A61" s="70"/>
      <c r="B61" s="52"/>
      <c r="C61" s="8"/>
      <c r="E61" s="53"/>
      <c r="F61" s="54"/>
      <c r="G61" s="55"/>
      <c r="H61" s="52"/>
      <c r="I61" s="54"/>
      <c r="J61" s="55"/>
      <c r="K61" s="53"/>
      <c r="L61" s="55"/>
      <c r="M61" s="55"/>
      <c r="P61" s="56"/>
      <c r="Q61" s="53"/>
      <c r="R61" s="55"/>
      <c r="S61" s="55"/>
      <c r="U61" s="55"/>
      <c r="V61" s="55"/>
      <c r="W61" s="8"/>
      <c r="Y61" s="53"/>
      <c r="Z61" s="54"/>
      <c r="AA61" s="54"/>
      <c r="AB61" s="52"/>
      <c r="AC61" s="54"/>
      <c r="AD61" s="54"/>
      <c r="AE61" s="53"/>
      <c r="AF61" s="55"/>
      <c r="AG61" s="55"/>
      <c r="AJ61" s="56"/>
      <c r="AK61" s="53"/>
      <c r="AM61" s="55"/>
      <c r="AO61" s="55"/>
      <c r="AP61" s="55"/>
      <c r="AQ61" s="8"/>
      <c r="AS61" s="53"/>
      <c r="AT61" s="54"/>
      <c r="AU61" s="54"/>
      <c r="AV61" s="52"/>
      <c r="AW61" s="54"/>
      <c r="AX61" s="54"/>
      <c r="AY61" s="53"/>
      <c r="AZ61" s="55"/>
      <c r="BA61" s="55"/>
      <c r="BD61" s="56"/>
      <c r="BE61" s="53"/>
      <c r="BF61" s="55"/>
      <c r="BG61" s="55"/>
      <c r="BI61" s="55"/>
      <c r="BJ61" s="55"/>
      <c r="BK61" s="8"/>
      <c r="BM61" s="53"/>
      <c r="BN61" s="54"/>
      <c r="BO61" s="54"/>
      <c r="BP61" s="52"/>
      <c r="BQ61" s="54"/>
      <c r="BR61" s="54"/>
      <c r="BS61" s="53"/>
      <c r="BT61" s="55"/>
      <c r="BU61" s="55"/>
      <c r="BX61" s="56"/>
      <c r="BY61" s="53"/>
      <c r="BZ61" s="55"/>
      <c r="CA61" s="55"/>
      <c r="CC61" s="55"/>
      <c r="CD61" s="55"/>
      <c r="CE61" s="53"/>
      <c r="CG61" s="53"/>
      <c r="CH61" s="54"/>
      <c r="CI61" s="54"/>
      <c r="CJ61" s="52"/>
      <c r="CK61" s="54"/>
      <c r="CL61" s="54"/>
      <c r="CM61" s="53"/>
      <c r="CN61" s="55"/>
      <c r="CO61" s="55"/>
      <c r="CR61" s="56"/>
      <c r="CS61" s="53"/>
      <c r="CT61" s="55"/>
      <c r="CU61" s="55"/>
      <c r="CW61" s="55"/>
      <c r="CX61" s="55"/>
      <c r="CY61" s="8"/>
      <c r="DA61" s="53"/>
      <c r="DB61" s="54"/>
      <c r="DC61" s="54"/>
      <c r="DD61" s="52"/>
      <c r="DE61" s="54"/>
      <c r="DF61" s="54"/>
      <c r="DG61" s="53"/>
      <c r="DH61" s="55"/>
      <c r="DI61" s="55"/>
      <c r="DL61" s="56"/>
      <c r="DM61" s="53"/>
      <c r="DN61" s="55"/>
      <c r="DO61" s="55"/>
      <c r="DQ61" s="55"/>
      <c r="DR61" s="55"/>
      <c r="DS61" s="8"/>
      <c r="DU61" s="53"/>
      <c r="DV61" s="54"/>
      <c r="DW61" s="54"/>
      <c r="DX61" s="52"/>
      <c r="DY61" s="54"/>
      <c r="DZ61" s="54"/>
      <c r="EA61" s="53"/>
      <c r="EC61" s="57"/>
      <c r="EF61" s="56"/>
      <c r="EG61" s="53"/>
      <c r="EH61" s="55"/>
      <c r="EI61" s="55"/>
      <c r="EK61" s="55"/>
      <c r="EL61" s="55"/>
      <c r="EM61" s="8"/>
      <c r="EO61" s="53"/>
      <c r="EP61" s="54"/>
      <c r="EQ61" s="54"/>
      <c r="ER61" s="52"/>
      <c r="ES61" s="54"/>
      <c r="ET61" s="54"/>
      <c r="EU61" s="53"/>
      <c r="EV61" s="55"/>
      <c r="EW61" s="55"/>
      <c r="EZ61" s="56"/>
      <c r="FA61" s="53"/>
      <c r="FB61" s="55"/>
      <c r="FC61" s="55"/>
      <c r="FE61" s="55"/>
      <c r="FF61" s="55"/>
      <c r="FG61" s="8"/>
      <c r="FI61" s="53"/>
      <c r="FJ61" s="54"/>
      <c r="FK61" s="54"/>
      <c r="FL61" s="52"/>
      <c r="FM61" s="54"/>
      <c r="FN61" s="54"/>
      <c r="FO61" s="53"/>
      <c r="FP61" s="55"/>
      <c r="FQ61" s="55"/>
      <c r="FT61" s="56"/>
      <c r="FU61" s="53"/>
      <c r="FV61" s="55"/>
      <c r="FW61" s="55"/>
      <c r="FY61" s="55"/>
      <c r="FZ61" s="55"/>
      <c r="GA61" s="8"/>
      <c r="GG61" s="55"/>
      <c r="GI61" s="58"/>
      <c r="GN61" s="56"/>
      <c r="GU61" s="8"/>
      <c r="HA61" s="55"/>
      <c r="HC61" s="58"/>
      <c r="HH61" s="56"/>
      <c r="HO61" s="8"/>
      <c r="HU61" s="55"/>
      <c r="HW61" s="58"/>
      <c r="IB61" s="56"/>
      <c r="II61" s="8"/>
      <c r="IO61" s="55"/>
      <c r="IQ61" s="58"/>
      <c r="IV61" s="56"/>
    </row>
    <row r="62" spans="1:262" s="9" customFormat="1" ht="13.5" customHeight="1" x14ac:dyDescent="0.25">
      <c r="A62" s="70"/>
      <c r="B62" s="52"/>
      <c r="C62" s="8"/>
      <c r="E62" s="53"/>
      <c r="F62" s="54"/>
      <c r="G62" s="55"/>
      <c r="H62" s="52"/>
      <c r="I62" s="54"/>
      <c r="J62" s="55"/>
      <c r="K62" s="53"/>
      <c r="L62" s="55"/>
      <c r="M62" s="55"/>
      <c r="P62" s="56"/>
      <c r="Q62" s="53"/>
      <c r="R62" s="55"/>
      <c r="S62" s="55"/>
      <c r="U62" s="55"/>
      <c r="V62" s="55"/>
      <c r="W62" s="8"/>
      <c r="Y62" s="53"/>
      <c r="Z62" s="54"/>
      <c r="AA62" s="54"/>
      <c r="AB62" s="52"/>
      <c r="AC62" s="54"/>
      <c r="AD62" s="54"/>
      <c r="AE62" s="53"/>
      <c r="AF62" s="55"/>
      <c r="AG62" s="55"/>
      <c r="AJ62" s="56"/>
      <c r="AK62" s="53"/>
      <c r="AM62" s="55"/>
      <c r="AO62" s="55"/>
      <c r="AP62" s="55"/>
      <c r="AQ62" s="8"/>
      <c r="AS62" s="53"/>
      <c r="AT62" s="54"/>
      <c r="AU62" s="54"/>
      <c r="AV62" s="52"/>
      <c r="AW62" s="54"/>
      <c r="AX62" s="54"/>
      <c r="AY62" s="53"/>
      <c r="AZ62" s="55"/>
      <c r="BA62" s="55"/>
      <c r="BD62" s="56"/>
      <c r="BE62" s="53"/>
      <c r="BF62" s="55"/>
      <c r="BG62" s="55"/>
      <c r="BI62" s="55"/>
      <c r="BJ62" s="55"/>
      <c r="BK62" s="8"/>
      <c r="BM62" s="53"/>
      <c r="BN62" s="54"/>
      <c r="BO62" s="54"/>
      <c r="BP62" s="52"/>
      <c r="BQ62" s="54"/>
      <c r="BR62" s="54"/>
      <c r="BS62" s="53"/>
      <c r="BT62" s="55"/>
      <c r="BU62" s="55"/>
      <c r="BX62" s="56"/>
      <c r="BY62" s="53"/>
      <c r="BZ62" s="55"/>
      <c r="CA62" s="55"/>
      <c r="CC62" s="55"/>
      <c r="CD62" s="55"/>
      <c r="CE62" s="53"/>
      <c r="CG62" s="53"/>
      <c r="CH62" s="54"/>
      <c r="CI62" s="54"/>
      <c r="CJ62" s="52"/>
      <c r="CK62" s="54"/>
      <c r="CL62" s="54"/>
      <c r="CM62" s="53"/>
      <c r="CN62" s="55"/>
      <c r="CO62" s="55"/>
      <c r="CR62" s="56"/>
      <c r="CS62" s="53"/>
      <c r="CT62" s="55"/>
      <c r="CU62" s="55"/>
      <c r="CW62" s="55"/>
      <c r="CX62" s="55"/>
      <c r="CY62" s="8"/>
      <c r="DA62" s="53"/>
      <c r="DB62" s="54"/>
      <c r="DC62" s="54"/>
      <c r="DD62" s="52"/>
      <c r="DE62" s="54"/>
      <c r="DF62" s="54"/>
      <c r="DG62" s="53"/>
      <c r="DH62" s="55"/>
      <c r="DI62" s="55"/>
      <c r="DL62" s="56"/>
      <c r="DM62" s="53"/>
      <c r="DN62" s="55"/>
      <c r="DO62" s="55"/>
      <c r="DQ62" s="55"/>
      <c r="DR62" s="55"/>
      <c r="DS62" s="8"/>
      <c r="DU62" s="53"/>
      <c r="DV62" s="54"/>
      <c r="DW62" s="54"/>
      <c r="DX62" s="52"/>
      <c r="DY62" s="54"/>
      <c r="DZ62" s="54"/>
      <c r="EA62" s="53"/>
      <c r="EC62" s="57"/>
      <c r="EF62" s="56"/>
      <c r="EG62" s="53"/>
      <c r="EH62" s="55"/>
      <c r="EI62" s="55"/>
      <c r="EK62" s="55"/>
      <c r="EL62" s="55"/>
      <c r="EM62" s="8"/>
      <c r="EO62" s="53"/>
      <c r="EP62" s="54"/>
      <c r="EQ62" s="54"/>
      <c r="ER62" s="52"/>
      <c r="ES62" s="54"/>
      <c r="ET62" s="54"/>
      <c r="EU62" s="53"/>
      <c r="EV62" s="55"/>
      <c r="EW62" s="55"/>
      <c r="EZ62" s="56"/>
      <c r="FA62" s="53"/>
      <c r="FB62" s="55"/>
      <c r="FC62" s="55"/>
      <c r="FE62" s="55"/>
      <c r="FF62" s="55"/>
      <c r="FG62" s="8"/>
      <c r="FI62" s="53"/>
      <c r="FJ62" s="54"/>
      <c r="FK62" s="54"/>
      <c r="FL62" s="52"/>
      <c r="FM62" s="54"/>
      <c r="FN62" s="54"/>
      <c r="FO62" s="53"/>
      <c r="FP62" s="55"/>
      <c r="FQ62" s="55"/>
      <c r="FT62" s="56"/>
      <c r="FU62" s="53"/>
      <c r="FV62" s="55"/>
      <c r="FW62" s="55"/>
      <c r="FY62" s="55"/>
      <c r="FZ62" s="55"/>
      <c r="GA62" s="8"/>
      <c r="GG62" s="55"/>
      <c r="GI62" s="58"/>
      <c r="GN62" s="56"/>
      <c r="GU62" s="8"/>
      <c r="HA62" s="55"/>
      <c r="HC62" s="58"/>
      <c r="HH62" s="56"/>
      <c r="HO62" s="8"/>
      <c r="HU62" s="55"/>
      <c r="HW62" s="58"/>
      <c r="IB62" s="56"/>
      <c r="II62" s="8"/>
      <c r="IO62" s="55"/>
      <c r="IQ62" s="58"/>
      <c r="IV62" s="56"/>
    </row>
    <row r="63" spans="1:262" s="9" customFormat="1" ht="13.5" customHeight="1" x14ac:dyDescent="0.25">
      <c r="A63" s="70"/>
      <c r="B63" s="52"/>
      <c r="C63" s="8"/>
      <c r="E63" s="53"/>
      <c r="F63" s="54"/>
      <c r="G63" s="55"/>
      <c r="H63" s="52"/>
      <c r="I63" s="54"/>
      <c r="J63" s="55"/>
      <c r="K63" s="53"/>
      <c r="L63" s="55"/>
      <c r="M63" s="55"/>
      <c r="P63" s="56"/>
      <c r="Q63" s="53"/>
      <c r="R63" s="55"/>
      <c r="S63" s="55"/>
      <c r="U63" s="55"/>
      <c r="V63" s="55"/>
      <c r="W63" s="8"/>
      <c r="Y63" s="53"/>
      <c r="Z63" s="54"/>
      <c r="AA63" s="54"/>
      <c r="AB63" s="52"/>
      <c r="AC63" s="54"/>
      <c r="AD63" s="54"/>
      <c r="AE63" s="53"/>
      <c r="AF63" s="55"/>
      <c r="AG63" s="55"/>
      <c r="AJ63" s="56"/>
      <c r="AK63" s="53"/>
      <c r="AM63" s="55"/>
      <c r="AO63" s="55"/>
      <c r="AP63" s="55"/>
      <c r="AQ63" s="8"/>
      <c r="AS63" s="53"/>
      <c r="AT63" s="54"/>
      <c r="AU63" s="54"/>
      <c r="AV63" s="52"/>
      <c r="AW63" s="54"/>
      <c r="AX63" s="54"/>
      <c r="AY63" s="53"/>
      <c r="AZ63" s="55"/>
      <c r="BA63" s="55"/>
      <c r="BD63" s="56"/>
      <c r="BE63" s="53"/>
      <c r="BF63" s="55"/>
      <c r="BG63" s="55"/>
      <c r="BI63" s="55"/>
      <c r="BJ63" s="55"/>
      <c r="BK63" s="8"/>
      <c r="BM63" s="53"/>
      <c r="BN63" s="54"/>
      <c r="BO63" s="54"/>
      <c r="BP63" s="52"/>
      <c r="BQ63" s="54"/>
      <c r="BR63" s="54"/>
      <c r="BS63" s="53"/>
      <c r="BT63" s="55"/>
      <c r="BU63" s="55"/>
      <c r="BX63" s="56"/>
      <c r="BY63" s="53"/>
      <c r="BZ63" s="55"/>
      <c r="CA63" s="55"/>
      <c r="CC63" s="55"/>
      <c r="CD63" s="55"/>
      <c r="CE63" s="53"/>
      <c r="CG63" s="53"/>
      <c r="CH63" s="54"/>
      <c r="CI63" s="54"/>
      <c r="CJ63" s="52"/>
      <c r="CK63" s="54"/>
      <c r="CL63" s="54"/>
      <c r="CM63" s="53"/>
      <c r="CN63" s="55"/>
      <c r="CO63" s="55"/>
      <c r="CR63" s="56"/>
      <c r="CS63" s="53"/>
      <c r="CT63" s="55"/>
      <c r="CU63" s="55"/>
      <c r="CW63" s="55"/>
      <c r="CX63" s="55"/>
      <c r="CY63" s="8"/>
      <c r="DA63" s="53"/>
      <c r="DB63" s="54"/>
      <c r="DC63" s="54"/>
      <c r="DD63" s="52"/>
      <c r="DE63" s="54"/>
      <c r="DF63" s="54"/>
      <c r="DG63" s="53"/>
      <c r="DH63" s="55"/>
      <c r="DI63" s="55"/>
      <c r="DL63" s="56"/>
      <c r="DM63" s="53"/>
      <c r="DN63" s="55"/>
      <c r="DO63" s="55"/>
      <c r="DQ63" s="55"/>
      <c r="DR63" s="55"/>
      <c r="DS63" s="8"/>
      <c r="DU63" s="53"/>
      <c r="DV63" s="54"/>
      <c r="DW63" s="54"/>
      <c r="DX63" s="52"/>
      <c r="DY63" s="54"/>
      <c r="DZ63" s="54"/>
      <c r="EA63" s="53"/>
      <c r="EC63" s="57"/>
      <c r="EF63" s="56"/>
      <c r="EG63" s="53"/>
      <c r="EH63" s="55"/>
      <c r="EI63" s="55"/>
      <c r="EK63" s="55"/>
      <c r="EL63" s="55"/>
      <c r="EM63" s="8"/>
      <c r="EO63" s="53"/>
      <c r="EP63" s="54"/>
      <c r="EQ63" s="54"/>
      <c r="ER63" s="52"/>
      <c r="ES63" s="54"/>
      <c r="ET63" s="54"/>
      <c r="EU63" s="53"/>
      <c r="EV63" s="55"/>
      <c r="EW63" s="55"/>
      <c r="EZ63" s="56"/>
      <c r="FA63" s="53"/>
      <c r="FB63" s="55"/>
      <c r="FC63" s="55"/>
      <c r="FE63" s="55"/>
      <c r="FF63" s="55"/>
      <c r="FG63" s="8"/>
      <c r="FI63" s="53"/>
      <c r="FJ63" s="54"/>
      <c r="FK63" s="54"/>
      <c r="FL63" s="52"/>
      <c r="FM63" s="54"/>
      <c r="FN63" s="54"/>
      <c r="FO63" s="53"/>
      <c r="FP63" s="55"/>
      <c r="FQ63" s="55"/>
      <c r="FT63" s="56"/>
      <c r="FU63" s="53"/>
      <c r="FV63" s="55"/>
      <c r="FW63" s="55"/>
      <c r="FY63" s="55"/>
      <c r="FZ63" s="55"/>
      <c r="GA63" s="8"/>
      <c r="GI63" s="58"/>
      <c r="GN63" s="56"/>
      <c r="GU63" s="8"/>
      <c r="HC63" s="58"/>
      <c r="HH63" s="56"/>
      <c r="HO63" s="8"/>
      <c r="HW63" s="58"/>
      <c r="IB63" s="56"/>
      <c r="II63" s="8"/>
      <c r="IQ63" s="58"/>
      <c r="IV63" s="56"/>
    </row>
    <row r="64" spans="1:262" s="9" customFormat="1" ht="13.5" customHeight="1" x14ac:dyDescent="0.25">
      <c r="A64" s="70"/>
      <c r="B64" s="52"/>
      <c r="C64" s="8"/>
      <c r="E64" s="53"/>
      <c r="F64" s="54"/>
      <c r="G64" s="55"/>
      <c r="H64" s="52"/>
      <c r="I64" s="54"/>
      <c r="J64" s="55"/>
      <c r="K64" s="53"/>
      <c r="L64" s="55"/>
      <c r="M64" s="55"/>
      <c r="P64" s="56"/>
      <c r="Q64" s="53"/>
      <c r="R64" s="55"/>
      <c r="S64" s="55"/>
      <c r="U64" s="55"/>
      <c r="V64" s="55"/>
      <c r="W64" s="8"/>
      <c r="Y64" s="53"/>
      <c r="Z64" s="54"/>
      <c r="AA64" s="54"/>
      <c r="AB64" s="52"/>
      <c r="AC64" s="54"/>
      <c r="AD64" s="54"/>
      <c r="AE64" s="53"/>
      <c r="AF64" s="55"/>
      <c r="AG64" s="55"/>
      <c r="AJ64" s="56"/>
      <c r="AK64" s="53"/>
      <c r="AM64" s="55"/>
      <c r="AO64" s="55"/>
      <c r="AP64" s="55"/>
      <c r="AQ64" s="8"/>
      <c r="AS64" s="53"/>
      <c r="AT64" s="54"/>
      <c r="AU64" s="54"/>
      <c r="AV64" s="52"/>
      <c r="AW64" s="54"/>
      <c r="AX64" s="54"/>
      <c r="AY64" s="53"/>
      <c r="AZ64" s="55"/>
      <c r="BA64" s="55"/>
      <c r="BD64" s="56"/>
      <c r="BE64" s="53"/>
      <c r="BF64" s="55"/>
      <c r="BG64" s="55"/>
      <c r="BI64" s="55"/>
      <c r="BJ64" s="55"/>
      <c r="BK64" s="8"/>
      <c r="BM64" s="53"/>
      <c r="BN64" s="54"/>
      <c r="BO64" s="54"/>
      <c r="BP64" s="52"/>
      <c r="BQ64" s="54"/>
      <c r="BR64" s="54"/>
      <c r="BS64" s="53"/>
      <c r="BT64" s="55"/>
      <c r="BU64" s="55"/>
      <c r="BX64" s="56"/>
      <c r="BY64" s="53"/>
      <c r="BZ64" s="55"/>
      <c r="CA64" s="55"/>
      <c r="CC64" s="55"/>
      <c r="CD64" s="55"/>
      <c r="CE64" s="53"/>
      <c r="CG64" s="53"/>
      <c r="CH64" s="54"/>
      <c r="CI64" s="54"/>
      <c r="CJ64" s="52"/>
      <c r="CK64" s="54"/>
      <c r="CL64" s="54"/>
      <c r="CM64" s="53"/>
      <c r="CN64" s="55"/>
      <c r="CO64" s="55"/>
      <c r="CR64" s="56"/>
      <c r="CS64" s="53"/>
      <c r="CT64" s="55"/>
      <c r="CU64" s="55"/>
      <c r="CW64" s="55"/>
      <c r="CX64" s="55"/>
      <c r="CY64" s="8"/>
      <c r="DA64" s="53"/>
      <c r="DB64" s="54"/>
      <c r="DC64" s="54"/>
      <c r="DD64" s="52"/>
      <c r="DE64" s="54"/>
      <c r="DF64" s="54"/>
      <c r="DG64" s="53"/>
      <c r="DH64" s="55"/>
      <c r="DI64" s="55"/>
      <c r="DL64" s="56"/>
      <c r="DM64" s="53"/>
      <c r="DN64" s="55"/>
      <c r="DO64" s="55"/>
      <c r="DQ64" s="55"/>
      <c r="DR64" s="55"/>
      <c r="DS64" s="8"/>
      <c r="DU64" s="53"/>
      <c r="DV64" s="54"/>
      <c r="DW64" s="54"/>
      <c r="DX64" s="52"/>
      <c r="DY64" s="54"/>
      <c r="DZ64" s="54"/>
      <c r="EA64" s="53"/>
      <c r="EC64" s="57"/>
      <c r="EF64" s="56"/>
      <c r="EG64" s="53"/>
      <c r="EH64" s="55"/>
      <c r="EI64" s="55"/>
      <c r="EK64" s="55"/>
      <c r="EL64" s="55"/>
      <c r="EM64" s="8"/>
      <c r="EO64" s="53"/>
      <c r="EP64" s="54"/>
      <c r="EQ64" s="54"/>
      <c r="ER64" s="52"/>
      <c r="ES64" s="54"/>
      <c r="ET64" s="54"/>
      <c r="EU64" s="53"/>
      <c r="EV64" s="55"/>
      <c r="EW64" s="55"/>
      <c r="EZ64" s="56"/>
      <c r="FA64" s="53"/>
      <c r="FB64" s="55"/>
      <c r="FC64" s="55"/>
      <c r="FE64" s="55"/>
      <c r="FF64" s="55"/>
      <c r="FG64" s="8"/>
      <c r="FI64" s="53"/>
      <c r="FJ64" s="54"/>
      <c r="FK64" s="54"/>
      <c r="FL64" s="52"/>
      <c r="FM64" s="54"/>
      <c r="FN64" s="54"/>
      <c r="FO64" s="53"/>
      <c r="FP64" s="55"/>
      <c r="FQ64" s="55"/>
      <c r="FT64" s="56"/>
      <c r="FU64" s="53"/>
      <c r="FV64" s="55"/>
      <c r="FW64" s="55"/>
      <c r="FY64" s="55"/>
      <c r="FZ64" s="55"/>
      <c r="GA64" s="8"/>
      <c r="GI64" s="58"/>
      <c r="GN64" s="56"/>
      <c r="GU64" s="8"/>
      <c r="HC64" s="58"/>
      <c r="HH64" s="56"/>
      <c r="HO64" s="8"/>
      <c r="HW64" s="58"/>
      <c r="IB64" s="56"/>
      <c r="II64" s="8"/>
      <c r="IQ64" s="58"/>
      <c r="IV64" s="56"/>
    </row>
    <row r="65" spans="1:256" s="9" customFormat="1" ht="13.5" customHeight="1" x14ac:dyDescent="0.25">
      <c r="A65" s="70"/>
      <c r="B65" s="52"/>
      <c r="C65" s="8"/>
      <c r="E65" s="53"/>
      <c r="F65" s="54"/>
      <c r="G65" s="55"/>
      <c r="H65" s="52"/>
      <c r="I65" s="54"/>
      <c r="J65" s="55"/>
      <c r="K65" s="53"/>
      <c r="L65" s="55"/>
      <c r="M65" s="55"/>
      <c r="P65" s="56"/>
      <c r="Q65" s="53"/>
      <c r="R65" s="55"/>
      <c r="S65" s="55"/>
      <c r="U65" s="55"/>
      <c r="V65" s="55"/>
      <c r="W65" s="8"/>
      <c r="Y65" s="53"/>
      <c r="Z65" s="54"/>
      <c r="AA65" s="54"/>
      <c r="AB65" s="52"/>
      <c r="AC65" s="54"/>
      <c r="AD65" s="54"/>
      <c r="AE65" s="53"/>
      <c r="AF65" s="55"/>
      <c r="AG65" s="55"/>
      <c r="AJ65" s="56"/>
      <c r="AK65" s="53"/>
      <c r="AM65" s="55"/>
      <c r="AO65" s="55"/>
      <c r="AP65" s="55"/>
      <c r="AQ65" s="8"/>
      <c r="AS65" s="53"/>
      <c r="AT65" s="54"/>
      <c r="AU65" s="54"/>
      <c r="AV65" s="52"/>
      <c r="AW65" s="54"/>
      <c r="AX65" s="54"/>
      <c r="AY65" s="53"/>
      <c r="AZ65" s="55"/>
      <c r="BA65" s="55"/>
      <c r="BD65" s="56"/>
      <c r="BE65" s="53"/>
      <c r="BF65" s="55"/>
      <c r="BG65" s="55"/>
      <c r="BI65" s="55"/>
      <c r="BJ65" s="55"/>
      <c r="BK65" s="8"/>
      <c r="BM65" s="53"/>
      <c r="BN65" s="54"/>
      <c r="BO65" s="54"/>
      <c r="BP65" s="52"/>
      <c r="BQ65" s="54"/>
      <c r="BR65" s="54"/>
      <c r="BS65" s="53"/>
      <c r="BT65" s="55"/>
      <c r="BU65" s="55"/>
      <c r="BX65" s="56"/>
      <c r="BY65" s="53"/>
      <c r="BZ65" s="55"/>
      <c r="CA65" s="55"/>
      <c r="CC65" s="55"/>
      <c r="CD65" s="55"/>
      <c r="CE65" s="53"/>
      <c r="CG65" s="53"/>
      <c r="CH65" s="54"/>
      <c r="CI65" s="54"/>
      <c r="CJ65" s="52"/>
      <c r="CK65" s="54"/>
      <c r="CL65" s="54"/>
      <c r="CM65" s="53"/>
      <c r="CN65" s="55"/>
      <c r="CO65" s="55"/>
      <c r="CR65" s="56"/>
      <c r="CS65" s="53"/>
      <c r="CT65" s="55"/>
      <c r="CU65" s="55"/>
      <c r="CW65" s="55"/>
      <c r="CX65" s="55"/>
      <c r="CY65" s="8"/>
      <c r="DA65" s="53"/>
      <c r="DB65" s="54"/>
      <c r="DC65" s="54"/>
      <c r="DD65" s="52"/>
      <c r="DE65" s="54"/>
      <c r="DF65" s="54"/>
      <c r="DG65" s="53"/>
      <c r="DH65" s="55"/>
      <c r="DI65" s="55"/>
      <c r="DL65" s="56"/>
      <c r="DM65" s="53"/>
      <c r="DN65" s="55"/>
      <c r="DO65" s="55"/>
      <c r="DQ65" s="55"/>
      <c r="DR65" s="55"/>
      <c r="DS65" s="8"/>
      <c r="DU65" s="53"/>
      <c r="DV65" s="54"/>
      <c r="DW65" s="54"/>
      <c r="DX65" s="52"/>
      <c r="DY65" s="54"/>
      <c r="DZ65" s="54"/>
      <c r="EA65" s="53"/>
      <c r="EC65" s="57"/>
      <c r="EF65" s="56"/>
      <c r="EG65" s="53"/>
      <c r="EH65" s="55"/>
      <c r="EI65" s="55"/>
      <c r="EK65" s="55"/>
      <c r="EL65" s="55"/>
      <c r="EM65" s="8"/>
      <c r="EO65" s="53"/>
      <c r="EP65" s="54"/>
      <c r="EQ65" s="54"/>
      <c r="ER65" s="52"/>
      <c r="ES65" s="54"/>
      <c r="ET65" s="54"/>
      <c r="EU65" s="53"/>
      <c r="EV65" s="55"/>
      <c r="EW65" s="55"/>
      <c r="EZ65" s="56"/>
      <c r="FA65" s="53"/>
      <c r="FB65" s="55"/>
      <c r="FC65" s="55"/>
      <c r="FE65" s="55"/>
      <c r="FF65" s="55"/>
      <c r="FG65" s="8"/>
      <c r="FI65" s="53"/>
      <c r="FJ65" s="54"/>
      <c r="FK65" s="54"/>
      <c r="FL65" s="52"/>
      <c r="FM65" s="54"/>
      <c r="FN65" s="54"/>
      <c r="FO65" s="53"/>
      <c r="FP65" s="55"/>
      <c r="FQ65" s="55"/>
      <c r="FT65" s="56"/>
      <c r="FU65" s="53"/>
      <c r="FV65" s="55"/>
      <c r="FW65" s="55"/>
      <c r="FY65" s="55"/>
      <c r="FZ65" s="55"/>
      <c r="GA65" s="8"/>
      <c r="GI65" s="58"/>
      <c r="GN65" s="56"/>
      <c r="GU65" s="8"/>
      <c r="HC65" s="58"/>
      <c r="HH65" s="56"/>
      <c r="HO65" s="8"/>
      <c r="HW65" s="58"/>
      <c r="IB65" s="56"/>
      <c r="II65" s="8"/>
      <c r="IQ65" s="58"/>
      <c r="IV65" s="56"/>
    </row>
    <row r="66" spans="1:256" s="9" customFormat="1" ht="13.5" customHeight="1" x14ac:dyDescent="0.25">
      <c r="A66" s="70"/>
      <c r="B66" s="52"/>
      <c r="C66" s="8"/>
      <c r="E66" s="53"/>
      <c r="F66" s="54"/>
      <c r="G66" s="55"/>
      <c r="H66" s="52"/>
      <c r="I66" s="54"/>
      <c r="J66" s="55"/>
      <c r="K66" s="53"/>
      <c r="L66" s="55"/>
      <c r="M66" s="55"/>
      <c r="P66" s="56"/>
      <c r="Q66" s="53"/>
      <c r="R66" s="55"/>
      <c r="S66" s="55"/>
      <c r="U66" s="55"/>
      <c r="V66" s="55"/>
      <c r="W66" s="8"/>
      <c r="Y66" s="53"/>
      <c r="Z66" s="54"/>
      <c r="AA66" s="54"/>
      <c r="AB66" s="52"/>
      <c r="AC66" s="54"/>
      <c r="AD66" s="54"/>
      <c r="AE66" s="53"/>
      <c r="AF66" s="55"/>
      <c r="AG66" s="55"/>
      <c r="AJ66" s="56"/>
      <c r="AK66" s="53"/>
      <c r="AM66" s="55"/>
      <c r="AO66" s="55"/>
      <c r="AP66" s="55"/>
      <c r="AQ66" s="8"/>
      <c r="AS66" s="53"/>
      <c r="AT66" s="54"/>
      <c r="AU66" s="54"/>
      <c r="AV66" s="52"/>
      <c r="AW66" s="54"/>
      <c r="AX66" s="54"/>
      <c r="AY66" s="53"/>
      <c r="AZ66" s="55"/>
      <c r="BA66" s="55"/>
      <c r="BD66" s="56"/>
      <c r="BE66" s="53"/>
      <c r="BF66" s="55"/>
      <c r="BG66" s="55"/>
      <c r="BI66" s="55"/>
      <c r="BJ66" s="55"/>
      <c r="BK66" s="8"/>
      <c r="BM66" s="53"/>
      <c r="BN66" s="54"/>
      <c r="BO66" s="54"/>
      <c r="BP66" s="52"/>
      <c r="BQ66" s="54"/>
      <c r="BR66" s="54"/>
      <c r="BS66" s="53"/>
      <c r="BT66" s="55"/>
      <c r="BU66" s="55"/>
      <c r="BX66" s="56"/>
      <c r="BY66" s="53"/>
      <c r="BZ66" s="55"/>
      <c r="CA66" s="55"/>
      <c r="CC66" s="55"/>
      <c r="CD66" s="55"/>
      <c r="CE66" s="53"/>
      <c r="CG66" s="53"/>
      <c r="CH66" s="54"/>
      <c r="CI66" s="54"/>
      <c r="CJ66" s="52"/>
      <c r="CK66" s="54"/>
      <c r="CL66" s="54"/>
      <c r="CM66" s="53"/>
      <c r="CN66" s="55"/>
      <c r="CO66" s="55"/>
      <c r="CR66" s="56"/>
      <c r="CS66" s="53"/>
      <c r="CT66" s="55"/>
      <c r="CU66" s="55"/>
      <c r="CW66" s="55"/>
      <c r="CX66" s="55"/>
      <c r="CY66" s="8"/>
      <c r="DA66" s="53"/>
      <c r="DB66" s="54"/>
      <c r="DC66" s="54"/>
      <c r="DD66" s="52"/>
      <c r="DE66" s="54"/>
      <c r="DF66" s="54"/>
      <c r="DG66" s="53"/>
      <c r="DH66" s="55"/>
      <c r="DI66" s="55"/>
      <c r="DL66" s="56"/>
      <c r="DM66" s="53"/>
      <c r="DN66" s="55"/>
      <c r="DO66" s="55"/>
      <c r="DQ66" s="55"/>
      <c r="DR66" s="55"/>
      <c r="DS66" s="8"/>
      <c r="DU66" s="53"/>
      <c r="DV66" s="54"/>
      <c r="DW66" s="54"/>
      <c r="DX66" s="52"/>
      <c r="DY66" s="54"/>
      <c r="DZ66" s="54"/>
      <c r="EA66" s="53"/>
      <c r="EC66" s="57"/>
      <c r="EF66" s="56"/>
      <c r="EG66" s="53"/>
      <c r="EH66" s="55"/>
      <c r="EI66" s="55"/>
      <c r="EK66" s="55"/>
      <c r="EL66" s="55"/>
      <c r="EM66" s="8"/>
      <c r="EO66" s="53"/>
      <c r="EP66" s="54"/>
      <c r="EQ66" s="54"/>
      <c r="ER66" s="52"/>
      <c r="ES66" s="54"/>
      <c r="ET66" s="54"/>
      <c r="EU66" s="53"/>
      <c r="EV66" s="55"/>
      <c r="EW66" s="55"/>
      <c r="EZ66" s="56"/>
      <c r="FA66" s="53"/>
      <c r="FB66" s="55"/>
      <c r="FC66" s="55"/>
      <c r="FE66" s="55"/>
      <c r="FF66" s="55"/>
      <c r="FG66" s="8"/>
      <c r="FI66" s="53"/>
      <c r="FJ66" s="54"/>
      <c r="FK66" s="54"/>
      <c r="FL66" s="52"/>
      <c r="FM66" s="54"/>
      <c r="FN66" s="54"/>
      <c r="FO66" s="53"/>
      <c r="FP66" s="55"/>
      <c r="FQ66" s="55"/>
      <c r="FT66" s="56"/>
      <c r="FU66" s="53"/>
      <c r="FV66" s="55"/>
      <c r="FW66" s="55"/>
      <c r="FY66" s="55"/>
      <c r="FZ66" s="55"/>
      <c r="GA66" s="8"/>
      <c r="GI66" s="58"/>
      <c r="GN66" s="56"/>
      <c r="GU66" s="8"/>
      <c r="HC66" s="58"/>
      <c r="HH66" s="56"/>
      <c r="HO66" s="8"/>
      <c r="HW66" s="58"/>
      <c r="IB66" s="56"/>
      <c r="II66" s="8"/>
      <c r="IQ66" s="58"/>
      <c r="IV66" s="56"/>
    </row>
    <row r="67" spans="1:256" s="9" customFormat="1" ht="13.5" customHeight="1" x14ac:dyDescent="0.25">
      <c r="A67" s="70"/>
      <c r="B67" s="52"/>
      <c r="C67" s="8"/>
      <c r="E67" s="53"/>
      <c r="F67" s="54"/>
      <c r="G67" s="55"/>
      <c r="H67" s="52"/>
      <c r="I67" s="54"/>
      <c r="J67" s="55"/>
      <c r="K67" s="53"/>
      <c r="L67" s="55"/>
      <c r="M67" s="55"/>
      <c r="P67" s="56"/>
      <c r="Q67" s="53"/>
      <c r="R67" s="55"/>
      <c r="S67" s="55"/>
      <c r="U67" s="55"/>
      <c r="V67" s="55"/>
      <c r="W67" s="8"/>
      <c r="Y67" s="53"/>
      <c r="Z67" s="54"/>
      <c r="AA67" s="54"/>
      <c r="AB67" s="52"/>
      <c r="AC67" s="54"/>
      <c r="AD67" s="54"/>
      <c r="AE67" s="53"/>
      <c r="AF67" s="55"/>
      <c r="AG67" s="55"/>
      <c r="AJ67" s="56"/>
      <c r="AK67" s="53"/>
      <c r="AM67" s="55"/>
      <c r="AO67" s="55"/>
      <c r="AP67" s="55"/>
      <c r="AQ67" s="8"/>
      <c r="AS67" s="53"/>
      <c r="AT67" s="54"/>
      <c r="AU67" s="54"/>
      <c r="AV67" s="52"/>
      <c r="AW67" s="54"/>
      <c r="AX67" s="54"/>
      <c r="AY67" s="53"/>
      <c r="AZ67" s="55"/>
      <c r="BA67" s="55"/>
      <c r="BD67" s="56"/>
      <c r="BE67" s="53"/>
      <c r="BF67" s="55"/>
      <c r="BG67" s="55"/>
      <c r="BI67" s="55"/>
      <c r="BJ67" s="55"/>
      <c r="BK67" s="8"/>
      <c r="BM67" s="53"/>
      <c r="BN67" s="54"/>
      <c r="BO67" s="54"/>
      <c r="BP67" s="52"/>
      <c r="BQ67" s="54"/>
      <c r="BR67" s="54"/>
      <c r="BS67" s="53"/>
      <c r="BT67" s="55"/>
      <c r="BU67" s="55"/>
      <c r="BX67" s="56"/>
      <c r="BY67" s="53"/>
      <c r="BZ67" s="55"/>
      <c r="CA67" s="55"/>
      <c r="CC67" s="55"/>
      <c r="CD67" s="55"/>
      <c r="CE67" s="53"/>
      <c r="CG67" s="53"/>
      <c r="CH67" s="54"/>
      <c r="CI67" s="54"/>
      <c r="CJ67" s="52"/>
      <c r="CK67" s="54"/>
      <c r="CL67" s="54"/>
      <c r="CM67" s="53"/>
      <c r="CN67" s="55"/>
      <c r="CO67" s="55"/>
      <c r="CR67" s="56"/>
      <c r="CS67" s="53"/>
      <c r="CT67" s="55"/>
      <c r="CU67" s="55"/>
      <c r="CW67" s="55"/>
      <c r="CX67" s="55"/>
      <c r="CY67" s="8"/>
      <c r="DA67" s="53"/>
      <c r="DB67" s="54"/>
      <c r="DC67" s="54"/>
      <c r="DD67" s="52"/>
      <c r="DE67" s="54"/>
      <c r="DF67" s="54"/>
      <c r="DG67" s="53"/>
      <c r="DH67" s="55"/>
      <c r="DI67" s="55"/>
      <c r="DL67" s="56"/>
      <c r="DM67" s="53"/>
      <c r="DN67" s="55"/>
      <c r="DO67" s="55"/>
      <c r="DQ67" s="55"/>
      <c r="DR67" s="55"/>
      <c r="DS67" s="8"/>
      <c r="DU67" s="53"/>
      <c r="DV67" s="54"/>
      <c r="DW67" s="54"/>
      <c r="DX67" s="52"/>
      <c r="DY67" s="54"/>
      <c r="DZ67" s="54"/>
      <c r="EA67" s="53"/>
      <c r="EC67" s="57"/>
      <c r="EF67" s="56"/>
      <c r="EG67" s="53"/>
      <c r="EH67" s="55"/>
      <c r="EI67" s="55"/>
      <c r="EK67" s="55"/>
      <c r="EL67" s="55"/>
      <c r="EM67" s="8"/>
      <c r="EO67" s="53"/>
      <c r="EP67" s="54"/>
      <c r="EQ67" s="54"/>
      <c r="ER67" s="52"/>
      <c r="ES67" s="54"/>
      <c r="ET67" s="54"/>
      <c r="EU67" s="53"/>
      <c r="EV67" s="55"/>
      <c r="EW67" s="55"/>
      <c r="EZ67" s="56"/>
      <c r="FA67" s="53"/>
      <c r="FB67" s="55"/>
      <c r="FC67" s="55"/>
      <c r="FE67" s="55"/>
      <c r="FF67" s="55"/>
      <c r="FG67" s="8"/>
      <c r="FI67" s="53"/>
      <c r="FJ67" s="54"/>
      <c r="FK67" s="54"/>
      <c r="FL67" s="52"/>
      <c r="FM67" s="54"/>
      <c r="FN67" s="54"/>
      <c r="FO67" s="53"/>
      <c r="FP67" s="55"/>
      <c r="FQ67" s="55"/>
      <c r="FT67" s="56"/>
      <c r="FU67" s="53"/>
      <c r="FV67" s="55"/>
      <c r="FW67" s="55"/>
      <c r="FY67" s="55"/>
      <c r="FZ67" s="55"/>
      <c r="GA67" s="8"/>
      <c r="GI67" s="58"/>
      <c r="GN67" s="56"/>
      <c r="GU67" s="8"/>
      <c r="HC67" s="58"/>
      <c r="HH67" s="56"/>
      <c r="HO67" s="8"/>
      <c r="HW67" s="58"/>
      <c r="IB67" s="56"/>
      <c r="II67" s="8"/>
      <c r="IQ67" s="58"/>
      <c r="IV67" s="56"/>
    </row>
    <row r="68" spans="1:256" s="9" customFormat="1" ht="13.5" customHeight="1" x14ac:dyDescent="0.25">
      <c r="A68" s="70"/>
      <c r="B68" s="52"/>
      <c r="C68" s="8"/>
      <c r="E68" s="53"/>
      <c r="F68" s="54"/>
      <c r="G68" s="55"/>
      <c r="H68" s="52"/>
      <c r="I68" s="54"/>
      <c r="J68" s="55"/>
      <c r="K68" s="53"/>
      <c r="L68" s="55"/>
      <c r="M68" s="55"/>
      <c r="P68" s="56"/>
      <c r="Q68" s="53"/>
      <c r="R68" s="55"/>
      <c r="S68" s="55"/>
      <c r="U68" s="55"/>
      <c r="V68" s="55"/>
      <c r="W68" s="8"/>
      <c r="Y68" s="53"/>
      <c r="Z68" s="54"/>
      <c r="AA68" s="54"/>
      <c r="AB68" s="52"/>
      <c r="AC68" s="54"/>
      <c r="AD68" s="54"/>
      <c r="AE68" s="53"/>
      <c r="AF68" s="55"/>
      <c r="AG68" s="55"/>
      <c r="AJ68" s="56"/>
      <c r="AK68" s="53"/>
      <c r="AM68" s="55"/>
      <c r="AO68" s="55"/>
      <c r="AP68" s="55"/>
      <c r="AQ68" s="8"/>
      <c r="AS68" s="53"/>
      <c r="AT68" s="54"/>
      <c r="AU68" s="54"/>
      <c r="AV68" s="52"/>
      <c r="AW68" s="54"/>
      <c r="AX68" s="54"/>
      <c r="AY68" s="53"/>
      <c r="AZ68" s="55"/>
      <c r="BA68" s="55"/>
      <c r="BD68" s="56"/>
      <c r="BE68" s="53"/>
      <c r="BF68" s="55"/>
      <c r="BG68" s="55"/>
      <c r="BI68" s="55"/>
      <c r="BJ68" s="55"/>
      <c r="BK68" s="8"/>
      <c r="BM68" s="53"/>
      <c r="BN68" s="54"/>
      <c r="BO68" s="54"/>
      <c r="BP68" s="52"/>
      <c r="BQ68" s="54"/>
      <c r="BR68" s="54"/>
      <c r="BS68" s="53"/>
      <c r="BT68" s="55"/>
      <c r="BU68" s="55"/>
      <c r="BX68" s="56"/>
      <c r="BY68" s="53"/>
      <c r="BZ68" s="55"/>
      <c r="CA68" s="55"/>
      <c r="CC68" s="55"/>
      <c r="CD68" s="55"/>
      <c r="CE68" s="53"/>
      <c r="CG68" s="53"/>
      <c r="CH68" s="54"/>
      <c r="CI68" s="54"/>
      <c r="CJ68" s="52"/>
      <c r="CK68" s="54"/>
      <c r="CL68" s="54"/>
      <c r="CM68" s="53"/>
      <c r="CN68" s="55"/>
      <c r="CO68" s="55"/>
      <c r="CR68" s="56"/>
      <c r="CS68" s="53"/>
      <c r="CT68" s="55"/>
      <c r="CU68" s="55"/>
      <c r="CW68" s="55"/>
      <c r="CX68" s="55"/>
      <c r="CY68" s="8"/>
      <c r="DA68" s="53"/>
      <c r="DB68" s="54"/>
      <c r="DC68" s="54"/>
      <c r="DD68" s="52"/>
      <c r="DE68" s="54"/>
      <c r="DF68" s="54"/>
      <c r="DG68" s="53"/>
      <c r="DH68" s="55"/>
      <c r="DI68" s="55"/>
      <c r="DL68" s="56"/>
      <c r="DM68" s="53"/>
      <c r="DN68" s="55"/>
      <c r="DO68" s="55"/>
      <c r="DQ68" s="55"/>
      <c r="DR68" s="55"/>
      <c r="DS68" s="8"/>
      <c r="DU68" s="53"/>
      <c r="DV68" s="54"/>
      <c r="DW68" s="54"/>
      <c r="DX68" s="52"/>
      <c r="DY68" s="54"/>
      <c r="DZ68" s="54"/>
      <c r="EA68" s="53"/>
      <c r="EC68" s="57"/>
      <c r="EF68" s="56"/>
      <c r="EG68" s="53"/>
      <c r="EH68" s="55"/>
      <c r="EI68" s="55"/>
      <c r="EK68" s="55"/>
      <c r="EL68" s="55"/>
      <c r="EM68" s="8"/>
      <c r="EO68" s="53"/>
      <c r="EP68" s="54"/>
      <c r="EQ68" s="54"/>
      <c r="ER68" s="52"/>
      <c r="ES68" s="54"/>
      <c r="ET68" s="54"/>
      <c r="EU68" s="53"/>
      <c r="EV68" s="55"/>
      <c r="EW68" s="55"/>
      <c r="EZ68" s="56"/>
      <c r="FA68" s="53"/>
      <c r="FB68" s="55"/>
      <c r="FC68" s="55"/>
      <c r="FE68" s="55"/>
      <c r="FF68" s="55"/>
      <c r="FG68" s="8"/>
      <c r="FI68" s="53"/>
      <c r="FJ68" s="54"/>
      <c r="FK68" s="54"/>
      <c r="FL68" s="52"/>
      <c r="FM68" s="54"/>
      <c r="FN68" s="54"/>
      <c r="FO68" s="53"/>
      <c r="FP68" s="55"/>
      <c r="FQ68" s="55"/>
      <c r="FT68" s="56"/>
      <c r="FU68" s="53"/>
      <c r="FV68" s="55"/>
      <c r="FW68" s="55"/>
      <c r="FY68" s="55"/>
      <c r="FZ68" s="55"/>
      <c r="GA68" s="8"/>
      <c r="GI68" s="58"/>
      <c r="GN68" s="56"/>
      <c r="GU68" s="8"/>
      <c r="HC68" s="58"/>
      <c r="HH68" s="56"/>
      <c r="HO68" s="8"/>
      <c r="HW68" s="58"/>
      <c r="IB68" s="56"/>
      <c r="II68" s="8"/>
      <c r="IQ68" s="58"/>
      <c r="IV68" s="56"/>
    </row>
    <row r="69" spans="1:256" s="9" customFormat="1" ht="13.5" customHeight="1" x14ac:dyDescent="0.25">
      <c r="A69" s="70"/>
      <c r="B69" s="52"/>
      <c r="C69" s="8"/>
      <c r="E69" s="53"/>
      <c r="F69" s="54"/>
      <c r="G69" s="55"/>
      <c r="H69" s="52"/>
      <c r="I69" s="54"/>
      <c r="J69" s="55"/>
      <c r="K69" s="53"/>
      <c r="L69" s="55"/>
      <c r="M69" s="55"/>
      <c r="P69" s="56"/>
      <c r="Q69" s="53"/>
      <c r="R69" s="55"/>
      <c r="S69" s="55"/>
      <c r="U69" s="55"/>
      <c r="V69" s="55"/>
      <c r="W69" s="8"/>
      <c r="Y69" s="53"/>
      <c r="Z69" s="54"/>
      <c r="AA69" s="54"/>
      <c r="AB69" s="52"/>
      <c r="AC69" s="54"/>
      <c r="AD69" s="54"/>
      <c r="AE69" s="53"/>
      <c r="AF69" s="55"/>
      <c r="AG69" s="55"/>
      <c r="AJ69" s="56"/>
      <c r="AK69" s="53"/>
      <c r="AM69" s="55"/>
      <c r="AO69" s="55"/>
      <c r="AP69" s="55"/>
      <c r="AQ69" s="8"/>
      <c r="AS69" s="53"/>
      <c r="AT69" s="54"/>
      <c r="AU69" s="54"/>
      <c r="AV69" s="52"/>
      <c r="AW69" s="54"/>
      <c r="AX69" s="54"/>
      <c r="AY69" s="53"/>
      <c r="AZ69" s="55"/>
      <c r="BA69" s="55"/>
      <c r="BD69" s="56"/>
      <c r="BE69" s="53"/>
      <c r="BF69" s="55"/>
      <c r="BG69" s="55"/>
      <c r="BI69" s="55"/>
      <c r="BJ69" s="55"/>
      <c r="BK69" s="8"/>
      <c r="BM69" s="53"/>
      <c r="BN69" s="54"/>
      <c r="BO69" s="54"/>
      <c r="BP69" s="52"/>
      <c r="BQ69" s="54"/>
      <c r="BR69" s="54"/>
      <c r="BS69" s="53"/>
      <c r="BT69" s="55"/>
      <c r="BU69" s="55"/>
      <c r="BX69" s="56"/>
      <c r="BY69" s="53"/>
      <c r="BZ69" s="55"/>
      <c r="CA69" s="55"/>
      <c r="CC69" s="55"/>
      <c r="CD69" s="55"/>
      <c r="CE69" s="53"/>
      <c r="CG69" s="53"/>
      <c r="CH69" s="54"/>
      <c r="CI69" s="54"/>
      <c r="CJ69" s="52"/>
      <c r="CK69" s="54"/>
      <c r="CL69" s="54"/>
      <c r="CM69" s="53"/>
      <c r="CN69" s="55"/>
      <c r="CO69" s="55"/>
      <c r="CR69" s="56"/>
      <c r="CS69" s="53"/>
      <c r="CT69" s="55"/>
      <c r="CU69" s="55"/>
      <c r="CW69" s="55"/>
      <c r="CX69" s="55"/>
      <c r="CY69" s="8"/>
      <c r="DA69" s="53"/>
      <c r="DB69" s="54"/>
      <c r="DC69" s="54"/>
      <c r="DD69" s="52"/>
      <c r="DE69" s="54"/>
      <c r="DF69" s="54"/>
      <c r="DG69" s="53"/>
      <c r="DH69" s="55"/>
      <c r="DI69" s="55"/>
      <c r="DL69" s="56"/>
      <c r="DM69" s="53"/>
      <c r="DN69" s="55"/>
      <c r="DO69" s="55"/>
      <c r="DQ69" s="55"/>
      <c r="DR69" s="55"/>
      <c r="DS69" s="8"/>
      <c r="DU69" s="53"/>
      <c r="DV69" s="54"/>
      <c r="DW69" s="54"/>
      <c r="DX69" s="52"/>
      <c r="DY69" s="54"/>
      <c r="DZ69" s="54"/>
      <c r="EA69" s="53"/>
      <c r="EC69" s="57"/>
      <c r="EF69" s="56"/>
      <c r="EG69" s="53"/>
      <c r="EH69" s="55"/>
      <c r="EI69" s="55"/>
      <c r="EK69" s="55"/>
      <c r="EL69" s="55"/>
      <c r="EM69" s="8"/>
      <c r="EO69" s="53"/>
      <c r="EP69" s="54"/>
      <c r="EQ69" s="54"/>
      <c r="ER69" s="52"/>
      <c r="ES69" s="54"/>
      <c r="ET69" s="54"/>
      <c r="EU69" s="53"/>
      <c r="EV69" s="55"/>
      <c r="EW69" s="55"/>
      <c r="EZ69" s="56"/>
      <c r="FA69" s="53"/>
      <c r="FB69" s="55"/>
      <c r="FC69" s="55"/>
      <c r="FE69" s="55"/>
      <c r="FF69" s="55"/>
      <c r="FG69" s="8"/>
      <c r="FI69" s="53"/>
      <c r="FJ69" s="54"/>
      <c r="FK69" s="54"/>
      <c r="FL69" s="52"/>
      <c r="FM69" s="54"/>
      <c r="FN69" s="54"/>
      <c r="FO69" s="53"/>
      <c r="FP69" s="55"/>
      <c r="FQ69" s="55"/>
      <c r="FT69" s="56"/>
      <c r="FU69" s="53"/>
      <c r="FV69" s="55"/>
      <c r="FW69" s="55"/>
      <c r="FY69" s="55"/>
      <c r="FZ69" s="55"/>
      <c r="GA69" s="8"/>
      <c r="GI69" s="58"/>
      <c r="GN69" s="56"/>
      <c r="GU69" s="8"/>
      <c r="HC69" s="58"/>
      <c r="HH69" s="56"/>
      <c r="HO69" s="8"/>
      <c r="HW69" s="58"/>
      <c r="IB69" s="56"/>
      <c r="II69" s="8"/>
      <c r="IQ69" s="58"/>
      <c r="IV69" s="56"/>
    </row>
    <row r="70" spans="1:256" s="9" customFormat="1" ht="13.5" customHeight="1" x14ac:dyDescent="0.25">
      <c r="A70" s="70"/>
      <c r="B70" s="52"/>
      <c r="C70" s="8"/>
      <c r="E70" s="53"/>
      <c r="F70" s="54"/>
      <c r="G70" s="55"/>
      <c r="H70" s="52"/>
      <c r="I70" s="54"/>
      <c r="J70" s="55"/>
      <c r="K70" s="53"/>
      <c r="L70" s="55"/>
      <c r="M70" s="55"/>
      <c r="P70" s="56"/>
      <c r="Q70" s="53"/>
      <c r="R70" s="55"/>
      <c r="S70" s="55"/>
      <c r="U70" s="55"/>
      <c r="V70" s="55"/>
      <c r="W70" s="8"/>
      <c r="Y70" s="53"/>
      <c r="Z70" s="54"/>
      <c r="AA70" s="54"/>
      <c r="AB70" s="52"/>
      <c r="AC70" s="54"/>
      <c r="AD70" s="54"/>
      <c r="AE70" s="53"/>
      <c r="AF70" s="55"/>
      <c r="AG70" s="55"/>
      <c r="AJ70" s="56"/>
      <c r="AK70" s="53"/>
      <c r="AM70" s="55"/>
      <c r="AO70" s="55"/>
      <c r="AP70" s="55"/>
      <c r="AQ70" s="8"/>
      <c r="AS70" s="53"/>
      <c r="AT70" s="54"/>
      <c r="AU70" s="54"/>
      <c r="AV70" s="52"/>
      <c r="AW70" s="54"/>
      <c r="AX70" s="54"/>
      <c r="AY70" s="53"/>
      <c r="AZ70" s="55"/>
      <c r="BA70" s="55"/>
      <c r="BD70" s="56"/>
      <c r="BE70" s="53"/>
      <c r="BF70" s="55"/>
      <c r="BG70" s="55"/>
      <c r="BI70" s="55"/>
      <c r="BJ70" s="55"/>
      <c r="BK70" s="8"/>
      <c r="BM70" s="53"/>
      <c r="BN70" s="54"/>
      <c r="BO70" s="54"/>
      <c r="BP70" s="52"/>
      <c r="BQ70" s="54"/>
      <c r="BR70" s="54"/>
      <c r="BS70" s="53"/>
      <c r="BT70" s="55"/>
      <c r="BU70" s="55"/>
      <c r="BX70" s="56"/>
      <c r="BY70" s="53"/>
      <c r="BZ70" s="55"/>
      <c r="CA70" s="55"/>
      <c r="CC70" s="55"/>
      <c r="CD70" s="55"/>
      <c r="CE70" s="53"/>
      <c r="CG70" s="53"/>
      <c r="CH70" s="54"/>
      <c r="CI70" s="54"/>
      <c r="CJ70" s="52"/>
      <c r="CK70" s="54"/>
      <c r="CL70" s="54"/>
      <c r="CM70" s="53"/>
      <c r="CN70" s="55"/>
      <c r="CO70" s="55"/>
      <c r="CR70" s="56"/>
      <c r="CS70" s="53"/>
      <c r="CT70" s="55"/>
      <c r="CU70" s="55"/>
      <c r="CW70" s="55"/>
      <c r="CX70" s="55"/>
      <c r="CY70" s="8"/>
      <c r="DA70" s="53"/>
      <c r="DB70" s="54"/>
      <c r="DC70" s="54"/>
      <c r="DD70" s="52"/>
      <c r="DE70" s="54"/>
      <c r="DF70" s="54"/>
      <c r="DG70" s="53"/>
      <c r="DH70" s="55"/>
      <c r="DI70" s="55"/>
      <c r="DL70" s="56"/>
      <c r="DM70" s="53"/>
      <c r="DN70" s="55"/>
      <c r="DO70" s="55"/>
      <c r="DQ70" s="55"/>
      <c r="DR70" s="55"/>
      <c r="DS70" s="8"/>
      <c r="DU70" s="53"/>
      <c r="DV70" s="54"/>
      <c r="DW70" s="54"/>
      <c r="DX70" s="52"/>
      <c r="DY70" s="54"/>
      <c r="DZ70" s="54"/>
      <c r="EA70" s="53"/>
      <c r="EC70" s="57"/>
      <c r="EF70" s="56"/>
      <c r="EG70" s="53"/>
      <c r="EH70" s="55"/>
      <c r="EI70" s="55"/>
      <c r="EK70" s="55"/>
      <c r="EL70" s="55"/>
      <c r="EM70" s="8"/>
      <c r="EO70" s="53"/>
      <c r="EP70" s="54"/>
      <c r="EQ70" s="54"/>
      <c r="ER70" s="52"/>
      <c r="ES70" s="54"/>
      <c r="ET70" s="54"/>
      <c r="EU70" s="53"/>
      <c r="EV70" s="55"/>
      <c r="EW70" s="55"/>
      <c r="EZ70" s="56"/>
      <c r="FA70" s="53"/>
      <c r="FB70" s="55"/>
      <c r="FC70" s="55"/>
      <c r="FE70" s="55"/>
      <c r="FF70" s="55"/>
      <c r="FG70" s="8"/>
      <c r="FI70" s="53"/>
      <c r="FJ70" s="54"/>
      <c r="FK70" s="54"/>
      <c r="FL70" s="52"/>
      <c r="FM70" s="54"/>
      <c r="FN70" s="54"/>
      <c r="FO70" s="53"/>
      <c r="FP70" s="55"/>
      <c r="FQ70" s="55"/>
      <c r="FT70" s="56"/>
      <c r="FU70" s="53"/>
      <c r="FV70" s="55"/>
      <c r="FW70" s="55"/>
      <c r="FY70" s="55"/>
      <c r="FZ70" s="55"/>
      <c r="GA70" s="8"/>
      <c r="GI70" s="58"/>
      <c r="GN70" s="56"/>
      <c r="GU70" s="8"/>
      <c r="HC70" s="58"/>
      <c r="HH70" s="56"/>
      <c r="HO70" s="8"/>
      <c r="HW70" s="58"/>
      <c r="IB70" s="56"/>
      <c r="II70" s="8"/>
      <c r="IQ70" s="58"/>
      <c r="IV70" s="56"/>
    </row>
    <row r="71" spans="1:256" s="9" customFormat="1" ht="13.5" customHeight="1" x14ac:dyDescent="0.25">
      <c r="A71" s="70"/>
      <c r="B71" s="52"/>
      <c r="C71" s="8"/>
      <c r="E71" s="53"/>
      <c r="F71" s="54"/>
      <c r="G71" s="55"/>
      <c r="H71" s="52"/>
      <c r="I71" s="54"/>
      <c r="J71" s="55"/>
      <c r="K71" s="53"/>
      <c r="L71" s="55"/>
      <c r="M71" s="55"/>
      <c r="P71" s="56"/>
      <c r="Q71" s="53"/>
      <c r="R71" s="55"/>
      <c r="S71" s="55"/>
      <c r="U71" s="55"/>
      <c r="V71" s="55"/>
      <c r="W71" s="8"/>
      <c r="Y71" s="53"/>
      <c r="Z71" s="54"/>
      <c r="AA71" s="54"/>
      <c r="AB71" s="52"/>
      <c r="AC71" s="54"/>
      <c r="AD71" s="54"/>
      <c r="AE71" s="53"/>
      <c r="AF71" s="55"/>
      <c r="AG71" s="55"/>
      <c r="AJ71" s="56"/>
      <c r="AK71" s="53"/>
      <c r="AM71" s="55"/>
      <c r="AO71" s="55"/>
      <c r="AP71" s="55"/>
      <c r="AQ71" s="8"/>
      <c r="AS71" s="53"/>
      <c r="AT71" s="54"/>
      <c r="AU71" s="54"/>
      <c r="AV71" s="52"/>
      <c r="AW71" s="54"/>
      <c r="AX71" s="54"/>
      <c r="AY71" s="53"/>
      <c r="AZ71" s="55"/>
      <c r="BA71" s="55"/>
      <c r="BD71" s="56"/>
      <c r="BE71" s="53"/>
      <c r="BF71" s="55"/>
      <c r="BG71" s="55"/>
      <c r="BI71" s="55"/>
      <c r="BJ71" s="55"/>
      <c r="BK71" s="8"/>
      <c r="BM71" s="53"/>
      <c r="BN71" s="54"/>
      <c r="BO71" s="54"/>
      <c r="BP71" s="52"/>
      <c r="BQ71" s="54"/>
      <c r="BR71" s="54"/>
      <c r="BS71" s="53"/>
      <c r="BT71" s="55"/>
      <c r="BU71" s="55"/>
      <c r="BX71" s="56"/>
      <c r="BY71" s="53"/>
      <c r="BZ71" s="55"/>
      <c r="CA71" s="55"/>
      <c r="CC71" s="55"/>
      <c r="CD71" s="55"/>
      <c r="CE71" s="53"/>
      <c r="CG71" s="53"/>
      <c r="CH71" s="54"/>
      <c r="CI71" s="54"/>
      <c r="CJ71" s="52"/>
      <c r="CK71" s="54"/>
      <c r="CL71" s="54"/>
      <c r="CM71" s="53"/>
      <c r="CN71" s="55"/>
      <c r="CO71" s="55"/>
      <c r="CR71" s="56"/>
      <c r="CS71" s="53"/>
      <c r="CT71" s="55"/>
      <c r="CU71" s="55"/>
      <c r="CW71" s="55"/>
      <c r="CX71" s="55"/>
      <c r="CY71" s="8"/>
      <c r="DA71" s="53"/>
      <c r="DB71" s="54"/>
      <c r="DC71" s="54"/>
      <c r="DD71" s="52"/>
      <c r="DE71" s="54"/>
      <c r="DF71" s="54"/>
      <c r="DG71" s="53"/>
      <c r="DH71" s="55"/>
      <c r="DI71" s="55"/>
      <c r="DL71" s="56"/>
      <c r="DM71" s="53"/>
      <c r="DN71" s="55"/>
      <c r="DO71" s="55"/>
      <c r="DQ71" s="55"/>
      <c r="DR71" s="55"/>
      <c r="DS71" s="8"/>
      <c r="DU71" s="53"/>
      <c r="DV71" s="54"/>
      <c r="DW71" s="54"/>
      <c r="DX71" s="52"/>
      <c r="DY71" s="54"/>
      <c r="DZ71" s="54"/>
      <c r="EA71" s="53"/>
      <c r="EC71" s="57"/>
      <c r="EF71" s="56"/>
      <c r="EG71" s="53"/>
      <c r="EH71" s="55"/>
      <c r="EI71" s="55"/>
      <c r="EK71" s="55"/>
      <c r="EL71" s="55"/>
      <c r="EM71" s="8"/>
      <c r="EO71" s="53"/>
      <c r="EP71" s="54"/>
      <c r="EQ71" s="54"/>
      <c r="ER71" s="52"/>
      <c r="ES71" s="54"/>
      <c r="ET71" s="54"/>
      <c r="EU71" s="53"/>
      <c r="EV71" s="55"/>
      <c r="EW71" s="55"/>
      <c r="EZ71" s="56"/>
      <c r="FA71" s="53"/>
      <c r="FB71" s="55"/>
      <c r="FC71" s="55"/>
      <c r="FE71" s="55"/>
      <c r="FF71" s="55"/>
      <c r="FG71" s="8"/>
      <c r="FI71" s="53"/>
      <c r="FJ71" s="54"/>
      <c r="FK71" s="54"/>
      <c r="FL71" s="52"/>
      <c r="FM71" s="54"/>
      <c r="FN71" s="54"/>
      <c r="FO71" s="53"/>
      <c r="FP71" s="55"/>
      <c r="FQ71" s="55"/>
      <c r="FT71" s="56"/>
      <c r="FU71" s="53"/>
      <c r="FV71" s="55"/>
      <c r="FW71" s="55"/>
      <c r="FY71" s="55"/>
      <c r="FZ71" s="55"/>
      <c r="GA71" s="8"/>
      <c r="GI71" s="58"/>
      <c r="GN71" s="56"/>
      <c r="GU71" s="8"/>
      <c r="HC71" s="58"/>
      <c r="HH71" s="56"/>
      <c r="HO71" s="8"/>
      <c r="HW71" s="58"/>
      <c r="IB71" s="56"/>
      <c r="II71" s="8"/>
      <c r="IQ71" s="58"/>
      <c r="IV71" s="56"/>
    </row>
    <row r="72" spans="1:256" s="9" customFormat="1" ht="13.5" customHeight="1" x14ac:dyDescent="0.25">
      <c r="A72" s="70"/>
      <c r="B72" s="52"/>
      <c r="C72" s="8"/>
      <c r="E72" s="53"/>
      <c r="F72" s="54"/>
      <c r="G72" s="55"/>
      <c r="H72" s="52"/>
      <c r="I72" s="54"/>
      <c r="J72" s="55"/>
      <c r="K72" s="53"/>
      <c r="L72" s="55"/>
      <c r="M72" s="55"/>
      <c r="P72" s="56"/>
      <c r="Q72" s="53"/>
      <c r="R72" s="55"/>
      <c r="S72" s="55"/>
      <c r="U72" s="55"/>
      <c r="V72" s="55"/>
      <c r="W72" s="8"/>
      <c r="Y72" s="53"/>
      <c r="Z72" s="54"/>
      <c r="AA72" s="54"/>
      <c r="AB72" s="52"/>
      <c r="AC72" s="54"/>
      <c r="AD72" s="54"/>
      <c r="AE72" s="53"/>
      <c r="AF72" s="55"/>
      <c r="AG72" s="55"/>
      <c r="AJ72" s="56"/>
      <c r="AK72" s="53"/>
      <c r="AM72" s="55"/>
      <c r="AO72" s="55"/>
      <c r="AP72" s="55"/>
      <c r="AQ72" s="8"/>
      <c r="AS72" s="53"/>
      <c r="AT72" s="54"/>
      <c r="AU72" s="54"/>
      <c r="AV72" s="52"/>
      <c r="AW72" s="54"/>
      <c r="AX72" s="54"/>
      <c r="AY72" s="53"/>
      <c r="AZ72" s="55"/>
      <c r="BA72" s="55"/>
      <c r="BD72" s="56"/>
      <c r="BE72" s="53"/>
      <c r="BF72" s="55"/>
      <c r="BG72" s="55"/>
      <c r="BI72" s="55"/>
      <c r="BJ72" s="55"/>
      <c r="BK72" s="8"/>
      <c r="BM72" s="53"/>
      <c r="BN72" s="54"/>
      <c r="BO72" s="54"/>
      <c r="BP72" s="52"/>
      <c r="BQ72" s="54"/>
      <c r="BR72" s="54"/>
      <c r="BS72" s="53"/>
      <c r="BT72" s="55"/>
      <c r="BU72" s="55"/>
      <c r="BX72" s="56"/>
      <c r="BY72" s="53"/>
      <c r="BZ72" s="55"/>
      <c r="CA72" s="55"/>
      <c r="CC72" s="55"/>
      <c r="CD72" s="55"/>
      <c r="CE72" s="53"/>
      <c r="CG72" s="53"/>
      <c r="CH72" s="54"/>
      <c r="CI72" s="54"/>
      <c r="CJ72" s="52"/>
      <c r="CK72" s="54"/>
      <c r="CL72" s="54"/>
      <c r="CM72" s="53"/>
      <c r="CN72" s="55"/>
      <c r="CO72" s="55"/>
      <c r="CR72" s="56"/>
      <c r="CS72" s="53"/>
      <c r="CT72" s="55"/>
      <c r="CU72" s="55"/>
      <c r="CW72" s="55"/>
      <c r="CX72" s="55"/>
      <c r="CY72" s="8"/>
      <c r="DA72" s="53"/>
      <c r="DB72" s="54"/>
      <c r="DC72" s="54"/>
      <c r="DD72" s="52"/>
      <c r="DE72" s="54"/>
      <c r="DF72" s="54"/>
      <c r="DG72" s="53"/>
      <c r="DH72" s="55"/>
      <c r="DI72" s="55"/>
      <c r="DL72" s="56"/>
      <c r="DM72" s="53"/>
      <c r="DN72" s="55"/>
      <c r="DO72" s="55"/>
      <c r="DQ72" s="55"/>
      <c r="DR72" s="55"/>
      <c r="DS72" s="8"/>
      <c r="DU72" s="53"/>
      <c r="DV72" s="54"/>
      <c r="DW72" s="54"/>
      <c r="DX72" s="52"/>
      <c r="DY72" s="54"/>
      <c r="DZ72" s="54"/>
      <c r="EA72" s="53"/>
      <c r="EC72" s="57"/>
      <c r="EF72" s="56"/>
      <c r="EG72" s="53"/>
      <c r="EH72" s="55"/>
      <c r="EI72" s="55"/>
      <c r="EK72" s="55"/>
      <c r="EL72" s="55"/>
      <c r="EM72" s="8"/>
      <c r="EO72" s="53"/>
      <c r="EP72" s="54"/>
      <c r="EQ72" s="54"/>
      <c r="ER72" s="52"/>
      <c r="ES72" s="54"/>
      <c r="ET72" s="54"/>
      <c r="EU72" s="53"/>
      <c r="EV72" s="55"/>
      <c r="EW72" s="55"/>
      <c r="EZ72" s="56"/>
      <c r="FA72" s="53"/>
      <c r="FB72" s="55"/>
      <c r="FC72" s="55"/>
      <c r="FE72" s="55"/>
      <c r="FF72" s="55"/>
      <c r="FG72" s="8"/>
      <c r="FI72" s="53"/>
      <c r="FJ72" s="54"/>
      <c r="FK72" s="54"/>
      <c r="FL72" s="52"/>
      <c r="FM72" s="54"/>
      <c r="FN72" s="54"/>
      <c r="FO72" s="53"/>
      <c r="FP72" s="55"/>
      <c r="FQ72" s="55"/>
      <c r="FT72" s="56"/>
      <c r="FU72" s="53"/>
      <c r="FV72" s="55"/>
      <c r="FW72" s="55"/>
      <c r="FY72" s="55"/>
      <c r="FZ72" s="55"/>
      <c r="GA72" s="8"/>
      <c r="GI72" s="58"/>
      <c r="GN72" s="56"/>
      <c r="GU72" s="8"/>
      <c r="HC72" s="58"/>
      <c r="HH72" s="56"/>
      <c r="HO72" s="8"/>
      <c r="HW72" s="58"/>
      <c r="IB72" s="56"/>
      <c r="II72" s="8"/>
      <c r="IQ72" s="58"/>
      <c r="IV72" s="56"/>
    </row>
    <row r="73" spans="1:256" s="9" customFormat="1" ht="13.5" customHeight="1" x14ac:dyDescent="0.25">
      <c r="A73" s="70"/>
      <c r="B73" s="52"/>
      <c r="C73" s="8"/>
      <c r="E73" s="53"/>
      <c r="F73" s="54"/>
      <c r="G73" s="55"/>
      <c r="H73" s="52"/>
      <c r="I73" s="54"/>
      <c r="J73" s="55"/>
      <c r="K73" s="53"/>
      <c r="L73" s="55"/>
      <c r="M73" s="55"/>
      <c r="P73" s="56"/>
      <c r="Q73" s="53"/>
      <c r="R73" s="55"/>
      <c r="S73" s="55"/>
      <c r="U73" s="55"/>
      <c r="V73" s="55"/>
      <c r="W73" s="8"/>
      <c r="Y73" s="53"/>
      <c r="Z73" s="54"/>
      <c r="AA73" s="54"/>
      <c r="AB73" s="52"/>
      <c r="AC73" s="54"/>
      <c r="AD73" s="54"/>
      <c r="AE73" s="53"/>
      <c r="AF73" s="55"/>
      <c r="AG73" s="55"/>
      <c r="AJ73" s="56"/>
      <c r="AK73" s="53"/>
      <c r="AM73" s="55"/>
      <c r="AO73" s="55"/>
      <c r="AP73" s="55"/>
      <c r="AQ73" s="8"/>
      <c r="AS73" s="53"/>
      <c r="AT73" s="54"/>
      <c r="AU73" s="54"/>
      <c r="AV73" s="52"/>
      <c r="AW73" s="54"/>
      <c r="AX73" s="54"/>
      <c r="AY73" s="53"/>
      <c r="AZ73" s="55"/>
      <c r="BA73" s="55"/>
      <c r="BD73" s="56"/>
      <c r="BE73" s="53"/>
      <c r="BF73" s="55"/>
      <c r="BG73" s="55"/>
      <c r="BI73" s="55"/>
      <c r="BJ73" s="55"/>
      <c r="BK73" s="8"/>
      <c r="BM73" s="53"/>
      <c r="BN73" s="54"/>
      <c r="BO73" s="54"/>
      <c r="BP73" s="52"/>
      <c r="BQ73" s="54"/>
      <c r="BR73" s="54"/>
      <c r="BS73" s="53"/>
      <c r="BT73" s="55"/>
      <c r="BU73" s="55"/>
      <c r="BX73" s="56"/>
      <c r="BY73" s="53"/>
      <c r="BZ73" s="55"/>
      <c r="CA73" s="55"/>
      <c r="CC73" s="55"/>
      <c r="CD73" s="55"/>
      <c r="CE73" s="53"/>
      <c r="CG73" s="53"/>
      <c r="CH73" s="54"/>
      <c r="CI73" s="54"/>
      <c r="CJ73" s="52"/>
      <c r="CK73" s="54"/>
      <c r="CL73" s="54"/>
      <c r="CM73" s="53"/>
      <c r="CN73" s="55"/>
      <c r="CO73" s="55"/>
      <c r="CR73" s="56"/>
      <c r="CS73" s="53"/>
      <c r="CT73" s="55"/>
      <c r="CU73" s="55"/>
      <c r="CW73" s="55"/>
      <c r="CX73" s="55"/>
      <c r="CY73" s="8"/>
      <c r="DA73" s="53"/>
      <c r="DB73" s="54"/>
      <c r="DC73" s="54"/>
      <c r="DD73" s="52"/>
      <c r="DE73" s="54"/>
      <c r="DF73" s="54"/>
      <c r="DG73" s="53"/>
      <c r="DH73" s="55"/>
      <c r="DI73" s="55"/>
      <c r="DL73" s="56"/>
      <c r="DM73" s="53"/>
      <c r="DN73" s="55"/>
      <c r="DO73" s="55"/>
      <c r="DQ73" s="55"/>
      <c r="DR73" s="55"/>
      <c r="DS73" s="8"/>
      <c r="DU73" s="53"/>
      <c r="DV73" s="54"/>
      <c r="DW73" s="54"/>
      <c r="DX73" s="52"/>
      <c r="DY73" s="54"/>
      <c r="DZ73" s="54"/>
      <c r="EA73" s="53"/>
      <c r="EC73" s="57"/>
      <c r="EF73" s="56"/>
      <c r="EG73" s="53"/>
      <c r="EH73" s="55"/>
      <c r="EI73" s="55"/>
      <c r="EK73" s="55"/>
      <c r="EL73" s="55"/>
      <c r="EM73" s="8"/>
      <c r="EO73" s="53"/>
      <c r="EP73" s="54"/>
      <c r="EQ73" s="54"/>
      <c r="ER73" s="52"/>
      <c r="ES73" s="54"/>
      <c r="ET73" s="54"/>
      <c r="EU73" s="53"/>
      <c r="EV73" s="55"/>
      <c r="EW73" s="55"/>
      <c r="EZ73" s="56"/>
      <c r="FA73" s="53"/>
      <c r="FB73" s="55"/>
      <c r="FC73" s="55"/>
      <c r="FE73" s="55"/>
      <c r="FF73" s="55"/>
      <c r="FG73" s="8"/>
      <c r="FI73" s="53"/>
      <c r="FJ73" s="54"/>
      <c r="FK73" s="54"/>
      <c r="FL73" s="52"/>
      <c r="FM73" s="54"/>
      <c r="FN73" s="54"/>
      <c r="FO73" s="53"/>
      <c r="FP73" s="55"/>
      <c r="FQ73" s="55"/>
      <c r="FT73" s="56"/>
      <c r="FU73" s="53"/>
      <c r="FV73" s="55"/>
      <c r="FW73" s="55"/>
      <c r="FY73" s="55"/>
      <c r="FZ73" s="55"/>
      <c r="GA73" s="8"/>
      <c r="GI73" s="58"/>
      <c r="GN73" s="56"/>
      <c r="GU73" s="8"/>
      <c r="HC73" s="58"/>
      <c r="HH73" s="56"/>
      <c r="HO73" s="8"/>
      <c r="HW73" s="58"/>
      <c r="IB73" s="56"/>
      <c r="II73" s="8"/>
      <c r="IQ73" s="58"/>
      <c r="IV73" s="56"/>
    </row>
    <row r="74" spans="1:256" s="9" customFormat="1" ht="13.5" customHeight="1" x14ac:dyDescent="0.25">
      <c r="A74" s="70"/>
      <c r="B74" s="52"/>
      <c r="C74" s="8"/>
      <c r="E74" s="53"/>
      <c r="F74" s="54"/>
      <c r="G74" s="55"/>
      <c r="H74" s="52"/>
      <c r="I74" s="54"/>
      <c r="J74" s="55"/>
      <c r="K74" s="53"/>
      <c r="L74" s="55"/>
      <c r="M74" s="55"/>
      <c r="P74" s="56"/>
      <c r="Q74" s="53"/>
      <c r="R74" s="55"/>
      <c r="S74" s="55"/>
      <c r="U74" s="55"/>
      <c r="V74" s="55"/>
      <c r="W74" s="8"/>
      <c r="Y74" s="53"/>
      <c r="Z74" s="54"/>
      <c r="AA74" s="54"/>
      <c r="AB74" s="52"/>
      <c r="AC74" s="54"/>
      <c r="AD74" s="54"/>
      <c r="AE74" s="53"/>
      <c r="AF74" s="55"/>
      <c r="AG74" s="55"/>
      <c r="AJ74" s="56"/>
      <c r="AK74" s="53"/>
      <c r="AM74" s="55"/>
      <c r="AO74" s="55"/>
      <c r="AP74" s="55"/>
      <c r="AQ74" s="8"/>
      <c r="AS74" s="53"/>
      <c r="AT74" s="54"/>
      <c r="AU74" s="54"/>
      <c r="AV74" s="52"/>
      <c r="AW74" s="54"/>
      <c r="AX74" s="54"/>
      <c r="AY74" s="53"/>
      <c r="AZ74" s="55"/>
      <c r="BA74" s="55"/>
      <c r="BD74" s="56"/>
      <c r="BE74" s="53"/>
      <c r="BF74" s="55"/>
      <c r="BG74" s="55"/>
      <c r="BI74" s="55"/>
      <c r="BJ74" s="55"/>
      <c r="BK74" s="8"/>
      <c r="BM74" s="53"/>
      <c r="BN74" s="54"/>
      <c r="BO74" s="54"/>
      <c r="BP74" s="52"/>
      <c r="BQ74" s="54"/>
      <c r="BR74" s="54"/>
      <c r="BS74" s="53"/>
      <c r="BT74" s="55"/>
      <c r="BU74" s="55"/>
      <c r="BX74" s="56"/>
      <c r="BY74" s="53"/>
      <c r="BZ74" s="55"/>
      <c r="CA74" s="55"/>
      <c r="CC74" s="55"/>
      <c r="CD74" s="55"/>
      <c r="CE74" s="53"/>
      <c r="CG74" s="53"/>
      <c r="CH74" s="54"/>
      <c r="CI74" s="54"/>
      <c r="CJ74" s="52"/>
      <c r="CK74" s="54"/>
      <c r="CL74" s="54"/>
      <c r="CM74" s="53"/>
      <c r="CN74" s="55"/>
      <c r="CO74" s="55"/>
      <c r="CR74" s="56"/>
      <c r="CS74" s="53"/>
      <c r="CT74" s="55"/>
      <c r="CU74" s="55"/>
      <c r="CW74" s="55"/>
      <c r="CX74" s="55"/>
      <c r="CY74" s="8"/>
      <c r="DA74" s="53"/>
      <c r="DB74" s="54"/>
      <c r="DC74" s="54"/>
      <c r="DD74" s="52"/>
      <c r="DE74" s="54"/>
      <c r="DF74" s="54"/>
      <c r="DG74" s="53"/>
      <c r="DH74" s="55"/>
      <c r="DI74" s="55"/>
      <c r="DL74" s="56"/>
      <c r="DM74" s="53"/>
      <c r="DN74" s="55"/>
      <c r="DO74" s="55"/>
      <c r="DQ74" s="55"/>
      <c r="DR74" s="55"/>
      <c r="DS74" s="8"/>
      <c r="DU74" s="53"/>
      <c r="DV74" s="54"/>
      <c r="DW74" s="54"/>
      <c r="DX74" s="52"/>
      <c r="DY74" s="54"/>
      <c r="DZ74" s="54"/>
      <c r="EA74" s="53"/>
      <c r="EC74" s="57"/>
      <c r="EF74" s="56"/>
      <c r="EG74" s="53"/>
      <c r="EH74" s="55"/>
      <c r="EI74" s="55"/>
      <c r="EK74" s="55"/>
      <c r="EL74" s="55"/>
      <c r="EM74" s="8"/>
      <c r="EO74" s="53"/>
      <c r="EP74" s="54"/>
      <c r="EQ74" s="54"/>
      <c r="ER74" s="52"/>
      <c r="ES74" s="54"/>
      <c r="ET74" s="54"/>
      <c r="EU74" s="53"/>
      <c r="EV74" s="55"/>
      <c r="EW74" s="55"/>
      <c r="EZ74" s="56"/>
      <c r="FA74" s="53"/>
      <c r="FB74" s="55"/>
      <c r="FC74" s="55"/>
      <c r="FE74" s="55"/>
      <c r="FF74" s="55"/>
      <c r="FG74" s="8"/>
      <c r="FI74" s="53"/>
      <c r="FJ74" s="54"/>
      <c r="FK74" s="54"/>
      <c r="FL74" s="52"/>
      <c r="FM74" s="54"/>
      <c r="FN74" s="54"/>
      <c r="FO74" s="53"/>
      <c r="FP74" s="55"/>
      <c r="FQ74" s="55"/>
      <c r="FT74" s="56"/>
      <c r="FU74" s="53"/>
      <c r="FV74" s="55"/>
      <c r="FW74" s="55"/>
      <c r="FY74" s="55"/>
      <c r="FZ74" s="55"/>
      <c r="GA74" s="8"/>
      <c r="GI74" s="58"/>
      <c r="GN74" s="56"/>
      <c r="GU74" s="8"/>
      <c r="HC74" s="58"/>
      <c r="HH74" s="56"/>
      <c r="HO74" s="8"/>
      <c r="HW74" s="58"/>
      <c r="IB74" s="56"/>
      <c r="II74" s="8"/>
      <c r="IQ74" s="58"/>
      <c r="IV74" s="56"/>
    </row>
    <row r="75" spans="1:256" s="9" customFormat="1" ht="13.5" customHeight="1" x14ac:dyDescent="0.25">
      <c r="A75" s="70"/>
      <c r="B75" s="52"/>
      <c r="C75" s="8"/>
      <c r="E75" s="53"/>
      <c r="F75" s="54"/>
      <c r="G75" s="55"/>
      <c r="H75" s="52"/>
      <c r="I75" s="54"/>
      <c r="J75" s="55"/>
      <c r="K75" s="53"/>
      <c r="L75" s="55"/>
      <c r="M75" s="55"/>
      <c r="P75" s="56"/>
      <c r="Q75" s="53"/>
      <c r="R75" s="55"/>
      <c r="S75" s="55"/>
      <c r="U75" s="55"/>
      <c r="V75" s="55"/>
      <c r="W75" s="8"/>
      <c r="Y75" s="53"/>
      <c r="Z75" s="54"/>
      <c r="AA75" s="54"/>
      <c r="AB75" s="52"/>
      <c r="AC75" s="54"/>
      <c r="AD75" s="54"/>
      <c r="AE75" s="53"/>
      <c r="AF75" s="55"/>
      <c r="AG75" s="55"/>
      <c r="AJ75" s="56"/>
      <c r="AK75" s="53"/>
      <c r="AM75" s="55"/>
      <c r="AO75" s="55"/>
      <c r="AP75" s="55"/>
      <c r="AQ75" s="8"/>
      <c r="AS75" s="53"/>
      <c r="AT75" s="54"/>
      <c r="AU75" s="54"/>
      <c r="AV75" s="52"/>
      <c r="AW75" s="54"/>
      <c r="AX75" s="54"/>
      <c r="AY75" s="53"/>
      <c r="AZ75" s="55"/>
      <c r="BA75" s="55"/>
      <c r="BD75" s="56"/>
      <c r="BE75" s="53"/>
      <c r="BF75" s="55"/>
      <c r="BG75" s="55"/>
      <c r="BI75" s="55"/>
      <c r="BJ75" s="55"/>
      <c r="BK75" s="8"/>
      <c r="BM75" s="53"/>
      <c r="BN75" s="54"/>
      <c r="BO75" s="54"/>
      <c r="BP75" s="52"/>
      <c r="BQ75" s="54"/>
      <c r="BR75" s="54"/>
      <c r="BS75" s="53"/>
      <c r="BT75" s="55"/>
      <c r="BU75" s="55"/>
      <c r="BX75" s="56"/>
      <c r="BY75" s="53"/>
      <c r="BZ75" s="55"/>
      <c r="CA75" s="55"/>
      <c r="CC75" s="55"/>
      <c r="CD75" s="55"/>
      <c r="CE75" s="53"/>
      <c r="CG75" s="53"/>
      <c r="CH75" s="54"/>
      <c r="CI75" s="54"/>
      <c r="CJ75" s="52"/>
      <c r="CK75" s="54"/>
      <c r="CL75" s="54"/>
      <c r="CM75" s="53"/>
      <c r="CN75" s="55"/>
      <c r="CO75" s="55"/>
      <c r="CR75" s="56"/>
      <c r="CS75" s="53"/>
      <c r="CT75" s="55"/>
      <c r="CU75" s="55"/>
      <c r="CW75" s="55"/>
      <c r="CX75" s="55"/>
      <c r="CY75" s="8"/>
      <c r="DA75" s="53"/>
      <c r="DB75" s="54"/>
      <c r="DC75" s="54"/>
      <c r="DD75" s="52"/>
      <c r="DE75" s="54"/>
      <c r="DF75" s="54"/>
      <c r="DG75" s="53"/>
      <c r="DH75" s="55"/>
      <c r="DI75" s="55"/>
      <c r="DL75" s="56"/>
      <c r="DM75" s="53"/>
      <c r="DN75" s="55"/>
      <c r="DO75" s="55"/>
      <c r="DQ75" s="55"/>
      <c r="DR75" s="55"/>
      <c r="DS75" s="8"/>
      <c r="DU75" s="53"/>
      <c r="DV75" s="54"/>
      <c r="DW75" s="54"/>
      <c r="DX75" s="52"/>
      <c r="DY75" s="54"/>
      <c r="DZ75" s="54"/>
      <c r="EA75" s="53"/>
      <c r="EC75" s="57"/>
      <c r="EF75" s="56"/>
      <c r="EG75" s="53"/>
      <c r="EH75" s="55"/>
      <c r="EI75" s="55"/>
      <c r="EK75" s="55"/>
      <c r="EL75" s="55"/>
      <c r="EM75" s="8"/>
      <c r="EO75" s="53"/>
      <c r="EP75" s="54"/>
      <c r="EQ75" s="54"/>
      <c r="ER75" s="52"/>
      <c r="ES75" s="54"/>
      <c r="ET75" s="54"/>
      <c r="EU75" s="53"/>
      <c r="EV75" s="55"/>
      <c r="EW75" s="55"/>
      <c r="EZ75" s="56"/>
      <c r="FA75" s="53"/>
      <c r="FB75" s="55"/>
      <c r="FC75" s="55"/>
      <c r="FE75" s="55"/>
      <c r="FF75" s="55"/>
      <c r="FG75" s="8"/>
      <c r="FI75" s="53"/>
      <c r="FJ75" s="54"/>
      <c r="FK75" s="54"/>
      <c r="FL75" s="52"/>
      <c r="FM75" s="54"/>
      <c r="FN75" s="54"/>
      <c r="FO75" s="53"/>
      <c r="FP75" s="55"/>
      <c r="FQ75" s="55"/>
      <c r="FT75" s="56"/>
      <c r="FU75" s="53"/>
      <c r="FV75" s="55"/>
      <c r="FW75" s="55"/>
      <c r="FY75" s="55"/>
      <c r="FZ75" s="55"/>
      <c r="GA75" s="8"/>
      <c r="GI75" s="58"/>
      <c r="GN75" s="56"/>
      <c r="GU75" s="8"/>
      <c r="HC75" s="58"/>
      <c r="HH75" s="56"/>
      <c r="HO75" s="8"/>
      <c r="HW75" s="58"/>
      <c r="IB75" s="56"/>
      <c r="II75" s="8"/>
      <c r="IQ75" s="58"/>
      <c r="IV75" s="56"/>
    </row>
    <row r="76" spans="1:256" s="9" customFormat="1" ht="13.5" customHeight="1" x14ac:dyDescent="0.25">
      <c r="A76" s="70"/>
      <c r="B76" s="52"/>
      <c r="C76" s="8"/>
      <c r="E76" s="53"/>
      <c r="F76" s="54"/>
      <c r="G76" s="55"/>
      <c r="H76" s="52"/>
      <c r="I76" s="54"/>
      <c r="J76" s="55"/>
      <c r="K76" s="53"/>
      <c r="L76" s="55"/>
      <c r="M76" s="55"/>
      <c r="P76" s="56"/>
      <c r="Q76" s="53"/>
      <c r="R76" s="55"/>
      <c r="S76" s="55"/>
      <c r="U76" s="55"/>
      <c r="V76" s="55"/>
      <c r="W76" s="8"/>
      <c r="Y76" s="53"/>
      <c r="Z76" s="54"/>
      <c r="AA76" s="54"/>
      <c r="AB76" s="52"/>
      <c r="AC76" s="54"/>
      <c r="AD76" s="54"/>
      <c r="AE76" s="53"/>
      <c r="AF76" s="55"/>
      <c r="AG76" s="55"/>
      <c r="AJ76" s="56"/>
      <c r="AK76" s="53"/>
      <c r="AM76" s="55"/>
      <c r="AO76" s="55"/>
      <c r="AP76" s="55"/>
      <c r="AQ76" s="8"/>
      <c r="AS76" s="53"/>
      <c r="AT76" s="54"/>
      <c r="AU76" s="54"/>
      <c r="AV76" s="52"/>
      <c r="AW76" s="54"/>
      <c r="AX76" s="54"/>
      <c r="AY76" s="53"/>
      <c r="AZ76" s="55"/>
      <c r="BA76" s="55"/>
      <c r="BD76" s="56"/>
      <c r="BE76" s="53"/>
      <c r="BF76" s="55"/>
      <c r="BG76" s="55"/>
      <c r="BI76" s="55"/>
      <c r="BJ76" s="55"/>
      <c r="BK76" s="8"/>
      <c r="BM76" s="53"/>
      <c r="BN76" s="54"/>
      <c r="BO76" s="54"/>
      <c r="BP76" s="52"/>
      <c r="BQ76" s="54"/>
      <c r="BR76" s="54"/>
      <c r="BS76" s="53"/>
      <c r="BT76" s="55"/>
      <c r="BU76" s="55"/>
      <c r="BX76" s="56"/>
      <c r="BY76" s="53"/>
      <c r="BZ76" s="55"/>
      <c r="CA76" s="55"/>
      <c r="CC76" s="55"/>
      <c r="CD76" s="55"/>
      <c r="CE76" s="53"/>
      <c r="CG76" s="53"/>
      <c r="CH76" s="54"/>
      <c r="CI76" s="54"/>
      <c r="CJ76" s="52"/>
      <c r="CK76" s="54"/>
      <c r="CL76" s="54"/>
      <c r="CM76" s="53"/>
      <c r="CN76" s="55"/>
      <c r="CO76" s="55"/>
      <c r="CR76" s="56"/>
      <c r="CS76" s="53"/>
      <c r="CT76" s="55"/>
      <c r="CU76" s="55"/>
      <c r="CW76" s="55"/>
      <c r="CX76" s="55"/>
      <c r="CY76" s="8"/>
      <c r="DA76" s="53"/>
      <c r="DB76" s="54"/>
      <c r="DC76" s="54"/>
      <c r="DD76" s="52"/>
      <c r="DE76" s="54"/>
      <c r="DF76" s="54"/>
      <c r="DG76" s="53"/>
      <c r="DH76" s="55"/>
      <c r="DI76" s="55"/>
      <c r="DL76" s="56"/>
      <c r="DM76" s="53"/>
      <c r="DN76" s="55"/>
      <c r="DO76" s="55"/>
      <c r="DQ76" s="55"/>
      <c r="DR76" s="55"/>
      <c r="DS76" s="8"/>
      <c r="DU76" s="53"/>
      <c r="DV76" s="54"/>
      <c r="DW76" s="54"/>
      <c r="DX76" s="52"/>
      <c r="DY76" s="54"/>
      <c r="DZ76" s="54"/>
      <c r="EA76" s="53"/>
      <c r="EC76" s="57"/>
      <c r="EF76" s="56"/>
      <c r="EG76" s="53"/>
      <c r="EH76" s="55"/>
      <c r="EI76" s="55"/>
      <c r="EK76" s="55"/>
      <c r="EL76" s="55"/>
      <c r="EM76" s="8"/>
      <c r="EO76" s="53"/>
      <c r="EP76" s="54"/>
      <c r="EQ76" s="54"/>
      <c r="ER76" s="52"/>
      <c r="ES76" s="54"/>
      <c r="ET76" s="54"/>
      <c r="EU76" s="53"/>
      <c r="EV76" s="55"/>
      <c r="EW76" s="55"/>
      <c r="EZ76" s="56"/>
      <c r="FA76" s="53"/>
      <c r="FB76" s="55"/>
      <c r="FC76" s="55"/>
      <c r="FE76" s="55"/>
      <c r="FF76" s="55"/>
      <c r="FG76" s="8"/>
      <c r="FI76" s="53"/>
      <c r="FJ76" s="54"/>
      <c r="FK76" s="54"/>
      <c r="FL76" s="52"/>
      <c r="FM76" s="54"/>
      <c r="FN76" s="54"/>
      <c r="FO76" s="53"/>
      <c r="FP76" s="55"/>
      <c r="FQ76" s="55"/>
      <c r="FT76" s="56"/>
      <c r="FU76" s="53"/>
      <c r="FV76" s="55"/>
      <c r="FW76" s="55"/>
      <c r="FY76" s="55"/>
      <c r="FZ76" s="55"/>
      <c r="GA76" s="8"/>
      <c r="GI76" s="58"/>
      <c r="GN76" s="56"/>
      <c r="GU76" s="8"/>
      <c r="HC76" s="58"/>
      <c r="HH76" s="56"/>
      <c r="HO76" s="8"/>
      <c r="HW76" s="58"/>
      <c r="IB76" s="56"/>
      <c r="II76" s="8"/>
      <c r="IQ76" s="58"/>
      <c r="IV76" s="56"/>
    </row>
    <row r="77" spans="1:256" s="9" customFormat="1" ht="13.5" customHeight="1" x14ac:dyDescent="0.25">
      <c r="A77" s="70"/>
      <c r="B77" s="52"/>
      <c r="C77" s="8"/>
      <c r="E77" s="53"/>
      <c r="F77" s="54"/>
      <c r="G77" s="55"/>
      <c r="H77" s="52"/>
      <c r="I77" s="54"/>
      <c r="J77" s="55"/>
      <c r="K77" s="53"/>
      <c r="L77" s="55"/>
      <c r="M77" s="55"/>
      <c r="P77" s="56"/>
      <c r="Q77" s="53"/>
      <c r="R77" s="55"/>
      <c r="S77" s="55"/>
      <c r="U77" s="55"/>
      <c r="V77" s="55"/>
      <c r="W77" s="8"/>
      <c r="Y77" s="53"/>
      <c r="Z77" s="54"/>
      <c r="AA77" s="54"/>
      <c r="AB77" s="52"/>
      <c r="AC77" s="54"/>
      <c r="AD77" s="54"/>
      <c r="AE77" s="53"/>
      <c r="AF77" s="55"/>
      <c r="AG77" s="55"/>
      <c r="AJ77" s="56"/>
      <c r="AK77" s="53"/>
      <c r="AM77" s="55"/>
      <c r="AO77" s="55"/>
      <c r="AP77" s="55"/>
      <c r="AQ77" s="8"/>
      <c r="AS77" s="53"/>
      <c r="AT77" s="54"/>
      <c r="AU77" s="54"/>
      <c r="AV77" s="52"/>
      <c r="AW77" s="54"/>
      <c r="AX77" s="54"/>
      <c r="AY77" s="53"/>
      <c r="AZ77" s="55"/>
      <c r="BA77" s="55"/>
      <c r="BD77" s="56"/>
      <c r="BE77" s="53"/>
      <c r="BF77" s="55"/>
      <c r="BG77" s="55"/>
      <c r="BI77" s="55"/>
      <c r="BJ77" s="55"/>
      <c r="BK77" s="8"/>
      <c r="BM77" s="53"/>
      <c r="BN77" s="54"/>
      <c r="BO77" s="54"/>
      <c r="BP77" s="52"/>
      <c r="BQ77" s="54"/>
      <c r="BR77" s="54"/>
      <c r="BS77" s="53"/>
      <c r="BT77" s="55"/>
      <c r="BU77" s="55"/>
      <c r="BX77" s="56"/>
      <c r="BY77" s="53"/>
      <c r="BZ77" s="55"/>
      <c r="CA77" s="55"/>
      <c r="CC77" s="55"/>
      <c r="CD77" s="55"/>
      <c r="CE77" s="53"/>
      <c r="CG77" s="53"/>
      <c r="CH77" s="54"/>
      <c r="CI77" s="54"/>
      <c r="CJ77" s="52"/>
      <c r="CK77" s="54"/>
      <c r="CL77" s="54"/>
      <c r="CM77" s="53"/>
      <c r="CN77" s="55"/>
      <c r="CO77" s="55"/>
      <c r="CR77" s="56"/>
      <c r="CS77" s="53"/>
      <c r="CT77" s="55"/>
      <c r="CU77" s="55"/>
      <c r="CW77" s="55"/>
      <c r="CX77" s="55"/>
      <c r="CY77" s="8"/>
      <c r="DA77" s="53"/>
      <c r="DB77" s="54"/>
      <c r="DC77" s="54"/>
      <c r="DD77" s="52"/>
      <c r="DE77" s="54"/>
      <c r="DF77" s="54"/>
      <c r="DG77" s="53"/>
      <c r="DH77" s="55"/>
      <c r="DI77" s="55"/>
      <c r="DL77" s="56"/>
      <c r="DM77" s="53"/>
      <c r="DN77" s="55"/>
      <c r="DO77" s="55"/>
      <c r="DQ77" s="55"/>
      <c r="DR77" s="55"/>
      <c r="DS77" s="8"/>
      <c r="DU77" s="53"/>
      <c r="DV77" s="54"/>
      <c r="DW77" s="54"/>
      <c r="DX77" s="52"/>
      <c r="DY77" s="54"/>
      <c r="DZ77" s="54"/>
      <c r="EA77" s="53"/>
      <c r="EC77" s="57"/>
      <c r="EF77" s="56"/>
      <c r="EG77" s="53"/>
      <c r="EH77" s="55"/>
      <c r="EI77" s="55"/>
      <c r="EK77" s="55"/>
      <c r="EL77" s="55"/>
      <c r="EM77" s="8"/>
      <c r="EO77" s="53"/>
      <c r="EP77" s="54"/>
      <c r="EQ77" s="54"/>
      <c r="ER77" s="52"/>
      <c r="ES77" s="54"/>
      <c r="ET77" s="54"/>
      <c r="EU77" s="53"/>
      <c r="EV77" s="55"/>
      <c r="EW77" s="55"/>
      <c r="EZ77" s="56"/>
      <c r="FA77" s="53"/>
      <c r="FB77" s="55"/>
      <c r="FC77" s="55"/>
      <c r="FE77" s="55"/>
      <c r="FF77" s="55"/>
      <c r="FG77" s="8"/>
      <c r="FI77" s="53"/>
      <c r="FJ77" s="54"/>
      <c r="FK77" s="54"/>
      <c r="FL77" s="52"/>
      <c r="FM77" s="54"/>
      <c r="FN77" s="54"/>
      <c r="FO77" s="53"/>
      <c r="FP77" s="55"/>
      <c r="FQ77" s="55"/>
      <c r="FT77" s="56"/>
      <c r="FU77" s="53"/>
      <c r="FV77" s="55"/>
      <c r="FW77" s="55"/>
      <c r="FY77" s="55"/>
      <c r="FZ77" s="55"/>
      <c r="GA77" s="8"/>
      <c r="GI77" s="58"/>
      <c r="GN77" s="56"/>
      <c r="GU77" s="8"/>
      <c r="HC77" s="58"/>
      <c r="HH77" s="56"/>
      <c r="HO77" s="8"/>
      <c r="HW77" s="58"/>
      <c r="IB77" s="56"/>
      <c r="II77" s="8"/>
      <c r="IQ77" s="58"/>
      <c r="IV77" s="56"/>
    </row>
    <row r="78" spans="1:256" s="9" customFormat="1" ht="13.5" customHeight="1" x14ac:dyDescent="0.25">
      <c r="A78" s="70"/>
      <c r="B78" s="52"/>
      <c r="C78" s="8"/>
      <c r="E78" s="53"/>
      <c r="F78" s="54"/>
      <c r="G78" s="55"/>
      <c r="H78" s="52"/>
      <c r="I78" s="54"/>
      <c r="J78" s="55"/>
      <c r="K78" s="53"/>
      <c r="L78" s="55"/>
      <c r="M78" s="55"/>
      <c r="P78" s="56"/>
      <c r="Q78" s="53"/>
      <c r="R78" s="55"/>
      <c r="S78" s="55"/>
      <c r="U78" s="55"/>
      <c r="V78" s="55"/>
      <c r="W78" s="8"/>
      <c r="Y78" s="53"/>
      <c r="Z78" s="54"/>
      <c r="AA78" s="54"/>
      <c r="AB78" s="52"/>
      <c r="AC78" s="54"/>
      <c r="AD78" s="54"/>
      <c r="AE78" s="53"/>
      <c r="AF78" s="55"/>
      <c r="AG78" s="55"/>
      <c r="AJ78" s="56"/>
      <c r="AK78" s="53"/>
      <c r="AM78" s="55"/>
      <c r="AO78" s="55"/>
      <c r="AP78" s="55"/>
      <c r="AQ78" s="8"/>
      <c r="AS78" s="53"/>
      <c r="AT78" s="54"/>
      <c r="AU78" s="54"/>
      <c r="AV78" s="52"/>
      <c r="AW78" s="54"/>
      <c r="AX78" s="54"/>
      <c r="AY78" s="53"/>
      <c r="AZ78" s="55"/>
      <c r="BA78" s="55"/>
      <c r="BD78" s="56"/>
      <c r="BE78" s="53"/>
      <c r="BF78" s="55"/>
      <c r="BG78" s="55"/>
      <c r="BI78" s="55"/>
      <c r="BJ78" s="55"/>
      <c r="BK78" s="8"/>
      <c r="BM78" s="53"/>
      <c r="BN78" s="54"/>
      <c r="BO78" s="54"/>
      <c r="BP78" s="52"/>
      <c r="BQ78" s="54"/>
      <c r="BR78" s="54"/>
      <c r="BS78" s="53"/>
      <c r="BT78" s="55"/>
      <c r="BU78" s="55"/>
      <c r="BX78" s="56"/>
      <c r="BY78" s="53"/>
      <c r="BZ78" s="55"/>
      <c r="CA78" s="55"/>
      <c r="CC78" s="55"/>
      <c r="CD78" s="55"/>
      <c r="CE78" s="53"/>
      <c r="CG78" s="53"/>
      <c r="CH78" s="54"/>
      <c r="CI78" s="54"/>
      <c r="CJ78" s="52"/>
      <c r="CK78" s="54"/>
      <c r="CL78" s="54"/>
      <c r="CM78" s="53"/>
      <c r="CN78" s="55"/>
      <c r="CO78" s="55"/>
      <c r="CR78" s="56"/>
      <c r="CS78" s="53"/>
      <c r="CT78" s="55"/>
      <c r="CU78" s="55"/>
      <c r="CW78" s="55"/>
      <c r="CX78" s="55"/>
      <c r="CY78" s="8"/>
      <c r="DA78" s="53"/>
      <c r="DB78" s="54"/>
      <c r="DC78" s="54"/>
      <c r="DD78" s="52"/>
      <c r="DE78" s="54"/>
      <c r="DF78" s="54"/>
      <c r="DG78" s="53"/>
      <c r="DH78" s="55"/>
      <c r="DI78" s="55"/>
      <c r="DL78" s="56"/>
      <c r="DM78" s="53"/>
      <c r="DN78" s="55"/>
      <c r="DO78" s="55"/>
      <c r="DQ78" s="55"/>
      <c r="DR78" s="55"/>
      <c r="DS78" s="8"/>
      <c r="DU78" s="53"/>
      <c r="DV78" s="54"/>
      <c r="DW78" s="54"/>
      <c r="DX78" s="52"/>
      <c r="DY78" s="54"/>
      <c r="DZ78" s="54"/>
      <c r="EA78" s="53"/>
      <c r="EC78" s="57"/>
      <c r="EF78" s="56"/>
      <c r="EG78" s="53"/>
      <c r="EH78" s="55"/>
      <c r="EI78" s="55"/>
      <c r="EK78" s="55"/>
      <c r="EL78" s="55"/>
      <c r="EM78" s="8"/>
      <c r="EO78" s="53"/>
      <c r="EP78" s="54"/>
      <c r="EQ78" s="54"/>
      <c r="ER78" s="52"/>
      <c r="ES78" s="54"/>
      <c r="ET78" s="54"/>
      <c r="EU78" s="53"/>
      <c r="EV78" s="55"/>
      <c r="EW78" s="55"/>
      <c r="EZ78" s="56"/>
      <c r="FA78" s="53"/>
      <c r="FB78" s="55"/>
      <c r="FC78" s="55"/>
      <c r="FE78" s="55"/>
      <c r="FF78" s="55"/>
      <c r="FG78" s="8"/>
      <c r="FI78" s="53"/>
      <c r="FJ78" s="54"/>
      <c r="FK78" s="54"/>
      <c r="FL78" s="52"/>
      <c r="FM78" s="54"/>
      <c r="FN78" s="54"/>
      <c r="FO78" s="53"/>
      <c r="FP78" s="55"/>
      <c r="FQ78" s="55"/>
      <c r="FT78" s="56"/>
      <c r="FU78" s="53"/>
      <c r="FV78" s="55"/>
      <c r="FW78" s="55"/>
      <c r="FY78" s="55"/>
      <c r="FZ78" s="55"/>
      <c r="GA78" s="8"/>
      <c r="GI78" s="58"/>
      <c r="GN78" s="56"/>
      <c r="GU78" s="8"/>
      <c r="HC78" s="58"/>
      <c r="HH78" s="56"/>
      <c r="HO78" s="8"/>
      <c r="HW78" s="58"/>
      <c r="IB78" s="56"/>
      <c r="II78" s="8"/>
      <c r="IQ78" s="58"/>
      <c r="IV78" s="56"/>
    </row>
    <row r="79" spans="1:256" s="9" customFormat="1" ht="13.5" customHeight="1" x14ac:dyDescent="0.25">
      <c r="A79" s="70"/>
      <c r="B79" s="52"/>
      <c r="C79" s="8"/>
      <c r="E79" s="53"/>
      <c r="F79" s="54"/>
      <c r="G79" s="55"/>
      <c r="H79" s="52"/>
      <c r="I79" s="54"/>
      <c r="J79" s="55"/>
      <c r="K79" s="53"/>
      <c r="L79" s="55"/>
      <c r="M79" s="55"/>
      <c r="P79" s="56"/>
      <c r="Q79" s="53"/>
      <c r="R79" s="55"/>
      <c r="S79" s="55"/>
      <c r="U79" s="55"/>
      <c r="V79" s="55"/>
      <c r="W79" s="8"/>
      <c r="Y79" s="53"/>
      <c r="Z79" s="54"/>
      <c r="AA79" s="54"/>
      <c r="AB79" s="52"/>
      <c r="AC79" s="54"/>
      <c r="AD79" s="54"/>
      <c r="AE79" s="53"/>
      <c r="AF79" s="55"/>
      <c r="AG79" s="55"/>
      <c r="AJ79" s="56"/>
      <c r="AK79" s="53"/>
      <c r="AM79" s="55"/>
      <c r="AO79" s="55"/>
      <c r="AP79" s="55"/>
      <c r="AQ79" s="8"/>
      <c r="AS79" s="53"/>
      <c r="AT79" s="54"/>
      <c r="AU79" s="54"/>
      <c r="AV79" s="52"/>
      <c r="AW79" s="54"/>
      <c r="AX79" s="54"/>
      <c r="AY79" s="53"/>
      <c r="AZ79" s="55"/>
      <c r="BA79" s="55"/>
      <c r="BD79" s="56"/>
      <c r="BE79" s="53"/>
      <c r="BF79" s="55"/>
      <c r="BG79" s="55"/>
      <c r="BI79" s="55"/>
      <c r="BJ79" s="55"/>
      <c r="BK79" s="8"/>
      <c r="BM79" s="53"/>
      <c r="BN79" s="54"/>
      <c r="BO79" s="54"/>
      <c r="BP79" s="52"/>
      <c r="BQ79" s="54"/>
      <c r="BR79" s="54"/>
      <c r="BS79" s="53"/>
      <c r="BT79" s="55"/>
      <c r="BU79" s="55"/>
      <c r="BX79" s="56"/>
      <c r="BY79" s="53"/>
      <c r="BZ79" s="55"/>
      <c r="CA79" s="55"/>
      <c r="CC79" s="55"/>
      <c r="CD79" s="55"/>
      <c r="CE79" s="53"/>
      <c r="CG79" s="53"/>
      <c r="CH79" s="54"/>
      <c r="CI79" s="54"/>
      <c r="CJ79" s="52"/>
      <c r="CK79" s="54"/>
      <c r="CL79" s="54"/>
      <c r="CM79" s="53"/>
      <c r="CN79" s="55"/>
      <c r="CO79" s="55"/>
      <c r="CR79" s="56"/>
      <c r="CS79" s="53"/>
      <c r="CT79" s="55"/>
      <c r="CU79" s="55"/>
      <c r="CW79" s="55"/>
      <c r="CX79" s="55"/>
      <c r="CY79" s="8"/>
      <c r="DA79" s="53"/>
      <c r="DB79" s="54"/>
      <c r="DC79" s="54"/>
      <c r="DD79" s="52"/>
      <c r="DE79" s="54"/>
      <c r="DF79" s="54"/>
      <c r="DG79" s="53"/>
      <c r="DH79" s="55"/>
      <c r="DI79" s="55"/>
      <c r="DL79" s="56"/>
      <c r="DM79" s="53"/>
      <c r="DN79" s="55"/>
      <c r="DO79" s="55"/>
      <c r="DQ79" s="55"/>
      <c r="DR79" s="55"/>
      <c r="DS79" s="8"/>
      <c r="DU79" s="53"/>
      <c r="DV79" s="54"/>
      <c r="DW79" s="54"/>
      <c r="DX79" s="52"/>
      <c r="DY79" s="54"/>
      <c r="DZ79" s="54"/>
      <c r="EA79" s="53"/>
      <c r="EC79" s="57"/>
      <c r="EF79" s="56"/>
      <c r="EG79" s="53"/>
      <c r="EH79" s="55"/>
      <c r="EI79" s="55"/>
      <c r="EK79" s="55"/>
      <c r="EL79" s="55"/>
      <c r="EM79" s="8"/>
      <c r="EO79" s="53"/>
      <c r="EP79" s="54"/>
      <c r="EQ79" s="54"/>
      <c r="ER79" s="52"/>
      <c r="ES79" s="54"/>
      <c r="ET79" s="54"/>
      <c r="EU79" s="53"/>
      <c r="EV79" s="55"/>
      <c r="EW79" s="55"/>
      <c r="EZ79" s="56"/>
      <c r="FA79" s="53"/>
      <c r="FB79" s="55"/>
      <c r="FC79" s="55"/>
      <c r="FE79" s="55"/>
      <c r="FF79" s="55"/>
      <c r="FG79" s="8"/>
      <c r="FI79" s="53"/>
      <c r="FJ79" s="54"/>
      <c r="FK79" s="54"/>
      <c r="FL79" s="52"/>
      <c r="FM79" s="54"/>
      <c r="FN79" s="54"/>
      <c r="FO79" s="53"/>
      <c r="FP79" s="55"/>
      <c r="FQ79" s="55"/>
      <c r="FT79" s="56"/>
      <c r="FU79" s="53"/>
      <c r="FV79" s="55"/>
      <c r="FW79" s="55"/>
      <c r="FY79" s="55"/>
      <c r="FZ79" s="55"/>
      <c r="GA79" s="8"/>
      <c r="GI79" s="58"/>
      <c r="GN79" s="56"/>
      <c r="GU79" s="8"/>
      <c r="HC79" s="58"/>
      <c r="HH79" s="56"/>
      <c r="HO79" s="8"/>
      <c r="HW79" s="58"/>
      <c r="IB79" s="56"/>
      <c r="II79" s="8"/>
      <c r="IQ79" s="58"/>
      <c r="IV79" s="56"/>
    </row>
    <row r="80" spans="1:256" s="9" customFormat="1" ht="13.5" customHeight="1" x14ac:dyDescent="0.25">
      <c r="A80" s="70"/>
      <c r="B80" s="52"/>
      <c r="C80" s="8"/>
      <c r="E80" s="53"/>
      <c r="F80" s="54"/>
      <c r="G80" s="55"/>
      <c r="H80" s="52"/>
      <c r="I80" s="54"/>
      <c r="J80" s="55"/>
      <c r="K80" s="53"/>
      <c r="L80" s="55"/>
      <c r="M80" s="55"/>
      <c r="P80" s="56"/>
      <c r="Q80" s="53"/>
      <c r="R80" s="55"/>
      <c r="S80" s="55"/>
      <c r="U80" s="55"/>
      <c r="V80" s="55"/>
      <c r="W80" s="8"/>
      <c r="Y80" s="53"/>
      <c r="Z80" s="54"/>
      <c r="AA80" s="54"/>
      <c r="AB80" s="52"/>
      <c r="AC80" s="54"/>
      <c r="AD80" s="54"/>
      <c r="AE80" s="53"/>
      <c r="AF80" s="55"/>
      <c r="AG80" s="55"/>
      <c r="AJ80" s="56"/>
      <c r="AK80" s="53"/>
      <c r="AM80" s="55"/>
      <c r="AO80" s="55"/>
      <c r="AP80" s="55"/>
      <c r="AQ80" s="8"/>
      <c r="AS80" s="53"/>
      <c r="AT80" s="54"/>
      <c r="AU80" s="54"/>
      <c r="AV80" s="52"/>
      <c r="AW80" s="54"/>
      <c r="AX80" s="54"/>
      <c r="AY80" s="53"/>
      <c r="AZ80" s="55"/>
      <c r="BA80" s="55"/>
      <c r="BD80" s="56"/>
      <c r="BE80" s="53"/>
      <c r="BF80" s="55"/>
      <c r="BG80" s="55"/>
      <c r="BI80" s="55"/>
      <c r="BJ80" s="55"/>
      <c r="BK80" s="8"/>
      <c r="BM80" s="53"/>
      <c r="BN80" s="54"/>
      <c r="BO80" s="54"/>
      <c r="BP80" s="52"/>
      <c r="BQ80" s="54"/>
      <c r="BR80" s="54"/>
      <c r="BS80" s="53"/>
      <c r="BT80" s="55"/>
      <c r="BU80" s="55"/>
      <c r="BX80" s="56"/>
      <c r="BY80" s="53"/>
      <c r="BZ80" s="55"/>
      <c r="CA80" s="55"/>
      <c r="CC80" s="55"/>
      <c r="CD80" s="55"/>
      <c r="CE80" s="53"/>
      <c r="CG80" s="53"/>
      <c r="CH80" s="54"/>
      <c r="CI80" s="54"/>
      <c r="CJ80" s="52"/>
      <c r="CK80" s="54"/>
      <c r="CL80" s="54"/>
      <c r="CM80" s="53"/>
      <c r="CN80" s="55"/>
      <c r="CO80" s="55"/>
      <c r="CR80" s="56"/>
      <c r="CS80" s="53"/>
      <c r="CT80" s="55"/>
      <c r="CU80" s="55"/>
      <c r="CW80" s="55"/>
      <c r="CX80" s="55"/>
      <c r="CY80" s="8"/>
      <c r="DA80" s="53"/>
      <c r="DB80" s="54"/>
      <c r="DC80" s="54"/>
      <c r="DD80" s="52"/>
      <c r="DE80" s="54"/>
      <c r="DF80" s="54"/>
      <c r="DG80" s="53"/>
      <c r="DH80" s="55"/>
      <c r="DI80" s="55"/>
      <c r="DL80" s="56"/>
      <c r="DM80" s="53"/>
      <c r="DN80" s="55"/>
      <c r="DO80" s="55"/>
      <c r="DQ80" s="55"/>
      <c r="DR80" s="55"/>
      <c r="DS80" s="8"/>
      <c r="DU80" s="53"/>
      <c r="DV80" s="54"/>
      <c r="DW80" s="54"/>
      <c r="DX80" s="52"/>
      <c r="DY80" s="54"/>
      <c r="DZ80" s="54"/>
      <c r="EA80" s="53"/>
      <c r="EC80" s="57"/>
      <c r="EF80" s="56"/>
      <c r="EG80" s="53"/>
      <c r="EH80" s="55"/>
      <c r="EI80" s="55"/>
      <c r="EK80" s="55"/>
      <c r="EL80" s="55"/>
      <c r="EM80" s="8"/>
      <c r="EO80" s="53"/>
      <c r="EP80" s="54"/>
      <c r="EQ80" s="54"/>
      <c r="ER80" s="52"/>
      <c r="ES80" s="54"/>
      <c r="ET80" s="54"/>
      <c r="EU80" s="53"/>
      <c r="EV80" s="55"/>
      <c r="EW80" s="55"/>
      <c r="EZ80" s="56"/>
      <c r="FA80" s="53"/>
      <c r="FB80" s="55"/>
      <c r="FC80" s="55"/>
      <c r="FE80" s="55"/>
      <c r="FF80" s="55"/>
      <c r="FG80" s="8"/>
      <c r="FI80" s="53"/>
      <c r="FJ80" s="54"/>
      <c r="FK80" s="54"/>
      <c r="FL80" s="52"/>
      <c r="FM80" s="54"/>
      <c r="FN80" s="54"/>
      <c r="FO80" s="53"/>
      <c r="FP80" s="55"/>
      <c r="FQ80" s="55"/>
      <c r="FT80" s="56"/>
      <c r="FU80" s="53"/>
      <c r="FV80" s="55"/>
      <c r="FW80" s="55"/>
      <c r="FY80" s="55"/>
      <c r="FZ80" s="55"/>
      <c r="GA80" s="8"/>
      <c r="GI80" s="58"/>
      <c r="GN80" s="56"/>
      <c r="GU80" s="8"/>
      <c r="HC80" s="58"/>
      <c r="HH80" s="56"/>
      <c r="HO80" s="8"/>
      <c r="HW80" s="58"/>
      <c r="IB80" s="56"/>
      <c r="II80" s="8"/>
      <c r="IQ80" s="58"/>
      <c r="IV80" s="56"/>
    </row>
    <row r="81" spans="1:256" s="9" customFormat="1" ht="13.5" customHeight="1" x14ac:dyDescent="0.25">
      <c r="A81" s="70"/>
      <c r="B81" s="52"/>
      <c r="C81" s="8"/>
      <c r="E81" s="53"/>
      <c r="F81" s="54"/>
      <c r="G81" s="55"/>
      <c r="H81" s="52"/>
      <c r="I81" s="54"/>
      <c r="J81" s="55"/>
      <c r="K81" s="53"/>
      <c r="L81" s="55"/>
      <c r="M81" s="55"/>
      <c r="P81" s="56"/>
      <c r="Q81" s="53"/>
      <c r="R81" s="55"/>
      <c r="S81" s="55"/>
      <c r="U81" s="55"/>
      <c r="V81" s="55"/>
      <c r="W81" s="8"/>
      <c r="Y81" s="53"/>
      <c r="Z81" s="54"/>
      <c r="AA81" s="54"/>
      <c r="AB81" s="52"/>
      <c r="AC81" s="54"/>
      <c r="AD81" s="54"/>
      <c r="AE81" s="53"/>
      <c r="AF81" s="55"/>
      <c r="AG81" s="55"/>
      <c r="AJ81" s="56"/>
      <c r="AK81" s="53"/>
      <c r="AM81" s="55"/>
      <c r="AO81" s="55"/>
      <c r="AP81" s="55"/>
      <c r="AQ81" s="8"/>
      <c r="AS81" s="53"/>
      <c r="AT81" s="54"/>
      <c r="AU81" s="54"/>
      <c r="AV81" s="52"/>
      <c r="AW81" s="54"/>
      <c r="AX81" s="54"/>
      <c r="AY81" s="53"/>
      <c r="AZ81" s="55"/>
      <c r="BA81" s="55"/>
      <c r="BD81" s="56"/>
      <c r="BE81" s="53"/>
      <c r="BF81" s="55"/>
      <c r="BG81" s="55"/>
      <c r="BI81" s="55"/>
      <c r="BJ81" s="55"/>
      <c r="BK81" s="8"/>
      <c r="BM81" s="53"/>
      <c r="BN81" s="54"/>
      <c r="BO81" s="54"/>
      <c r="BP81" s="52"/>
      <c r="BQ81" s="54"/>
      <c r="BR81" s="54"/>
      <c r="BS81" s="53"/>
      <c r="BT81" s="55"/>
      <c r="BU81" s="55"/>
      <c r="BX81" s="56"/>
      <c r="BY81" s="53"/>
      <c r="BZ81" s="55"/>
      <c r="CA81" s="55"/>
      <c r="CC81" s="55"/>
      <c r="CD81" s="55"/>
      <c r="CE81" s="53"/>
      <c r="CG81" s="53"/>
      <c r="CH81" s="54"/>
      <c r="CI81" s="54"/>
      <c r="CJ81" s="52"/>
      <c r="CK81" s="54"/>
      <c r="CL81" s="54"/>
      <c r="CM81" s="53"/>
      <c r="CN81" s="55"/>
      <c r="CO81" s="55"/>
      <c r="CR81" s="56"/>
      <c r="CS81" s="53"/>
      <c r="CT81" s="55"/>
      <c r="CU81" s="55"/>
      <c r="CW81" s="55"/>
      <c r="CX81" s="55"/>
      <c r="CY81" s="8"/>
      <c r="DA81" s="53"/>
      <c r="DB81" s="54"/>
      <c r="DC81" s="54"/>
      <c r="DD81" s="52"/>
      <c r="DE81" s="54"/>
      <c r="DF81" s="54"/>
      <c r="DG81" s="53"/>
      <c r="DH81" s="55"/>
      <c r="DI81" s="55"/>
      <c r="DL81" s="56"/>
      <c r="DM81" s="53"/>
      <c r="DN81" s="55"/>
      <c r="DO81" s="55"/>
      <c r="DQ81" s="55"/>
      <c r="DR81" s="55"/>
      <c r="DS81" s="8"/>
      <c r="DU81" s="53"/>
      <c r="DV81" s="54"/>
      <c r="DW81" s="54"/>
      <c r="DX81" s="52"/>
      <c r="DY81" s="54"/>
      <c r="DZ81" s="54"/>
      <c r="EA81" s="53"/>
      <c r="EC81" s="57"/>
      <c r="EF81" s="56"/>
      <c r="EG81" s="53"/>
      <c r="EH81" s="55"/>
      <c r="EI81" s="55"/>
      <c r="EK81" s="55"/>
      <c r="EL81" s="55"/>
      <c r="EM81" s="8"/>
      <c r="EO81" s="53"/>
      <c r="EP81" s="54"/>
      <c r="EQ81" s="54"/>
      <c r="ER81" s="52"/>
      <c r="ES81" s="54"/>
      <c r="ET81" s="54"/>
      <c r="EU81" s="53"/>
      <c r="EV81" s="55"/>
      <c r="EW81" s="55"/>
      <c r="EZ81" s="56"/>
      <c r="FA81" s="53"/>
      <c r="FB81" s="55"/>
      <c r="FC81" s="55"/>
      <c r="FE81" s="55"/>
      <c r="FF81" s="55"/>
      <c r="FG81" s="8"/>
      <c r="FI81" s="53"/>
      <c r="FJ81" s="54"/>
      <c r="FK81" s="54"/>
      <c r="FL81" s="52"/>
      <c r="FM81" s="54"/>
      <c r="FN81" s="54"/>
      <c r="FO81" s="53"/>
      <c r="FP81" s="55"/>
      <c r="FQ81" s="55"/>
      <c r="FT81" s="56"/>
      <c r="FU81" s="53"/>
      <c r="FV81" s="55"/>
      <c r="FW81" s="55"/>
      <c r="FY81" s="55"/>
      <c r="FZ81" s="55"/>
      <c r="GA81" s="8"/>
      <c r="GI81" s="58"/>
      <c r="GN81" s="56"/>
      <c r="GU81" s="8"/>
      <c r="HC81" s="58"/>
      <c r="HH81" s="56"/>
      <c r="HO81" s="8"/>
      <c r="HW81" s="58"/>
      <c r="IB81" s="56"/>
      <c r="II81" s="8"/>
      <c r="IQ81" s="58"/>
      <c r="IV81" s="56"/>
    </row>
    <row r="82" spans="1:256" s="9" customFormat="1" ht="13.5" customHeight="1" x14ac:dyDescent="0.25">
      <c r="A82" s="70"/>
      <c r="B82" s="52"/>
      <c r="C82" s="8"/>
      <c r="E82" s="53"/>
      <c r="F82" s="54"/>
      <c r="G82" s="55"/>
      <c r="H82" s="52"/>
      <c r="I82" s="54"/>
      <c r="J82" s="55"/>
      <c r="K82" s="53"/>
      <c r="L82" s="55"/>
      <c r="M82" s="55"/>
      <c r="P82" s="56"/>
      <c r="Q82" s="53"/>
      <c r="R82" s="55"/>
      <c r="S82" s="55"/>
      <c r="U82" s="55"/>
      <c r="V82" s="55"/>
      <c r="W82" s="8"/>
      <c r="Y82" s="53"/>
      <c r="Z82" s="54"/>
      <c r="AA82" s="54"/>
      <c r="AB82" s="52"/>
      <c r="AC82" s="54"/>
      <c r="AD82" s="54"/>
      <c r="AE82" s="53"/>
      <c r="AF82" s="55"/>
      <c r="AG82" s="55"/>
      <c r="AJ82" s="56"/>
      <c r="AK82" s="53"/>
      <c r="AM82" s="55"/>
      <c r="AO82" s="55"/>
      <c r="AP82" s="55"/>
      <c r="AQ82" s="8"/>
      <c r="AS82" s="53"/>
      <c r="AT82" s="54"/>
      <c r="AU82" s="54"/>
      <c r="AV82" s="52"/>
      <c r="AW82" s="54"/>
      <c r="AX82" s="54"/>
      <c r="AY82" s="53"/>
      <c r="AZ82" s="55"/>
      <c r="BA82" s="55"/>
      <c r="BD82" s="56"/>
      <c r="BE82" s="53"/>
      <c r="BF82" s="55"/>
      <c r="BG82" s="55"/>
      <c r="BI82" s="55"/>
      <c r="BJ82" s="55"/>
      <c r="BK82" s="8"/>
      <c r="BM82" s="53"/>
      <c r="BN82" s="54"/>
      <c r="BO82" s="54"/>
      <c r="BP82" s="52"/>
      <c r="BQ82" s="54"/>
      <c r="BR82" s="54"/>
      <c r="BS82" s="53"/>
      <c r="BT82" s="55"/>
      <c r="BU82" s="55"/>
      <c r="BX82" s="56"/>
      <c r="BY82" s="53"/>
      <c r="BZ82" s="55"/>
      <c r="CA82" s="55"/>
      <c r="CC82" s="55"/>
      <c r="CD82" s="55"/>
      <c r="CE82" s="53"/>
      <c r="CG82" s="53"/>
      <c r="CH82" s="54"/>
      <c r="CI82" s="54"/>
      <c r="CJ82" s="52"/>
      <c r="CK82" s="54"/>
      <c r="CL82" s="54"/>
      <c r="CM82" s="53"/>
      <c r="CN82" s="55"/>
      <c r="CO82" s="55"/>
      <c r="CR82" s="56"/>
      <c r="CS82" s="53"/>
      <c r="CT82" s="55"/>
      <c r="CU82" s="55"/>
      <c r="CW82" s="55"/>
      <c r="CX82" s="55"/>
      <c r="CY82" s="8"/>
      <c r="DA82" s="53"/>
      <c r="DB82" s="54"/>
      <c r="DC82" s="54"/>
      <c r="DD82" s="52"/>
      <c r="DE82" s="54"/>
      <c r="DF82" s="54"/>
      <c r="DG82" s="53"/>
      <c r="DH82" s="55"/>
      <c r="DI82" s="55"/>
      <c r="DL82" s="56"/>
      <c r="DM82" s="53"/>
      <c r="DN82" s="55"/>
      <c r="DO82" s="55"/>
      <c r="DQ82" s="55"/>
      <c r="DR82" s="55"/>
      <c r="DS82" s="8"/>
      <c r="DU82" s="53"/>
      <c r="DV82" s="54"/>
      <c r="DW82" s="54"/>
      <c r="DX82" s="52"/>
      <c r="DY82" s="54"/>
      <c r="DZ82" s="54"/>
      <c r="EA82" s="53"/>
      <c r="EC82" s="57"/>
      <c r="EF82" s="56"/>
      <c r="EG82" s="53"/>
      <c r="EH82" s="55"/>
      <c r="EI82" s="55"/>
      <c r="EK82" s="55"/>
      <c r="EL82" s="55"/>
      <c r="EM82" s="8"/>
      <c r="EO82" s="53"/>
      <c r="EP82" s="54"/>
      <c r="EQ82" s="54"/>
      <c r="ER82" s="52"/>
      <c r="ES82" s="54"/>
      <c r="ET82" s="54"/>
      <c r="EU82" s="53"/>
      <c r="EV82" s="55"/>
      <c r="EW82" s="55"/>
      <c r="EZ82" s="56"/>
      <c r="FA82" s="53"/>
      <c r="FB82" s="55"/>
      <c r="FC82" s="55"/>
      <c r="FE82" s="55"/>
      <c r="FF82" s="55"/>
      <c r="FG82" s="8"/>
      <c r="FI82" s="53"/>
      <c r="FJ82" s="54"/>
      <c r="FK82" s="54"/>
      <c r="FL82" s="52"/>
      <c r="FM82" s="54"/>
      <c r="FN82" s="54"/>
      <c r="FO82" s="53"/>
      <c r="FP82" s="55"/>
      <c r="FQ82" s="55"/>
      <c r="FT82" s="56"/>
      <c r="FU82" s="53"/>
      <c r="FV82" s="55"/>
      <c r="FW82" s="55"/>
      <c r="FY82" s="55"/>
      <c r="FZ82" s="55"/>
      <c r="GA82" s="8"/>
      <c r="GI82" s="58"/>
      <c r="GN82" s="56"/>
      <c r="GU82" s="8"/>
      <c r="HC82" s="58"/>
      <c r="HH82" s="56"/>
      <c r="HO82" s="8"/>
      <c r="HW82" s="58"/>
      <c r="IB82" s="56"/>
      <c r="II82" s="8"/>
      <c r="IQ82" s="58"/>
      <c r="IV82" s="56"/>
    </row>
    <row r="83" spans="1:256" s="52" customFormat="1" ht="13.5" customHeight="1" x14ac:dyDescent="0.25">
      <c r="A83" s="70"/>
      <c r="C83" s="8"/>
      <c r="D83" s="9"/>
      <c r="E83" s="53"/>
      <c r="F83" s="54"/>
      <c r="G83" s="55"/>
      <c r="I83" s="54"/>
      <c r="J83" s="55"/>
      <c r="K83" s="53"/>
      <c r="L83" s="55"/>
      <c r="M83" s="55"/>
      <c r="N83" s="9"/>
      <c r="O83" s="9"/>
      <c r="P83" s="56"/>
      <c r="Q83" s="53"/>
      <c r="R83" s="55"/>
      <c r="S83" s="55"/>
      <c r="T83" s="9"/>
      <c r="U83" s="55"/>
      <c r="V83" s="55"/>
      <c r="W83" s="8"/>
      <c r="X83" s="9"/>
      <c r="Y83" s="53"/>
      <c r="Z83" s="54"/>
      <c r="AA83" s="54"/>
      <c r="AC83" s="54"/>
      <c r="AD83" s="54"/>
      <c r="AE83" s="53"/>
      <c r="AF83" s="55"/>
      <c r="AG83" s="55"/>
      <c r="AH83" s="9"/>
      <c r="AI83" s="9"/>
      <c r="AJ83" s="56"/>
      <c r="AK83" s="53"/>
      <c r="AL83" s="9"/>
      <c r="AM83" s="55"/>
      <c r="AN83" s="9"/>
      <c r="AO83" s="55"/>
      <c r="AP83" s="55"/>
      <c r="AQ83" s="8"/>
      <c r="AR83" s="9"/>
      <c r="AS83" s="53"/>
      <c r="AT83" s="54"/>
      <c r="AU83" s="54"/>
      <c r="AW83" s="54"/>
      <c r="AX83" s="54"/>
      <c r="AY83" s="53"/>
      <c r="AZ83" s="55"/>
      <c r="BA83" s="55"/>
      <c r="BB83" s="9"/>
      <c r="BC83" s="9"/>
      <c r="BD83" s="56"/>
      <c r="BE83" s="53"/>
      <c r="BF83" s="55"/>
      <c r="BG83" s="55"/>
      <c r="BH83" s="9"/>
      <c r="BI83" s="55"/>
      <c r="BJ83" s="55"/>
      <c r="BK83" s="8"/>
      <c r="BL83" s="9"/>
      <c r="BM83" s="53"/>
      <c r="BN83" s="54"/>
      <c r="BO83" s="54"/>
      <c r="BQ83" s="54"/>
      <c r="BR83" s="54"/>
      <c r="BS83" s="53"/>
      <c r="BT83" s="55"/>
      <c r="BU83" s="55"/>
      <c r="BV83" s="9"/>
      <c r="BW83" s="9"/>
      <c r="BX83" s="56"/>
      <c r="BY83" s="53"/>
      <c r="BZ83" s="55"/>
      <c r="CA83" s="55"/>
      <c r="CB83" s="9"/>
      <c r="CC83" s="55"/>
      <c r="CD83" s="55"/>
      <c r="CE83" s="53"/>
      <c r="CF83" s="9"/>
      <c r="CG83" s="53"/>
      <c r="CH83" s="54"/>
      <c r="CI83" s="54"/>
      <c r="CK83" s="54"/>
      <c r="CL83" s="54"/>
      <c r="CM83" s="53"/>
      <c r="CN83" s="55"/>
      <c r="CO83" s="55"/>
      <c r="CP83" s="9"/>
      <c r="CQ83" s="9"/>
      <c r="CR83" s="56"/>
      <c r="CS83" s="53"/>
      <c r="CT83" s="55"/>
      <c r="CU83" s="55"/>
      <c r="CV83" s="9"/>
      <c r="CW83" s="55"/>
      <c r="CX83" s="55"/>
      <c r="CY83" s="8"/>
      <c r="CZ83" s="9"/>
      <c r="DA83" s="53"/>
      <c r="DB83" s="54"/>
      <c r="DC83" s="54"/>
      <c r="DE83" s="54"/>
      <c r="DF83" s="54"/>
      <c r="DG83" s="53"/>
      <c r="DH83" s="55"/>
      <c r="DI83" s="55"/>
      <c r="DJ83" s="9"/>
      <c r="DK83" s="9"/>
      <c r="DL83" s="56"/>
      <c r="DM83" s="53"/>
      <c r="DN83" s="55"/>
      <c r="DO83" s="55"/>
      <c r="DP83" s="9"/>
      <c r="DQ83" s="55"/>
      <c r="DR83" s="55"/>
      <c r="DS83" s="8"/>
      <c r="DT83" s="9"/>
      <c r="DU83" s="53"/>
      <c r="DV83" s="54"/>
      <c r="DW83" s="54"/>
      <c r="DY83" s="54"/>
      <c r="DZ83" s="54"/>
      <c r="EA83" s="53"/>
      <c r="EB83" s="9"/>
      <c r="EC83" s="57"/>
      <c r="ED83" s="9"/>
      <c r="EE83" s="9"/>
      <c r="EF83" s="56"/>
      <c r="EG83" s="53"/>
      <c r="EH83" s="55"/>
      <c r="EI83" s="55"/>
      <c r="EJ83" s="9"/>
      <c r="EK83" s="55"/>
      <c r="EL83" s="55"/>
      <c r="EM83" s="8"/>
      <c r="EN83" s="9"/>
      <c r="EO83" s="53"/>
      <c r="EP83" s="54"/>
      <c r="EQ83" s="54"/>
      <c r="ES83" s="54"/>
      <c r="ET83" s="54"/>
      <c r="EU83" s="53"/>
      <c r="EV83" s="55"/>
      <c r="EW83" s="55"/>
      <c r="EX83" s="9"/>
      <c r="EY83" s="9"/>
      <c r="EZ83" s="56"/>
      <c r="FA83" s="53"/>
      <c r="FB83" s="55"/>
      <c r="FC83" s="55"/>
      <c r="FD83" s="9"/>
      <c r="FE83" s="55"/>
      <c r="FF83" s="55"/>
      <c r="FG83" s="8"/>
      <c r="FH83" s="9"/>
      <c r="FI83" s="53"/>
      <c r="FJ83" s="54"/>
      <c r="FK83" s="54"/>
      <c r="FM83" s="54"/>
      <c r="FN83" s="54"/>
      <c r="FO83" s="53"/>
      <c r="FP83" s="55"/>
      <c r="FQ83" s="55"/>
      <c r="FR83" s="9"/>
      <c r="FS83" s="9"/>
      <c r="FT83" s="56"/>
      <c r="FU83" s="53"/>
      <c r="FV83" s="55"/>
      <c r="FW83" s="55"/>
      <c r="FX83" s="9"/>
      <c r="FY83" s="55"/>
      <c r="FZ83" s="55"/>
      <c r="GA83" s="66"/>
      <c r="GI83" s="63"/>
      <c r="GN83" s="64"/>
      <c r="GU83" s="66"/>
      <c r="HC83" s="63"/>
      <c r="HH83" s="64"/>
      <c r="HO83" s="66"/>
      <c r="HW83" s="63"/>
      <c r="IB83" s="64"/>
      <c r="II83" s="66"/>
      <c r="IQ83" s="63"/>
      <c r="IV83" s="64"/>
    </row>
    <row r="84" spans="1:256" s="52" customFormat="1" ht="13.5" customHeight="1" x14ac:dyDescent="0.25">
      <c r="A84" s="70"/>
      <c r="C84" s="8"/>
      <c r="D84" s="9"/>
      <c r="E84" s="53"/>
      <c r="F84" s="54"/>
      <c r="G84" s="55"/>
      <c r="I84" s="54"/>
      <c r="J84" s="55"/>
      <c r="K84" s="53"/>
      <c r="L84" s="55"/>
      <c r="M84" s="55"/>
      <c r="N84" s="9"/>
      <c r="O84" s="9"/>
      <c r="P84" s="56"/>
      <c r="Q84" s="53"/>
      <c r="R84" s="55"/>
      <c r="S84" s="55"/>
      <c r="T84" s="9"/>
      <c r="U84" s="55"/>
      <c r="V84" s="55"/>
      <c r="W84" s="8"/>
      <c r="X84" s="9"/>
      <c r="Y84" s="53"/>
      <c r="Z84" s="54"/>
      <c r="AA84" s="54"/>
      <c r="AC84" s="54"/>
      <c r="AD84" s="54"/>
      <c r="AE84" s="53"/>
      <c r="AF84" s="55"/>
      <c r="AG84" s="55"/>
      <c r="AH84" s="9"/>
      <c r="AI84" s="9"/>
      <c r="AJ84" s="56"/>
      <c r="AK84" s="53"/>
      <c r="AL84" s="9"/>
      <c r="AM84" s="55"/>
      <c r="AN84" s="9"/>
      <c r="AO84" s="55"/>
      <c r="AP84" s="55"/>
      <c r="AQ84" s="8"/>
      <c r="AR84" s="9"/>
      <c r="AS84" s="53"/>
      <c r="AT84" s="54"/>
      <c r="AU84" s="54"/>
      <c r="AW84" s="54"/>
      <c r="AX84" s="54"/>
      <c r="AY84" s="53"/>
      <c r="AZ84" s="55"/>
      <c r="BA84" s="55"/>
      <c r="BB84" s="9"/>
      <c r="BC84" s="9"/>
      <c r="BD84" s="56"/>
      <c r="BE84" s="53"/>
      <c r="BF84" s="55"/>
      <c r="BG84" s="55"/>
      <c r="BH84" s="9"/>
      <c r="BI84" s="55"/>
      <c r="BJ84" s="55"/>
      <c r="BK84" s="8"/>
      <c r="BL84" s="9"/>
      <c r="BM84" s="53"/>
      <c r="BN84" s="54"/>
      <c r="BO84" s="54"/>
      <c r="BQ84" s="54"/>
      <c r="BR84" s="54"/>
      <c r="BS84" s="53"/>
      <c r="BT84" s="55"/>
      <c r="BU84" s="55"/>
      <c r="BV84" s="9"/>
      <c r="BW84" s="9"/>
      <c r="BX84" s="56"/>
      <c r="BY84" s="53"/>
      <c r="BZ84" s="55"/>
      <c r="CA84" s="55"/>
      <c r="CB84" s="9"/>
      <c r="CC84" s="55"/>
      <c r="CD84" s="55"/>
      <c r="CE84" s="53"/>
      <c r="CF84" s="9"/>
      <c r="CG84" s="53"/>
      <c r="CH84" s="54"/>
      <c r="CI84" s="54"/>
      <c r="CK84" s="54"/>
      <c r="CL84" s="54"/>
      <c r="CM84" s="53"/>
      <c r="CN84" s="55"/>
      <c r="CO84" s="55"/>
      <c r="CP84" s="9"/>
      <c r="CQ84" s="9"/>
      <c r="CR84" s="56"/>
      <c r="CS84" s="53"/>
      <c r="CT84" s="55"/>
      <c r="CU84" s="55"/>
      <c r="CV84" s="9"/>
      <c r="CW84" s="55"/>
      <c r="CX84" s="55"/>
      <c r="CY84" s="8"/>
      <c r="CZ84" s="9"/>
      <c r="DA84" s="53"/>
      <c r="DB84" s="54"/>
      <c r="DC84" s="54"/>
      <c r="DE84" s="54"/>
      <c r="DF84" s="54"/>
      <c r="DG84" s="53"/>
      <c r="DH84" s="55"/>
      <c r="DI84" s="55"/>
      <c r="DJ84" s="9"/>
      <c r="DK84" s="9"/>
      <c r="DL84" s="56"/>
      <c r="DM84" s="53"/>
      <c r="DN84" s="55"/>
      <c r="DO84" s="55"/>
      <c r="DP84" s="9"/>
      <c r="DQ84" s="55"/>
      <c r="DR84" s="55"/>
      <c r="DS84" s="8"/>
      <c r="DT84" s="9"/>
      <c r="DU84" s="53"/>
      <c r="DV84" s="54"/>
      <c r="DW84" s="54"/>
      <c r="DY84" s="54"/>
      <c r="DZ84" s="54"/>
      <c r="EA84" s="53"/>
      <c r="EB84" s="9"/>
      <c r="EC84" s="57"/>
      <c r="ED84" s="9"/>
      <c r="EE84" s="9"/>
      <c r="EF84" s="56"/>
      <c r="EG84" s="53"/>
      <c r="EH84" s="55"/>
      <c r="EI84" s="55"/>
      <c r="EJ84" s="9"/>
      <c r="EK84" s="55"/>
      <c r="EL84" s="55"/>
      <c r="EM84" s="8"/>
      <c r="EN84" s="9"/>
      <c r="EO84" s="53"/>
      <c r="EP84" s="54"/>
      <c r="EQ84" s="54"/>
      <c r="ES84" s="54"/>
      <c r="ET84" s="54"/>
      <c r="EU84" s="53"/>
      <c r="EV84" s="55"/>
      <c r="EW84" s="55"/>
      <c r="EX84" s="9"/>
      <c r="EY84" s="9"/>
      <c r="EZ84" s="56"/>
      <c r="FA84" s="53"/>
      <c r="FB84" s="55"/>
      <c r="FC84" s="55"/>
      <c r="FD84" s="9"/>
      <c r="FE84" s="55"/>
      <c r="FF84" s="55"/>
      <c r="FG84" s="8"/>
      <c r="FH84" s="9"/>
      <c r="FI84" s="53"/>
      <c r="FJ84" s="54"/>
      <c r="FK84" s="54"/>
      <c r="FM84" s="54"/>
      <c r="FN84" s="54"/>
      <c r="FO84" s="53"/>
      <c r="FP84" s="55"/>
      <c r="FQ84" s="55"/>
      <c r="FR84" s="9"/>
      <c r="FS84" s="9"/>
      <c r="FT84" s="56"/>
      <c r="FU84" s="53"/>
      <c r="FV84" s="55"/>
      <c r="FW84" s="55"/>
      <c r="FX84" s="9"/>
      <c r="FY84" s="55"/>
      <c r="FZ84" s="55"/>
      <c r="GA84" s="66"/>
      <c r="GI84" s="63"/>
      <c r="GN84" s="64"/>
      <c r="GU84" s="66"/>
      <c r="HC84" s="63"/>
      <c r="HH84" s="64"/>
      <c r="HO84" s="66"/>
      <c r="HW84" s="63"/>
      <c r="IB84" s="64"/>
      <c r="II84" s="66"/>
      <c r="IQ84" s="63"/>
      <c r="IV84" s="64"/>
    </row>
    <row r="85" spans="1:256" s="52" customFormat="1" ht="13.5" customHeight="1" x14ac:dyDescent="0.25">
      <c r="A85" s="70"/>
      <c r="C85" s="8"/>
      <c r="D85" s="9"/>
      <c r="E85" s="53"/>
      <c r="F85" s="54"/>
      <c r="G85" s="55"/>
      <c r="I85" s="54"/>
      <c r="J85" s="55"/>
      <c r="K85" s="53"/>
      <c r="L85" s="55"/>
      <c r="M85" s="55"/>
      <c r="N85" s="9"/>
      <c r="O85" s="9"/>
      <c r="P85" s="56"/>
      <c r="Q85" s="53"/>
      <c r="R85" s="55"/>
      <c r="S85" s="55"/>
      <c r="T85" s="9"/>
      <c r="U85" s="55"/>
      <c r="V85" s="55"/>
      <c r="W85" s="8"/>
      <c r="X85" s="9"/>
      <c r="Y85" s="53"/>
      <c r="Z85" s="54"/>
      <c r="AA85" s="54"/>
      <c r="AC85" s="54"/>
      <c r="AD85" s="54"/>
      <c r="AE85" s="53"/>
      <c r="AF85" s="55"/>
      <c r="AG85" s="55"/>
      <c r="AH85" s="9"/>
      <c r="AI85" s="9"/>
      <c r="AJ85" s="56"/>
      <c r="AK85" s="53"/>
      <c r="AL85" s="9"/>
      <c r="AM85" s="55"/>
      <c r="AN85" s="9"/>
      <c r="AO85" s="55"/>
      <c r="AP85" s="55"/>
      <c r="AQ85" s="8"/>
      <c r="AR85" s="9"/>
      <c r="AS85" s="53"/>
      <c r="AT85" s="54"/>
      <c r="AU85" s="54"/>
      <c r="AW85" s="54"/>
      <c r="AX85" s="54"/>
      <c r="AY85" s="53"/>
      <c r="AZ85" s="55"/>
      <c r="BA85" s="55"/>
      <c r="BB85" s="9"/>
      <c r="BC85" s="9"/>
      <c r="BD85" s="56"/>
      <c r="BE85" s="53"/>
      <c r="BF85" s="55"/>
      <c r="BG85" s="55"/>
      <c r="BH85" s="9"/>
      <c r="BI85" s="55"/>
      <c r="BJ85" s="55"/>
      <c r="BK85" s="8"/>
      <c r="BL85" s="9"/>
      <c r="BM85" s="53"/>
      <c r="BN85" s="54"/>
      <c r="BO85" s="54"/>
      <c r="BQ85" s="54"/>
      <c r="BR85" s="54"/>
      <c r="BS85" s="53"/>
      <c r="BT85" s="55"/>
      <c r="BU85" s="55"/>
      <c r="BV85" s="9"/>
      <c r="BW85" s="9"/>
      <c r="BX85" s="56"/>
      <c r="BY85" s="53"/>
      <c r="BZ85" s="55"/>
      <c r="CA85" s="55"/>
      <c r="CB85" s="9"/>
      <c r="CC85" s="55"/>
      <c r="CD85" s="55"/>
      <c r="CE85" s="53"/>
      <c r="CF85" s="9"/>
      <c r="CG85" s="53"/>
      <c r="CH85" s="54"/>
      <c r="CI85" s="54"/>
      <c r="CK85" s="54"/>
      <c r="CL85" s="54"/>
      <c r="CM85" s="53"/>
      <c r="CN85" s="55"/>
      <c r="CO85" s="55"/>
      <c r="CP85" s="9"/>
      <c r="CQ85" s="9"/>
      <c r="CR85" s="56"/>
      <c r="CS85" s="53"/>
      <c r="CT85" s="55"/>
      <c r="CU85" s="55"/>
      <c r="CV85" s="9"/>
      <c r="CW85" s="55"/>
      <c r="CX85" s="55"/>
      <c r="CY85" s="8"/>
      <c r="CZ85" s="9"/>
      <c r="DA85" s="53"/>
      <c r="DB85" s="54"/>
      <c r="DC85" s="54"/>
      <c r="DE85" s="54"/>
      <c r="DF85" s="54"/>
      <c r="DG85" s="53"/>
      <c r="DH85" s="55"/>
      <c r="DI85" s="55"/>
      <c r="DJ85" s="9"/>
      <c r="DK85" s="9"/>
      <c r="DL85" s="56"/>
      <c r="DM85" s="53"/>
      <c r="DN85" s="55"/>
      <c r="DO85" s="55"/>
      <c r="DP85" s="9"/>
      <c r="DQ85" s="55"/>
      <c r="DR85" s="55"/>
      <c r="DS85" s="8"/>
      <c r="DT85" s="9"/>
      <c r="DU85" s="53"/>
      <c r="DV85" s="54"/>
      <c r="DW85" s="54"/>
      <c r="DY85" s="54"/>
      <c r="DZ85" s="54"/>
      <c r="EA85" s="53"/>
      <c r="EB85" s="9"/>
      <c r="EC85" s="57"/>
      <c r="ED85" s="9"/>
      <c r="EE85" s="9"/>
      <c r="EF85" s="56"/>
      <c r="EG85" s="53"/>
      <c r="EH85" s="55"/>
      <c r="EI85" s="55"/>
      <c r="EJ85" s="9"/>
      <c r="EK85" s="55"/>
      <c r="EL85" s="55"/>
      <c r="EM85" s="8"/>
      <c r="EN85" s="9"/>
      <c r="EO85" s="53"/>
      <c r="EP85" s="54"/>
      <c r="EQ85" s="54"/>
      <c r="ES85" s="54"/>
      <c r="ET85" s="54"/>
      <c r="EU85" s="53"/>
      <c r="EV85" s="55"/>
      <c r="EW85" s="55"/>
      <c r="EX85" s="9"/>
      <c r="EY85" s="9"/>
      <c r="EZ85" s="56"/>
      <c r="FA85" s="53"/>
      <c r="FB85" s="55"/>
      <c r="FC85" s="55"/>
      <c r="FD85" s="9"/>
      <c r="FE85" s="55"/>
      <c r="FF85" s="55"/>
      <c r="FG85" s="8"/>
      <c r="FH85" s="9"/>
      <c r="FI85" s="53"/>
      <c r="FJ85" s="54"/>
      <c r="FK85" s="54"/>
      <c r="FM85" s="54"/>
      <c r="FN85" s="54"/>
      <c r="FO85" s="53"/>
      <c r="FP85" s="55"/>
      <c r="FQ85" s="55"/>
      <c r="FR85" s="9"/>
      <c r="FS85" s="9"/>
      <c r="FT85" s="56"/>
      <c r="FU85" s="53"/>
      <c r="FV85" s="55"/>
      <c r="FW85" s="55"/>
      <c r="FX85" s="9"/>
      <c r="FY85" s="55"/>
      <c r="FZ85" s="55"/>
      <c r="GA85" s="66"/>
      <c r="GI85" s="63"/>
      <c r="GN85" s="64"/>
      <c r="GU85" s="66"/>
      <c r="HC85" s="63"/>
      <c r="HH85" s="64"/>
      <c r="HO85" s="66"/>
      <c r="HW85" s="63"/>
      <c r="IB85" s="64"/>
      <c r="II85" s="66"/>
      <c r="IQ85" s="63"/>
      <c r="IV85" s="64"/>
    </row>
    <row r="86" spans="1:256" s="52" customFormat="1" ht="13.5" customHeight="1" x14ac:dyDescent="0.25">
      <c r="A86" s="70"/>
      <c r="C86" s="8"/>
      <c r="D86" s="9"/>
      <c r="E86" s="53"/>
      <c r="F86" s="54"/>
      <c r="G86" s="55"/>
      <c r="I86" s="54"/>
      <c r="J86" s="55"/>
      <c r="K86" s="53"/>
      <c r="L86" s="55"/>
      <c r="M86" s="55"/>
      <c r="N86" s="9"/>
      <c r="O86" s="9"/>
      <c r="P86" s="56"/>
      <c r="Q86" s="53"/>
      <c r="R86" s="55"/>
      <c r="S86" s="55"/>
      <c r="T86" s="9"/>
      <c r="U86" s="55"/>
      <c r="V86" s="55"/>
      <c r="W86" s="8"/>
      <c r="X86" s="9"/>
      <c r="Y86" s="53"/>
      <c r="Z86" s="54"/>
      <c r="AA86" s="54"/>
      <c r="AC86" s="54"/>
      <c r="AD86" s="54"/>
      <c r="AE86" s="53"/>
      <c r="AF86" s="55"/>
      <c r="AG86" s="55"/>
      <c r="AH86" s="9"/>
      <c r="AI86" s="9"/>
      <c r="AJ86" s="56"/>
      <c r="AK86" s="53"/>
      <c r="AL86" s="9"/>
      <c r="AM86" s="55"/>
      <c r="AN86" s="9"/>
      <c r="AO86" s="55"/>
      <c r="AP86" s="55"/>
      <c r="AQ86" s="8"/>
      <c r="AR86" s="9"/>
      <c r="AS86" s="53"/>
      <c r="AT86" s="54"/>
      <c r="AU86" s="54"/>
      <c r="AW86" s="54"/>
      <c r="AX86" s="54"/>
      <c r="AY86" s="53"/>
      <c r="AZ86" s="55"/>
      <c r="BA86" s="55"/>
      <c r="BB86" s="9"/>
      <c r="BC86" s="9"/>
      <c r="BD86" s="56"/>
      <c r="BE86" s="53"/>
      <c r="BF86" s="55"/>
      <c r="BG86" s="55"/>
      <c r="BH86" s="9"/>
      <c r="BI86" s="55"/>
      <c r="BJ86" s="55"/>
      <c r="BK86" s="8"/>
      <c r="BL86" s="9"/>
      <c r="BM86" s="53"/>
      <c r="BN86" s="54"/>
      <c r="BO86" s="54"/>
      <c r="BQ86" s="54"/>
      <c r="BR86" s="54"/>
      <c r="BS86" s="53"/>
      <c r="BT86" s="55"/>
      <c r="BU86" s="55"/>
      <c r="BV86" s="9"/>
      <c r="BW86" s="9"/>
      <c r="BX86" s="56"/>
      <c r="BY86" s="53"/>
      <c r="BZ86" s="55"/>
      <c r="CA86" s="55"/>
      <c r="CB86" s="9"/>
      <c r="CC86" s="55"/>
      <c r="CD86" s="55"/>
      <c r="CE86" s="53"/>
      <c r="CF86" s="9"/>
      <c r="CG86" s="53"/>
      <c r="CH86" s="54"/>
      <c r="CI86" s="54"/>
      <c r="CK86" s="54"/>
      <c r="CL86" s="54"/>
      <c r="CM86" s="53"/>
      <c r="CN86" s="55"/>
      <c r="CO86" s="55"/>
      <c r="CP86" s="9"/>
      <c r="CQ86" s="9"/>
      <c r="CR86" s="56"/>
      <c r="CS86" s="53"/>
      <c r="CT86" s="55"/>
      <c r="CU86" s="55"/>
      <c r="CV86" s="9"/>
      <c r="CW86" s="55"/>
      <c r="CX86" s="55"/>
      <c r="CY86" s="8"/>
      <c r="CZ86" s="9"/>
      <c r="DA86" s="53"/>
      <c r="DB86" s="54"/>
      <c r="DC86" s="54"/>
      <c r="DE86" s="54"/>
      <c r="DF86" s="54"/>
      <c r="DG86" s="53"/>
      <c r="DH86" s="55"/>
      <c r="DI86" s="55"/>
      <c r="DJ86" s="9"/>
      <c r="DK86" s="9"/>
      <c r="DL86" s="56"/>
      <c r="DM86" s="53"/>
      <c r="DN86" s="55"/>
      <c r="DO86" s="55"/>
      <c r="DP86" s="9"/>
      <c r="DQ86" s="55"/>
      <c r="DR86" s="55"/>
      <c r="DS86" s="8"/>
      <c r="DT86" s="9"/>
      <c r="DU86" s="53"/>
      <c r="DV86" s="54"/>
      <c r="DW86" s="54"/>
      <c r="DY86" s="54"/>
      <c r="DZ86" s="54"/>
      <c r="EA86" s="53"/>
      <c r="EB86" s="9"/>
      <c r="EC86" s="57"/>
      <c r="ED86" s="9"/>
      <c r="EE86" s="9"/>
      <c r="EF86" s="56"/>
      <c r="EG86" s="53"/>
      <c r="EH86" s="55"/>
      <c r="EI86" s="55"/>
      <c r="EJ86" s="9"/>
      <c r="EK86" s="55"/>
      <c r="EL86" s="55"/>
      <c r="EM86" s="8"/>
      <c r="EN86" s="9"/>
      <c r="EO86" s="53"/>
      <c r="EP86" s="54"/>
      <c r="EQ86" s="54"/>
      <c r="ES86" s="54"/>
      <c r="ET86" s="54"/>
      <c r="EU86" s="53"/>
      <c r="EV86" s="55"/>
      <c r="EW86" s="55"/>
      <c r="EX86" s="9"/>
      <c r="EY86" s="9"/>
      <c r="EZ86" s="56"/>
      <c r="FA86" s="53"/>
      <c r="FB86" s="55"/>
      <c r="FC86" s="55"/>
      <c r="FD86" s="9"/>
      <c r="FE86" s="55"/>
      <c r="FF86" s="55"/>
      <c r="FG86" s="8"/>
      <c r="FH86" s="9"/>
      <c r="FI86" s="53"/>
      <c r="FJ86" s="54"/>
      <c r="FK86" s="54"/>
      <c r="FM86" s="54"/>
      <c r="FN86" s="54"/>
      <c r="FO86" s="53"/>
      <c r="FP86" s="55"/>
      <c r="FQ86" s="55"/>
      <c r="FR86" s="9"/>
      <c r="FS86" s="9"/>
      <c r="FT86" s="56"/>
      <c r="FU86" s="53"/>
      <c r="FV86" s="55"/>
      <c r="FW86" s="55"/>
      <c r="FX86" s="9"/>
      <c r="FY86" s="55"/>
      <c r="FZ86" s="55"/>
      <c r="GA86" s="66"/>
      <c r="GI86" s="63"/>
      <c r="GN86" s="64"/>
      <c r="GU86" s="66"/>
      <c r="HC86" s="63"/>
      <c r="HH86" s="64"/>
      <c r="HO86" s="66"/>
      <c r="HW86" s="63"/>
      <c r="IB86" s="64"/>
      <c r="II86" s="66"/>
      <c r="IQ86" s="63"/>
      <c r="IV86" s="64"/>
    </row>
    <row r="87" spans="1:256" s="52" customFormat="1" ht="13.5" customHeight="1" x14ac:dyDescent="0.25">
      <c r="A87" s="70"/>
      <c r="C87" s="8"/>
      <c r="D87" s="9"/>
      <c r="E87" s="53"/>
      <c r="F87" s="54"/>
      <c r="G87" s="55"/>
      <c r="I87" s="54"/>
      <c r="J87" s="55"/>
      <c r="K87" s="53"/>
      <c r="L87" s="55"/>
      <c r="M87" s="55"/>
      <c r="N87" s="9"/>
      <c r="O87" s="9"/>
      <c r="P87" s="56"/>
      <c r="Q87" s="53"/>
      <c r="R87" s="55"/>
      <c r="S87" s="55"/>
      <c r="T87" s="9"/>
      <c r="U87" s="55"/>
      <c r="V87" s="55"/>
      <c r="W87" s="8"/>
      <c r="X87" s="9"/>
      <c r="Y87" s="53"/>
      <c r="Z87" s="54"/>
      <c r="AA87" s="54"/>
      <c r="AC87" s="54"/>
      <c r="AD87" s="54"/>
      <c r="AE87" s="53"/>
      <c r="AF87" s="55"/>
      <c r="AG87" s="55"/>
      <c r="AH87" s="9"/>
      <c r="AI87" s="9"/>
      <c r="AJ87" s="56"/>
      <c r="AK87" s="53"/>
      <c r="AL87" s="9"/>
      <c r="AM87" s="55"/>
      <c r="AN87" s="9"/>
      <c r="AO87" s="55"/>
      <c r="AP87" s="55"/>
      <c r="AQ87" s="8"/>
      <c r="AR87" s="9"/>
      <c r="AS87" s="53"/>
      <c r="AT87" s="54"/>
      <c r="AU87" s="54"/>
      <c r="AW87" s="54"/>
      <c r="AX87" s="54"/>
      <c r="AY87" s="53"/>
      <c r="AZ87" s="55"/>
      <c r="BA87" s="55"/>
      <c r="BB87" s="9"/>
      <c r="BC87" s="9"/>
      <c r="BD87" s="56"/>
      <c r="BE87" s="53"/>
      <c r="BF87" s="55"/>
      <c r="BG87" s="55"/>
      <c r="BH87" s="9"/>
      <c r="BI87" s="55"/>
      <c r="BJ87" s="55"/>
      <c r="BK87" s="8"/>
      <c r="BL87" s="9"/>
      <c r="BM87" s="53"/>
      <c r="BN87" s="54"/>
      <c r="BO87" s="54"/>
      <c r="BQ87" s="54"/>
      <c r="BR87" s="54"/>
      <c r="BS87" s="53"/>
      <c r="BT87" s="55"/>
      <c r="BU87" s="55"/>
      <c r="BV87" s="9"/>
      <c r="BW87" s="9"/>
      <c r="BX87" s="56"/>
      <c r="BY87" s="53"/>
      <c r="BZ87" s="55"/>
      <c r="CA87" s="55"/>
      <c r="CB87" s="9"/>
      <c r="CC87" s="55"/>
      <c r="CD87" s="55"/>
      <c r="CE87" s="53"/>
      <c r="CF87" s="9"/>
      <c r="CG87" s="53"/>
      <c r="CH87" s="54"/>
      <c r="CI87" s="54"/>
      <c r="CK87" s="54"/>
      <c r="CL87" s="54"/>
      <c r="CM87" s="53"/>
      <c r="CN87" s="55"/>
      <c r="CO87" s="55"/>
      <c r="CP87" s="9"/>
      <c r="CQ87" s="9"/>
      <c r="CR87" s="56"/>
      <c r="CS87" s="53"/>
      <c r="CT87" s="55"/>
      <c r="CU87" s="55"/>
      <c r="CV87" s="9"/>
      <c r="CW87" s="55"/>
      <c r="CX87" s="55"/>
      <c r="CY87" s="8"/>
      <c r="CZ87" s="9"/>
      <c r="DA87" s="53"/>
      <c r="DB87" s="54"/>
      <c r="DC87" s="54"/>
      <c r="DE87" s="54"/>
      <c r="DF87" s="54"/>
      <c r="DG87" s="53"/>
      <c r="DH87" s="55"/>
      <c r="DI87" s="55"/>
      <c r="DJ87" s="9"/>
      <c r="DK87" s="9"/>
      <c r="DL87" s="56"/>
      <c r="DM87" s="53"/>
      <c r="DN87" s="55"/>
      <c r="DO87" s="55"/>
      <c r="DP87" s="9"/>
      <c r="DQ87" s="55"/>
      <c r="DR87" s="55"/>
      <c r="DS87" s="8"/>
      <c r="DT87" s="9"/>
      <c r="DU87" s="53"/>
      <c r="DV87" s="54"/>
      <c r="DW87" s="54"/>
      <c r="DY87" s="54"/>
      <c r="DZ87" s="54"/>
      <c r="EA87" s="53"/>
      <c r="EB87" s="9"/>
      <c r="EC87" s="57"/>
      <c r="ED87" s="9"/>
      <c r="EE87" s="9"/>
      <c r="EF87" s="56"/>
      <c r="EG87" s="53"/>
      <c r="EH87" s="55"/>
      <c r="EI87" s="55"/>
      <c r="EJ87" s="9"/>
      <c r="EK87" s="55"/>
      <c r="EL87" s="55"/>
      <c r="EM87" s="8"/>
      <c r="EN87" s="9"/>
      <c r="EO87" s="53"/>
      <c r="EP87" s="54"/>
      <c r="EQ87" s="54"/>
      <c r="ES87" s="54"/>
      <c r="ET87" s="54"/>
      <c r="EU87" s="53"/>
      <c r="EV87" s="55"/>
      <c r="EW87" s="55"/>
      <c r="EX87" s="9"/>
      <c r="EY87" s="9"/>
      <c r="EZ87" s="56"/>
      <c r="FA87" s="53"/>
      <c r="FB87" s="55"/>
      <c r="FC87" s="55"/>
      <c r="FD87" s="9"/>
      <c r="FE87" s="55"/>
      <c r="FF87" s="55"/>
      <c r="FG87" s="8"/>
      <c r="FH87" s="9"/>
      <c r="FI87" s="53"/>
      <c r="FJ87" s="54"/>
      <c r="FK87" s="54"/>
      <c r="FM87" s="54"/>
      <c r="FN87" s="54"/>
      <c r="FO87" s="53"/>
      <c r="FP87" s="55"/>
      <c r="FQ87" s="55"/>
      <c r="FR87" s="9"/>
      <c r="FS87" s="9"/>
      <c r="FT87" s="56"/>
      <c r="FU87" s="53"/>
      <c r="FV87" s="55"/>
      <c r="FW87" s="55"/>
      <c r="FX87" s="9"/>
      <c r="FY87" s="55"/>
      <c r="FZ87" s="55"/>
      <c r="GA87" s="66"/>
      <c r="GI87" s="63"/>
      <c r="GN87" s="64"/>
      <c r="GU87" s="66"/>
      <c r="HC87" s="63"/>
      <c r="HH87" s="64"/>
      <c r="HO87" s="66"/>
      <c r="HW87" s="63"/>
      <c r="IB87" s="64"/>
      <c r="II87" s="66"/>
      <c r="IQ87" s="63"/>
      <c r="IV87" s="64"/>
    </row>
    <row r="88" spans="1:256" s="52" customFormat="1" ht="13.5" customHeight="1" x14ac:dyDescent="0.25">
      <c r="A88" s="70"/>
      <c r="C88" s="8"/>
      <c r="D88" s="9"/>
      <c r="E88" s="53"/>
      <c r="F88" s="54"/>
      <c r="G88" s="55"/>
      <c r="I88" s="54"/>
      <c r="J88" s="55"/>
      <c r="K88" s="53"/>
      <c r="L88" s="55"/>
      <c r="M88" s="55"/>
      <c r="N88" s="9"/>
      <c r="O88" s="9"/>
      <c r="P88" s="56"/>
      <c r="Q88" s="53"/>
      <c r="R88" s="55"/>
      <c r="S88" s="55"/>
      <c r="T88" s="9"/>
      <c r="U88" s="55"/>
      <c r="V88" s="55"/>
      <c r="W88" s="8"/>
      <c r="X88" s="9"/>
      <c r="Y88" s="53"/>
      <c r="Z88" s="54"/>
      <c r="AA88" s="54"/>
      <c r="AC88" s="54"/>
      <c r="AD88" s="54"/>
      <c r="AE88" s="53"/>
      <c r="AF88" s="55"/>
      <c r="AG88" s="55"/>
      <c r="AH88" s="9"/>
      <c r="AI88" s="9"/>
      <c r="AJ88" s="56"/>
      <c r="AK88" s="53"/>
      <c r="AL88" s="9"/>
      <c r="AM88" s="55"/>
      <c r="AN88" s="9"/>
      <c r="AO88" s="55"/>
      <c r="AP88" s="55"/>
      <c r="AQ88" s="8"/>
      <c r="AR88" s="9"/>
      <c r="AS88" s="53"/>
      <c r="AT88" s="54"/>
      <c r="AU88" s="54"/>
      <c r="AW88" s="54"/>
      <c r="AX88" s="54"/>
      <c r="AY88" s="53"/>
      <c r="AZ88" s="55"/>
      <c r="BA88" s="55"/>
      <c r="BB88" s="9"/>
      <c r="BC88" s="9"/>
      <c r="BD88" s="56"/>
      <c r="BE88" s="53"/>
      <c r="BF88" s="55"/>
      <c r="BG88" s="55"/>
      <c r="BH88" s="9"/>
      <c r="BI88" s="55"/>
      <c r="BJ88" s="55"/>
      <c r="BK88" s="8"/>
      <c r="BL88" s="9"/>
      <c r="BM88" s="53"/>
      <c r="BN88" s="54"/>
      <c r="BO88" s="54"/>
      <c r="BQ88" s="54"/>
      <c r="BR88" s="54"/>
      <c r="BS88" s="53"/>
      <c r="BT88" s="55"/>
      <c r="BU88" s="55"/>
      <c r="BV88" s="9"/>
      <c r="BW88" s="9"/>
      <c r="BX88" s="56"/>
      <c r="BY88" s="53"/>
      <c r="BZ88" s="55"/>
      <c r="CA88" s="55"/>
      <c r="CB88" s="9"/>
      <c r="CC88" s="55"/>
      <c r="CD88" s="55"/>
      <c r="CE88" s="53"/>
      <c r="CF88" s="9"/>
      <c r="CG88" s="53"/>
      <c r="CH88" s="54"/>
      <c r="CI88" s="54"/>
      <c r="CK88" s="54"/>
      <c r="CL88" s="54"/>
      <c r="CM88" s="53"/>
      <c r="CN88" s="55"/>
      <c r="CO88" s="55"/>
      <c r="CP88" s="9"/>
      <c r="CQ88" s="9"/>
      <c r="CR88" s="56"/>
      <c r="CS88" s="53"/>
      <c r="CT88" s="55"/>
      <c r="CU88" s="55"/>
      <c r="CV88" s="9"/>
      <c r="CW88" s="55"/>
      <c r="CX88" s="55"/>
      <c r="CY88" s="8"/>
      <c r="CZ88" s="9"/>
      <c r="DA88" s="53"/>
      <c r="DB88" s="54"/>
      <c r="DC88" s="54"/>
      <c r="DE88" s="54"/>
      <c r="DF88" s="54"/>
      <c r="DG88" s="53"/>
      <c r="DH88" s="55"/>
      <c r="DI88" s="55"/>
      <c r="DJ88" s="9"/>
      <c r="DK88" s="9"/>
      <c r="DL88" s="56"/>
      <c r="DM88" s="53"/>
      <c r="DN88" s="55"/>
      <c r="DO88" s="55"/>
      <c r="DP88" s="9"/>
      <c r="DQ88" s="55"/>
      <c r="DR88" s="55"/>
      <c r="DS88" s="8"/>
      <c r="DT88" s="9"/>
      <c r="DU88" s="53"/>
      <c r="DV88" s="54"/>
      <c r="DW88" s="54"/>
      <c r="DY88" s="54"/>
      <c r="DZ88" s="54"/>
      <c r="EA88" s="53"/>
      <c r="EB88" s="9"/>
      <c r="EC88" s="57"/>
      <c r="ED88" s="9"/>
      <c r="EE88" s="9"/>
      <c r="EF88" s="56"/>
      <c r="EG88" s="53"/>
      <c r="EH88" s="55"/>
      <c r="EI88" s="55"/>
      <c r="EJ88" s="9"/>
      <c r="EK88" s="55"/>
      <c r="EL88" s="55"/>
      <c r="EM88" s="8"/>
      <c r="EN88" s="9"/>
      <c r="EO88" s="53"/>
      <c r="EP88" s="54"/>
      <c r="EQ88" s="54"/>
      <c r="ES88" s="54"/>
      <c r="ET88" s="54"/>
      <c r="EU88" s="53"/>
      <c r="EV88" s="55"/>
      <c r="EW88" s="55"/>
      <c r="EX88" s="9"/>
      <c r="EY88" s="9"/>
      <c r="EZ88" s="56"/>
      <c r="FA88" s="53"/>
      <c r="FB88" s="55"/>
      <c r="FC88" s="55"/>
      <c r="FD88" s="9"/>
      <c r="FE88" s="55"/>
      <c r="FF88" s="55"/>
      <c r="FG88" s="8"/>
      <c r="FH88" s="9"/>
      <c r="FI88" s="53"/>
      <c r="FJ88" s="54"/>
      <c r="FK88" s="54"/>
      <c r="FM88" s="54"/>
      <c r="FN88" s="54"/>
      <c r="FO88" s="53"/>
      <c r="FP88" s="55"/>
      <c r="FQ88" s="55"/>
      <c r="FR88" s="9"/>
      <c r="FS88" s="9"/>
      <c r="FT88" s="56"/>
      <c r="FU88" s="53"/>
      <c r="FV88" s="55"/>
      <c r="FW88" s="55"/>
      <c r="FX88" s="9"/>
      <c r="FY88" s="55"/>
      <c r="FZ88" s="55"/>
      <c r="GA88" s="66"/>
      <c r="GI88" s="63"/>
      <c r="GN88" s="64"/>
      <c r="GU88" s="66"/>
      <c r="HC88" s="63"/>
      <c r="HH88" s="64"/>
      <c r="HO88" s="66"/>
      <c r="HW88" s="63"/>
      <c r="IB88" s="64"/>
      <c r="II88" s="66"/>
      <c r="IQ88" s="63"/>
      <c r="IV88" s="64"/>
    </row>
    <row r="89" spans="1:256" s="52" customFormat="1" ht="13.5" customHeight="1" x14ac:dyDescent="0.25">
      <c r="A89" s="70"/>
      <c r="C89" s="8"/>
      <c r="D89" s="9"/>
      <c r="E89" s="53"/>
      <c r="F89" s="54"/>
      <c r="G89" s="55"/>
      <c r="I89" s="54"/>
      <c r="J89" s="55"/>
      <c r="K89" s="53"/>
      <c r="L89" s="55"/>
      <c r="M89" s="55"/>
      <c r="N89" s="9"/>
      <c r="O89" s="9"/>
      <c r="P89" s="56"/>
      <c r="Q89" s="53"/>
      <c r="R89" s="55"/>
      <c r="S89" s="55"/>
      <c r="T89" s="9"/>
      <c r="U89" s="55"/>
      <c r="V89" s="55"/>
      <c r="W89" s="8"/>
      <c r="X89" s="9"/>
      <c r="Y89" s="53"/>
      <c r="Z89" s="54"/>
      <c r="AA89" s="54"/>
      <c r="AC89" s="54"/>
      <c r="AD89" s="54"/>
      <c r="AE89" s="53"/>
      <c r="AF89" s="55"/>
      <c r="AG89" s="55"/>
      <c r="AH89" s="9"/>
      <c r="AI89" s="9"/>
      <c r="AJ89" s="56"/>
      <c r="AK89" s="53"/>
      <c r="AL89" s="9"/>
      <c r="AM89" s="55"/>
      <c r="AN89" s="9"/>
      <c r="AO89" s="55"/>
      <c r="AP89" s="55"/>
      <c r="AQ89" s="8"/>
      <c r="AR89" s="9"/>
      <c r="AS89" s="53"/>
      <c r="AT89" s="54"/>
      <c r="AU89" s="54"/>
      <c r="AW89" s="54"/>
      <c r="AX89" s="54"/>
      <c r="AY89" s="53"/>
      <c r="AZ89" s="55"/>
      <c r="BA89" s="55"/>
      <c r="BB89" s="9"/>
      <c r="BC89" s="9"/>
      <c r="BD89" s="56"/>
      <c r="BE89" s="53"/>
      <c r="BF89" s="55"/>
      <c r="BG89" s="55"/>
      <c r="BH89" s="9"/>
      <c r="BI89" s="55"/>
      <c r="BJ89" s="55"/>
      <c r="BK89" s="8"/>
      <c r="BL89" s="9"/>
      <c r="BM89" s="53"/>
      <c r="BN89" s="54"/>
      <c r="BO89" s="54"/>
      <c r="BQ89" s="54"/>
      <c r="BR89" s="54"/>
      <c r="BS89" s="53"/>
      <c r="BT89" s="55"/>
      <c r="BU89" s="55"/>
      <c r="BV89" s="9"/>
      <c r="BW89" s="9"/>
      <c r="BX89" s="56"/>
      <c r="BY89" s="53"/>
      <c r="BZ89" s="55"/>
      <c r="CA89" s="55"/>
      <c r="CB89" s="9"/>
      <c r="CC89" s="55"/>
      <c r="CD89" s="55"/>
      <c r="CE89" s="53"/>
      <c r="CF89" s="9"/>
      <c r="CG89" s="53"/>
      <c r="CH89" s="54"/>
      <c r="CI89" s="54"/>
      <c r="CK89" s="54"/>
      <c r="CL89" s="54"/>
      <c r="CM89" s="53"/>
      <c r="CN89" s="55"/>
      <c r="CO89" s="55"/>
      <c r="CP89" s="9"/>
      <c r="CQ89" s="9"/>
      <c r="CR89" s="56"/>
      <c r="CS89" s="53"/>
      <c r="CT89" s="55"/>
      <c r="CU89" s="55"/>
      <c r="CV89" s="9"/>
      <c r="CW89" s="55"/>
      <c r="CX89" s="55"/>
      <c r="CY89" s="8"/>
      <c r="CZ89" s="9"/>
      <c r="DA89" s="53"/>
      <c r="DB89" s="54"/>
      <c r="DC89" s="54"/>
      <c r="DE89" s="54"/>
      <c r="DF89" s="54"/>
      <c r="DG89" s="53"/>
      <c r="DH89" s="55"/>
      <c r="DI89" s="55"/>
      <c r="DJ89" s="9"/>
      <c r="DK89" s="9"/>
      <c r="DL89" s="56"/>
      <c r="DM89" s="53"/>
      <c r="DN89" s="55"/>
      <c r="DO89" s="55"/>
      <c r="DP89" s="9"/>
      <c r="DQ89" s="55"/>
      <c r="DR89" s="55"/>
      <c r="DS89" s="8"/>
      <c r="DT89" s="9"/>
      <c r="DU89" s="53"/>
      <c r="DV89" s="54"/>
      <c r="DW89" s="54"/>
      <c r="DY89" s="54"/>
      <c r="DZ89" s="54"/>
      <c r="EA89" s="53"/>
      <c r="EB89" s="9"/>
      <c r="EC89" s="57"/>
      <c r="ED89" s="9"/>
      <c r="EE89" s="9"/>
      <c r="EF89" s="56"/>
      <c r="EG89" s="53"/>
      <c r="EH89" s="55"/>
      <c r="EI89" s="55"/>
      <c r="EJ89" s="9"/>
      <c r="EK89" s="55"/>
      <c r="EL89" s="55"/>
      <c r="EM89" s="8"/>
      <c r="EN89" s="9"/>
      <c r="EO89" s="53"/>
      <c r="EP89" s="54"/>
      <c r="EQ89" s="54"/>
      <c r="ES89" s="54"/>
      <c r="ET89" s="54"/>
      <c r="EU89" s="53"/>
      <c r="EV89" s="55"/>
      <c r="EW89" s="55"/>
      <c r="EX89" s="9"/>
      <c r="EY89" s="9"/>
      <c r="EZ89" s="56"/>
      <c r="FA89" s="53"/>
      <c r="FB89" s="55"/>
      <c r="FC89" s="55"/>
      <c r="FD89" s="9"/>
      <c r="FE89" s="55"/>
      <c r="FF89" s="55"/>
      <c r="FG89" s="8"/>
      <c r="FH89" s="9"/>
      <c r="FI89" s="53"/>
      <c r="FJ89" s="54"/>
      <c r="FK89" s="54"/>
      <c r="FM89" s="54"/>
      <c r="FN89" s="54"/>
      <c r="FO89" s="53"/>
      <c r="FP89" s="55"/>
      <c r="FQ89" s="55"/>
      <c r="FR89" s="9"/>
      <c r="FS89" s="9"/>
      <c r="FT89" s="56"/>
      <c r="FU89" s="53"/>
      <c r="FV89" s="55"/>
      <c r="FW89" s="55"/>
      <c r="FX89" s="9"/>
      <c r="FY89" s="55"/>
      <c r="FZ89" s="55"/>
      <c r="GA89" s="66"/>
      <c r="GI89" s="63"/>
      <c r="GN89" s="64"/>
      <c r="GU89" s="66"/>
      <c r="HC89" s="63"/>
      <c r="HH89" s="64"/>
      <c r="HO89" s="66"/>
      <c r="HW89" s="63"/>
      <c r="IB89" s="64"/>
      <c r="II89" s="66"/>
      <c r="IQ89" s="63"/>
      <c r="IV89" s="64"/>
    </row>
    <row r="90" spans="1:256" s="52" customFormat="1" ht="13.5" customHeight="1" x14ac:dyDescent="0.25">
      <c r="A90" s="70"/>
      <c r="C90" s="8"/>
      <c r="D90" s="9"/>
      <c r="E90" s="53"/>
      <c r="F90" s="54"/>
      <c r="G90" s="55"/>
      <c r="I90" s="54"/>
      <c r="J90" s="55"/>
      <c r="K90" s="53"/>
      <c r="L90" s="55"/>
      <c r="M90" s="55"/>
      <c r="N90" s="9"/>
      <c r="O90" s="9"/>
      <c r="P90" s="56"/>
      <c r="Q90" s="53"/>
      <c r="R90" s="55"/>
      <c r="S90" s="55"/>
      <c r="T90" s="9"/>
      <c r="U90" s="55"/>
      <c r="V90" s="55"/>
      <c r="W90" s="8"/>
      <c r="X90" s="9"/>
      <c r="Y90" s="53"/>
      <c r="Z90" s="54"/>
      <c r="AA90" s="54"/>
      <c r="AC90" s="54"/>
      <c r="AD90" s="54"/>
      <c r="AE90" s="53"/>
      <c r="AF90" s="55"/>
      <c r="AG90" s="55"/>
      <c r="AH90" s="9"/>
      <c r="AI90" s="9"/>
      <c r="AJ90" s="56"/>
      <c r="AK90" s="53"/>
      <c r="AL90" s="9"/>
      <c r="AM90" s="55"/>
      <c r="AN90" s="9"/>
      <c r="AO90" s="55"/>
      <c r="AP90" s="55"/>
      <c r="AQ90" s="8"/>
      <c r="AR90" s="9"/>
      <c r="AS90" s="53"/>
      <c r="AT90" s="54"/>
      <c r="AU90" s="54"/>
      <c r="AW90" s="54"/>
      <c r="AX90" s="54"/>
      <c r="AY90" s="53"/>
      <c r="AZ90" s="55"/>
      <c r="BA90" s="55"/>
      <c r="BB90" s="9"/>
      <c r="BC90" s="9"/>
      <c r="BD90" s="56"/>
      <c r="BE90" s="53"/>
      <c r="BF90" s="55"/>
      <c r="BG90" s="55"/>
      <c r="BH90" s="9"/>
      <c r="BI90" s="55"/>
      <c r="BJ90" s="55"/>
      <c r="BK90" s="8"/>
      <c r="BL90" s="9"/>
      <c r="BM90" s="53"/>
      <c r="BN90" s="54"/>
      <c r="BO90" s="54"/>
      <c r="BQ90" s="54"/>
      <c r="BR90" s="54"/>
      <c r="BS90" s="53"/>
      <c r="BT90" s="55"/>
      <c r="BU90" s="55"/>
      <c r="BV90" s="9"/>
      <c r="BW90" s="9"/>
      <c r="BX90" s="56"/>
      <c r="BY90" s="53"/>
      <c r="BZ90" s="55"/>
      <c r="CA90" s="55"/>
      <c r="CB90" s="9"/>
      <c r="CC90" s="55"/>
      <c r="CD90" s="55"/>
      <c r="CE90" s="53"/>
      <c r="CF90" s="9"/>
      <c r="CG90" s="53"/>
      <c r="CH90" s="54"/>
      <c r="CI90" s="54"/>
      <c r="CK90" s="54"/>
      <c r="CL90" s="54"/>
      <c r="CM90" s="53"/>
      <c r="CN90" s="55"/>
      <c r="CO90" s="55"/>
      <c r="CP90" s="9"/>
      <c r="CQ90" s="9"/>
      <c r="CR90" s="56"/>
      <c r="CS90" s="53"/>
      <c r="CT90" s="55"/>
      <c r="CU90" s="55"/>
      <c r="CV90" s="9"/>
      <c r="CW90" s="55"/>
      <c r="CX90" s="55"/>
      <c r="CY90" s="8"/>
      <c r="CZ90" s="9"/>
      <c r="DA90" s="53"/>
      <c r="DB90" s="54"/>
      <c r="DC90" s="54"/>
      <c r="DE90" s="54"/>
      <c r="DF90" s="54"/>
      <c r="DG90" s="53"/>
      <c r="DH90" s="55"/>
      <c r="DI90" s="55"/>
      <c r="DJ90" s="9"/>
      <c r="DK90" s="9"/>
      <c r="DL90" s="56"/>
      <c r="DM90" s="53"/>
      <c r="DN90" s="55"/>
      <c r="DO90" s="55"/>
      <c r="DP90" s="9"/>
      <c r="DQ90" s="55"/>
      <c r="DR90" s="55"/>
      <c r="DS90" s="8"/>
      <c r="DT90" s="9"/>
      <c r="DU90" s="53"/>
      <c r="DV90" s="54"/>
      <c r="DW90" s="54"/>
      <c r="DY90" s="54"/>
      <c r="DZ90" s="54"/>
      <c r="EA90" s="53"/>
      <c r="EB90" s="9"/>
      <c r="EC90" s="57"/>
      <c r="ED90" s="9"/>
      <c r="EE90" s="9"/>
      <c r="EF90" s="56"/>
      <c r="EG90" s="53"/>
      <c r="EH90" s="55"/>
      <c r="EI90" s="55"/>
      <c r="EJ90" s="9"/>
      <c r="EK90" s="55"/>
      <c r="EL90" s="55"/>
      <c r="EM90" s="8"/>
      <c r="EN90" s="9"/>
      <c r="EO90" s="53"/>
      <c r="EP90" s="54"/>
      <c r="EQ90" s="54"/>
      <c r="ES90" s="54"/>
      <c r="ET90" s="54"/>
      <c r="EU90" s="53"/>
      <c r="EV90" s="55"/>
      <c r="EW90" s="55"/>
      <c r="EX90" s="9"/>
      <c r="EY90" s="9"/>
      <c r="EZ90" s="56"/>
      <c r="FA90" s="53"/>
      <c r="FB90" s="55"/>
      <c r="FC90" s="55"/>
      <c r="FD90" s="9"/>
      <c r="FE90" s="55"/>
      <c r="FF90" s="55"/>
      <c r="FG90" s="8"/>
      <c r="FH90" s="9"/>
      <c r="FI90" s="53"/>
      <c r="FJ90" s="54"/>
      <c r="FK90" s="54"/>
      <c r="FM90" s="54"/>
      <c r="FN90" s="54"/>
      <c r="FO90" s="53"/>
      <c r="FP90" s="55"/>
      <c r="FQ90" s="55"/>
      <c r="FR90" s="9"/>
      <c r="FS90" s="9"/>
      <c r="FT90" s="56"/>
      <c r="FU90" s="53"/>
      <c r="FV90" s="55"/>
      <c r="FW90" s="55"/>
      <c r="FX90" s="9"/>
      <c r="FY90" s="55"/>
      <c r="FZ90" s="55"/>
      <c r="GA90" s="66"/>
      <c r="GI90" s="63"/>
      <c r="GN90" s="64"/>
      <c r="GU90" s="66"/>
      <c r="HC90" s="63"/>
      <c r="HH90" s="64"/>
      <c r="HO90" s="66"/>
      <c r="HW90" s="63"/>
      <c r="IB90" s="64"/>
      <c r="II90" s="66"/>
      <c r="IQ90" s="63"/>
      <c r="IV90" s="64"/>
    </row>
    <row r="91" spans="1:256" s="52" customFormat="1" ht="13.5" customHeight="1" x14ac:dyDescent="0.25">
      <c r="A91" s="70"/>
      <c r="C91" s="8"/>
      <c r="D91" s="9"/>
      <c r="E91" s="53"/>
      <c r="F91" s="54"/>
      <c r="G91" s="55"/>
      <c r="I91" s="54"/>
      <c r="J91" s="55"/>
      <c r="K91" s="53"/>
      <c r="L91" s="55"/>
      <c r="M91" s="55"/>
      <c r="N91" s="9"/>
      <c r="O91" s="9"/>
      <c r="P91" s="56"/>
      <c r="Q91" s="53"/>
      <c r="R91" s="55"/>
      <c r="S91" s="55"/>
      <c r="T91" s="9"/>
      <c r="U91" s="55"/>
      <c r="V91" s="55"/>
      <c r="W91" s="8"/>
      <c r="X91" s="9"/>
      <c r="Y91" s="53"/>
      <c r="Z91" s="54"/>
      <c r="AA91" s="54"/>
      <c r="AC91" s="54"/>
      <c r="AD91" s="54"/>
      <c r="AE91" s="53"/>
      <c r="AF91" s="55"/>
      <c r="AG91" s="55"/>
      <c r="AH91" s="9"/>
      <c r="AI91" s="9"/>
      <c r="AJ91" s="56"/>
      <c r="AK91" s="53"/>
      <c r="AL91" s="9"/>
      <c r="AM91" s="55"/>
      <c r="AN91" s="9"/>
      <c r="AO91" s="55"/>
      <c r="AP91" s="55"/>
      <c r="AQ91" s="8"/>
      <c r="AR91" s="9"/>
      <c r="AS91" s="53"/>
      <c r="AT91" s="54"/>
      <c r="AU91" s="54"/>
      <c r="AW91" s="54"/>
      <c r="AX91" s="54"/>
      <c r="AY91" s="53"/>
      <c r="AZ91" s="55"/>
      <c r="BA91" s="55"/>
      <c r="BB91" s="9"/>
      <c r="BC91" s="9"/>
      <c r="BD91" s="56"/>
      <c r="BE91" s="53"/>
      <c r="BF91" s="55"/>
      <c r="BG91" s="55"/>
      <c r="BH91" s="9"/>
      <c r="BI91" s="55"/>
      <c r="BJ91" s="55"/>
      <c r="BK91" s="8"/>
      <c r="BL91" s="9"/>
      <c r="BM91" s="53"/>
      <c r="BN91" s="54"/>
      <c r="BO91" s="54"/>
      <c r="BQ91" s="54"/>
      <c r="BR91" s="54"/>
      <c r="BS91" s="53"/>
      <c r="BT91" s="55"/>
      <c r="BU91" s="55"/>
      <c r="BV91" s="9"/>
      <c r="BW91" s="9"/>
      <c r="BX91" s="56"/>
      <c r="BY91" s="53"/>
      <c r="BZ91" s="55"/>
      <c r="CA91" s="55"/>
      <c r="CB91" s="9"/>
      <c r="CC91" s="55"/>
      <c r="CD91" s="55"/>
      <c r="CE91" s="53"/>
      <c r="CF91" s="9"/>
      <c r="CG91" s="53"/>
      <c r="CH91" s="54"/>
      <c r="CI91" s="54"/>
      <c r="CK91" s="54"/>
      <c r="CL91" s="54"/>
      <c r="CM91" s="53"/>
      <c r="CN91" s="55"/>
      <c r="CO91" s="55"/>
      <c r="CP91" s="9"/>
      <c r="CQ91" s="9"/>
      <c r="CR91" s="56"/>
      <c r="CS91" s="53"/>
      <c r="CT91" s="55"/>
      <c r="CU91" s="55"/>
      <c r="CV91" s="9"/>
      <c r="CW91" s="55"/>
      <c r="CX91" s="55"/>
      <c r="CY91" s="8"/>
      <c r="CZ91" s="9"/>
      <c r="DA91" s="53"/>
      <c r="DB91" s="54"/>
      <c r="DC91" s="54"/>
      <c r="DE91" s="54"/>
      <c r="DF91" s="54"/>
      <c r="DG91" s="53"/>
      <c r="DH91" s="55"/>
      <c r="DI91" s="55"/>
      <c r="DJ91" s="9"/>
      <c r="DK91" s="9"/>
      <c r="DL91" s="56"/>
      <c r="DM91" s="53"/>
      <c r="DN91" s="55"/>
      <c r="DO91" s="55"/>
      <c r="DP91" s="9"/>
      <c r="DQ91" s="55"/>
      <c r="DR91" s="55"/>
      <c r="DS91" s="8"/>
      <c r="DT91" s="9"/>
      <c r="DU91" s="53"/>
      <c r="DV91" s="54"/>
      <c r="DW91" s="54"/>
      <c r="DY91" s="54"/>
      <c r="DZ91" s="54"/>
      <c r="EA91" s="53"/>
      <c r="EB91" s="9"/>
      <c r="EC91" s="57"/>
      <c r="ED91" s="9"/>
      <c r="EE91" s="9"/>
      <c r="EF91" s="56"/>
      <c r="EG91" s="53"/>
      <c r="EH91" s="55"/>
      <c r="EI91" s="55"/>
      <c r="EJ91" s="9"/>
      <c r="EK91" s="55"/>
      <c r="EL91" s="55"/>
      <c r="EM91" s="8"/>
      <c r="EN91" s="9"/>
      <c r="EO91" s="53"/>
      <c r="EP91" s="54"/>
      <c r="EQ91" s="54"/>
      <c r="ES91" s="54"/>
      <c r="ET91" s="54"/>
      <c r="EU91" s="53"/>
      <c r="EV91" s="55"/>
      <c r="EW91" s="55"/>
      <c r="EX91" s="9"/>
      <c r="EY91" s="9"/>
      <c r="EZ91" s="56"/>
      <c r="FA91" s="53"/>
      <c r="FB91" s="55"/>
      <c r="FC91" s="55"/>
      <c r="FD91" s="9"/>
      <c r="FE91" s="55"/>
      <c r="FF91" s="55"/>
      <c r="FG91" s="8"/>
      <c r="FH91" s="9"/>
      <c r="FI91" s="53"/>
      <c r="FJ91" s="54"/>
      <c r="FK91" s="54"/>
      <c r="FM91" s="54"/>
      <c r="FN91" s="54"/>
      <c r="FO91" s="53"/>
      <c r="FP91" s="55"/>
      <c r="FQ91" s="55"/>
      <c r="FR91" s="9"/>
      <c r="FS91" s="9"/>
      <c r="FT91" s="56"/>
      <c r="FU91" s="53"/>
      <c r="FV91" s="55"/>
      <c r="FW91" s="55"/>
      <c r="FX91" s="9"/>
      <c r="FY91" s="55"/>
      <c r="FZ91" s="55"/>
      <c r="GA91" s="66"/>
      <c r="GI91" s="63"/>
      <c r="GN91" s="64"/>
      <c r="GU91" s="66"/>
      <c r="HC91" s="63"/>
      <c r="HH91" s="64"/>
      <c r="HO91" s="66"/>
      <c r="HW91" s="63"/>
      <c r="IB91" s="64"/>
      <c r="II91" s="66"/>
      <c r="IQ91" s="63"/>
      <c r="IV91" s="64"/>
    </row>
    <row r="92" spans="1:256" s="52" customFormat="1" ht="13.5" customHeight="1" x14ac:dyDescent="0.25">
      <c r="A92" s="70"/>
      <c r="C92" s="8"/>
      <c r="D92" s="9"/>
      <c r="E92" s="53"/>
      <c r="F92" s="54"/>
      <c r="G92" s="55"/>
      <c r="I92" s="54"/>
      <c r="J92" s="55"/>
      <c r="K92" s="53"/>
      <c r="L92" s="55"/>
      <c r="M92" s="55"/>
      <c r="N92" s="9"/>
      <c r="O92" s="9"/>
      <c r="P92" s="56"/>
      <c r="Q92" s="53"/>
      <c r="R92" s="55"/>
      <c r="S92" s="55"/>
      <c r="T92" s="9"/>
      <c r="U92" s="55"/>
      <c r="V92" s="55"/>
      <c r="W92" s="8"/>
      <c r="X92" s="9"/>
      <c r="Y92" s="53"/>
      <c r="Z92" s="54"/>
      <c r="AA92" s="54"/>
      <c r="AC92" s="54"/>
      <c r="AD92" s="54"/>
      <c r="AE92" s="53"/>
      <c r="AF92" s="55"/>
      <c r="AG92" s="55"/>
      <c r="AH92" s="9"/>
      <c r="AI92" s="9"/>
      <c r="AJ92" s="56"/>
      <c r="AK92" s="53"/>
      <c r="AL92" s="9"/>
      <c r="AM92" s="55"/>
      <c r="AN92" s="9"/>
      <c r="AO92" s="55"/>
      <c r="AP92" s="55"/>
      <c r="AQ92" s="8"/>
      <c r="AR92" s="9"/>
      <c r="AS92" s="53"/>
      <c r="AT92" s="54"/>
      <c r="AU92" s="54"/>
      <c r="AW92" s="54"/>
      <c r="AX92" s="54"/>
      <c r="AY92" s="53"/>
      <c r="AZ92" s="55"/>
      <c r="BA92" s="55"/>
      <c r="BB92" s="9"/>
      <c r="BC92" s="9"/>
      <c r="BD92" s="56"/>
      <c r="BE92" s="53"/>
      <c r="BF92" s="55"/>
      <c r="BG92" s="55"/>
      <c r="BH92" s="9"/>
      <c r="BI92" s="55"/>
      <c r="BJ92" s="55"/>
      <c r="BK92" s="8"/>
      <c r="BL92" s="9"/>
      <c r="BM92" s="53"/>
      <c r="BN92" s="54"/>
      <c r="BO92" s="54"/>
      <c r="BQ92" s="54"/>
      <c r="BR92" s="54"/>
      <c r="BS92" s="53"/>
      <c r="BT92" s="55"/>
      <c r="BU92" s="55"/>
      <c r="BV92" s="9"/>
      <c r="BW92" s="9"/>
      <c r="BX92" s="56"/>
      <c r="BY92" s="53"/>
      <c r="BZ92" s="55"/>
      <c r="CA92" s="55"/>
      <c r="CB92" s="9"/>
      <c r="CC92" s="55"/>
      <c r="CD92" s="55"/>
      <c r="CE92" s="53"/>
      <c r="CF92" s="9"/>
      <c r="CG92" s="53"/>
      <c r="CH92" s="54"/>
      <c r="CI92" s="54"/>
      <c r="CK92" s="54"/>
      <c r="CL92" s="54"/>
      <c r="CM92" s="53"/>
      <c r="CN92" s="55"/>
      <c r="CO92" s="55"/>
      <c r="CP92" s="9"/>
      <c r="CQ92" s="9"/>
      <c r="CR92" s="56"/>
      <c r="CS92" s="53"/>
      <c r="CT92" s="55"/>
      <c r="CU92" s="55"/>
      <c r="CV92" s="9"/>
      <c r="CW92" s="55"/>
      <c r="CX92" s="55"/>
      <c r="CY92" s="8"/>
      <c r="CZ92" s="9"/>
      <c r="DA92" s="53"/>
      <c r="DB92" s="54"/>
      <c r="DC92" s="54"/>
      <c r="DE92" s="54"/>
      <c r="DF92" s="54"/>
      <c r="DG92" s="53"/>
      <c r="DH92" s="55"/>
      <c r="DI92" s="55"/>
      <c r="DJ92" s="9"/>
      <c r="DK92" s="9"/>
      <c r="DL92" s="56"/>
      <c r="DM92" s="53"/>
      <c r="DN92" s="55"/>
      <c r="DO92" s="55"/>
      <c r="DP92" s="9"/>
      <c r="DQ92" s="55"/>
      <c r="DR92" s="55"/>
      <c r="DS92" s="8"/>
      <c r="DT92" s="9"/>
      <c r="DU92" s="53"/>
      <c r="DV92" s="54"/>
      <c r="DW92" s="54"/>
      <c r="DY92" s="54"/>
      <c r="DZ92" s="54"/>
      <c r="EA92" s="53"/>
      <c r="EB92" s="9"/>
      <c r="EC92" s="57"/>
      <c r="ED92" s="9"/>
      <c r="EE92" s="9"/>
      <c r="EF92" s="56"/>
      <c r="EG92" s="53"/>
      <c r="EH92" s="55"/>
      <c r="EI92" s="55"/>
      <c r="EJ92" s="9"/>
      <c r="EK92" s="55"/>
      <c r="EL92" s="55"/>
      <c r="EM92" s="8"/>
      <c r="EN92" s="9"/>
      <c r="EO92" s="53"/>
      <c r="EP92" s="54"/>
      <c r="EQ92" s="54"/>
      <c r="ES92" s="54"/>
      <c r="ET92" s="54"/>
      <c r="EU92" s="53"/>
      <c r="EV92" s="55"/>
      <c r="EW92" s="55"/>
      <c r="EX92" s="9"/>
      <c r="EY92" s="9"/>
      <c r="EZ92" s="56"/>
      <c r="FA92" s="53"/>
      <c r="FB92" s="55"/>
      <c r="FC92" s="55"/>
      <c r="FD92" s="9"/>
      <c r="FE92" s="55"/>
      <c r="FF92" s="55"/>
      <c r="FG92" s="8"/>
      <c r="FH92" s="9"/>
      <c r="FI92" s="53"/>
      <c r="FJ92" s="54"/>
      <c r="FK92" s="54"/>
      <c r="FM92" s="54"/>
      <c r="FN92" s="54"/>
      <c r="FO92" s="53"/>
      <c r="FP92" s="55"/>
      <c r="FQ92" s="55"/>
      <c r="FR92" s="9"/>
      <c r="FS92" s="9"/>
      <c r="FT92" s="56"/>
      <c r="FU92" s="53"/>
      <c r="FV92" s="55"/>
      <c r="FW92" s="55"/>
      <c r="FX92" s="9"/>
      <c r="FY92" s="55"/>
      <c r="FZ92" s="55"/>
      <c r="GA92" s="66"/>
      <c r="GI92" s="63"/>
      <c r="GN92" s="64"/>
      <c r="GU92" s="66"/>
      <c r="HC92" s="63"/>
      <c r="HH92" s="64"/>
      <c r="HO92" s="66"/>
      <c r="HW92" s="63"/>
      <c r="IB92" s="64"/>
      <c r="II92" s="66"/>
      <c r="IQ92" s="63"/>
      <c r="IV92" s="64"/>
    </row>
    <row r="93" spans="1:256" s="52" customFormat="1" ht="13.5" customHeight="1" x14ac:dyDescent="0.25">
      <c r="A93" s="70"/>
      <c r="C93" s="8"/>
      <c r="D93" s="9"/>
      <c r="E93" s="53"/>
      <c r="F93" s="54"/>
      <c r="G93" s="55"/>
      <c r="I93" s="54"/>
      <c r="J93" s="55"/>
      <c r="K93" s="53"/>
      <c r="L93" s="55"/>
      <c r="M93" s="55"/>
      <c r="N93" s="9"/>
      <c r="O93" s="9"/>
      <c r="P93" s="56"/>
      <c r="Q93" s="53"/>
      <c r="R93" s="55"/>
      <c r="S93" s="55"/>
      <c r="T93" s="9"/>
      <c r="U93" s="55"/>
      <c r="V93" s="55"/>
      <c r="W93" s="8"/>
      <c r="X93" s="9"/>
      <c r="Y93" s="53"/>
      <c r="Z93" s="54"/>
      <c r="AA93" s="54"/>
      <c r="AC93" s="54"/>
      <c r="AD93" s="54"/>
      <c r="AE93" s="53"/>
      <c r="AF93" s="55"/>
      <c r="AG93" s="55"/>
      <c r="AH93" s="9"/>
      <c r="AI93" s="9"/>
      <c r="AJ93" s="56"/>
      <c r="AK93" s="53"/>
      <c r="AL93" s="9"/>
      <c r="AM93" s="55"/>
      <c r="AN93" s="9"/>
      <c r="AO93" s="55"/>
      <c r="AP93" s="55"/>
      <c r="AQ93" s="8"/>
      <c r="AR93" s="9"/>
      <c r="AS93" s="53"/>
      <c r="AT93" s="54"/>
      <c r="AU93" s="54"/>
      <c r="AW93" s="54"/>
      <c r="AX93" s="54"/>
      <c r="AY93" s="53"/>
      <c r="AZ93" s="55"/>
      <c r="BA93" s="55"/>
      <c r="BB93" s="9"/>
      <c r="BC93" s="9"/>
      <c r="BD93" s="56"/>
      <c r="BE93" s="53"/>
      <c r="BF93" s="55"/>
      <c r="BG93" s="55"/>
      <c r="BH93" s="9"/>
      <c r="BI93" s="55"/>
      <c r="BJ93" s="55"/>
      <c r="BK93" s="8"/>
      <c r="BL93" s="9"/>
      <c r="BM93" s="53"/>
      <c r="BN93" s="54"/>
      <c r="BO93" s="54"/>
      <c r="BQ93" s="54"/>
      <c r="BR93" s="54"/>
      <c r="BS93" s="53"/>
      <c r="BT93" s="55"/>
      <c r="BU93" s="55"/>
      <c r="BV93" s="9"/>
      <c r="BW93" s="9"/>
      <c r="BX93" s="56"/>
      <c r="BY93" s="53"/>
      <c r="BZ93" s="55"/>
      <c r="CA93" s="55"/>
      <c r="CB93" s="9"/>
      <c r="CC93" s="55"/>
      <c r="CD93" s="55"/>
      <c r="CE93" s="53"/>
      <c r="CF93" s="9"/>
      <c r="CG93" s="53"/>
      <c r="CH93" s="54"/>
      <c r="CI93" s="54"/>
      <c r="CK93" s="54"/>
      <c r="CL93" s="54"/>
      <c r="CM93" s="53"/>
      <c r="CN93" s="55"/>
      <c r="CO93" s="55"/>
      <c r="CP93" s="9"/>
      <c r="CQ93" s="9"/>
      <c r="CR93" s="56"/>
      <c r="CS93" s="53"/>
      <c r="CT93" s="55"/>
      <c r="CU93" s="55"/>
      <c r="CV93" s="9"/>
      <c r="CW93" s="55"/>
      <c r="CX93" s="55"/>
      <c r="CY93" s="8"/>
      <c r="CZ93" s="9"/>
      <c r="DA93" s="53"/>
      <c r="DB93" s="54"/>
      <c r="DC93" s="54"/>
      <c r="DE93" s="54"/>
      <c r="DF93" s="54"/>
      <c r="DG93" s="53"/>
      <c r="DH93" s="55"/>
      <c r="DI93" s="55"/>
      <c r="DJ93" s="9"/>
      <c r="DK93" s="9"/>
      <c r="DL93" s="56"/>
      <c r="DM93" s="53"/>
      <c r="DN93" s="55"/>
      <c r="DO93" s="55"/>
      <c r="DP93" s="9"/>
      <c r="DQ93" s="55"/>
      <c r="DR93" s="55"/>
      <c r="DS93" s="8"/>
      <c r="DT93" s="9"/>
      <c r="DU93" s="53"/>
      <c r="DV93" s="54"/>
      <c r="DW93" s="54"/>
      <c r="DY93" s="54"/>
      <c r="DZ93" s="54"/>
      <c r="EA93" s="53"/>
      <c r="EB93" s="9"/>
      <c r="EC93" s="57"/>
      <c r="ED93" s="9"/>
      <c r="EE93" s="9"/>
      <c r="EF93" s="56"/>
      <c r="EG93" s="53"/>
      <c r="EH93" s="55"/>
      <c r="EI93" s="55"/>
      <c r="EJ93" s="9"/>
      <c r="EK93" s="55"/>
      <c r="EL93" s="55"/>
      <c r="EM93" s="8"/>
      <c r="EN93" s="9"/>
      <c r="EO93" s="53"/>
      <c r="EP93" s="54"/>
      <c r="EQ93" s="54"/>
      <c r="ES93" s="54"/>
      <c r="ET93" s="54"/>
      <c r="EU93" s="53"/>
      <c r="EV93" s="55"/>
      <c r="EW93" s="55"/>
      <c r="EX93" s="9"/>
      <c r="EY93" s="9"/>
      <c r="EZ93" s="56"/>
      <c r="FA93" s="53"/>
      <c r="FB93" s="55"/>
      <c r="FC93" s="55"/>
      <c r="FD93" s="9"/>
      <c r="FE93" s="55"/>
      <c r="FF93" s="55"/>
      <c r="FG93" s="8"/>
      <c r="FH93" s="9"/>
      <c r="FI93" s="53"/>
      <c r="FJ93" s="54"/>
      <c r="FK93" s="54"/>
      <c r="FM93" s="54"/>
      <c r="FN93" s="54"/>
      <c r="FO93" s="53"/>
      <c r="FP93" s="55"/>
      <c r="FQ93" s="55"/>
      <c r="FR93" s="9"/>
      <c r="FS93" s="9"/>
      <c r="FT93" s="56"/>
      <c r="FU93" s="53"/>
      <c r="FV93" s="55"/>
      <c r="FW93" s="55"/>
      <c r="FX93" s="9"/>
      <c r="FY93" s="55"/>
      <c r="FZ93" s="55"/>
      <c r="GA93" s="66"/>
      <c r="GI93" s="63"/>
      <c r="GN93" s="64"/>
      <c r="GU93" s="66"/>
      <c r="HC93" s="63"/>
      <c r="HH93" s="64"/>
      <c r="HO93" s="66"/>
      <c r="HW93" s="63"/>
      <c r="IB93" s="64"/>
      <c r="II93" s="66"/>
      <c r="IQ93" s="63"/>
      <c r="IV93" s="64"/>
    </row>
    <row r="94" spans="1:256" s="52" customFormat="1" ht="13.5" customHeight="1" x14ac:dyDescent="0.25">
      <c r="A94" s="70"/>
      <c r="C94" s="8"/>
      <c r="D94" s="9"/>
      <c r="E94" s="53"/>
      <c r="F94" s="54"/>
      <c r="G94" s="55"/>
      <c r="I94" s="54"/>
      <c r="J94" s="55"/>
      <c r="K94" s="53"/>
      <c r="L94" s="55"/>
      <c r="M94" s="55"/>
      <c r="N94" s="9"/>
      <c r="O94" s="9"/>
      <c r="P94" s="56"/>
      <c r="Q94" s="53"/>
      <c r="R94" s="55"/>
      <c r="S94" s="55"/>
      <c r="T94" s="9"/>
      <c r="U94" s="55"/>
      <c r="V94" s="55"/>
      <c r="W94" s="8"/>
      <c r="X94" s="9"/>
      <c r="Y94" s="53"/>
      <c r="Z94" s="54"/>
      <c r="AA94" s="54"/>
      <c r="AC94" s="54"/>
      <c r="AD94" s="54"/>
      <c r="AE94" s="53"/>
      <c r="AF94" s="55"/>
      <c r="AG94" s="55"/>
      <c r="AH94" s="9"/>
      <c r="AI94" s="9"/>
      <c r="AJ94" s="56"/>
      <c r="AK94" s="53"/>
      <c r="AL94" s="9"/>
      <c r="AM94" s="55"/>
      <c r="AN94" s="9"/>
      <c r="AO94" s="55"/>
      <c r="AP94" s="55"/>
      <c r="AQ94" s="8"/>
      <c r="AR94" s="9"/>
      <c r="AS94" s="53"/>
      <c r="AT94" s="54"/>
      <c r="AU94" s="54"/>
      <c r="AW94" s="54"/>
      <c r="AX94" s="54"/>
      <c r="AY94" s="53"/>
      <c r="AZ94" s="55"/>
      <c r="BA94" s="55"/>
      <c r="BB94" s="9"/>
      <c r="BC94" s="9"/>
      <c r="BD94" s="56"/>
      <c r="BE94" s="53"/>
      <c r="BF94" s="55"/>
      <c r="BG94" s="55"/>
      <c r="BH94" s="9"/>
      <c r="BI94" s="55"/>
      <c r="BJ94" s="55"/>
      <c r="BK94" s="8"/>
      <c r="BL94" s="9"/>
      <c r="BM94" s="53"/>
      <c r="BN94" s="54"/>
      <c r="BO94" s="54"/>
      <c r="BQ94" s="54"/>
      <c r="BR94" s="54"/>
      <c r="BS94" s="53"/>
      <c r="BT94" s="55"/>
      <c r="BU94" s="55"/>
      <c r="BV94" s="9"/>
      <c r="BW94" s="9"/>
      <c r="BX94" s="56"/>
      <c r="BY94" s="53"/>
      <c r="BZ94" s="55"/>
      <c r="CA94" s="55"/>
      <c r="CB94" s="9"/>
      <c r="CC94" s="55"/>
      <c r="CD94" s="55"/>
      <c r="CE94" s="53"/>
      <c r="CF94" s="9"/>
      <c r="CG94" s="53"/>
      <c r="CH94" s="54"/>
      <c r="CI94" s="54"/>
      <c r="CK94" s="54"/>
      <c r="CL94" s="54"/>
      <c r="CM94" s="53"/>
      <c r="CN94" s="55"/>
      <c r="CO94" s="55"/>
      <c r="CP94" s="9"/>
      <c r="CQ94" s="9"/>
      <c r="CR94" s="56"/>
      <c r="CS94" s="53"/>
      <c r="CT94" s="55"/>
      <c r="CU94" s="55"/>
      <c r="CV94" s="9"/>
      <c r="CW94" s="55"/>
      <c r="CX94" s="55"/>
      <c r="CY94" s="8"/>
      <c r="CZ94" s="9"/>
      <c r="DA94" s="53"/>
      <c r="DB94" s="54"/>
      <c r="DC94" s="54"/>
      <c r="DE94" s="54"/>
      <c r="DF94" s="54"/>
      <c r="DG94" s="53"/>
      <c r="DH94" s="55"/>
      <c r="DI94" s="55"/>
      <c r="DJ94" s="9"/>
      <c r="DK94" s="9"/>
      <c r="DL94" s="56"/>
      <c r="DM94" s="53"/>
      <c r="DN94" s="55"/>
      <c r="DO94" s="55"/>
      <c r="DP94" s="9"/>
      <c r="DQ94" s="55"/>
      <c r="DR94" s="55"/>
      <c r="DS94" s="8"/>
      <c r="DT94" s="9"/>
      <c r="DU94" s="53"/>
      <c r="DV94" s="54"/>
      <c r="DW94" s="54"/>
      <c r="DY94" s="54"/>
      <c r="DZ94" s="54"/>
      <c r="EA94" s="53"/>
      <c r="EB94" s="9"/>
      <c r="EC94" s="57"/>
      <c r="ED94" s="9"/>
      <c r="EE94" s="9"/>
      <c r="EF94" s="56"/>
      <c r="EG94" s="53"/>
      <c r="EH94" s="55"/>
      <c r="EI94" s="55"/>
      <c r="EJ94" s="9"/>
      <c r="EK94" s="55"/>
      <c r="EL94" s="55"/>
      <c r="EM94" s="8"/>
      <c r="EN94" s="9"/>
      <c r="EO94" s="53"/>
      <c r="EP94" s="54"/>
      <c r="EQ94" s="54"/>
      <c r="ES94" s="54"/>
      <c r="ET94" s="54"/>
      <c r="EU94" s="53"/>
      <c r="EV94" s="55"/>
      <c r="EW94" s="55"/>
      <c r="EX94" s="9"/>
      <c r="EY94" s="9"/>
      <c r="EZ94" s="56"/>
      <c r="FA94" s="53"/>
      <c r="FB94" s="55"/>
      <c r="FC94" s="55"/>
      <c r="FD94" s="9"/>
      <c r="FE94" s="55"/>
      <c r="FF94" s="55"/>
      <c r="FG94" s="8"/>
      <c r="FH94" s="9"/>
      <c r="FI94" s="53"/>
      <c r="FJ94" s="54"/>
      <c r="FK94" s="54"/>
      <c r="FM94" s="54"/>
      <c r="FN94" s="54"/>
      <c r="FO94" s="53"/>
      <c r="FP94" s="55"/>
      <c r="FQ94" s="55"/>
      <c r="FR94" s="9"/>
      <c r="FS94" s="9"/>
      <c r="FT94" s="56"/>
      <c r="FU94" s="53"/>
      <c r="FV94" s="55"/>
      <c r="FW94" s="55"/>
      <c r="FX94" s="9"/>
      <c r="FY94" s="55"/>
      <c r="FZ94" s="55"/>
      <c r="GA94" s="66"/>
      <c r="GI94" s="63"/>
      <c r="GN94" s="64"/>
      <c r="GU94" s="66"/>
      <c r="HC94" s="63"/>
      <c r="HH94" s="64"/>
      <c r="HO94" s="66"/>
      <c r="HW94" s="63"/>
      <c r="IB94" s="64"/>
      <c r="II94" s="66"/>
      <c r="IQ94" s="63"/>
      <c r="IV94" s="64"/>
    </row>
    <row r="95" spans="1:256" s="52" customFormat="1" ht="13.5" customHeight="1" x14ac:dyDescent="0.25">
      <c r="A95" s="70"/>
      <c r="C95" s="8"/>
      <c r="D95" s="9"/>
      <c r="E95" s="53"/>
      <c r="F95" s="54"/>
      <c r="G95" s="55"/>
      <c r="I95" s="54"/>
      <c r="J95" s="55"/>
      <c r="K95" s="53"/>
      <c r="L95" s="55"/>
      <c r="M95" s="55"/>
      <c r="N95" s="9"/>
      <c r="O95" s="9"/>
      <c r="P95" s="56"/>
      <c r="Q95" s="53"/>
      <c r="R95" s="55"/>
      <c r="S95" s="55"/>
      <c r="T95" s="9"/>
      <c r="U95" s="55"/>
      <c r="V95" s="55"/>
      <c r="W95" s="8"/>
      <c r="X95" s="9"/>
      <c r="Y95" s="53"/>
      <c r="Z95" s="54"/>
      <c r="AA95" s="54"/>
      <c r="AC95" s="54"/>
      <c r="AD95" s="54"/>
      <c r="AE95" s="53"/>
      <c r="AF95" s="55"/>
      <c r="AG95" s="55"/>
      <c r="AH95" s="9"/>
      <c r="AI95" s="9"/>
      <c r="AJ95" s="56"/>
      <c r="AK95" s="53"/>
      <c r="AL95" s="9"/>
      <c r="AM95" s="55"/>
      <c r="AN95" s="9"/>
      <c r="AO95" s="55"/>
      <c r="AP95" s="55"/>
      <c r="AQ95" s="8"/>
      <c r="AR95" s="9"/>
      <c r="AS95" s="53"/>
      <c r="AT95" s="54"/>
      <c r="AU95" s="54"/>
      <c r="AW95" s="54"/>
      <c r="AX95" s="54"/>
      <c r="AY95" s="53"/>
      <c r="AZ95" s="55"/>
      <c r="BA95" s="55"/>
      <c r="BB95" s="9"/>
      <c r="BC95" s="9"/>
      <c r="BD95" s="56"/>
      <c r="BE95" s="53"/>
      <c r="BF95" s="55"/>
      <c r="BG95" s="55"/>
      <c r="BH95" s="9"/>
      <c r="BI95" s="55"/>
      <c r="BJ95" s="55"/>
      <c r="BK95" s="8"/>
      <c r="BL95" s="9"/>
      <c r="BM95" s="53"/>
      <c r="BN95" s="54"/>
      <c r="BO95" s="54"/>
      <c r="BQ95" s="54"/>
      <c r="BR95" s="54"/>
      <c r="BS95" s="53"/>
      <c r="BT95" s="55"/>
      <c r="BU95" s="55"/>
      <c r="BV95" s="9"/>
      <c r="BW95" s="9"/>
      <c r="BX95" s="56"/>
      <c r="BY95" s="53"/>
      <c r="BZ95" s="55"/>
      <c r="CA95" s="55"/>
      <c r="CB95" s="9"/>
      <c r="CC95" s="55"/>
      <c r="CD95" s="55"/>
      <c r="CE95" s="53"/>
      <c r="CF95" s="9"/>
      <c r="CG95" s="53"/>
      <c r="CH95" s="54"/>
      <c r="CI95" s="54"/>
      <c r="CK95" s="54"/>
      <c r="CL95" s="54"/>
      <c r="CM95" s="53"/>
      <c r="CN95" s="55"/>
      <c r="CO95" s="55"/>
      <c r="CP95" s="9"/>
      <c r="CQ95" s="9"/>
      <c r="CR95" s="56"/>
      <c r="CS95" s="53"/>
      <c r="CT95" s="55"/>
      <c r="CU95" s="55"/>
      <c r="CV95" s="9"/>
      <c r="CW95" s="55"/>
      <c r="CX95" s="55"/>
      <c r="CY95" s="8"/>
      <c r="CZ95" s="9"/>
      <c r="DA95" s="53"/>
      <c r="DB95" s="54"/>
      <c r="DC95" s="54"/>
      <c r="DE95" s="54"/>
      <c r="DF95" s="54"/>
      <c r="DG95" s="53"/>
      <c r="DH95" s="55"/>
      <c r="DI95" s="55"/>
      <c r="DJ95" s="9"/>
      <c r="DK95" s="9"/>
      <c r="DL95" s="56"/>
      <c r="DM95" s="53"/>
      <c r="DN95" s="55"/>
      <c r="DO95" s="55"/>
      <c r="DP95" s="9"/>
      <c r="DQ95" s="55"/>
      <c r="DR95" s="55"/>
      <c r="DS95" s="8"/>
      <c r="DT95" s="9"/>
      <c r="DU95" s="53"/>
      <c r="DV95" s="54"/>
      <c r="DW95" s="54"/>
      <c r="DY95" s="54"/>
      <c r="DZ95" s="54"/>
      <c r="EA95" s="53"/>
      <c r="EB95" s="9"/>
      <c r="EC95" s="57"/>
      <c r="ED95" s="9"/>
      <c r="EE95" s="9"/>
      <c r="EF95" s="56"/>
      <c r="EG95" s="53"/>
      <c r="EH95" s="55"/>
      <c r="EI95" s="55"/>
      <c r="EJ95" s="9"/>
      <c r="EK95" s="55"/>
      <c r="EL95" s="55"/>
      <c r="EM95" s="8"/>
      <c r="EN95" s="9"/>
      <c r="EO95" s="53"/>
      <c r="EP95" s="54"/>
      <c r="EQ95" s="54"/>
      <c r="ES95" s="54"/>
      <c r="ET95" s="54"/>
      <c r="EU95" s="53"/>
      <c r="EV95" s="55"/>
      <c r="EW95" s="55"/>
      <c r="EX95" s="9"/>
      <c r="EY95" s="9"/>
      <c r="EZ95" s="56"/>
      <c r="FA95" s="53"/>
      <c r="FB95" s="55"/>
      <c r="FC95" s="55"/>
      <c r="FD95" s="9"/>
      <c r="FE95" s="55"/>
      <c r="FF95" s="55"/>
      <c r="FG95" s="8"/>
      <c r="FH95" s="9"/>
      <c r="FI95" s="53"/>
      <c r="FJ95" s="54"/>
      <c r="FK95" s="54"/>
      <c r="FM95" s="54"/>
      <c r="FN95" s="54"/>
      <c r="FO95" s="53"/>
      <c r="FP95" s="55"/>
      <c r="FQ95" s="55"/>
      <c r="FR95" s="9"/>
      <c r="FS95" s="9"/>
      <c r="FT95" s="56"/>
      <c r="FU95" s="53"/>
      <c r="FV95" s="55"/>
      <c r="FW95" s="55"/>
      <c r="FX95" s="9"/>
      <c r="FY95" s="55"/>
      <c r="FZ95" s="55"/>
      <c r="GA95" s="66"/>
      <c r="GI95" s="63"/>
      <c r="GN95" s="64"/>
      <c r="GU95" s="66"/>
      <c r="HC95" s="63"/>
      <c r="HH95" s="64"/>
      <c r="HO95" s="66"/>
      <c r="HW95" s="63"/>
      <c r="IB95" s="64"/>
      <c r="II95" s="66"/>
      <c r="IQ95" s="63"/>
      <c r="IV95" s="64"/>
    </row>
    <row r="96" spans="1:256" s="52" customFormat="1" ht="13.5" customHeight="1" x14ac:dyDescent="0.25">
      <c r="A96" s="71"/>
      <c r="S96" s="54"/>
    </row>
    <row r="97" spans="1:1" s="52" customFormat="1" ht="13.5" customHeight="1" x14ac:dyDescent="0.25">
      <c r="A97" s="71"/>
    </row>
    <row r="98" spans="1:1" s="52" customFormat="1" ht="13.5" customHeight="1" x14ac:dyDescent="0.25">
      <c r="A98" s="71"/>
    </row>
    <row r="99" spans="1:1" s="52" customFormat="1" ht="13.5" customHeight="1" x14ac:dyDescent="0.25">
      <c r="A99" s="71"/>
    </row>
    <row r="100" spans="1:1" s="52" customFormat="1" ht="13.5" customHeight="1" x14ac:dyDescent="0.25">
      <c r="A100" s="71"/>
    </row>
    <row r="101" spans="1:1" s="52" customFormat="1" ht="13.5" customHeight="1" x14ac:dyDescent="0.25">
      <c r="A101" s="71"/>
    </row>
    <row r="102" spans="1:1" s="52" customFormat="1" ht="13.5" customHeight="1" x14ac:dyDescent="0.25">
      <c r="A102" s="71"/>
    </row>
    <row r="103" spans="1:1" s="52" customFormat="1" ht="13.5" customHeight="1" x14ac:dyDescent="0.25">
      <c r="A103" s="71"/>
    </row>
    <row r="104" spans="1:1" s="52" customFormat="1" ht="13.5" customHeight="1" x14ac:dyDescent="0.25">
      <c r="A104" s="71"/>
    </row>
    <row r="105" spans="1:1" s="52" customFormat="1" ht="13.5" customHeight="1" x14ac:dyDescent="0.25">
      <c r="A105" s="71"/>
    </row>
    <row r="106" spans="1:1" s="52" customFormat="1" ht="13.5" customHeight="1" x14ac:dyDescent="0.25">
      <c r="A106" s="71"/>
    </row>
    <row r="107" spans="1:1" s="52" customFormat="1" ht="13.5" customHeight="1" x14ac:dyDescent="0.25">
      <c r="A107" s="71"/>
    </row>
    <row r="108" spans="1:1" s="52" customFormat="1" ht="13.5" customHeight="1" x14ac:dyDescent="0.25">
      <c r="A108" s="71"/>
    </row>
    <row r="109" spans="1:1" s="52" customFormat="1" ht="13.5" customHeight="1" x14ac:dyDescent="0.25">
      <c r="A109" s="71"/>
    </row>
    <row r="110" spans="1:1" s="52" customFormat="1" ht="13.5" customHeight="1" x14ac:dyDescent="0.25">
      <c r="A110" s="71"/>
    </row>
    <row r="111" spans="1:1" s="52" customFormat="1" ht="13.5" customHeight="1" x14ac:dyDescent="0.25">
      <c r="A111" s="71"/>
    </row>
    <row r="112" spans="1:1" s="52" customFormat="1" ht="13.5" customHeight="1" x14ac:dyDescent="0.25">
      <c r="A112" s="71"/>
    </row>
    <row r="113" spans="1:1" s="52" customFormat="1" ht="13.5" customHeight="1" x14ac:dyDescent="0.25">
      <c r="A113" s="71"/>
    </row>
    <row r="114" spans="1:1" s="52" customFormat="1" ht="13.5" customHeight="1" x14ac:dyDescent="0.25">
      <c r="A114" s="71"/>
    </row>
    <row r="115" spans="1:1" s="52" customFormat="1" ht="13.5" customHeight="1" x14ac:dyDescent="0.25">
      <c r="A115" s="71"/>
    </row>
    <row r="116" spans="1:1" s="52" customFormat="1" ht="13.5" customHeight="1" x14ac:dyDescent="0.25">
      <c r="A116" s="71"/>
    </row>
    <row r="117" spans="1:1" s="52" customFormat="1" ht="13.5" customHeight="1" x14ac:dyDescent="0.25">
      <c r="A117" s="71"/>
    </row>
    <row r="118" spans="1:1" s="52" customFormat="1" ht="13.5" customHeight="1" x14ac:dyDescent="0.25">
      <c r="A118" s="71"/>
    </row>
    <row r="119" spans="1:1" s="52" customFormat="1" ht="13.5" customHeight="1" x14ac:dyDescent="0.25">
      <c r="A119" s="71"/>
    </row>
    <row r="120" spans="1:1" s="52" customFormat="1" ht="13.5" customHeight="1" x14ac:dyDescent="0.25">
      <c r="A120" s="71"/>
    </row>
    <row r="121" spans="1:1" s="52" customFormat="1" ht="13.5" customHeight="1" x14ac:dyDescent="0.25">
      <c r="A121" s="71"/>
    </row>
    <row r="122" spans="1:1" s="52" customFormat="1" ht="13.5" customHeight="1" x14ac:dyDescent="0.25">
      <c r="A122" s="71"/>
    </row>
    <row r="123" spans="1:1" s="52" customFormat="1" ht="13.5" customHeight="1" x14ac:dyDescent="0.25">
      <c r="A123" s="71"/>
    </row>
    <row r="124" spans="1:1" s="52" customFormat="1" ht="13.5" customHeight="1" x14ac:dyDescent="0.25">
      <c r="A124" s="71"/>
    </row>
    <row r="125" spans="1:1" s="52" customFormat="1" ht="13.5" customHeight="1" x14ac:dyDescent="0.25">
      <c r="A125" s="71"/>
    </row>
    <row r="126" spans="1:1" s="52" customFormat="1" ht="13.5" customHeight="1" x14ac:dyDescent="0.25">
      <c r="A126" s="71"/>
    </row>
    <row r="127" spans="1:1" s="52" customFormat="1" ht="13.5" customHeight="1" x14ac:dyDescent="0.25">
      <c r="A127" s="71"/>
    </row>
    <row r="128" spans="1:1" s="52" customFormat="1" ht="13.5" customHeight="1" x14ac:dyDescent="0.25">
      <c r="A128" s="71"/>
    </row>
    <row r="129" spans="1:1" s="52" customFormat="1" ht="13.5" customHeight="1" x14ac:dyDescent="0.25">
      <c r="A129" s="71"/>
    </row>
    <row r="130" spans="1:1" s="52" customFormat="1" ht="13.5" customHeight="1" x14ac:dyDescent="0.25">
      <c r="A130" s="71"/>
    </row>
    <row r="131" spans="1:1" s="52" customFormat="1" ht="13.5" customHeight="1" x14ac:dyDescent="0.25">
      <c r="A131" s="71"/>
    </row>
    <row r="132" spans="1:1" s="52" customFormat="1" ht="13.5" customHeight="1" x14ac:dyDescent="0.25">
      <c r="A132" s="71"/>
    </row>
    <row r="133" spans="1:1" s="52" customFormat="1" ht="13.5" customHeight="1" x14ac:dyDescent="0.25">
      <c r="A133" s="71"/>
    </row>
    <row r="134" spans="1:1" s="52" customFormat="1" ht="13.5" customHeight="1" x14ac:dyDescent="0.25">
      <c r="A134" s="71"/>
    </row>
    <row r="135" spans="1:1" s="52" customFormat="1" ht="13.5" customHeight="1" x14ac:dyDescent="0.25">
      <c r="A135" s="71"/>
    </row>
    <row r="136" spans="1:1" s="52" customFormat="1" ht="13.5" customHeight="1" x14ac:dyDescent="0.25">
      <c r="A136" s="71"/>
    </row>
    <row r="137" spans="1:1" s="52" customFormat="1" ht="13.5" customHeight="1" x14ac:dyDescent="0.25">
      <c r="A137" s="71"/>
    </row>
    <row r="138" spans="1:1" s="52" customFormat="1" ht="13.5" customHeight="1" x14ac:dyDescent="0.25">
      <c r="A138" s="71"/>
    </row>
    <row r="139" spans="1:1" s="52" customFormat="1" ht="13.5" customHeight="1" x14ac:dyDescent="0.25">
      <c r="A139" s="71"/>
    </row>
    <row r="140" spans="1:1" s="52" customFormat="1" ht="13.5" customHeight="1" x14ac:dyDescent="0.25">
      <c r="A140" s="71"/>
    </row>
    <row r="141" spans="1:1" s="52" customFormat="1" ht="13.5" customHeight="1" x14ac:dyDescent="0.25">
      <c r="A141" s="71"/>
    </row>
    <row r="142" spans="1:1" s="52" customFormat="1" ht="13.5" customHeight="1" x14ac:dyDescent="0.25">
      <c r="A142" s="71"/>
    </row>
    <row r="143" spans="1:1" s="52" customFormat="1" ht="13.5" customHeight="1" x14ac:dyDescent="0.25">
      <c r="A143" s="71"/>
    </row>
    <row r="144" spans="1:1" s="52" customFormat="1" ht="13.5" customHeight="1" x14ac:dyDescent="0.25">
      <c r="A144" s="71"/>
    </row>
    <row r="145" spans="1:6" s="52" customFormat="1" ht="13.5" customHeight="1" x14ac:dyDescent="0.25">
      <c r="A145" s="71"/>
    </row>
    <row r="146" spans="1:6" s="52" customFormat="1" ht="13.5" customHeight="1" x14ac:dyDescent="0.25">
      <c r="A146" s="71"/>
    </row>
    <row r="147" spans="1:6" s="52" customFormat="1" ht="13.5" customHeight="1" x14ac:dyDescent="0.25">
      <c r="A147" s="71"/>
    </row>
    <row r="148" spans="1:6" s="52" customFormat="1" ht="13.5" customHeight="1" x14ac:dyDescent="0.25">
      <c r="A148" s="71"/>
    </row>
    <row r="149" spans="1:6" s="52" customFormat="1" ht="13.5" customHeight="1" x14ac:dyDescent="0.25">
      <c r="A149" s="71"/>
    </row>
    <row r="150" spans="1:6" s="52" customFormat="1" ht="13.5" customHeight="1" x14ac:dyDescent="0.25">
      <c r="A150" s="71"/>
    </row>
    <row r="151" spans="1:6" s="71" customFormat="1" ht="13.5" customHeight="1" x14ac:dyDescent="0.25">
      <c r="E151" s="52"/>
      <c r="F151" s="52"/>
    </row>
    <row r="152" spans="1:6" s="71" customFormat="1" ht="13.5" customHeight="1" x14ac:dyDescent="0.25">
      <c r="E152" s="52"/>
      <c r="F152" s="52"/>
    </row>
    <row r="153" spans="1:6" s="71" customFormat="1" ht="13.5" customHeight="1" x14ac:dyDescent="0.25">
      <c r="E153" s="52"/>
      <c r="F153" s="52"/>
    </row>
    <row r="154" spans="1:6" s="71" customFormat="1" ht="13.5" customHeight="1" x14ac:dyDescent="0.25">
      <c r="E154" s="52"/>
      <c r="F154" s="52"/>
    </row>
    <row r="155" spans="1:6" s="71" customFormat="1" ht="13.5" customHeight="1" x14ac:dyDescent="0.25">
      <c r="E155" s="52"/>
      <c r="F155" s="52"/>
    </row>
    <row r="156" spans="1:6" s="71" customFormat="1" ht="13.5" customHeight="1" x14ac:dyDescent="0.25">
      <c r="E156" s="52"/>
      <c r="F156" s="52"/>
    </row>
    <row r="157" spans="1:6" s="71" customFormat="1" ht="13.5" customHeight="1" x14ac:dyDescent="0.25">
      <c r="E157" s="52"/>
      <c r="F157" s="52"/>
    </row>
    <row r="158" spans="1:6" s="71" customFormat="1" ht="13.5" customHeight="1" x14ac:dyDescent="0.25">
      <c r="E158" s="52"/>
      <c r="F158" s="52"/>
    </row>
    <row r="159" spans="1:6" s="71" customFormat="1" ht="13.5" customHeight="1" x14ac:dyDescent="0.25">
      <c r="E159" s="52"/>
      <c r="F159" s="52"/>
    </row>
    <row r="160" spans="1:6" s="71" customFormat="1" ht="13.5" customHeight="1" x14ac:dyDescent="0.25">
      <c r="E160" s="52"/>
      <c r="F160" s="52"/>
    </row>
    <row r="161" spans="5:6" s="71" customFormat="1" ht="13.5" customHeight="1" x14ac:dyDescent="0.25">
      <c r="E161" s="52"/>
      <c r="F161" s="52"/>
    </row>
    <row r="162" spans="5:6" s="71" customFormat="1" ht="13.5" customHeight="1" x14ac:dyDescent="0.25">
      <c r="E162" s="52"/>
      <c r="F162" s="52"/>
    </row>
    <row r="163" spans="5:6" s="71" customFormat="1" ht="13.5" customHeight="1" x14ac:dyDescent="0.25">
      <c r="E163" s="52"/>
      <c r="F163" s="52"/>
    </row>
    <row r="164" spans="5:6" s="71" customFormat="1" ht="13.5" customHeight="1" x14ac:dyDescent="0.25">
      <c r="E164" s="52"/>
      <c r="F164" s="52"/>
    </row>
    <row r="165" spans="5:6" s="71" customFormat="1" ht="13.5" customHeight="1" x14ac:dyDescent="0.25">
      <c r="E165" s="52"/>
      <c r="F165" s="52"/>
    </row>
    <row r="166" spans="5:6" s="71" customFormat="1" ht="13.5" customHeight="1" x14ac:dyDescent="0.25">
      <c r="E166" s="52"/>
      <c r="F166" s="52"/>
    </row>
    <row r="167" spans="5:6" s="71" customFormat="1" ht="13.5" customHeight="1" x14ac:dyDescent="0.25">
      <c r="E167" s="52"/>
      <c r="F167" s="52"/>
    </row>
    <row r="168" spans="5:6" s="71" customFormat="1" ht="13.5" customHeight="1" x14ac:dyDescent="0.25">
      <c r="E168" s="52"/>
      <c r="F168" s="52"/>
    </row>
    <row r="169" spans="5:6" s="71" customFormat="1" ht="13.5" customHeight="1" x14ac:dyDescent="0.25">
      <c r="E169" s="52"/>
      <c r="F169" s="52"/>
    </row>
    <row r="170" spans="5:6" s="71" customFormat="1" ht="13.5" customHeight="1" x14ac:dyDescent="0.25">
      <c r="E170" s="52"/>
      <c r="F170" s="52"/>
    </row>
    <row r="171" spans="5:6" s="71" customFormat="1" ht="13.5" customHeight="1" x14ac:dyDescent="0.25">
      <c r="E171" s="52"/>
      <c r="F171" s="52"/>
    </row>
    <row r="172" spans="5:6" s="71" customFormat="1" ht="13.5" customHeight="1" x14ac:dyDescent="0.25">
      <c r="E172" s="52"/>
      <c r="F172" s="52"/>
    </row>
    <row r="173" spans="5:6" s="71" customFormat="1" ht="13.5" customHeight="1" x14ac:dyDescent="0.25">
      <c r="E173" s="52"/>
      <c r="F173" s="52"/>
    </row>
    <row r="174" spans="5:6" s="71" customFormat="1" ht="13.5" customHeight="1" x14ac:dyDescent="0.25">
      <c r="E174" s="52"/>
      <c r="F174" s="52"/>
    </row>
    <row r="175" spans="5:6" s="71" customFormat="1" ht="13.5" customHeight="1" x14ac:dyDescent="0.25">
      <c r="E175" s="52"/>
      <c r="F175" s="52"/>
    </row>
    <row r="176" spans="5:6" s="71" customFormat="1" ht="13.5" customHeight="1" x14ac:dyDescent="0.25">
      <c r="E176" s="52"/>
      <c r="F176" s="52"/>
    </row>
    <row r="177" spans="5:6" s="71" customFormat="1" ht="13.5" customHeight="1" x14ac:dyDescent="0.25">
      <c r="E177" s="52"/>
      <c r="F177" s="52"/>
    </row>
    <row r="178" spans="5:6" s="71" customFormat="1" ht="13.5" customHeight="1" x14ac:dyDescent="0.25">
      <c r="E178" s="52"/>
      <c r="F178" s="52"/>
    </row>
    <row r="179" spans="5:6" s="71" customFormat="1" ht="13.5" customHeight="1" x14ac:dyDescent="0.25">
      <c r="E179" s="52"/>
      <c r="F179" s="52"/>
    </row>
    <row r="180" spans="5:6" s="71" customFormat="1" ht="13.5" customHeight="1" x14ac:dyDescent="0.25">
      <c r="E180" s="52"/>
      <c r="F180" s="52"/>
    </row>
    <row r="181" spans="5:6" s="71" customFormat="1" ht="13.5" customHeight="1" x14ac:dyDescent="0.25">
      <c r="E181" s="52"/>
      <c r="F181" s="52"/>
    </row>
    <row r="182" spans="5:6" s="71" customFormat="1" ht="13.5" customHeight="1" x14ac:dyDescent="0.25">
      <c r="E182" s="52"/>
      <c r="F182" s="52"/>
    </row>
    <row r="183" spans="5:6" s="71" customFormat="1" ht="13.5" customHeight="1" x14ac:dyDescent="0.25"/>
    <row r="184" spans="5:6" s="71" customFormat="1" ht="13.5" customHeight="1" x14ac:dyDescent="0.25"/>
    <row r="185" spans="5:6" s="71" customFormat="1" ht="13.5" customHeight="1" x14ac:dyDescent="0.25"/>
    <row r="186" spans="5:6" s="71" customFormat="1" ht="13.5" customHeight="1" x14ac:dyDescent="0.25"/>
    <row r="187" spans="5:6" s="71" customFormat="1" ht="13.5" customHeight="1" x14ac:dyDescent="0.25"/>
    <row r="188" spans="5:6" s="71" customFormat="1" ht="13.5" customHeight="1" x14ac:dyDescent="0.25"/>
    <row r="189" spans="5:6" s="71" customFormat="1" ht="13.5" customHeight="1" x14ac:dyDescent="0.25"/>
    <row r="190" spans="5:6" s="71" customFormat="1" ht="13.5" customHeight="1" x14ac:dyDescent="0.25"/>
    <row r="191" spans="5:6" s="71" customFormat="1" ht="13.5" customHeight="1" x14ac:dyDescent="0.25"/>
    <row r="192" spans="5:6" s="71" customFormat="1" ht="13.5" customHeight="1" x14ac:dyDescent="0.25"/>
    <row r="193" s="71" customFormat="1" ht="13.5" customHeight="1" x14ac:dyDescent="0.25"/>
    <row r="194" s="71" customFormat="1" ht="13.5" customHeight="1" x14ac:dyDescent="0.25"/>
    <row r="195" s="71" customFormat="1" ht="13.5" customHeight="1" x14ac:dyDescent="0.25"/>
    <row r="196" s="71" customFormat="1" ht="13.5" customHeight="1" x14ac:dyDescent="0.25"/>
    <row r="197" s="71" customFormat="1" ht="13.5" customHeight="1" x14ac:dyDescent="0.25"/>
    <row r="198" s="71" customFormat="1" ht="13.5" customHeight="1" x14ac:dyDescent="0.25"/>
    <row r="199" s="71" customFormat="1" ht="13.5" customHeight="1" x14ac:dyDescent="0.25"/>
    <row r="200" s="71" customFormat="1" ht="13.5" customHeight="1" x14ac:dyDescent="0.25"/>
    <row r="201" s="71" customFormat="1" ht="13.5" customHeight="1" x14ac:dyDescent="0.25"/>
    <row r="202" s="71" customFormat="1" ht="13.5" customHeight="1" x14ac:dyDescent="0.25"/>
  </sheetData>
  <customSheetViews>
    <customSheetView guid="{58E98FBC-18A6-4DF7-8BE5-466B393E75B5}">
      <pane xSplit="2" ySplit="10" topLeftCell="C11" activePane="bottomRight" state="frozen"/>
      <selection pane="bottomRight" activeCell="K11" sqref="K11"/>
      <pageMargins left="0.75" right="0.75" top="1" bottom="1" header="0.5" footer="0.5"/>
      <pageSetup orientation="portrait" horizontalDpi="4294967292" verticalDpi="4294967292"/>
      <headerFooter alignWithMargins="0"/>
    </customSheetView>
  </customSheetViews>
  <phoneticPr fontId="0" type="noConversion"/>
  <pageMargins left="0.75" right="0.75" top="1" bottom="1" header="0.5" footer="0.5"/>
  <pageSetup orientation="portrait" horizontalDpi="4294967292" verticalDpi="4294967292" r:id="rId1"/>
  <headerFooter alignWithMargins="0"/>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info_parties!$A$1:$A$100</xm:f>
          </x14:formula1>
          <xm:sqref>A42:A95 A11:A36</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17</vt:i4>
      </vt:variant>
    </vt:vector>
  </HeadingPairs>
  <TitlesOfParts>
    <vt:vector size="17" baseType="lpstr">
      <vt:lpstr>Notes</vt:lpstr>
      <vt:lpstr>info_parties</vt:lpstr>
      <vt:lpstr>cabinetpos</vt:lpstr>
      <vt:lpstr>ministers</vt:lpstr>
      <vt:lpstr>parlvotes_lh</vt:lpstr>
      <vt:lpstr>parlseats_lh</vt:lpstr>
      <vt:lpstr>parlvotes_uh</vt:lpstr>
      <vt:lpstr>parlseats_uh</vt:lpstr>
      <vt:lpstr>parlvotes_eu</vt:lpstr>
      <vt:lpstr>presvotes</vt:lpstr>
      <vt:lpstr>refvotes</vt:lpstr>
      <vt:lpstr>info_cites</vt:lpstr>
      <vt:lpstr>info_weblinks</vt:lpstr>
      <vt:lpstr>info_colors</vt:lpstr>
      <vt:lpstr>info_export</vt:lpstr>
      <vt:lpstr>info_parties2</vt:lpstr>
      <vt:lpstr>other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Kevin Deegan-Krause</dc:creator>
  <cp:lastModifiedBy>tmustill</cp:lastModifiedBy>
  <cp:lastPrinted>2010-09-24T23:21:34Z</cp:lastPrinted>
  <dcterms:created xsi:type="dcterms:W3CDTF">2007-12-18T22:28:08Z</dcterms:created>
  <dcterms:modified xsi:type="dcterms:W3CDTF">2022-06-27T16:28:54Z</dcterms:modified>
</cp:coreProperties>
</file>